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kd_culma_uniandes_edu_co/Documents/2022/PG2/Archivo R/"/>
    </mc:Choice>
  </mc:AlternateContent>
  <xr:revisionPtr revIDLastSave="26" documentId="8_{63FA55CF-66A0-4FFF-9AB1-D423DDA3669D}" xr6:coauthVersionLast="47" xr6:coauthVersionMax="47" xr10:uidLastSave="{79719BDE-5FA1-4D76-BE63-F5337EF9844F}"/>
  <bookViews>
    <workbookView xWindow="-108" yWindow="-108" windowWidth="23256" windowHeight="12456" activeTab="7" xr2:uid="{00000000-000D-0000-FFFF-FFFF00000000}"/>
  </bookViews>
  <sheets>
    <sheet name="Cacao Nacional" sheetId="1" r:id="rId1"/>
    <sheet name="Cacao Internacional" sheetId="2" r:id="rId2"/>
    <sheet name="TRM2" sheetId="7" r:id="rId3"/>
    <sheet name="Café" sheetId="5" r:id="rId4"/>
    <sheet name="Importación" sheetId="6" r:id="rId5"/>
    <sheet name="Exportaciones" sheetId="12" r:id="rId6"/>
    <sheet name="Grupo Nutresa" sheetId="15" r:id="rId7"/>
    <sheet name="BASE R" sheetId="19" r:id="rId8"/>
  </sheets>
  <definedNames>
    <definedName name="_xlnm._FilterDatabase" localSheetId="7" hidden="1">'BASE R'!$A$1:$K$112</definedName>
    <definedName name="_xlnm._FilterDatabase" localSheetId="1" hidden="1">'Cacao Internacional'!$A$1:$K$2327</definedName>
    <definedName name="_xlnm._FilterDatabase" localSheetId="0" hidden="1">'Cacao Nacional'!$A$1:$J$456</definedName>
    <definedName name="_xlnm._FilterDatabase" localSheetId="3" hidden="1">Café!$A$1:$N$2334</definedName>
    <definedName name="_xlnm._FilterDatabase" localSheetId="5" hidden="1">Exportaciones!$A$1:$J$1174</definedName>
    <definedName name="_xlnm._FilterDatabase" localSheetId="4" hidden="1">Importación!$A$1:$H$117</definedName>
    <definedName name="_xlnm._FilterDatabase" localSheetId="2" hidden="1">'TRM2'!$B$1:$H$2881</definedName>
    <definedName name="_xlnm.Print_Titles" localSheetId="1">'Cacao Internacional'!$1:$1</definedName>
    <definedName name="_xlnm.Print_Titles" localSheetId="0">'Cacao Nacional'!$1:$1</definedName>
    <definedName name="_xlnm.Print_Titles" localSheetId="3">Café!$1:$1</definedName>
    <definedName name="_xlnm.Print_Titles" localSheetId="5">Exportaciones!$1:$1</definedName>
    <definedName name="_xlnm.Print_Titles" localSheetId="4">Importación!$1:$1</definedName>
    <definedName name="_xlnm.Print_Titles" localSheetId="2">'TRM2'!$1:$1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I2105" i="15"/>
  <c r="I2104" i="15"/>
  <c r="I2103" i="15"/>
  <c r="I2102" i="15"/>
  <c r="I2101" i="15"/>
  <c r="I2100" i="15"/>
  <c r="I2099" i="15"/>
  <c r="I2098" i="15"/>
  <c r="I2097" i="15"/>
  <c r="I2096" i="15"/>
  <c r="I2095" i="15"/>
  <c r="I2094" i="15"/>
  <c r="I2093" i="15"/>
  <c r="I2092" i="15"/>
  <c r="I2091" i="15"/>
  <c r="I2090" i="15"/>
  <c r="I2089" i="15"/>
  <c r="I2088" i="15"/>
  <c r="I2087" i="15"/>
  <c r="I2086" i="15"/>
  <c r="I2085" i="15"/>
  <c r="I2084" i="15"/>
  <c r="I2083" i="15"/>
  <c r="I2082" i="15"/>
  <c r="I2081" i="15"/>
  <c r="I2080" i="15"/>
  <c r="I2079" i="15"/>
  <c r="I2078" i="15"/>
  <c r="I2077" i="15"/>
  <c r="I2076" i="15"/>
  <c r="I2075" i="15"/>
  <c r="I2074" i="15"/>
  <c r="I2073" i="15"/>
  <c r="I2072" i="15"/>
  <c r="I2071" i="15"/>
  <c r="I2070" i="15"/>
  <c r="I2069" i="15"/>
  <c r="I2068" i="15"/>
  <c r="I2067" i="15"/>
  <c r="I2066" i="15"/>
  <c r="I2065" i="15"/>
  <c r="I2064" i="15"/>
  <c r="I2063" i="15"/>
  <c r="I2062" i="15"/>
  <c r="I2061" i="15"/>
  <c r="I2060" i="15"/>
  <c r="I2059" i="15"/>
  <c r="I2058" i="15"/>
  <c r="I2057" i="15"/>
  <c r="I2056" i="15"/>
  <c r="I2055" i="15"/>
  <c r="I2054" i="15"/>
  <c r="I2053" i="15"/>
  <c r="I2052" i="15"/>
  <c r="I2051" i="15"/>
  <c r="I2050" i="15"/>
  <c r="I2049" i="15"/>
  <c r="I2048" i="15"/>
  <c r="I2047" i="15"/>
  <c r="I2046" i="15"/>
  <c r="I2045" i="15"/>
  <c r="I2044" i="15"/>
  <c r="I2043" i="15"/>
  <c r="I2042" i="15"/>
  <c r="I2041" i="15"/>
  <c r="I2040" i="15"/>
  <c r="I2039" i="15"/>
  <c r="I2038" i="15"/>
  <c r="I2037" i="15"/>
  <c r="I2036" i="15"/>
  <c r="I2035" i="15"/>
  <c r="I2034" i="15"/>
  <c r="I2033" i="15"/>
  <c r="I2032" i="15"/>
  <c r="I2031" i="15"/>
  <c r="I2030" i="15"/>
  <c r="I2029" i="15"/>
  <c r="I2028" i="15"/>
  <c r="I2027" i="15"/>
  <c r="I2026" i="15"/>
  <c r="I2025" i="15"/>
  <c r="I2024" i="15"/>
  <c r="I2023" i="15"/>
  <c r="I2022" i="15"/>
  <c r="I2021" i="15"/>
  <c r="I2020" i="15"/>
  <c r="I2019" i="15"/>
  <c r="I2018" i="15"/>
  <c r="I2017" i="15"/>
  <c r="I2016" i="15"/>
  <c r="I2015" i="15"/>
  <c r="I2014" i="15"/>
  <c r="I2013" i="15"/>
  <c r="I2012" i="15"/>
  <c r="I2011" i="15"/>
  <c r="I2010" i="15"/>
  <c r="I2009" i="15"/>
  <c r="I2008" i="15"/>
  <c r="I2007" i="15"/>
  <c r="I2006" i="15"/>
  <c r="I2005" i="15"/>
  <c r="I2004" i="15"/>
  <c r="I2003" i="15"/>
  <c r="I2002" i="15"/>
  <c r="I2001" i="15"/>
  <c r="I2000" i="15"/>
  <c r="I1999" i="15"/>
  <c r="I1998" i="15"/>
  <c r="I1997" i="15"/>
  <c r="I1996" i="15"/>
  <c r="I1995" i="15"/>
  <c r="I1994" i="15"/>
  <c r="I1993" i="15"/>
  <c r="I1992" i="15"/>
  <c r="I1991" i="15"/>
  <c r="I1990" i="15"/>
  <c r="I1989" i="15"/>
  <c r="I1988" i="15"/>
  <c r="I1987" i="15"/>
  <c r="I1986" i="15"/>
  <c r="I1985" i="15"/>
  <c r="I1984" i="15"/>
  <c r="I1983" i="15"/>
  <c r="I1982" i="15"/>
  <c r="I1981" i="15"/>
  <c r="I1980" i="15"/>
  <c r="I1979" i="15"/>
  <c r="I1978" i="15"/>
  <c r="I1977" i="15"/>
  <c r="I1976" i="15"/>
  <c r="I1975" i="15"/>
  <c r="I1974" i="15"/>
  <c r="I1973" i="15"/>
  <c r="I1972" i="15"/>
  <c r="I1971" i="15"/>
  <c r="I1970" i="15"/>
  <c r="I1969" i="15"/>
  <c r="I1968" i="15"/>
  <c r="I1967" i="15"/>
  <c r="I1966" i="15"/>
  <c r="I1965" i="15"/>
  <c r="I1964" i="15"/>
  <c r="I1963" i="15"/>
  <c r="I1962" i="15"/>
  <c r="I1961" i="15"/>
  <c r="I1960" i="15"/>
  <c r="I1959" i="15"/>
  <c r="I1958" i="15"/>
  <c r="I1957" i="15"/>
  <c r="I1956" i="15"/>
  <c r="I1955" i="15"/>
  <c r="I1954" i="15"/>
  <c r="I1953" i="15"/>
  <c r="I1952" i="15"/>
  <c r="I1951" i="15"/>
  <c r="I1950" i="15"/>
  <c r="I1949" i="15"/>
  <c r="I1948" i="15"/>
  <c r="I1947" i="15"/>
  <c r="I1946" i="15"/>
  <c r="I1945" i="15"/>
  <c r="I1944" i="15"/>
  <c r="I1943" i="15"/>
  <c r="I1942" i="15"/>
  <c r="I1941" i="15"/>
  <c r="I1940" i="15"/>
  <c r="I1939" i="15"/>
  <c r="I1938" i="15"/>
  <c r="I1937" i="15"/>
  <c r="I1936" i="15"/>
  <c r="I1935" i="15"/>
  <c r="I1934" i="15"/>
  <c r="I1933" i="15"/>
  <c r="I1932" i="15"/>
  <c r="I1931" i="15"/>
  <c r="I1930" i="15"/>
  <c r="I1929" i="15"/>
  <c r="I1928" i="15"/>
  <c r="I1927" i="15"/>
  <c r="I1926" i="15"/>
  <c r="I1925" i="15"/>
  <c r="I1924" i="15"/>
  <c r="I1923" i="15"/>
  <c r="I1922" i="15"/>
  <c r="I1921" i="15"/>
  <c r="I1920" i="15"/>
  <c r="I1919" i="15"/>
  <c r="I1918" i="15"/>
  <c r="I1917" i="15"/>
  <c r="I1916" i="15"/>
  <c r="I1915" i="15"/>
  <c r="I1914" i="15"/>
  <c r="I1913" i="15"/>
  <c r="I1912" i="15"/>
  <c r="I1911" i="15"/>
  <c r="I1910" i="15"/>
  <c r="I1909" i="15"/>
  <c r="I1908" i="15"/>
  <c r="I1907" i="15"/>
  <c r="I1906" i="15"/>
  <c r="I1905" i="15"/>
  <c r="I1904" i="15"/>
  <c r="I1903" i="15"/>
  <c r="I1902" i="15"/>
  <c r="I1901" i="15"/>
  <c r="I1900" i="15"/>
  <c r="I1899" i="15"/>
  <c r="I1898" i="15"/>
  <c r="I1897" i="15"/>
  <c r="I1896" i="15"/>
  <c r="I1895" i="15"/>
  <c r="I1894" i="15"/>
  <c r="I1893" i="15"/>
  <c r="I1892" i="15"/>
  <c r="I1891" i="15"/>
  <c r="I1890" i="15"/>
  <c r="I1889" i="15"/>
  <c r="I1888" i="15"/>
  <c r="I1887" i="15"/>
  <c r="I1886" i="15"/>
  <c r="I1885" i="15"/>
  <c r="I1884" i="15"/>
  <c r="I1883" i="15"/>
  <c r="I1882" i="15"/>
  <c r="I1881" i="15"/>
  <c r="I1880" i="15"/>
  <c r="I1879" i="15"/>
  <c r="I1878" i="15"/>
  <c r="I1877" i="15"/>
  <c r="I1876" i="15"/>
  <c r="I1875" i="15"/>
  <c r="I1874" i="15"/>
  <c r="I1873" i="15"/>
  <c r="I1872" i="15"/>
  <c r="I1871" i="15"/>
  <c r="I1870" i="15"/>
  <c r="I1869" i="15"/>
  <c r="I1868" i="15"/>
  <c r="I1867" i="15"/>
  <c r="I1866" i="15"/>
  <c r="I1865" i="15"/>
  <c r="I1864" i="15"/>
  <c r="I1863" i="15"/>
  <c r="I1862" i="15"/>
  <c r="I1861" i="15"/>
  <c r="I1860" i="15"/>
  <c r="I1859" i="15"/>
  <c r="I1858" i="15"/>
  <c r="I1857" i="15"/>
  <c r="I1856" i="15"/>
  <c r="I1855" i="15"/>
  <c r="I1854" i="15"/>
  <c r="I1853" i="15"/>
  <c r="I1852" i="15"/>
  <c r="I1851" i="15"/>
  <c r="I1850" i="15"/>
  <c r="I1849" i="15"/>
  <c r="I1848" i="15"/>
  <c r="I1847" i="15"/>
  <c r="I1846" i="15"/>
  <c r="I1845" i="15"/>
  <c r="I1844" i="15"/>
  <c r="I1843" i="15"/>
  <c r="I1842" i="15"/>
  <c r="I1841" i="15"/>
  <c r="I1840" i="15"/>
  <c r="I1839" i="15"/>
  <c r="I1838" i="15"/>
  <c r="I1837" i="15"/>
  <c r="I1836" i="15"/>
  <c r="I1835" i="15"/>
  <c r="I1834" i="15"/>
  <c r="I1833" i="15"/>
  <c r="I1832" i="15"/>
  <c r="I1831" i="15"/>
  <c r="I1830" i="15"/>
  <c r="I1829" i="15"/>
  <c r="I1828" i="15"/>
  <c r="I1827" i="15"/>
  <c r="I1826" i="15"/>
  <c r="I1825" i="15"/>
  <c r="I1824" i="15"/>
  <c r="I1823" i="15"/>
  <c r="I1822" i="15"/>
  <c r="I1821" i="15"/>
  <c r="I1820" i="15"/>
  <c r="I1819" i="15"/>
  <c r="I1818" i="15"/>
  <c r="I1817" i="15"/>
  <c r="I1816" i="15"/>
  <c r="I1815" i="15"/>
  <c r="I1814" i="15"/>
  <c r="I1813" i="15"/>
  <c r="I1812" i="15"/>
  <c r="I1811" i="15"/>
  <c r="I1810" i="15"/>
  <c r="I1809" i="15"/>
  <c r="I1808" i="15"/>
  <c r="I1807" i="15"/>
  <c r="I1806" i="15"/>
  <c r="I1805" i="15"/>
  <c r="I1804" i="15"/>
  <c r="I1803" i="15"/>
  <c r="I1802" i="15"/>
  <c r="I1801" i="15"/>
  <c r="I1800" i="15"/>
  <c r="I1799" i="15"/>
  <c r="I1798" i="15"/>
  <c r="I1797" i="15"/>
  <c r="I1796" i="15"/>
  <c r="I1795" i="15"/>
  <c r="I1794" i="15"/>
  <c r="I1793" i="15"/>
  <c r="I1792" i="15"/>
  <c r="I1791" i="15"/>
  <c r="I1790" i="15"/>
  <c r="I1789" i="15"/>
  <c r="I1788" i="15"/>
  <c r="I1787" i="15"/>
  <c r="I1786" i="15"/>
  <c r="I1785" i="15"/>
  <c r="I1784" i="15"/>
  <c r="I1783" i="15"/>
  <c r="I1782" i="15"/>
  <c r="I1781" i="15"/>
  <c r="I1780" i="15"/>
  <c r="I1779" i="15"/>
  <c r="I1778" i="15"/>
  <c r="I1777" i="15"/>
  <c r="I1776" i="15"/>
  <c r="I1775" i="15"/>
  <c r="I1774" i="15"/>
  <c r="I1773" i="15"/>
  <c r="I1772" i="15"/>
  <c r="I1771" i="15"/>
  <c r="I1770" i="15"/>
  <c r="I1769" i="15"/>
  <c r="I1768" i="15"/>
  <c r="I1767" i="15"/>
  <c r="I1766" i="15"/>
  <c r="I1765" i="15"/>
  <c r="I1764" i="15"/>
  <c r="I1763" i="15"/>
  <c r="I1762" i="15"/>
  <c r="I1761" i="15"/>
  <c r="I1760" i="15"/>
  <c r="I1759" i="15"/>
  <c r="I1758" i="15"/>
  <c r="I1757" i="15"/>
  <c r="I1756" i="15"/>
  <c r="I1755" i="15"/>
  <c r="I1754" i="15"/>
  <c r="I1753" i="15"/>
  <c r="I1752" i="15"/>
  <c r="I1751" i="15"/>
  <c r="I1750" i="15"/>
  <c r="I1749" i="15"/>
  <c r="I1748" i="15"/>
  <c r="I1747" i="15"/>
  <c r="I1746" i="15"/>
  <c r="I1745" i="15"/>
  <c r="I1744" i="15"/>
  <c r="I1743" i="15"/>
  <c r="I1742" i="15"/>
  <c r="I1741" i="15"/>
  <c r="I1740" i="15"/>
  <c r="I1739" i="15"/>
  <c r="I1738" i="15"/>
  <c r="I1737" i="15"/>
  <c r="I1736" i="15"/>
  <c r="I1735" i="15"/>
  <c r="I1734" i="15"/>
  <c r="I1733" i="15"/>
  <c r="I1732" i="15"/>
  <c r="I1731" i="15"/>
  <c r="I1730" i="15"/>
  <c r="I1729" i="15"/>
  <c r="I1728" i="15"/>
  <c r="I1727" i="15"/>
  <c r="I1726" i="15"/>
  <c r="I1725" i="15"/>
  <c r="I1724" i="15"/>
  <c r="I1723" i="15"/>
  <c r="I1722" i="15"/>
  <c r="I1721" i="15"/>
  <c r="I1720" i="15"/>
  <c r="I1719" i="15"/>
  <c r="I1718" i="15"/>
  <c r="I1717" i="15"/>
  <c r="I1716" i="15"/>
  <c r="I1715" i="15"/>
  <c r="I1714" i="15"/>
  <c r="I1713" i="15"/>
  <c r="I1712" i="15"/>
  <c r="I1711" i="15"/>
  <c r="I1710" i="15"/>
  <c r="I1709" i="15"/>
  <c r="I1708" i="15"/>
  <c r="I1707" i="15"/>
  <c r="I1706" i="15"/>
  <c r="I1705" i="15"/>
  <c r="I1704" i="15"/>
  <c r="I1703" i="15"/>
  <c r="I1702" i="15"/>
  <c r="I1701" i="15"/>
  <c r="I1700" i="15"/>
  <c r="I1699" i="15"/>
  <c r="I1698" i="15"/>
  <c r="I1697" i="15"/>
  <c r="I1696" i="15"/>
  <c r="I1695" i="15"/>
  <c r="I1694" i="15"/>
  <c r="I1693" i="15"/>
  <c r="I1692" i="15"/>
  <c r="I1691" i="15"/>
  <c r="I1690" i="15"/>
  <c r="I1689" i="15"/>
  <c r="I1688" i="15"/>
  <c r="I1687" i="15"/>
  <c r="I1686" i="15"/>
  <c r="I1685" i="15"/>
  <c r="I1684" i="15"/>
  <c r="I1683" i="15"/>
  <c r="I1682" i="15"/>
  <c r="I1681" i="15"/>
  <c r="I1680" i="15"/>
  <c r="I1679" i="15"/>
  <c r="I1678" i="15"/>
  <c r="I1677" i="15"/>
  <c r="I1676" i="15"/>
  <c r="I1675" i="15"/>
  <c r="I1674" i="15"/>
  <c r="I1673" i="15"/>
  <c r="I1672" i="15"/>
  <c r="I1671" i="15"/>
  <c r="I1670" i="15"/>
  <c r="I1669" i="15"/>
  <c r="I1668" i="15"/>
  <c r="I1667" i="15"/>
  <c r="I1666" i="15"/>
  <c r="I1665" i="15"/>
  <c r="I1664" i="15"/>
  <c r="I1663" i="15"/>
  <c r="I1662" i="15"/>
  <c r="I1661" i="15"/>
  <c r="I1660" i="15"/>
  <c r="I1659" i="15"/>
  <c r="I1658" i="15"/>
  <c r="I1657" i="15"/>
  <c r="I1656" i="15"/>
  <c r="I1655" i="15"/>
  <c r="I1654" i="15"/>
  <c r="I1653" i="15"/>
  <c r="I1652" i="15"/>
  <c r="I1651" i="15"/>
  <c r="I1650" i="15"/>
  <c r="I1649" i="15"/>
  <c r="I1648" i="15"/>
  <c r="I1647" i="15"/>
  <c r="I1646" i="15"/>
  <c r="I1645" i="15"/>
  <c r="I1644" i="15"/>
  <c r="I1643" i="15"/>
  <c r="I1642" i="15"/>
  <c r="I1641" i="15"/>
  <c r="I1640" i="15"/>
  <c r="I1639" i="15"/>
  <c r="I1638" i="15"/>
  <c r="I1637" i="15"/>
  <c r="I1636" i="15"/>
  <c r="I1635" i="15"/>
  <c r="I1634" i="15"/>
  <c r="I1633" i="15"/>
  <c r="I1632" i="15"/>
  <c r="I1631" i="15"/>
  <c r="I1630" i="15"/>
  <c r="I1629" i="15"/>
  <c r="I1628" i="15"/>
  <c r="I1627" i="15"/>
  <c r="I1626" i="15"/>
  <c r="I1625" i="15"/>
  <c r="I1624" i="15"/>
  <c r="I1623" i="15"/>
  <c r="I1622" i="15"/>
  <c r="I1621" i="15"/>
  <c r="I1620" i="15"/>
  <c r="I1619" i="15"/>
  <c r="I1618" i="15"/>
  <c r="I1617" i="15"/>
  <c r="I1616" i="15"/>
  <c r="I1615" i="15"/>
  <c r="I1614" i="15"/>
  <c r="I1613" i="15"/>
  <c r="I1612" i="15"/>
  <c r="I1611" i="15"/>
  <c r="I1610" i="15"/>
  <c r="I1609" i="15"/>
  <c r="I1608" i="15"/>
  <c r="I1607" i="15"/>
  <c r="I1606" i="15"/>
  <c r="I1605" i="15"/>
  <c r="I1604" i="15"/>
  <c r="I1603" i="15"/>
  <c r="I1602" i="15"/>
  <c r="I1601" i="15"/>
  <c r="I1600" i="15"/>
  <c r="I1599" i="15"/>
  <c r="I1598" i="15"/>
  <c r="I1597" i="15"/>
  <c r="I1596" i="15"/>
  <c r="I1595" i="15"/>
  <c r="I1594" i="15"/>
  <c r="I1593" i="15"/>
  <c r="I1592" i="15"/>
  <c r="I1591" i="15"/>
  <c r="I1590" i="15"/>
  <c r="I1589" i="15"/>
  <c r="I1588" i="15"/>
  <c r="I1587" i="15"/>
  <c r="I1586" i="15"/>
  <c r="I1585" i="15"/>
  <c r="I1584" i="15"/>
  <c r="I1583" i="15"/>
  <c r="I1582" i="15"/>
  <c r="I1581" i="15"/>
  <c r="I1580" i="15"/>
  <c r="I1579" i="15"/>
  <c r="I1578" i="15"/>
  <c r="I1577" i="15"/>
  <c r="I1576" i="15"/>
  <c r="I1575" i="15"/>
  <c r="I1574" i="15"/>
  <c r="I1573" i="15"/>
  <c r="I1572" i="15"/>
  <c r="I1571" i="15"/>
  <c r="I1570" i="15"/>
  <c r="I1569" i="15"/>
  <c r="I1568" i="15"/>
  <c r="I1567" i="15"/>
  <c r="I1566" i="15"/>
  <c r="I1565" i="15"/>
  <c r="I1564" i="15"/>
  <c r="I1563" i="15"/>
  <c r="I1562" i="15"/>
  <c r="I1561" i="15"/>
  <c r="I1560" i="15"/>
  <c r="I1559" i="15"/>
  <c r="I1558" i="15"/>
  <c r="I1557" i="15"/>
  <c r="I1556" i="15"/>
  <c r="I1555" i="15"/>
  <c r="I1554" i="15"/>
  <c r="I1553" i="15"/>
  <c r="I1552" i="15"/>
  <c r="I1551" i="15"/>
  <c r="I1550" i="15"/>
  <c r="I1549" i="15"/>
  <c r="I1548" i="15"/>
  <c r="I1547" i="15"/>
  <c r="I1546" i="15"/>
  <c r="I1545" i="15"/>
  <c r="I1544" i="15"/>
  <c r="I1543" i="15"/>
  <c r="I1542" i="15"/>
  <c r="I1541" i="15"/>
  <c r="I1540" i="15"/>
  <c r="I1539" i="15"/>
  <c r="I1538" i="15"/>
  <c r="I1537" i="15"/>
  <c r="I1536" i="15"/>
  <c r="I1535" i="15"/>
  <c r="I1534" i="15"/>
  <c r="I1533" i="15"/>
  <c r="I1532" i="15"/>
  <c r="I1531" i="15"/>
  <c r="I1530" i="15"/>
  <c r="I1529" i="15"/>
  <c r="I1528" i="15"/>
  <c r="I1527" i="15"/>
  <c r="I1526" i="15"/>
  <c r="I1525" i="15"/>
  <c r="I1524" i="15"/>
  <c r="I1523" i="15"/>
  <c r="I1522" i="15"/>
  <c r="I1521" i="15"/>
  <c r="I1520" i="15"/>
  <c r="I1519" i="15"/>
  <c r="I1518" i="15"/>
  <c r="I1517" i="15"/>
  <c r="I1516" i="15"/>
  <c r="I1515" i="15"/>
  <c r="I1514" i="15"/>
  <c r="I1513" i="15"/>
  <c r="I1512" i="15"/>
  <c r="I1511" i="15"/>
  <c r="I1510" i="15"/>
  <c r="I1509" i="15"/>
  <c r="I1508" i="15"/>
  <c r="I1507" i="15"/>
  <c r="I1506" i="15"/>
  <c r="I1505" i="15"/>
  <c r="I1504" i="15"/>
  <c r="I1503" i="15"/>
  <c r="I1502" i="15"/>
  <c r="I1501" i="15"/>
  <c r="I1500" i="15"/>
  <c r="I1499" i="15"/>
  <c r="I1498" i="15"/>
  <c r="I1497" i="15"/>
  <c r="I1496" i="15"/>
  <c r="I1495" i="15"/>
  <c r="I1494" i="15"/>
  <c r="I1493" i="15"/>
  <c r="I1492" i="15"/>
  <c r="I1491" i="15"/>
  <c r="I1490" i="15"/>
  <c r="I1489" i="15"/>
  <c r="I1488" i="15"/>
  <c r="I1487" i="15"/>
  <c r="I1486" i="15"/>
  <c r="I1485" i="15"/>
  <c r="I1484" i="15"/>
  <c r="I1483" i="15"/>
  <c r="I1482" i="15"/>
  <c r="I1481" i="15"/>
  <c r="I1480" i="15"/>
  <c r="I1479" i="15"/>
  <c r="I1478" i="15"/>
  <c r="I1477" i="15"/>
  <c r="I1476" i="15"/>
  <c r="I1475" i="15"/>
  <c r="I1474" i="15"/>
  <c r="I1473" i="15"/>
  <c r="I1472" i="15"/>
  <c r="I1471" i="15"/>
  <c r="I1470" i="15"/>
  <c r="I1469" i="15"/>
  <c r="I1468" i="15"/>
  <c r="I1467" i="15"/>
  <c r="I1466" i="15"/>
  <c r="I1465" i="15"/>
  <c r="I1464" i="15"/>
  <c r="I1463" i="15"/>
  <c r="I1462" i="15"/>
  <c r="I1461" i="15"/>
  <c r="I1460" i="15"/>
  <c r="I1459" i="15"/>
  <c r="I1458" i="15"/>
  <c r="I1457" i="15"/>
  <c r="I1456" i="15"/>
  <c r="I1455" i="15"/>
  <c r="I1454" i="15"/>
  <c r="I1453" i="15"/>
  <c r="I1452" i="15"/>
  <c r="I1451" i="15"/>
  <c r="I1450" i="15"/>
  <c r="I1449" i="15"/>
  <c r="I1448" i="15"/>
  <c r="I1447" i="15"/>
  <c r="I1446" i="15"/>
  <c r="I1445" i="15"/>
  <c r="I1444" i="15"/>
  <c r="I1443" i="15"/>
  <c r="I1442" i="15"/>
  <c r="I1441" i="15"/>
  <c r="I1440" i="15"/>
  <c r="I1439" i="15"/>
  <c r="I1438" i="15"/>
  <c r="I1437" i="15"/>
  <c r="I1436" i="15"/>
  <c r="I1435" i="15"/>
  <c r="I1434" i="15"/>
  <c r="I1433" i="15"/>
  <c r="I1432" i="15"/>
  <c r="I1431" i="15"/>
  <c r="I1430" i="15"/>
  <c r="I1429" i="15"/>
  <c r="I1428" i="15"/>
  <c r="I1427" i="15"/>
  <c r="I1426" i="15"/>
  <c r="I1425" i="15"/>
  <c r="I1424" i="15"/>
  <c r="I1423" i="15"/>
  <c r="I1422" i="15"/>
  <c r="I1421" i="15"/>
  <c r="I1420" i="15"/>
  <c r="I1419" i="15"/>
  <c r="I1418" i="15"/>
  <c r="I1417" i="15"/>
  <c r="I1416" i="15"/>
  <c r="I1415" i="15"/>
  <c r="I1414" i="15"/>
  <c r="I1413" i="15"/>
  <c r="I1412" i="15"/>
  <c r="I1411" i="15"/>
  <c r="I1410" i="15"/>
  <c r="I1409" i="15"/>
  <c r="I1408" i="15"/>
  <c r="I1407" i="15"/>
  <c r="I1406" i="15"/>
  <c r="I1405" i="15"/>
  <c r="I1404" i="15"/>
  <c r="I1403" i="15"/>
  <c r="I1402" i="15"/>
  <c r="I1401" i="15"/>
  <c r="I1400" i="15"/>
  <c r="I1399" i="15"/>
  <c r="I1398" i="15"/>
  <c r="I1397" i="15"/>
  <c r="I1396" i="15"/>
  <c r="I1395" i="15"/>
  <c r="I1394" i="15"/>
  <c r="I1393" i="15"/>
  <c r="I1392" i="15"/>
  <c r="I1391" i="15"/>
  <c r="I1390" i="15"/>
  <c r="I1389" i="15"/>
  <c r="I1388" i="15"/>
  <c r="I1387" i="15"/>
  <c r="I1386" i="15"/>
  <c r="I1385" i="15"/>
  <c r="I1384" i="15"/>
  <c r="I1383" i="15"/>
  <c r="I1382" i="15"/>
  <c r="I1381" i="15"/>
  <c r="I1380" i="15"/>
  <c r="I1379" i="15"/>
  <c r="I1378" i="15"/>
  <c r="I1377" i="15"/>
  <c r="I1376" i="15"/>
  <c r="I1375" i="15"/>
  <c r="I1374" i="15"/>
  <c r="I1373" i="15"/>
  <c r="I1372" i="15"/>
  <c r="I1371" i="15"/>
  <c r="I1370" i="15"/>
  <c r="I1369" i="15"/>
  <c r="I1368" i="15"/>
  <c r="I1367" i="15"/>
  <c r="I1366" i="15"/>
  <c r="I1365" i="15"/>
  <c r="I1364" i="15"/>
  <c r="I1363" i="15"/>
  <c r="I1362" i="15"/>
  <c r="I1361" i="15"/>
  <c r="I1360" i="15"/>
  <c r="I1359" i="15"/>
  <c r="I1358" i="15"/>
  <c r="I1357" i="15"/>
  <c r="I1356" i="15"/>
  <c r="I1355" i="15"/>
  <c r="I1354" i="15"/>
  <c r="I1353" i="15"/>
  <c r="I1352" i="15"/>
  <c r="I1351" i="15"/>
  <c r="I1350" i="15"/>
  <c r="I1349" i="15"/>
  <c r="I1348" i="15"/>
  <c r="I1347" i="15"/>
  <c r="I1346" i="15"/>
  <c r="I1345" i="15"/>
  <c r="I1344" i="15"/>
  <c r="I1343" i="15"/>
  <c r="I1342" i="15"/>
  <c r="I1341" i="15"/>
  <c r="I1340" i="15"/>
  <c r="I1339" i="15"/>
  <c r="I1338" i="15"/>
  <c r="I1337" i="15"/>
  <c r="I1336" i="15"/>
  <c r="I1335" i="15"/>
  <c r="I1334" i="15"/>
  <c r="I1333" i="15"/>
  <c r="I1332" i="15"/>
  <c r="I1331" i="15"/>
  <c r="I1330" i="15"/>
  <c r="I1329" i="15"/>
  <c r="I1328" i="15"/>
  <c r="I1327" i="15"/>
  <c r="I1326" i="15"/>
  <c r="I1325" i="15"/>
  <c r="I1324" i="15"/>
  <c r="I1323" i="15"/>
  <c r="I1322" i="15"/>
  <c r="I1321" i="15"/>
  <c r="I1320" i="15"/>
  <c r="I1319" i="15"/>
  <c r="I1318" i="15"/>
  <c r="I1317" i="15"/>
  <c r="I1316" i="15"/>
  <c r="I1315" i="15"/>
  <c r="I1314" i="15"/>
  <c r="I1313" i="15"/>
  <c r="I1312" i="15"/>
  <c r="I1311" i="15"/>
  <c r="I1310" i="15"/>
  <c r="I1309" i="15"/>
  <c r="I1308" i="15"/>
  <c r="I1307" i="15"/>
  <c r="I1306" i="15"/>
  <c r="I1305" i="15"/>
  <c r="I1304" i="15"/>
  <c r="I1303" i="15"/>
  <c r="I1302" i="15"/>
  <c r="I1301" i="15"/>
  <c r="I1300" i="15"/>
  <c r="I1299" i="15"/>
  <c r="I1298" i="15"/>
  <c r="I1297" i="15"/>
  <c r="I1296" i="15"/>
  <c r="I1295" i="15"/>
  <c r="I1294" i="15"/>
  <c r="I1293" i="15"/>
  <c r="I1292" i="15"/>
  <c r="I1291" i="15"/>
  <c r="I1290" i="15"/>
  <c r="I1289" i="15"/>
  <c r="I1288" i="15"/>
  <c r="I1287" i="15"/>
  <c r="I1286" i="15"/>
  <c r="I1285" i="15"/>
  <c r="I1284" i="15"/>
  <c r="I1283" i="15"/>
  <c r="I1282" i="15"/>
  <c r="I1281" i="15"/>
  <c r="I1280" i="15"/>
  <c r="I1279" i="15"/>
  <c r="I1278" i="15"/>
  <c r="I1277" i="15"/>
  <c r="I1276" i="15"/>
  <c r="I1275" i="15"/>
  <c r="I1274" i="15"/>
  <c r="I1273" i="15"/>
  <c r="I1272" i="15"/>
  <c r="I1271" i="15"/>
  <c r="I1270" i="15"/>
  <c r="I1269" i="15"/>
  <c r="I1268" i="15"/>
  <c r="I1267" i="15"/>
  <c r="I1266" i="15"/>
  <c r="I1265" i="15"/>
  <c r="I1264" i="15"/>
  <c r="I1263" i="15"/>
  <c r="I1262" i="15"/>
  <c r="I1261" i="15"/>
  <c r="I1260" i="15"/>
  <c r="I1259" i="15"/>
  <c r="I1258" i="15"/>
  <c r="I1257" i="15"/>
  <c r="I1256" i="15"/>
  <c r="I1255" i="15"/>
  <c r="I1254" i="15"/>
  <c r="I1253" i="15"/>
  <c r="I1252" i="15"/>
  <c r="I1251" i="15"/>
  <c r="I1250" i="15"/>
  <c r="I1249" i="15"/>
  <c r="I1248" i="15"/>
  <c r="I1247" i="15"/>
  <c r="I1246" i="15"/>
  <c r="I1245" i="15"/>
  <c r="I1244" i="15"/>
  <c r="I1243" i="15"/>
  <c r="I1242" i="15"/>
  <c r="I1241" i="15"/>
  <c r="I1240" i="15"/>
  <c r="I1239" i="15"/>
  <c r="I1238" i="15"/>
  <c r="I1237" i="15"/>
  <c r="I1236" i="15"/>
  <c r="I1235" i="15"/>
  <c r="I1234" i="15"/>
  <c r="I1233" i="15"/>
  <c r="I1232" i="15"/>
  <c r="I1231" i="15"/>
  <c r="I1230" i="15"/>
  <c r="I1229" i="15"/>
  <c r="I1228" i="15"/>
  <c r="I1227" i="15"/>
  <c r="I1226" i="15"/>
  <c r="I1225" i="15"/>
  <c r="I1224" i="15"/>
  <c r="I1223" i="15"/>
  <c r="I1222" i="15"/>
  <c r="I1221" i="15"/>
  <c r="I1220" i="15"/>
  <c r="I1219" i="15"/>
  <c r="I1218" i="15"/>
  <c r="I1217" i="15"/>
  <c r="I1216" i="15"/>
  <c r="I1215" i="15"/>
  <c r="I1214" i="15"/>
  <c r="I1213" i="15"/>
  <c r="I1212" i="15"/>
  <c r="I1211" i="15"/>
  <c r="I1210" i="15"/>
  <c r="I1209" i="15"/>
  <c r="I1208" i="15"/>
  <c r="I1207" i="15"/>
  <c r="I1206" i="15"/>
  <c r="I1205" i="15"/>
  <c r="I1204" i="15"/>
  <c r="I1203" i="15"/>
  <c r="I1202" i="15"/>
  <c r="I1201" i="15"/>
  <c r="I1200" i="15"/>
  <c r="I1199" i="15"/>
  <c r="I1198" i="15"/>
  <c r="I1197" i="15"/>
  <c r="I1196" i="15"/>
  <c r="I1195" i="15"/>
  <c r="I1194" i="15"/>
  <c r="I1193" i="15"/>
  <c r="I1192" i="15"/>
  <c r="I1191" i="15"/>
  <c r="I1190" i="15"/>
  <c r="I1189" i="15"/>
  <c r="I1188" i="15"/>
  <c r="I1187" i="15"/>
  <c r="I1186" i="15"/>
  <c r="I1185" i="15"/>
  <c r="I1184" i="15"/>
  <c r="I1183" i="15"/>
  <c r="I1182" i="15"/>
  <c r="I1181" i="15"/>
  <c r="I1180" i="15"/>
  <c r="I1179" i="15"/>
  <c r="I1178" i="15"/>
  <c r="I1177" i="15"/>
  <c r="I1176" i="15"/>
  <c r="I1175" i="15"/>
  <c r="I1174" i="15"/>
  <c r="I1173" i="15"/>
  <c r="I1172" i="15"/>
  <c r="I1171" i="15"/>
  <c r="I1170" i="15"/>
  <c r="I1169" i="15"/>
  <c r="I1168" i="15"/>
  <c r="I1167" i="15"/>
  <c r="I1166" i="15"/>
  <c r="I1165" i="15"/>
  <c r="I1164" i="15"/>
  <c r="I1163" i="15"/>
  <c r="I1162" i="15"/>
  <c r="I1161" i="15"/>
  <c r="I1160" i="15"/>
  <c r="I1159" i="15"/>
  <c r="I1158" i="15"/>
  <c r="I1157" i="15"/>
  <c r="I1156" i="15"/>
  <c r="I1155" i="15"/>
  <c r="I1154" i="15"/>
  <c r="I1153" i="15"/>
  <c r="I1152" i="15"/>
  <c r="I1151" i="15"/>
  <c r="I1150" i="15"/>
  <c r="I1149" i="15"/>
  <c r="I1148" i="15"/>
  <c r="I1147" i="15"/>
  <c r="I1146" i="15"/>
  <c r="I1145" i="15"/>
  <c r="I1144" i="15"/>
  <c r="I1143" i="15"/>
  <c r="I1142" i="15"/>
  <c r="I1141" i="15"/>
  <c r="I1140" i="15"/>
  <c r="I1139" i="15"/>
  <c r="I1138" i="15"/>
  <c r="I1137" i="15"/>
  <c r="I1136" i="15"/>
  <c r="I1135" i="15"/>
  <c r="I1134" i="15"/>
  <c r="I1133" i="15"/>
  <c r="I1132" i="15"/>
  <c r="I1131" i="15"/>
  <c r="I1130" i="15"/>
  <c r="I1129" i="15"/>
  <c r="I1128" i="15"/>
  <c r="I1127" i="15"/>
  <c r="I1126" i="15"/>
  <c r="I1125" i="15"/>
  <c r="I1124" i="15"/>
  <c r="I1123" i="15"/>
  <c r="I1122" i="15"/>
  <c r="I1121" i="15"/>
  <c r="I1120" i="15"/>
  <c r="I1119" i="15"/>
  <c r="I1118" i="15"/>
  <c r="I1117" i="15"/>
  <c r="I1116" i="15"/>
  <c r="I1115" i="15"/>
  <c r="I1114" i="15"/>
  <c r="I1113" i="15"/>
  <c r="I1112" i="15"/>
  <c r="I1111" i="15"/>
  <c r="I1110" i="15"/>
  <c r="I1109" i="15"/>
  <c r="I1108" i="15"/>
  <c r="I1107" i="15"/>
  <c r="I1106" i="15"/>
  <c r="I1105" i="15"/>
  <c r="I1104" i="15"/>
  <c r="I1103" i="15"/>
  <c r="I1102" i="15"/>
  <c r="I1101" i="15"/>
  <c r="I1100" i="15"/>
  <c r="I1099" i="15"/>
  <c r="I1098" i="15"/>
  <c r="I1097" i="15"/>
  <c r="I1096" i="15"/>
  <c r="I1095" i="15"/>
  <c r="I1094" i="15"/>
  <c r="I1093" i="15"/>
  <c r="I1092" i="15"/>
  <c r="I1091" i="15"/>
  <c r="I1090" i="15"/>
  <c r="I1089" i="15"/>
  <c r="I1088" i="15"/>
  <c r="I1087" i="15"/>
  <c r="I1086" i="15"/>
  <c r="I1085" i="15"/>
  <c r="I1084" i="15"/>
  <c r="I1083" i="15"/>
  <c r="I1082" i="15"/>
  <c r="I1081" i="15"/>
  <c r="I1080" i="15"/>
  <c r="I1079" i="15"/>
  <c r="I1078" i="15"/>
  <c r="I1077" i="15"/>
  <c r="I1076" i="15"/>
  <c r="I1075" i="15"/>
  <c r="I1074" i="15"/>
  <c r="I1073" i="15"/>
  <c r="I1072" i="15"/>
  <c r="I1071" i="15"/>
  <c r="I1070" i="15"/>
  <c r="I1069" i="15"/>
  <c r="I1068" i="15"/>
  <c r="I1067" i="15"/>
  <c r="I1066" i="15"/>
  <c r="I1065" i="15"/>
  <c r="I1064" i="15"/>
  <c r="I1063" i="15"/>
  <c r="I1062" i="15"/>
  <c r="I1061" i="15"/>
  <c r="I1060" i="15"/>
  <c r="I1059" i="15"/>
  <c r="I1058" i="15"/>
  <c r="I1057" i="15"/>
  <c r="I1056" i="15"/>
  <c r="I1055" i="15"/>
  <c r="I1054" i="15"/>
  <c r="I1053" i="15"/>
  <c r="I1052" i="15"/>
  <c r="I1051" i="15"/>
  <c r="I1050" i="15"/>
  <c r="I1049" i="15"/>
  <c r="I1048" i="15"/>
  <c r="I1047" i="15"/>
  <c r="I1046" i="15"/>
  <c r="I1045" i="15"/>
  <c r="I1044" i="15"/>
  <c r="I1043" i="15"/>
  <c r="I1042" i="15"/>
  <c r="I1041" i="15"/>
  <c r="I1040" i="15"/>
  <c r="I1039" i="15"/>
  <c r="I1038" i="15"/>
  <c r="I1037" i="15"/>
  <c r="I1036" i="15"/>
  <c r="I1035" i="15"/>
  <c r="I1034" i="15"/>
  <c r="I1033" i="15"/>
  <c r="I1032" i="15"/>
  <c r="I1031" i="15"/>
  <c r="I1030" i="15"/>
  <c r="I1029" i="15"/>
  <c r="I1028" i="15"/>
  <c r="I1027" i="15"/>
  <c r="I1026" i="15"/>
  <c r="I1025" i="15"/>
  <c r="I1024" i="15"/>
  <c r="I1023" i="15"/>
  <c r="I1022" i="15"/>
  <c r="I1021" i="15"/>
  <c r="I1020" i="15"/>
  <c r="I1019" i="15"/>
  <c r="I1018" i="15"/>
  <c r="I1017" i="15"/>
  <c r="I1016" i="15"/>
  <c r="I1015" i="15"/>
  <c r="I1014" i="15"/>
  <c r="I1013" i="15"/>
  <c r="I1012" i="15"/>
  <c r="I1011" i="15"/>
  <c r="I1010" i="15"/>
  <c r="I1009" i="15"/>
  <c r="I1008" i="15"/>
  <c r="I1007" i="15"/>
  <c r="I1006" i="15"/>
  <c r="I1005" i="15"/>
  <c r="I1004" i="15"/>
  <c r="I1003" i="15"/>
  <c r="I1002" i="15"/>
  <c r="I1001" i="15"/>
  <c r="I1000" i="15"/>
  <c r="I999" i="15"/>
  <c r="I998" i="15"/>
  <c r="I997" i="15"/>
  <c r="I996" i="15"/>
  <c r="I995" i="15"/>
  <c r="I994" i="15"/>
  <c r="I993" i="15"/>
  <c r="I992" i="15"/>
  <c r="I991" i="15"/>
  <c r="I990" i="15"/>
  <c r="I989" i="15"/>
  <c r="I988" i="15"/>
  <c r="I987" i="15"/>
  <c r="I986" i="15"/>
  <c r="I985" i="15"/>
  <c r="I984" i="15"/>
  <c r="I983" i="15"/>
  <c r="I982" i="15"/>
  <c r="I981" i="15"/>
  <c r="I980" i="15"/>
  <c r="I979" i="15"/>
  <c r="I978" i="15"/>
  <c r="I977" i="15"/>
  <c r="I976" i="15"/>
  <c r="I975" i="15"/>
  <c r="I974" i="15"/>
  <c r="I973" i="15"/>
  <c r="I972" i="15"/>
  <c r="I971" i="15"/>
  <c r="I970" i="15"/>
  <c r="I969" i="15"/>
  <c r="I968" i="15"/>
  <c r="I967" i="15"/>
  <c r="I966" i="15"/>
  <c r="I965" i="15"/>
  <c r="I964" i="15"/>
  <c r="I963" i="15"/>
  <c r="I962" i="15"/>
  <c r="I961" i="15"/>
  <c r="I960" i="15"/>
  <c r="I959" i="15"/>
  <c r="I958" i="15"/>
  <c r="I957" i="15"/>
  <c r="I956" i="15"/>
  <c r="I955" i="15"/>
  <c r="I954" i="15"/>
  <c r="I953" i="15"/>
  <c r="I952" i="15"/>
  <c r="I951" i="15"/>
  <c r="I950" i="15"/>
  <c r="I949" i="15"/>
  <c r="I948" i="15"/>
  <c r="I947" i="15"/>
  <c r="I946" i="15"/>
  <c r="I945" i="15"/>
  <c r="I944" i="15"/>
  <c r="I943" i="15"/>
  <c r="I942" i="15"/>
  <c r="I941" i="15"/>
  <c r="I940" i="15"/>
  <c r="I939" i="15"/>
  <c r="I938" i="15"/>
  <c r="I937" i="15"/>
  <c r="I936" i="15"/>
  <c r="I935" i="15"/>
  <c r="I934" i="15"/>
  <c r="I933" i="15"/>
  <c r="I932" i="15"/>
  <c r="I931" i="15"/>
  <c r="I930" i="15"/>
  <c r="I929" i="15"/>
  <c r="I928" i="15"/>
  <c r="I927" i="15"/>
  <c r="I926" i="15"/>
  <c r="I925" i="15"/>
  <c r="I924" i="15"/>
  <c r="I923" i="15"/>
  <c r="I922" i="15"/>
  <c r="I921" i="15"/>
  <c r="I920" i="15"/>
  <c r="I919" i="15"/>
  <c r="I918" i="15"/>
  <c r="I917" i="15"/>
  <c r="I916" i="15"/>
  <c r="I915" i="15"/>
  <c r="I914" i="15"/>
  <c r="I913" i="15"/>
  <c r="I912" i="15"/>
  <c r="I911" i="15"/>
  <c r="I910" i="15"/>
  <c r="I909" i="15"/>
  <c r="I908" i="15"/>
  <c r="I907" i="15"/>
  <c r="I906" i="15"/>
  <c r="I905" i="15"/>
  <c r="I904" i="15"/>
  <c r="I903" i="15"/>
  <c r="I902" i="15"/>
  <c r="I901" i="15"/>
  <c r="I900" i="15"/>
  <c r="I899" i="15"/>
  <c r="I898" i="15"/>
  <c r="I897" i="15"/>
  <c r="I896" i="15"/>
  <c r="I895" i="15"/>
  <c r="I894" i="15"/>
  <c r="I893" i="15"/>
  <c r="I892" i="15"/>
  <c r="I891" i="15"/>
  <c r="I890" i="15"/>
  <c r="I889" i="15"/>
  <c r="I888" i="15"/>
  <c r="I887" i="15"/>
  <c r="I886" i="15"/>
  <c r="I885" i="15"/>
  <c r="I884" i="15"/>
  <c r="I883" i="15"/>
  <c r="I882" i="15"/>
  <c r="I881" i="15"/>
  <c r="I880" i="15"/>
  <c r="I879" i="15"/>
  <c r="I878" i="15"/>
  <c r="I877" i="15"/>
  <c r="I876" i="15"/>
  <c r="I875" i="15"/>
  <c r="I874" i="15"/>
  <c r="I873" i="15"/>
  <c r="I872" i="15"/>
  <c r="I871" i="15"/>
  <c r="I870" i="15"/>
  <c r="I869" i="15"/>
  <c r="I868" i="15"/>
  <c r="I867" i="15"/>
  <c r="I866" i="15"/>
  <c r="I865" i="15"/>
  <c r="I864" i="15"/>
  <c r="I863" i="15"/>
  <c r="I862" i="15"/>
  <c r="I861" i="15"/>
  <c r="I860" i="15"/>
  <c r="I859" i="15"/>
  <c r="I858" i="15"/>
  <c r="I857" i="15"/>
  <c r="I856" i="15"/>
  <c r="I855" i="15"/>
  <c r="I854" i="15"/>
  <c r="I853" i="15"/>
  <c r="I852" i="15"/>
  <c r="I851" i="15"/>
  <c r="I850" i="15"/>
  <c r="I849" i="15"/>
  <c r="I848" i="15"/>
  <c r="I847" i="15"/>
  <c r="I846" i="15"/>
  <c r="I845" i="15"/>
  <c r="I844" i="15"/>
  <c r="I843" i="15"/>
  <c r="I842" i="15"/>
  <c r="I841" i="15"/>
  <c r="I840" i="15"/>
  <c r="I839" i="15"/>
  <c r="I838" i="15"/>
  <c r="I837" i="15"/>
  <c r="I836" i="15"/>
  <c r="I835" i="15"/>
  <c r="I834" i="15"/>
  <c r="I833" i="15"/>
  <c r="I832" i="15"/>
  <c r="I831" i="15"/>
  <c r="I830" i="15"/>
  <c r="I829" i="15"/>
  <c r="I828" i="15"/>
  <c r="I827" i="15"/>
  <c r="I826" i="15"/>
  <c r="I825" i="15"/>
  <c r="I824" i="15"/>
  <c r="I823" i="15"/>
  <c r="I822" i="15"/>
  <c r="I821" i="15"/>
  <c r="I820" i="15"/>
  <c r="I819" i="15"/>
  <c r="I818" i="15"/>
  <c r="I817" i="15"/>
  <c r="I816" i="15"/>
  <c r="I815" i="15"/>
  <c r="I814" i="15"/>
  <c r="I813" i="15"/>
  <c r="I812" i="15"/>
  <c r="I811" i="15"/>
  <c r="I810" i="15"/>
  <c r="I809" i="15"/>
  <c r="I808" i="15"/>
  <c r="I807" i="15"/>
  <c r="I806" i="15"/>
  <c r="I805" i="15"/>
  <c r="I804" i="15"/>
  <c r="I803" i="15"/>
  <c r="I802" i="15"/>
  <c r="I801" i="15"/>
  <c r="I800" i="15"/>
  <c r="I799" i="15"/>
  <c r="I798" i="15"/>
  <c r="I797" i="15"/>
  <c r="I796" i="15"/>
  <c r="I795" i="15"/>
  <c r="I794" i="15"/>
  <c r="I793" i="15"/>
  <c r="I792" i="15"/>
  <c r="I791" i="15"/>
  <c r="I790" i="15"/>
  <c r="I789" i="15"/>
  <c r="I788" i="15"/>
  <c r="I787" i="15"/>
  <c r="I786" i="15"/>
  <c r="I785" i="15"/>
  <c r="I784" i="15"/>
  <c r="I783" i="15"/>
  <c r="I782" i="15"/>
  <c r="I781" i="15"/>
  <c r="I780" i="15"/>
  <c r="I779" i="15"/>
  <c r="I778" i="15"/>
  <c r="I777" i="15"/>
  <c r="I776" i="15"/>
  <c r="I775" i="15"/>
  <c r="I774" i="15"/>
  <c r="I773" i="15"/>
  <c r="I772" i="15"/>
  <c r="I771" i="15"/>
  <c r="I770" i="15"/>
  <c r="I769" i="15"/>
  <c r="I768" i="15"/>
  <c r="I767" i="15"/>
  <c r="I766" i="15"/>
  <c r="I765" i="15"/>
  <c r="I764" i="15"/>
  <c r="I763" i="15"/>
  <c r="I762" i="15"/>
  <c r="I761" i="15"/>
  <c r="I760" i="15"/>
  <c r="I759" i="15"/>
  <c r="I758" i="15"/>
  <c r="I757" i="15"/>
  <c r="I756" i="15"/>
  <c r="I755" i="15"/>
  <c r="I754" i="15"/>
  <c r="I753" i="15"/>
  <c r="I752" i="15"/>
  <c r="I751" i="15"/>
  <c r="I750" i="15"/>
  <c r="I749" i="15"/>
  <c r="I748" i="15"/>
  <c r="I747" i="15"/>
  <c r="I746" i="15"/>
  <c r="I745" i="15"/>
  <c r="I744" i="15"/>
  <c r="I743" i="15"/>
  <c r="I742" i="15"/>
  <c r="I741" i="15"/>
  <c r="I740" i="15"/>
  <c r="I739" i="15"/>
  <c r="I738" i="15"/>
  <c r="I737" i="15"/>
  <c r="I736" i="15"/>
  <c r="I735" i="15"/>
  <c r="I734" i="15"/>
  <c r="I733" i="15"/>
  <c r="I732" i="15"/>
  <c r="I731" i="15"/>
  <c r="I730" i="15"/>
  <c r="I729" i="15"/>
  <c r="I728" i="15"/>
  <c r="I727" i="15"/>
  <c r="I726" i="15"/>
  <c r="I725" i="15"/>
  <c r="I724" i="15"/>
  <c r="I723" i="15"/>
  <c r="I722" i="15"/>
  <c r="I721" i="15"/>
  <c r="I720" i="15"/>
  <c r="I719" i="15"/>
  <c r="I718" i="15"/>
  <c r="I717" i="15"/>
  <c r="I716" i="15"/>
  <c r="I715" i="15"/>
  <c r="I714" i="15"/>
  <c r="I713" i="15"/>
  <c r="I712" i="15"/>
  <c r="I711" i="15"/>
  <c r="I710" i="15"/>
  <c r="I709" i="15"/>
  <c r="I708" i="15"/>
  <c r="I707" i="15"/>
  <c r="I706" i="15"/>
  <c r="I705" i="15"/>
  <c r="I704" i="15"/>
  <c r="I703" i="15"/>
  <c r="I702" i="15"/>
  <c r="I701" i="15"/>
  <c r="I700" i="15"/>
  <c r="I699" i="15"/>
  <c r="I698" i="15"/>
  <c r="I697" i="15"/>
  <c r="I696" i="15"/>
  <c r="I695" i="15"/>
  <c r="I694" i="15"/>
  <c r="I693" i="15"/>
  <c r="I692" i="15"/>
  <c r="I691" i="15"/>
  <c r="I690" i="15"/>
  <c r="I689" i="15"/>
  <c r="I688" i="15"/>
  <c r="I687" i="15"/>
  <c r="I686" i="15"/>
  <c r="I685" i="15"/>
  <c r="I684" i="15"/>
  <c r="I683" i="15"/>
  <c r="I682" i="15"/>
  <c r="I681" i="15"/>
  <c r="I680" i="15"/>
  <c r="I679" i="15"/>
  <c r="I678" i="15"/>
  <c r="I677" i="15"/>
  <c r="I676" i="15"/>
  <c r="I675" i="15"/>
  <c r="I674" i="15"/>
  <c r="I673" i="15"/>
  <c r="I672" i="15"/>
  <c r="I671" i="15"/>
  <c r="I670" i="15"/>
  <c r="I669" i="15"/>
  <c r="I668" i="15"/>
  <c r="I667" i="15"/>
  <c r="I666" i="15"/>
  <c r="I665" i="15"/>
  <c r="I664" i="15"/>
  <c r="I663" i="15"/>
  <c r="I662" i="15"/>
  <c r="I661" i="15"/>
  <c r="I660" i="15"/>
  <c r="I659" i="15"/>
  <c r="I658" i="15"/>
  <c r="I657" i="15"/>
  <c r="I656" i="15"/>
  <c r="I655" i="15"/>
  <c r="I654" i="15"/>
  <c r="I653" i="15"/>
  <c r="I652" i="15"/>
  <c r="I651" i="15"/>
  <c r="I650" i="15"/>
  <c r="I649" i="15"/>
  <c r="I648" i="15"/>
  <c r="I647" i="15"/>
  <c r="I646" i="15"/>
  <c r="I645" i="15"/>
  <c r="I644" i="15"/>
  <c r="I643" i="15"/>
  <c r="I642" i="15"/>
  <c r="I641" i="15"/>
  <c r="I640" i="15"/>
  <c r="I639" i="15"/>
  <c r="I638" i="15"/>
  <c r="I637" i="15"/>
  <c r="I636" i="15"/>
  <c r="I635" i="15"/>
  <c r="I634" i="15"/>
  <c r="I633" i="15"/>
  <c r="I632" i="15"/>
  <c r="I631" i="15"/>
  <c r="I630" i="15"/>
  <c r="I629" i="15"/>
  <c r="I628" i="15"/>
  <c r="I627" i="15"/>
  <c r="I626" i="15"/>
  <c r="I625" i="15"/>
  <c r="I624" i="15"/>
  <c r="I623" i="15"/>
  <c r="I622" i="15"/>
  <c r="I621" i="15"/>
  <c r="I620" i="15"/>
  <c r="I619" i="15"/>
  <c r="I618" i="15"/>
  <c r="I617" i="15"/>
  <c r="I616" i="15"/>
  <c r="I615" i="15"/>
  <c r="I614" i="15"/>
  <c r="I613" i="15"/>
  <c r="I612" i="15"/>
  <c r="I611" i="15"/>
  <c r="I610" i="15"/>
  <c r="I609" i="15"/>
  <c r="I608" i="15"/>
  <c r="I607" i="15"/>
  <c r="I606" i="15"/>
  <c r="I605" i="15"/>
  <c r="I604" i="15"/>
  <c r="I603" i="15"/>
  <c r="I602" i="15"/>
  <c r="I601" i="15"/>
  <c r="I600" i="15"/>
  <c r="I599" i="15"/>
  <c r="I598" i="15"/>
  <c r="I597" i="15"/>
  <c r="I596" i="15"/>
  <c r="I595" i="15"/>
  <c r="I594" i="15"/>
  <c r="I593" i="15"/>
  <c r="I592" i="15"/>
  <c r="I591" i="15"/>
  <c r="I590" i="15"/>
  <c r="I589" i="15"/>
  <c r="I588" i="15"/>
  <c r="I587" i="15"/>
  <c r="I586" i="15"/>
  <c r="I585" i="15"/>
  <c r="I584" i="15"/>
  <c r="I583" i="15"/>
  <c r="I582" i="15"/>
  <c r="I581" i="15"/>
  <c r="I580" i="15"/>
  <c r="I579" i="15"/>
  <c r="I578" i="15"/>
  <c r="I577" i="15"/>
  <c r="I576" i="15"/>
  <c r="I575" i="15"/>
  <c r="I574" i="15"/>
  <c r="I573" i="15"/>
  <c r="I572" i="15"/>
  <c r="I571" i="15"/>
  <c r="I570" i="15"/>
  <c r="I569" i="15"/>
  <c r="I568" i="15"/>
  <c r="I567" i="15"/>
  <c r="I566" i="15"/>
  <c r="I565" i="15"/>
  <c r="I564" i="15"/>
  <c r="I563" i="15"/>
  <c r="I562" i="15"/>
  <c r="I561" i="15"/>
  <c r="I560" i="15"/>
  <c r="I559" i="15"/>
  <c r="I558" i="15"/>
  <c r="I557" i="15"/>
  <c r="I556" i="15"/>
  <c r="I555" i="15"/>
  <c r="I554" i="15"/>
  <c r="I553" i="15"/>
  <c r="I552" i="15"/>
  <c r="I551" i="15"/>
  <c r="I550" i="15"/>
  <c r="I549" i="15"/>
  <c r="I548" i="15"/>
  <c r="I547" i="15"/>
  <c r="I546" i="15"/>
  <c r="I545" i="15"/>
  <c r="I544" i="15"/>
  <c r="I543" i="15"/>
  <c r="I542" i="15"/>
  <c r="I541" i="15"/>
  <c r="I540" i="15"/>
  <c r="I539" i="15"/>
  <c r="I538" i="15"/>
  <c r="I537" i="15"/>
  <c r="I536" i="15"/>
  <c r="I535" i="15"/>
  <c r="I534" i="15"/>
  <c r="I533" i="15"/>
  <c r="I532" i="15"/>
  <c r="I531" i="15"/>
  <c r="I530" i="15"/>
  <c r="I529" i="15"/>
  <c r="I528" i="15"/>
  <c r="I527" i="15"/>
  <c r="I526" i="15"/>
  <c r="I525" i="15"/>
  <c r="I524" i="15"/>
  <c r="I523" i="15"/>
  <c r="I522" i="15"/>
  <c r="I521" i="15"/>
  <c r="I520" i="15"/>
  <c r="I519" i="15"/>
  <c r="I518" i="15"/>
  <c r="I517" i="15"/>
  <c r="I516" i="15"/>
  <c r="I515" i="15"/>
  <c r="I514" i="15"/>
  <c r="I513" i="15"/>
  <c r="I512" i="15"/>
  <c r="I511" i="15"/>
  <c r="I510" i="15"/>
  <c r="I509" i="15"/>
  <c r="I508" i="15"/>
  <c r="I507" i="15"/>
  <c r="I506" i="15"/>
  <c r="I505" i="15"/>
  <c r="I504" i="15"/>
  <c r="I503" i="15"/>
  <c r="I502" i="15"/>
  <c r="I501" i="15"/>
  <c r="I500" i="15"/>
  <c r="I499" i="15"/>
  <c r="I498" i="15"/>
  <c r="I497" i="15"/>
  <c r="I496" i="15"/>
  <c r="I495" i="15"/>
  <c r="I494" i="15"/>
  <c r="I493" i="15"/>
  <c r="I492" i="15"/>
  <c r="I491" i="15"/>
  <c r="I490" i="15"/>
  <c r="I489" i="15"/>
  <c r="I488" i="15"/>
  <c r="I487" i="15"/>
  <c r="I486" i="15"/>
  <c r="I485" i="15"/>
  <c r="I484" i="15"/>
  <c r="I483" i="15"/>
  <c r="I482" i="15"/>
  <c r="I481" i="15"/>
  <c r="I480" i="15"/>
  <c r="I479" i="15"/>
  <c r="I478" i="15"/>
  <c r="I477" i="15"/>
  <c r="I476" i="15"/>
  <c r="I475" i="15"/>
  <c r="I474" i="15"/>
  <c r="I473" i="15"/>
  <c r="I472" i="15"/>
  <c r="I471" i="15"/>
  <c r="I470" i="15"/>
  <c r="I469" i="15"/>
  <c r="I468" i="15"/>
  <c r="I467" i="15"/>
  <c r="I466" i="15"/>
  <c r="I465" i="15"/>
  <c r="I464" i="15"/>
  <c r="I463" i="15"/>
  <c r="I462" i="15"/>
  <c r="I461" i="15"/>
  <c r="I460" i="15"/>
  <c r="I459" i="15"/>
  <c r="I458" i="15"/>
  <c r="I457" i="15"/>
  <c r="I456" i="15"/>
  <c r="I455" i="15"/>
  <c r="I454" i="15"/>
  <c r="I453" i="15"/>
  <c r="I452" i="15"/>
  <c r="I451" i="15"/>
  <c r="I450" i="15"/>
  <c r="I449" i="15"/>
  <c r="I448" i="15"/>
  <c r="I447" i="15"/>
  <c r="I446" i="15"/>
  <c r="I445" i="15"/>
  <c r="I444" i="15"/>
  <c r="I443" i="15"/>
  <c r="I442" i="15"/>
  <c r="I441" i="15"/>
  <c r="I440" i="15"/>
  <c r="I439" i="15"/>
  <c r="I438" i="15"/>
  <c r="I437" i="15"/>
  <c r="I436" i="15"/>
  <c r="I435" i="15"/>
  <c r="I434" i="15"/>
  <c r="I433" i="15"/>
  <c r="I432" i="15"/>
  <c r="I431" i="15"/>
  <c r="I430" i="15"/>
  <c r="I429" i="15"/>
  <c r="I428" i="15"/>
  <c r="I427" i="15"/>
  <c r="I426" i="15"/>
  <c r="I425" i="15"/>
  <c r="I424" i="15"/>
  <c r="I423" i="15"/>
  <c r="I422" i="15"/>
  <c r="I421" i="15"/>
  <c r="I420" i="15"/>
  <c r="I419" i="15"/>
  <c r="I418" i="15"/>
  <c r="I417" i="15"/>
  <c r="I416" i="15"/>
  <c r="I415" i="15"/>
  <c r="I414" i="15"/>
  <c r="I413" i="15"/>
  <c r="I412" i="15"/>
  <c r="I411" i="15"/>
  <c r="I410" i="15"/>
  <c r="I409" i="15"/>
  <c r="I408" i="15"/>
  <c r="I407" i="15"/>
  <c r="I406" i="15"/>
  <c r="I405" i="15"/>
  <c r="I404" i="15"/>
  <c r="I403" i="15"/>
  <c r="I402" i="15"/>
  <c r="I401" i="15"/>
  <c r="I400" i="15"/>
  <c r="I399" i="15"/>
  <c r="I398" i="15"/>
  <c r="I397" i="15"/>
  <c r="I396" i="15"/>
  <c r="I395" i="15"/>
  <c r="I394" i="15"/>
  <c r="I393" i="15"/>
  <c r="I392" i="15"/>
  <c r="I391" i="15"/>
  <c r="I390" i="15"/>
  <c r="I389" i="15"/>
  <c r="I388" i="15"/>
  <c r="I387" i="15"/>
  <c r="I386" i="15"/>
  <c r="I385" i="15"/>
  <c r="I384" i="15"/>
  <c r="I383" i="15"/>
  <c r="I382" i="15"/>
  <c r="I381" i="15"/>
  <c r="I380" i="15"/>
  <c r="I379" i="15"/>
  <c r="I378" i="15"/>
  <c r="I377" i="15"/>
  <c r="I376" i="15"/>
  <c r="I375" i="15"/>
  <c r="I374" i="15"/>
  <c r="I373" i="15"/>
  <c r="I372" i="15"/>
  <c r="I371" i="15"/>
  <c r="I370" i="15"/>
  <c r="I369" i="15"/>
  <c r="I368" i="15"/>
  <c r="I367" i="15"/>
  <c r="I366" i="15"/>
  <c r="I365" i="15"/>
  <c r="I364" i="15"/>
  <c r="I363" i="15"/>
  <c r="I362" i="15"/>
  <c r="I361" i="15"/>
  <c r="I360" i="15"/>
  <c r="I359" i="15"/>
  <c r="I358" i="15"/>
  <c r="I357" i="15"/>
  <c r="I356" i="15"/>
  <c r="I355" i="15"/>
  <c r="I354" i="15"/>
  <c r="I353" i="15"/>
  <c r="I352" i="15"/>
  <c r="I351" i="15"/>
  <c r="I350" i="15"/>
  <c r="I349" i="15"/>
  <c r="I348" i="15"/>
  <c r="I347" i="15"/>
  <c r="I346" i="15"/>
  <c r="I345" i="15"/>
  <c r="I344" i="15"/>
  <c r="I343" i="15"/>
  <c r="I342" i="15"/>
  <c r="I341" i="15"/>
  <c r="I340" i="15"/>
  <c r="I339" i="15"/>
  <c r="I338" i="15"/>
  <c r="I337" i="15"/>
  <c r="I336" i="15"/>
  <c r="I335" i="15"/>
  <c r="I334" i="15"/>
  <c r="I333" i="15"/>
  <c r="I332" i="15"/>
  <c r="I331" i="15"/>
  <c r="I330" i="15"/>
  <c r="I329" i="15"/>
  <c r="I328" i="15"/>
  <c r="I327" i="15"/>
  <c r="I326" i="15"/>
  <c r="I325" i="15"/>
  <c r="I324" i="15"/>
  <c r="I323" i="15"/>
  <c r="I322" i="15"/>
  <c r="I321" i="15"/>
  <c r="I320" i="15"/>
  <c r="I319" i="15"/>
  <c r="I318" i="15"/>
  <c r="I317" i="15"/>
  <c r="I316" i="15"/>
  <c r="I315" i="15"/>
  <c r="I314" i="15"/>
  <c r="I313" i="15"/>
  <c r="I312" i="15"/>
  <c r="I311" i="15"/>
  <c r="I310" i="15"/>
  <c r="I309" i="15"/>
  <c r="I308" i="15"/>
  <c r="I307" i="15"/>
  <c r="I306" i="15"/>
  <c r="I305" i="15"/>
  <c r="I304" i="15"/>
  <c r="I303" i="15"/>
  <c r="I302" i="15"/>
  <c r="I301" i="15"/>
  <c r="I300" i="15"/>
  <c r="I299" i="15"/>
  <c r="I298" i="15"/>
  <c r="I297" i="15"/>
  <c r="I296" i="15"/>
  <c r="I295" i="15"/>
  <c r="I294" i="15"/>
  <c r="I293" i="15"/>
  <c r="I292" i="15"/>
  <c r="I291" i="15"/>
  <c r="I290" i="15"/>
  <c r="I289" i="15"/>
  <c r="I288" i="15"/>
  <c r="I287" i="15"/>
  <c r="I286" i="15"/>
  <c r="I285" i="15"/>
  <c r="I284" i="15"/>
  <c r="I283" i="15"/>
  <c r="I282" i="15"/>
  <c r="I281" i="15"/>
  <c r="I280" i="15"/>
  <c r="I279" i="15"/>
  <c r="I278" i="15"/>
  <c r="I277" i="15"/>
  <c r="I276" i="15"/>
  <c r="I275" i="15"/>
  <c r="I274" i="15"/>
  <c r="I273" i="15"/>
  <c r="I272" i="15"/>
  <c r="I271" i="15"/>
  <c r="I270" i="15"/>
  <c r="I269" i="15"/>
  <c r="I268" i="15"/>
  <c r="I267" i="15"/>
  <c r="I266" i="15"/>
  <c r="I265" i="15"/>
  <c r="I264" i="15"/>
  <c r="I263" i="15"/>
  <c r="I262" i="15"/>
  <c r="I261" i="15"/>
  <c r="I260" i="15"/>
  <c r="I259" i="15"/>
  <c r="I258" i="15"/>
  <c r="I257" i="15"/>
  <c r="I256" i="15"/>
  <c r="I255" i="15"/>
  <c r="I254" i="15"/>
  <c r="I253" i="15"/>
  <c r="I252" i="15"/>
  <c r="I251" i="15"/>
  <c r="I250" i="15"/>
  <c r="I249" i="15"/>
  <c r="I248" i="15"/>
  <c r="I247" i="15"/>
  <c r="I246" i="15"/>
  <c r="I245" i="15"/>
  <c r="I244" i="15"/>
  <c r="I243" i="15"/>
  <c r="I242" i="15"/>
  <c r="I241" i="15"/>
  <c r="I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J428" i="1" s="1"/>
  <c r="I427" i="1"/>
  <c r="H427" i="1"/>
  <c r="I426" i="1"/>
  <c r="H426" i="1"/>
  <c r="I425" i="1"/>
  <c r="H425" i="1"/>
  <c r="I424" i="1"/>
  <c r="H424" i="1"/>
  <c r="J424" i="1" s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J412" i="1" s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J402" i="1" s="1"/>
  <c r="I401" i="1"/>
  <c r="H401" i="1"/>
  <c r="I400" i="1"/>
  <c r="H400" i="1"/>
  <c r="J400" i="1" s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J388" i="1" s="1"/>
  <c r="I387" i="1"/>
  <c r="H387" i="1"/>
  <c r="I386" i="1"/>
  <c r="H386" i="1"/>
  <c r="J386" i="1" s="1"/>
  <c r="I385" i="1"/>
  <c r="H385" i="1"/>
  <c r="I384" i="1"/>
  <c r="H384" i="1"/>
  <c r="I383" i="1"/>
  <c r="H383" i="1"/>
  <c r="I382" i="1"/>
  <c r="H382" i="1"/>
  <c r="I381" i="1"/>
  <c r="H381" i="1"/>
  <c r="I380" i="1"/>
  <c r="H380" i="1"/>
  <c r="J380" i="1" s="1"/>
  <c r="I379" i="1"/>
  <c r="H379" i="1"/>
  <c r="I378" i="1"/>
  <c r="H378" i="1"/>
  <c r="I377" i="1"/>
  <c r="H377" i="1"/>
  <c r="I376" i="1"/>
  <c r="H376" i="1"/>
  <c r="J376" i="1" s="1"/>
  <c r="I375" i="1"/>
  <c r="H375" i="1"/>
  <c r="I374" i="1"/>
  <c r="H374" i="1"/>
  <c r="J374" i="1" s="1"/>
  <c r="I373" i="1"/>
  <c r="H373" i="1"/>
  <c r="I372" i="1"/>
  <c r="H372" i="1"/>
  <c r="J372" i="1" s="1"/>
  <c r="I371" i="1"/>
  <c r="H371" i="1"/>
  <c r="I370" i="1"/>
  <c r="H370" i="1"/>
  <c r="J370" i="1" s="1"/>
  <c r="I369" i="1"/>
  <c r="H369" i="1"/>
  <c r="I368" i="1"/>
  <c r="H368" i="1"/>
  <c r="J368" i="1" s="1"/>
  <c r="I367" i="1"/>
  <c r="H367" i="1"/>
  <c r="I366" i="1"/>
  <c r="H366" i="1"/>
  <c r="I365" i="1"/>
  <c r="H365" i="1"/>
  <c r="I364" i="1"/>
  <c r="H364" i="1"/>
  <c r="J364" i="1" s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J348" i="1" s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J284" i="1" s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J220" i="1" s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J52" i="1" s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J25" i="1" s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J90" i="6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J2105" i="15"/>
  <c r="J2104" i="15"/>
  <c r="J2103" i="15"/>
  <c r="J2102" i="15"/>
  <c r="J2101" i="15"/>
  <c r="J2100" i="15"/>
  <c r="J2099" i="15"/>
  <c r="J2098" i="15"/>
  <c r="J2097" i="15"/>
  <c r="J2096" i="15"/>
  <c r="J2095" i="15"/>
  <c r="J2094" i="15"/>
  <c r="J2093" i="15"/>
  <c r="J2092" i="15"/>
  <c r="J2091" i="15"/>
  <c r="J2090" i="15"/>
  <c r="J2089" i="15"/>
  <c r="J2088" i="15"/>
  <c r="J2087" i="15"/>
  <c r="J2086" i="15"/>
  <c r="J2085" i="15"/>
  <c r="J2084" i="15"/>
  <c r="J2083" i="15"/>
  <c r="J2082" i="15"/>
  <c r="J2081" i="15"/>
  <c r="J2080" i="15"/>
  <c r="J2079" i="15"/>
  <c r="J2078" i="15"/>
  <c r="J2077" i="15"/>
  <c r="J2076" i="15"/>
  <c r="J2075" i="15"/>
  <c r="J2074" i="15"/>
  <c r="J2073" i="15"/>
  <c r="J2072" i="15"/>
  <c r="J2071" i="15"/>
  <c r="J2070" i="15"/>
  <c r="J2069" i="15"/>
  <c r="J2068" i="15"/>
  <c r="J2067" i="15"/>
  <c r="J2066" i="15"/>
  <c r="J2065" i="15"/>
  <c r="J2064" i="15"/>
  <c r="J2063" i="15"/>
  <c r="J2062" i="15"/>
  <c r="J2061" i="15"/>
  <c r="J2060" i="15"/>
  <c r="J2059" i="15"/>
  <c r="J2058" i="15"/>
  <c r="J2057" i="15"/>
  <c r="J2056" i="15"/>
  <c r="J2055" i="15"/>
  <c r="J2054" i="15"/>
  <c r="J2053" i="15"/>
  <c r="J2052" i="15"/>
  <c r="J2051" i="15"/>
  <c r="J2050" i="15"/>
  <c r="J2049" i="15"/>
  <c r="J2048" i="15"/>
  <c r="J2047" i="15"/>
  <c r="J2046" i="15"/>
  <c r="J2045" i="15"/>
  <c r="J2044" i="15"/>
  <c r="J2043" i="15"/>
  <c r="J2042" i="15"/>
  <c r="J2041" i="15"/>
  <c r="J2040" i="15"/>
  <c r="J2039" i="15"/>
  <c r="J2038" i="15"/>
  <c r="J2037" i="15"/>
  <c r="J2036" i="15"/>
  <c r="J2035" i="15"/>
  <c r="J2034" i="15"/>
  <c r="J2033" i="15"/>
  <c r="J2032" i="15"/>
  <c r="J2031" i="15"/>
  <c r="J2030" i="15"/>
  <c r="J2029" i="15"/>
  <c r="J2028" i="15"/>
  <c r="J2027" i="15"/>
  <c r="J2026" i="15"/>
  <c r="J2025" i="15"/>
  <c r="J2024" i="15"/>
  <c r="J2023" i="15"/>
  <c r="J2022" i="15"/>
  <c r="J2021" i="15"/>
  <c r="J2020" i="15"/>
  <c r="J2019" i="15"/>
  <c r="J2018" i="15"/>
  <c r="J2017" i="15"/>
  <c r="J2016" i="15"/>
  <c r="J2015" i="15"/>
  <c r="J2014" i="15"/>
  <c r="J2013" i="15"/>
  <c r="J2012" i="15"/>
  <c r="J2011" i="15"/>
  <c r="J2010" i="15"/>
  <c r="J2009" i="15"/>
  <c r="J2008" i="15"/>
  <c r="J2007" i="15"/>
  <c r="J2006" i="15"/>
  <c r="J2005" i="15"/>
  <c r="J2004" i="15"/>
  <c r="J2003" i="15"/>
  <c r="J2002" i="15"/>
  <c r="J2001" i="15"/>
  <c r="J2000" i="15"/>
  <c r="J1999" i="15"/>
  <c r="J1998" i="15"/>
  <c r="J1997" i="15"/>
  <c r="J1996" i="15"/>
  <c r="J1995" i="15"/>
  <c r="J1994" i="15"/>
  <c r="J1993" i="15"/>
  <c r="J1992" i="15"/>
  <c r="J1991" i="15"/>
  <c r="J1990" i="15"/>
  <c r="J1989" i="15"/>
  <c r="J1988" i="15"/>
  <c r="J1987" i="15"/>
  <c r="J1986" i="15"/>
  <c r="J1985" i="15"/>
  <c r="J1984" i="15"/>
  <c r="J1983" i="15"/>
  <c r="J1982" i="15"/>
  <c r="J1981" i="15"/>
  <c r="J1980" i="15"/>
  <c r="J1979" i="15"/>
  <c r="J1978" i="15"/>
  <c r="J1977" i="15"/>
  <c r="J1976" i="15"/>
  <c r="J1975" i="15"/>
  <c r="J1974" i="15"/>
  <c r="J1973" i="15"/>
  <c r="J1972" i="15"/>
  <c r="J1971" i="15"/>
  <c r="J1970" i="15"/>
  <c r="J1969" i="15"/>
  <c r="J1968" i="15"/>
  <c r="J1967" i="15"/>
  <c r="J1966" i="15"/>
  <c r="J1965" i="15"/>
  <c r="J1964" i="15"/>
  <c r="J1963" i="15"/>
  <c r="J1962" i="15"/>
  <c r="J1961" i="15"/>
  <c r="J1960" i="15"/>
  <c r="J1959" i="15"/>
  <c r="J1958" i="15"/>
  <c r="J1957" i="15"/>
  <c r="J1956" i="15"/>
  <c r="J1955" i="15"/>
  <c r="J1954" i="15"/>
  <c r="J1953" i="15"/>
  <c r="J1952" i="15"/>
  <c r="J1951" i="15"/>
  <c r="J1950" i="15"/>
  <c r="J1949" i="15"/>
  <c r="J1948" i="15"/>
  <c r="J1947" i="15"/>
  <c r="J1946" i="15"/>
  <c r="J1945" i="15"/>
  <c r="J1944" i="15"/>
  <c r="J1943" i="15"/>
  <c r="J1942" i="15"/>
  <c r="J1941" i="15"/>
  <c r="J1940" i="15"/>
  <c r="J1939" i="15"/>
  <c r="J1938" i="15"/>
  <c r="J1937" i="15"/>
  <c r="J1936" i="15"/>
  <c r="J1935" i="15"/>
  <c r="J1934" i="15"/>
  <c r="J1933" i="15"/>
  <c r="J1932" i="15"/>
  <c r="J1931" i="15"/>
  <c r="J1930" i="15"/>
  <c r="J1929" i="15"/>
  <c r="J1928" i="15"/>
  <c r="J1927" i="15"/>
  <c r="J1926" i="15"/>
  <c r="J1925" i="15"/>
  <c r="J1924" i="15"/>
  <c r="J1923" i="15"/>
  <c r="J1922" i="15"/>
  <c r="J1921" i="15"/>
  <c r="J1920" i="15"/>
  <c r="J1919" i="15"/>
  <c r="J1918" i="15"/>
  <c r="J1917" i="15"/>
  <c r="J1916" i="15"/>
  <c r="J1915" i="15"/>
  <c r="J1914" i="15"/>
  <c r="J1913" i="15"/>
  <c r="J1912" i="15"/>
  <c r="J1911" i="15"/>
  <c r="J1910" i="15"/>
  <c r="J1909" i="15"/>
  <c r="J1908" i="15"/>
  <c r="J1907" i="15"/>
  <c r="J1906" i="15"/>
  <c r="J1905" i="15"/>
  <c r="J1904" i="15"/>
  <c r="J1903" i="15"/>
  <c r="J1902" i="15"/>
  <c r="J1901" i="15"/>
  <c r="J1900" i="15"/>
  <c r="J1899" i="15"/>
  <c r="J1898" i="15"/>
  <c r="J1897" i="15"/>
  <c r="J1896" i="15"/>
  <c r="J1895" i="15"/>
  <c r="J1894" i="15"/>
  <c r="J1893" i="15"/>
  <c r="J1892" i="15"/>
  <c r="J1891" i="15"/>
  <c r="J1890" i="15"/>
  <c r="J1889" i="15"/>
  <c r="J1888" i="15"/>
  <c r="J1887" i="15"/>
  <c r="J1886" i="15"/>
  <c r="J1885" i="15"/>
  <c r="J1884" i="15"/>
  <c r="J1883" i="15"/>
  <c r="J1882" i="15"/>
  <c r="J1881" i="15"/>
  <c r="J1880" i="15"/>
  <c r="J1879" i="15"/>
  <c r="J1878" i="15"/>
  <c r="J1877" i="15"/>
  <c r="J1876" i="15"/>
  <c r="J1875" i="15"/>
  <c r="J1874" i="15"/>
  <c r="J1873" i="15"/>
  <c r="J1872" i="15"/>
  <c r="J1871" i="15"/>
  <c r="J1870" i="15"/>
  <c r="J1869" i="15"/>
  <c r="J1868" i="15"/>
  <c r="J1867" i="15"/>
  <c r="J1866" i="15"/>
  <c r="J1865" i="15"/>
  <c r="J1864" i="15"/>
  <c r="J1863" i="15"/>
  <c r="J1862" i="15"/>
  <c r="J1861" i="15"/>
  <c r="J1860" i="15"/>
  <c r="J1859" i="15"/>
  <c r="J1858" i="15"/>
  <c r="J1857" i="15"/>
  <c r="J1856" i="15"/>
  <c r="J1855" i="15"/>
  <c r="J1854" i="15"/>
  <c r="J1853" i="15"/>
  <c r="J1852" i="15"/>
  <c r="J1851" i="15"/>
  <c r="J1850" i="15"/>
  <c r="J1849" i="15"/>
  <c r="J1848" i="15"/>
  <c r="J1847" i="15"/>
  <c r="J1846" i="15"/>
  <c r="J1845" i="15"/>
  <c r="J1844" i="15"/>
  <c r="J1843" i="15"/>
  <c r="J1842" i="15"/>
  <c r="J1841" i="15"/>
  <c r="J1840" i="15"/>
  <c r="J1839" i="15"/>
  <c r="J1838" i="15"/>
  <c r="J1837" i="15"/>
  <c r="J1836" i="15"/>
  <c r="J1835" i="15"/>
  <c r="J1834" i="15"/>
  <c r="J1833" i="15"/>
  <c r="J1832" i="15"/>
  <c r="J1831" i="15"/>
  <c r="J1830" i="15"/>
  <c r="J1829" i="15"/>
  <c r="J1828" i="15"/>
  <c r="J1827" i="15"/>
  <c r="J1826" i="15"/>
  <c r="J1825" i="15"/>
  <c r="J1824" i="15"/>
  <c r="J1823" i="15"/>
  <c r="J1822" i="15"/>
  <c r="J1821" i="15"/>
  <c r="J1820" i="15"/>
  <c r="J1819" i="15"/>
  <c r="J1818" i="15"/>
  <c r="J1817" i="15"/>
  <c r="J1816" i="15"/>
  <c r="J1815" i="15"/>
  <c r="J1814" i="15"/>
  <c r="J1813" i="15"/>
  <c r="J1812" i="15"/>
  <c r="J1811" i="15"/>
  <c r="J1810" i="15"/>
  <c r="J1809" i="15"/>
  <c r="J1808" i="15"/>
  <c r="J1807" i="15"/>
  <c r="J1806" i="15"/>
  <c r="J1805" i="15"/>
  <c r="J1804" i="15"/>
  <c r="J1803" i="15"/>
  <c r="J1802" i="15"/>
  <c r="J1801" i="15"/>
  <c r="J1800" i="15"/>
  <c r="J1799" i="15"/>
  <c r="J1798" i="15"/>
  <c r="J1797" i="15"/>
  <c r="J1796" i="15"/>
  <c r="J1795" i="15"/>
  <c r="J1794" i="15"/>
  <c r="J1793" i="15"/>
  <c r="J1792" i="15"/>
  <c r="J1791" i="15"/>
  <c r="J1790" i="15"/>
  <c r="J1789" i="15"/>
  <c r="J1788" i="15"/>
  <c r="J1787" i="15"/>
  <c r="J1786" i="15"/>
  <c r="J1785" i="15"/>
  <c r="J1784" i="15"/>
  <c r="J1783" i="15"/>
  <c r="J1782" i="15"/>
  <c r="J1781" i="15"/>
  <c r="J1780" i="15"/>
  <c r="J1779" i="15"/>
  <c r="J1778" i="15"/>
  <c r="J1777" i="15"/>
  <c r="J1776" i="15"/>
  <c r="J1775" i="15"/>
  <c r="J1774" i="15"/>
  <c r="J1773" i="15"/>
  <c r="J1772" i="15"/>
  <c r="J1771" i="15"/>
  <c r="J1770" i="15"/>
  <c r="J1769" i="15"/>
  <c r="J1768" i="15"/>
  <c r="J1767" i="15"/>
  <c r="J1766" i="15"/>
  <c r="J1765" i="15"/>
  <c r="J1764" i="15"/>
  <c r="J1763" i="15"/>
  <c r="J1762" i="15"/>
  <c r="J1761" i="15"/>
  <c r="J1760" i="15"/>
  <c r="J1759" i="15"/>
  <c r="J1758" i="15"/>
  <c r="J1757" i="15"/>
  <c r="J1756" i="15"/>
  <c r="J1755" i="15"/>
  <c r="J1754" i="15"/>
  <c r="J1753" i="15"/>
  <c r="J1752" i="15"/>
  <c r="J1751" i="15"/>
  <c r="J1750" i="15"/>
  <c r="J1749" i="15"/>
  <c r="J1748" i="15"/>
  <c r="J1747" i="15"/>
  <c r="J1746" i="15"/>
  <c r="J1745" i="15"/>
  <c r="J1744" i="15"/>
  <c r="J1743" i="15"/>
  <c r="J1742" i="15"/>
  <c r="J1741" i="15"/>
  <c r="J1740" i="15"/>
  <c r="J1739" i="15"/>
  <c r="J1738" i="15"/>
  <c r="J1737" i="15"/>
  <c r="J1736" i="15"/>
  <c r="J1735" i="15"/>
  <c r="J1734" i="15"/>
  <c r="J1733" i="15"/>
  <c r="J1732" i="15"/>
  <c r="J1731" i="15"/>
  <c r="J1730" i="15"/>
  <c r="J1729" i="15"/>
  <c r="J1728" i="15"/>
  <c r="J1727" i="15"/>
  <c r="J1726" i="15"/>
  <c r="J1725" i="15"/>
  <c r="J1724" i="15"/>
  <c r="J1723" i="15"/>
  <c r="J1722" i="15"/>
  <c r="J1721" i="15"/>
  <c r="J1720" i="15"/>
  <c r="J1719" i="15"/>
  <c r="J1718" i="15"/>
  <c r="J1717" i="15"/>
  <c r="J1716" i="15"/>
  <c r="J1715" i="15"/>
  <c r="J1714" i="15"/>
  <c r="J1713" i="15"/>
  <c r="J1712" i="15"/>
  <c r="J1711" i="15"/>
  <c r="J1710" i="15"/>
  <c r="J1709" i="15"/>
  <c r="J1708" i="15"/>
  <c r="J1707" i="15"/>
  <c r="J1706" i="15"/>
  <c r="J1705" i="15"/>
  <c r="J1704" i="15"/>
  <c r="J1703" i="15"/>
  <c r="J1702" i="15"/>
  <c r="J1701" i="15"/>
  <c r="J1700" i="15"/>
  <c r="J1699" i="15"/>
  <c r="J1698" i="15"/>
  <c r="J1697" i="15"/>
  <c r="J1696" i="15"/>
  <c r="J1695" i="15"/>
  <c r="J1694" i="15"/>
  <c r="J1693" i="15"/>
  <c r="J1692" i="15"/>
  <c r="J1691" i="15"/>
  <c r="J1690" i="15"/>
  <c r="J1689" i="15"/>
  <c r="J1688" i="15"/>
  <c r="J1687" i="15"/>
  <c r="J1686" i="15"/>
  <c r="J1685" i="15"/>
  <c r="J1684" i="15"/>
  <c r="J1683" i="15"/>
  <c r="J1682" i="15"/>
  <c r="J1681" i="15"/>
  <c r="J1680" i="15"/>
  <c r="J1679" i="15"/>
  <c r="J1678" i="15"/>
  <c r="J1677" i="15"/>
  <c r="J1676" i="15"/>
  <c r="J1675" i="15"/>
  <c r="J1674" i="15"/>
  <c r="J1673" i="15"/>
  <c r="J1672" i="15"/>
  <c r="J1671" i="15"/>
  <c r="J1670" i="15"/>
  <c r="J1669" i="15"/>
  <c r="J1668" i="15"/>
  <c r="J1667" i="15"/>
  <c r="J1666" i="15"/>
  <c r="J1665" i="15"/>
  <c r="J1664" i="15"/>
  <c r="J1663" i="15"/>
  <c r="J1662" i="15"/>
  <c r="J1661" i="15"/>
  <c r="J1660" i="15"/>
  <c r="J1659" i="15"/>
  <c r="J1658" i="15"/>
  <c r="J1657" i="15"/>
  <c r="J1656" i="15"/>
  <c r="J1655" i="15"/>
  <c r="J1654" i="15"/>
  <c r="J1653" i="15"/>
  <c r="J1652" i="15"/>
  <c r="J1651" i="15"/>
  <c r="J1650" i="15"/>
  <c r="J1649" i="15"/>
  <c r="J1648" i="15"/>
  <c r="J1647" i="15"/>
  <c r="J1646" i="15"/>
  <c r="J1645" i="15"/>
  <c r="J1644" i="15"/>
  <c r="J1643" i="15"/>
  <c r="J1642" i="15"/>
  <c r="J1641" i="15"/>
  <c r="J1640" i="15"/>
  <c r="J1639" i="15"/>
  <c r="J1638" i="15"/>
  <c r="J1637" i="15"/>
  <c r="J1636" i="15"/>
  <c r="J1635" i="15"/>
  <c r="J1634" i="15"/>
  <c r="J1633" i="15"/>
  <c r="J1632" i="15"/>
  <c r="J1631" i="15"/>
  <c r="J1630" i="15"/>
  <c r="J1629" i="15"/>
  <c r="J1628" i="15"/>
  <c r="J1627" i="15"/>
  <c r="J1626" i="15"/>
  <c r="J1625" i="15"/>
  <c r="J1624" i="15"/>
  <c r="J1623" i="15"/>
  <c r="J1622" i="15"/>
  <c r="J1621" i="15"/>
  <c r="J1620" i="15"/>
  <c r="J1619" i="15"/>
  <c r="J1618" i="15"/>
  <c r="J1617" i="15"/>
  <c r="J1616" i="15"/>
  <c r="J1615" i="15"/>
  <c r="J1614" i="15"/>
  <c r="J1613" i="15"/>
  <c r="J1612" i="15"/>
  <c r="J1611" i="15"/>
  <c r="J1610" i="15"/>
  <c r="J1609" i="15"/>
  <c r="J1608" i="15"/>
  <c r="J1607" i="15"/>
  <c r="J1606" i="15"/>
  <c r="J1605" i="15"/>
  <c r="J1604" i="15"/>
  <c r="J1603" i="15"/>
  <c r="J1602" i="15"/>
  <c r="J1601" i="15"/>
  <c r="J1600" i="15"/>
  <c r="J1599" i="15"/>
  <c r="J1598" i="15"/>
  <c r="J1597" i="15"/>
  <c r="J1596" i="15"/>
  <c r="J1595" i="15"/>
  <c r="J1594" i="15"/>
  <c r="J1593" i="15"/>
  <c r="J1592" i="15"/>
  <c r="J1591" i="15"/>
  <c r="J1590" i="15"/>
  <c r="J1589" i="15"/>
  <c r="J1588" i="15"/>
  <c r="J1587" i="15"/>
  <c r="J1586" i="15"/>
  <c r="J1585" i="15"/>
  <c r="J1584" i="15"/>
  <c r="J1583" i="15"/>
  <c r="J1582" i="15"/>
  <c r="J1581" i="15"/>
  <c r="J1580" i="15"/>
  <c r="J1579" i="15"/>
  <c r="J1578" i="15"/>
  <c r="J1577" i="15"/>
  <c r="J1576" i="15"/>
  <c r="J1575" i="15"/>
  <c r="J1574" i="15"/>
  <c r="J1573" i="15"/>
  <c r="J1572" i="15"/>
  <c r="J1571" i="15"/>
  <c r="J1570" i="15"/>
  <c r="J1569" i="15"/>
  <c r="J1568" i="15"/>
  <c r="J1567" i="15"/>
  <c r="J1566" i="15"/>
  <c r="J1565" i="15"/>
  <c r="J1564" i="15"/>
  <c r="J1563" i="15"/>
  <c r="J1562" i="15"/>
  <c r="J1561" i="15"/>
  <c r="J1560" i="15"/>
  <c r="J1559" i="15"/>
  <c r="J1558" i="15"/>
  <c r="J1557" i="15"/>
  <c r="J1556" i="15"/>
  <c r="J1555" i="15"/>
  <c r="J1554" i="15"/>
  <c r="J1553" i="15"/>
  <c r="J1552" i="15"/>
  <c r="J1551" i="15"/>
  <c r="J1550" i="15"/>
  <c r="J1549" i="15"/>
  <c r="J1548" i="15"/>
  <c r="J1547" i="15"/>
  <c r="J1546" i="15"/>
  <c r="J1545" i="15"/>
  <c r="J1544" i="15"/>
  <c r="J1543" i="15"/>
  <c r="J1542" i="15"/>
  <c r="J1541" i="15"/>
  <c r="J1540" i="15"/>
  <c r="J1539" i="15"/>
  <c r="J1538" i="15"/>
  <c r="J1537" i="15"/>
  <c r="J1536" i="15"/>
  <c r="J1535" i="15"/>
  <c r="J1534" i="15"/>
  <c r="J1533" i="15"/>
  <c r="J1532" i="15"/>
  <c r="J1531" i="15"/>
  <c r="J1530" i="15"/>
  <c r="J1529" i="15"/>
  <c r="J1528" i="15"/>
  <c r="J1527" i="15"/>
  <c r="J1526" i="15"/>
  <c r="J1525" i="15"/>
  <c r="J1524" i="15"/>
  <c r="J1523" i="15"/>
  <c r="J1522" i="15"/>
  <c r="J1521" i="15"/>
  <c r="J1520" i="15"/>
  <c r="J1519" i="15"/>
  <c r="J1518" i="15"/>
  <c r="J1517" i="15"/>
  <c r="J1516" i="15"/>
  <c r="J1515" i="15"/>
  <c r="J1514" i="15"/>
  <c r="J1513" i="15"/>
  <c r="J1512" i="15"/>
  <c r="J1511" i="15"/>
  <c r="J1510" i="15"/>
  <c r="J1509" i="15"/>
  <c r="J1508" i="15"/>
  <c r="J1507" i="15"/>
  <c r="J1506" i="15"/>
  <c r="J1505" i="15"/>
  <c r="J1504" i="15"/>
  <c r="J1503" i="15"/>
  <c r="J1502" i="15"/>
  <c r="J1501" i="15"/>
  <c r="J1500" i="15"/>
  <c r="J1499" i="15"/>
  <c r="J1498" i="15"/>
  <c r="J1497" i="15"/>
  <c r="J1496" i="15"/>
  <c r="J1495" i="15"/>
  <c r="J1494" i="15"/>
  <c r="J1493" i="15"/>
  <c r="J1492" i="15"/>
  <c r="J1491" i="15"/>
  <c r="J1490" i="15"/>
  <c r="J1489" i="15"/>
  <c r="J1488" i="15"/>
  <c r="J1487" i="15"/>
  <c r="J1486" i="15"/>
  <c r="J1485" i="15"/>
  <c r="J1484" i="15"/>
  <c r="J1483" i="15"/>
  <c r="J1482" i="15"/>
  <c r="J1481" i="15"/>
  <c r="J1480" i="15"/>
  <c r="J1479" i="15"/>
  <c r="J1478" i="15"/>
  <c r="J1477" i="15"/>
  <c r="J1476" i="15"/>
  <c r="J1475" i="15"/>
  <c r="J1474" i="15"/>
  <c r="J1473" i="15"/>
  <c r="J1472" i="15"/>
  <c r="J1471" i="15"/>
  <c r="J1470" i="15"/>
  <c r="J1469" i="15"/>
  <c r="J1468" i="15"/>
  <c r="J1467" i="15"/>
  <c r="J1466" i="15"/>
  <c r="J1465" i="15"/>
  <c r="J1464" i="15"/>
  <c r="J1463" i="15"/>
  <c r="J1462" i="15"/>
  <c r="J1461" i="15"/>
  <c r="J1460" i="15"/>
  <c r="J1459" i="15"/>
  <c r="J1458" i="15"/>
  <c r="J1457" i="15"/>
  <c r="J1456" i="15"/>
  <c r="J1455" i="15"/>
  <c r="J1454" i="15"/>
  <c r="J1453" i="15"/>
  <c r="J1452" i="15"/>
  <c r="J1451" i="15"/>
  <c r="J1450" i="15"/>
  <c r="J1449" i="15"/>
  <c r="J1448" i="15"/>
  <c r="J1447" i="15"/>
  <c r="J1446" i="15"/>
  <c r="J1445" i="15"/>
  <c r="J1444" i="15"/>
  <c r="J1443" i="15"/>
  <c r="J1442" i="15"/>
  <c r="J1441" i="15"/>
  <c r="J1440" i="15"/>
  <c r="J1439" i="15"/>
  <c r="J1438" i="15"/>
  <c r="J1437" i="15"/>
  <c r="J1436" i="15"/>
  <c r="J1435" i="15"/>
  <c r="J1434" i="15"/>
  <c r="J1433" i="15"/>
  <c r="J1432" i="15"/>
  <c r="J1431" i="15"/>
  <c r="J1430" i="15"/>
  <c r="J1429" i="15"/>
  <c r="J1428" i="15"/>
  <c r="J1427" i="15"/>
  <c r="J1426" i="15"/>
  <c r="J1425" i="15"/>
  <c r="J1424" i="15"/>
  <c r="J1423" i="15"/>
  <c r="J1422" i="15"/>
  <c r="J1421" i="15"/>
  <c r="J1420" i="15"/>
  <c r="J1419" i="15"/>
  <c r="J1418" i="15"/>
  <c r="J1417" i="15"/>
  <c r="J1416" i="15"/>
  <c r="J1415" i="15"/>
  <c r="J1414" i="15"/>
  <c r="J1413" i="15"/>
  <c r="J1412" i="15"/>
  <c r="J1411" i="15"/>
  <c r="J1410" i="15"/>
  <c r="J1409" i="15"/>
  <c r="J1408" i="15"/>
  <c r="J1407" i="15"/>
  <c r="J1406" i="15"/>
  <c r="J1405" i="15"/>
  <c r="J1404" i="15"/>
  <c r="J1403" i="15"/>
  <c r="J1402" i="15"/>
  <c r="J1401" i="15"/>
  <c r="J1400" i="15"/>
  <c r="J1399" i="15"/>
  <c r="J1398" i="15"/>
  <c r="J1397" i="15"/>
  <c r="J1396" i="15"/>
  <c r="J1395" i="15"/>
  <c r="J1394" i="15"/>
  <c r="J1393" i="15"/>
  <c r="J1392" i="15"/>
  <c r="J1391" i="15"/>
  <c r="J1390" i="15"/>
  <c r="J1389" i="15"/>
  <c r="J1388" i="15"/>
  <c r="J1387" i="15"/>
  <c r="J1386" i="15"/>
  <c r="J1385" i="15"/>
  <c r="J1384" i="15"/>
  <c r="J1383" i="15"/>
  <c r="J1382" i="15"/>
  <c r="J1381" i="15"/>
  <c r="J1380" i="15"/>
  <c r="J1379" i="15"/>
  <c r="J1378" i="15"/>
  <c r="J1377" i="15"/>
  <c r="J1376" i="15"/>
  <c r="J1375" i="15"/>
  <c r="J1374" i="15"/>
  <c r="J1373" i="15"/>
  <c r="J1372" i="15"/>
  <c r="J1371" i="15"/>
  <c r="J1370" i="15"/>
  <c r="J1369" i="15"/>
  <c r="J1368" i="15"/>
  <c r="J1367" i="15"/>
  <c r="J1366" i="15"/>
  <c r="J1365" i="15"/>
  <c r="J1364" i="15"/>
  <c r="J1363" i="15"/>
  <c r="J1362" i="15"/>
  <c r="J1361" i="15"/>
  <c r="J1360" i="15"/>
  <c r="J1359" i="15"/>
  <c r="J1358" i="15"/>
  <c r="J1357" i="15"/>
  <c r="J1356" i="15"/>
  <c r="J1355" i="15"/>
  <c r="J1354" i="15"/>
  <c r="J1353" i="15"/>
  <c r="J1352" i="15"/>
  <c r="J1351" i="15"/>
  <c r="J1350" i="15"/>
  <c r="J1349" i="15"/>
  <c r="J1348" i="15"/>
  <c r="J1347" i="15"/>
  <c r="J1346" i="15"/>
  <c r="J1345" i="15"/>
  <c r="J1344" i="15"/>
  <c r="J1343" i="15"/>
  <c r="J1342" i="15"/>
  <c r="J1341" i="15"/>
  <c r="J1340" i="15"/>
  <c r="J1339" i="15"/>
  <c r="J1338" i="15"/>
  <c r="J1337" i="15"/>
  <c r="J1336" i="15"/>
  <c r="J1335" i="15"/>
  <c r="J1334" i="15"/>
  <c r="J1333" i="15"/>
  <c r="J1332" i="15"/>
  <c r="J1331" i="15"/>
  <c r="J1330" i="15"/>
  <c r="J1329" i="15"/>
  <c r="J1328" i="15"/>
  <c r="J1327" i="15"/>
  <c r="J1326" i="15"/>
  <c r="J1325" i="15"/>
  <c r="J1324" i="15"/>
  <c r="J1323" i="15"/>
  <c r="J1322" i="15"/>
  <c r="J1321" i="15"/>
  <c r="J1320" i="15"/>
  <c r="J1319" i="15"/>
  <c r="J1318" i="15"/>
  <c r="J1317" i="15"/>
  <c r="J1316" i="15"/>
  <c r="J1315" i="15"/>
  <c r="J1314" i="15"/>
  <c r="J1313" i="15"/>
  <c r="J1312" i="15"/>
  <c r="J1311" i="15"/>
  <c r="J1310" i="15"/>
  <c r="J1309" i="15"/>
  <c r="J1308" i="15"/>
  <c r="J1307" i="15"/>
  <c r="J1306" i="15"/>
  <c r="J1305" i="15"/>
  <c r="J1304" i="15"/>
  <c r="J1303" i="15"/>
  <c r="J1302" i="15"/>
  <c r="J1301" i="15"/>
  <c r="J1300" i="15"/>
  <c r="J1299" i="15"/>
  <c r="J1298" i="15"/>
  <c r="J1297" i="15"/>
  <c r="J1296" i="15"/>
  <c r="J1295" i="15"/>
  <c r="J1294" i="15"/>
  <c r="J1293" i="15"/>
  <c r="J1292" i="15"/>
  <c r="J1291" i="15"/>
  <c r="J1290" i="15"/>
  <c r="J1289" i="15"/>
  <c r="J1288" i="15"/>
  <c r="J1287" i="15"/>
  <c r="J1286" i="15"/>
  <c r="J1285" i="15"/>
  <c r="J1284" i="15"/>
  <c r="J1283" i="15"/>
  <c r="J1282" i="15"/>
  <c r="J1281" i="15"/>
  <c r="J1280" i="15"/>
  <c r="J1279" i="15"/>
  <c r="J1278" i="15"/>
  <c r="J1277" i="15"/>
  <c r="J1276" i="15"/>
  <c r="J1275" i="15"/>
  <c r="J1274" i="15"/>
  <c r="J1273" i="15"/>
  <c r="J1272" i="15"/>
  <c r="J1271" i="15"/>
  <c r="J1270" i="15"/>
  <c r="J1269" i="15"/>
  <c r="J1268" i="15"/>
  <c r="J1267" i="15"/>
  <c r="J1266" i="15"/>
  <c r="J1265" i="15"/>
  <c r="J1264" i="15"/>
  <c r="J1263" i="15"/>
  <c r="J1262" i="15"/>
  <c r="J1261" i="15"/>
  <c r="J1260" i="15"/>
  <c r="J1259" i="15"/>
  <c r="J1258" i="15"/>
  <c r="J1257" i="15"/>
  <c r="J1256" i="15"/>
  <c r="J1255" i="15"/>
  <c r="J1254" i="15"/>
  <c r="J1253" i="15"/>
  <c r="J1252" i="15"/>
  <c r="J1251" i="15"/>
  <c r="J1250" i="15"/>
  <c r="J1249" i="15"/>
  <c r="J1248" i="15"/>
  <c r="J1247" i="15"/>
  <c r="J1246" i="15"/>
  <c r="J1245" i="15"/>
  <c r="J1244" i="15"/>
  <c r="J1243" i="15"/>
  <c r="J1242" i="15"/>
  <c r="J1241" i="15"/>
  <c r="J1240" i="15"/>
  <c r="J1239" i="15"/>
  <c r="J1238" i="15"/>
  <c r="J1237" i="15"/>
  <c r="J1236" i="15"/>
  <c r="J1235" i="15"/>
  <c r="J1234" i="15"/>
  <c r="J1233" i="15"/>
  <c r="J1232" i="15"/>
  <c r="J1231" i="15"/>
  <c r="J1230" i="15"/>
  <c r="J1229" i="15"/>
  <c r="J1228" i="15"/>
  <c r="J1227" i="15"/>
  <c r="J1226" i="15"/>
  <c r="J1225" i="15"/>
  <c r="J1224" i="15"/>
  <c r="J1223" i="15"/>
  <c r="J1222" i="15"/>
  <c r="J1221" i="15"/>
  <c r="J1220" i="15"/>
  <c r="J1219" i="15"/>
  <c r="J1218" i="15"/>
  <c r="J1217" i="15"/>
  <c r="J1216" i="15"/>
  <c r="J1215" i="15"/>
  <c r="J1214" i="15"/>
  <c r="J1213" i="15"/>
  <c r="J1212" i="15"/>
  <c r="J1211" i="15"/>
  <c r="J1210" i="15"/>
  <c r="J1209" i="15"/>
  <c r="J1208" i="15"/>
  <c r="J1207" i="15"/>
  <c r="J1206" i="15"/>
  <c r="J1205" i="15"/>
  <c r="J1204" i="15"/>
  <c r="J1203" i="15"/>
  <c r="J1202" i="15"/>
  <c r="J1201" i="15"/>
  <c r="J1200" i="15"/>
  <c r="J1199" i="15"/>
  <c r="J1198" i="15"/>
  <c r="J1197" i="15"/>
  <c r="J1196" i="15"/>
  <c r="J1195" i="15"/>
  <c r="J1194" i="15"/>
  <c r="J1193" i="15"/>
  <c r="J1192" i="15"/>
  <c r="J1191" i="15"/>
  <c r="J1190" i="15"/>
  <c r="J1189" i="15"/>
  <c r="J1188" i="15"/>
  <c r="J1187" i="15"/>
  <c r="J1186" i="15"/>
  <c r="J1185" i="15"/>
  <c r="J1184" i="15"/>
  <c r="J1183" i="15"/>
  <c r="J1182" i="15"/>
  <c r="J1181" i="15"/>
  <c r="J1180" i="15"/>
  <c r="J1179" i="15"/>
  <c r="J1178" i="15"/>
  <c r="J1177" i="15"/>
  <c r="J1176" i="15"/>
  <c r="J1175" i="15"/>
  <c r="J1174" i="15"/>
  <c r="J1173" i="15"/>
  <c r="J1172" i="15"/>
  <c r="J1171" i="15"/>
  <c r="J1170" i="15"/>
  <c r="J1169" i="15"/>
  <c r="J1168" i="15"/>
  <c r="J1167" i="15"/>
  <c r="J1166" i="15"/>
  <c r="J1165" i="15"/>
  <c r="J1164" i="15"/>
  <c r="J1163" i="15"/>
  <c r="J1162" i="15"/>
  <c r="J1161" i="15"/>
  <c r="J1160" i="15"/>
  <c r="J1159" i="15"/>
  <c r="J1158" i="15"/>
  <c r="J1157" i="15"/>
  <c r="J1156" i="15"/>
  <c r="J1155" i="15"/>
  <c r="J1154" i="15"/>
  <c r="J1153" i="15"/>
  <c r="J1152" i="15"/>
  <c r="J1151" i="15"/>
  <c r="J1150" i="15"/>
  <c r="J1149" i="15"/>
  <c r="J1148" i="15"/>
  <c r="J1147" i="15"/>
  <c r="J1146" i="15"/>
  <c r="J1145" i="15"/>
  <c r="J1144" i="15"/>
  <c r="J1143" i="15"/>
  <c r="J1142" i="15"/>
  <c r="J1141" i="15"/>
  <c r="J1140" i="15"/>
  <c r="J1139" i="15"/>
  <c r="J1138" i="15"/>
  <c r="J1137" i="15"/>
  <c r="J1136" i="15"/>
  <c r="J1135" i="15"/>
  <c r="J1134" i="15"/>
  <c r="J1133" i="15"/>
  <c r="J1132" i="15"/>
  <c r="J1131" i="15"/>
  <c r="J1130" i="15"/>
  <c r="J1129" i="15"/>
  <c r="J1128" i="15"/>
  <c r="J1127" i="15"/>
  <c r="J1126" i="15"/>
  <c r="J1125" i="15"/>
  <c r="J1124" i="15"/>
  <c r="J1123" i="15"/>
  <c r="J1122" i="15"/>
  <c r="J1121" i="15"/>
  <c r="J1120" i="15"/>
  <c r="J1119" i="15"/>
  <c r="J1118" i="15"/>
  <c r="J1117" i="15"/>
  <c r="J1116" i="15"/>
  <c r="J1115" i="15"/>
  <c r="J1114" i="15"/>
  <c r="J1113" i="15"/>
  <c r="J1112" i="15"/>
  <c r="J1111" i="15"/>
  <c r="J1110" i="15"/>
  <c r="J1109" i="15"/>
  <c r="J1108" i="15"/>
  <c r="J1107" i="15"/>
  <c r="J1106" i="15"/>
  <c r="J1105" i="15"/>
  <c r="J1104" i="15"/>
  <c r="J1103" i="15"/>
  <c r="J1102" i="15"/>
  <c r="J1101" i="15"/>
  <c r="J1100" i="15"/>
  <c r="J1099" i="15"/>
  <c r="J1098" i="15"/>
  <c r="J1097" i="15"/>
  <c r="J1096" i="15"/>
  <c r="J1095" i="15"/>
  <c r="J1094" i="15"/>
  <c r="J1093" i="15"/>
  <c r="J1092" i="15"/>
  <c r="J1091" i="15"/>
  <c r="J1090" i="15"/>
  <c r="J1089" i="15"/>
  <c r="J1088" i="15"/>
  <c r="J1087" i="15"/>
  <c r="J1086" i="15"/>
  <c r="J1085" i="15"/>
  <c r="J1084" i="15"/>
  <c r="J1083" i="15"/>
  <c r="J1082" i="15"/>
  <c r="J1081" i="15"/>
  <c r="J1080" i="15"/>
  <c r="J1079" i="15"/>
  <c r="J1078" i="15"/>
  <c r="J1077" i="15"/>
  <c r="J1076" i="15"/>
  <c r="J1075" i="15"/>
  <c r="J1074" i="15"/>
  <c r="J1073" i="15"/>
  <c r="J1072" i="15"/>
  <c r="J1071" i="15"/>
  <c r="J1070" i="15"/>
  <c r="J1069" i="15"/>
  <c r="J1068" i="15"/>
  <c r="J1067" i="15"/>
  <c r="J1066" i="15"/>
  <c r="J1065" i="15"/>
  <c r="J1064" i="15"/>
  <c r="J1063" i="15"/>
  <c r="J1062" i="15"/>
  <c r="J1061" i="15"/>
  <c r="J1060" i="15"/>
  <c r="J1059" i="15"/>
  <c r="J1058" i="15"/>
  <c r="J1057" i="15"/>
  <c r="J1056" i="15"/>
  <c r="J1055" i="15"/>
  <c r="J1054" i="15"/>
  <c r="J1053" i="15"/>
  <c r="J1052" i="15"/>
  <c r="J1051" i="15"/>
  <c r="J1050" i="15"/>
  <c r="J1049" i="15"/>
  <c r="J1048" i="15"/>
  <c r="J1047" i="15"/>
  <c r="J1046" i="15"/>
  <c r="J1045" i="15"/>
  <c r="J1044" i="15"/>
  <c r="J1043" i="15"/>
  <c r="J1042" i="15"/>
  <c r="J1041" i="15"/>
  <c r="J1040" i="15"/>
  <c r="J1039" i="15"/>
  <c r="J1038" i="15"/>
  <c r="J1037" i="15"/>
  <c r="J1036" i="15"/>
  <c r="J1035" i="15"/>
  <c r="J1034" i="15"/>
  <c r="J1033" i="15"/>
  <c r="J1032" i="15"/>
  <c r="J1031" i="15"/>
  <c r="J1030" i="15"/>
  <c r="J1029" i="15"/>
  <c r="J1028" i="15"/>
  <c r="J1027" i="15"/>
  <c r="J1026" i="15"/>
  <c r="J1025" i="15"/>
  <c r="J1024" i="15"/>
  <c r="J1023" i="15"/>
  <c r="J1022" i="15"/>
  <c r="J1021" i="15"/>
  <c r="J1020" i="15"/>
  <c r="J1019" i="15"/>
  <c r="J1018" i="15"/>
  <c r="J1017" i="15"/>
  <c r="J1016" i="15"/>
  <c r="J1015" i="15"/>
  <c r="J1014" i="15"/>
  <c r="J1013" i="15"/>
  <c r="J1012" i="15"/>
  <c r="J1011" i="15"/>
  <c r="J1010" i="15"/>
  <c r="J1009" i="15"/>
  <c r="J1008" i="15"/>
  <c r="J1007" i="15"/>
  <c r="J1006" i="15"/>
  <c r="J1005" i="15"/>
  <c r="J1004" i="15"/>
  <c r="J1003" i="15"/>
  <c r="J1002" i="15"/>
  <c r="J1001" i="15"/>
  <c r="J1000" i="15"/>
  <c r="J999" i="15"/>
  <c r="J998" i="15"/>
  <c r="J997" i="15"/>
  <c r="J996" i="15"/>
  <c r="J995" i="15"/>
  <c r="J994" i="15"/>
  <c r="J993" i="15"/>
  <c r="J992" i="15"/>
  <c r="J991" i="15"/>
  <c r="J990" i="15"/>
  <c r="J989" i="15"/>
  <c r="J988" i="15"/>
  <c r="J987" i="15"/>
  <c r="J986" i="15"/>
  <c r="J985" i="15"/>
  <c r="J984" i="15"/>
  <c r="J983" i="15"/>
  <c r="J982" i="15"/>
  <c r="J981" i="15"/>
  <c r="J980" i="15"/>
  <c r="J979" i="15"/>
  <c r="J978" i="15"/>
  <c r="J977" i="15"/>
  <c r="J976" i="15"/>
  <c r="J975" i="15"/>
  <c r="J974" i="15"/>
  <c r="J973" i="15"/>
  <c r="J972" i="15"/>
  <c r="J971" i="15"/>
  <c r="J970" i="15"/>
  <c r="J969" i="15"/>
  <c r="J968" i="15"/>
  <c r="J967" i="15"/>
  <c r="J966" i="15"/>
  <c r="J965" i="15"/>
  <c r="J964" i="15"/>
  <c r="J963" i="15"/>
  <c r="J962" i="15"/>
  <c r="J961" i="15"/>
  <c r="J960" i="15"/>
  <c r="J959" i="15"/>
  <c r="J958" i="15"/>
  <c r="J957" i="15"/>
  <c r="J956" i="15"/>
  <c r="J955" i="15"/>
  <c r="J954" i="15"/>
  <c r="J953" i="15"/>
  <c r="J952" i="15"/>
  <c r="J951" i="15"/>
  <c r="J950" i="15"/>
  <c r="J949" i="15"/>
  <c r="J948" i="15"/>
  <c r="J947" i="15"/>
  <c r="J946" i="15"/>
  <c r="J945" i="15"/>
  <c r="J944" i="15"/>
  <c r="J943" i="15"/>
  <c r="J942" i="15"/>
  <c r="J941" i="15"/>
  <c r="J940" i="15"/>
  <c r="J939" i="15"/>
  <c r="J938" i="15"/>
  <c r="J937" i="15"/>
  <c r="J936" i="15"/>
  <c r="J935" i="15"/>
  <c r="J934" i="15"/>
  <c r="J933" i="15"/>
  <c r="J932" i="15"/>
  <c r="J931" i="15"/>
  <c r="J930" i="15"/>
  <c r="J929" i="15"/>
  <c r="J928" i="15"/>
  <c r="J927" i="15"/>
  <c r="J926" i="15"/>
  <c r="J925" i="15"/>
  <c r="J924" i="15"/>
  <c r="J923" i="15"/>
  <c r="J922" i="15"/>
  <c r="J921" i="15"/>
  <c r="J920" i="15"/>
  <c r="J919" i="15"/>
  <c r="J918" i="15"/>
  <c r="J917" i="15"/>
  <c r="J916" i="15"/>
  <c r="J915" i="15"/>
  <c r="J914" i="15"/>
  <c r="J913" i="15"/>
  <c r="J912" i="15"/>
  <c r="J911" i="15"/>
  <c r="J910" i="15"/>
  <c r="J909" i="15"/>
  <c r="J908" i="15"/>
  <c r="J907" i="15"/>
  <c r="J906" i="15"/>
  <c r="J905" i="15"/>
  <c r="J904" i="15"/>
  <c r="J903" i="15"/>
  <c r="J902" i="15"/>
  <c r="J901" i="15"/>
  <c r="J900" i="15"/>
  <c r="J899" i="15"/>
  <c r="J898" i="15"/>
  <c r="J897" i="15"/>
  <c r="J896" i="15"/>
  <c r="J895" i="15"/>
  <c r="J894" i="15"/>
  <c r="J893" i="15"/>
  <c r="J892" i="15"/>
  <c r="J891" i="15"/>
  <c r="J890" i="15"/>
  <c r="J889" i="15"/>
  <c r="J888" i="15"/>
  <c r="J887" i="15"/>
  <c r="J886" i="15"/>
  <c r="J885" i="15"/>
  <c r="J884" i="15"/>
  <c r="J883" i="15"/>
  <c r="J882" i="15"/>
  <c r="J881" i="15"/>
  <c r="J880" i="15"/>
  <c r="J879" i="15"/>
  <c r="J878" i="15"/>
  <c r="J877" i="15"/>
  <c r="J876" i="15"/>
  <c r="J875" i="15"/>
  <c r="J874" i="15"/>
  <c r="J873" i="15"/>
  <c r="J872" i="15"/>
  <c r="J871" i="15"/>
  <c r="J870" i="15"/>
  <c r="J869" i="15"/>
  <c r="J868" i="15"/>
  <c r="J867" i="15"/>
  <c r="J866" i="15"/>
  <c r="J865" i="15"/>
  <c r="J864" i="15"/>
  <c r="J863" i="15"/>
  <c r="J862" i="15"/>
  <c r="J861" i="15"/>
  <c r="J860" i="15"/>
  <c r="J859" i="15"/>
  <c r="J858" i="15"/>
  <c r="J857" i="15"/>
  <c r="J856" i="15"/>
  <c r="J855" i="15"/>
  <c r="J854" i="15"/>
  <c r="J853" i="15"/>
  <c r="J852" i="15"/>
  <c r="J851" i="15"/>
  <c r="J850" i="15"/>
  <c r="J849" i="15"/>
  <c r="J848" i="15"/>
  <c r="J847" i="15"/>
  <c r="J846" i="15"/>
  <c r="J845" i="15"/>
  <c r="J844" i="15"/>
  <c r="J843" i="15"/>
  <c r="J842" i="15"/>
  <c r="J841" i="15"/>
  <c r="J840" i="15"/>
  <c r="J839" i="15"/>
  <c r="J838" i="15"/>
  <c r="J837" i="15"/>
  <c r="J836" i="15"/>
  <c r="J835" i="15"/>
  <c r="J834" i="15"/>
  <c r="J833" i="15"/>
  <c r="J832" i="15"/>
  <c r="J831" i="15"/>
  <c r="J830" i="15"/>
  <c r="J829" i="15"/>
  <c r="J828" i="15"/>
  <c r="J827" i="15"/>
  <c r="J826" i="15"/>
  <c r="J825" i="15"/>
  <c r="J824" i="15"/>
  <c r="J823" i="15"/>
  <c r="J822" i="15"/>
  <c r="J821" i="15"/>
  <c r="J820" i="15"/>
  <c r="J819" i="15"/>
  <c r="J818" i="15"/>
  <c r="J817" i="15"/>
  <c r="J816" i="15"/>
  <c r="J815" i="15"/>
  <c r="J814" i="15"/>
  <c r="J813" i="15"/>
  <c r="J812" i="15"/>
  <c r="J811" i="15"/>
  <c r="J810" i="15"/>
  <c r="J809" i="15"/>
  <c r="J808" i="15"/>
  <c r="J807" i="15"/>
  <c r="J806" i="15"/>
  <c r="J805" i="15"/>
  <c r="J804" i="15"/>
  <c r="J803" i="15"/>
  <c r="J802" i="15"/>
  <c r="J801" i="15"/>
  <c r="J800" i="15"/>
  <c r="J799" i="15"/>
  <c r="J798" i="15"/>
  <c r="J797" i="15"/>
  <c r="J796" i="15"/>
  <c r="J795" i="15"/>
  <c r="J794" i="15"/>
  <c r="J793" i="15"/>
  <c r="J792" i="15"/>
  <c r="J791" i="15"/>
  <c r="J790" i="15"/>
  <c r="J789" i="15"/>
  <c r="J788" i="15"/>
  <c r="J787" i="15"/>
  <c r="J786" i="15"/>
  <c r="J785" i="15"/>
  <c r="J784" i="15"/>
  <c r="J783" i="15"/>
  <c r="J782" i="15"/>
  <c r="J781" i="15"/>
  <c r="J780" i="15"/>
  <c r="J779" i="15"/>
  <c r="J778" i="15"/>
  <c r="J777" i="15"/>
  <c r="J776" i="15"/>
  <c r="J775" i="15"/>
  <c r="J774" i="15"/>
  <c r="J773" i="15"/>
  <c r="J772" i="15"/>
  <c r="J771" i="15"/>
  <c r="J770" i="15"/>
  <c r="J769" i="15"/>
  <c r="J768" i="15"/>
  <c r="J767" i="15"/>
  <c r="J766" i="15"/>
  <c r="J765" i="15"/>
  <c r="J764" i="15"/>
  <c r="J763" i="15"/>
  <c r="J762" i="15"/>
  <c r="J761" i="15"/>
  <c r="J760" i="15"/>
  <c r="J759" i="15"/>
  <c r="J758" i="15"/>
  <c r="J757" i="15"/>
  <c r="J756" i="15"/>
  <c r="J755" i="15"/>
  <c r="J754" i="15"/>
  <c r="J753" i="15"/>
  <c r="J752" i="15"/>
  <c r="J751" i="15"/>
  <c r="J750" i="15"/>
  <c r="J749" i="15"/>
  <c r="J748" i="15"/>
  <c r="J747" i="15"/>
  <c r="J746" i="15"/>
  <c r="J745" i="15"/>
  <c r="J744" i="15"/>
  <c r="J743" i="15"/>
  <c r="J742" i="15"/>
  <c r="J741" i="15"/>
  <c r="J740" i="15"/>
  <c r="J739" i="15"/>
  <c r="J738" i="15"/>
  <c r="J737" i="15"/>
  <c r="J736" i="15"/>
  <c r="J735" i="15"/>
  <c r="J734" i="15"/>
  <c r="J733" i="15"/>
  <c r="J732" i="15"/>
  <c r="J731" i="15"/>
  <c r="J730" i="15"/>
  <c r="J729" i="15"/>
  <c r="J728" i="15"/>
  <c r="J727" i="15"/>
  <c r="J726" i="15"/>
  <c r="J725" i="15"/>
  <c r="J724" i="15"/>
  <c r="J723" i="15"/>
  <c r="J722" i="15"/>
  <c r="J721" i="15"/>
  <c r="J720" i="15"/>
  <c r="J719" i="15"/>
  <c r="J718" i="15"/>
  <c r="J717" i="15"/>
  <c r="J716" i="15"/>
  <c r="J715" i="15"/>
  <c r="J714" i="15"/>
  <c r="J713" i="15"/>
  <c r="J712" i="15"/>
  <c r="J711" i="15"/>
  <c r="J710" i="15"/>
  <c r="J709" i="15"/>
  <c r="J708" i="15"/>
  <c r="J707" i="15"/>
  <c r="J706" i="15"/>
  <c r="J705" i="15"/>
  <c r="J704" i="15"/>
  <c r="J703" i="15"/>
  <c r="J702" i="15"/>
  <c r="J701" i="15"/>
  <c r="J700" i="15"/>
  <c r="J699" i="15"/>
  <c r="J698" i="15"/>
  <c r="J697" i="15"/>
  <c r="J696" i="15"/>
  <c r="J695" i="15"/>
  <c r="J694" i="15"/>
  <c r="J693" i="15"/>
  <c r="J692" i="15"/>
  <c r="J691" i="15"/>
  <c r="J690" i="15"/>
  <c r="J689" i="15"/>
  <c r="J688" i="15"/>
  <c r="J687" i="15"/>
  <c r="J686" i="15"/>
  <c r="J685" i="15"/>
  <c r="J684" i="15"/>
  <c r="J683" i="15"/>
  <c r="J682" i="15"/>
  <c r="J681" i="15"/>
  <c r="J680" i="15"/>
  <c r="J679" i="15"/>
  <c r="J678" i="15"/>
  <c r="J677" i="15"/>
  <c r="J676" i="15"/>
  <c r="J675" i="15"/>
  <c r="J674" i="15"/>
  <c r="J673" i="15"/>
  <c r="J672" i="15"/>
  <c r="J671" i="15"/>
  <c r="J670" i="15"/>
  <c r="J669" i="15"/>
  <c r="J668" i="15"/>
  <c r="J667" i="15"/>
  <c r="J666" i="15"/>
  <c r="J665" i="15"/>
  <c r="J664" i="15"/>
  <c r="J663" i="15"/>
  <c r="J662" i="15"/>
  <c r="J661" i="15"/>
  <c r="J660" i="15"/>
  <c r="J659" i="15"/>
  <c r="J658" i="15"/>
  <c r="J657" i="15"/>
  <c r="J656" i="15"/>
  <c r="J655" i="15"/>
  <c r="J654" i="15"/>
  <c r="J653" i="15"/>
  <c r="J652" i="15"/>
  <c r="J651" i="15"/>
  <c r="J650" i="15"/>
  <c r="J649" i="15"/>
  <c r="J648" i="15"/>
  <c r="J647" i="15"/>
  <c r="J646" i="15"/>
  <c r="J645" i="15"/>
  <c r="J644" i="15"/>
  <c r="J643" i="15"/>
  <c r="J642" i="15"/>
  <c r="J641" i="15"/>
  <c r="J640" i="15"/>
  <c r="J639" i="15"/>
  <c r="J638" i="15"/>
  <c r="J637" i="15"/>
  <c r="J636" i="15"/>
  <c r="J635" i="15"/>
  <c r="J634" i="15"/>
  <c r="J633" i="15"/>
  <c r="J632" i="15"/>
  <c r="J631" i="15"/>
  <c r="J630" i="15"/>
  <c r="J629" i="15"/>
  <c r="J628" i="15"/>
  <c r="J627" i="15"/>
  <c r="J626" i="15"/>
  <c r="J625" i="15"/>
  <c r="J624" i="15"/>
  <c r="J623" i="15"/>
  <c r="J622" i="15"/>
  <c r="J621" i="15"/>
  <c r="J620" i="15"/>
  <c r="J619" i="15"/>
  <c r="J618" i="15"/>
  <c r="J617" i="15"/>
  <c r="J616" i="15"/>
  <c r="J615" i="15"/>
  <c r="J614" i="15"/>
  <c r="J613" i="15"/>
  <c r="J612" i="15"/>
  <c r="J611" i="15"/>
  <c r="J610" i="15"/>
  <c r="J609" i="15"/>
  <c r="J608" i="15"/>
  <c r="J607" i="15"/>
  <c r="J606" i="15"/>
  <c r="J605" i="15"/>
  <c r="J604" i="15"/>
  <c r="J603" i="15"/>
  <c r="J602" i="15"/>
  <c r="J601" i="15"/>
  <c r="J600" i="15"/>
  <c r="J599" i="15"/>
  <c r="J598" i="15"/>
  <c r="J597" i="15"/>
  <c r="J596" i="15"/>
  <c r="J595" i="15"/>
  <c r="J594" i="15"/>
  <c r="J593" i="15"/>
  <c r="J592" i="15"/>
  <c r="J591" i="15"/>
  <c r="J590" i="15"/>
  <c r="J589" i="15"/>
  <c r="J588" i="15"/>
  <c r="J587" i="15"/>
  <c r="J586" i="15"/>
  <c r="J585" i="15"/>
  <c r="J584" i="15"/>
  <c r="J583" i="15"/>
  <c r="J582" i="15"/>
  <c r="J581" i="15"/>
  <c r="J580" i="15"/>
  <c r="J579" i="15"/>
  <c r="J578" i="15"/>
  <c r="J577" i="15"/>
  <c r="J576" i="15"/>
  <c r="J575" i="15"/>
  <c r="J574" i="15"/>
  <c r="J573" i="15"/>
  <c r="J572" i="15"/>
  <c r="J571" i="15"/>
  <c r="J570" i="15"/>
  <c r="J569" i="15"/>
  <c r="J568" i="15"/>
  <c r="J567" i="15"/>
  <c r="J566" i="15"/>
  <c r="J565" i="15"/>
  <c r="J564" i="15"/>
  <c r="J563" i="15"/>
  <c r="J562" i="15"/>
  <c r="J561" i="15"/>
  <c r="J560" i="15"/>
  <c r="J559" i="15"/>
  <c r="J558" i="15"/>
  <c r="J557" i="15"/>
  <c r="J556" i="15"/>
  <c r="J555" i="15"/>
  <c r="J554" i="15"/>
  <c r="J553" i="15"/>
  <c r="J552" i="15"/>
  <c r="J551" i="15"/>
  <c r="J550" i="15"/>
  <c r="J549" i="15"/>
  <c r="J548" i="15"/>
  <c r="J547" i="15"/>
  <c r="J546" i="15"/>
  <c r="J545" i="15"/>
  <c r="J544" i="15"/>
  <c r="J543" i="15"/>
  <c r="J542" i="15"/>
  <c r="J541" i="15"/>
  <c r="J540" i="15"/>
  <c r="J539" i="15"/>
  <c r="J538" i="15"/>
  <c r="J537" i="15"/>
  <c r="J536" i="15"/>
  <c r="J535" i="15"/>
  <c r="J534" i="15"/>
  <c r="J533" i="15"/>
  <c r="J532" i="15"/>
  <c r="J531" i="15"/>
  <c r="J530" i="15"/>
  <c r="J529" i="15"/>
  <c r="J528" i="15"/>
  <c r="J527" i="15"/>
  <c r="J526" i="15"/>
  <c r="J525" i="15"/>
  <c r="J524" i="15"/>
  <c r="J523" i="15"/>
  <c r="J522" i="15"/>
  <c r="J521" i="15"/>
  <c r="J520" i="15"/>
  <c r="J519" i="15"/>
  <c r="J518" i="15"/>
  <c r="J517" i="15"/>
  <c r="J516" i="15"/>
  <c r="J515" i="15"/>
  <c r="J514" i="15"/>
  <c r="J513" i="15"/>
  <c r="J512" i="15"/>
  <c r="J511" i="15"/>
  <c r="J510" i="15"/>
  <c r="J509" i="15"/>
  <c r="J508" i="15"/>
  <c r="J507" i="15"/>
  <c r="J506" i="15"/>
  <c r="J505" i="15"/>
  <c r="J504" i="15"/>
  <c r="J503" i="15"/>
  <c r="J502" i="15"/>
  <c r="J501" i="15"/>
  <c r="J500" i="15"/>
  <c r="J499" i="15"/>
  <c r="J498" i="15"/>
  <c r="J497" i="15"/>
  <c r="J496" i="15"/>
  <c r="J495" i="15"/>
  <c r="J494" i="15"/>
  <c r="J493" i="15"/>
  <c r="J492" i="15"/>
  <c r="J491" i="15"/>
  <c r="J490" i="15"/>
  <c r="J489" i="15"/>
  <c r="J488" i="15"/>
  <c r="J487" i="15"/>
  <c r="J486" i="15"/>
  <c r="J485" i="15"/>
  <c r="J484" i="15"/>
  <c r="J483" i="15"/>
  <c r="J482" i="15"/>
  <c r="J481" i="15"/>
  <c r="J480" i="15"/>
  <c r="J479" i="15"/>
  <c r="J478" i="15"/>
  <c r="J477" i="15"/>
  <c r="J476" i="15"/>
  <c r="J475" i="15"/>
  <c r="J474" i="15"/>
  <c r="J473" i="15"/>
  <c r="J472" i="15"/>
  <c r="J471" i="15"/>
  <c r="J470" i="15"/>
  <c r="J469" i="15"/>
  <c r="J468" i="15"/>
  <c r="J467" i="15"/>
  <c r="J466" i="15"/>
  <c r="J465" i="15"/>
  <c r="J464" i="15"/>
  <c r="J463" i="15"/>
  <c r="J462" i="15"/>
  <c r="J461" i="15"/>
  <c r="J460" i="15"/>
  <c r="J459" i="15"/>
  <c r="J458" i="15"/>
  <c r="J457" i="15"/>
  <c r="J456" i="15"/>
  <c r="J455" i="15"/>
  <c r="J454" i="15"/>
  <c r="J453" i="15"/>
  <c r="J452" i="15"/>
  <c r="J451" i="15"/>
  <c r="J450" i="15"/>
  <c r="J449" i="15"/>
  <c r="J448" i="15"/>
  <c r="J447" i="15"/>
  <c r="J446" i="15"/>
  <c r="J445" i="15"/>
  <c r="J444" i="15"/>
  <c r="J443" i="15"/>
  <c r="J442" i="15"/>
  <c r="J441" i="15"/>
  <c r="J440" i="15"/>
  <c r="J439" i="15"/>
  <c r="J438" i="15"/>
  <c r="J437" i="15"/>
  <c r="J436" i="15"/>
  <c r="J435" i="15"/>
  <c r="J434" i="15"/>
  <c r="J433" i="15"/>
  <c r="J432" i="15"/>
  <c r="J431" i="15"/>
  <c r="J430" i="15"/>
  <c r="J429" i="15"/>
  <c r="J428" i="15"/>
  <c r="J427" i="15"/>
  <c r="J426" i="15"/>
  <c r="J425" i="15"/>
  <c r="J424" i="15"/>
  <c r="J423" i="15"/>
  <c r="J422" i="15"/>
  <c r="J421" i="15"/>
  <c r="J420" i="15"/>
  <c r="J419" i="15"/>
  <c r="J418" i="15"/>
  <c r="J417" i="15"/>
  <c r="J416" i="15"/>
  <c r="J415" i="15"/>
  <c r="J414" i="15"/>
  <c r="J413" i="15"/>
  <c r="J412" i="15"/>
  <c r="J411" i="15"/>
  <c r="J410" i="15"/>
  <c r="J409" i="15"/>
  <c r="J408" i="15"/>
  <c r="J407" i="15"/>
  <c r="J406" i="15"/>
  <c r="J405" i="15"/>
  <c r="J404" i="15"/>
  <c r="J403" i="15"/>
  <c r="J402" i="15"/>
  <c r="J401" i="15"/>
  <c r="J400" i="15"/>
  <c r="J399" i="15"/>
  <c r="J398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3" i="15"/>
  <c r="J362" i="15"/>
  <c r="J361" i="15"/>
  <c r="J360" i="15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H2" i="15"/>
  <c r="M2334" i="5"/>
  <c r="L2334" i="5"/>
  <c r="N2334" i="5" s="1"/>
  <c r="M2333" i="5"/>
  <c r="L2333" i="5"/>
  <c r="M2332" i="5"/>
  <c r="L2332" i="5"/>
  <c r="M2331" i="5"/>
  <c r="L2331" i="5"/>
  <c r="M2330" i="5"/>
  <c r="L2330" i="5"/>
  <c r="N2330" i="5" s="1"/>
  <c r="M2329" i="5"/>
  <c r="L2329" i="5"/>
  <c r="M2328" i="5"/>
  <c r="L2328" i="5"/>
  <c r="M2327" i="5"/>
  <c r="L2327" i="5"/>
  <c r="M2326" i="5"/>
  <c r="L2326" i="5"/>
  <c r="N2326" i="5" s="1"/>
  <c r="M2325" i="5"/>
  <c r="L2325" i="5"/>
  <c r="M2324" i="5"/>
  <c r="L2324" i="5"/>
  <c r="M2323" i="5"/>
  <c r="L2323" i="5"/>
  <c r="M2322" i="5"/>
  <c r="L2322" i="5"/>
  <c r="M2321" i="5"/>
  <c r="L2321" i="5"/>
  <c r="M2320" i="5"/>
  <c r="L2320" i="5"/>
  <c r="M2319" i="5"/>
  <c r="L2319" i="5"/>
  <c r="M2318" i="5"/>
  <c r="L2318" i="5"/>
  <c r="N2318" i="5" s="1"/>
  <c r="M2317" i="5"/>
  <c r="L2317" i="5"/>
  <c r="M2316" i="5"/>
  <c r="L2316" i="5"/>
  <c r="M2315" i="5"/>
  <c r="L2315" i="5"/>
  <c r="M2314" i="5"/>
  <c r="L2314" i="5"/>
  <c r="N2314" i="5" s="1"/>
  <c r="M2313" i="5"/>
  <c r="L2313" i="5"/>
  <c r="M2312" i="5"/>
  <c r="L2312" i="5"/>
  <c r="M2311" i="5"/>
  <c r="L2311" i="5"/>
  <c r="M2310" i="5"/>
  <c r="L2310" i="5"/>
  <c r="N2310" i="5" s="1"/>
  <c r="M2309" i="5"/>
  <c r="L2309" i="5"/>
  <c r="M2308" i="5"/>
  <c r="L2308" i="5"/>
  <c r="M2307" i="5"/>
  <c r="L2307" i="5"/>
  <c r="M2306" i="5"/>
  <c r="L2306" i="5"/>
  <c r="M2305" i="5"/>
  <c r="L2305" i="5"/>
  <c r="M2304" i="5"/>
  <c r="L2304" i="5"/>
  <c r="M2303" i="5"/>
  <c r="L2303" i="5"/>
  <c r="M2302" i="5"/>
  <c r="L2302" i="5"/>
  <c r="N2302" i="5" s="1"/>
  <c r="M2301" i="5"/>
  <c r="L2301" i="5"/>
  <c r="M2300" i="5"/>
  <c r="L2300" i="5"/>
  <c r="M2299" i="5"/>
  <c r="L2299" i="5"/>
  <c r="M2298" i="5"/>
  <c r="L2298" i="5"/>
  <c r="N2298" i="5" s="1"/>
  <c r="M2297" i="5"/>
  <c r="L2297" i="5"/>
  <c r="M2296" i="5"/>
  <c r="L2296" i="5"/>
  <c r="M2295" i="5"/>
  <c r="L2295" i="5"/>
  <c r="M2294" i="5"/>
  <c r="L2294" i="5"/>
  <c r="M2293" i="5"/>
  <c r="L2293" i="5"/>
  <c r="M2292" i="5"/>
  <c r="L2292" i="5"/>
  <c r="M2291" i="5"/>
  <c r="L2291" i="5"/>
  <c r="M2290" i="5"/>
  <c r="L2290" i="5"/>
  <c r="M2289" i="5"/>
  <c r="L2289" i="5"/>
  <c r="M2288" i="5"/>
  <c r="L2288" i="5"/>
  <c r="M2287" i="5"/>
  <c r="L2287" i="5"/>
  <c r="M2286" i="5"/>
  <c r="L2286" i="5"/>
  <c r="M2285" i="5"/>
  <c r="L2285" i="5"/>
  <c r="M2284" i="5"/>
  <c r="L2284" i="5"/>
  <c r="M2283" i="5"/>
  <c r="L2283" i="5"/>
  <c r="M2282" i="5"/>
  <c r="L2282" i="5"/>
  <c r="M2281" i="5"/>
  <c r="L2281" i="5"/>
  <c r="M2280" i="5"/>
  <c r="L2280" i="5"/>
  <c r="M2279" i="5"/>
  <c r="L2279" i="5"/>
  <c r="M2278" i="5"/>
  <c r="L2278" i="5"/>
  <c r="N2278" i="5" s="1"/>
  <c r="M2277" i="5"/>
  <c r="L2277" i="5"/>
  <c r="M2276" i="5"/>
  <c r="L2276" i="5"/>
  <c r="M2275" i="5"/>
  <c r="L2275" i="5"/>
  <c r="M2274" i="5"/>
  <c r="L2274" i="5"/>
  <c r="M2273" i="5"/>
  <c r="L2273" i="5"/>
  <c r="M2272" i="5"/>
  <c r="L2272" i="5"/>
  <c r="M2271" i="5"/>
  <c r="L2271" i="5"/>
  <c r="M2270" i="5"/>
  <c r="L2270" i="5"/>
  <c r="N2270" i="5" s="1"/>
  <c r="M2269" i="5"/>
  <c r="L2269" i="5"/>
  <c r="M2268" i="5"/>
  <c r="L2268" i="5"/>
  <c r="M2267" i="5"/>
  <c r="L2267" i="5"/>
  <c r="M2266" i="5"/>
  <c r="L2266" i="5"/>
  <c r="N2266" i="5" s="1"/>
  <c r="M2265" i="5"/>
  <c r="L2265" i="5"/>
  <c r="M2264" i="5"/>
  <c r="L2264" i="5"/>
  <c r="M2263" i="5"/>
  <c r="L2263" i="5"/>
  <c r="M2262" i="5"/>
  <c r="L2262" i="5"/>
  <c r="M2261" i="5"/>
  <c r="L2261" i="5"/>
  <c r="M2260" i="5"/>
  <c r="L2260" i="5"/>
  <c r="M2259" i="5"/>
  <c r="L2259" i="5"/>
  <c r="M2258" i="5"/>
  <c r="L2258" i="5"/>
  <c r="M2257" i="5"/>
  <c r="L2257" i="5"/>
  <c r="M2256" i="5"/>
  <c r="L2256" i="5"/>
  <c r="M2255" i="5"/>
  <c r="L2255" i="5"/>
  <c r="M2254" i="5"/>
  <c r="L2254" i="5"/>
  <c r="N2254" i="5" s="1"/>
  <c r="M2253" i="5"/>
  <c r="L2253" i="5"/>
  <c r="M2252" i="5"/>
  <c r="L2252" i="5"/>
  <c r="M2251" i="5"/>
  <c r="L2251" i="5"/>
  <c r="M2250" i="5"/>
  <c r="L2250" i="5"/>
  <c r="N2250" i="5" s="1"/>
  <c r="M2249" i="5"/>
  <c r="L2249" i="5"/>
  <c r="N2249" i="5" s="1"/>
  <c r="M2248" i="5"/>
  <c r="L2248" i="5"/>
  <c r="M2247" i="5"/>
  <c r="L2247" i="5"/>
  <c r="M2246" i="5"/>
  <c r="L2246" i="5"/>
  <c r="M2245" i="5"/>
  <c r="L2245" i="5"/>
  <c r="M2244" i="5"/>
  <c r="L2244" i="5"/>
  <c r="M2243" i="5"/>
  <c r="L2243" i="5"/>
  <c r="M2242" i="5"/>
  <c r="L2242" i="5"/>
  <c r="M2241" i="5"/>
  <c r="L2241" i="5"/>
  <c r="M2240" i="5"/>
  <c r="L2240" i="5"/>
  <c r="M2239" i="5"/>
  <c r="L2239" i="5"/>
  <c r="M2238" i="5"/>
  <c r="L2238" i="5"/>
  <c r="M2237" i="5"/>
  <c r="L2237" i="5"/>
  <c r="M2236" i="5"/>
  <c r="L2236" i="5"/>
  <c r="M2235" i="5"/>
  <c r="L2235" i="5"/>
  <c r="M2234" i="5"/>
  <c r="L2234" i="5"/>
  <c r="M2233" i="5"/>
  <c r="L2233" i="5"/>
  <c r="M2232" i="5"/>
  <c r="L2232" i="5"/>
  <c r="M2231" i="5"/>
  <c r="L2231" i="5"/>
  <c r="M2230" i="5"/>
  <c r="L2230" i="5"/>
  <c r="M2229" i="5"/>
  <c r="L2229" i="5"/>
  <c r="M2228" i="5"/>
  <c r="L2228" i="5"/>
  <c r="M2227" i="5"/>
  <c r="L2227" i="5"/>
  <c r="M2226" i="5"/>
  <c r="L2226" i="5"/>
  <c r="M2225" i="5"/>
  <c r="L2225" i="5"/>
  <c r="M2224" i="5"/>
  <c r="L2224" i="5"/>
  <c r="M2223" i="5"/>
  <c r="L2223" i="5"/>
  <c r="M2222" i="5"/>
  <c r="L2222" i="5"/>
  <c r="M2221" i="5"/>
  <c r="L2221" i="5"/>
  <c r="M2220" i="5"/>
  <c r="L2220" i="5"/>
  <c r="M2219" i="5"/>
  <c r="L2219" i="5"/>
  <c r="M2218" i="5"/>
  <c r="L2218" i="5"/>
  <c r="M2217" i="5"/>
  <c r="L2217" i="5"/>
  <c r="M2216" i="5"/>
  <c r="L2216" i="5"/>
  <c r="M2215" i="5"/>
  <c r="L2215" i="5"/>
  <c r="M2214" i="5"/>
  <c r="L2214" i="5"/>
  <c r="M2213" i="5"/>
  <c r="L2213" i="5"/>
  <c r="M2212" i="5"/>
  <c r="L2212" i="5"/>
  <c r="M2211" i="5"/>
  <c r="L2211" i="5"/>
  <c r="M2210" i="5"/>
  <c r="L2210" i="5"/>
  <c r="M2209" i="5"/>
  <c r="L2209" i="5"/>
  <c r="M2208" i="5"/>
  <c r="L2208" i="5"/>
  <c r="M2207" i="5"/>
  <c r="L2207" i="5"/>
  <c r="M2206" i="5"/>
  <c r="L2206" i="5"/>
  <c r="M2205" i="5"/>
  <c r="L2205" i="5"/>
  <c r="M2204" i="5"/>
  <c r="L2204" i="5"/>
  <c r="M2203" i="5"/>
  <c r="L2203" i="5"/>
  <c r="M2202" i="5"/>
  <c r="L2202" i="5"/>
  <c r="M2201" i="5"/>
  <c r="L2201" i="5"/>
  <c r="M2200" i="5"/>
  <c r="L2200" i="5"/>
  <c r="M2199" i="5"/>
  <c r="L2199" i="5"/>
  <c r="M2198" i="5"/>
  <c r="L2198" i="5"/>
  <c r="M2197" i="5"/>
  <c r="L2197" i="5"/>
  <c r="M2196" i="5"/>
  <c r="L2196" i="5"/>
  <c r="M2195" i="5"/>
  <c r="L2195" i="5"/>
  <c r="M2194" i="5"/>
  <c r="L2194" i="5"/>
  <c r="M2193" i="5"/>
  <c r="L2193" i="5"/>
  <c r="M2192" i="5"/>
  <c r="L2192" i="5"/>
  <c r="M2191" i="5"/>
  <c r="L2191" i="5"/>
  <c r="M2190" i="5"/>
  <c r="L2190" i="5"/>
  <c r="M2189" i="5"/>
  <c r="L2189" i="5"/>
  <c r="M2188" i="5"/>
  <c r="L2188" i="5"/>
  <c r="M2187" i="5"/>
  <c r="L2187" i="5"/>
  <c r="M2186" i="5"/>
  <c r="L2186" i="5"/>
  <c r="M2185" i="5"/>
  <c r="L2185" i="5"/>
  <c r="M2184" i="5"/>
  <c r="L2184" i="5"/>
  <c r="M2183" i="5"/>
  <c r="L2183" i="5"/>
  <c r="M2182" i="5"/>
  <c r="L2182" i="5"/>
  <c r="M2181" i="5"/>
  <c r="L2181" i="5"/>
  <c r="M2180" i="5"/>
  <c r="L2180" i="5"/>
  <c r="M2179" i="5"/>
  <c r="L2179" i="5"/>
  <c r="M2178" i="5"/>
  <c r="L2178" i="5"/>
  <c r="M2177" i="5"/>
  <c r="L2177" i="5"/>
  <c r="M2176" i="5"/>
  <c r="L2176" i="5"/>
  <c r="M2175" i="5"/>
  <c r="L2175" i="5"/>
  <c r="M2174" i="5"/>
  <c r="L2174" i="5"/>
  <c r="M2173" i="5"/>
  <c r="L2173" i="5"/>
  <c r="M2172" i="5"/>
  <c r="L2172" i="5"/>
  <c r="M2171" i="5"/>
  <c r="L2171" i="5"/>
  <c r="M2170" i="5"/>
  <c r="L2170" i="5"/>
  <c r="M2169" i="5"/>
  <c r="L2169" i="5"/>
  <c r="M2168" i="5"/>
  <c r="L2168" i="5"/>
  <c r="M2167" i="5"/>
  <c r="L2167" i="5"/>
  <c r="M2166" i="5"/>
  <c r="L2166" i="5"/>
  <c r="M2165" i="5"/>
  <c r="L2165" i="5"/>
  <c r="M2164" i="5"/>
  <c r="L2164" i="5"/>
  <c r="M2163" i="5"/>
  <c r="L2163" i="5"/>
  <c r="M2162" i="5"/>
  <c r="L2162" i="5"/>
  <c r="M2161" i="5"/>
  <c r="L2161" i="5"/>
  <c r="M2160" i="5"/>
  <c r="L2160" i="5"/>
  <c r="M2159" i="5"/>
  <c r="L2159" i="5"/>
  <c r="M2158" i="5"/>
  <c r="L2158" i="5"/>
  <c r="M2157" i="5"/>
  <c r="L2157" i="5"/>
  <c r="M2156" i="5"/>
  <c r="L2156" i="5"/>
  <c r="M2155" i="5"/>
  <c r="L2155" i="5"/>
  <c r="M2154" i="5"/>
  <c r="L2154" i="5"/>
  <c r="M2153" i="5"/>
  <c r="L2153" i="5"/>
  <c r="M2152" i="5"/>
  <c r="L2152" i="5"/>
  <c r="M2151" i="5"/>
  <c r="L2151" i="5"/>
  <c r="M2150" i="5"/>
  <c r="L2150" i="5"/>
  <c r="M2149" i="5"/>
  <c r="L2149" i="5"/>
  <c r="M2148" i="5"/>
  <c r="L2148" i="5"/>
  <c r="M2147" i="5"/>
  <c r="L2147" i="5"/>
  <c r="M2146" i="5"/>
  <c r="L2146" i="5"/>
  <c r="M2145" i="5"/>
  <c r="L2145" i="5"/>
  <c r="M2144" i="5"/>
  <c r="L2144" i="5"/>
  <c r="M2143" i="5"/>
  <c r="L2143" i="5"/>
  <c r="M2142" i="5"/>
  <c r="L2142" i="5"/>
  <c r="M2141" i="5"/>
  <c r="L2141" i="5"/>
  <c r="M2140" i="5"/>
  <c r="L2140" i="5"/>
  <c r="M2139" i="5"/>
  <c r="L2139" i="5"/>
  <c r="M2138" i="5"/>
  <c r="L2138" i="5"/>
  <c r="N2138" i="5" s="1"/>
  <c r="M2137" i="5"/>
  <c r="L2137" i="5"/>
  <c r="M2136" i="5"/>
  <c r="L2136" i="5"/>
  <c r="M2135" i="5"/>
  <c r="L2135" i="5"/>
  <c r="M2134" i="5"/>
  <c r="L2134" i="5"/>
  <c r="M2133" i="5"/>
  <c r="L2133" i="5"/>
  <c r="M2132" i="5"/>
  <c r="L2132" i="5"/>
  <c r="M2131" i="5"/>
  <c r="L2131" i="5"/>
  <c r="M2130" i="5"/>
  <c r="L2130" i="5"/>
  <c r="M2129" i="5"/>
  <c r="L2129" i="5"/>
  <c r="M2128" i="5"/>
  <c r="L2128" i="5"/>
  <c r="M2127" i="5"/>
  <c r="L2127" i="5"/>
  <c r="M2126" i="5"/>
  <c r="L2126" i="5"/>
  <c r="M2125" i="5"/>
  <c r="L2125" i="5"/>
  <c r="M2124" i="5"/>
  <c r="L2124" i="5"/>
  <c r="M2123" i="5"/>
  <c r="L2123" i="5"/>
  <c r="M2122" i="5"/>
  <c r="L2122" i="5"/>
  <c r="N2122" i="5" s="1"/>
  <c r="M2121" i="5"/>
  <c r="L2121" i="5"/>
  <c r="M2120" i="5"/>
  <c r="L2120" i="5"/>
  <c r="M2119" i="5"/>
  <c r="L2119" i="5"/>
  <c r="M2118" i="5"/>
  <c r="L2118" i="5"/>
  <c r="M2117" i="5"/>
  <c r="N2117" i="5" s="1"/>
  <c r="L2117" i="5"/>
  <c r="M2116" i="5"/>
  <c r="L2116" i="5"/>
  <c r="M2115" i="5"/>
  <c r="L2115" i="5"/>
  <c r="M2114" i="5"/>
  <c r="L2114" i="5"/>
  <c r="M2113" i="5"/>
  <c r="L2113" i="5"/>
  <c r="M2112" i="5"/>
  <c r="L2112" i="5"/>
  <c r="M2111" i="5"/>
  <c r="L2111" i="5"/>
  <c r="M2110" i="5"/>
  <c r="L2110" i="5"/>
  <c r="M2109" i="5"/>
  <c r="L2109" i="5"/>
  <c r="M2108" i="5"/>
  <c r="L2108" i="5"/>
  <c r="M2107" i="5"/>
  <c r="L2107" i="5"/>
  <c r="M2106" i="5"/>
  <c r="L2106" i="5"/>
  <c r="M2105" i="5"/>
  <c r="L2105" i="5"/>
  <c r="M2104" i="5"/>
  <c r="L2104" i="5"/>
  <c r="M2103" i="5"/>
  <c r="L2103" i="5"/>
  <c r="M2102" i="5"/>
  <c r="L2102" i="5"/>
  <c r="M2101" i="5"/>
  <c r="L2101" i="5"/>
  <c r="M2100" i="5"/>
  <c r="L2100" i="5"/>
  <c r="M2099" i="5"/>
  <c r="L2099" i="5"/>
  <c r="M2098" i="5"/>
  <c r="L2098" i="5"/>
  <c r="M2097" i="5"/>
  <c r="L2097" i="5"/>
  <c r="M2096" i="5"/>
  <c r="L2096" i="5"/>
  <c r="M2095" i="5"/>
  <c r="L2095" i="5"/>
  <c r="M2094" i="5"/>
  <c r="L2094" i="5"/>
  <c r="M2093" i="5"/>
  <c r="L2093" i="5"/>
  <c r="M2092" i="5"/>
  <c r="L2092" i="5"/>
  <c r="M2091" i="5"/>
  <c r="L2091" i="5"/>
  <c r="M2090" i="5"/>
  <c r="L2090" i="5"/>
  <c r="N2090" i="5" s="1"/>
  <c r="M2089" i="5"/>
  <c r="L2089" i="5"/>
  <c r="M2088" i="5"/>
  <c r="L2088" i="5"/>
  <c r="M2087" i="5"/>
  <c r="L2087" i="5"/>
  <c r="M2086" i="5"/>
  <c r="L2086" i="5"/>
  <c r="N2086" i="5" s="1"/>
  <c r="M2085" i="5"/>
  <c r="L2085" i="5"/>
  <c r="M2084" i="5"/>
  <c r="L2084" i="5"/>
  <c r="M2083" i="5"/>
  <c r="L2083" i="5"/>
  <c r="M2082" i="5"/>
  <c r="L2082" i="5"/>
  <c r="M2081" i="5"/>
  <c r="L2081" i="5"/>
  <c r="M2080" i="5"/>
  <c r="L2080" i="5"/>
  <c r="M2079" i="5"/>
  <c r="L2079" i="5"/>
  <c r="M2078" i="5"/>
  <c r="L2078" i="5"/>
  <c r="M2077" i="5"/>
  <c r="L2077" i="5"/>
  <c r="M2076" i="5"/>
  <c r="L2076" i="5"/>
  <c r="M2075" i="5"/>
  <c r="L2075" i="5"/>
  <c r="M2074" i="5"/>
  <c r="L2074" i="5"/>
  <c r="N2073" i="5"/>
  <c r="M2073" i="5"/>
  <c r="L2073" i="5"/>
  <c r="M2072" i="5"/>
  <c r="L2072" i="5"/>
  <c r="M2071" i="5"/>
  <c r="L2071" i="5"/>
  <c r="M2070" i="5"/>
  <c r="L2070" i="5"/>
  <c r="N2070" i="5" s="1"/>
  <c r="M2069" i="5"/>
  <c r="L2069" i="5"/>
  <c r="M2068" i="5"/>
  <c r="L2068" i="5"/>
  <c r="M2067" i="5"/>
  <c r="L2067" i="5"/>
  <c r="M2066" i="5"/>
  <c r="L2066" i="5"/>
  <c r="M2065" i="5"/>
  <c r="L2065" i="5"/>
  <c r="M2064" i="5"/>
  <c r="L2064" i="5"/>
  <c r="M2063" i="5"/>
  <c r="L2063" i="5"/>
  <c r="M2062" i="5"/>
  <c r="L2062" i="5"/>
  <c r="M2061" i="5"/>
  <c r="L2061" i="5"/>
  <c r="M2060" i="5"/>
  <c r="L2060" i="5"/>
  <c r="M2059" i="5"/>
  <c r="L2059" i="5"/>
  <c r="M2058" i="5"/>
  <c r="L2058" i="5"/>
  <c r="M2057" i="5"/>
  <c r="L2057" i="5"/>
  <c r="M2056" i="5"/>
  <c r="L2056" i="5"/>
  <c r="M2055" i="5"/>
  <c r="L2055" i="5"/>
  <c r="M2054" i="5"/>
  <c r="L2054" i="5"/>
  <c r="M2053" i="5"/>
  <c r="L2053" i="5"/>
  <c r="M2052" i="5"/>
  <c r="L2052" i="5"/>
  <c r="M2051" i="5"/>
  <c r="L2051" i="5"/>
  <c r="M2050" i="5"/>
  <c r="L2050" i="5"/>
  <c r="N2050" i="5" s="1"/>
  <c r="M2049" i="5"/>
  <c r="L2049" i="5"/>
  <c r="M2048" i="5"/>
  <c r="L2048" i="5"/>
  <c r="M2047" i="5"/>
  <c r="L2047" i="5"/>
  <c r="M2046" i="5"/>
  <c r="L2046" i="5"/>
  <c r="M2045" i="5"/>
  <c r="L2045" i="5"/>
  <c r="M2044" i="5"/>
  <c r="L2044" i="5"/>
  <c r="M2043" i="5"/>
  <c r="L2043" i="5"/>
  <c r="M2042" i="5"/>
  <c r="L2042" i="5"/>
  <c r="M2041" i="5"/>
  <c r="L2041" i="5"/>
  <c r="M2040" i="5"/>
  <c r="L2040" i="5"/>
  <c r="M2039" i="5"/>
  <c r="L2039" i="5"/>
  <c r="M2038" i="5"/>
  <c r="L2038" i="5"/>
  <c r="M2037" i="5"/>
  <c r="L2037" i="5"/>
  <c r="M2036" i="5"/>
  <c r="L2036" i="5"/>
  <c r="M2035" i="5"/>
  <c r="L2035" i="5"/>
  <c r="M2034" i="5"/>
  <c r="L2034" i="5"/>
  <c r="M2033" i="5"/>
  <c r="L2033" i="5"/>
  <c r="M2032" i="5"/>
  <c r="L2032" i="5"/>
  <c r="M2031" i="5"/>
  <c r="L2031" i="5"/>
  <c r="M2030" i="5"/>
  <c r="L2030" i="5"/>
  <c r="M2029" i="5"/>
  <c r="L2029" i="5"/>
  <c r="M2028" i="5"/>
  <c r="L2028" i="5"/>
  <c r="M2027" i="5"/>
  <c r="L2027" i="5"/>
  <c r="M2026" i="5"/>
  <c r="L2026" i="5"/>
  <c r="M2025" i="5"/>
  <c r="L2025" i="5"/>
  <c r="M2024" i="5"/>
  <c r="L2024" i="5"/>
  <c r="M2023" i="5"/>
  <c r="L2023" i="5"/>
  <c r="M2022" i="5"/>
  <c r="L2022" i="5"/>
  <c r="M2021" i="5"/>
  <c r="L2021" i="5"/>
  <c r="M2020" i="5"/>
  <c r="L2020" i="5"/>
  <c r="M2019" i="5"/>
  <c r="L2019" i="5"/>
  <c r="M2018" i="5"/>
  <c r="L2018" i="5"/>
  <c r="M2017" i="5"/>
  <c r="L2017" i="5"/>
  <c r="M2016" i="5"/>
  <c r="L2016" i="5"/>
  <c r="M2015" i="5"/>
  <c r="L2015" i="5"/>
  <c r="M2014" i="5"/>
  <c r="L2014" i="5"/>
  <c r="M2013" i="5"/>
  <c r="L2013" i="5"/>
  <c r="M2012" i="5"/>
  <c r="L2012" i="5"/>
  <c r="M2011" i="5"/>
  <c r="L2011" i="5"/>
  <c r="M2010" i="5"/>
  <c r="L2010" i="5"/>
  <c r="M2009" i="5"/>
  <c r="L2009" i="5"/>
  <c r="M2008" i="5"/>
  <c r="L2008" i="5"/>
  <c r="M2007" i="5"/>
  <c r="L2007" i="5"/>
  <c r="M2006" i="5"/>
  <c r="L2006" i="5"/>
  <c r="M2005" i="5"/>
  <c r="L2005" i="5"/>
  <c r="N2005" i="5" s="1"/>
  <c r="M2004" i="5"/>
  <c r="L2004" i="5"/>
  <c r="M2003" i="5"/>
  <c r="L2003" i="5"/>
  <c r="N2003" i="5" s="1"/>
  <c r="M2002" i="5"/>
  <c r="L2002" i="5"/>
  <c r="M2001" i="5"/>
  <c r="L2001" i="5"/>
  <c r="M2000" i="5"/>
  <c r="L2000" i="5"/>
  <c r="M1999" i="5"/>
  <c r="L1999" i="5"/>
  <c r="M1998" i="5"/>
  <c r="L1998" i="5"/>
  <c r="M1997" i="5"/>
  <c r="L1997" i="5"/>
  <c r="M1996" i="5"/>
  <c r="L1996" i="5"/>
  <c r="M1995" i="5"/>
  <c r="L1995" i="5"/>
  <c r="N1995" i="5" s="1"/>
  <c r="M1994" i="5"/>
  <c r="L1994" i="5"/>
  <c r="M1993" i="5"/>
  <c r="L1993" i="5"/>
  <c r="M1992" i="5"/>
  <c r="L1992" i="5"/>
  <c r="M1991" i="5"/>
  <c r="L1991" i="5"/>
  <c r="M1990" i="5"/>
  <c r="L1990" i="5"/>
  <c r="M1989" i="5"/>
  <c r="L1989" i="5"/>
  <c r="M1988" i="5"/>
  <c r="L1988" i="5"/>
  <c r="M1987" i="5"/>
  <c r="L1987" i="5"/>
  <c r="M1986" i="5"/>
  <c r="L1986" i="5"/>
  <c r="M1985" i="5"/>
  <c r="L1985" i="5"/>
  <c r="M1984" i="5"/>
  <c r="L1984" i="5"/>
  <c r="M1983" i="5"/>
  <c r="L1983" i="5"/>
  <c r="M1982" i="5"/>
  <c r="L1982" i="5"/>
  <c r="M1981" i="5"/>
  <c r="L1981" i="5"/>
  <c r="M1980" i="5"/>
  <c r="L1980" i="5"/>
  <c r="M1979" i="5"/>
  <c r="L1979" i="5"/>
  <c r="N1979" i="5" s="1"/>
  <c r="M1978" i="5"/>
  <c r="L1978" i="5"/>
  <c r="M1977" i="5"/>
  <c r="L1977" i="5"/>
  <c r="N1977" i="5" s="1"/>
  <c r="M1976" i="5"/>
  <c r="L1976" i="5"/>
  <c r="M1975" i="5"/>
  <c r="L1975" i="5"/>
  <c r="N1975" i="5" s="1"/>
  <c r="M1974" i="5"/>
  <c r="L1974" i="5"/>
  <c r="M1973" i="5"/>
  <c r="L1973" i="5"/>
  <c r="N1973" i="5" s="1"/>
  <c r="M1972" i="5"/>
  <c r="L1972" i="5"/>
  <c r="M1971" i="5"/>
  <c r="L1971" i="5"/>
  <c r="M1970" i="5"/>
  <c r="L1970" i="5"/>
  <c r="M1969" i="5"/>
  <c r="L1969" i="5"/>
  <c r="M1968" i="5"/>
  <c r="L1968" i="5"/>
  <c r="N1968" i="5" s="1"/>
  <c r="M1967" i="5"/>
  <c r="L1967" i="5"/>
  <c r="N1967" i="5" s="1"/>
  <c r="M1966" i="5"/>
  <c r="L1966" i="5"/>
  <c r="M1965" i="5"/>
  <c r="L1965" i="5"/>
  <c r="M1964" i="5"/>
  <c r="L1964" i="5"/>
  <c r="M1963" i="5"/>
  <c r="L1963" i="5"/>
  <c r="N1963" i="5" s="1"/>
  <c r="M1962" i="5"/>
  <c r="L1962" i="5"/>
  <c r="M1961" i="5"/>
  <c r="L1961" i="5"/>
  <c r="N1961" i="5" s="1"/>
  <c r="M1960" i="5"/>
  <c r="L1960" i="5"/>
  <c r="M1959" i="5"/>
  <c r="L1959" i="5"/>
  <c r="N1959" i="5" s="1"/>
  <c r="M1958" i="5"/>
  <c r="L1958" i="5"/>
  <c r="M1957" i="5"/>
  <c r="L1957" i="5"/>
  <c r="N1957" i="5" s="1"/>
  <c r="M1956" i="5"/>
  <c r="L1956" i="5"/>
  <c r="M1955" i="5"/>
  <c r="L1955" i="5"/>
  <c r="N1955" i="5" s="1"/>
  <c r="M1954" i="5"/>
  <c r="L1954" i="5"/>
  <c r="M1953" i="5"/>
  <c r="L1953" i="5"/>
  <c r="N1953" i="5" s="1"/>
  <c r="M1952" i="5"/>
  <c r="L1952" i="5"/>
  <c r="N1952" i="5" s="1"/>
  <c r="M1951" i="5"/>
  <c r="L1951" i="5"/>
  <c r="M1950" i="5"/>
  <c r="L1950" i="5"/>
  <c r="M1949" i="5"/>
  <c r="L1949" i="5"/>
  <c r="M1948" i="5"/>
  <c r="L1948" i="5"/>
  <c r="N1948" i="5" s="1"/>
  <c r="M1947" i="5"/>
  <c r="L1947" i="5"/>
  <c r="N1947" i="5" s="1"/>
  <c r="M1946" i="5"/>
  <c r="L1946" i="5"/>
  <c r="M1945" i="5"/>
  <c r="L1945" i="5"/>
  <c r="M1944" i="5"/>
  <c r="L1944" i="5"/>
  <c r="M1943" i="5"/>
  <c r="L1943" i="5"/>
  <c r="M1942" i="5"/>
  <c r="L1942" i="5"/>
  <c r="M1941" i="5"/>
  <c r="L1941" i="5"/>
  <c r="M1940" i="5"/>
  <c r="L1940" i="5"/>
  <c r="M1939" i="5"/>
  <c r="L1939" i="5"/>
  <c r="M1938" i="5"/>
  <c r="L1938" i="5"/>
  <c r="M1937" i="5"/>
  <c r="L1937" i="5"/>
  <c r="M1936" i="5"/>
  <c r="L1936" i="5"/>
  <c r="M1935" i="5"/>
  <c r="L1935" i="5"/>
  <c r="M1934" i="5"/>
  <c r="L1934" i="5"/>
  <c r="M1933" i="5"/>
  <c r="L1933" i="5"/>
  <c r="M1932" i="5"/>
  <c r="L1932" i="5"/>
  <c r="N1932" i="5" s="1"/>
  <c r="M1931" i="5"/>
  <c r="L1931" i="5"/>
  <c r="M1930" i="5"/>
  <c r="L1930" i="5"/>
  <c r="M1929" i="5"/>
  <c r="L1929" i="5"/>
  <c r="M1928" i="5"/>
  <c r="L1928" i="5"/>
  <c r="M1927" i="5"/>
  <c r="L1927" i="5"/>
  <c r="M1926" i="5"/>
  <c r="L1926" i="5"/>
  <c r="M1925" i="5"/>
  <c r="L1925" i="5"/>
  <c r="M1924" i="5"/>
  <c r="L1924" i="5"/>
  <c r="M1923" i="5"/>
  <c r="L1923" i="5"/>
  <c r="M1922" i="5"/>
  <c r="L1922" i="5"/>
  <c r="M1921" i="5"/>
  <c r="L1921" i="5"/>
  <c r="M1920" i="5"/>
  <c r="L1920" i="5"/>
  <c r="M1919" i="5"/>
  <c r="L1919" i="5"/>
  <c r="M1918" i="5"/>
  <c r="L1918" i="5"/>
  <c r="M1917" i="5"/>
  <c r="L1917" i="5"/>
  <c r="M1916" i="5"/>
  <c r="L1916" i="5"/>
  <c r="M1915" i="5"/>
  <c r="L1915" i="5"/>
  <c r="M1914" i="5"/>
  <c r="L1914" i="5"/>
  <c r="M1913" i="5"/>
  <c r="L1913" i="5"/>
  <c r="M1912" i="5"/>
  <c r="L1912" i="5"/>
  <c r="N1912" i="5" s="1"/>
  <c r="M1911" i="5"/>
  <c r="L1911" i="5"/>
  <c r="M1910" i="5"/>
  <c r="L1910" i="5"/>
  <c r="M1909" i="5"/>
  <c r="L1909" i="5"/>
  <c r="M1908" i="5"/>
  <c r="L1908" i="5"/>
  <c r="M1907" i="5"/>
  <c r="L1907" i="5"/>
  <c r="M1906" i="5"/>
  <c r="L1906" i="5"/>
  <c r="M1905" i="5"/>
  <c r="L1905" i="5"/>
  <c r="M1904" i="5"/>
  <c r="L1904" i="5"/>
  <c r="N1904" i="5" s="1"/>
  <c r="M1903" i="5"/>
  <c r="L1903" i="5"/>
  <c r="M1902" i="5"/>
  <c r="L1902" i="5"/>
  <c r="M1901" i="5"/>
  <c r="L1901" i="5"/>
  <c r="M1900" i="5"/>
  <c r="L1900" i="5"/>
  <c r="N1900" i="5" s="1"/>
  <c r="M1899" i="5"/>
  <c r="L1899" i="5"/>
  <c r="N1899" i="5" s="1"/>
  <c r="M1898" i="5"/>
  <c r="L1898" i="5"/>
  <c r="M1897" i="5"/>
  <c r="L1897" i="5"/>
  <c r="M1896" i="5"/>
  <c r="L1896" i="5"/>
  <c r="M1895" i="5"/>
  <c r="L1895" i="5"/>
  <c r="M1894" i="5"/>
  <c r="L1894" i="5"/>
  <c r="M1893" i="5"/>
  <c r="L1893" i="5"/>
  <c r="M1892" i="5"/>
  <c r="L1892" i="5"/>
  <c r="M1891" i="5"/>
  <c r="L1891" i="5"/>
  <c r="M1890" i="5"/>
  <c r="L1890" i="5"/>
  <c r="M1889" i="5"/>
  <c r="L1889" i="5"/>
  <c r="M1888" i="5"/>
  <c r="L1888" i="5"/>
  <c r="M1887" i="5"/>
  <c r="L1887" i="5"/>
  <c r="M1886" i="5"/>
  <c r="L1886" i="5"/>
  <c r="M1885" i="5"/>
  <c r="L1885" i="5"/>
  <c r="M1884" i="5"/>
  <c r="L1884" i="5"/>
  <c r="M1883" i="5"/>
  <c r="L1883" i="5"/>
  <c r="M1882" i="5"/>
  <c r="L1882" i="5"/>
  <c r="M1881" i="5"/>
  <c r="L1881" i="5"/>
  <c r="M1880" i="5"/>
  <c r="L1880" i="5"/>
  <c r="M1879" i="5"/>
  <c r="L1879" i="5"/>
  <c r="M1878" i="5"/>
  <c r="L1878" i="5"/>
  <c r="M1877" i="5"/>
  <c r="L1877" i="5"/>
  <c r="M1876" i="5"/>
  <c r="L1876" i="5"/>
  <c r="M1875" i="5"/>
  <c r="L1875" i="5"/>
  <c r="M1874" i="5"/>
  <c r="L1874" i="5"/>
  <c r="M1873" i="5"/>
  <c r="L1873" i="5"/>
  <c r="M1872" i="5"/>
  <c r="L1872" i="5"/>
  <c r="M1871" i="5"/>
  <c r="L1871" i="5"/>
  <c r="M1870" i="5"/>
  <c r="L1870" i="5"/>
  <c r="M1869" i="5"/>
  <c r="L1869" i="5"/>
  <c r="M1868" i="5"/>
  <c r="L1868" i="5"/>
  <c r="M1867" i="5"/>
  <c r="L1867" i="5"/>
  <c r="M1866" i="5"/>
  <c r="L1866" i="5"/>
  <c r="M1865" i="5"/>
  <c r="L1865" i="5"/>
  <c r="M1864" i="5"/>
  <c r="L1864" i="5"/>
  <c r="M1863" i="5"/>
  <c r="L1863" i="5"/>
  <c r="M1862" i="5"/>
  <c r="L1862" i="5"/>
  <c r="M1861" i="5"/>
  <c r="L1861" i="5"/>
  <c r="M1860" i="5"/>
  <c r="L1860" i="5"/>
  <c r="M1859" i="5"/>
  <c r="L1859" i="5"/>
  <c r="M1858" i="5"/>
  <c r="L1858" i="5"/>
  <c r="M1857" i="5"/>
  <c r="L1857" i="5"/>
  <c r="M1856" i="5"/>
  <c r="L1856" i="5"/>
  <c r="M1855" i="5"/>
  <c r="L1855" i="5"/>
  <c r="M1854" i="5"/>
  <c r="L1854" i="5"/>
  <c r="M1853" i="5"/>
  <c r="L1853" i="5"/>
  <c r="M1852" i="5"/>
  <c r="L1852" i="5"/>
  <c r="M1851" i="5"/>
  <c r="L1851" i="5"/>
  <c r="M1850" i="5"/>
  <c r="L1850" i="5"/>
  <c r="M1849" i="5"/>
  <c r="L1849" i="5"/>
  <c r="M1848" i="5"/>
  <c r="L1848" i="5"/>
  <c r="M1847" i="5"/>
  <c r="L1847" i="5"/>
  <c r="M1846" i="5"/>
  <c r="L1846" i="5"/>
  <c r="M1845" i="5"/>
  <c r="L1845" i="5"/>
  <c r="M1844" i="5"/>
  <c r="L1844" i="5"/>
  <c r="M1843" i="5"/>
  <c r="L1843" i="5"/>
  <c r="M1842" i="5"/>
  <c r="L1842" i="5"/>
  <c r="M1841" i="5"/>
  <c r="L1841" i="5"/>
  <c r="M1840" i="5"/>
  <c r="L1840" i="5"/>
  <c r="M1839" i="5"/>
  <c r="L1839" i="5"/>
  <c r="M1838" i="5"/>
  <c r="N1838" i="5" s="1"/>
  <c r="L1838" i="5"/>
  <c r="M1837" i="5"/>
  <c r="L1837" i="5"/>
  <c r="M1836" i="5"/>
  <c r="L1836" i="5"/>
  <c r="M1835" i="5"/>
  <c r="L1835" i="5"/>
  <c r="M1834" i="5"/>
  <c r="N1834" i="5" s="1"/>
  <c r="L1834" i="5"/>
  <c r="M1833" i="5"/>
  <c r="L1833" i="5"/>
  <c r="M1832" i="5"/>
  <c r="L1832" i="5"/>
  <c r="M1831" i="5"/>
  <c r="L1831" i="5"/>
  <c r="M1830" i="5"/>
  <c r="L1830" i="5"/>
  <c r="M1829" i="5"/>
  <c r="L1829" i="5"/>
  <c r="M1828" i="5"/>
  <c r="L1828" i="5"/>
  <c r="M1827" i="5"/>
  <c r="L1827" i="5"/>
  <c r="M1826" i="5"/>
  <c r="L1826" i="5"/>
  <c r="M1825" i="5"/>
  <c r="L1825" i="5"/>
  <c r="M1824" i="5"/>
  <c r="L1824" i="5"/>
  <c r="M1823" i="5"/>
  <c r="L1823" i="5"/>
  <c r="M1822" i="5"/>
  <c r="N1822" i="5" s="1"/>
  <c r="L1822" i="5"/>
  <c r="M1821" i="5"/>
  <c r="L1821" i="5"/>
  <c r="M1820" i="5"/>
  <c r="L1820" i="5"/>
  <c r="M1819" i="5"/>
  <c r="L1819" i="5"/>
  <c r="M1818" i="5"/>
  <c r="N1818" i="5" s="1"/>
  <c r="L1818" i="5"/>
  <c r="M1817" i="5"/>
  <c r="L1817" i="5"/>
  <c r="M1816" i="5"/>
  <c r="L1816" i="5"/>
  <c r="M1815" i="5"/>
  <c r="L1815" i="5"/>
  <c r="M1814" i="5"/>
  <c r="L1814" i="5"/>
  <c r="M1813" i="5"/>
  <c r="L1813" i="5"/>
  <c r="M1812" i="5"/>
  <c r="L1812" i="5"/>
  <c r="M1811" i="5"/>
  <c r="L1811" i="5"/>
  <c r="M1810" i="5"/>
  <c r="L1810" i="5"/>
  <c r="M1809" i="5"/>
  <c r="L1809" i="5"/>
  <c r="M1808" i="5"/>
  <c r="L1808" i="5"/>
  <c r="M1807" i="5"/>
  <c r="L1807" i="5"/>
  <c r="M1806" i="5"/>
  <c r="L1806" i="5"/>
  <c r="M1805" i="5"/>
  <c r="L1805" i="5"/>
  <c r="M1804" i="5"/>
  <c r="L1804" i="5"/>
  <c r="M1803" i="5"/>
  <c r="L1803" i="5"/>
  <c r="M1802" i="5"/>
  <c r="L1802" i="5"/>
  <c r="M1801" i="5"/>
  <c r="L1801" i="5"/>
  <c r="M1800" i="5"/>
  <c r="L1800" i="5"/>
  <c r="M1799" i="5"/>
  <c r="L1799" i="5"/>
  <c r="M1798" i="5"/>
  <c r="L1798" i="5"/>
  <c r="M1797" i="5"/>
  <c r="L1797" i="5"/>
  <c r="M1796" i="5"/>
  <c r="L1796" i="5"/>
  <c r="M1795" i="5"/>
  <c r="L1795" i="5"/>
  <c r="M1794" i="5"/>
  <c r="L1794" i="5"/>
  <c r="M1793" i="5"/>
  <c r="L1793" i="5"/>
  <c r="M1792" i="5"/>
  <c r="L1792" i="5"/>
  <c r="M1791" i="5"/>
  <c r="L1791" i="5"/>
  <c r="M1790" i="5"/>
  <c r="L1790" i="5"/>
  <c r="M1789" i="5"/>
  <c r="L1789" i="5"/>
  <c r="M1788" i="5"/>
  <c r="L1788" i="5"/>
  <c r="M1787" i="5"/>
  <c r="L1787" i="5"/>
  <c r="M1786" i="5"/>
  <c r="L1786" i="5"/>
  <c r="M1785" i="5"/>
  <c r="L1785" i="5"/>
  <c r="M1784" i="5"/>
  <c r="L1784" i="5"/>
  <c r="M1783" i="5"/>
  <c r="L1783" i="5"/>
  <c r="M1782" i="5"/>
  <c r="L1782" i="5"/>
  <c r="M1781" i="5"/>
  <c r="L1781" i="5"/>
  <c r="M1780" i="5"/>
  <c r="L1780" i="5"/>
  <c r="M1779" i="5"/>
  <c r="L1779" i="5"/>
  <c r="M1778" i="5"/>
  <c r="L1778" i="5"/>
  <c r="M1777" i="5"/>
  <c r="L1777" i="5"/>
  <c r="M1776" i="5"/>
  <c r="L1776" i="5"/>
  <c r="M1775" i="5"/>
  <c r="L1775" i="5"/>
  <c r="M1774" i="5"/>
  <c r="L1774" i="5"/>
  <c r="M1773" i="5"/>
  <c r="L1773" i="5"/>
  <c r="M1772" i="5"/>
  <c r="L1772" i="5"/>
  <c r="M1771" i="5"/>
  <c r="L1771" i="5"/>
  <c r="N1771" i="5" s="1"/>
  <c r="M1770" i="5"/>
  <c r="L1770" i="5"/>
  <c r="M1769" i="5"/>
  <c r="L1769" i="5"/>
  <c r="N1769" i="5" s="1"/>
  <c r="M1768" i="5"/>
  <c r="L1768" i="5"/>
  <c r="M1767" i="5"/>
  <c r="L1767" i="5"/>
  <c r="M1766" i="5"/>
  <c r="L1766" i="5"/>
  <c r="M1765" i="5"/>
  <c r="L1765" i="5"/>
  <c r="M1764" i="5"/>
  <c r="L1764" i="5"/>
  <c r="M1763" i="5"/>
  <c r="L1763" i="5"/>
  <c r="N1763" i="5" s="1"/>
  <c r="M1762" i="5"/>
  <c r="L1762" i="5"/>
  <c r="M1761" i="5"/>
  <c r="L1761" i="5"/>
  <c r="M1760" i="5"/>
  <c r="L1760" i="5"/>
  <c r="M1759" i="5"/>
  <c r="L1759" i="5"/>
  <c r="M1758" i="5"/>
  <c r="L1758" i="5"/>
  <c r="M1757" i="5"/>
  <c r="L1757" i="5"/>
  <c r="M1756" i="5"/>
  <c r="L1756" i="5"/>
  <c r="M1755" i="5"/>
  <c r="L1755" i="5"/>
  <c r="M1754" i="5"/>
  <c r="L1754" i="5"/>
  <c r="M1753" i="5"/>
  <c r="L1753" i="5"/>
  <c r="M1752" i="5"/>
  <c r="L1752" i="5"/>
  <c r="M1751" i="5"/>
  <c r="L1751" i="5"/>
  <c r="M1750" i="5"/>
  <c r="L1750" i="5"/>
  <c r="M1749" i="5"/>
  <c r="L1749" i="5"/>
  <c r="M1748" i="5"/>
  <c r="L1748" i="5"/>
  <c r="M1747" i="5"/>
  <c r="L1747" i="5"/>
  <c r="N1747" i="5" s="1"/>
  <c r="M1746" i="5"/>
  <c r="L1746" i="5"/>
  <c r="M1745" i="5"/>
  <c r="L1745" i="5"/>
  <c r="M1744" i="5"/>
  <c r="L1744" i="5"/>
  <c r="M1743" i="5"/>
  <c r="L1743" i="5"/>
  <c r="N1743" i="5" s="1"/>
  <c r="M1742" i="5"/>
  <c r="L1742" i="5"/>
  <c r="M1741" i="5"/>
  <c r="L1741" i="5"/>
  <c r="N1741" i="5" s="1"/>
  <c r="M1740" i="5"/>
  <c r="L1740" i="5"/>
  <c r="M1739" i="5"/>
  <c r="L1739" i="5"/>
  <c r="N1739" i="5" s="1"/>
  <c r="M1738" i="5"/>
  <c r="L1738" i="5"/>
  <c r="M1737" i="5"/>
  <c r="L1737" i="5"/>
  <c r="N1737" i="5" s="1"/>
  <c r="M1736" i="5"/>
  <c r="L1736" i="5"/>
  <c r="M1735" i="5"/>
  <c r="L1735" i="5"/>
  <c r="M1734" i="5"/>
  <c r="L1734" i="5"/>
  <c r="M1733" i="5"/>
  <c r="L1733" i="5"/>
  <c r="M1732" i="5"/>
  <c r="L1732" i="5"/>
  <c r="M1731" i="5"/>
  <c r="L1731" i="5"/>
  <c r="M1730" i="5"/>
  <c r="L1730" i="5"/>
  <c r="M1729" i="5"/>
  <c r="L1729" i="5"/>
  <c r="M1728" i="5"/>
  <c r="L1728" i="5"/>
  <c r="M1727" i="5"/>
  <c r="L1727" i="5"/>
  <c r="M1726" i="5"/>
  <c r="L1726" i="5"/>
  <c r="M1725" i="5"/>
  <c r="L1725" i="5"/>
  <c r="M1724" i="5"/>
  <c r="L1724" i="5"/>
  <c r="M1723" i="5"/>
  <c r="L1723" i="5"/>
  <c r="M1722" i="5"/>
  <c r="L1722" i="5"/>
  <c r="M1721" i="5"/>
  <c r="L1721" i="5"/>
  <c r="M1720" i="5"/>
  <c r="L1720" i="5"/>
  <c r="M1719" i="5"/>
  <c r="L1719" i="5"/>
  <c r="M1718" i="5"/>
  <c r="L1718" i="5"/>
  <c r="M1717" i="5"/>
  <c r="L1717" i="5"/>
  <c r="M1716" i="5"/>
  <c r="L1716" i="5"/>
  <c r="M1715" i="5"/>
  <c r="L1715" i="5"/>
  <c r="M1714" i="5"/>
  <c r="L1714" i="5"/>
  <c r="M1713" i="5"/>
  <c r="L1713" i="5"/>
  <c r="M1712" i="5"/>
  <c r="L1712" i="5"/>
  <c r="M1711" i="5"/>
  <c r="L1711" i="5"/>
  <c r="M1710" i="5"/>
  <c r="L1710" i="5"/>
  <c r="M1709" i="5"/>
  <c r="L1709" i="5"/>
  <c r="M1708" i="5"/>
  <c r="L1708" i="5"/>
  <c r="M1707" i="5"/>
  <c r="L1707" i="5"/>
  <c r="M1706" i="5"/>
  <c r="L1706" i="5"/>
  <c r="M1705" i="5"/>
  <c r="L1705" i="5"/>
  <c r="M1704" i="5"/>
  <c r="L1704" i="5"/>
  <c r="M1703" i="5"/>
  <c r="L1703" i="5"/>
  <c r="M1702" i="5"/>
  <c r="L1702" i="5"/>
  <c r="M1701" i="5"/>
  <c r="L1701" i="5"/>
  <c r="M1700" i="5"/>
  <c r="L1700" i="5"/>
  <c r="M1699" i="5"/>
  <c r="L1699" i="5"/>
  <c r="M1698" i="5"/>
  <c r="L1698" i="5"/>
  <c r="M1697" i="5"/>
  <c r="L1697" i="5"/>
  <c r="M1696" i="5"/>
  <c r="L1696" i="5"/>
  <c r="M1695" i="5"/>
  <c r="L1695" i="5"/>
  <c r="M1694" i="5"/>
  <c r="L1694" i="5"/>
  <c r="M1693" i="5"/>
  <c r="L1693" i="5"/>
  <c r="M1692" i="5"/>
  <c r="L1692" i="5"/>
  <c r="M1691" i="5"/>
  <c r="L1691" i="5"/>
  <c r="M1690" i="5"/>
  <c r="L1690" i="5"/>
  <c r="M1689" i="5"/>
  <c r="L1689" i="5"/>
  <c r="M1688" i="5"/>
  <c r="L1688" i="5"/>
  <c r="M1687" i="5"/>
  <c r="L1687" i="5"/>
  <c r="M1686" i="5"/>
  <c r="L1686" i="5"/>
  <c r="M1685" i="5"/>
  <c r="L1685" i="5"/>
  <c r="M1684" i="5"/>
  <c r="L1684" i="5"/>
  <c r="M1683" i="5"/>
  <c r="L1683" i="5"/>
  <c r="M1682" i="5"/>
  <c r="L1682" i="5"/>
  <c r="M1681" i="5"/>
  <c r="L1681" i="5"/>
  <c r="M1680" i="5"/>
  <c r="L1680" i="5"/>
  <c r="M1679" i="5"/>
  <c r="L1679" i="5"/>
  <c r="M1678" i="5"/>
  <c r="L1678" i="5"/>
  <c r="M1677" i="5"/>
  <c r="L1677" i="5"/>
  <c r="M1676" i="5"/>
  <c r="L1676" i="5"/>
  <c r="M1675" i="5"/>
  <c r="L1675" i="5"/>
  <c r="M1674" i="5"/>
  <c r="L1674" i="5"/>
  <c r="M1673" i="5"/>
  <c r="L1673" i="5"/>
  <c r="M1672" i="5"/>
  <c r="L1672" i="5"/>
  <c r="M1671" i="5"/>
  <c r="L1671" i="5"/>
  <c r="M1670" i="5"/>
  <c r="L1670" i="5"/>
  <c r="M1669" i="5"/>
  <c r="L1669" i="5"/>
  <c r="M1668" i="5"/>
  <c r="L1668" i="5"/>
  <c r="M1667" i="5"/>
  <c r="L1667" i="5"/>
  <c r="M1666" i="5"/>
  <c r="L1666" i="5"/>
  <c r="M1665" i="5"/>
  <c r="L1665" i="5"/>
  <c r="M1664" i="5"/>
  <c r="L1664" i="5"/>
  <c r="M1663" i="5"/>
  <c r="L1663" i="5"/>
  <c r="M1662" i="5"/>
  <c r="L1662" i="5"/>
  <c r="M1661" i="5"/>
  <c r="L1661" i="5"/>
  <c r="M1660" i="5"/>
  <c r="L1660" i="5"/>
  <c r="M1659" i="5"/>
  <c r="L1659" i="5"/>
  <c r="M1658" i="5"/>
  <c r="L1658" i="5"/>
  <c r="M1657" i="5"/>
  <c r="L1657" i="5"/>
  <c r="M1656" i="5"/>
  <c r="L1656" i="5"/>
  <c r="M1655" i="5"/>
  <c r="L1655" i="5"/>
  <c r="M1654" i="5"/>
  <c r="L1654" i="5"/>
  <c r="M1653" i="5"/>
  <c r="L1653" i="5"/>
  <c r="M1652" i="5"/>
  <c r="L1652" i="5"/>
  <c r="M1651" i="5"/>
  <c r="L1651" i="5"/>
  <c r="M1650" i="5"/>
  <c r="L1650" i="5"/>
  <c r="M1649" i="5"/>
  <c r="L1649" i="5"/>
  <c r="M1648" i="5"/>
  <c r="L1648" i="5"/>
  <c r="M1647" i="5"/>
  <c r="L1647" i="5"/>
  <c r="M1646" i="5"/>
  <c r="L1646" i="5"/>
  <c r="M1645" i="5"/>
  <c r="L1645" i="5"/>
  <c r="M1644" i="5"/>
  <c r="L1644" i="5"/>
  <c r="M1643" i="5"/>
  <c r="L1643" i="5"/>
  <c r="M1642" i="5"/>
  <c r="L1642" i="5"/>
  <c r="M1641" i="5"/>
  <c r="L1641" i="5"/>
  <c r="M1640" i="5"/>
  <c r="L1640" i="5"/>
  <c r="M1639" i="5"/>
  <c r="L1639" i="5"/>
  <c r="M1638" i="5"/>
  <c r="L1638" i="5"/>
  <c r="M1637" i="5"/>
  <c r="L1637" i="5"/>
  <c r="M1636" i="5"/>
  <c r="L1636" i="5"/>
  <c r="M1635" i="5"/>
  <c r="L1635" i="5"/>
  <c r="M1634" i="5"/>
  <c r="L1634" i="5"/>
  <c r="M1633" i="5"/>
  <c r="L1633" i="5"/>
  <c r="M1632" i="5"/>
  <c r="L1632" i="5"/>
  <c r="M1631" i="5"/>
  <c r="L1631" i="5"/>
  <c r="M1630" i="5"/>
  <c r="L1630" i="5"/>
  <c r="M1629" i="5"/>
  <c r="L1629" i="5"/>
  <c r="M1628" i="5"/>
  <c r="L1628" i="5"/>
  <c r="M1627" i="5"/>
  <c r="L1627" i="5"/>
  <c r="M1626" i="5"/>
  <c r="L1626" i="5"/>
  <c r="M1625" i="5"/>
  <c r="L1625" i="5"/>
  <c r="M1624" i="5"/>
  <c r="L1624" i="5"/>
  <c r="M1623" i="5"/>
  <c r="L1623" i="5"/>
  <c r="M1622" i="5"/>
  <c r="L1622" i="5"/>
  <c r="M1621" i="5"/>
  <c r="L1621" i="5"/>
  <c r="M1620" i="5"/>
  <c r="L1620" i="5"/>
  <c r="M1619" i="5"/>
  <c r="L1619" i="5"/>
  <c r="M1618" i="5"/>
  <c r="L1618" i="5"/>
  <c r="M1617" i="5"/>
  <c r="L1617" i="5"/>
  <c r="M1616" i="5"/>
  <c r="L1616" i="5"/>
  <c r="M1615" i="5"/>
  <c r="L1615" i="5"/>
  <c r="M1614" i="5"/>
  <c r="L1614" i="5"/>
  <c r="M1613" i="5"/>
  <c r="L1613" i="5"/>
  <c r="M1612" i="5"/>
  <c r="L1612" i="5"/>
  <c r="M1611" i="5"/>
  <c r="L1611" i="5"/>
  <c r="M1610" i="5"/>
  <c r="L1610" i="5"/>
  <c r="M1609" i="5"/>
  <c r="L1609" i="5"/>
  <c r="M1608" i="5"/>
  <c r="L1608" i="5"/>
  <c r="M1607" i="5"/>
  <c r="L1607" i="5"/>
  <c r="N1607" i="5" s="1"/>
  <c r="M1606" i="5"/>
  <c r="L1606" i="5"/>
  <c r="M1605" i="5"/>
  <c r="L1605" i="5"/>
  <c r="M1604" i="5"/>
  <c r="L1604" i="5"/>
  <c r="M1603" i="5"/>
  <c r="L1603" i="5"/>
  <c r="M1602" i="5"/>
  <c r="L1602" i="5"/>
  <c r="M1601" i="5"/>
  <c r="L1601" i="5"/>
  <c r="M1600" i="5"/>
  <c r="L1600" i="5"/>
  <c r="M1599" i="5"/>
  <c r="L1599" i="5"/>
  <c r="M1598" i="5"/>
  <c r="L1598" i="5"/>
  <c r="M1597" i="5"/>
  <c r="L1597" i="5"/>
  <c r="M1596" i="5"/>
  <c r="L1596" i="5"/>
  <c r="M1595" i="5"/>
  <c r="L1595" i="5"/>
  <c r="N1595" i="5" s="1"/>
  <c r="M1594" i="5"/>
  <c r="L1594" i="5"/>
  <c r="M1593" i="5"/>
  <c r="L1593" i="5"/>
  <c r="M1592" i="5"/>
  <c r="L1592" i="5"/>
  <c r="M1591" i="5"/>
  <c r="L1591" i="5"/>
  <c r="N1591" i="5" s="1"/>
  <c r="M1590" i="5"/>
  <c r="L1590" i="5"/>
  <c r="M1589" i="5"/>
  <c r="L1589" i="5"/>
  <c r="N1589" i="5" s="1"/>
  <c r="M1588" i="5"/>
  <c r="N1588" i="5" s="1"/>
  <c r="L1588" i="5"/>
  <c r="M1587" i="5"/>
  <c r="L1587" i="5"/>
  <c r="M1586" i="5"/>
  <c r="L1586" i="5"/>
  <c r="M1585" i="5"/>
  <c r="L1585" i="5"/>
  <c r="M1584" i="5"/>
  <c r="L1584" i="5"/>
  <c r="M1583" i="5"/>
  <c r="L1583" i="5"/>
  <c r="N1583" i="5" s="1"/>
  <c r="M1582" i="5"/>
  <c r="L1582" i="5"/>
  <c r="M1581" i="5"/>
  <c r="L1581" i="5"/>
  <c r="N1580" i="5"/>
  <c r="M1580" i="5"/>
  <c r="L1580" i="5"/>
  <c r="M1579" i="5"/>
  <c r="L1579" i="5"/>
  <c r="N1579" i="5" s="1"/>
  <c r="M1578" i="5"/>
  <c r="L1578" i="5"/>
  <c r="M1577" i="5"/>
  <c r="L1577" i="5"/>
  <c r="M1576" i="5"/>
  <c r="L1576" i="5"/>
  <c r="M1575" i="5"/>
  <c r="L1575" i="5"/>
  <c r="N1575" i="5" s="1"/>
  <c r="M1574" i="5"/>
  <c r="L1574" i="5"/>
  <c r="M1573" i="5"/>
  <c r="L1573" i="5"/>
  <c r="M1572" i="5"/>
  <c r="L1572" i="5"/>
  <c r="M1571" i="5"/>
  <c r="L1571" i="5"/>
  <c r="N1571" i="5" s="1"/>
  <c r="M1570" i="5"/>
  <c r="L1570" i="5"/>
  <c r="M1569" i="5"/>
  <c r="L1569" i="5"/>
  <c r="M1568" i="5"/>
  <c r="L1568" i="5"/>
  <c r="M1567" i="5"/>
  <c r="L1567" i="5"/>
  <c r="N1567" i="5" s="1"/>
  <c r="M1566" i="5"/>
  <c r="L1566" i="5"/>
  <c r="M1565" i="5"/>
  <c r="L1565" i="5"/>
  <c r="M1564" i="5"/>
  <c r="L1564" i="5"/>
  <c r="M1563" i="5"/>
  <c r="L1563" i="5"/>
  <c r="M1562" i="5"/>
  <c r="L1562" i="5"/>
  <c r="M1561" i="5"/>
  <c r="L1561" i="5"/>
  <c r="M1560" i="5"/>
  <c r="L1560" i="5"/>
  <c r="M1559" i="5"/>
  <c r="L1559" i="5"/>
  <c r="M1558" i="5"/>
  <c r="L1558" i="5"/>
  <c r="M1557" i="5"/>
  <c r="L1557" i="5"/>
  <c r="M1556" i="5"/>
  <c r="L1556" i="5"/>
  <c r="M1555" i="5"/>
  <c r="L1555" i="5"/>
  <c r="M1554" i="5"/>
  <c r="L1554" i="5"/>
  <c r="M1553" i="5"/>
  <c r="L1553" i="5"/>
  <c r="M1552" i="5"/>
  <c r="L1552" i="5"/>
  <c r="M1551" i="5"/>
  <c r="L1551" i="5"/>
  <c r="M1550" i="5"/>
  <c r="L1550" i="5"/>
  <c r="M1549" i="5"/>
  <c r="L1549" i="5"/>
  <c r="M1548" i="5"/>
  <c r="L1548" i="5"/>
  <c r="M1547" i="5"/>
  <c r="L1547" i="5"/>
  <c r="N1547" i="5" s="1"/>
  <c r="M1546" i="5"/>
  <c r="L1546" i="5"/>
  <c r="M1545" i="5"/>
  <c r="L1545" i="5"/>
  <c r="M1544" i="5"/>
  <c r="L1544" i="5"/>
  <c r="M1543" i="5"/>
  <c r="L1543" i="5"/>
  <c r="M1542" i="5"/>
  <c r="L1542" i="5"/>
  <c r="M1541" i="5"/>
  <c r="L1541" i="5"/>
  <c r="N1541" i="5" s="1"/>
  <c r="M1540" i="5"/>
  <c r="L1540" i="5"/>
  <c r="M1539" i="5"/>
  <c r="L1539" i="5"/>
  <c r="M1538" i="5"/>
  <c r="L1538" i="5"/>
  <c r="M1537" i="5"/>
  <c r="L1537" i="5"/>
  <c r="M1536" i="5"/>
  <c r="L1536" i="5"/>
  <c r="M1535" i="5"/>
  <c r="L1535" i="5"/>
  <c r="M1534" i="5"/>
  <c r="L1534" i="5"/>
  <c r="M1533" i="5"/>
  <c r="L1533" i="5"/>
  <c r="M1532" i="5"/>
  <c r="L1532" i="5"/>
  <c r="M1531" i="5"/>
  <c r="L1531" i="5"/>
  <c r="M1530" i="5"/>
  <c r="L1530" i="5"/>
  <c r="M1529" i="5"/>
  <c r="L1529" i="5"/>
  <c r="M1528" i="5"/>
  <c r="L1528" i="5"/>
  <c r="M1527" i="5"/>
  <c r="L1527" i="5"/>
  <c r="M1526" i="5"/>
  <c r="L1526" i="5"/>
  <c r="M1525" i="5"/>
  <c r="L1525" i="5"/>
  <c r="M1524" i="5"/>
  <c r="L1524" i="5"/>
  <c r="M1523" i="5"/>
  <c r="L1523" i="5"/>
  <c r="M1522" i="5"/>
  <c r="L1522" i="5"/>
  <c r="M1521" i="5"/>
  <c r="L1521" i="5"/>
  <c r="M1520" i="5"/>
  <c r="L1520" i="5"/>
  <c r="M1519" i="5"/>
  <c r="L1519" i="5"/>
  <c r="M1518" i="5"/>
  <c r="L1518" i="5"/>
  <c r="M1517" i="5"/>
  <c r="L1517" i="5"/>
  <c r="M1516" i="5"/>
  <c r="L1516" i="5"/>
  <c r="M1515" i="5"/>
  <c r="L1515" i="5"/>
  <c r="M1514" i="5"/>
  <c r="L1514" i="5"/>
  <c r="M1513" i="5"/>
  <c r="L1513" i="5"/>
  <c r="M1512" i="5"/>
  <c r="L1512" i="5"/>
  <c r="M1511" i="5"/>
  <c r="L1511" i="5"/>
  <c r="M1510" i="5"/>
  <c r="L1510" i="5"/>
  <c r="M1509" i="5"/>
  <c r="L1509" i="5"/>
  <c r="M1508" i="5"/>
  <c r="L1508" i="5"/>
  <c r="M1507" i="5"/>
  <c r="L1507" i="5"/>
  <c r="M1506" i="5"/>
  <c r="L1506" i="5"/>
  <c r="M1505" i="5"/>
  <c r="L1505" i="5"/>
  <c r="M1504" i="5"/>
  <c r="L1504" i="5"/>
  <c r="N1504" i="5" s="1"/>
  <c r="M1503" i="5"/>
  <c r="L1503" i="5"/>
  <c r="M1502" i="5"/>
  <c r="L1502" i="5"/>
  <c r="N1502" i="5" s="1"/>
  <c r="M1501" i="5"/>
  <c r="L1501" i="5"/>
  <c r="M1500" i="5"/>
  <c r="L1500" i="5"/>
  <c r="M1499" i="5"/>
  <c r="L1499" i="5"/>
  <c r="M1498" i="5"/>
  <c r="L1498" i="5"/>
  <c r="M1497" i="5"/>
  <c r="L1497" i="5"/>
  <c r="M1496" i="5"/>
  <c r="L1496" i="5"/>
  <c r="M1495" i="5"/>
  <c r="L1495" i="5"/>
  <c r="M1494" i="5"/>
  <c r="L1494" i="5"/>
  <c r="N1494" i="5" s="1"/>
  <c r="M1493" i="5"/>
  <c r="L1493" i="5"/>
  <c r="M1492" i="5"/>
  <c r="L1492" i="5"/>
  <c r="N1492" i="5" s="1"/>
  <c r="M1491" i="5"/>
  <c r="L1491" i="5"/>
  <c r="M1490" i="5"/>
  <c r="L1490" i="5"/>
  <c r="N1490" i="5" s="1"/>
  <c r="M1489" i="5"/>
  <c r="L1489" i="5"/>
  <c r="M1488" i="5"/>
  <c r="L1488" i="5"/>
  <c r="N1488" i="5" s="1"/>
  <c r="M1487" i="5"/>
  <c r="L1487" i="5"/>
  <c r="M1486" i="5"/>
  <c r="L1486" i="5"/>
  <c r="N1486" i="5" s="1"/>
  <c r="M1485" i="5"/>
  <c r="L1485" i="5"/>
  <c r="M1484" i="5"/>
  <c r="L1484" i="5"/>
  <c r="N1484" i="5" s="1"/>
  <c r="M1483" i="5"/>
  <c r="L1483" i="5"/>
  <c r="M1482" i="5"/>
  <c r="L1482" i="5"/>
  <c r="N1482" i="5" s="1"/>
  <c r="M1481" i="5"/>
  <c r="L1481" i="5"/>
  <c r="M1480" i="5"/>
  <c r="L1480" i="5"/>
  <c r="N1480" i="5" s="1"/>
  <c r="M1479" i="5"/>
  <c r="L1479" i="5"/>
  <c r="M1478" i="5"/>
  <c r="L1478" i="5"/>
  <c r="M1477" i="5"/>
  <c r="L1477" i="5"/>
  <c r="N1477" i="5" s="1"/>
  <c r="M1476" i="5"/>
  <c r="L1476" i="5"/>
  <c r="N1476" i="5" s="1"/>
  <c r="M1475" i="5"/>
  <c r="L1475" i="5"/>
  <c r="M1474" i="5"/>
  <c r="L1474" i="5"/>
  <c r="M1473" i="5"/>
  <c r="L1473" i="5"/>
  <c r="M1472" i="5"/>
  <c r="L1472" i="5"/>
  <c r="M1471" i="5"/>
  <c r="L1471" i="5"/>
  <c r="M1470" i="5"/>
  <c r="L1470" i="5"/>
  <c r="M1469" i="5"/>
  <c r="L1469" i="5"/>
  <c r="M1468" i="5"/>
  <c r="L1468" i="5"/>
  <c r="M1467" i="5"/>
  <c r="L1467" i="5"/>
  <c r="M1466" i="5"/>
  <c r="L1466" i="5"/>
  <c r="M1465" i="5"/>
  <c r="L1465" i="5"/>
  <c r="M1464" i="5"/>
  <c r="L1464" i="5"/>
  <c r="M1463" i="5"/>
  <c r="L1463" i="5"/>
  <c r="M1462" i="5"/>
  <c r="L1462" i="5"/>
  <c r="M1461" i="5"/>
  <c r="L1461" i="5"/>
  <c r="M1460" i="5"/>
  <c r="L1460" i="5"/>
  <c r="M1459" i="5"/>
  <c r="L1459" i="5"/>
  <c r="M1458" i="5"/>
  <c r="L1458" i="5"/>
  <c r="M1457" i="5"/>
  <c r="L1457" i="5"/>
  <c r="M1456" i="5"/>
  <c r="L1456" i="5"/>
  <c r="M1455" i="5"/>
  <c r="L1455" i="5"/>
  <c r="M1454" i="5"/>
  <c r="L1454" i="5"/>
  <c r="M1453" i="5"/>
  <c r="L1453" i="5"/>
  <c r="M1452" i="5"/>
  <c r="L1452" i="5"/>
  <c r="N1452" i="5" s="1"/>
  <c r="M1451" i="5"/>
  <c r="L1451" i="5"/>
  <c r="M1450" i="5"/>
  <c r="L1450" i="5"/>
  <c r="M1449" i="5"/>
  <c r="L1449" i="5"/>
  <c r="M1448" i="5"/>
  <c r="L1448" i="5"/>
  <c r="M1447" i="5"/>
  <c r="L1447" i="5"/>
  <c r="M1446" i="5"/>
  <c r="L1446" i="5"/>
  <c r="M1445" i="5"/>
  <c r="L1445" i="5"/>
  <c r="M1444" i="5"/>
  <c r="L1444" i="5"/>
  <c r="M1443" i="5"/>
  <c r="L1443" i="5"/>
  <c r="M1442" i="5"/>
  <c r="L1442" i="5"/>
  <c r="M1441" i="5"/>
  <c r="L1441" i="5"/>
  <c r="M1440" i="5"/>
  <c r="L1440" i="5"/>
  <c r="M1439" i="5"/>
  <c r="L1439" i="5"/>
  <c r="M1438" i="5"/>
  <c r="L1438" i="5"/>
  <c r="M1437" i="5"/>
  <c r="L1437" i="5"/>
  <c r="M1436" i="5"/>
  <c r="L1436" i="5"/>
  <c r="M1435" i="5"/>
  <c r="L1435" i="5"/>
  <c r="M1434" i="5"/>
  <c r="L1434" i="5"/>
  <c r="M1433" i="5"/>
  <c r="L1433" i="5"/>
  <c r="M1432" i="5"/>
  <c r="L1432" i="5"/>
  <c r="M1431" i="5"/>
  <c r="L1431" i="5"/>
  <c r="M1430" i="5"/>
  <c r="L1430" i="5"/>
  <c r="M1429" i="5"/>
  <c r="L1429" i="5"/>
  <c r="N1429" i="5" s="1"/>
  <c r="M1428" i="5"/>
  <c r="L1428" i="5"/>
  <c r="M1427" i="5"/>
  <c r="L1427" i="5"/>
  <c r="M1426" i="5"/>
  <c r="L1426" i="5"/>
  <c r="M1425" i="5"/>
  <c r="L1425" i="5"/>
  <c r="M1424" i="5"/>
  <c r="L1424" i="5"/>
  <c r="M1423" i="5"/>
  <c r="L1423" i="5"/>
  <c r="M1422" i="5"/>
  <c r="L1422" i="5"/>
  <c r="M1421" i="5"/>
  <c r="L1421" i="5"/>
  <c r="M1420" i="5"/>
  <c r="L1420" i="5"/>
  <c r="M1419" i="5"/>
  <c r="L1419" i="5"/>
  <c r="M1418" i="5"/>
  <c r="L1418" i="5"/>
  <c r="M1417" i="5"/>
  <c r="L1417" i="5"/>
  <c r="M1416" i="5"/>
  <c r="L1416" i="5"/>
  <c r="M1415" i="5"/>
  <c r="L1415" i="5"/>
  <c r="M1414" i="5"/>
  <c r="L1414" i="5"/>
  <c r="M1413" i="5"/>
  <c r="L1413" i="5"/>
  <c r="M1412" i="5"/>
  <c r="L1412" i="5"/>
  <c r="M1411" i="5"/>
  <c r="L1411" i="5"/>
  <c r="M1410" i="5"/>
  <c r="L1410" i="5"/>
  <c r="M1409" i="5"/>
  <c r="L1409" i="5"/>
  <c r="M1408" i="5"/>
  <c r="L1408" i="5"/>
  <c r="M1407" i="5"/>
  <c r="L1407" i="5"/>
  <c r="M1406" i="5"/>
  <c r="L1406" i="5"/>
  <c r="M1405" i="5"/>
  <c r="L1405" i="5"/>
  <c r="M1404" i="5"/>
  <c r="L1404" i="5"/>
  <c r="M1403" i="5"/>
  <c r="L1403" i="5"/>
  <c r="M1402" i="5"/>
  <c r="L1402" i="5"/>
  <c r="M1401" i="5"/>
  <c r="L1401" i="5"/>
  <c r="M1400" i="5"/>
  <c r="L1400" i="5"/>
  <c r="M1399" i="5"/>
  <c r="L1399" i="5"/>
  <c r="M1398" i="5"/>
  <c r="L1398" i="5"/>
  <c r="M1397" i="5"/>
  <c r="L1397" i="5"/>
  <c r="M1396" i="5"/>
  <c r="L1396" i="5"/>
  <c r="M1395" i="5"/>
  <c r="L1395" i="5"/>
  <c r="M1394" i="5"/>
  <c r="L1394" i="5"/>
  <c r="M1393" i="5"/>
  <c r="L1393" i="5"/>
  <c r="M1392" i="5"/>
  <c r="L1392" i="5"/>
  <c r="M1391" i="5"/>
  <c r="L1391" i="5"/>
  <c r="M1390" i="5"/>
  <c r="L1390" i="5"/>
  <c r="M1389" i="5"/>
  <c r="L1389" i="5"/>
  <c r="M1388" i="5"/>
  <c r="L1388" i="5"/>
  <c r="N1388" i="5" s="1"/>
  <c r="M1387" i="5"/>
  <c r="L1387" i="5"/>
  <c r="M1386" i="5"/>
  <c r="L1386" i="5"/>
  <c r="M1385" i="5"/>
  <c r="L1385" i="5"/>
  <c r="M1384" i="5"/>
  <c r="L1384" i="5"/>
  <c r="M1383" i="5"/>
  <c r="L1383" i="5"/>
  <c r="M1382" i="5"/>
  <c r="L1382" i="5"/>
  <c r="M1381" i="5"/>
  <c r="L1381" i="5"/>
  <c r="M1380" i="5"/>
  <c r="L1380" i="5"/>
  <c r="M1379" i="5"/>
  <c r="L1379" i="5"/>
  <c r="M1378" i="5"/>
  <c r="L1378" i="5"/>
  <c r="M1377" i="5"/>
  <c r="L1377" i="5"/>
  <c r="M1376" i="5"/>
  <c r="L1376" i="5"/>
  <c r="M1375" i="5"/>
  <c r="L1375" i="5"/>
  <c r="M1374" i="5"/>
  <c r="L1374" i="5"/>
  <c r="N1374" i="5" s="1"/>
  <c r="M1373" i="5"/>
  <c r="L1373" i="5"/>
  <c r="M1372" i="5"/>
  <c r="L1372" i="5"/>
  <c r="N1372" i="5" s="1"/>
  <c r="M1371" i="5"/>
  <c r="L1371" i="5"/>
  <c r="M1370" i="5"/>
  <c r="L1370" i="5"/>
  <c r="M1369" i="5"/>
  <c r="L1369" i="5"/>
  <c r="M1368" i="5"/>
  <c r="L1368" i="5"/>
  <c r="M1367" i="5"/>
  <c r="L1367" i="5"/>
  <c r="M1366" i="5"/>
  <c r="L1366" i="5"/>
  <c r="N1366" i="5" s="1"/>
  <c r="M1365" i="5"/>
  <c r="L1365" i="5"/>
  <c r="M1364" i="5"/>
  <c r="L1364" i="5"/>
  <c r="M1363" i="5"/>
  <c r="L1363" i="5"/>
  <c r="M1362" i="5"/>
  <c r="L1362" i="5"/>
  <c r="M1361" i="5"/>
  <c r="L1361" i="5"/>
  <c r="M1360" i="5"/>
  <c r="L1360" i="5"/>
  <c r="M1359" i="5"/>
  <c r="L1359" i="5"/>
  <c r="M1358" i="5"/>
  <c r="L1358" i="5"/>
  <c r="M1357" i="5"/>
  <c r="L1357" i="5"/>
  <c r="M1356" i="5"/>
  <c r="L1356" i="5"/>
  <c r="M1355" i="5"/>
  <c r="L1355" i="5"/>
  <c r="M1354" i="5"/>
  <c r="L1354" i="5"/>
  <c r="M1353" i="5"/>
  <c r="L1353" i="5"/>
  <c r="M1352" i="5"/>
  <c r="L1352" i="5"/>
  <c r="M1351" i="5"/>
  <c r="L1351" i="5"/>
  <c r="M1350" i="5"/>
  <c r="L1350" i="5"/>
  <c r="M1349" i="5"/>
  <c r="L1349" i="5"/>
  <c r="M1348" i="5"/>
  <c r="L1348" i="5"/>
  <c r="N1348" i="5" s="1"/>
  <c r="M1347" i="5"/>
  <c r="L1347" i="5"/>
  <c r="M1346" i="5"/>
  <c r="L1346" i="5"/>
  <c r="M1345" i="5"/>
  <c r="L1345" i="5"/>
  <c r="M1344" i="5"/>
  <c r="L1344" i="5"/>
  <c r="M1343" i="5"/>
  <c r="L1343" i="5"/>
  <c r="M1342" i="5"/>
  <c r="L1342" i="5"/>
  <c r="N1342" i="5" s="1"/>
  <c r="M1341" i="5"/>
  <c r="L1341" i="5"/>
  <c r="M1340" i="5"/>
  <c r="L1340" i="5"/>
  <c r="N1340" i="5" s="1"/>
  <c r="M1339" i="5"/>
  <c r="N1339" i="5" s="1"/>
  <c r="L1339" i="5"/>
  <c r="M1338" i="5"/>
  <c r="L1338" i="5"/>
  <c r="N1338" i="5" s="1"/>
  <c r="M1337" i="5"/>
  <c r="L1337" i="5"/>
  <c r="M1336" i="5"/>
  <c r="L1336" i="5"/>
  <c r="N1336" i="5" s="1"/>
  <c r="M1335" i="5"/>
  <c r="N1335" i="5" s="1"/>
  <c r="L1335" i="5"/>
  <c r="M1334" i="5"/>
  <c r="L1334" i="5"/>
  <c r="N1334" i="5" s="1"/>
  <c r="M1333" i="5"/>
  <c r="L1333" i="5"/>
  <c r="M1332" i="5"/>
  <c r="L1332" i="5"/>
  <c r="N1332" i="5" s="1"/>
  <c r="M1331" i="5"/>
  <c r="L1331" i="5"/>
  <c r="M1330" i="5"/>
  <c r="L1330" i="5"/>
  <c r="M1329" i="5"/>
  <c r="L1329" i="5"/>
  <c r="M1328" i="5"/>
  <c r="L1328" i="5"/>
  <c r="M1327" i="5"/>
  <c r="L1327" i="5"/>
  <c r="M1326" i="5"/>
  <c r="L1326" i="5"/>
  <c r="M1325" i="5"/>
  <c r="L1325" i="5"/>
  <c r="M1324" i="5"/>
  <c r="L1324" i="5"/>
  <c r="M1323" i="5"/>
  <c r="L1323" i="5"/>
  <c r="M1322" i="5"/>
  <c r="L1322" i="5"/>
  <c r="M1321" i="5"/>
  <c r="L1321" i="5"/>
  <c r="M1320" i="5"/>
  <c r="L1320" i="5"/>
  <c r="M1319" i="5"/>
  <c r="L1319" i="5"/>
  <c r="M1318" i="5"/>
  <c r="L1318" i="5"/>
  <c r="M1317" i="5"/>
  <c r="L1317" i="5"/>
  <c r="M1316" i="5"/>
  <c r="L1316" i="5"/>
  <c r="M1315" i="5"/>
  <c r="L1315" i="5"/>
  <c r="M1314" i="5"/>
  <c r="L1314" i="5"/>
  <c r="M1313" i="5"/>
  <c r="L1313" i="5"/>
  <c r="M1312" i="5"/>
  <c r="L1312" i="5"/>
  <c r="M1311" i="5"/>
  <c r="L1311" i="5"/>
  <c r="M1310" i="5"/>
  <c r="L1310" i="5"/>
  <c r="M1309" i="5"/>
  <c r="L1309" i="5"/>
  <c r="M1308" i="5"/>
  <c r="L1308" i="5"/>
  <c r="M1307" i="5"/>
  <c r="L1307" i="5"/>
  <c r="M1306" i="5"/>
  <c r="L1306" i="5"/>
  <c r="M1305" i="5"/>
  <c r="L1305" i="5"/>
  <c r="M1304" i="5"/>
  <c r="L1304" i="5"/>
  <c r="N1304" i="5" s="1"/>
  <c r="M1303" i="5"/>
  <c r="L1303" i="5"/>
  <c r="M1302" i="5"/>
  <c r="L1302" i="5"/>
  <c r="N1302" i="5" s="1"/>
  <c r="N1301" i="5"/>
  <c r="M1301" i="5"/>
  <c r="L1301" i="5"/>
  <c r="M1300" i="5"/>
  <c r="L1300" i="5"/>
  <c r="M1299" i="5"/>
  <c r="L1299" i="5"/>
  <c r="M1298" i="5"/>
  <c r="L1298" i="5"/>
  <c r="M1297" i="5"/>
  <c r="L1297" i="5"/>
  <c r="N1297" i="5" s="1"/>
  <c r="M1296" i="5"/>
  <c r="N1296" i="5" s="1"/>
  <c r="L1296" i="5"/>
  <c r="M1295" i="5"/>
  <c r="L1295" i="5"/>
  <c r="N1295" i="5" s="1"/>
  <c r="M1294" i="5"/>
  <c r="L1294" i="5"/>
  <c r="M1293" i="5"/>
  <c r="L1293" i="5"/>
  <c r="M1292" i="5"/>
  <c r="L1292" i="5"/>
  <c r="M1291" i="5"/>
  <c r="L1291" i="5"/>
  <c r="M1290" i="5"/>
  <c r="L1290" i="5"/>
  <c r="M1289" i="5"/>
  <c r="L1289" i="5"/>
  <c r="N1289" i="5" s="1"/>
  <c r="M1288" i="5"/>
  <c r="L1288" i="5"/>
  <c r="M1287" i="5"/>
  <c r="L1287" i="5"/>
  <c r="M1286" i="5"/>
  <c r="L1286" i="5"/>
  <c r="M1285" i="5"/>
  <c r="L1285" i="5"/>
  <c r="M1284" i="5"/>
  <c r="L1284" i="5"/>
  <c r="M1283" i="5"/>
  <c r="L1283" i="5"/>
  <c r="M1282" i="5"/>
  <c r="L1282" i="5"/>
  <c r="M1281" i="5"/>
  <c r="L1281" i="5"/>
  <c r="M1280" i="5"/>
  <c r="L1280" i="5"/>
  <c r="M1279" i="5"/>
  <c r="L1279" i="5"/>
  <c r="M1278" i="5"/>
  <c r="L1278" i="5"/>
  <c r="M1277" i="5"/>
  <c r="L1277" i="5"/>
  <c r="N1277" i="5" s="1"/>
  <c r="M1276" i="5"/>
  <c r="L1276" i="5"/>
  <c r="M1275" i="5"/>
  <c r="L1275" i="5"/>
  <c r="M1274" i="5"/>
  <c r="L1274" i="5"/>
  <c r="M1273" i="5"/>
  <c r="L1273" i="5"/>
  <c r="M1272" i="5"/>
  <c r="N1272" i="5" s="1"/>
  <c r="L1272" i="5"/>
  <c r="M1271" i="5"/>
  <c r="L1271" i="5"/>
  <c r="M1270" i="5"/>
  <c r="L1270" i="5"/>
  <c r="M1269" i="5"/>
  <c r="L1269" i="5"/>
  <c r="N1269" i="5" s="1"/>
  <c r="M1268" i="5"/>
  <c r="L1268" i="5"/>
  <c r="M1267" i="5"/>
  <c r="L1267" i="5"/>
  <c r="M1266" i="5"/>
  <c r="L1266" i="5"/>
  <c r="M1265" i="5"/>
  <c r="L1265" i="5"/>
  <c r="N1265" i="5" s="1"/>
  <c r="M1264" i="5"/>
  <c r="L1264" i="5"/>
  <c r="M1263" i="5"/>
  <c r="L1263" i="5"/>
  <c r="M1262" i="5"/>
  <c r="L1262" i="5"/>
  <c r="M1261" i="5"/>
  <c r="L1261" i="5"/>
  <c r="M1260" i="5"/>
  <c r="L1260" i="5"/>
  <c r="M1259" i="5"/>
  <c r="L1259" i="5"/>
  <c r="M1258" i="5"/>
  <c r="L1258" i="5"/>
  <c r="M1257" i="5"/>
  <c r="L1257" i="5"/>
  <c r="N1257" i="5" s="1"/>
  <c r="M1256" i="5"/>
  <c r="L1256" i="5"/>
  <c r="M1255" i="5"/>
  <c r="L1255" i="5"/>
  <c r="N1255" i="5" s="1"/>
  <c r="M1254" i="5"/>
  <c r="L1254" i="5"/>
  <c r="M1253" i="5"/>
  <c r="L1253" i="5"/>
  <c r="N1253" i="5" s="1"/>
  <c r="M1252" i="5"/>
  <c r="L1252" i="5"/>
  <c r="M1251" i="5"/>
  <c r="L1251" i="5"/>
  <c r="N1251" i="5" s="1"/>
  <c r="M1250" i="5"/>
  <c r="L1250" i="5"/>
  <c r="M1249" i="5"/>
  <c r="L1249" i="5"/>
  <c r="N1249" i="5" s="1"/>
  <c r="M1248" i="5"/>
  <c r="L1248" i="5"/>
  <c r="M1247" i="5"/>
  <c r="L1247" i="5"/>
  <c r="M1246" i="5"/>
  <c r="L1246" i="5"/>
  <c r="M1245" i="5"/>
  <c r="L1245" i="5"/>
  <c r="N1245" i="5" s="1"/>
  <c r="M1244" i="5"/>
  <c r="L1244" i="5"/>
  <c r="M1243" i="5"/>
  <c r="L1243" i="5"/>
  <c r="N1243" i="5" s="1"/>
  <c r="M1242" i="5"/>
  <c r="L1242" i="5"/>
  <c r="M1241" i="5"/>
  <c r="L1241" i="5"/>
  <c r="N1241" i="5" s="1"/>
  <c r="M1240" i="5"/>
  <c r="L1240" i="5"/>
  <c r="M1239" i="5"/>
  <c r="L1239" i="5"/>
  <c r="M1238" i="5"/>
  <c r="L1238" i="5"/>
  <c r="M1237" i="5"/>
  <c r="L1237" i="5"/>
  <c r="M1236" i="5"/>
  <c r="L1236" i="5"/>
  <c r="M1235" i="5"/>
  <c r="L1235" i="5"/>
  <c r="M1234" i="5"/>
  <c r="L1234" i="5"/>
  <c r="M1233" i="5"/>
  <c r="L1233" i="5"/>
  <c r="M1232" i="5"/>
  <c r="L1232" i="5"/>
  <c r="M1231" i="5"/>
  <c r="L1231" i="5"/>
  <c r="N1231" i="5" s="1"/>
  <c r="M1230" i="5"/>
  <c r="L1230" i="5"/>
  <c r="M1229" i="5"/>
  <c r="L1229" i="5"/>
  <c r="M1228" i="5"/>
  <c r="L1228" i="5"/>
  <c r="M1227" i="5"/>
  <c r="L1227" i="5"/>
  <c r="M1226" i="5"/>
  <c r="L1226" i="5"/>
  <c r="M1225" i="5"/>
  <c r="L1225" i="5"/>
  <c r="M1224" i="5"/>
  <c r="L1224" i="5"/>
  <c r="M1223" i="5"/>
  <c r="L1223" i="5"/>
  <c r="M1222" i="5"/>
  <c r="L1222" i="5"/>
  <c r="M1221" i="5"/>
  <c r="L1221" i="5"/>
  <c r="M1220" i="5"/>
  <c r="L1220" i="5"/>
  <c r="M1219" i="5"/>
  <c r="L1219" i="5"/>
  <c r="M1218" i="5"/>
  <c r="L1218" i="5"/>
  <c r="M1217" i="5"/>
  <c r="L1217" i="5"/>
  <c r="M1216" i="5"/>
  <c r="L1216" i="5"/>
  <c r="M1215" i="5"/>
  <c r="L1215" i="5"/>
  <c r="M1214" i="5"/>
  <c r="L1214" i="5"/>
  <c r="M1213" i="5"/>
  <c r="L1213" i="5"/>
  <c r="N1213" i="5" s="1"/>
  <c r="M1212" i="5"/>
  <c r="L1212" i="5"/>
  <c r="M1211" i="5"/>
  <c r="L1211" i="5"/>
  <c r="M1210" i="5"/>
  <c r="L1210" i="5"/>
  <c r="M1209" i="5"/>
  <c r="L1209" i="5"/>
  <c r="M1208" i="5"/>
  <c r="N1208" i="5" s="1"/>
  <c r="L1208" i="5"/>
  <c r="M1207" i="5"/>
  <c r="L1207" i="5"/>
  <c r="M1206" i="5"/>
  <c r="L1206" i="5"/>
  <c r="M1205" i="5"/>
  <c r="L1205" i="5"/>
  <c r="N1205" i="5" s="1"/>
  <c r="M1204" i="5"/>
  <c r="L1204" i="5"/>
  <c r="M1203" i="5"/>
  <c r="L1203" i="5"/>
  <c r="M1202" i="5"/>
  <c r="L1202" i="5"/>
  <c r="M1201" i="5"/>
  <c r="L1201" i="5"/>
  <c r="N1201" i="5" s="1"/>
  <c r="M1200" i="5"/>
  <c r="L1200" i="5"/>
  <c r="M1199" i="5"/>
  <c r="L1199" i="5"/>
  <c r="M1198" i="5"/>
  <c r="L1198" i="5"/>
  <c r="M1197" i="5"/>
  <c r="L1197" i="5"/>
  <c r="M1196" i="5"/>
  <c r="L1196" i="5"/>
  <c r="M1195" i="5"/>
  <c r="L1195" i="5"/>
  <c r="M1194" i="5"/>
  <c r="L1194" i="5"/>
  <c r="M1193" i="5"/>
  <c r="L1193" i="5"/>
  <c r="N1193" i="5" s="1"/>
  <c r="M1192" i="5"/>
  <c r="L1192" i="5"/>
  <c r="M1191" i="5"/>
  <c r="L1191" i="5"/>
  <c r="N1191" i="5" s="1"/>
  <c r="M1190" i="5"/>
  <c r="L1190" i="5"/>
  <c r="M1189" i="5"/>
  <c r="L1189" i="5"/>
  <c r="N1189" i="5" s="1"/>
  <c r="M1188" i="5"/>
  <c r="N1188" i="5" s="1"/>
  <c r="L1188" i="5"/>
  <c r="M1187" i="5"/>
  <c r="L1187" i="5"/>
  <c r="N1187" i="5" s="1"/>
  <c r="M1186" i="5"/>
  <c r="L1186" i="5"/>
  <c r="M1185" i="5"/>
  <c r="L1185" i="5"/>
  <c r="N1185" i="5" s="1"/>
  <c r="M1184" i="5"/>
  <c r="L1184" i="5"/>
  <c r="M1183" i="5"/>
  <c r="L1183" i="5"/>
  <c r="M1182" i="5"/>
  <c r="L1182" i="5"/>
  <c r="M1181" i="5"/>
  <c r="L1181" i="5"/>
  <c r="N1181" i="5" s="1"/>
  <c r="M1180" i="5"/>
  <c r="N1180" i="5" s="1"/>
  <c r="L1180" i="5"/>
  <c r="M1179" i="5"/>
  <c r="L1179" i="5"/>
  <c r="N1179" i="5" s="1"/>
  <c r="M1178" i="5"/>
  <c r="L1178" i="5"/>
  <c r="M1177" i="5"/>
  <c r="L1177" i="5"/>
  <c r="N1177" i="5" s="1"/>
  <c r="M1176" i="5"/>
  <c r="L1176" i="5"/>
  <c r="M1175" i="5"/>
  <c r="L1175" i="5"/>
  <c r="M1174" i="5"/>
  <c r="L1174" i="5"/>
  <c r="M1173" i="5"/>
  <c r="L1173" i="5"/>
  <c r="N1173" i="5" s="1"/>
  <c r="M1172" i="5"/>
  <c r="L1172" i="5"/>
  <c r="M1171" i="5"/>
  <c r="L1171" i="5"/>
  <c r="M1170" i="5"/>
  <c r="L1170" i="5"/>
  <c r="M1169" i="5"/>
  <c r="L1169" i="5"/>
  <c r="N1169" i="5" s="1"/>
  <c r="M1168" i="5"/>
  <c r="L1168" i="5"/>
  <c r="M1167" i="5"/>
  <c r="L1167" i="5"/>
  <c r="M1166" i="5"/>
  <c r="L1166" i="5"/>
  <c r="M1165" i="5"/>
  <c r="L1165" i="5"/>
  <c r="M1164" i="5"/>
  <c r="L1164" i="5"/>
  <c r="M1163" i="5"/>
  <c r="L1163" i="5"/>
  <c r="M1162" i="5"/>
  <c r="L1162" i="5"/>
  <c r="M1161" i="5"/>
  <c r="L1161" i="5"/>
  <c r="M1160" i="5"/>
  <c r="L1160" i="5"/>
  <c r="M1159" i="5"/>
  <c r="L1159" i="5"/>
  <c r="M1158" i="5"/>
  <c r="L1158" i="5"/>
  <c r="M1157" i="5"/>
  <c r="L1157" i="5"/>
  <c r="M1156" i="5"/>
  <c r="L1156" i="5"/>
  <c r="M1155" i="5"/>
  <c r="L1155" i="5"/>
  <c r="M1154" i="5"/>
  <c r="L1154" i="5"/>
  <c r="M1153" i="5"/>
  <c r="L1153" i="5"/>
  <c r="M1152" i="5"/>
  <c r="L1152" i="5"/>
  <c r="M1151" i="5"/>
  <c r="L1151" i="5"/>
  <c r="M1150" i="5"/>
  <c r="L1150" i="5"/>
  <c r="M1149" i="5"/>
  <c r="L1149" i="5"/>
  <c r="N1149" i="5" s="1"/>
  <c r="M1148" i="5"/>
  <c r="L1148" i="5"/>
  <c r="M1147" i="5"/>
  <c r="L1147" i="5"/>
  <c r="M1146" i="5"/>
  <c r="L1146" i="5"/>
  <c r="M1145" i="5"/>
  <c r="L1145" i="5"/>
  <c r="M1144" i="5"/>
  <c r="L1144" i="5"/>
  <c r="M1143" i="5"/>
  <c r="L1143" i="5"/>
  <c r="M1142" i="5"/>
  <c r="L1142" i="5"/>
  <c r="M1141" i="5"/>
  <c r="L1141" i="5"/>
  <c r="M1140" i="5"/>
  <c r="L1140" i="5"/>
  <c r="M1139" i="5"/>
  <c r="L1139" i="5"/>
  <c r="M1138" i="5"/>
  <c r="L1138" i="5"/>
  <c r="M1137" i="5"/>
  <c r="L1137" i="5"/>
  <c r="M1136" i="5"/>
  <c r="L1136" i="5"/>
  <c r="M1135" i="5"/>
  <c r="L1135" i="5"/>
  <c r="M1134" i="5"/>
  <c r="L1134" i="5"/>
  <c r="M1133" i="5"/>
  <c r="L1133" i="5"/>
  <c r="M1132" i="5"/>
  <c r="L1132" i="5"/>
  <c r="M1131" i="5"/>
  <c r="L1131" i="5"/>
  <c r="M1130" i="5"/>
  <c r="L1130" i="5"/>
  <c r="M1129" i="5"/>
  <c r="L1129" i="5"/>
  <c r="M1128" i="5"/>
  <c r="L1128" i="5"/>
  <c r="M1127" i="5"/>
  <c r="L1127" i="5"/>
  <c r="M1126" i="5"/>
  <c r="L1126" i="5"/>
  <c r="M1125" i="5"/>
  <c r="L1125" i="5"/>
  <c r="M1124" i="5"/>
  <c r="L1124" i="5"/>
  <c r="M1123" i="5"/>
  <c r="L1123" i="5"/>
  <c r="M1122" i="5"/>
  <c r="L1122" i="5"/>
  <c r="M1121" i="5"/>
  <c r="L1121" i="5"/>
  <c r="M1120" i="5"/>
  <c r="L1120" i="5"/>
  <c r="M1119" i="5"/>
  <c r="L1119" i="5"/>
  <c r="M1118" i="5"/>
  <c r="L1118" i="5"/>
  <c r="M1117" i="5"/>
  <c r="L1117" i="5"/>
  <c r="M1116" i="5"/>
  <c r="L1116" i="5"/>
  <c r="M1115" i="5"/>
  <c r="L1115" i="5"/>
  <c r="M1114" i="5"/>
  <c r="L1114" i="5"/>
  <c r="M1113" i="5"/>
  <c r="L1113" i="5"/>
  <c r="M1112" i="5"/>
  <c r="L1112" i="5"/>
  <c r="M1111" i="5"/>
  <c r="L1111" i="5"/>
  <c r="M1110" i="5"/>
  <c r="L1110" i="5"/>
  <c r="M1109" i="5"/>
  <c r="L1109" i="5"/>
  <c r="N1109" i="5" s="1"/>
  <c r="M1108" i="5"/>
  <c r="L1108" i="5"/>
  <c r="M1107" i="5"/>
  <c r="L1107" i="5"/>
  <c r="M1106" i="5"/>
  <c r="L1106" i="5"/>
  <c r="M1105" i="5"/>
  <c r="L1105" i="5"/>
  <c r="N1105" i="5" s="1"/>
  <c r="N1104" i="5"/>
  <c r="M1104" i="5"/>
  <c r="L1104" i="5"/>
  <c r="M1103" i="5"/>
  <c r="L1103" i="5"/>
  <c r="N1103" i="5" s="1"/>
  <c r="M1102" i="5"/>
  <c r="L1102" i="5"/>
  <c r="M1101" i="5"/>
  <c r="L1101" i="5"/>
  <c r="M1100" i="5"/>
  <c r="L1100" i="5"/>
  <c r="M1099" i="5"/>
  <c r="L1099" i="5"/>
  <c r="M1098" i="5"/>
  <c r="L1098" i="5"/>
  <c r="M1097" i="5"/>
  <c r="L1097" i="5"/>
  <c r="M1096" i="5"/>
  <c r="L1096" i="5"/>
  <c r="M1095" i="5"/>
  <c r="L1095" i="5"/>
  <c r="M1094" i="5"/>
  <c r="L1094" i="5"/>
  <c r="M1093" i="5"/>
  <c r="L1093" i="5"/>
  <c r="M1092" i="5"/>
  <c r="L1092" i="5"/>
  <c r="M1091" i="5"/>
  <c r="L1091" i="5"/>
  <c r="M1090" i="5"/>
  <c r="L1090" i="5"/>
  <c r="M1089" i="5"/>
  <c r="L1089" i="5"/>
  <c r="M1088" i="5"/>
  <c r="L1088" i="5"/>
  <c r="M1087" i="5"/>
  <c r="L1087" i="5"/>
  <c r="M1086" i="5"/>
  <c r="L1086" i="5"/>
  <c r="M1085" i="5"/>
  <c r="L1085" i="5"/>
  <c r="M1084" i="5"/>
  <c r="L1084" i="5"/>
  <c r="M1083" i="5"/>
  <c r="L1083" i="5"/>
  <c r="M1082" i="5"/>
  <c r="L1082" i="5"/>
  <c r="M1081" i="5"/>
  <c r="L1081" i="5"/>
  <c r="M1080" i="5"/>
  <c r="L1080" i="5"/>
  <c r="M1079" i="5"/>
  <c r="L1079" i="5"/>
  <c r="M1078" i="5"/>
  <c r="L1078" i="5"/>
  <c r="M1077" i="5"/>
  <c r="L1077" i="5"/>
  <c r="M1076" i="5"/>
  <c r="L1076" i="5"/>
  <c r="M1075" i="5"/>
  <c r="L1075" i="5"/>
  <c r="M1074" i="5"/>
  <c r="L1074" i="5"/>
  <c r="M1073" i="5"/>
  <c r="N1073" i="5" s="1"/>
  <c r="L1073" i="5"/>
  <c r="M1072" i="5"/>
  <c r="L1072" i="5"/>
  <c r="N1072" i="5" s="1"/>
  <c r="M1071" i="5"/>
  <c r="L1071" i="5"/>
  <c r="M1070" i="5"/>
  <c r="L1070" i="5"/>
  <c r="M1069" i="5"/>
  <c r="L1069" i="5"/>
  <c r="M1068" i="5"/>
  <c r="L1068" i="5"/>
  <c r="M1067" i="5"/>
  <c r="L1067" i="5"/>
  <c r="M1066" i="5"/>
  <c r="L1066" i="5"/>
  <c r="N1066" i="5" s="1"/>
  <c r="M1065" i="5"/>
  <c r="L1065" i="5"/>
  <c r="M1064" i="5"/>
  <c r="L1064" i="5"/>
  <c r="M1063" i="5"/>
  <c r="L1063" i="5"/>
  <c r="M1062" i="5"/>
  <c r="L1062" i="5"/>
  <c r="M1061" i="5"/>
  <c r="L1061" i="5"/>
  <c r="M1060" i="5"/>
  <c r="L1060" i="5"/>
  <c r="M1059" i="5"/>
  <c r="L1059" i="5"/>
  <c r="M1058" i="5"/>
  <c r="L1058" i="5"/>
  <c r="M1057" i="5"/>
  <c r="L1057" i="5"/>
  <c r="M1056" i="5"/>
  <c r="L1056" i="5"/>
  <c r="M1055" i="5"/>
  <c r="L1055" i="5"/>
  <c r="M1054" i="5"/>
  <c r="L1054" i="5"/>
  <c r="M1053" i="5"/>
  <c r="L1053" i="5"/>
  <c r="M1052" i="5"/>
  <c r="L1052" i="5"/>
  <c r="M1051" i="5"/>
  <c r="L1051" i="5"/>
  <c r="M1050" i="5"/>
  <c r="L1050" i="5"/>
  <c r="M1049" i="5"/>
  <c r="L1049" i="5"/>
  <c r="M1048" i="5"/>
  <c r="L1048" i="5"/>
  <c r="N1048" i="5" s="1"/>
  <c r="M1047" i="5"/>
  <c r="L1047" i="5"/>
  <c r="M1046" i="5"/>
  <c r="L1046" i="5"/>
  <c r="N1046" i="5" s="1"/>
  <c r="M1045" i="5"/>
  <c r="L1045" i="5"/>
  <c r="M1044" i="5"/>
  <c r="L1044" i="5"/>
  <c r="M1043" i="5"/>
  <c r="L1043" i="5"/>
  <c r="M1042" i="5"/>
  <c r="L1042" i="5"/>
  <c r="M1041" i="5"/>
  <c r="L1041" i="5"/>
  <c r="M1040" i="5"/>
  <c r="L1040" i="5"/>
  <c r="N1040" i="5" s="1"/>
  <c r="M1039" i="5"/>
  <c r="L1039" i="5"/>
  <c r="M1038" i="5"/>
  <c r="L1038" i="5"/>
  <c r="M1037" i="5"/>
  <c r="L1037" i="5"/>
  <c r="M1036" i="5"/>
  <c r="L1036" i="5"/>
  <c r="M1035" i="5"/>
  <c r="L1035" i="5"/>
  <c r="M1034" i="5"/>
  <c r="L1034" i="5"/>
  <c r="M1033" i="5"/>
  <c r="L1033" i="5"/>
  <c r="M1032" i="5"/>
  <c r="L1032" i="5"/>
  <c r="M1031" i="5"/>
  <c r="L1031" i="5"/>
  <c r="M1030" i="5"/>
  <c r="L1030" i="5"/>
  <c r="M1029" i="5"/>
  <c r="L1029" i="5"/>
  <c r="M1028" i="5"/>
  <c r="L1028" i="5"/>
  <c r="M1027" i="5"/>
  <c r="L1027" i="5"/>
  <c r="M1026" i="5"/>
  <c r="L1026" i="5"/>
  <c r="M1025" i="5"/>
  <c r="L1025" i="5"/>
  <c r="M1024" i="5"/>
  <c r="L1024" i="5"/>
  <c r="M1023" i="5"/>
  <c r="L1023" i="5"/>
  <c r="M1022" i="5"/>
  <c r="L1022" i="5"/>
  <c r="M1021" i="5"/>
  <c r="L1021" i="5"/>
  <c r="M1020" i="5"/>
  <c r="L1020" i="5"/>
  <c r="M1019" i="5"/>
  <c r="L1019" i="5"/>
  <c r="M1018" i="5"/>
  <c r="L1018" i="5"/>
  <c r="M1017" i="5"/>
  <c r="L1017" i="5"/>
  <c r="N1017" i="5" s="1"/>
  <c r="M1016" i="5"/>
  <c r="L1016" i="5"/>
  <c r="M1015" i="5"/>
  <c r="L1015" i="5"/>
  <c r="M1014" i="5"/>
  <c r="L1014" i="5"/>
  <c r="M1013" i="5"/>
  <c r="L1013" i="5"/>
  <c r="M1012" i="5"/>
  <c r="L1012" i="5"/>
  <c r="M1011" i="5"/>
  <c r="L1011" i="5"/>
  <c r="M1010" i="5"/>
  <c r="L1010" i="5"/>
  <c r="M1009" i="5"/>
  <c r="L1009" i="5"/>
  <c r="M1008" i="5"/>
  <c r="L1008" i="5"/>
  <c r="M1007" i="5"/>
  <c r="L1007" i="5"/>
  <c r="M1006" i="5"/>
  <c r="L1006" i="5"/>
  <c r="M1005" i="5"/>
  <c r="L1005" i="5"/>
  <c r="M1004" i="5"/>
  <c r="L1004" i="5"/>
  <c r="M1003" i="5"/>
  <c r="L1003" i="5"/>
  <c r="M1002" i="5"/>
  <c r="L1002" i="5"/>
  <c r="M1001" i="5"/>
  <c r="L1001" i="5"/>
  <c r="M1000" i="5"/>
  <c r="L1000" i="5"/>
  <c r="M999" i="5"/>
  <c r="L999" i="5"/>
  <c r="M998" i="5"/>
  <c r="L998" i="5"/>
  <c r="M997" i="5"/>
  <c r="L997" i="5"/>
  <c r="M996" i="5"/>
  <c r="L996" i="5"/>
  <c r="M995" i="5"/>
  <c r="L995" i="5"/>
  <c r="M994" i="5"/>
  <c r="L994" i="5"/>
  <c r="M993" i="5"/>
  <c r="L993" i="5"/>
  <c r="M992" i="5"/>
  <c r="L992" i="5"/>
  <c r="M991" i="5"/>
  <c r="L991" i="5"/>
  <c r="M990" i="5"/>
  <c r="L990" i="5"/>
  <c r="M989" i="5"/>
  <c r="L989" i="5"/>
  <c r="M988" i="5"/>
  <c r="L988" i="5"/>
  <c r="M987" i="5"/>
  <c r="L987" i="5"/>
  <c r="M986" i="5"/>
  <c r="L986" i="5"/>
  <c r="M985" i="5"/>
  <c r="L985" i="5"/>
  <c r="M984" i="5"/>
  <c r="L984" i="5"/>
  <c r="M983" i="5"/>
  <c r="L983" i="5"/>
  <c r="M982" i="5"/>
  <c r="L982" i="5"/>
  <c r="M981" i="5"/>
  <c r="L981" i="5"/>
  <c r="M980" i="5"/>
  <c r="L980" i="5"/>
  <c r="M979" i="5"/>
  <c r="L979" i="5"/>
  <c r="M978" i="5"/>
  <c r="L978" i="5"/>
  <c r="M977" i="5"/>
  <c r="L977" i="5"/>
  <c r="M976" i="5"/>
  <c r="L976" i="5"/>
  <c r="M975" i="5"/>
  <c r="L975" i="5"/>
  <c r="M974" i="5"/>
  <c r="L974" i="5"/>
  <c r="M973" i="5"/>
  <c r="L973" i="5"/>
  <c r="M972" i="5"/>
  <c r="L972" i="5"/>
  <c r="M971" i="5"/>
  <c r="L971" i="5"/>
  <c r="M970" i="5"/>
  <c r="L970" i="5"/>
  <c r="M969" i="5"/>
  <c r="L969" i="5"/>
  <c r="M968" i="5"/>
  <c r="L968" i="5"/>
  <c r="M967" i="5"/>
  <c r="L967" i="5"/>
  <c r="M966" i="5"/>
  <c r="L966" i="5"/>
  <c r="M965" i="5"/>
  <c r="L965" i="5"/>
  <c r="M964" i="5"/>
  <c r="L964" i="5"/>
  <c r="M963" i="5"/>
  <c r="L963" i="5"/>
  <c r="M962" i="5"/>
  <c r="L962" i="5"/>
  <c r="M961" i="5"/>
  <c r="L961" i="5"/>
  <c r="M960" i="5"/>
  <c r="L960" i="5"/>
  <c r="M959" i="5"/>
  <c r="L959" i="5"/>
  <c r="M958" i="5"/>
  <c r="L958" i="5"/>
  <c r="M957" i="5"/>
  <c r="L957" i="5"/>
  <c r="M956" i="5"/>
  <c r="L956" i="5"/>
  <c r="M955" i="5"/>
  <c r="L955" i="5"/>
  <c r="M954" i="5"/>
  <c r="L954" i="5"/>
  <c r="M953" i="5"/>
  <c r="N953" i="5" s="1"/>
  <c r="L953" i="5"/>
  <c r="M952" i="5"/>
  <c r="L952" i="5"/>
  <c r="M951" i="5"/>
  <c r="L951" i="5"/>
  <c r="M950" i="5"/>
  <c r="L950" i="5"/>
  <c r="M949" i="5"/>
  <c r="L949" i="5"/>
  <c r="M948" i="5"/>
  <c r="L948" i="5"/>
  <c r="M947" i="5"/>
  <c r="L947" i="5"/>
  <c r="M946" i="5"/>
  <c r="L946" i="5"/>
  <c r="M945" i="5"/>
  <c r="L945" i="5"/>
  <c r="M944" i="5"/>
  <c r="L944" i="5"/>
  <c r="M943" i="5"/>
  <c r="L943" i="5"/>
  <c r="M942" i="5"/>
  <c r="L942" i="5"/>
  <c r="M941" i="5"/>
  <c r="L941" i="5"/>
  <c r="M940" i="5"/>
  <c r="L940" i="5"/>
  <c r="N939" i="5"/>
  <c r="M939" i="5"/>
  <c r="L939" i="5"/>
  <c r="M938" i="5"/>
  <c r="L938" i="5"/>
  <c r="M937" i="5"/>
  <c r="L937" i="5"/>
  <c r="M936" i="5"/>
  <c r="L936" i="5"/>
  <c r="M935" i="5"/>
  <c r="L935" i="5"/>
  <c r="M934" i="5"/>
  <c r="L934" i="5"/>
  <c r="M933" i="5"/>
  <c r="L933" i="5"/>
  <c r="M932" i="5"/>
  <c r="L932" i="5"/>
  <c r="N932" i="5" s="1"/>
  <c r="M931" i="5"/>
  <c r="L931" i="5"/>
  <c r="M930" i="5"/>
  <c r="L930" i="5"/>
  <c r="M929" i="5"/>
  <c r="L929" i="5"/>
  <c r="M928" i="5"/>
  <c r="L928" i="5"/>
  <c r="M927" i="5"/>
  <c r="L927" i="5"/>
  <c r="M926" i="5"/>
  <c r="L926" i="5"/>
  <c r="M925" i="5"/>
  <c r="L925" i="5"/>
  <c r="M924" i="5"/>
  <c r="L924" i="5"/>
  <c r="M923" i="5"/>
  <c r="L923" i="5"/>
  <c r="M922" i="5"/>
  <c r="L922" i="5"/>
  <c r="M921" i="5"/>
  <c r="L921" i="5"/>
  <c r="M920" i="5"/>
  <c r="L920" i="5"/>
  <c r="M919" i="5"/>
  <c r="L919" i="5"/>
  <c r="M918" i="5"/>
  <c r="L918" i="5"/>
  <c r="M917" i="5"/>
  <c r="L917" i="5"/>
  <c r="M916" i="5"/>
  <c r="L916" i="5"/>
  <c r="M915" i="5"/>
  <c r="L915" i="5"/>
  <c r="M914" i="5"/>
  <c r="L914" i="5"/>
  <c r="M913" i="5"/>
  <c r="L913" i="5"/>
  <c r="M912" i="5"/>
  <c r="L912" i="5"/>
  <c r="M911" i="5"/>
  <c r="L911" i="5"/>
  <c r="M910" i="5"/>
  <c r="L910" i="5"/>
  <c r="M909" i="5"/>
  <c r="L909" i="5"/>
  <c r="M908" i="5"/>
  <c r="L908" i="5"/>
  <c r="M907" i="5"/>
  <c r="L907" i="5"/>
  <c r="M906" i="5"/>
  <c r="L906" i="5"/>
  <c r="M905" i="5"/>
  <c r="L905" i="5"/>
  <c r="M904" i="5"/>
  <c r="L904" i="5"/>
  <c r="M903" i="5"/>
  <c r="L903" i="5"/>
  <c r="M902" i="5"/>
  <c r="L902" i="5"/>
  <c r="M901" i="5"/>
  <c r="L901" i="5"/>
  <c r="M900" i="5"/>
  <c r="L900" i="5"/>
  <c r="M899" i="5"/>
  <c r="L899" i="5"/>
  <c r="M898" i="5"/>
  <c r="L898" i="5"/>
  <c r="M897" i="5"/>
  <c r="L897" i="5"/>
  <c r="M896" i="5"/>
  <c r="L896" i="5"/>
  <c r="M895" i="5"/>
  <c r="L895" i="5"/>
  <c r="M894" i="5"/>
  <c r="L894" i="5"/>
  <c r="M893" i="5"/>
  <c r="L893" i="5"/>
  <c r="M892" i="5"/>
  <c r="L892" i="5"/>
  <c r="M891" i="5"/>
  <c r="L891" i="5"/>
  <c r="M890" i="5"/>
  <c r="L890" i="5"/>
  <c r="M889" i="5"/>
  <c r="L889" i="5"/>
  <c r="M888" i="5"/>
  <c r="L888" i="5"/>
  <c r="M887" i="5"/>
  <c r="L887" i="5"/>
  <c r="M886" i="5"/>
  <c r="L886" i="5"/>
  <c r="M885" i="5"/>
  <c r="L885" i="5"/>
  <c r="M884" i="5"/>
  <c r="L884" i="5"/>
  <c r="M883" i="5"/>
  <c r="L883" i="5"/>
  <c r="M882" i="5"/>
  <c r="L882" i="5"/>
  <c r="M881" i="5"/>
  <c r="L881" i="5"/>
  <c r="M880" i="5"/>
  <c r="L880" i="5"/>
  <c r="M879" i="5"/>
  <c r="L879" i="5"/>
  <c r="M878" i="5"/>
  <c r="L878" i="5"/>
  <c r="M877" i="5"/>
  <c r="L877" i="5"/>
  <c r="M876" i="5"/>
  <c r="L876" i="5"/>
  <c r="M875" i="5"/>
  <c r="L875" i="5"/>
  <c r="N875" i="5" s="1"/>
  <c r="M874" i="5"/>
  <c r="L874" i="5"/>
  <c r="M873" i="5"/>
  <c r="L873" i="5"/>
  <c r="N873" i="5" s="1"/>
  <c r="M872" i="5"/>
  <c r="N872" i="5" s="1"/>
  <c r="L872" i="5"/>
  <c r="M871" i="5"/>
  <c r="L871" i="5"/>
  <c r="M870" i="5"/>
  <c r="L870" i="5"/>
  <c r="M869" i="5"/>
  <c r="L869" i="5"/>
  <c r="M868" i="5"/>
  <c r="L868" i="5"/>
  <c r="M867" i="5"/>
  <c r="L867" i="5"/>
  <c r="N867" i="5" s="1"/>
  <c r="M866" i="5"/>
  <c r="L866" i="5"/>
  <c r="M865" i="5"/>
  <c r="L865" i="5"/>
  <c r="M864" i="5"/>
  <c r="L864" i="5"/>
  <c r="M863" i="5"/>
  <c r="L863" i="5"/>
  <c r="M862" i="5"/>
  <c r="L862" i="5"/>
  <c r="M861" i="5"/>
  <c r="L861" i="5"/>
  <c r="M860" i="5"/>
  <c r="L860" i="5"/>
  <c r="M859" i="5"/>
  <c r="L859" i="5"/>
  <c r="M858" i="5"/>
  <c r="L858" i="5"/>
  <c r="M857" i="5"/>
  <c r="L857" i="5"/>
  <c r="M856" i="5"/>
  <c r="L856" i="5"/>
  <c r="M855" i="5"/>
  <c r="L855" i="5"/>
  <c r="M854" i="5"/>
  <c r="L854" i="5"/>
  <c r="M853" i="5"/>
  <c r="L853" i="5"/>
  <c r="M852" i="5"/>
  <c r="L852" i="5"/>
  <c r="M851" i="5"/>
  <c r="L851" i="5"/>
  <c r="M850" i="5"/>
  <c r="L850" i="5"/>
  <c r="M849" i="5"/>
  <c r="L849" i="5"/>
  <c r="M848" i="5"/>
  <c r="L848" i="5"/>
  <c r="N848" i="5" s="1"/>
  <c r="M847" i="5"/>
  <c r="L847" i="5"/>
  <c r="M846" i="5"/>
  <c r="L846" i="5"/>
  <c r="N846" i="5" s="1"/>
  <c r="M845" i="5"/>
  <c r="L845" i="5"/>
  <c r="M844" i="5"/>
  <c r="L844" i="5"/>
  <c r="N844" i="5" s="1"/>
  <c r="M843" i="5"/>
  <c r="L843" i="5"/>
  <c r="N843" i="5" s="1"/>
  <c r="M842" i="5"/>
  <c r="L842" i="5"/>
  <c r="M841" i="5"/>
  <c r="L841" i="5"/>
  <c r="M840" i="5"/>
  <c r="L840" i="5"/>
  <c r="M839" i="5"/>
  <c r="L839" i="5"/>
  <c r="M838" i="5"/>
  <c r="L838" i="5"/>
  <c r="M837" i="5"/>
  <c r="L837" i="5"/>
  <c r="M836" i="5"/>
  <c r="L836" i="5"/>
  <c r="M835" i="5"/>
  <c r="L835" i="5"/>
  <c r="M834" i="5"/>
  <c r="L834" i="5"/>
  <c r="M833" i="5"/>
  <c r="L833" i="5"/>
  <c r="M832" i="5"/>
  <c r="L832" i="5"/>
  <c r="M831" i="5"/>
  <c r="L831" i="5"/>
  <c r="M830" i="5"/>
  <c r="L830" i="5"/>
  <c r="M829" i="5"/>
  <c r="L829" i="5"/>
  <c r="N829" i="5" s="1"/>
  <c r="M828" i="5"/>
  <c r="L828" i="5"/>
  <c r="M827" i="5"/>
  <c r="L827" i="5"/>
  <c r="N827" i="5" s="1"/>
  <c r="M826" i="5"/>
  <c r="L826" i="5"/>
  <c r="M825" i="5"/>
  <c r="L825" i="5"/>
  <c r="N825" i="5" s="1"/>
  <c r="M824" i="5"/>
  <c r="L824" i="5"/>
  <c r="M823" i="5"/>
  <c r="L823" i="5"/>
  <c r="M822" i="5"/>
  <c r="L822" i="5"/>
  <c r="M821" i="5"/>
  <c r="L821" i="5"/>
  <c r="M820" i="5"/>
  <c r="L820" i="5"/>
  <c r="M819" i="5"/>
  <c r="L819" i="5"/>
  <c r="M818" i="5"/>
  <c r="L818" i="5"/>
  <c r="M817" i="5"/>
  <c r="L817" i="5"/>
  <c r="M816" i="5"/>
  <c r="L816" i="5"/>
  <c r="M815" i="5"/>
  <c r="L815" i="5"/>
  <c r="M814" i="5"/>
  <c r="L814" i="5"/>
  <c r="M813" i="5"/>
  <c r="L813" i="5"/>
  <c r="M812" i="5"/>
  <c r="L812" i="5"/>
  <c r="M811" i="5"/>
  <c r="L811" i="5"/>
  <c r="N811" i="5" s="1"/>
  <c r="M810" i="5"/>
  <c r="L810" i="5"/>
  <c r="M809" i="5"/>
  <c r="L809" i="5"/>
  <c r="N809" i="5" s="1"/>
  <c r="M808" i="5"/>
  <c r="L808" i="5"/>
  <c r="N808" i="5" s="1"/>
  <c r="M807" i="5"/>
  <c r="L807" i="5"/>
  <c r="M806" i="5"/>
  <c r="L806" i="5"/>
  <c r="M805" i="5"/>
  <c r="L805" i="5"/>
  <c r="M804" i="5"/>
  <c r="L804" i="5"/>
  <c r="M803" i="5"/>
  <c r="L803" i="5"/>
  <c r="M802" i="5"/>
  <c r="L802" i="5"/>
  <c r="M801" i="5"/>
  <c r="L801" i="5"/>
  <c r="M800" i="5"/>
  <c r="L800" i="5"/>
  <c r="M799" i="5"/>
  <c r="L799" i="5"/>
  <c r="M798" i="5"/>
  <c r="L798" i="5"/>
  <c r="M797" i="5"/>
  <c r="L797" i="5"/>
  <c r="M796" i="5"/>
  <c r="L796" i="5"/>
  <c r="M795" i="5"/>
  <c r="L795" i="5"/>
  <c r="M794" i="5"/>
  <c r="L794" i="5"/>
  <c r="M793" i="5"/>
  <c r="L793" i="5"/>
  <c r="M792" i="5"/>
  <c r="L792" i="5"/>
  <c r="M791" i="5"/>
  <c r="L791" i="5"/>
  <c r="M790" i="5"/>
  <c r="L790" i="5"/>
  <c r="M789" i="5"/>
  <c r="L789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N776" i="5" s="1"/>
  <c r="M775" i="5"/>
  <c r="L775" i="5"/>
  <c r="M774" i="5"/>
  <c r="L774" i="5"/>
  <c r="M773" i="5"/>
  <c r="L773" i="5"/>
  <c r="M772" i="5"/>
  <c r="L772" i="5"/>
  <c r="M771" i="5"/>
  <c r="L771" i="5"/>
  <c r="M770" i="5"/>
  <c r="L770" i="5"/>
  <c r="M769" i="5"/>
  <c r="L769" i="5"/>
  <c r="M768" i="5"/>
  <c r="L768" i="5"/>
  <c r="N768" i="5" s="1"/>
  <c r="M767" i="5"/>
  <c r="L767" i="5"/>
  <c r="M766" i="5"/>
  <c r="L766" i="5"/>
  <c r="M765" i="5"/>
  <c r="L765" i="5"/>
  <c r="M764" i="5"/>
  <c r="L764" i="5"/>
  <c r="M763" i="5"/>
  <c r="L763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6" i="5"/>
  <c r="L746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9" i="5"/>
  <c r="L729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2" i="5"/>
  <c r="L712" i="5"/>
  <c r="N712" i="5" s="1"/>
  <c r="M711" i="5"/>
  <c r="L711" i="5"/>
  <c r="M710" i="5"/>
  <c r="L710" i="5"/>
  <c r="M709" i="5"/>
  <c r="L709" i="5"/>
  <c r="M708" i="5"/>
  <c r="L708" i="5"/>
  <c r="N708" i="5" s="1"/>
  <c r="M707" i="5"/>
  <c r="N707" i="5" s="1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5" i="5"/>
  <c r="L695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8" i="5"/>
  <c r="L678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N667" i="5" s="1"/>
  <c r="L667" i="5"/>
  <c r="M666" i="5"/>
  <c r="L666" i="5"/>
  <c r="M665" i="5"/>
  <c r="L665" i="5"/>
  <c r="M664" i="5"/>
  <c r="L664" i="5"/>
  <c r="M663" i="5"/>
  <c r="N663" i="5" s="1"/>
  <c r="L663" i="5"/>
  <c r="M662" i="5"/>
  <c r="L662" i="5"/>
  <c r="M661" i="5"/>
  <c r="L661" i="5"/>
  <c r="M660" i="5"/>
  <c r="L660" i="5"/>
  <c r="M659" i="5"/>
  <c r="L659" i="5"/>
  <c r="M658" i="5"/>
  <c r="L658" i="5"/>
  <c r="M657" i="5"/>
  <c r="L657" i="5"/>
  <c r="M656" i="5"/>
  <c r="L656" i="5"/>
  <c r="M655" i="5"/>
  <c r="N655" i="5" s="1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4" i="5"/>
  <c r="L644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7" i="5"/>
  <c r="L627" i="5"/>
  <c r="M626" i="5"/>
  <c r="L626" i="5"/>
  <c r="M625" i="5"/>
  <c r="L625" i="5"/>
  <c r="M624" i="5"/>
  <c r="L624" i="5"/>
  <c r="N624" i="5" s="1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10" i="5"/>
  <c r="L610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3" i="5"/>
  <c r="L593" i="5"/>
  <c r="M592" i="5"/>
  <c r="L592" i="5"/>
  <c r="M591" i="5"/>
  <c r="L591" i="5"/>
  <c r="M590" i="5"/>
  <c r="L590" i="5"/>
  <c r="M589" i="5"/>
  <c r="N589" i="5" s="1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N580" i="5" s="1"/>
  <c r="M579" i="5"/>
  <c r="L579" i="5"/>
  <c r="M578" i="5"/>
  <c r="L578" i="5"/>
  <c r="N578" i="5" s="1"/>
  <c r="M577" i="5"/>
  <c r="L577" i="5"/>
  <c r="M576" i="5"/>
  <c r="L576" i="5"/>
  <c r="N576" i="5" s="1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N564" i="5" s="1"/>
  <c r="M563" i="5"/>
  <c r="L563" i="5"/>
  <c r="N563" i="5" s="1"/>
  <c r="M562" i="5"/>
  <c r="L562" i="5"/>
  <c r="M561" i="5"/>
  <c r="L561" i="5"/>
  <c r="M560" i="5"/>
  <c r="L560" i="5"/>
  <c r="M559" i="5"/>
  <c r="L559" i="5"/>
  <c r="M558" i="5"/>
  <c r="L558" i="5"/>
  <c r="M557" i="5"/>
  <c r="L557" i="5"/>
  <c r="N557" i="5" s="1"/>
  <c r="M556" i="5"/>
  <c r="L556" i="5"/>
  <c r="M555" i="5"/>
  <c r="L555" i="5"/>
  <c r="M554" i="5"/>
  <c r="L554" i="5"/>
  <c r="M553" i="5"/>
  <c r="L553" i="5"/>
  <c r="N553" i="5" s="1"/>
  <c r="M552" i="5"/>
  <c r="L552" i="5"/>
  <c r="M551" i="5"/>
  <c r="L551" i="5"/>
  <c r="M550" i="5"/>
  <c r="L550" i="5"/>
  <c r="M549" i="5"/>
  <c r="L549" i="5"/>
  <c r="M548" i="5"/>
  <c r="L548" i="5"/>
  <c r="M547" i="5"/>
  <c r="L547" i="5"/>
  <c r="N547" i="5" s="1"/>
  <c r="M546" i="5"/>
  <c r="L546" i="5"/>
  <c r="M545" i="5"/>
  <c r="L545" i="5"/>
  <c r="N545" i="5" s="1"/>
  <c r="M544" i="5"/>
  <c r="N544" i="5" s="1"/>
  <c r="L544" i="5"/>
  <c r="M543" i="5"/>
  <c r="L543" i="5"/>
  <c r="M542" i="5"/>
  <c r="L542" i="5"/>
  <c r="M541" i="5"/>
  <c r="L541" i="5"/>
  <c r="M540" i="5"/>
  <c r="L540" i="5"/>
  <c r="M539" i="5"/>
  <c r="L539" i="5"/>
  <c r="M538" i="5"/>
  <c r="L538" i="5"/>
  <c r="M537" i="5"/>
  <c r="L537" i="5"/>
  <c r="N537" i="5" s="1"/>
  <c r="M536" i="5"/>
  <c r="L536" i="5"/>
  <c r="M535" i="5"/>
  <c r="L535" i="5"/>
  <c r="N535" i="5" s="1"/>
  <c r="M534" i="5"/>
  <c r="L534" i="5"/>
  <c r="M533" i="5"/>
  <c r="L533" i="5"/>
  <c r="N533" i="5" s="1"/>
  <c r="M532" i="5"/>
  <c r="L532" i="5"/>
  <c r="M531" i="5"/>
  <c r="L531" i="5"/>
  <c r="N531" i="5" s="1"/>
  <c r="M530" i="5"/>
  <c r="L530" i="5"/>
  <c r="M529" i="5"/>
  <c r="L529" i="5"/>
  <c r="M528" i="5"/>
  <c r="L528" i="5"/>
  <c r="M527" i="5"/>
  <c r="L527" i="5"/>
  <c r="M526" i="5"/>
  <c r="L526" i="5"/>
  <c r="M525" i="5"/>
  <c r="L525" i="5"/>
  <c r="N525" i="5" s="1"/>
  <c r="M524" i="5"/>
  <c r="L524" i="5"/>
  <c r="M523" i="5"/>
  <c r="L523" i="5"/>
  <c r="N523" i="5" s="1"/>
  <c r="M522" i="5"/>
  <c r="L522" i="5"/>
  <c r="M521" i="5"/>
  <c r="L521" i="5"/>
  <c r="N521" i="5" s="1"/>
  <c r="M520" i="5"/>
  <c r="L520" i="5"/>
  <c r="M519" i="5"/>
  <c r="L519" i="5"/>
  <c r="N519" i="5" s="1"/>
  <c r="M518" i="5"/>
  <c r="L518" i="5"/>
  <c r="M517" i="5"/>
  <c r="L517" i="5"/>
  <c r="N517" i="5" s="1"/>
  <c r="M516" i="5"/>
  <c r="L516" i="5"/>
  <c r="M515" i="5"/>
  <c r="L515" i="5"/>
  <c r="N515" i="5" s="1"/>
  <c r="M514" i="5"/>
  <c r="L514" i="5"/>
  <c r="M513" i="5"/>
  <c r="L513" i="5"/>
  <c r="M512" i="5"/>
  <c r="L512" i="5"/>
  <c r="M511" i="5"/>
  <c r="L511" i="5"/>
  <c r="M510" i="5"/>
  <c r="L510" i="5"/>
  <c r="M509" i="5"/>
  <c r="L509" i="5"/>
  <c r="N509" i="5" s="1"/>
  <c r="M508" i="5"/>
  <c r="L508" i="5"/>
  <c r="M507" i="5"/>
  <c r="L507" i="5"/>
  <c r="N507" i="5" s="1"/>
  <c r="M506" i="5"/>
  <c r="L506" i="5"/>
  <c r="M505" i="5"/>
  <c r="L505" i="5"/>
  <c r="N505" i="5" s="1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1" i="5"/>
  <c r="L491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N477" i="5" s="1"/>
  <c r="M476" i="5"/>
  <c r="L476" i="5"/>
  <c r="M475" i="5"/>
  <c r="L475" i="5"/>
  <c r="M474" i="5"/>
  <c r="L474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N467" i="5" s="1"/>
  <c r="M466" i="5"/>
  <c r="N466" i="5" s="1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7" i="5"/>
  <c r="L457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N447" i="5" s="1"/>
  <c r="M446" i="5"/>
  <c r="N446" i="5" s="1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N435" i="5" s="1"/>
  <c r="N434" i="5"/>
  <c r="M434" i="5"/>
  <c r="L434" i="5"/>
  <c r="M433" i="5"/>
  <c r="L433" i="5"/>
  <c r="M432" i="5"/>
  <c r="L432" i="5"/>
  <c r="M431" i="5"/>
  <c r="L431" i="5"/>
  <c r="N431" i="5" s="1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L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L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N351" i="5" s="1"/>
  <c r="M350" i="5"/>
  <c r="L350" i="5"/>
  <c r="N350" i="5" s="1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N338" i="5" s="1"/>
  <c r="M337" i="5"/>
  <c r="L337" i="5"/>
  <c r="M336" i="5"/>
  <c r="L336" i="5"/>
  <c r="M335" i="5"/>
  <c r="L335" i="5"/>
  <c r="M334" i="5"/>
  <c r="L334" i="5"/>
  <c r="N334" i="5" s="1"/>
  <c r="M333" i="5"/>
  <c r="N333" i="5" s="1"/>
  <c r="L333" i="5"/>
  <c r="M332" i="5"/>
  <c r="L332" i="5"/>
  <c r="N332" i="5" s="1"/>
  <c r="M331" i="5"/>
  <c r="L331" i="5"/>
  <c r="M330" i="5"/>
  <c r="L330" i="5"/>
  <c r="N330" i="5" s="1"/>
  <c r="M329" i="5"/>
  <c r="N329" i="5" s="1"/>
  <c r="L329" i="5"/>
  <c r="M328" i="5"/>
  <c r="L328" i="5"/>
  <c r="M327" i="5"/>
  <c r="L327" i="5"/>
  <c r="M326" i="5"/>
  <c r="L326" i="5"/>
  <c r="M325" i="5"/>
  <c r="L325" i="5"/>
  <c r="M324" i="5"/>
  <c r="L324" i="5"/>
  <c r="M323" i="5"/>
  <c r="L323" i="5"/>
  <c r="M322" i="5"/>
  <c r="L322" i="5"/>
  <c r="N322" i="5" s="1"/>
  <c r="M321" i="5"/>
  <c r="L321" i="5"/>
  <c r="M320" i="5"/>
  <c r="L320" i="5"/>
  <c r="M319" i="5"/>
  <c r="L319" i="5"/>
  <c r="M318" i="5"/>
  <c r="L318" i="5"/>
  <c r="M317" i="5"/>
  <c r="N317" i="5" s="1"/>
  <c r="L317" i="5"/>
  <c r="M316" i="5"/>
  <c r="L316" i="5"/>
  <c r="M315" i="5"/>
  <c r="L315" i="5"/>
  <c r="M314" i="5"/>
  <c r="L314" i="5"/>
  <c r="M313" i="5"/>
  <c r="N313" i="5" s="1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N306" i="5" s="1"/>
  <c r="M305" i="5"/>
  <c r="L305" i="5"/>
  <c r="M304" i="5"/>
  <c r="L304" i="5"/>
  <c r="M303" i="5"/>
  <c r="L303" i="5"/>
  <c r="M302" i="5"/>
  <c r="L302" i="5"/>
  <c r="N302" i="5" s="1"/>
  <c r="M301" i="5"/>
  <c r="N301" i="5" s="1"/>
  <c r="L301" i="5"/>
  <c r="M300" i="5"/>
  <c r="L300" i="5"/>
  <c r="N300" i="5" s="1"/>
  <c r="M299" i="5"/>
  <c r="L299" i="5"/>
  <c r="M298" i="5"/>
  <c r="L298" i="5"/>
  <c r="N298" i="5" s="1"/>
  <c r="M297" i="5"/>
  <c r="N297" i="5" s="1"/>
  <c r="L297" i="5"/>
  <c r="M296" i="5"/>
  <c r="L296" i="5"/>
  <c r="N296" i="5" s="1"/>
  <c r="M295" i="5"/>
  <c r="L295" i="5"/>
  <c r="M294" i="5"/>
  <c r="L294" i="5"/>
  <c r="N294" i="5" s="1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N286" i="5" s="1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N258" i="5" s="1"/>
  <c r="L258" i="5"/>
  <c r="M257" i="5"/>
  <c r="L257" i="5"/>
  <c r="M256" i="5"/>
  <c r="L256" i="5"/>
  <c r="M255" i="5"/>
  <c r="L255" i="5"/>
  <c r="N255" i="5" s="1"/>
  <c r="M254" i="5"/>
  <c r="N254" i="5" s="1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N239" i="5" s="1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N223" i="5" s="1"/>
  <c r="N222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N175" i="5" s="1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N159" i="5" s="1"/>
  <c r="M158" i="5"/>
  <c r="L158" i="5"/>
  <c r="N158" i="5" s="1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N130" i="5" s="1"/>
  <c r="M129" i="5"/>
  <c r="L129" i="5"/>
  <c r="M128" i="5"/>
  <c r="L128" i="5"/>
  <c r="M127" i="5"/>
  <c r="L127" i="5"/>
  <c r="M126" i="5"/>
  <c r="L126" i="5"/>
  <c r="M125" i="5"/>
  <c r="N125" i="5" s="1"/>
  <c r="L125" i="5"/>
  <c r="M124" i="5"/>
  <c r="L124" i="5"/>
  <c r="M123" i="5"/>
  <c r="L123" i="5"/>
  <c r="M122" i="5"/>
  <c r="L122" i="5"/>
  <c r="M121" i="5"/>
  <c r="N121" i="5" s="1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N114" i="5" s="1"/>
  <c r="M113" i="5"/>
  <c r="L113" i="5"/>
  <c r="M112" i="5"/>
  <c r="L112" i="5"/>
  <c r="M111" i="5"/>
  <c r="L111" i="5"/>
  <c r="M110" i="5"/>
  <c r="L110" i="5"/>
  <c r="N110" i="5" s="1"/>
  <c r="M109" i="5"/>
  <c r="N109" i="5" s="1"/>
  <c r="L109" i="5"/>
  <c r="M108" i="5"/>
  <c r="L108" i="5"/>
  <c r="N108" i="5" s="1"/>
  <c r="M107" i="5"/>
  <c r="L107" i="5"/>
  <c r="M106" i="5"/>
  <c r="L106" i="5"/>
  <c r="N106" i="5" s="1"/>
  <c r="M105" i="5"/>
  <c r="L105" i="5"/>
  <c r="M104" i="5"/>
  <c r="L104" i="5"/>
  <c r="N104" i="5" s="1"/>
  <c r="M103" i="5"/>
  <c r="L103" i="5"/>
  <c r="M102" i="5"/>
  <c r="L102" i="5"/>
  <c r="N102" i="5" s="1"/>
  <c r="M101" i="5"/>
  <c r="L101" i="5"/>
  <c r="M100" i="5"/>
  <c r="L100" i="5"/>
  <c r="M99" i="5"/>
  <c r="L99" i="5"/>
  <c r="M98" i="5"/>
  <c r="L98" i="5"/>
  <c r="N98" i="5" s="1"/>
  <c r="M97" i="5"/>
  <c r="L97" i="5"/>
  <c r="M96" i="5"/>
  <c r="L96" i="5"/>
  <c r="M95" i="5"/>
  <c r="L95" i="5"/>
  <c r="M94" i="5"/>
  <c r="L94" i="5"/>
  <c r="N94" i="5" s="1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N82" i="5" s="1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N63" i="5" s="1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N50" i="5" s="1"/>
  <c r="L50" i="5"/>
  <c r="M49" i="5"/>
  <c r="L49" i="5"/>
  <c r="M48" i="5"/>
  <c r="L48" i="5"/>
  <c r="M47" i="5"/>
  <c r="L47" i="5"/>
  <c r="N47" i="5" s="1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N34" i="5" s="1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N22" i="5"/>
  <c r="M22" i="5"/>
  <c r="L22" i="5"/>
  <c r="M21" i="5"/>
  <c r="L21" i="5"/>
  <c r="M20" i="5"/>
  <c r="L20" i="5"/>
  <c r="M19" i="5"/>
  <c r="L19" i="5"/>
  <c r="M18" i="5"/>
  <c r="L18" i="5"/>
  <c r="N18" i="5" s="1"/>
  <c r="M17" i="5"/>
  <c r="L17" i="5"/>
  <c r="M16" i="5"/>
  <c r="L16" i="5"/>
  <c r="N16" i="5" s="1"/>
  <c r="M15" i="5"/>
  <c r="L15" i="5"/>
  <c r="M14" i="5"/>
  <c r="L14" i="5"/>
  <c r="N14" i="5" s="1"/>
  <c r="M13" i="5"/>
  <c r="L13" i="5"/>
  <c r="M12" i="5"/>
  <c r="L12" i="5"/>
  <c r="M11" i="5"/>
  <c r="L11" i="5"/>
  <c r="M10" i="5"/>
  <c r="L10" i="5"/>
  <c r="M9" i="5"/>
  <c r="N9" i="5" s="1"/>
  <c r="L9" i="5"/>
  <c r="M8" i="5"/>
  <c r="L8" i="5"/>
  <c r="N8" i="5" s="1"/>
  <c r="M7" i="5"/>
  <c r="N7" i="5" s="1"/>
  <c r="L7" i="5"/>
  <c r="M6" i="5"/>
  <c r="L6" i="5"/>
  <c r="M5" i="5"/>
  <c r="L5" i="5"/>
  <c r="M4" i="5"/>
  <c r="L4" i="5"/>
  <c r="M3" i="5"/>
  <c r="L3" i="5"/>
  <c r="M2" i="5"/>
  <c r="L2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I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M2327" i="2"/>
  <c r="L2327" i="2"/>
  <c r="M2326" i="2"/>
  <c r="L2326" i="2"/>
  <c r="M2325" i="2"/>
  <c r="L2325" i="2"/>
  <c r="M2324" i="2"/>
  <c r="L2324" i="2"/>
  <c r="M2323" i="2"/>
  <c r="L2323" i="2"/>
  <c r="M2322" i="2"/>
  <c r="L2322" i="2"/>
  <c r="O2322" i="2" s="1"/>
  <c r="M2321" i="2"/>
  <c r="L2321" i="2"/>
  <c r="M2320" i="2"/>
  <c r="L2320" i="2"/>
  <c r="O2320" i="2" s="1"/>
  <c r="M2319" i="2"/>
  <c r="L2319" i="2"/>
  <c r="M2318" i="2"/>
  <c r="L2318" i="2"/>
  <c r="O2318" i="2" s="1"/>
  <c r="M2317" i="2"/>
  <c r="L2317" i="2"/>
  <c r="M2316" i="2"/>
  <c r="L2316" i="2"/>
  <c r="O2316" i="2" s="1"/>
  <c r="M2315" i="2"/>
  <c r="L2315" i="2"/>
  <c r="M2314" i="2"/>
  <c r="L2314" i="2"/>
  <c r="O2314" i="2" s="1"/>
  <c r="M2313" i="2"/>
  <c r="L2313" i="2"/>
  <c r="M2312" i="2"/>
  <c r="L2312" i="2"/>
  <c r="O2312" i="2" s="1"/>
  <c r="M2311" i="2"/>
  <c r="L2311" i="2"/>
  <c r="M2310" i="2"/>
  <c r="L2310" i="2"/>
  <c r="O2310" i="2" s="1"/>
  <c r="M2309" i="2"/>
  <c r="L2309" i="2"/>
  <c r="M2308" i="2"/>
  <c r="L2308" i="2"/>
  <c r="O2308" i="2" s="1"/>
  <c r="M2307" i="2"/>
  <c r="L2307" i="2"/>
  <c r="M2306" i="2"/>
  <c r="L2306" i="2"/>
  <c r="O2306" i="2" s="1"/>
  <c r="M2305" i="2"/>
  <c r="L2305" i="2"/>
  <c r="M2304" i="2"/>
  <c r="L2304" i="2"/>
  <c r="O2304" i="2" s="1"/>
  <c r="M2303" i="2"/>
  <c r="L2303" i="2"/>
  <c r="M2302" i="2"/>
  <c r="L2302" i="2"/>
  <c r="O2302" i="2" s="1"/>
  <c r="M2301" i="2"/>
  <c r="L2301" i="2"/>
  <c r="M2300" i="2"/>
  <c r="L2300" i="2"/>
  <c r="O2300" i="2" s="1"/>
  <c r="M2299" i="2"/>
  <c r="L2299" i="2"/>
  <c r="M2298" i="2"/>
  <c r="L2298" i="2"/>
  <c r="O2298" i="2" s="1"/>
  <c r="M2297" i="2"/>
  <c r="L2297" i="2"/>
  <c r="M2296" i="2"/>
  <c r="L2296" i="2"/>
  <c r="O2296" i="2" s="1"/>
  <c r="M2295" i="2"/>
  <c r="L2295" i="2"/>
  <c r="M2294" i="2"/>
  <c r="L2294" i="2"/>
  <c r="O2294" i="2" s="1"/>
  <c r="M2293" i="2"/>
  <c r="L2293" i="2"/>
  <c r="M2292" i="2"/>
  <c r="L2292" i="2"/>
  <c r="O2292" i="2" s="1"/>
  <c r="M2291" i="2"/>
  <c r="L2291" i="2"/>
  <c r="M2290" i="2"/>
  <c r="L2290" i="2"/>
  <c r="O2290" i="2" s="1"/>
  <c r="M2289" i="2"/>
  <c r="L2289" i="2"/>
  <c r="M2288" i="2"/>
  <c r="L2288" i="2"/>
  <c r="O2288" i="2" s="1"/>
  <c r="M2287" i="2"/>
  <c r="L2287" i="2"/>
  <c r="M2286" i="2"/>
  <c r="L2286" i="2"/>
  <c r="O2286" i="2" s="1"/>
  <c r="M2285" i="2"/>
  <c r="L2285" i="2"/>
  <c r="M2284" i="2"/>
  <c r="L2284" i="2"/>
  <c r="O2284" i="2" s="1"/>
  <c r="M2283" i="2"/>
  <c r="L2283" i="2"/>
  <c r="M2282" i="2"/>
  <c r="L2282" i="2"/>
  <c r="O2282" i="2" s="1"/>
  <c r="M2281" i="2"/>
  <c r="L2281" i="2"/>
  <c r="M2280" i="2"/>
  <c r="L2280" i="2"/>
  <c r="O2280" i="2" s="1"/>
  <c r="M2279" i="2"/>
  <c r="L2279" i="2"/>
  <c r="M2278" i="2"/>
  <c r="L2278" i="2"/>
  <c r="O2278" i="2" s="1"/>
  <c r="M2277" i="2"/>
  <c r="L2277" i="2"/>
  <c r="M2276" i="2"/>
  <c r="L2276" i="2"/>
  <c r="O2276" i="2" s="1"/>
  <c r="M2275" i="2"/>
  <c r="L2275" i="2"/>
  <c r="M2274" i="2"/>
  <c r="L2274" i="2"/>
  <c r="O2274" i="2" s="1"/>
  <c r="M2273" i="2"/>
  <c r="L2273" i="2"/>
  <c r="M2272" i="2"/>
  <c r="L2272" i="2"/>
  <c r="O2272" i="2" s="1"/>
  <c r="M2271" i="2"/>
  <c r="L2271" i="2"/>
  <c r="M2270" i="2"/>
  <c r="L2270" i="2"/>
  <c r="O2270" i="2" s="1"/>
  <c r="M2269" i="2"/>
  <c r="L2269" i="2"/>
  <c r="M2268" i="2"/>
  <c r="L2268" i="2"/>
  <c r="O2268" i="2" s="1"/>
  <c r="M2267" i="2"/>
  <c r="L2267" i="2"/>
  <c r="M2266" i="2"/>
  <c r="L2266" i="2"/>
  <c r="O2266" i="2" s="1"/>
  <c r="M2265" i="2"/>
  <c r="L2265" i="2"/>
  <c r="M2264" i="2"/>
  <c r="L2264" i="2"/>
  <c r="O2264" i="2" s="1"/>
  <c r="M2263" i="2"/>
  <c r="L2263" i="2"/>
  <c r="M2262" i="2"/>
  <c r="L2262" i="2"/>
  <c r="O2262" i="2" s="1"/>
  <c r="M2261" i="2"/>
  <c r="L2261" i="2"/>
  <c r="M2260" i="2"/>
  <c r="L2260" i="2"/>
  <c r="O2260" i="2" s="1"/>
  <c r="M2259" i="2"/>
  <c r="L2259" i="2"/>
  <c r="M2258" i="2"/>
  <c r="L2258" i="2"/>
  <c r="O2258" i="2" s="1"/>
  <c r="M2257" i="2"/>
  <c r="L2257" i="2"/>
  <c r="M2256" i="2"/>
  <c r="L2256" i="2"/>
  <c r="O2256" i="2" s="1"/>
  <c r="M2255" i="2"/>
  <c r="L2255" i="2"/>
  <c r="M2254" i="2"/>
  <c r="L2254" i="2"/>
  <c r="O2254" i="2" s="1"/>
  <c r="M2253" i="2"/>
  <c r="L2253" i="2"/>
  <c r="M2252" i="2"/>
  <c r="L2252" i="2"/>
  <c r="O2252" i="2" s="1"/>
  <c r="M2251" i="2"/>
  <c r="L2251" i="2"/>
  <c r="M2250" i="2"/>
  <c r="L2250" i="2"/>
  <c r="O2250" i="2" s="1"/>
  <c r="M2249" i="2"/>
  <c r="L2249" i="2"/>
  <c r="M2248" i="2"/>
  <c r="L2248" i="2"/>
  <c r="O2248" i="2" s="1"/>
  <c r="M2247" i="2"/>
  <c r="L2247" i="2"/>
  <c r="M2246" i="2"/>
  <c r="L2246" i="2"/>
  <c r="O2246" i="2" s="1"/>
  <c r="M2245" i="2"/>
  <c r="L2245" i="2"/>
  <c r="M2244" i="2"/>
  <c r="L2244" i="2"/>
  <c r="O2244" i="2" s="1"/>
  <c r="M2243" i="2"/>
  <c r="L2243" i="2"/>
  <c r="M2242" i="2"/>
  <c r="L2242" i="2"/>
  <c r="O2242" i="2" s="1"/>
  <c r="M2241" i="2"/>
  <c r="L2241" i="2"/>
  <c r="M2240" i="2"/>
  <c r="L2240" i="2"/>
  <c r="O2240" i="2" s="1"/>
  <c r="M2239" i="2"/>
  <c r="L2239" i="2"/>
  <c r="M2238" i="2"/>
  <c r="L2238" i="2"/>
  <c r="O2238" i="2" s="1"/>
  <c r="M2237" i="2"/>
  <c r="L2237" i="2"/>
  <c r="M2236" i="2"/>
  <c r="L2236" i="2"/>
  <c r="O2236" i="2" s="1"/>
  <c r="M2235" i="2"/>
  <c r="L2235" i="2"/>
  <c r="M2234" i="2"/>
  <c r="L2234" i="2"/>
  <c r="O2234" i="2" s="1"/>
  <c r="M2233" i="2"/>
  <c r="L2233" i="2"/>
  <c r="M2232" i="2"/>
  <c r="L2232" i="2"/>
  <c r="O2232" i="2" s="1"/>
  <c r="M2231" i="2"/>
  <c r="L2231" i="2"/>
  <c r="M2230" i="2"/>
  <c r="L2230" i="2"/>
  <c r="O2230" i="2" s="1"/>
  <c r="M2229" i="2"/>
  <c r="L2229" i="2"/>
  <c r="M2228" i="2"/>
  <c r="L2228" i="2"/>
  <c r="O2228" i="2" s="1"/>
  <c r="M2227" i="2"/>
  <c r="L2227" i="2"/>
  <c r="M2226" i="2"/>
  <c r="L2226" i="2"/>
  <c r="O2226" i="2" s="1"/>
  <c r="M2225" i="2"/>
  <c r="L2225" i="2"/>
  <c r="M2224" i="2"/>
  <c r="L2224" i="2"/>
  <c r="O2224" i="2" s="1"/>
  <c r="M2223" i="2"/>
  <c r="L2223" i="2"/>
  <c r="M2222" i="2"/>
  <c r="L2222" i="2"/>
  <c r="O2222" i="2" s="1"/>
  <c r="M2221" i="2"/>
  <c r="L2221" i="2"/>
  <c r="M2220" i="2"/>
  <c r="L2220" i="2"/>
  <c r="O2220" i="2" s="1"/>
  <c r="M2219" i="2"/>
  <c r="L2219" i="2"/>
  <c r="M2218" i="2"/>
  <c r="L2218" i="2"/>
  <c r="O2218" i="2" s="1"/>
  <c r="M2217" i="2"/>
  <c r="L2217" i="2"/>
  <c r="M2216" i="2"/>
  <c r="L2216" i="2"/>
  <c r="O2216" i="2" s="1"/>
  <c r="M2215" i="2"/>
  <c r="L2215" i="2"/>
  <c r="M2214" i="2"/>
  <c r="L2214" i="2"/>
  <c r="O2214" i="2" s="1"/>
  <c r="M2213" i="2"/>
  <c r="L2213" i="2"/>
  <c r="M2212" i="2"/>
  <c r="L2212" i="2"/>
  <c r="O2212" i="2" s="1"/>
  <c r="M2211" i="2"/>
  <c r="L2211" i="2"/>
  <c r="M2210" i="2"/>
  <c r="L2210" i="2"/>
  <c r="O2210" i="2" s="1"/>
  <c r="M2209" i="2"/>
  <c r="L2209" i="2"/>
  <c r="M2208" i="2"/>
  <c r="L2208" i="2"/>
  <c r="O2208" i="2" s="1"/>
  <c r="M2207" i="2"/>
  <c r="L2207" i="2"/>
  <c r="M2206" i="2"/>
  <c r="L2206" i="2"/>
  <c r="O2206" i="2" s="1"/>
  <c r="M2205" i="2"/>
  <c r="L2205" i="2"/>
  <c r="M2204" i="2"/>
  <c r="L2204" i="2"/>
  <c r="O2204" i="2" s="1"/>
  <c r="M2203" i="2"/>
  <c r="L2203" i="2"/>
  <c r="M2202" i="2"/>
  <c r="L2202" i="2"/>
  <c r="O2202" i="2" s="1"/>
  <c r="M2201" i="2"/>
  <c r="L2201" i="2"/>
  <c r="M2200" i="2"/>
  <c r="L2200" i="2"/>
  <c r="O2200" i="2" s="1"/>
  <c r="M2199" i="2"/>
  <c r="L2199" i="2"/>
  <c r="M2198" i="2"/>
  <c r="L2198" i="2"/>
  <c r="O2198" i="2" s="1"/>
  <c r="M2197" i="2"/>
  <c r="L2197" i="2"/>
  <c r="M2196" i="2"/>
  <c r="L2196" i="2"/>
  <c r="O2196" i="2" s="1"/>
  <c r="M2195" i="2"/>
  <c r="L2195" i="2"/>
  <c r="M2194" i="2"/>
  <c r="L2194" i="2"/>
  <c r="O2194" i="2" s="1"/>
  <c r="M2193" i="2"/>
  <c r="L2193" i="2"/>
  <c r="M2192" i="2"/>
  <c r="L2192" i="2"/>
  <c r="O2192" i="2" s="1"/>
  <c r="M2191" i="2"/>
  <c r="L2191" i="2"/>
  <c r="M2190" i="2"/>
  <c r="L2190" i="2"/>
  <c r="O2190" i="2" s="1"/>
  <c r="M2189" i="2"/>
  <c r="L2189" i="2"/>
  <c r="M2188" i="2"/>
  <c r="L2188" i="2"/>
  <c r="O2188" i="2" s="1"/>
  <c r="M2187" i="2"/>
  <c r="L2187" i="2"/>
  <c r="M2186" i="2"/>
  <c r="L2186" i="2"/>
  <c r="O2186" i="2" s="1"/>
  <c r="M2185" i="2"/>
  <c r="L2185" i="2"/>
  <c r="M2184" i="2"/>
  <c r="L2184" i="2"/>
  <c r="O2184" i="2" s="1"/>
  <c r="M2183" i="2"/>
  <c r="L2183" i="2"/>
  <c r="M2182" i="2"/>
  <c r="L2182" i="2"/>
  <c r="O2182" i="2" s="1"/>
  <c r="M2181" i="2"/>
  <c r="L2181" i="2"/>
  <c r="M2180" i="2"/>
  <c r="L2180" i="2"/>
  <c r="O2180" i="2" s="1"/>
  <c r="M2179" i="2"/>
  <c r="L2179" i="2"/>
  <c r="M2178" i="2"/>
  <c r="L2178" i="2"/>
  <c r="O2178" i="2" s="1"/>
  <c r="M2177" i="2"/>
  <c r="L2177" i="2"/>
  <c r="M2176" i="2"/>
  <c r="L2176" i="2"/>
  <c r="O2176" i="2" s="1"/>
  <c r="M2175" i="2"/>
  <c r="L2175" i="2"/>
  <c r="M2174" i="2"/>
  <c r="L2174" i="2"/>
  <c r="O2174" i="2" s="1"/>
  <c r="M2173" i="2"/>
  <c r="L2173" i="2"/>
  <c r="M2172" i="2"/>
  <c r="L2172" i="2"/>
  <c r="O2172" i="2" s="1"/>
  <c r="M2171" i="2"/>
  <c r="L2171" i="2"/>
  <c r="M2170" i="2"/>
  <c r="L2170" i="2"/>
  <c r="O2170" i="2" s="1"/>
  <c r="M2169" i="2"/>
  <c r="L2169" i="2"/>
  <c r="M2168" i="2"/>
  <c r="L2168" i="2"/>
  <c r="O2168" i="2" s="1"/>
  <c r="M2167" i="2"/>
  <c r="L2167" i="2"/>
  <c r="M2166" i="2"/>
  <c r="L2166" i="2"/>
  <c r="O2166" i="2" s="1"/>
  <c r="M2165" i="2"/>
  <c r="L2165" i="2"/>
  <c r="M2164" i="2"/>
  <c r="L2164" i="2"/>
  <c r="O2164" i="2" s="1"/>
  <c r="M2163" i="2"/>
  <c r="L2163" i="2"/>
  <c r="M2162" i="2"/>
  <c r="L2162" i="2"/>
  <c r="O2162" i="2" s="1"/>
  <c r="M2161" i="2"/>
  <c r="L2161" i="2"/>
  <c r="M2160" i="2"/>
  <c r="L2160" i="2"/>
  <c r="O2160" i="2" s="1"/>
  <c r="M2159" i="2"/>
  <c r="L2159" i="2"/>
  <c r="M2158" i="2"/>
  <c r="L2158" i="2"/>
  <c r="O2158" i="2" s="1"/>
  <c r="M2157" i="2"/>
  <c r="L2157" i="2"/>
  <c r="M2156" i="2"/>
  <c r="L2156" i="2"/>
  <c r="O2156" i="2" s="1"/>
  <c r="M2155" i="2"/>
  <c r="L2155" i="2"/>
  <c r="M2154" i="2"/>
  <c r="L2154" i="2"/>
  <c r="O2154" i="2" s="1"/>
  <c r="M2153" i="2"/>
  <c r="L2153" i="2"/>
  <c r="M2152" i="2"/>
  <c r="L2152" i="2"/>
  <c r="O2152" i="2" s="1"/>
  <c r="M2151" i="2"/>
  <c r="L2151" i="2"/>
  <c r="M2150" i="2"/>
  <c r="L2150" i="2"/>
  <c r="O2150" i="2" s="1"/>
  <c r="M2149" i="2"/>
  <c r="L2149" i="2"/>
  <c r="M2148" i="2"/>
  <c r="L2148" i="2"/>
  <c r="O2148" i="2" s="1"/>
  <c r="M2147" i="2"/>
  <c r="L2147" i="2"/>
  <c r="M2146" i="2"/>
  <c r="L2146" i="2"/>
  <c r="O2146" i="2" s="1"/>
  <c r="M2145" i="2"/>
  <c r="L2145" i="2"/>
  <c r="M2144" i="2"/>
  <c r="L2144" i="2"/>
  <c r="O2144" i="2" s="1"/>
  <c r="M2143" i="2"/>
  <c r="L2143" i="2"/>
  <c r="M2142" i="2"/>
  <c r="L2142" i="2"/>
  <c r="O2142" i="2" s="1"/>
  <c r="M2141" i="2"/>
  <c r="L2141" i="2"/>
  <c r="M2140" i="2"/>
  <c r="L2140" i="2"/>
  <c r="O2140" i="2" s="1"/>
  <c r="M2139" i="2"/>
  <c r="L2139" i="2"/>
  <c r="M2138" i="2"/>
  <c r="L2138" i="2"/>
  <c r="O2138" i="2" s="1"/>
  <c r="M2137" i="2"/>
  <c r="L2137" i="2"/>
  <c r="M2136" i="2"/>
  <c r="L2136" i="2"/>
  <c r="O2136" i="2" s="1"/>
  <c r="M2135" i="2"/>
  <c r="L2135" i="2"/>
  <c r="M2134" i="2"/>
  <c r="L2134" i="2"/>
  <c r="O2134" i="2" s="1"/>
  <c r="M2133" i="2"/>
  <c r="L2133" i="2"/>
  <c r="M2132" i="2"/>
  <c r="L2132" i="2"/>
  <c r="O2132" i="2" s="1"/>
  <c r="M2131" i="2"/>
  <c r="L2131" i="2"/>
  <c r="M2130" i="2"/>
  <c r="L2130" i="2"/>
  <c r="O2130" i="2" s="1"/>
  <c r="M2129" i="2"/>
  <c r="L2129" i="2"/>
  <c r="M2128" i="2"/>
  <c r="L2128" i="2"/>
  <c r="O2128" i="2" s="1"/>
  <c r="M2127" i="2"/>
  <c r="L2127" i="2"/>
  <c r="M2126" i="2"/>
  <c r="L2126" i="2"/>
  <c r="O2126" i="2" s="1"/>
  <c r="M2125" i="2"/>
  <c r="L2125" i="2"/>
  <c r="M2124" i="2"/>
  <c r="L2124" i="2"/>
  <c r="O2124" i="2" s="1"/>
  <c r="M2123" i="2"/>
  <c r="L2123" i="2"/>
  <c r="M2122" i="2"/>
  <c r="L2122" i="2"/>
  <c r="O2122" i="2" s="1"/>
  <c r="M2121" i="2"/>
  <c r="L2121" i="2"/>
  <c r="M2120" i="2"/>
  <c r="L2120" i="2"/>
  <c r="O2120" i="2" s="1"/>
  <c r="M2119" i="2"/>
  <c r="L2119" i="2"/>
  <c r="M2118" i="2"/>
  <c r="L2118" i="2"/>
  <c r="O2118" i="2" s="1"/>
  <c r="M2117" i="2"/>
  <c r="L2117" i="2"/>
  <c r="M2116" i="2"/>
  <c r="L2116" i="2"/>
  <c r="O2116" i="2" s="1"/>
  <c r="M2115" i="2"/>
  <c r="L2115" i="2"/>
  <c r="M2114" i="2"/>
  <c r="L2114" i="2"/>
  <c r="O2114" i="2" s="1"/>
  <c r="M2113" i="2"/>
  <c r="L2113" i="2"/>
  <c r="M2112" i="2"/>
  <c r="L2112" i="2"/>
  <c r="O2112" i="2" s="1"/>
  <c r="M2111" i="2"/>
  <c r="L2111" i="2"/>
  <c r="M2110" i="2"/>
  <c r="L2110" i="2"/>
  <c r="O2110" i="2" s="1"/>
  <c r="M2109" i="2"/>
  <c r="L2109" i="2"/>
  <c r="M2108" i="2"/>
  <c r="L2108" i="2"/>
  <c r="O2108" i="2" s="1"/>
  <c r="M2107" i="2"/>
  <c r="L2107" i="2"/>
  <c r="M2106" i="2"/>
  <c r="L2106" i="2"/>
  <c r="O2106" i="2" s="1"/>
  <c r="M2105" i="2"/>
  <c r="L2105" i="2"/>
  <c r="M2104" i="2"/>
  <c r="L2104" i="2"/>
  <c r="O2104" i="2" s="1"/>
  <c r="M2103" i="2"/>
  <c r="L2103" i="2"/>
  <c r="M2102" i="2"/>
  <c r="L2102" i="2"/>
  <c r="O2102" i="2" s="1"/>
  <c r="M2101" i="2"/>
  <c r="L2101" i="2"/>
  <c r="M2100" i="2"/>
  <c r="L2100" i="2"/>
  <c r="O2100" i="2" s="1"/>
  <c r="M2099" i="2"/>
  <c r="L2099" i="2"/>
  <c r="M2098" i="2"/>
  <c r="L2098" i="2"/>
  <c r="O2098" i="2" s="1"/>
  <c r="M2097" i="2"/>
  <c r="L2097" i="2"/>
  <c r="M2096" i="2"/>
  <c r="L2096" i="2"/>
  <c r="O2096" i="2" s="1"/>
  <c r="M2095" i="2"/>
  <c r="L2095" i="2"/>
  <c r="M2094" i="2"/>
  <c r="L2094" i="2"/>
  <c r="O2094" i="2" s="1"/>
  <c r="M2093" i="2"/>
  <c r="L2093" i="2"/>
  <c r="M2092" i="2"/>
  <c r="L2092" i="2"/>
  <c r="O2092" i="2" s="1"/>
  <c r="M2091" i="2"/>
  <c r="L2091" i="2"/>
  <c r="M2090" i="2"/>
  <c r="L2090" i="2"/>
  <c r="O2090" i="2" s="1"/>
  <c r="M2089" i="2"/>
  <c r="L2089" i="2"/>
  <c r="M2088" i="2"/>
  <c r="L2088" i="2"/>
  <c r="O2088" i="2" s="1"/>
  <c r="M2087" i="2"/>
  <c r="L2087" i="2"/>
  <c r="M2086" i="2"/>
  <c r="L2086" i="2"/>
  <c r="O2086" i="2" s="1"/>
  <c r="M2085" i="2"/>
  <c r="L2085" i="2"/>
  <c r="M2084" i="2"/>
  <c r="L2084" i="2"/>
  <c r="O2084" i="2" s="1"/>
  <c r="M2083" i="2"/>
  <c r="L2083" i="2"/>
  <c r="M2082" i="2"/>
  <c r="L2082" i="2"/>
  <c r="O2082" i="2" s="1"/>
  <c r="M2081" i="2"/>
  <c r="L2081" i="2"/>
  <c r="M2080" i="2"/>
  <c r="L2080" i="2"/>
  <c r="O2080" i="2" s="1"/>
  <c r="M2079" i="2"/>
  <c r="L2079" i="2"/>
  <c r="M2078" i="2"/>
  <c r="L2078" i="2"/>
  <c r="O2078" i="2" s="1"/>
  <c r="M2077" i="2"/>
  <c r="L2077" i="2"/>
  <c r="M2076" i="2"/>
  <c r="L2076" i="2"/>
  <c r="O2076" i="2" s="1"/>
  <c r="M2075" i="2"/>
  <c r="L2075" i="2"/>
  <c r="M2074" i="2"/>
  <c r="L2074" i="2"/>
  <c r="O2074" i="2" s="1"/>
  <c r="M2073" i="2"/>
  <c r="L2073" i="2"/>
  <c r="M2072" i="2"/>
  <c r="L2072" i="2"/>
  <c r="O2072" i="2" s="1"/>
  <c r="M2071" i="2"/>
  <c r="L2071" i="2"/>
  <c r="M2070" i="2"/>
  <c r="L2070" i="2"/>
  <c r="O2070" i="2" s="1"/>
  <c r="M2069" i="2"/>
  <c r="L2069" i="2"/>
  <c r="M2068" i="2"/>
  <c r="L2068" i="2"/>
  <c r="O2068" i="2" s="1"/>
  <c r="M2067" i="2"/>
  <c r="L2067" i="2"/>
  <c r="M2066" i="2"/>
  <c r="L2066" i="2"/>
  <c r="O2066" i="2" s="1"/>
  <c r="M2065" i="2"/>
  <c r="L2065" i="2"/>
  <c r="M2064" i="2"/>
  <c r="L2064" i="2"/>
  <c r="O2064" i="2" s="1"/>
  <c r="M2063" i="2"/>
  <c r="L2063" i="2"/>
  <c r="M2062" i="2"/>
  <c r="L2062" i="2"/>
  <c r="O2062" i="2" s="1"/>
  <c r="M2061" i="2"/>
  <c r="L2061" i="2"/>
  <c r="M2060" i="2"/>
  <c r="L2060" i="2"/>
  <c r="O2060" i="2" s="1"/>
  <c r="M2059" i="2"/>
  <c r="L2059" i="2"/>
  <c r="M2058" i="2"/>
  <c r="L2058" i="2"/>
  <c r="O2058" i="2" s="1"/>
  <c r="M2057" i="2"/>
  <c r="L2057" i="2"/>
  <c r="M2056" i="2"/>
  <c r="L2056" i="2"/>
  <c r="O2056" i="2" s="1"/>
  <c r="M2055" i="2"/>
  <c r="L2055" i="2"/>
  <c r="M2054" i="2"/>
  <c r="L2054" i="2"/>
  <c r="O2054" i="2" s="1"/>
  <c r="M2053" i="2"/>
  <c r="L2053" i="2"/>
  <c r="M2052" i="2"/>
  <c r="L2052" i="2"/>
  <c r="O2052" i="2" s="1"/>
  <c r="M2051" i="2"/>
  <c r="L2051" i="2"/>
  <c r="M2050" i="2"/>
  <c r="L2050" i="2"/>
  <c r="O2050" i="2" s="1"/>
  <c r="M2049" i="2"/>
  <c r="L2049" i="2"/>
  <c r="M2048" i="2"/>
  <c r="L2048" i="2"/>
  <c r="O2048" i="2" s="1"/>
  <c r="M2047" i="2"/>
  <c r="L2047" i="2"/>
  <c r="M2046" i="2"/>
  <c r="L2046" i="2"/>
  <c r="O2046" i="2" s="1"/>
  <c r="M2045" i="2"/>
  <c r="L2045" i="2"/>
  <c r="M2044" i="2"/>
  <c r="L2044" i="2"/>
  <c r="O2044" i="2" s="1"/>
  <c r="M2043" i="2"/>
  <c r="L2043" i="2"/>
  <c r="M2042" i="2"/>
  <c r="L2042" i="2"/>
  <c r="O2042" i="2" s="1"/>
  <c r="M2041" i="2"/>
  <c r="L2041" i="2"/>
  <c r="M2040" i="2"/>
  <c r="L2040" i="2"/>
  <c r="O2040" i="2" s="1"/>
  <c r="M2039" i="2"/>
  <c r="L2039" i="2"/>
  <c r="M2038" i="2"/>
  <c r="L2038" i="2"/>
  <c r="O2038" i="2" s="1"/>
  <c r="M2037" i="2"/>
  <c r="L2037" i="2"/>
  <c r="M2036" i="2"/>
  <c r="L2036" i="2"/>
  <c r="O2036" i="2" s="1"/>
  <c r="M2035" i="2"/>
  <c r="L2035" i="2"/>
  <c r="M2034" i="2"/>
  <c r="L2034" i="2"/>
  <c r="O2034" i="2" s="1"/>
  <c r="M2033" i="2"/>
  <c r="L2033" i="2"/>
  <c r="M2032" i="2"/>
  <c r="L2032" i="2"/>
  <c r="O2032" i="2" s="1"/>
  <c r="M2031" i="2"/>
  <c r="L2031" i="2"/>
  <c r="M2030" i="2"/>
  <c r="L2030" i="2"/>
  <c r="O2030" i="2" s="1"/>
  <c r="M2029" i="2"/>
  <c r="L2029" i="2"/>
  <c r="M2028" i="2"/>
  <c r="L2028" i="2"/>
  <c r="O2028" i="2" s="1"/>
  <c r="M2027" i="2"/>
  <c r="L2027" i="2"/>
  <c r="M2026" i="2"/>
  <c r="L2026" i="2"/>
  <c r="O2026" i="2" s="1"/>
  <c r="M2025" i="2"/>
  <c r="L2025" i="2"/>
  <c r="M2024" i="2"/>
  <c r="L2024" i="2"/>
  <c r="O2024" i="2" s="1"/>
  <c r="M2023" i="2"/>
  <c r="L2023" i="2"/>
  <c r="M2022" i="2"/>
  <c r="L2022" i="2"/>
  <c r="O2022" i="2" s="1"/>
  <c r="M2021" i="2"/>
  <c r="L2021" i="2"/>
  <c r="M2020" i="2"/>
  <c r="L2020" i="2"/>
  <c r="O2020" i="2" s="1"/>
  <c r="M2019" i="2"/>
  <c r="L2019" i="2"/>
  <c r="M2018" i="2"/>
  <c r="L2018" i="2"/>
  <c r="O2018" i="2" s="1"/>
  <c r="M2017" i="2"/>
  <c r="L2017" i="2"/>
  <c r="M2016" i="2"/>
  <c r="L2016" i="2"/>
  <c r="O2016" i="2" s="1"/>
  <c r="M2015" i="2"/>
  <c r="L2015" i="2"/>
  <c r="M2014" i="2"/>
  <c r="L2014" i="2"/>
  <c r="O2014" i="2" s="1"/>
  <c r="M2013" i="2"/>
  <c r="L2013" i="2"/>
  <c r="M2012" i="2"/>
  <c r="L2012" i="2"/>
  <c r="O2012" i="2" s="1"/>
  <c r="M2011" i="2"/>
  <c r="L2011" i="2"/>
  <c r="M2010" i="2"/>
  <c r="L2010" i="2"/>
  <c r="O2010" i="2" s="1"/>
  <c r="M2009" i="2"/>
  <c r="L2009" i="2"/>
  <c r="M2008" i="2"/>
  <c r="L2008" i="2"/>
  <c r="O2008" i="2" s="1"/>
  <c r="M2007" i="2"/>
  <c r="L2007" i="2"/>
  <c r="M2006" i="2"/>
  <c r="L2006" i="2"/>
  <c r="O2006" i="2" s="1"/>
  <c r="M2005" i="2"/>
  <c r="L2005" i="2"/>
  <c r="M2004" i="2"/>
  <c r="L2004" i="2"/>
  <c r="O2004" i="2" s="1"/>
  <c r="M2003" i="2"/>
  <c r="L2003" i="2"/>
  <c r="M2002" i="2"/>
  <c r="L2002" i="2"/>
  <c r="O2002" i="2" s="1"/>
  <c r="M2001" i="2"/>
  <c r="L2001" i="2"/>
  <c r="M2000" i="2"/>
  <c r="L2000" i="2"/>
  <c r="O2000" i="2" s="1"/>
  <c r="M1999" i="2"/>
  <c r="L1999" i="2"/>
  <c r="M1998" i="2"/>
  <c r="L1998" i="2"/>
  <c r="O1998" i="2" s="1"/>
  <c r="M1997" i="2"/>
  <c r="L1997" i="2"/>
  <c r="M1996" i="2"/>
  <c r="L1996" i="2"/>
  <c r="O1996" i="2" s="1"/>
  <c r="M1995" i="2"/>
  <c r="L1995" i="2"/>
  <c r="M1994" i="2"/>
  <c r="L1994" i="2"/>
  <c r="O1994" i="2" s="1"/>
  <c r="M1993" i="2"/>
  <c r="L1993" i="2"/>
  <c r="M1992" i="2"/>
  <c r="L1992" i="2"/>
  <c r="O1992" i="2" s="1"/>
  <c r="M1991" i="2"/>
  <c r="L1991" i="2"/>
  <c r="M1990" i="2"/>
  <c r="L1990" i="2"/>
  <c r="O1990" i="2" s="1"/>
  <c r="M1989" i="2"/>
  <c r="L1989" i="2"/>
  <c r="M1988" i="2"/>
  <c r="L1988" i="2"/>
  <c r="O1988" i="2" s="1"/>
  <c r="M1987" i="2"/>
  <c r="L1987" i="2"/>
  <c r="M1986" i="2"/>
  <c r="L1986" i="2"/>
  <c r="O1986" i="2" s="1"/>
  <c r="M1985" i="2"/>
  <c r="L1985" i="2"/>
  <c r="M1984" i="2"/>
  <c r="L1984" i="2"/>
  <c r="O1984" i="2" s="1"/>
  <c r="M1983" i="2"/>
  <c r="L1983" i="2"/>
  <c r="M1982" i="2"/>
  <c r="L1982" i="2"/>
  <c r="O1982" i="2" s="1"/>
  <c r="M1981" i="2"/>
  <c r="L1981" i="2"/>
  <c r="M1980" i="2"/>
  <c r="L1980" i="2"/>
  <c r="O1980" i="2" s="1"/>
  <c r="M1979" i="2"/>
  <c r="L1979" i="2"/>
  <c r="M1978" i="2"/>
  <c r="L1978" i="2"/>
  <c r="O1978" i="2" s="1"/>
  <c r="M1977" i="2"/>
  <c r="L1977" i="2"/>
  <c r="M1976" i="2"/>
  <c r="L1976" i="2"/>
  <c r="O1976" i="2" s="1"/>
  <c r="M1975" i="2"/>
  <c r="L1975" i="2"/>
  <c r="M1974" i="2"/>
  <c r="L1974" i="2"/>
  <c r="O1974" i="2" s="1"/>
  <c r="M1973" i="2"/>
  <c r="L1973" i="2"/>
  <c r="M1972" i="2"/>
  <c r="L1972" i="2"/>
  <c r="O1972" i="2" s="1"/>
  <c r="M1971" i="2"/>
  <c r="L1971" i="2"/>
  <c r="M1970" i="2"/>
  <c r="L1970" i="2"/>
  <c r="O1970" i="2" s="1"/>
  <c r="M1969" i="2"/>
  <c r="L1969" i="2"/>
  <c r="M1968" i="2"/>
  <c r="L1968" i="2"/>
  <c r="O1968" i="2" s="1"/>
  <c r="M1967" i="2"/>
  <c r="L1967" i="2"/>
  <c r="M1966" i="2"/>
  <c r="L1966" i="2"/>
  <c r="O1966" i="2" s="1"/>
  <c r="M1965" i="2"/>
  <c r="L1965" i="2"/>
  <c r="M1964" i="2"/>
  <c r="L1964" i="2"/>
  <c r="O1964" i="2" s="1"/>
  <c r="M1963" i="2"/>
  <c r="L1963" i="2"/>
  <c r="M1962" i="2"/>
  <c r="L1962" i="2"/>
  <c r="O1962" i="2" s="1"/>
  <c r="M1961" i="2"/>
  <c r="L1961" i="2"/>
  <c r="M1960" i="2"/>
  <c r="L1960" i="2"/>
  <c r="O1960" i="2" s="1"/>
  <c r="M1959" i="2"/>
  <c r="L1959" i="2"/>
  <c r="M1958" i="2"/>
  <c r="L1958" i="2"/>
  <c r="O1958" i="2" s="1"/>
  <c r="M1957" i="2"/>
  <c r="L1957" i="2"/>
  <c r="M1956" i="2"/>
  <c r="L1956" i="2"/>
  <c r="O1956" i="2" s="1"/>
  <c r="M1955" i="2"/>
  <c r="L1955" i="2"/>
  <c r="M1954" i="2"/>
  <c r="L1954" i="2"/>
  <c r="O1954" i="2" s="1"/>
  <c r="M1953" i="2"/>
  <c r="L1953" i="2"/>
  <c r="M1952" i="2"/>
  <c r="L1952" i="2"/>
  <c r="O1952" i="2" s="1"/>
  <c r="M1951" i="2"/>
  <c r="L1951" i="2"/>
  <c r="M1950" i="2"/>
  <c r="L1950" i="2"/>
  <c r="O1950" i="2" s="1"/>
  <c r="M1949" i="2"/>
  <c r="L1949" i="2"/>
  <c r="M1948" i="2"/>
  <c r="L1948" i="2"/>
  <c r="O1948" i="2" s="1"/>
  <c r="M1947" i="2"/>
  <c r="L1947" i="2"/>
  <c r="M1946" i="2"/>
  <c r="L1946" i="2"/>
  <c r="O1946" i="2" s="1"/>
  <c r="M1945" i="2"/>
  <c r="L1945" i="2"/>
  <c r="M1944" i="2"/>
  <c r="L1944" i="2"/>
  <c r="O1944" i="2" s="1"/>
  <c r="M1943" i="2"/>
  <c r="L1943" i="2"/>
  <c r="M1942" i="2"/>
  <c r="L1942" i="2"/>
  <c r="O1942" i="2" s="1"/>
  <c r="M1941" i="2"/>
  <c r="L1941" i="2"/>
  <c r="M1940" i="2"/>
  <c r="L1940" i="2"/>
  <c r="O1940" i="2" s="1"/>
  <c r="M1939" i="2"/>
  <c r="L1939" i="2"/>
  <c r="M1938" i="2"/>
  <c r="L1938" i="2"/>
  <c r="O1938" i="2" s="1"/>
  <c r="M1937" i="2"/>
  <c r="L1937" i="2"/>
  <c r="M1936" i="2"/>
  <c r="L1936" i="2"/>
  <c r="O1936" i="2" s="1"/>
  <c r="M1935" i="2"/>
  <c r="L1935" i="2"/>
  <c r="M1934" i="2"/>
  <c r="L1934" i="2"/>
  <c r="O1934" i="2" s="1"/>
  <c r="M1933" i="2"/>
  <c r="L1933" i="2"/>
  <c r="M1932" i="2"/>
  <c r="L1932" i="2"/>
  <c r="O1932" i="2" s="1"/>
  <c r="M1931" i="2"/>
  <c r="L1931" i="2"/>
  <c r="M1930" i="2"/>
  <c r="L1930" i="2"/>
  <c r="O1930" i="2" s="1"/>
  <c r="M1929" i="2"/>
  <c r="L1929" i="2"/>
  <c r="M1928" i="2"/>
  <c r="L1928" i="2"/>
  <c r="O1928" i="2" s="1"/>
  <c r="M1927" i="2"/>
  <c r="L1927" i="2"/>
  <c r="M1926" i="2"/>
  <c r="L1926" i="2"/>
  <c r="O1926" i="2" s="1"/>
  <c r="M1925" i="2"/>
  <c r="L1925" i="2"/>
  <c r="M1924" i="2"/>
  <c r="L1924" i="2"/>
  <c r="O1924" i="2" s="1"/>
  <c r="M1923" i="2"/>
  <c r="L1923" i="2"/>
  <c r="M1922" i="2"/>
  <c r="L1922" i="2"/>
  <c r="O1922" i="2" s="1"/>
  <c r="M1921" i="2"/>
  <c r="L1921" i="2"/>
  <c r="M1920" i="2"/>
  <c r="L1920" i="2"/>
  <c r="O1920" i="2" s="1"/>
  <c r="M1919" i="2"/>
  <c r="L1919" i="2"/>
  <c r="M1918" i="2"/>
  <c r="L1918" i="2"/>
  <c r="O1918" i="2" s="1"/>
  <c r="M1917" i="2"/>
  <c r="L1917" i="2"/>
  <c r="M1916" i="2"/>
  <c r="L1916" i="2"/>
  <c r="O1916" i="2" s="1"/>
  <c r="M1915" i="2"/>
  <c r="L1915" i="2"/>
  <c r="M1914" i="2"/>
  <c r="L1914" i="2"/>
  <c r="O1914" i="2" s="1"/>
  <c r="M1913" i="2"/>
  <c r="L1913" i="2"/>
  <c r="M1912" i="2"/>
  <c r="L1912" i="2"/>
  <c r="O1912" i="2" s="1"/>
  <c r="M1911" i="2"/>
  <c r="L1911" i="2"/>
  <c r="M1910" i="2"/>
  <c r="L1910" i="2"/>
  <c r="O1910" i="2" s="1"/>
  <c r="M1909" i="2"/>
  <c r="L1909" i="2"/>
  <c r="M1908" i="2"/>
  <c r="L1908" i="2"/>
  <c r="O1908" i="2" s="1"/>
  <c r="M1907" i="2"/>
  <c r="L1907" i="2"/>
  <c r="M1906" i="2"/>
  <c r="L1906" i="2"/>
  <c r="O1906" i="2" s="1"/>
  <c r="M1905" i="2"/>
  <c r="L1905" i="2"/>
  <c r="M1904" i="2"/>
  <c r="L1904" i="2"/>
  <c r="O1904" i="2" s="1"/>
  <c r="M1903" i="2"/>
  <c r="L1903" i="2"/>
  <c r="M1902" i="2"/>
  <c r="L1902" i="2"/>
  <c r="O1902" i="2" s="1"/>
  <c r="M1901" i="2"/>
  <c r="L1901" i="2"/>
  <c r="M1900" i="2"/>
  <c r="L1900" i="2"/>
  <c r="O1900" i="2" s="1"/>
  <c r="M1899" i="2"/>
  <c r="L1899" i="2"/>
  <c r="M1898" i="2"/>
  <c r="L1898" i="2"/>
  <c r="O1898" i="2" s="1"/>
  <c r="M1897" i="2"/>
  <c r="L1897" i="2"/>
  <c r="M1896" i="2"/>
  <c r="L1896" i="2"/>
  <c r="O1896" i="2" s="1"/>
  <c r="M1895" i="2"/>
  <c r="L1895" i="2"/>
  <c r="M1894" i="2"/>
  <c r="L1894" i="2"/>
  <c r="O1894" i="2" s="1"/>
  <c r="M1893" i="2"/>
  <c r="L1893" i="2"/>
  <c r="M1892" i="2"/>
  <c r="L1892" i="2"/>
  <c r="O1892" i="2" s="1"/>
  <c r="M1891" i="2"/>
  <c r="L1891" i="2"/>
  <c r="M1890" i="2"/>
  <c r="L1890" i="2"/>
  <c r="O1890" i="2" s="1"/>
  <c r="M1889" i="2"/>
  <c r="L1889" i="2"/>
  <c r="M1888" i="2"/>
  <c r="L1888" i="2"/>
  <c r="O1888" i="2" s="1"/>
  <c r="M1887" i="2"/>
  <c r="L1887" i="2"/>
  <c r="M1886" i="2"/>
  <c r="L1886" i="2"/>
  <c r="O1886" i="2" s="1"/>
  <c r="M1885" i="2"/>
  <c r="L1885" i="2"/>
  <c r="M1884" i="2"/>
  <c r="L1884" i="2"/>
  <c r="O1884" i="2" s="1"/>
  <c r="M1883" i="2"/>
  <c r="L1883" i="2"/>
  <c r="M1882" i="2"/>
  <c r="L1882" i="2"/>
  <c r="O1882" i="2" s="1"/>
  <c r="M1881" i="2"/>
  <c r="L1881" i="2"/>
  <c r="M1880" i="2"/>
  <c r="L1880" i="2"/>
  <c r="O1880" i="2" s="1"/>
  <c r="M1879" i="2"/>
  <c r="L1879" i="2"/>
  <c r="M1878" i="2"/>
  <c r="L1878" i="2"/>
  <c r="O1878" i="2" s="1"/>
  <c r="M1877" i="2"/>
  <c r="L1877" i="2"/>
  <c r="M1876" i="2"/>
  <c r="L1876" i="2"/>
  <c r="O1876" i="2" s="1"/>
  <c r="M1875" i="2"/>
  <c r="L1875" i="2"/>
  <c r="M1874" i="2"/>
  <c r="L1874" i="2"/>
  <c r="O1874" i="2" s="1"/>
  <c r="M1873" i="2"/>
  <c r="L1873" i="2"/>
  <c r="M1872" i="2"/>
  <c r="L1872" i="2"/>
  <c r="O1872" i="2" s="1"/>
  <c r="M1871" i="2"/>
  <c r="L1871" i="2"/>
  <c r="M1870" i="2"/>
  <c r="L1870" i="2"/>
  <c r="O1870" i="2" s="1"/>
  <c r="M1869" i="2"/>
  <c r="L1869" i="2"/>
  <c r="M1868" i="2"/>
  <c r="L1868" i="2"/>
  <c r="O1868" i="2" s="1"/>
  <c r="M1867" i="2"/>
  <c r="L1867" i="2"/>
  <c r="M1866" i="2"/>
  <c r="L1866" i="2"/>
  <c r="O1866" i="2" s="1"/>
  <c r="M1865" i="2"/>
  <c r="L1865" i="2"/>
  <c r="M1864" i="2"/>
  <c r="L1864" i="2"/>
  <c r="O1864" i="2" s="1"/>
  <c r="M1863" i="2"/>
  <c r="L1863" i="2"/>
  <c r="M1862" i="2"/>
  <c r="L1862" i="2"/>
  <c r="O1862" i="2" s="1"/>
  <c r="M1861" i="2"/>
  <c r="L1861" i="2"/>
  <c r="M1860" i="2"/>
  <c r="L1860" i="2"/>
  <c r="O1860" i="2" s="1"/>
  <c r="M1859" i="2"/>
  <c r="L1859" i="2"/>
  <c r="M1858" i="2"/>
  <c r="L1858" i="2"/>
  <c r="O1858" i="2" s="1"/>
  <c r="M1857" i="2"/>
  <c r="L1857" i="2"/>
  <c r="M1856" i="2"/>
  <c r="L1856" i="2"/>
  <c r="O1856" i="2" s="1"/>
  <c r="M1855" i="2"/>
  <c r="L1855" i="2"/>
  <c r="M1854" i="2"/>
  <c r="L1854" i="2"/>
  <c r="O1854" i="2" s="1"/>
  <c r="M1853" i="2"/>
  <c r="L1853" i="2"/>
  <c r="M1852" i="2"/>
  <c r="L1852" i="2"/>
  <c r="O1852" i="2" s="1"/>
  <c r="M1851" i="2"/>
  <c r="L1851" i="2"/>
  <c r="M1850" i="2"/>
  <c r="L1850" i="2"/>
  <c r="O1850" i="2" s="1"/>
  <c r="M1849" i="2"/>
  <c r="L1849" i="2"/>
  <c r="M1848" i="2"/>
  <c r="L1848" i="2"/>
  <c r="O1848" i="2" s="1"/>
  <c r="M1847" i="2"/>
  <c r="L1847" i="2"/>
  <c r="M1846" i="2"/>
  <c r="L1846" i="2"/>
  <c r="O1846" i="2" s="1"/>
  <c r="M1845" i="2"/>
  <c r="L1845" i="2"/>
  <c r="M1844" i="2"/>
  <c r="L1844" i="2"/>
  <c r="O1844" i="2" s="1"/>
  <c r="M1843" i="2"/>
  <c r="L1843" i="2"/>
  <c r="M1842" i="2"/>
  <c r="L1842" i="2"/>
  <c r="O1842" i="2" s="1"/>
  <c r="M1841" i="2"/>
  <c r="L1841" i="2"/>
  <c r="M1840" i="2"/>
  <c r="L1840" i="2"/>
  <c r="O1840" i="2" s="1"/>
  <c r="M1839" i="2"/>
  <c r="L1839" i="2"/>
  <c r="M1838" i="2"/>
  <c r="L1838" i="2"/>
  <c r="O1838" i="2" s="1"/>
  <c r="M1837" i="2"/>
  <c r="L1837" i="2"/>
  <c r="M1836" i="2"/>
  <c r="L1836" i="2"/>
  <c r="O1836" i="2" s="1"/>
  <c r="M1835" i="2"/>
  <c r="L1835" i="2"/>
  <c r="M1834" i="2"/>
  <c r="L1834" i="2"/>
  <c r="O1834" i="2" s="1"/>
  <c r="M1833" i="2"/>
  <c r="L1833" i="2"/>
  <c r="M1832" i="2"/>
  <c r="L1832" i="2"/>
  <c r="O1832" i="2" s="1"/>
  <c r="M1831" i="2"/>
  <c r="L1831" i="2"/>
  <c r="M1830" i="2"/>
  <c r="L1830" i="2"/>
  <c r="O1830" i="2" s="1"/>
  <c r="M1829" i="2"/>
  <c r="L1829" i="2"/>
  <c r="M1828" i="2"/>
  <c r="L1828" i="2"/>
  <c r="O1828" i="2" s="1"/>
  <c r="M1827" i="2"/>
  <c r="L1827" i="2"/>
  <c r="M1826" i="2"/>
  <c r="L1826" i="2"/>
  <c r="O1826" i="2" s="1"/>
  <c r="M1825" i="2"/>
  <c r="L1825" i="2"/>
  <c r="M1824" i="2"/>
  <c r="L1824" i="2"/>
  <c r="O1824" i="2" s="1"/>
  <c r="M1823" i="2"/>
  <c r="L1823" i="2"/>
  <c r="M1822" i="2"/>
  <c r="L1822" i="2"/>
  <c r="O1822" i="2" s="1"/>
  <c r="M1821" i="2"/>
  <c r="L1821" i="2"/>
  <c r="M1820" i="2"/>
  <c r="L1820" i="2"/>
  <c r="O1820" i="2" s="1"/>
  <c r="M1819" i="2"/>
  <c r="L1819" i="2"/>
  <c r="M1818" i="2"/>
  <c r="L1818" i="2"/>
  <c r="O1818" i="2" s="1"/>
  <c r="M1817" i="2"/>
  <c r="L1817" i="2"/>
  <c r="M1816" i="2"/>
  <c r="L1816" i="2"/>
  <c r="O1816" i="2" s="1"/>
  <c r="M1815" i="2"/>
  <c r="L1815" i="2"/>
  <c r="M1814" i="2"/>
  <c r="L1814" i="2"/>
  <c r="O1814" i="2" s="1"/>
  <c r="M1813" i="2"/>
  <c r="L1813" i="2"/>
  <c r="M1812" i="2"/>
  <c r="L1812" i="2"/>
  <c r="O1812" i="2" s="1"/>
  <c r="M1811" i="2"/>
  <c r="L1811" i="2"/>
  <c r="M1810" i="2"/>
  <c r="L1810" i="2"/>
  <c r="O1810" i="2" s="1"/>
  <c r="M1809" i="2"/>
  <c r="L1809" i="2"/>
  <c r="M1808" i="2"/>
  <c r="L1808" i="2"/>
  <c r="O1808" i="2" s="1"/>
  <c r="M1807" i="2"/>
  <c r="L1807" i="2"/>
  <c r="M1806" i="2"/>
  <c r="L1806" i="2"/>
  <c r="O1806" i="2" s="1"/>
  <c r="M1805" i="2"/>
  <c r="L1805" i="2"/>
  <c r="M1804" i="2"/>
  <c r="L1804" i="2"/>
  <c r="O1804" i="2" s="1"/>
  <c r="M1803" i="2"/>
  <c r="L1803" i="2"/>
  <c r="M1802" i="2"/>
  <c r="L1802" i="2"/>
  <c r="O1802" i="2" s="1"/>
  <c r="M1801" i="2"/>
  <c r="L1801" i="2"/>
  <c r="M1800" i="2"/>
  <c r="L1800" i="2"/>
  <c r="O1800" i="2" s="1"/>
  <c r="M1799" i="2"/>
  <c r="L1799" i="2"/>
  <c r="M1798" i="2"/>
  <c r="L1798" i="2"/>
  <c r="O1798" i="2" s="1"/>
  <c r="M1797" i="2"/>
  <c r="L1797" i="2"/>
  <c r="M1796" i="2"/>
  <c r="L1796" i="2"/>
  <c r="O1796" i="2" s="1"/>
  <c r="M1795" i="2"/>
  <c r="L1795" i="2"/>
  <c r="M1794" i="2"/>
  <c r="L1794" i="2"/>
  <c r="O1794" i="2" s="1"/>
  <c r="M1793" i="2"/>
  <c r="L1793" i="2"/>
  <c r="M1792" i="2"/>
  <c r="L1792" i="2"/>
  <c r="O1792" i="2" s="1"/>
  <c r="M1791" i="2"/>
  <c r="L1791" i="2"/>
  <c r="M1790" i="2"/>
  <c r="L1790" i="2"/>
  <c r="O1790" i="2" s="1"/>
  <c r="M1789" i="2"/>
  <c r="L1789" i="2"/>
  <c r="M1788" i="2"/>
  <c r="L1788" i="2"/>
  <c r="O1788" i="2" s="1"/>
  <c r="M1787" i="2"/>
  <c r="L1787" i="2"/>
  <c r="M1786" i="2"/>
  <c r="L1786" i="2"/>
  <c r="O1786" i="2" s="1"/>
  <c r="M1785" i="2"/>
  <c r="L1785" i="2"/>
  <c r="M1784" i="2"/>
  <c r="L1784" i="2"/>
  <c r="O1784" i="2" s="1"/>
  <c r="M1783" i="2"/>
  <c r="L1783" i="2"/>
  <c r="M1782" i="2"/>
  <c r="L1782" i="2"/>
  <c r="O1782" i="2" s="1"/>
  <c r="M1781" i="2"/>
  <c r="L1781" i="2"/>
  <c r="M1780" i="2"/>
  <c r="L1780" i="2"/>
  <c r="O1780" i="2" s="1"/>
  <c r="M1779" i="2"/>
  <c r="L1779" i="2"/>
  <c r="M1778" i="2"/>
  <c r="L1778" i="2"/>
  <c r="O1778" i="2" s="1"/>
  <c r="M1777" i="2"/>
  <c r="L1777" i="2"/>
  <c r="M1776" i="2"/>
  <c r="L1776" i="2"/>
  <c r="O1776" i="2" s="1"/>
  <c r="M1775" i="2"/>
  <c r="L1775" i="2"/>
  <c r="M1774" i="2"/>
  <c r="L1774" i="2"/>
  <c r="O1774" i="2" s="1"/>
  <c r="M1773" i="2"/>
  <c r="L1773" i="2"/>
  <c r="M1772" i="2"/>
  <c r="L1772" i="2"/>
  <c r="O1772" i="2" s="1"/>
  <c r="M1771" i="2"/>
  <c r="L1771" i="2"/>
  <c r="M1770" i="2"/>
  <c r="L1770" i="2"/>
  <c r="O1770" i="2" s="1"/>
  <c r="M1769" i="2"/>
  <c r="L1769" i="2"/>
  <c r="M1768" i="2"/>
  <c r="L1768" i="2"/>
  <c r="O1768" i="2" s="1"/>
  <c r="M1767" i="2"/>
  <c r="L1767" i="2"/>
  <c r="M1766" i="2"/>
  <c r="L1766" i="2"/>
  <c r="O1766" i="2" s="1"/>
  <c r="M1765" i="2"/>
  <c r="L1765" i="2"/>
  <c r="M1764" i="2"/>
  <c r="L1764" i="2"/>
  <c r="O1764" i="2" s="1"/>
  <c r="M1763" i="2"/>
  <c r="L1763" i="2"/>
  <c r="M1762" i="2"/>
  <c r="L1762" i="2"/>
  <c r="O1762" i="2" s="1"/>
  <c r="M1761" i="2"/>
  <c r="L1761" i="2"/>
  <c r="M1760" i="2"/>
  <c r="L1760" i="2"/>
  <c r="O1760" i="2" s="1"/>
  <c r="M1759" i="2"/>
  <c r="L1759" i="2"/>
  <c r="M1758" i="2"/>
  <c r="L1758" i="2"/>
  <c r="O1758" i="2" s="1"/>
  <c r="M1757" i="2"/>
  <c r="L1757" i="2"/>
  <c r="M1756" i="2"/>
  <c r="L1756" i="2"/>
  <c r="O1756" i="2" s="1"/>
  <c r="M1755" i="2"/>
  <c r="L1755" i="2"/>
  <c r="M1754" i="2"/>
  <c r="L1754" i="2"/>
  <c r="O1754" i="2" s="1"/>
  <c r="M1753" i="2"/>
  <c r="L1753" i="2"/>
  <c r="M1752" i="2"/>
  <c r="L1752" i="2"/>
  <c r="O1752" i="2" s="1"/>
  <c r="M1751" i="2"/>
  <c r="L1751" i="2"/>
  <c r="M1750" i="2"/>
  <c r="L1750" i="2"/>
  <c r="O1750" i="2" s="1"/>
  <c r="M1749" i="2"/>
  <c r="L1749" i="2"/>
  <c r="M1748" i="2"/>
  <c r="L1748" i="2"/>
  <c r="O1748" i="2" s="1"/>
  <c r="M1747" i="2"/>
  <c r="L1747" i="2"/>
  <c r="M1746" i="2"/>
  <c r="L1746" i="2"/>
  <c r="O1746" i="2" s="1"/>
  <c r="M1745" i="2"/>
  <c r="L1745" i="2"/>
  <c r="M1744" i="2"/>
  <c r="L1744" i="2"/>
  <c r="O1744" i="2" s="1"/>
  <c r="M1743" i="2"/>
  <c r="L1743" i="2"/>
  <c r="M1742" i="2"/>
  <c r="L1742" i="2"/>
  <c r="O1742" i="2" s="1"/>
  <c r="M1741" i="2"/>
  <c r="L1741" i="2"/>
  <c r="M1740" i="2"/>
  <c r="L1740" i="2"/>
  <c r="O1740" i="2" s="1"/>
  <c r="M1739" i="2"/>
  <c r="L1739" i="2"/>
  <c r="M1738" i="2"/>
  <c r="L1738" i="2"/>
  <c r="O1738" i="2" s="1"/>
  <c r="M1737" i="2"/>
  <c r="L1737" i="2"/>
  <c r="M1736" i="2"/>
  <c r="L1736" i="2"/>
  <c r="O1736" i="2" s="1"/>
  <c r="M1735" i="2"/>
  <c r="L1735" i="2"/>
  <c r="M1734" i="2"/>
  <c r="L1734" i="2"/>
  <c r="O1734" i="2" s="1"/>
  <c r="M1733" i="2"/>
  <c r="L1733" i="2"/>
  <c r="M1732" i="2"/>
  <c r="L1732" i="2"/>
  <c r="O1732" i="2" s="1"/>
  <c r="M1731" i="2"/>
  <c r="L1731" i="2"/>
  <c r="M1730" i="2"/>
  <c r="L1730" i="2"/>
  <c r="O1730" i="2" s="1"/>
  <c r="M1729" i="2"/>
  <c r="L1729" i="2"/>
  <c r="M1728" i="2"/>
  <c r="L1728" i="2"/>
  <c r="O1728" i="2" s="1"/>
  <c r="M1727" i="2"/>
  <c r="L1727" i="2"/>
  <c r="M1726" i="2"/>
  <c r="L1726" i="2"/>
  <c r="O1726" i="2" s="1"/>
  <c r="M1725" i="2"/>
  <c r="L1725" i="2"/>
  <c r="M1724" i="2"/>
  <c r="L1724" i="2"/>
  <c r="O1724" i="2" s="1"/>
  <c r="M1723" i="2"/>
  <c r="L1723" i="2"/>
  <c r="M1722" i="2"/>
  <c r="L1722" i="2"/>
  <c r="O1722" i="2" s="1"/>
  <c r="M1721" i="2"/>
  <c r="L1721" i="2"/>
  <c r="M1720" i="2"/>
  <c r="L1720" i="2"/>
  <c r="O1720" i="2" s="1"/>
  <c r="M1719" i="2"/>
  <c r="L1719" i="2"/>
  <c r="M1718" i="2"/>
  <c r="L1718" i="2"/>
  <c r="O1718" i="2" s="1"/>
  <c r="M1717" i="2"/>
  <c r="L1717" i="2"/>
  <c r="M1716" i="2"/>
  <c r="L1716" i="2"/>
  <c r="O1716" i="2" s="1"/>
  <c r="M1715" i="2"/>
  <c r="L1715" i="2"/>
  <c r="M1714" i="2"/>
  <c r="L1714" i="2"/>
  <c r="O1714" i="2" s="1"/>
  <c r="M1713" i="2"/>
  <c r="L1713" i="2"/>
  <c r="M1712" i="2"/>
  <c r="L1712" i="2"/>
  <c r="O1712" i="2" s="1"/>
  <c r="M1711" i="2"/>
  <c r="L1711" i="2"/>
  <c r="M1710" i="2"/>
  <c r="L1710" i="2"/>
  <c r="O1710" i="2" s="1"/>
  <c r="M1709" i="2"/>
  <c r="L1709" i="2"/>
  <c r="M1708" i="2"/>
  <c r="L1708" i="2"/>
  <c r="O1708" i="2" s="1"/>
  <c r="M1707" i="2"/>
  <c r="L1707" i="2"/>
  <c r="M1706" i="2"/>
  <c r="L1706" i="2"/>
  <c r="O1706" i="2" s="1"/>
  <c r="M1705" i="2"/>
  <c r="L1705" i="2"/>
  <c r="M1704" i="2"/>
  <c r="L1704" i="2"/>
  <c r="O1704" i="2" s="1"/>
  <c r="M1703" i="2"/>
  <c r="L1703" i="2"/>
  <c r="M1702" i="2"/>
  <c r="L1702" i="2"/>
  <c r="O1702" i="2" s="1"/>
  <c r="M1701" i="2"/>
  <c r="L1701" i="2"/>
  <c r="M1700" i="2"/>
  <c r="L1700" i="2"/>
  <c r="O1700" i="2" s="1"/>
  <c r="M1699" i="2"/>
  <c r="L1699" i="2"/>
  <c r="M1698" i="2"/>
  <c r="L1698" i="2"/>
  <c r="O1698" i="2" s="1"/>
  <c r="M1697" i="2"/>
  <c r="L1697" i="2"/>
  <c r="M1696" i="2"/>
  <c r="L1696" i="2"/>
  <c r="O1696" i="2" s="1"/>
  <c r="M1695" i="2"/>
  <c r="L1695" i="2"/>
  <c r="M1694" i="2"/>
  <c r="L1694" i="2"/>
  <c r="O1694" i="2" s="1"/>
  <c r="M1693" i="2"/>
  <c r="L1693" i="2"/>
  <c r="M1692" i="2"/>
  <c r="L1692" i="2"/>
  <c r="O1692" i="2" s="1"/>
  <c r="M1691" i="2"/>
  <c r="L1691" i="2"/>
  <c r="M1690" i="2"/>
  <c r="L1690" i="2"/>
  <c r="O1690" i="2" s="1"/>
  <c r="M1689" i="2"/>
  <c r="L1689" i="2"/>
  <c r="M1688" i="2"/>
  <c r="L1688" i="2"/>
  <c r="O1688" i="2" s="1"/>
  <c r="M1687" i="2"/>
  <c r="L1687" i="2"/>
  <c r="M1686" i="2"/>
  <c r="L1686" i="2"/>
  <c r="O1686" i="2" s="1"/>
  <c r="M1685" i="2"/>
  <c r="L1685" i="2"/>
  <c r="M1684" i="2"/>
  <c r="L1684" i="2"/>
  <c r="O1684" i="2" s="1"/>
  <c r="M1683" i="2"/>
  <c r="L1683" i="2"/>
  <c r="M1682" i="2"/>
  <c r="L1682" i="2"/>
  <c r="O1682" i="2" s="1"/>
  <c r="M1681" i="2"/>
  <c r="L1681" i="2"/>
  <c r="M1680" i="2"/>
  <c r="L1680" i="2"/>
  <c r="O1680" i="2" s="1"/>
  <c r="M1679" i="2"/>
  <c r="L1679" i="2"/>
  <c r="M1678" i="2"/>
  <c r="L1678" i="2"/>
  <c r="O1678" i="2" s="1"/>
  <c r="M1677" i="2"/>
  <c r="L1677" i="2"/>
  <c r="M1676" i="2"/>
  <c r="L1676" i="2"/>
  <c r="O1676" i="2" s="1"/>
  <c r="M1675" i="2"/>
  <c r="L1675" i="2"/>
  <c r="M1674" i="2"/>
  <c r="L1674" i="2"/>
  <c r="O1674" i="2" s="1"/>
  <c r="M1673" i="2"/>
  <c r="L1673" i="2"/>
  <c r="M1672" i="2"/>
  <c r="L1672" i="2"/>
  <c r="O1672" i="2" s="1"/>
  <c r="M1671" i="2"/>
  <c r="L1671" i="2"/>
  <c r="M1670" i="2"/>
  <c r="L1670" i="2"/>
  <c r="O1670" i="2" s="1"/>
  <c r="M1669" i="2"/>
  <c r="L1669" i="2"/>
  <c r="M1668" i="2"/>
  <c r="L1668" i="2"/>
  <c r="O1668" i="2" s="1"/>
  <c r="M1667" i="2"/>
  <c r="L1667" i="2"/>
  <c r="M1666" i="2"/>
  <c r="L1666" i="2"/>
  <c r="O1666" i="2" s="1"/>
  <c r="M1665" i="2"/>
  <c r="L1665" i="2"/>
  <c r="M1664" i="2"/>
  <c r="L1664" i="2"/>
  <c r="O1664" i="2" s="1"/>
  <c r="M1663" i="2"/>
  <c r="L1663" i="2"/>
  <c r="M1662" i="2"/>
  <c r="L1662" i="2"/>
  <c r="O1662" i="2" s="1"/>
  <c r="M1661" i="2"/>
  <c r="L1661" i="2"/>
  <c r="M1660" i="2"/>
  <c r="L1660" i="2"/>
  <c r="O1660" i="2" s="1"/>
  <c r="M1659" i="2"/>
  <c r="L1659" i="2"/>
  <c r="M1658" i="2"/>
  <c r="L1658" i="2"/>
  <c r="O1658" i="2" s="1"/>
  <c r="M1657" i="2"/>
  <c r="L1657" i="2"/>
  <c r="M1656" i="2"/>
  <c r="L1656" i="2"/>
  <c r="O1656" i="2" s="1"/>
  <c r="M1655" i="2"/>
  <c r="L1655" i="2"/>
  <c r="M1654" i="2"/>
  <c r="L1654" i="2"/>
  <c r="O1654" i="2" s="1"/>
  <c r="M1653" i="2"/>
  <c r="L1653" i="2"/>
  <c r="M1652" i="2"/>
  <c r="L1652" i="2"/>
  <c r="O1652" i="2" s="1"/>
  <c r="M1651" i="2"/>
  <c r="L1651" i="2"/>
  <c r="M1650" i="2"/>
  <c r="L1650" i="2"/>
  <c r="O1650" i="2" s="1"/>
  <c r="M1649" i="2"/>
  <c r="L1649" i="2"/>
  <c r="M1648" i="2"/>
  <c r="L1648" i="2"/>
  <c r="O1648" i="2" s="1"/>
  <c r="M1647" i="2"/>
  <c r="L1647" i="2"/>
  <c r="M1646" i="2"/>
  <c r="L1646" i="2"/>
  <c r="O1646" i="2" s="1"/>
  <c r="M1645" i="2"/>
  <c r="L1645" i="2"/>
  <c r="M1644" i="2"/>
  <c r="L1644" i="2"/>
  <c r="O1644" i="2" s="1"/>
  <c r="M1643" i="2"/>
  <c r="L1643" i="2"/>
  <c r="M1642" i="2"/>
  <c r="L1642" i="2"/>
  <c r="O1642" i="2" s="1"/>
  <c r="M1641" i="2"/>
  <c r="L1641" i="2"/>
  <c r="M1640" i="2"/>
  <c r="L1640" i="2"/>
  <c r="O1640" i="2" s="1"/>
  <c r="M1639" i="2"/>
  <c r="L1639" i="2"/>
  <c r="M1638" i="2"/>
  <c r="L1638" i="2"/>
  <c r="O1638" i="2" s="1"/>
  <c r="M1637" i="2"/>
  <c r="L1637" i="2"/>
  <c r="M1636" i="2"/>
  <c r="L1636" i="2"/>
  <c r="O1636" i="2" s="1"/>
  <c r="M1635" i="2"/>
  <c r="L1635" i="2"/>
  <c r="M1634" i="2"/>
  <c r="L1634" i="2"/>
  <c r="O1634" i="2" s="1"/>
  <c r="M1633" i="2"/>
  <c r="L1633" i="2"/>
  <c r="M1632" i="2"/>
  <c r="L1632" i="2"/>
  <c r="O1632" i="2" s="1"/>
  <c r="M1631" i="2"/>
  <c r="L1631" i="2"/>
  <c r="M1630" i="2"/>
  <c r="L1630" i="2"/>
  <c r="O1630" i="2" s="1"/>
  <c r="M1629" i="2"/>
  <c r="L1629" i="2"/>
  <c r="M1628" i="2"/>
  <c r="L1628" i="2"/>
  <c r="O1628" i="2" s="1"/>
  <c r="M1627" i="2"/>
  <c r="L1627" i="2"/>
  <c r="M1626" i="2"/>
  <c r="L1626" i="2"/>
  <c r="O1626" i="2" s="1"/>
  <c r="M1625" i="2"/>
  <c r="L1625" i="2"/>
  <c r="M1624" i="2"/>
  <c r="L1624" i="2"/>
  <c r="O1624" i="2" s="1"/>
  <c r="M1623" i="2"/>
  <c r="L1623" i="2"/>
  <c r="M1622" i="2"/>
  <c r="L1622" i="2"/>
  <c r="O1622" i="2" s="1"/>
  <c r="M1621" i="2"/>
  <c r="L1621" i="2"/>
  <c r="M1620" i="2"/>
  <c r="L1620" i="2"/>
  <c r="O1620" i="2" s="1"/>
  <c r="M1619" i="2"/>
  <c r="L1619" i="2"/>
  <c r="M1618" i="2"/>
  <c r="L1618" i="2"/>
  <c r="O1618" i="2" s="1"/>
  <c r="M1617" i="2"/>
  <c r="L1617" i="2"/>
  <c r="M1616" i="2"/>
  <c r="L1616" i="2"/>
  <c r="O1616" i="2" s="1"/>
  <c r="M1615" i="2"/>
  <c r="L1615" i="2"/>
  <c r="M1614" i="2"/>
  <c r="L1614" i="2"/>
  <c r="O1614" i="2" s="1"/>
  <c r="M1613" i="2"/>
  <c r="L1613" i="2"/>
  <c r="M1612" i="2"/>
  <c r="L1612" i="2"/>
  <c r="O1612" i="2" s="1"/>
  <c r="M1611" i="2"/>
  <c r="L1611" i="2"/>
  <c r="M1610" i="2"/>
  <c r="L1610" i="2"/>
  <c r="O1610" i="2" s="1"/>
  <c r="M1609" i="2"/>
  <c r="L1609" i="2"/>
  <c r="M1608" i="2"/>
  <c r="L1608" i="2"/>
  <c r="O1608" i="2" s="1"/>
  <c r="M1607" i="2"/>
  <c r="L1607" i="2"/>
  <c r="M1606" i="2"/>
  <c r="L1606" i="2"/>
  <c r="O1606" i="2" s="1"/>
  <c r="M1605" i="2"/>
  <c r="L1605" i="2"/>
  <c r="M1604" i="2"/>
  <c r="L1604" i="2"/>
  <c r="O1604" i="2" s="1"/>
  <c r="M1603" i="2"/>
  <c r="L1603" i="2"/>
  <c r="M1602" i="2"/>
  <c r="L1602" i="2"/>
  <c r="O1602" i="2" s="1"/>
  <c r="M1601" i="2"/>
  <c r="L1601" i="2"/>
  <c r="M1600" i="2"/>
  <c r="L1600" i="2"/>
  <c r="O1600" i="2" s="1"/>
  <c r="M1599" i="2"/>
  <c r="L1599" i="2"/>
  <c r="M1598" i="2"/>
  <c r="L1598" i="2"/>
  <c r="O1598" i="2" s="1"/>
  <c r="M1597" i="2"/>
  <c r="L1597" i="2"/>
  <c r="M1596" i="2"/>
  <c r="L1596" i="2"/>
  <c r="O1596" i="2" s="1"/>
  <c r="M1595" i="2"/>
  <c r="L1595" i="2"/>
  <c r="M1594" i="2"/>
  <c r="L1594" i="2"/>
  <c r="O1594" i="2" s="1"/>
  <c r="M1593" i="2"/>
  <c r="L1593" i="2"/>
  <c r="M1592" i="2"/>
  <c r="L1592" i="2"/>
  <c r="O1592" i="2" s="1"/>
  <c r="M1591" i="2"/>
  <c r="L1591" i="2"/>
  <c r="M1590" i="2"/>
  <c r="L1590" i="2"/>
  <c r="O1590" i="2" s="1"/>
  <c r="M1589" i="2"/>
  <c r="L1589" i="2"/>
  <c r="M1588" i="2"/>
  <c r="L1588" i="2"/>
  <c r="O1588" i="2" s="1"/>
  <c r="M1587" i="2"/>
  <c r="L1587" i="2"/>
  <c r="M1586" i="2"/>
  <c r="L1586" i="2"/>
  <c r="O1586" i="2" s="1"/>
  <c r="M1585" i="2"/>
  <c r="L1585" i="2"/>
  <c r="M1584" i="2"/>
  <c r="L1584" i="2"/>
  <c r="O1584" i="2" s="1"/>
  <c r="M1583" i="2"/>
  <c r="L1583" i="2"/>
  <c r="M1582" i="2"/>
  <c r="L1582" i="2"/>
  <c r="O1582" i="2" s="1"/>
  <c r="M1581" i="2"/>
  <c r="L1581" i="2"/>
  <c r="M1580" i="2"/>
  <c r="L1580" i="2"/>
  <c r="O1580" i="2" s="1"/>
  <c r="M1579" i="2"/>
  <c r="L1579" i="2"/>
  <c r="M1578" i="2"/>
  <c r="L1578" i="2"/>
  <c r="O1578" i="2" s="1"/>
  <c r="M1577" i="2"/>
  <c r="L1577" i="2"/>
  <c r="M1576" i="2"/>
  <c r="L1576" i="2"/>
  <c r="O1576" i="2" s="1"/>
  <c r="M1575" i="2"/>
  <c r="L1575" i="2"/>
  <c r="M1574" i="2"/>
  <c r="L1574" i="2"/>
  <c r="O1574" i="2" s="1"/>
  <c r="M1573" i="2"/>
  <c r="L1573" i="2"/>
  <c r="M1572" i="2"/>
  <c r="L1572" i="2"/>
  <c r="O1572" i="2" s="1"/>
  <c r="M1571" i="2"/>
  <c r="L1571" i="2"/>
  <c r="M1570" i="2"/>
  <c r="L1570" i="2"/>
  <c r="O1570" i="2" s="1"/>
  <c r="M1569" i="2"/>
  <c r="L1569" i="2"/>
  <c r="M1568" i="2"/>
  <c r="L1568" i="2"/>
  <c r="O1568" i="2" s="1"/>
  <c r="M1567" i="2"/>
  <c r="L1567" i="2"/>
  <c r="M1566" i="2"/>
  <c r="L1566" i="2"/>
  <c r="O1566" i="2" s="1"/>
  <c r="M1565" i="2"/>
  <c r="L1565" i="2"/>
  <c r="M1564" i="2"/>
  <c r="L1564" i="2"/>
  <c r="O1564" i="2" s="1"/>
  <c r="M1563" i="2"/>
  <c r="L1563" i="2"/>
  <c r="M1562" i="2"/>
  <c r="L1562" i="2"/>
  <c r="O1562" i="2" s="1"/>
  <c r="M1561" i="2"/>
  <c r="L1561" i="2"/>
  <c r="M1560" i="2"/>
  <c r="L1560" i="2"/>
  <c r="O1560" i="2" s="1"/>
  <c r="M1559" i="2"/>
  <c r="L1559" i="2"/>
  <c r="M1558" i="2"/>
  <c r="L1558" i="2"/>
  <c r="O1558" i="2" s="1"/>
  <c r="M1557" i="2"/>
  <c r="L1557" i="2"/>
  <c r="M1556" i="2"/>
  <c r="L1556" i="2"/>
  <c r="O1556" i="2" s="1"/>
  <c r="M1555" i="2"/>
  <c r="L1555" i="2"/>
  <c r="M1554" i="2"/>
  <c r="L1554" i="2"/>
  <c r="O1554" i="2" s="1"/>
  <c r="M1553" i="2"/>
  <c r="L1553" i="2"/>
  <c r="M1552" i="2"/>
  <c r="L1552" i="2"/>
  <c r="O1552" i="2" s="1"/>
  <c r="M1551" i="2"/>
  <c r="L1551" i="2"/>
  <c r="M1550" i="2"/>
  <c r="L1550" i="2"/>
  <c r="O1550" i="2" s="1"/>
  <c r="M1549" i="2"/>
  <c r="L1549" i="2"/>
  <c r="M1548" i="2"/>
  <c r="L1548" i="2"/>
  <c r="O1548" i="2" s="1"/>
  <c r="M1547" i="2"/>
  <c r="L1547" i="2"/>
  <c r="M1546" i="2"/>
  <c r="L1546" i="2"/>
  <c r="O1546" i="2" s="1"/>
  <c r="M1545" i="2"/>
  <c r="L1545" i="2"/>
  <c r="M1544" i="2"/>
  <c r="L1544" i="2"/>
  <c r="O1544" i="2" s="1"/>
  <c r="M1543" i="2"/>
  <c r="L1543" i="2"/>
  <c r="M1542" i="2"/>
  <c r="L1542" i="2"/>
  <c r="O1542" i="2" s="1"/>
  <c r="M1541" i="2"/>
  <c r="L1541" i="2"/>
  <c r="M1540" i="2"/>
  <c r="L1540" i="2"/>
  <c r="O1540" i="2" s="1"/>
  <c r="M1539" i="2"/>
  <c r="L1539" i="2"/>
  <c r="M1538" i="2"/>
  <c r="L1538" i="2"/>
  <c r="O1538" i="2" s="1"/>
  <c r="M1537" i="2"/>
  <c r="L1537" i="2"/>
  <c r="M1536" i="2"/>
  <c r="L1536" i="2"/>
  <c r="O1536" i="2" s="1"/>
  <c r="M1535" i="2"/>
  <c r="L1535" i="2"/>
  <c r="M1534" i="2"/>
  <c r="L1534" i="2"/>
  <c r="O1534" i="2" s="1"/>
  <c r="M1533" i="2"/>
  <c r="L1533" i="2"/>
  <c r="M1532" i="2"/>
  <c r="L1532" i="2"/>
  <c r="O1532" i="2" s="1"/>
  <c r="M1531" i="2"/>
  <c r="L1531" i="2"/>
  <c r="M1530" i="2"/>
  <c r="L1530" i="2"/>
  <c r="O1530" i="2" s="1"/>
  <c r="M1529" i="2"/>
  <c r="L1529" i="2"/>
  <c r="M1528" i="2"/>
  <c r="L1528" i="2"/>
  <c r="O1528" i="2" s="1"/>
  <c r="M1527" i="2"/>
  <c r="L1527" i="2"/>
  <c r="M1526" i="2"/>
  <c r="L1526" i="2"/>
  <c r="O1526" i="2" s="1"/>
  <c r="M1525" i="2"/>
  <c r="L1525" i="2"/>
  <c r="M1524" i="2"/>
  <c r="L1524" i="2"/>
  <c r="O1524" i="2" s="1"/>
  <c r="M1523" i="2"/>
  <c r="L1523" i="2"/>
  <c r="M1522" i="2"/>
  <c r="L1522" i="2"/>
  <c r="O1522" i="2" s="1"/>
  <c r="M1521" i="2"/>
  <c r="L1521" i="2"/>
  <c r="M1520" i="2"/>
  <c r="L1520" i="2"/>
  <c r="O1520" i="2" s="1"/>
  <c r="M1519" i="2"/>
  <c r="L1519" i="2"/>
  <c r="M1518" i="2"/>
  <c r="L1518" i="2"/>
  <c r="O1518" i="2" s="1"/>
  <c r="M1517" i="2"/>
  <c r="L1517" i="2"/>
  <c r="M1516" i="2"/>
  <c r="L1516" i="2"/>
  <c r="O1516" i="2" s="1"/>
  <c r="M1515" i="2"/>
  <c r="L1515" i="2"/>
  <c r="M1514" i="2"/>
  <c r="L1514" i="2"/>
  <c r="O1514" i="2" s="1"/>
  <c r="M1513" i="2"/>
  <c r="L1513" i="2"/>
  <c r="M1512" i="2"/>
  <c r="L1512" i="2"/>
  <c r="O1512" i="2" s="1"/>
  <c r="M1511" i="2"/>
  <c r="L1511" i="2"/>
  <c r="M1510" i="2"/>
  <c r="L1510" i="2"/>
  <c r="O1510" i="2" s="1"/>
  <c r="M1509" i="2"/>
  <c r="L1509" i="2"/>
  <c r="M1508" i="2"/>
  <c r="L1508" i="2"/>
  <c r="O1508" i="2" s="1"/>
  <c r="M1507" i="2"/>
  <c r="L1507" i="2"/>
  <c r="M1506" i="2"/>
  <c r="L1506" i="2"/>
  <c r="O1506" i="2" s="1"/>
  <c r="M1505" i="2"/>
  <c r="L1505" i="2"/>
  <c r="M1504" i="2"/>
  <c r="L1504" i="2"/>
  <c r="O1504" i="2" s="1"/>
  <c r="M1503" i="2"/>
  <c r="L1503" i="2"/>
  <c r="M1502" i="2"/>
  <c r="L1502" i="2"/>
  <c r="O1502" i="2" s="1"/>
  <c r="M1501" i="2"/>
  <c r="L1501" i="2"/>
  <c r="M1500" i="2"/>
  <c r="L1500" i="2"/>
  <c r="O1500" i="2" s="1"/>
  <c r="M1499" i="2"/>
  <c r="L1499" i="2"/>
  <c r="M1498" i="2"/>
  <c r="L1498" i="2"/>
  <c r="O1498" i="2" s="1"/>
  <c r="M1497" i="2"/>
  <c r="L1497" i="2"/>
  <c r="M1496" i="2"/>
  <c r="L1496" i="2"/>
  <c r="O1496" i="2" s="1"/>
  <c r="M1495" i="2"/>
  <c r="L1495" i="2"/>
  <c r="M1494" i="2"/>
  <c r="L1494" i="2"/>
  <c r="O1494" i="2" s="1"/>
  <c r="M1493" i="2"/>
  <c r="L1493" i="2"/>
  <c r="M1492" i="2"/>
  <c r="L1492" i="2"/>
  <c r="O1492" i="2" s="1"/>
  <c r="M1491" i="2"/>
  <c r="L1491" i="2"/>
  <c r="M1490" i="2"/>
  <c r="L1490" i="2"/>
  <c r="O1490" i="2" s="1"/>
  <c r="M1489" i="2"/>
  <c r="L1489" i="2"/>
  <c r="M1488" i="2"/>
  <c r="L1488" i="2"/>
  <c r="O1488" i="2" s="1"/>
  <c r="M1487" i="2"/>
  <c r="L1487" i="2"/>
  <c r="M1486" i="2"/>
  <c r="L1486" i="2"/>
  <c r="O1486" i="2" s="1"/>
  <c r="M1485" i="2"/>
  <c r="L1485" i="2"/>
  <c r="M1484" i="2"/>
  <c r="L1484" i="2"/>
  <c r="O1484" i="2" s="1"/>
  <c r="M1483" i="2"/>
  <c r="L1483" i="2"/>
  <c r="M1482" i="2"/>
  <c r="L1482" i="2"/>
  <c r="O1482" i="2" s="1"/>
  <c r="M1481" i="2"/>
  <c r="L1481" i="2"/>
  <c r="M1480" i="2"/>
  <c r="L1480" i="2"/>
  <c r="O1480" i="2" s="1"/>
  <c r="M1479" i="2"/>
  <c r="L1479" i="2"/>
  <c r="M1478" i="2"/>
  <c r="L1478" i="2"/>
  <c r="O1478" i="2" s="1"/>
  <c r="M1477" i="2"/>
  <c r="L1477" i="2"/>
  <c r="M1476" i="2"/>
  <c r="L1476" i="2"/>
  <c r="O1476" i="2" s="1"/>
  <c r="M1475" i="2"/>
  <c r="L1475" i="2"/>
  <c r="M1474" i="2"/>
  <c r="L1474" i="2"/>
  <c r="O1474" i="2" s="1"/>
  <c r="M1473" i="2"/>
  <c r="L1473" i="2"/>
  <c r="M1472" i="2"/>
  <c r="L1472" i="2"/>
  <c r="O1472" i="2" s="1"/>
  <c r="M1471" i="2"/>
  <c r="L1471" i="2"/>
  <c r="M1470" i="2"/>
  <c r="L1470" i="2"/>
  <c r="O1470" i="2" s="1"/>
  <c r="M1469" i="2"/>
  <c r="L1469" i="2"/>
  <c r="M1468" i="2"/>
  <c r="L1468" i="2"/>
  <c r="O1468" i="2" s="1"/>
  <c r="M1467" i="2"/>
  <c r="L1467" i="2"/>
  <c r="M1466" i="2"/>
  <c r="L1466" i="2"/>
  <c r="O1466" i="2" s="1"/>
  <c r="M1465" i="2"/>
  <c r="L1465" i="2"/>
  <c r="M1464" i="2"/>
  <c r="L1464" i="2"/>
  <c r="O1464" i="2" s="1"/>
  <c r="M1463" i="2"/>
  <c r="L1463" i="2"/>
  <c r="M1462" i="2"/>
  <c r="L1462" i="2"/>
  <c r="O1462" i="2" s="1"/>
  <c r="M1461" i="2"/>
  <c r="L1461" i="2"/>
  <c r="M1460" i="2"/>
  <c r="L1460" i="2"/>
  <c r="O1460" i="2" s="1"/>
  <c r="M1459" i="2"/>
  <c r="L1459" i="2"/>
  <c r="M1458" i="2"/>
  <c r="L1458" i="2"/>
  <c r="O1458" i="2" s="1"/>
  <c r="M1457" i="2"/>
  <c r="L1457" i="2"/>
  <c r="M1456" i="2"/>
  <c r="L1456" i="2"/>
  <c r="O1456" i="2" s="1"/>
  <c r="M1455" i="2"/>
  <c r="L1455" i="2"/>
  <c r="M1454" i="2"/>
  <c r="L1454" i="2"/>
  <c r="O1454" i="2" s="1"/>
  <c r="M1453" i="2"/>
  <c r="L1453" i="2"/>
  <c r="M1452" i="2"/>
  <c r="L1452" i="2"/>
  <c r="O1452" i="2" s="1"/>
  <c r="M1451" i="2"/>
  <c r="L1451" i="2"/>
  <c r="M1450" i="2"/>
  <c r="L1450" i="2"/>
  <c r="O1450" i="2" s="1"/>
  <c r="M1449" i="2"/>
  <c r="L1449" i="2"/>
  <c r="M1448" i="2"/>
  <c r="L1448" i="2"/>
  <c r="O1448" i="2" s="1"/>
  <c r="M1447" i="2"/>
  <c r="L1447" i="2"/>
  <c r="M1446" i="2"/>
  <c r="L1446" i="2"/>
  <c r="O1446" i="2" s="1"/>
  <c r="M1445" i="2"/>
  <c r="L1445" i="2"/>
  <c r="M1444" i="2"/>
  <c r="L1444" i="2"/>
  <c r="O1444" i="2" s="1"/>
  <c r="M1443" i="2"/>
  <c r="L1443" i="2"/>
  <c r="M1442" i="2"/>
  <c r="L1442" i="2"/>
  <c r="O1442" i="2" s="1"/>
  <c r="M1441" i="2"/>
  <c r="L1441" i="2"/>
  <c r="M1440" i="2"/>
  <c r="L1440" i="2"/>
  <c r="O1440" i="2" s="1"/>
  <c r="M1439" i="2"/>
  <c r="L1439" i="2"/>
  <c r="M1438" i="2"/>
  <c r="L1438" i="2"/>
  <c r="O1438" i="2" s="1"/>
  <c r="M1437" i="2"/>
  <c r="L1437" i="2"/>
  <c r="M1436" i="2"/>
  <c r="L1436" i="2"/>
  <c r="O1436" i="2" s="1"/>
  <c r="M1435" i="2"/>
  <c r="L1435" i="2"/>
  <c r="M1434" i="2"/>
  <c r="L1434" i="2"/>
  <c r="O1434" i="2" s="1"/>
  <c r="M1433" i="2"/>
  <c r="L1433" i="2"/>
  <c r="M1432" i="2"/>
  <c r="L1432" i="2"/>
  <c r="O1432" i="2" s="1"/>
  <c r="M1431" i="2"/>
  <c r="L1431" i="2"/>
  <c r="M1430" i="2"/>
  <c r="L1430" i="2"/>
  <c r="O1430" i="2" s="1"/>
  <c r="M1429" i="2"/>
  <c r="L1429" i="2"/>
  <c r="M1428" i="2"/>
  <c r="L1428" i="2"/>
  <c r="O1428" i="2" s="1"/>
  <c r="M1427" i="2"/>
  <c r="L1427" i="2"/>
  <c r="M1426" i="2"/>
  <c r="L1426" i="2"/>
  <c r="O1426" i="2" s="1"/>
  <c r="M1425" i="2"/>
  <c r="L1425" i="2"/>
  <c r="M1424" i="2"/>
  <c r="L1424" i="2"/>
  <c r="O1424" i="2" s="1"/>
  <c r="M1423" i="2"/>
  <c r="L1423" i="2"/>
  <c r="M1422" i="2"/>
  <c r="L1422" i="2"/>
  <c r="O1422" i="2" s="1"/>
  <c r="M1421" i="2"/>
  <c r="L1421" i="2"/>
  <c r="M1420" i="2"/>
  <c r="L1420" i="2"/>
  <c r="O1420" i="2" s="1"/>
  <c r="M1419" i="2"/>
  <c r="L1419" i="2"/>
  <c r="M1418" i="2"/>
  <c r="L1418" i="2"/>
  <c r="O1418" i="2" s="1"/>
  <c r="M1417" i="2"/>
  <c r="L1417" i="2"/>
  <c r="M1416" i="2"/>
  <c r="L1416" i="2"/>
  <c r="O1416" i="2" s="1"/>
  <c r="M1415" i="2"/>
  <c r="L1415" i="2"/>
  <c r="M1414" i="2"/>
  <c r="L1414" i="2"/>
  <c r="O1414" i="2" s="1"/>
  <c r="M1413" i="2"/>
  <c r="L1413" i="2"/>
  <c r="M1412" i="2"/>
  <c r="L1412" i="2"/>
  <c r="O1412" i="2" s="1"/>
  <c r="M1411" i="2"/>
  <c r="L1411" i="2"/>
  <c r="M1410" i="2"/>
  <c r="L1410" i="2"/>
  <c r="O1410" i="2" s="1"/>
  <c r="M1409" i="2"/>
  <c r="L1409" i="2"/>
  <c r="M1408" i="2"/>
  <c r="L1408" i="2"/>
  <c r="O1408" i="2" s="1"/>
  <c r="M1407" i="2"/>
  <c r="L1407" i="2"/>
  <c r="M1406" i="2"/>
  <c r="L1406" i="2"/>
  <c r="O1406" i="2" s="1"/>
  <c r="M1405" i="2"/>
  <c r="L1405" i="2"/>
  <c r="M1404" i="2"/>
  <c r="L1404" i="2"/>
  <c r="O1404" i="2" s="1"/>
  <c r="M1403" i="2"/>
  <c r="L1403" i="2"/>
  <c r="M1402" i="2"/>
  <c r="L1402" i="2"/>
  <c r="O1402" i="2" s="1"/>
  <c r="M1401" i="2"/>
  <c r="L1401" i="2"/>
  <c r="M1400" i="2"/>
  <c r="L1400" i="2"/>
  <c r="O1400" i="2" s="1"/>
  <c r="M1399" i="2"/>
  <c r="L1399" i="2"/>
  <c r="M1398" i="2"/>
  <c r="L1398" i="2"/>
  <c r="O1398" i="2" s="1"/>
  <c r="M1397" i="2"/>
  <c r="L1397" i="2"/>
  <c r="M1396" i="2"/>
  <c r="L1396" i="2"/>
  <c r="O1396" i="2" s="1"/>
  <c r="M1395" i="2"/>
  <c r="L1395" i="2"/>
  <c r="M1394" i="2"/>
  <c r="L1394" i="2"/>
  <c r="O1394" i="2" s="1"/>
  <c r="M1393" i="2"/>
  <c r="L1393" i="2"/>
  <c r="M1392" i="2"/>
  <c r="L1392" i="2"/>
  <c r="O1392" i="2" s="1"/>
  <c r="M1391" i="2"/>
  <c r="L1391" i="2"/>
  <c r="M1390" i="2"/>
  <c r="L1390" i="2"/>
  <c r="O1390" i="2" s="1"/>
  <c r="M1389" i="2"/>
  <c r="L1389" i="2"/>
  <c r="M1388" i="2"/>
  <c r="L1388" i="2"/>
  <c r="O1388" i="2" s="1"/>
  <c r="M1387" i="2"/>
  <c r="L1387" i="2"/>
  <c r="M1386" i="2"/>
  <c r="L1386" i="2"/>
  <c r="O1386" i="2" s="1"/>
  <c r="M1385" i="2"/>
  <c r="L1385" i="2"/>
  <c r="M1384" i="2"/>
  <c r="L1384" i="2"/>
  <c r="O1384" i="2" s="1"/>
  <c r="M1383" i="2"/>
  <c r="L1383" i="2"/>
  <c r="M1382" i="2"/>
  <c r="L1382" i="2"/>
  <c r="O1382" i="2" s="1"/>
  <c r="M1381" i="2"/>
  <c r="L1381" i="2"/>
  <c r="M1380" i="2"/>
  <c r="L1380" i="2"/>
  <c r="O1380" i="2" s="1"/>
  <c r="M1379" i="2"/>
  <c r="L1379" i="2"/>
  <c r="M1378" i="2"/>
  <c r="L1378" i="2"/>
  <c r="O1378" i="2" s="1"/>
  <c r="M1377" i="2"/>
  <c r="L1377" i="2"/>
  <c r="M1376" i="2"/>
  <c r="L1376" i="2"/>
  <c r="O1376" i="2" s="1"/>
  <c r="M1375" i="2"/>
  <c r="L1375" i="2"/>
  <c r="M1374" i="2"/>
  <c r="L1374" i="2"/>
  <c r="O1374" i="2" s="1"/>
  <c r="M1373" i="2"/>
  <c r="L1373" i="2"/>
  <c r="M1372" i="2"/>
  <c r="L1372" i="2"/>
  <c r="O1372" i="2" s="1"/>
  <c r="M1371" i="2"/>
  <c r="L1371" i="2"/>
  <c r="M1370" i="2"/>
  <c r="L1370" i="2"/>
  <c r="O1370" i="2" s="1"/>
  <c r="M1369" i="2"/>
  <c r="L1369" i="2"/>
  <c r="M1368" i="2"/>
  <c r="L1368" i="2"/>
  <c r="O1368" i="2" s="1"/>
  <c r="M1367" i="2"/>
  <c r="L1367" i="2"/>
  <c r="M1366" i="2"/>
  <c r="L1366" i="2"/>
  <c r="O1366" i="2" s="1"/>
  <c r="M1365" i="2"/>
  <c r="L1365" i="2"/>
  <c r="M1364" i="2"/>
  <c r="L1364" i="2"/>
  <c r="O1364" i="2" s="1"/>
  <c r="M1363" i="2"/>
  <c r="L1363" i="2"/>
  <c r="M1362" i="2"/>
  <c r="L1362" i="2"/>
  <c r="O1362" i="2" s="1"/>
  <c r="M1361" i="2"/>
  <c r="L1361" i="2"/>
  <c r="M1360" i="2"/>
  <c r="L1360" i="2"/>
  <c r="O1360" i="2" s="1"/>
  <c r="M1359" i="2"/>
  <c r="L1359" i="2"/>
  <c r="M1358" i="2"/>
  <c r="L1358" i="2"/>
  <c r="O1358" i="2" s="1"/>
  <c r="M1357" i="2"/>
  <c r="L1357" i="2"/>
  <c r="M1356" i="2"/>
  <c r="L1356" i="2"/>
  <c r="O1356" i="2" s="1"/>
  <c r="M1355" i="2"/>
  <c r="L1355" i="2"/>
  <c r="M1354" i="2"/>
  <c r="L1354" i="2"/>
  <c r="O1354" i="2" s="1"/>
  <c r="M1353" i="2"/>
  <c r="L1353" i="2"/>
  <c r="M1352" i="2"/>
  <c r="L1352" i="2"/>
  <c r="O1352" i="2" s="1"/>
  <c r="M1351" i="2"/>
  <c r="L1351" i="2"/>
  <c r="M1350" i="2"/>
  <c r="L1350" i="2"/>
  <c r="O1350" i="2" s="1"/>
  <c r="M1349" i="2"/>
  <c r="L1349" i="2"/>
  <c r="M1348" i="2"/>
  <c r="L1348" i="2"/>
  <c r="O1348" i="2" s="1"/>
  <c r="M1347" i="2"/>
  <c r="L1347" i="2"/>
  <c r="M1346" i="2"/>
  <c r="L1346" i="2"/>
  <c r="O1346" i="2" s="1"/>
  <c r="M1345" i="2"/>
  <c r="L1345" i="2"/>
  <c r="M1344" i="2"/>
  <c r="L1344" i="2"/>
  <c r="O1344" i="2" s="1"/>
  <c r="M1343" i="2"/>
  <c r="L1343" i="2"/>
  <c r="M1342" i="2"/>
  <c r="L1342" i="2"/>
  <c r="O1342" i="2" s="1"/>
  <c r="M1341" i="2"/>
  <c r="L1341" i="2"/>
  <c r="M1340" i="2"/>
  <c r="L1340" i="2"/>
  <c r="O1340" i="2" s="1"/>
  <c r="M1339" i="2"/>
  <c r="L1339" i="2"/>
  <c r="M1338" i="2"/>
  <c r="L1338" i="2"/>
  <c r="O1338" i="2" s="1"/>
  <c r="M1337" i="2"/>
  <c r="L1337" i="2"/>
  <c r="M1336" i="2"/>
  <c r="L1336" i="2"/>
  <c r="O1336" i="2" s="1"/>
  <c r="M1335" i="2"/>
  <c r="L1335" i="2"/>
  <c r="M1334" i="2"/>
  <c r="L1334" i="2"/>
  <c r="O1334" i="2" s="1"/>
  <c r="M1333" i="2"/>
  <c r="L1333" i="2"/>
  <c r="M1332" i="2"/>
  <c r="L1332" i="2"/>
  <c r="O1332" i="2" s="1"/>
  <c r="M1331" i="2"/>
  <c r="L1331" i="2"/>
  <c r="M1330" i="2"/>
  <c r="L1330" i="2"/>
  <c r="O1330" i="2" s="1"/>
  <c r="M1329" i="2"/>
  <c r="L1329" i="2"/>
  <c r="M1328" i="2"/>
  <c r="L1328" i="2"/>
  <c r="O1328" i="2" s="1"/>
  <c r="M1327" i="2"/>
  <c r="L1327" i="2"/>
  <c r="M1326" i="2"/>
  <c r="L1326" i="2"/>
  <c r="O1326" i="2" s="1"/>
  <c r="M1325" i="2"/>
  <c r="L1325" i="2"/>
  <c r="M1324" i="2"/>
  <c r="L1324" i="2"/>
  <c r="O1324" i="2" s="1"/>
  <c r="M1323" i="2"/>
  <c r="L1323" i="2"/>
  <c r="M1322" i="2"/>
  <c r="L1322" i="2"/>
  <c r="O1322" i="2" s="1"/>
  <c r="M1321" i="2"/>
  <c r="L1321" i="2"/>
  <c r="M1320" i="2"/>
  <c r="L1320" i="2"/>
  <c r="O1320" i="2" s="1"/>
  <c r="M1319" i="2"/>
  <c r="L1319" i="2"/>
  <c r="M1318" i="2"/>
  <c r="L1318" i="2"/>
  <c r="O1318" i="2" s="1"/>
  <c r="M1317" i="2"/>
  <c r="L1317" i="2"/>
  <c r="M1316" i="2"/>
  <c r="L1316" i="2"/>
  <c r="O1316" i="2" s="1"/>
  <c r="M1315" i="2"/>
  <c r="L1315" i="2"/>
  <c r="M1314" i="2"/>
  <c r="L1314" i="2"/>
  <c r="O1314" i="2" s="1"/>
  <c r="M1313" i="2"/>
  <c r="L1313" i="2"/>
  <c r="M1312" i="2"/>
  <c r="L1312" i="2"/>
  <c r="O1312" i="2" s="1"/>
  <c r="M1311" i="2"/>
  <c r="L1311" i="2"/>
  <c r="M1310" i="2"/>
  <c r="L1310" i="2"/>
  <c r="O1310" i="2" s="1"/>
  <c r="M1309" i="2"/>
  <c r="L1309" i="2"/>
  <c r="M1308" i="2"/>
  <c r="L1308" i="2"/>
  <c r="O1308" i="2" s="1"/>
  <c r="M1307" i="2"/>
  <c r="L1307" i="2"/>
  <c r="M1306" i="2"/>
  <c r="L1306" i="2"/>
  <c r="O1306" i="2" s="1"/>
  <c r="M1305" i="2"/>
  <c r="L1305" i="2"/>
  <c r="M1304" i="2"/>
  <c r="L1304" i="2"/>
  <c r="O1304" i="2" s="1"/>
  <c r="M1303" i="2"/>
  <c r="L1303" i="2"/>
  <c r="M1302" i="2"/>
  <c r="L1302" i="2"/>
  <c r="O1302" i="2" s="1"/>
  <c r="M1301" i="2"/>
  <c r="L1301" i="2"/>
  <c r="M1300" i="2"/>
  <c r="L1300" i="2"/>
  <c r="O1300" i="2" s="1"/>
  <c r="M1299" i="2"/>
  <c r="L1299" i="2"/>
  <c r="M1298" i="2"/>
  <c r="L1298" i="2"/>
  <c r="O1298" i="2" s="1"/>
  <c r="M1297" i="2"/>
  <c r="L1297" i="2"/>
  <c r="M1296" i="2"/>
  <c r="L1296" i="2"/>
  <c r="O1296" i="2" s="1"/>
  <c r="M1295" i="2"/>
  <c r="L1295" i="2"/>
  <c r="M1294" i="2"/>
  <c r="L1294" i="2"/>
  <c r="O1294" i="2" s="1"/>
  <c r="M1293" i="2"/>
  <c r="L1293" i="2"/>
  <c r="M1292" i="2"/>
  <c r="L1292" i="2"/>
  <c r="O1292" i="2" s="1"/>
  <c r="M1291" i="2"/>
  <c r="L1291" i="2"/>
  <c r="M1290" i="2"/>
  <c r="L1290" i="2"/>
  <c r="O1290" i="2" s="1"/>
  <c r="M1289" i="2"/>
  <c r="L1289" i="2"/>
  <c r="M1288" i="2"/>
  <c r="L1288" i="2"/>
  <c r="O1288" i="2" s="1"/>
  <c r="M1287" i="2"/>
  <c r="L1287" i="2"/>
  <c r="M1286" i="2"/>
  <c r="L1286" i="2"/>
  <c r="O1286" i="2" s="1"/>
  <c r="M1285" i="2"/>
  <c r="L1285" i="2"/>
  <c r="M1284" i="2"/>
  <c r="L1284" i="2"/>
  <c r="O1284" i="2" s="1"/>
  <c r="M1283" i="2"/>
  <c r="L1283" i="2"/>
  <c r="M1282" i="2"/>
  <c r="L1282" i="2"/>
  <c r="O1282" i="2" s="1"/>
  <c r="M1281" i="2"/>
  <c r="L1281" i="2"/>
  <c r="M1280" i="2"/>
  <c r="L1280" i="2"/>
  <c r="O1280" i="2" s="1"/>
  <c r="M1279" i="2"/>
  <c r="L1279" i="2"/>
  <c r="M1278" i="2"/>
  <c r="L1278" i="2"/>
  <c r="O1278" i="2" s="1"/>
  <c r="M1277" i="2"/>
  <c r="L1277" i="2"/>
  <c r="M1276" i="2"/>
  <c r="L1276" i="2"/>
  <c r="O1276" i="2" s="1"/>
  <c r="M1275" i="2"/>
  <c r="L1275" i="2"/>
  <c r="M1274" i="2"/>
  <c r="L1274" i="2"/>
  <c r="O1274" i="2" s="1"/>
  <c r="M1273" i="2"/>
  <c r="L1273" i="2"/>
  <c r="M1272" i="2"/>
  <c r="L1272" i="2"/>
  <c r="O1272" i="2" s="1"/>
  <c r="M1271" i="2"/>
  <c r="L1271" i="2"/>
  <c r="M1270" i="2"/>
  <c r="L1270" i="2"/>
  <c r="O1270" i="2" s="1"/>
  <c r="M1269" i="2"/>
  <c r="L1269" i="2"/>
  <c r="M1268" i="2"/>
  <c r="L1268" i="2"/>
  <c r="O1268" i="2" s="1"/>
  <c r="M1267" i="2"/>
  <c r="L1267" i="2"/>
  <c r="M1266" i="2"/>
  <c r="L1266" i="2"/>
  <c r="O1266" i="2" s="1"/>
  <c r="M1265" i="2"/>
  <c r="L1265" i="2"/>
  <c r="M1264" i="2"/>
  <c r="L1264" i="2"/>
  <c r="O1264" i="2" s="1"/>
  <c r="M1263" i="2"/>
  <c r="L1263" i="2"/>
  <c r="M1262" i="2"/>
  <c r="L1262" i="2"/>
  <c r="O1262" i="2" s="1"/>
  <c r="M1261" i="2"/>
  <c r="L1261" i="2"/>
  <c r="M1260" i="2"/>
  <c r="L1260" i="2"/>
  <c r="O1260" i="2" s="1"/>
  <c r="M1259" i="2"/>
  <c r="L1259" i="2"/>
  <c r="M1258" i="2"/>
  <c r="L1258" i="2"/>
  <c r="O1258" i="2" s="1"/>
  <c r="M1257" i="2"/>
  <c r="L1257" i="2"/>
  <c r="M1256" i="2"/>
  <c r="L1256" i="2"/>
  <c r="O1256" i="2" s="1"/>
  <c r="M1255" i="2"/>
  <c r="L1255" i="2"/>
  <c r="M1254" i="2"/>
  <c r="L1254" i="2"/>
  <c r="O1254" i="2" s="1"/>
  <c r="M1253" i="2"/>
  <c r="L1253" i="2"/>
  <c r="M1252" i="2"/>
  <c r="L1252" i="2"/>
  <c r="O1252" i="2" s="1"/>
  <c r="M1251" i="2"/>
  <c r="L1251" i="2"/>
  <c r="M1250" i="2"/>
  <c r="L1250" i="2"/>
  <c r="O1250" i="2" s="1"/>
  <c r="M1249" i="2"/>
  <c r="L1249" i="2"/>
  <c r="M1248" i="2"/>
  <c r="L1248" i="2"/>
  <c r="O1248" i="2" s="1"/>
  <c r="M1247" i="2"/>
  <c r="L1247" i="2"/>
  <c r="M1246" i="2"/>
  <c r="L1246" i="2"/>
  <c r="O1246" i="2" s="1"/>
  <c r="M1245" i="2"/>
  <c r="L1245" i="2"/>
  <c r="M1244" i="2"/>
  <c r="L1244" i="2"/>
  <c r="O1244" i="2" s="1"/>
  <c r="M1243" i="2"/>
  <c r="L1243" i="2"/>
  <c r="M1242" i="2"/>
  <c r="L1242" i="2"/>
  <c r="O1242" i="2" s="1"/>
  <c r="M1241" i="2"/>
  <c r="L1241" i="2"/>
  <c r="M1240" i="2"/>
  <c r="L1240" i="2"/>
  <c r="O1240" i="2" s="1"/>
  <c r="M1239" i="2"/>
  <c r="L1239" i="2"/>
  <c r="M1238" i="2"/>
  <c r="L1238" i="2"/>
  <c r="O1238" i="2" s="1"/>
  <c r="M1237" i="2"/>
  <c r="L1237" i="2"/>
  <c r="M1236" i="2"/>
  <c r="L1236" i="2"/>
  <c r="O1236" i="2" s="1"/>
  <c r="M1235" i="2"/>
  <c r="L1235" i="2"/>
  <c r="M1234" i="2"/>
  <c r="L1234" i="2"/>
  <c r="O1234" i="2" s="1"/>
  <c r="M1233" i="2"/>
  <c r="L1233" i="2"/>
  <c r="M1232" i="2"/>
  <c r="L1232" i="2"/>
  <c r="O1232" i="2" s="1"/>
  <c r="M1231" i="2"/>
  <c r="L1231" i="2"/>
  <c r="M1230" i="2"/>
  <c r="L1230" i="2"/>
  <c r="O1230" i="2" s="1"/>
  <c r="M1229" i="2"/>
  <c r="L1229" i="2"/>
  <c r="M1228" i="2"/>
  <c r="L1228" i="2"/>
  <c r="O1228" i="2" s="1"/>
  <c r="M1227" i="2"/>
  <c r="L1227" i="2"/>
  <c r="M1226" i="2"/>
  <c r="L1226" i="2"/>
  <c r="O1226" i="2" s="1"/>
  <c r="M1225" i="2"/>
  <c r="L1225" i="2"/>
  <c r="M1224" i="2"/>
  <c r="L1224" i="2"/>
  <c r="O1224" i="2" s="1"/>
  <c r="M1223" i="2"/>
  <c r="L1223" i="2"/>
  <c r="M1222" i="2"/>
  <c r="L1222" i="2"/>
  <c r="O1222" i="2" s="1"/>
  <c r="M1221" i="2"/>
  <c r="L1221" i="2"/>
  <c r="M1220" i="2"/>
  <c r="L1220" i="2"/>
  <c r="O1220" i="2" s="1"/>
  <c r="M1219" i="2"/>
  <c r="L1219" i="2"/>
  <c r="M1218" i="2"/>
  <c r="L1218" i="2"/>
  <c r="O1218" i="2" s="1"/>
  <c r="M1217" i="2"/>
  <c r="L1217" i="2"/>
  <c r="M1216" i="2"/>
  <c r="L1216" i="2"/>
  <c r="O1216" i="2" s="1"/>
  <c r="M1215" i="2"/>
  <c r="L1215" i="2"/>
  <c r="M1214" i="2"/>
  <c r="L1214" i="2"/>
  <c r="O1214" i="2" s="1"/>
  <c r="M1213" i="2"/>
  <c r="L1213" i="2"/>
  <c r="M1212" i="2"/>
  <c r="L1212" i="2"/>
  <c r="O1212" i="2" s="1"/>
  <c r="M1211" i="2"/>
  <c r="L1211" i="2"/>
  <c r="M1210" i="2"/>
  <c r="L1210" i="2"/>
  <c r="O1210" i="2" s="1"/>
  <c r="M1209" i="2"/>
  <c r="L1209" i="2"/>
  <c r="M1208" i="2"/>
  <c r="L1208" i="2"/>
  <c r="O1208" i="2" s="1"/>
  <c r="M1207" i="2"/>
  <c r="L1207" i="2"/>
  <c r="M1206" i="2"/>
  <c r="L1206" i="2"/>
  <c r="O1206" i="2" s="1"/>
  <c r="M1205" i="2"/>
  <c r="L1205" i="2"/>
  <c r="M1204" i="2"/>
  <c r="L1204" i="2"/>
  <c r="O1204" i="2" s="1"/>
  <c r="M1203" i="2"/>
  <c r="L1203" i="2"/>
  <c r="M1202" i="2"/>
  <c r="L1202" i="2"/>
  <c r="O1202" i="2" s="1"/>
  <c r="M1201" i="2"/>
  <c r="L1201" i="2"/>
  <c r="M1200" i="2"/>
  <c r="L1200" i="2"/>
  <c r="O1200" i="2" s="1"/>
  <c r="M1199" i="2"/>
  <c r="L1199" i="2"/>
  <c r="M1198" i="2"/>
  <c r="L1198" i="2"/>
  <c r="O1198" i="2" s="1"/>
  <c r="M1197" i="2"/>
  <c r="L1197" i="2"/>
  <c r="M1196" i="2"/>
  <c r="L1196" i="2"/>
  <c r="O1196" i="2" s="1"/>
  <c r="M1195" i="2"/>
  <c r="L1195" i="2"/>
  <c r="M1194" i="2"/>
  <c r="L1194" i="2"/>
  <c r="O1194" i="2" s="1"/>
  <c r="M1193" i="2"/>
  <c r="L1193" i="2"/>
  <c r="M1192" i="2"/>
  <c r="L1192" i="2"/>
  <c r="O1192" i="2" s="1"/>
  <c r="M1191" i="2"/>
  <c r="L1191" i="2"/>
  <c r="M1190" i="2"/>
  <c r="L1190" i="2"/>
  <c r="O1190" i="2" s="1"/>
  <c r="M1189" i="2"/>
  <c r="L1189" i="2"/>
  <c r="M1188" i="2"/>
  <c r="L1188" i="2"/>
  <c r="O1188" i="2" s="1"/>
  <c r="M1187" i="2"/>
  <c r="L1187" i="2"/>
  <c r="M1186" i="2"/>
  <c r="L1186" i="2"/>
  <c r="O1186" i="2" s="1"/>
  <c r="M1185" i="2"/>
  <c r="L1185" i="2"/>
  <c r="M1184" i="2"/>
  <c r="L1184" i="2"/>
  <c r="O1184" i="2" s="1"/>
  <c r="M1183" i="2"/>
  <c r="L1183" i="2"/>
  <c r="M1182" i="2"/>
  <c r="L1182" i="2"/>
  <c r="O1182" i="2" s="1"/>
  <c r="M1181" i="2"/>
  <c r="L1181" i="2"/>
  <c r="M1180" i="2"/>
  <c r="L1180" i="2"/>
  <c r="O1180" i="2" s="1"/>
  <c r="M1179" i="2"/>
  <c r="L1179" i="2"/>
  <c r="M1178" i="2"/>
  <c r="L1178" i="2"/>
  <c r="O1178" i="2" s="1"/>
  <c r="M1177" i="2"/>
  <c r="L1177" i="2"/>
  <c r="M1176" i="2"/>
  <c r="L1176" i="2"/>
  <c r="O1176" i="2" s="1"/>
  <c r="M1175" i="2"/>
  <c r="L1175" i="2"/>
  <c r="M1174" i="2"/>
  <c r="L1174" i="2"/>
  <c r="O1174" i="2" s="1"/>
  <c r="M1173" i="2"/>
  <c r="L1173" i="2"/>
  <c r="M1172" i="2"/>
  <c r="L1172" i="2"/>
  <c r="O1172" i="2" s="1"/>
  <c r="M1171" i="2"/>
  <c r="L1171" i="2"/>
  <c r="M1170" i="2"/>
  <c r="L1170" i="2"/>
  <c r="O1170" i="2" s="1"/>
  <c r="M1169" i="2"/>
  <c r="L1169" i="2"/>
  <c r="M1168" i="2"/>
  <c r="L1168" i="2"/>
  <c r="O1168" i="2" s="1"/>
  <c r="M1167" i="2"/>
  <c r="L1167" i="2"/>
  <c r="M1166" i="2"/>
  <c r="L1166" i="2"/>
  <c r="O1166" i="2" s="1"/>
  <c r="M1165" i="2"/>
  <c r="L1165" i="2"/>
  <c r="M1164" i="2"/>
  <c r="L1164" i="2"/>
  <c r="O1164" i="2" s="1"/>
  <c r="M1163" i="2"/>
  <c r="L1163" i="2"/>
  <c r="M1162" i="2"/>
  <c r="L1162" i="2"/>
  <c r="O1162" i="2" s="1"/>
  <c r="M1161" i="2"/>
  <c r="L1161" i="2"/>
  <c r="M1160" i="2"/>
  <c r="L1160" i="2"/>
  <c r="O1160" i="2" s="1"/>
  <c r="M1159" i="2"/>
  <c r="L1159" i="2"/>
  <c r="M1158" i="2"/>
  <c r="L1158" i="2"/>
  <c r="O1158" i="2" s="1"/>
  <c r="M1157" i="2"/>
  <c r="L1157" i="2"/>
  <c r="M1156" i="2"/>
  <c r="L1156" i="2"/>
  <c r="O1156" i="2" s="1"/>
  <c r="M1155" i="2"/>
  <c r="L1155" i="2"/>
  <c r="M1154" i="2"/>
  <c r="L1154" i="2"/>
  <c r="O1154" i="2" s="1"/>
  <c r="M1153" i="2"/>
  <c r="L1153" i="2"/>
  <c r="M1152" i="2"/>
  <c r="L1152" i="2"/>
  <c r="O1152" i="2" s="1"/>
  <c r="M1151" i="2"/>
  <c r="L1151" i="2"/>
  <c r="M1150" i="2"/>
  <c r="L1150" i="2"/>
  <c r="O1150" i="2" s="1"/>
  <c r="M1149" i="2"/>
  <c r="L1149" i="2"/>
  <c r="M1148" i="2"/>
  <c r="L1148" i="2"/>
  <c r="O1148" i="2" s="1"/>
  <c r="M1147" i="2"/>
  <c r="L1147" i="2"/>
  <c r="M1146" i="2"/>
  <c r="L1146" i="2"/>
  <c r="O1146" i="2" s="1"/>
  <c r="M1145" i="2"/>
  <c r="L1145" i="2"/>
  <c r="M1144" i="2"/>
  <c r="L1144" i="2"/>
  <c r="O1144" i="2" s="1"/>
  <c r="M1143" i="2"/>
  <c r="L1143" i="2"/>
  <c r="M1142" i="2"/>
  <c r="L1142" i="2"/>
  <c r="O1142" i="2" s="1"/>
  <c r="M1141" i="2"/>
  <c r="L1141" i="2"/>
  <c r="M1140" i="2"/>
  <c r="L1140" i="2"/>
  <c r="O1140" i="2" s="1"/>
  <c r="M1139" i="2"/>
  <c r="L1139" i="2"/>
  <c r="M1138" i="2"/>
  <c r="L1138" i="2"/>
  <c r="O1138" i="2" s="1"/>
  <c r="M1137" i="2"/>
  <c r="L1137" i="2"/>
  <c r="M1136" i="2"/>
  <c r="L1136" i="2"/>
  <c r="O1136" i="2" s="1"/>
  <c r="M1135" i="2"/>
  <c r="L1135" i="2"/>
  <c r="M1134" i="2"/>
  <c r="L1134" i="2"/>
  <c r="O1134" i="2" s="1"/>
  <c r="M1133" i="2"/>
  <c r="L1133" i="2"/>
  <c r="M1132" i="2"/>
  <c r="L1132" i="2"/>
  <c r="O1132" i="2" s="1"/>
  <c r="M1131" i="2"/>
  <c r="L1131" i="2"/>
  <c r="M1130" i="2"/>
  <c r="L1130" i="2"/>
  <c r="O1130" i="2" s="1"/>
  <c r="M1129" i="2"/>
  <c r="L1129" i="2"/>
  <c r="M1128" i="2"/>
  <c r="L1128" i="2"/>
  <c r="O1128" i="2" s="1"/>
  <c r="M1127" i="2"/>
  <c r="L1127" i="2"/>
  <c r="M1126" i="2"/>
  <c r="L1126" i="2"/>
  <c r="O1126" i="2" s="1"/>
  <c r="M1125" i="2"/>
  <c r="L1125" i="2"/>
  <c r="M1124" i="2"/>
  <c r="L1124" i="2"/>
  <c r="O1124" i="2" s="1"/>
  <c r="M1123" i="2"/>
  <c r="L1123" i="2"/>
  <c r="M1122" i="2"/>
  <c r="L1122" i="2"/>
  <c r="O1122" i="2" s="1"/>
  <c r="M1121" i="2"/>
  <c r="L1121" i="2"/>
  <c r="M1120" i="2"/>
  <c r="L1120" i="2"/>
  <c r="O1120" i="2" s="1"/>
  <c r="M1119" i="2"/>
  <c r="L1119" i="2"/>
  <c r="M1118" i="2"/>
  <c r="L1118" i="2"/>
  <c r="O1118" i="2" s="1"/>
  <c r="M1117" i="2"/>
  <c r="L1117" i="2"/>
  <c r="M1116" i="2"/>
  <c r="L1116" i="2"/>
  <c r="O1116" i="2" s="1"/>
  <c r="M1115" i="2"/>
  <c r="L1115" i="2"/>
  <c r="M1114" i="2"/>
  <c r="L1114" i="2"/>
  <c r="O1114" i="2" s="1"/>
  <c r="M1113" i="2"/>
  <c r="L1113" i="2"/>
  <c r="M1112" i="2"/>
  <c r="L1112" i="2"/>
  <c r="O1112" i="2" s="1"/>
  <c r="M1111" i="2"/>
  <c r="L1111" i="2"/>
  <c r="M1110" i="2"/>
  <c r="L1110" i="2"/>
  <c r="O1110" i="2" s="1"/>
  <c r="M1109" i="2"/>
  <c r="L1109" i="2"/>
  <c r="M1108" i="2"/>
  <c r="L1108" i="2"/>
  <c r="O1108" i="2" s="1"/>
  <c r="M1107" i="2"/>
  <c r="L1107" i="2"/>
  <c r="M1106" i="2"/>
  <c r="L1106" i="2"/>
  <c r="O1106" i="2" s="1"/>
  <c r="M1105" i="2"/>
  <c r="L1105" i="2"/>
  <c r="M1104" i="2"/>
  <c r="L1104" i="2"/>
  <c r="O1104" i="2" s="1"/>
  <c r="M1103" i="2"/>
  <c r="L1103" i="2"/>
  <c r="M1102" i="2"/>
  <c r="L1102" i="2"/>
  <c r="O1102" i="2" s="1"/>
  <c r="M1101" i="2"/>
  <c r="L1101" i="2"/>
  <c r="M1100" i="2"/>
  <c r="L1100" i="2"/>
  <c r="O1100" i="2" s="1"/>
  <c r="M1099" i="2"/>
  <c r="L1099" i="2"/>
  <c r="M1098" i="2"/>
  <c r="L1098" i="2"/>
  <c r="O1098" i="2" s="1"/>
  <c r="M1097" i="2"/>
  <c r="L1097" i="2"/>
  <c r="M1096" i="2"/>
  <c r="L1096" i="2"/>
  <c r="O1096" i="2" s="1"/>
  <c r="M1095" i="2"/>
  <c r="L1095" i="2"/>
  <c r="M1094" i="2"/>
  <c r="L1094" i="2"/>
  <c r="O1094" i="2" s="1"/>
  <c r="M1093" i="2"/>
  <c r="L1093" i="2"/>
  <c r="M1092" i="2"/>
  <c r="L1092" i="2"/>
  <c r="O1092" i="2" s="1"/>
  <c r="M1091" i="2"/>
  <c r="L1091" i="2"/>
  <c r="M1090" i="2"/>
  <c r="L1090" i="2"/>
  <c r="O1090" i="2" s="1"/>
  <c r="M1089" i="2"/>
  <c r="L1089" i="2"/>
  <c r="M1088" i="2"/>
  <c r="L1088" i="2"/>
  <c r="O1088" i="2" s="1"/>
  <c r="M1087" i="2"/>
  <c r="L1087" i="2"/>
  <c r="M1086" i="2"/>
  <c r="L1086" i="2"/>
  <c r="O1086" i="2" s="1"/>
  <c r="M1085" i="2"/>
  <c r="L1085" i="2"/>
  <c r="M1084" i="2"/>
  <c r="L1084" i="2"/>
  <c r="O1084" i="2" s="1"/>
  <c r="M1083" i="2"/>
  <c r="L1083" i="2"/>
  <c r="M1082" i="2"/>
  <c r="L1082" i="2"/>
  <c r="O1082" i="2" s="1"/>
  <c r="M1081" i="2"/>
  <c r="L1081" i="2"/>
  <c r="M1080" i="2"/>
  <c r="L1080" i="2"/>
  <c r="O1080" i="2" s="1"/>
  <c r="M1079" i="2"/>
  <c r="L1079" i="2"/>
  <c r="M1078" i="2"/>
  <c r="L1078" i="2"/>
  <c r="O1078" i="2" s="1"/>
  <c r="M1077" i="2"/>
  <c r="L1077" i="2"/>
  <c r="M1076" i="2"/>
  <c r="L1076" i="2"/>
  <c r="O1076" i="2" s="1"/>
  <c r="M1075" i="2"/>
  <c r="L1075" i="2"/>
  <c r="M1074" i="2"/>
  <c r="L1074" i="2"/>
  <c r="O1074" i="2" s="1"/>
  <c r="M1073" i="2"/>
  <c r="L1073" i="2"/>
  <c r="M1072" i="2"/>
  <c r="L1072" i="2"/>
  <c r="O1072" i="2" s="1"/>
  <c r="M1071" i="2"/>
  <c r="L1071" i="2"/>
  <c r="M1070" i="2"/>
  <c r="L1070" i="2"/>
  <c r="O1070" i="2" s="1"/>
  <c r="M1069" i="2"/>
  <c r="L1069" i="2"/>
  <c r="M1068" i="2"/>
  <c r="L1068" i="2"/>
  <c r="O1068" i="2" s="1"/>
  <c r="M1067" i="2"/>
  <c r="L1067" i="2"/>
  <c r="M1066" i="2"/>
  <c r="L1066" i="2"/>
  <c r="O1066" i="2" s="1"/>
  <c r="M1065" i="2"/>
  <c r="L1065" i="2"/>
  <c r="M1064" i="2"/>
  <c r="L1064" i="2"/>
  <c r="O1064" i="2" s="1"/>
  <c r="M1063" i="2"/>
  <c r="L1063" i="2"/>
  <c r="M1062" i="2"/>
  <c r="L1062" i="2"/>
  <c r="O1062" i="2" s="1"/>
  <c r="M1061" i="2"/>
  <c r="L1061" i="2"/>
  <c r="M1060" i="2"/>
  <c r="L1060" i="2"/>
  <c r="O1060" i="2" s="1"/>
  <c r="M1059" i="2"/>
  <c r="L1059" i="2"/>
  <c r="M1058" i="2"/>
  <c r="L1058" i="2"/>
  <c r="O1058" i="2" s="1"/>
  <c r="M1057" i="2"/>
  <c r="L1057" i="2"/>
  <c r="M1056" i="2"/>
  <c r="L1056" i="2"/>
  <c r="O1056" i="2" s="1"/>
  <c r="M1055" i="2"/>
  <c r="L1055" i="2"/>
  <c r="M1054" i="2"/>
  <c r="L1054" i="2"/>
  <c r="O1054" i="2" s="1"/>
  <c r="M1053" i="2"/>
  <c r="L1053" i="2"/>
  <c r="M1052" i="2"/>
  <c r="L1052" i="2"/>
  <c r="O1052" i="2" s="1"/>
  <c r="M1051" i="2"/>
  <c r="L1051" i="2"/>
  <c r="M1050" i="2"/>
  <c r="L1050" i="2"/>
  <c r="O1050" i="2" s="1"/>
  <c r="M1049" i="2"/>
  <c r="L1049" i="2"/>
  <c r="M1048" i="2"/>
  <c r="L1048" i="2"/>
  <c r="O1048" i="2" s="1"/>
  <c r="M1047" i="2"/>
  <c r="L1047" i="2"/>
  <c r="M1046" i="2"/>
  <c r="L1046" i="2"/>
  <c r="O1046" i="2" s="1"/>
  <c r="M1045" i="2"/>
  <c r="L1045" i="2"/>
  <c r="M1044" i="2"/>
  <c r="L1044" i="2"/>
  <c r="O1044" i="2" s="1"/>
  <c r="M1043" i="2"/>
  <c r="L1043" i="2"/>
  <c r="M1042" i="2"/>
  <c r="L1042" i="2"/>
  <c r="O1042" i="2" s="1"/>
  <c r="M1041" i="2"/>
  <c r="L1041" i="2"/>
  <c r="M1040" i="2"/>
  <c r="L1040" i="2"/>
  <c r="O1040" i="2" s="1"/>
  <c r="M1039" i="2"/>
  <c r="L1039" i="2"/>
  <c r="M1038" i="2"/>
  <c r="L1038" i="2"/>
  <c r="O1038" i="2" s="1"/>
  <c r="M1037" i="2"/>
  <c r="L1037" i="2"/>
  <c r="M1036" i="2"/>
  <c r="L1036" i="2"/>
  <c r="O1036" i="2" s="1"/>
  <c r="M1035" i="2"/>
  <c r="L1035" i="2"/>
  <c r="M1034" i="2"/>
  <c r="L1034" i="2"/>
  <c r="O1034" i="2" s="1"/>
  <c r="M1033" i="2"/>
  <c r="L1033" i="2"/>
  <c r="M1032" i="2"/>
  <c r="L1032" i="2"/>
  <c r="O1032" i="2" s="1"/>
  <c r="M1031" i="2"/>
  <c r="L1031" i="2"/>
  <c r="M1030" i="2"/>
  <c r="L1030" i="2"/>
  <c r="O1030" i="2" s="1"/>
  <c r="M1029" i="2"/>
  <c r="L1029" i="2"/>
  <c r="M1028" i="2"/>
  <c r="L1028" i="2"/>
  <c r="O1028" i="2" s="1"/>
  <c r="M1027" i="2"/>
  <c r="L1027" i="2"/>
  <c r="M1026" i="2"/>
  <c r="L1026" i="2"/>
  <c r="O1026" i="2" s="1"/>
  <c r="M1025" i="2"/>
  <c r="L1025" i="2"/>
  <c r="M1024" i="2"/>
  <c r="L1024" i="2"/>
  <c r="O1024" i="2" s="1"/>
  <c r="M1023" i="2"/>
  <c r="L1023" i="2"/>
  <c r="M1022" i="2"/>
  <c r="L1022" i="2"/>
  <c r="O1022" i="2" s="1"/>
  <c r="M1021" i="2"/>
  <c r="L1021" i="2"/>
  <c r="M1020" i="2"/>
  <c r="L1020" i="2"/>
  <c r="O1020" i="2" s="1"/>
  <c r="M1019" i="2"/>
  <c r="L1019" i="2"/>
  <c r="M1018" i="2"/>
  <c r="L1018" i="2"/>
  <c r="O1018" i="2" s="1"/>
  <c r="M1017" i="2"/>
  <c r="L1017" i="2"/>
  <c r="M1016" i="2"/>
  <c r="L1016" i="2"/>
  <c r="O1016" i="2" s="1"/>
  <c r="M1015" i="2"/>
  <c r="L1015" i="2"/>
  <c r="M1014" i="2"/>
  <c r="L1014" i="2"/>
  <c r="O1014" i="2" s="1"/>
  <c r="M1013" i="2"/>
  <c r="L1013" i="2"/>
  <c r="M1012" i="2"/>
  <c r="L1012" i="2"/>
  <c r="O1012" i="2" s="1"/>
  <c r="M1011" i="2"/>
  <c r="L1011" i="2"/>
  <c r="M1010" i="2"/>
  <c r="L1010" i="2"/>
  <c r="O1010" i="2" s="1"/>
  <c r="M1009" i="2"/>
  <c r="L1009" i="2"/>
  <c r="M1008" i="2"/>
  <c r="L1008" i="2"/>
  <c r="O1008" i="2" s="1"/>
  <c r="M1007" i="2"/>
  <c r="L1007" i="2"/>
  <c r="M1006" i="2"/>
  <c r="L1006" i="2"/>
  <c r="O1006" i="2" s="1"/>
  <c r="M1005" i="2"/>
  <c r="L1005" i="2"/>
  <c r="M1004" i="2"/>
  <c r="L1004" i="2"/>
  <c r="O1004" i="2" s="1"/>
  <c r="M1003" i="2"/>
  <c r="L1003" i="2"/>
  <c r="M1002" i="2"/>
  <c r="L1002" i="2"/>
  <c r="O1002" i="2" s="1"/>
  <c r="M1001" i="2"/>
  <c r="L1001" i="2"/>
  <c r="M1000" i="2"/>
  <c r="L1000" i="2"/>
  <c r="O1000" i="2" s="1"/>
  <c r="M999" i="2"/>
  <c r="L999" i="2"/>
  <c r="M998" i="2"/>
  <c r="L998" i="2"/>
  <c r="O998" i="2" s="1"/>
  <c r="M997" i="2"/>
  <c r="L997" i="2"/>
  <c r="M996" i="2"/>
  <c r="L996" i="2"/>
  <c r="O996" i="2" s="1"/>
  <c r="M995" i="2"/>
  <c r="L995" i="2"/>
  <c r="M994" i="2"/>
  <c r="L994" i="2"/>
  <c r="O994" i="2" s="1"/>
  <c r="M993" i="2"/>
  <c r="L993" i="2"/>
  <c r="M992" i="2"/>
  <c r="L992" i="2"/>
  <c r="O992" i="2" s="1"/>
  <c r="M991" i="2"/>
  <c r="L991" i="2"/>
  <c r="M990" i="2"/>
  <c r="L990" i="2"/>
  <c r="O990" i="2" s="1"/>
  <c r="M989" i="2"/>
  <c r="L989" i="2"/>
  <c r="M988" i="2"/>
  <c r="L988" i="2"/>
  <c r="O988" i="2" s="1"/>
  <c r="M987" i="2"/>
  <c r="L987" i="2"/>
  <c r="M986" i="2"/>
  <c r="L986" i="2"/>
  <c r="O986" i="2" s="1"/>
  <c r="M985" i="2"/>
  <c r="L985" i="2"/>
  <c r="M984" i="2"/>
  <c r="L984" i="2"/>
  <c r="O984" i="2" s="1"/>
  <c r="M983" i="2"/>
  <c r="L983" i="2"/>
  <c r="M982" i="2"/>
  <c r="L982" i="2"/>
  <c r="O982" i="2" s="1"/>
  <c r="M981" i="2"/>
  <c r="L981" i="2"/>
  <c r="M980" i="2"/>
  <c r="L980" i="2"/>
  <c r="O980" i="2" s="1"/>
  <c r="M979" i="2"/>
  <c r="L979" i="2"/>
  <c r="M978" i="2"/>
  <c r="L978" i="2"/>
  <c r="O978" i="2" s="1"/>
  <c r="M977" i="2"/>
  <c r="L977" i="2"/>
  <c r="M976" i="2"/>
  <c r="L976" i="2"/>
  <c r="O976" i="2" s="1"/>
  <c r="M975" i="2"/>
  <c r="L975" i="2"/>
  <c r="M974" i="2"/>
  <c r="L974" i="2"/>
  <c r="O974" i="2" s="1"/>
  <c r="M973" i="2"/>
  <c r="L973" i="2"/>
  <c r="M972" i="2"/>
  <c r="L972" i="2"/>
  <c r="O972" i="2" s="1"/>
  <c r="M971" i="2"/>
  <c r="L971" i="2"/>
  <c r="M970" i="2"/>
  <c r="L970" i="2"/>
  <c r="O970" i="2" s="1"/>
  <c r="M969" i="2"/>
  <c r="L969" i="2"/>
  <c r="M968" i="2"/>
  <c r="L968" i="2"/>
  <c r="O968" i="2" s="1"/>
  <c r="M967" i="2"/>
  <c r="L967" i="2"/>
  <c r="M966" i="2"/>
  <c r="L966" i="2"/>
  <c r="O966" i="2" s="1"/>
  <c r="M965" i="2"/>
  <c r="L965" i="2"/>
  <c r="M964" i="2"/>
  <c r="L964" i="2"/>
  <c r="O964" i="2" s="1"/>
  <c r="M963" i="2"/>
  <c r="L963" i="2"/>
  <c r="M962" i="2"/>
  <c r="L962" i="2"/>
  <c r="O962" i="2" s="1"/>
  <c r="M961" i="2"/>
  <c r="L961" i="2"/>
  <c r="M960" i="2"/>
  <c r="L960" i="2"/>
  <c r="O960" i="2" s="1"/>
  <c r="M959" i="2"/>
  <c r="L959" i="2"/>
  <c r="M958" i="2"/>
  <c r="L958" i="2"/>
  <c r="O958" i="2" s="1"/>
  <c r="M957" i="2"/>
  <c r="L957" i="2"/>
  <c r="M956" i="2"/>
  <c r="L956" i="2"/>
  <c r="O956" i="2" s="1"/>
  <c r="M955" i="2"/>
  <c r="L955" i="2"/>
  <c r="M954" i="2"/>
  <c r="L954" i="2"/>
  <c r="O954" i="2" s="1"/>
  <c r="M953" i="2"/>
  <c r="L953" i="2"/>
  <c r="M952" i="2"/>
  <c r="L952" i="2"/>
  <c r="O952" i="2" s="1"/>
  <c r="M951" i="2"/>
  <c r="L951" i="2"/>
  <c r="M950" i="2"/>
  <c r="L950" i="2"/>
  <c r="O950" i="2" s="1"/>
  <c r="M949" i="2"/>
  <c r="L949" i="2"/>
  <c r="M948" i="2"/>
  <c r="L948" i="2"/>
  <c r="O948" i="2" s="1"/>
  <c r="M947" i="2"/>
  <c r="L947" i="2"/>
  <c r="M946" i="2"/>
  <c r="L946" i="2"/>
  <c r="O946" i="2" s="1"/>
  <c r="M945" i="2"/>
  <c r="L945" i="2"/>
  <c r="M944" i="2"/>
  <c r="L944" i="2"/>
  <c r="O944" i="2" s="1"/>
  <c r="M943" i="2"/>
  <c r="L943" i="2"/>
  <c r="M942" i="2"/>
  <c r="L942" i="2"/>
  <c r="O942" i="2" s="1"/>
  <c r="M941" i="2"/>
  <c r="L941" i="2"/>
  <c r="M940" i="2"/>
  <c r="L940" i="2"/>
  <c r="O940" i="2" s="1"/>
  <c r="M939" i="2"/>
  <c r="L939" i="2"/>
  <c r="M938" i="2"/>
  <c r="L938" i="2"/>
  <c r="O938" i="2" s="1"/>
  <c r="M937" i="2"/>
  <c r="L937" i="2"/>
  <c r="M936" i="2"/>
  <c r="L936" i="2"/>
  <c r="O936" i="2" s="1"/>
  <c r="M935" i="2"/>
  <c r="L935" i="2"/>
  <c r="M934" i="2"/>
  <c r="L934" i="2"/>
  <c r="O934" i="2" s="1"/>
  <c r="M933" i="2"/>
  <c r="L933" i="2"/>
  <c r="M932" i="2"/>
  <c r="L932" i="2"/>
  <c r="O932" i="2" s="1"/>
  <c r="M931" i="2"/>
  <c r="L931" i="2"/>
  <c r="M930" i="2"/>
  <c r="L930" i="2"/>
  <c r="O930" i="2" s="1"/>
  <c r="M929" i="2"/>
  <c r="L929" i="2"/>
  <c r="M928" i="2"/>
  <c r="L928" i="2"/>
  <c r="O928" i="2" s="1"/>
  <c r="M927" i="2"/>
  <c r="L927" i="2"/>
  <c r="M926" i="2"/>
  <c r="L926" i="2"/>
  <c r="O926" i="2" s="1"/>
  <c r="M925" i="2"/>
  <c r="L925" i="2"/>
  <c r="M924" i="2"/>
  <c r="L924" i="2"/>
  <c r="O924" i="2" s="1"/>
  <c r="M923" i="2"/>
  <c r="L923" i="2"/>
  <c r="M922" i="2"/>
  <c r="L922" i="2"/>
  <c r="O922" i="2" s="1"/>
  <c r="M921" i="2"/>
  <c r="L921" i="2"/>
  <c r="M920" i="2"/>
  <c r="L920" i="2"/>
  <c r="O920" i="2" s="1"/>
  <c r="M919" i="2"/>
  <c r="L919" i="2"/>
  <c r="M918" i="2"/>
  <c r="L918" i="2"/>
  <c r="O918" i="2" s="1"/>
  <c r="M917" i="2"/>
  <c r="L917" i="2"/>
  <c r="M916" i="2"/>
  <c r="L916" i="2"/>
  <c r="O916" i="2" s="1"/>
  <c r="M915" i="2"/>
  <c r="L915" i="2"/>
  <c r="M914" i="2"/>
  <c r="L914" i="2"/>
  <c r="O914" i="2" s="1"/>
  <c r="M913" i="2"/>
  <c r="L913" i="2"/>
  <c r="M912" i="2"/>
  <c r="L912" i="2"/>
  <c r="O912" i="2" s="1"/>
  <c r="M911" i="2"/>
  <c r="L911" i="2"/>
  <c r="M910" i="2"/>
  <c r="L910" i="2"/>
  <c r="O910" i="2" s="1"/>
  <c r="M909" i="2"/>
  <c r="L909" i="2"/>
  <c r="M908" i="2"/>
  <c r="L908" i="2"/>
  <c r="O908" i="2" s="1"/>
  <c r="M907" i="2"/>
  <c r="L907" i="2"/>
  <c r="M906" i="2"/>
  <c r="L906" i="2"/>
  <c r="O906" i="2" s="1"/>
  <c r="M905" i="2"/>
  <c r="L905" i="2"/>
  <c r="M904" i="2"/>
  <c r="L904" i="2"/>
  <c r="O904" i="2" s="1"/>
  <c r="M903" i="2"/>
  <c r="L903" i="2"/>
  <c r="M902" i="2"/>
  <c r="L902" i="2"/>
  <c r="O902" i="2" s="1"/>
  <c r="M901" i="2"/>
  <c r="L901" i="2"/>
  <c r="M900" i="2"/>
  <c r="L900" i="2"/>
  <c r="O900" i="2" s="1"/>
  <c r="M899" i="2"/>
  <c r="L899" i="2"/>
  <c r="M898" i="2"/>
  <c r="L898" i="2"/>
  <c r="O898" i="2" s="1"/>
  <c r="M897" i="2"/>
  <c r="L897" i="2"/>
  <c r="M896" i="2"/>
  <c r="L896" i="2"/>
  <c r="O896" i="2" s="1"/>
  <c r="M895" i="2"/>
  <c r="L895" i="2"/>
  <c r="M894" i="2"/>
  <c r="L894" i="2"/>
  <c r="O894" i="2" s="1"/>
  <c r="M893" i="2"/>
  <c r="L893" i="2"/>
  <c r="M892" i="2"/>
  <c r="L892" i="2"/>
  <c r="O892" i="2" s="1"/>
  <c r="M891" i="2"/>
  <c r="L891" i="2"/>
  <c r="M890" i="2"/>
  <c r="L890" i="2"/>
  <c r="O890" i="2" s="1"/>
  <c r="M889" i="2"/>
  <c r="L889" i="2"/>
  <c r="M888" i="2"/>
  <c r="L888" i="2"/>
  <c r="O888" i="2" s="1"/>
  <c r="M887" i="2"/>
  <c r="L887" i="2"/>
  <c r="M886" i="2"/>
  <c r="L886" i="2"/>
  <c r="O886" i="2" s="1"/>
  <c r="M885" i="2"/>
  <c r="L885" i="2"/>
  <c r="M884" i="2"/>
  <c r="L884" i="2"/>
  <c r="O884" i="2" s="1"/>
  <c r="M883" i="2"/>
  <c r="L883" i="2"/>
  <c r="M882" i="2"/>
  <c r="L882" i="2"/>
  <c r="O882" i="2" s="1"/>
  <c r="M881" i="2"/>
  <c r="L881" i="2"/>
  <c r="M880" i="2"/>
  <c r="L880" i="2"/>
  <c r="O880" i="2" s="1"/>
  <c r="M879" i="2"/>
  <c r="L879" i="2"/>
  <c r="M878" i="2"/>
  <c r="L878" i="2"/>
  <c r="O878" i="2" s="1"/>
  <c r="M877" i="2"/>
  <c r="L877" i="2"/>
  <c r="M876" i="2"/>
  <c r="L876" i="2"/>
  <c r="O876" i="2" s="1"/>
  <c r="M875" i="2"/>
  <c r="L875" i="2"/>
  <c r="M874" i="2"/>
  <c r="L874" i="2"/>
  <c r="O874" i="2" s="1"/>
  <c r="M873" i="2"/>
  <c r="L873" i="2"/>
  <c r="M872" i="2"/>
  <c r="L872" i="2"/>
  <c r="O872" i="2" s="1"/>
  <c r="M871" i="2"/>
  <c r="L871" i="2"/>
  <c r="M870" i="2"/>
  <c r="L870" i="2"/>
  <c r="O870" i="2" s="1"/>
  <c r="M869" i="2"/>
  <c r="L869" i="2"/>
  <c r="M868" i="2"/>
  <c r="L868" i="2"/>
  <c r="O868" i="2" s="1"/>
  <c r="M867" i="2"/>
  <c r="L867" i="2"/>
  <c r="M866" i="2"/>
  <c r="L866" i="2"/>
  <c r="O866" i="2" s="1"/>
  <c r="M865" i="2"/>
  <c r="L865" i="2"/>
  <c r="M864" i="2"/>
  <c r="L864" i="2"/>
  <c r="O864" i="2" s="1"/>
  <c r="M863" i="2"/>
  <c r="L863" i="2"/>
  <c r="M862" i="2"/>
  <c r="L862" i="2"/>
  <c r="O862" i="2" s="1"/>
  <c r="M861" i="2"/>
  <c r="L861" i="2"/>
  <c r="M860" i="2"/>
  <c r="L860" i="2"/>
  <c r="O860" i="2" s="1"/>
  <c r="M859" i="2"/>
  <c r="L859" i="2"/>
  <c r="M858" i="2"/>
  <c r="L858" i="2"/>
  <c r="O858" i="2" s="1"/>
  <c r="M857" i="2"/>
  <c r="L857" i="2"/>
  <c r="M856" i="2"/>
  <c r="L856" i="2"/>
  <c r="O856" i="2" s="1"/>
  <c r="M855" i="2"/>
  <c r="L855" i="2"/>
  <c r="M854" i="2"/>
  <c r="L854" i="2"/>
  <c r="O854" i="2" s="1"/>
  <c r="M853" i="2"/>
  <c r="L853" i="2"/>
  <c r="M852" i="2"/>
  <c r="L852" i="2"/>
  <c r="O852" i="2" s="1"/>
  <c r="M851" i="2"/>
  <c r="L851" i="2"/>
  <c r="M850" i="2"/>
  <c r="L850" i="2"/>
  <c r="O850" i="2" s="1"/>
  <c r="M849" i="2"/>
  <c r="L849" i="2"/>
  <c r="M848" i="2"/>
  <c r="L848" i="2"/>
  <c r="O848" i="2" s="1"/>
  <c r="M847" i="2"/>
  <c r="L847" i="2"/>
  <c r="M846" i="2"/>
  <c r="L846" i="2"/>
  <c r="O846" i="2" s="1"/>
  <c r="M845" i="2"/>
  <c r="L845" i="2"/>
  <c r="M844" i="2"/>
  <c r="L844" i="2"/>
  <c r="O844" i="2" s="1"/>
  <c r="M843" i="2"/>
  <c r="L843" i="2"/>
  <c r="M842" i="2"/>
  <c r="L842" i="2"/>
  <c r="O842" i="2" s="1"/>
  <c r="M841" i="2"/>
  <c r="L841" i="2"/>
  <c r="M840" i="2"/>
  <c r="L840" i="2"/>
  <c r="O840" i="2" s="1"/>
  <c r="M839" i="2"/>
  <c r="L839" i="2"/>
  <c r="M838" i="2"/>
  <c r="L838" i="2"/>
  <c r="O838" i="2" s="1"/>
  <c r="M837" i="2"/>
  <c r="L837" i="2"/>
  <c r="M836" i="2"/>
  <c r="L836" i="2"/>
  <c r="O836" i="2" s="1"/>
  <c r="M835" i="2"/>
  <c r="L835" i="2"/>
  <c r="M834" i="2"/>
  <c r="L834" i="2"/>
  <c r="O834" i="2" s="1"/>
  <c r="M833" i="2"/>
  <c r="L833" i="2"/>
  <c r="M832" i="2"/>
  <c r="L832" i="2"/>
  <c r="O832" i="2" s="1"/>
  <c r="M831" i="2"/>
  <c r="L831" i="2"/>
  <c r="M830" i="2"/>
  <c r="L830" i="2"/>
  <c r="O830" i="2" s="1"/>
  <c r="M829" i="2"/>
  <c r="L829" i="2"/>
  <c r="M828" i="2"/>
  <c r="L828" i="2"/>
  <c r="O828" i="2" s="1"/>
  <c r="M827" i="2"/>
  <c r="L827" i="2"/>
  <c r="M826" i="2"/>
  <c r="L826" i="2"/>
  <c r="O826" i="2" s="1"/>
  <c r="M825" i="2"/>
  <c r="L825" i="2"/>
  <c r="M824" i="2"/>
  <c r="L824" i="2"/>
  <c r="O824" i="2" s="1"/>
  <c r="M823" i="2"/>
  <c r="L823" i="2"/>
  <c r="M822" i="2"/>
  <c r="L822" i="2"/>
  <c r="O822" i="2" s="1"/>
  <c r="M821" i="2"/>
  <c r="L821" i="2"/>
  <c r="M820" i="2"/>
  <c r="L820" i="2"/>
  <c r="O820" i="2" s="1"/>
  <c r="M819" i="2"/>
  <c r="L819" i="2"/>
  <c r="M818" i="2"/>
  <c r="L818" i="2"/>
  <c r="O818" i="2" s="1"/>
  <c r="M817" i="2"/>
  <c r="L817" i="2"/>
  <c r="M816" i="2"/>
  <c r="L816" i="2"/>
  <c r="O816" i="2" s="1"/>
  <c r="M815" i="2"/>
  <c r="L815" i="2"/>
  <c r="M814" i="2"/>
  <c r="L814" i="2"/>
  <c r="O814" i="2" s="1"/>
  <c r="M813" i="2"/>
  <c r="L813" i="2"/>
  <c r="M812" i="2"/>
  <c r="L812" i="2"/>
  <c r="O812" i="2" s="1"/>
  <c r="M811" i="2"/>
  <c r="L811" i="2"/>
  <c r="M810" i="2"/>
  <c r="L810" i="2"/>
  <c r="O810" i="2" s="1"/>
  <c r="M809" i="2"/>
  <c r="L809" i="2"/>
  <c r="M808" i="2"/>
  <c r="L808" i="2"/>
  <c r="O808" i="2" s="1"/>
  <c r="M807" i="2"/>
  <c r="L807" i="2"/>
  <c r="M806" i="2"/>
  <c r="L806" i="2"/>
  <c r="O806" i="2" s="1"/>
  <c r="M805" i="2"/>
  <c r="L805" i="2"/>
  <c r="M804" i="2"/>
  <c r="L804" i="2"/>
  <c r="O804" i="2" s="1"/>
  <c r="M803" i="2"/>
  <c r="L803" i="2"/>
  <c r="M802" i="2"/>
  <c r="L802" i="2"/>
  <c r="O802" i="2" s="1"/>
  <c r="M801" i="2"/>
  <c r="L801" i="2"/>
  <c r="M800" i="2"/>
  <c r="L800" i="2"/>
  <c r="O800" i="2" s="1"/>
  <c r="M799" i="2"/>
  <c r="L799" i="2"/>
  <c r="M798" i="2"/>
  <c r="L798" i="2"/>
  <c r="O798" i="2" s="1"/>
  <c r="M797" i="2"/>
  <c r="L797" i="2"/>
  <c r="M796" i="2"/>
  <c r="L796" i="2"/>
  <c r="O796" i="2" s="1"/>
  <c r="M795" i="2"/>
  <c r="L795" i="2"/>
  <c r="M794" i="2"/>
  <c r="L794" i="2"/>
  <c r="O794" i="2" s="1"/>
  <c r="M793" i="2"/>
  <c r="L793" i="2"/>
  <c r="M792" i="2"/>
  <c r="L792" i="2"/>
  <c r="O792" i="2" s="1"/>
  <c r="M791" i="2"/>
  <c r="L791" i="2"/>
  <c r="M790" i="2"/>
  <c r="L790" i="2"/>
  <c r="O790" i="2" s="1"/>
  <c r="M789" i="2"/>
  <c r="L789" i="2"/>
  <c r="M788" i="2"/>
  <c r="L788" i="2"/>
  <c r="O788" i="2" s="1"/>
  <c r="M787" i="2"/>
  <c r="L787" i="2"/>
  <c r="M786" i="2"/>
  <c r="L786" i="2"/>
  <c r="O786" i="2" s="1"/>
  <c r="M785" i="2"/>
  <c r="L785" i="2"/>
  <c r="M784" i="2"/>
  <c r="L784" i="2"/>
  <c r="O784" i="2" s="1"/>
  <c r="M783" i="2"/>
  <c r="L783" i="2"/>
  <c r="M782" i="2"/>
  <c r="L782" i="2"/>
  <c r="O782" i="2" s="1"/>
  <c r="M781" i="2"/>
  <c r="L781" i="2"/>
  <c r="M780" i="2"/>
  <c r="L780" i="2"/>
  <c r="O780" i="2" s="1"/>
  <c r="M779" i="2"/>
  <c r="L779" i="2"/>
  <c r="M778" i="2"/>
  <c r="L778" i="2"/>
  <c r="O778" i="2" s="1"/>
  <c r="M777" i="2"/>
  <c r="L777" i="2"/>
  <c r="M776" i="2"/>
  <c r="L776" i="2"/>
  <c r="O776" i="2" s="1"/>
  <c r="M775" i="2"/>
  <c r="L775" i="2"/>
  <c r="M774" i="2"/>
  <c r="L774" i="2"/>
  <c r="O774" i="2" s="1"/>
  <c r="M773" i="2"/>
  <c r="L773" i="2"/>
  <c r="M772" i="2"/>
  <c r="L772" i="2"/>
  <c r="O772" i="2" s="1"/>
  <c r="M771" i="2"/>
  <c r="L771" i="2"/>
  <c r="M770" i="2"/>
  <c r="L770" i="2"/>
  <c r="O770" i="2" s="1"/>
  <c r="M769" i="2"/>
  <c r="L769" i="2"/>
  <c r="M768" i="2"/>
  <c r="L768" i="2"/>
  <c r="O768" i="2" s="1"/>
  <c r="M767" i="2"/>
  <c r="L767" i="2"/>
  <c r="M766" i="2"/>
  <c r="L766" i="2"/>
  <c r="O766" i="2" s="1"/>
  <c r="M765" i="2"/>
  <c r="L765" i="2"/>
  <c r="M764" i="2"/>
  <c r="L764" i="2"/>
  <c r="O764" i="2" s="1"/>
  <c r="M763" i="2"/>
  <c r="L763" i="2"/>
  <c r="M762" i="2"/>
  <c r="L762" i="2"/>
  <c r="O762" i="2" s="1"/>
  <c r="M761" i="2"/>
  <c r="L761" i="2"/>
  <c r="M760" i="2"/>
  <c r="L760" i="2"/>
  <c r="O760" i="2" s="1"/>
  <c r="M759" i="2"/>
  <c r="L759" i="2"/>
  <c r="M758" i="2"/>
  <c r="L758" i="2"/>
  <c r="O758" i="2" s="1"/>
  <c r="M757" i="2"/>
  <c r="L757" i="2"/>
  <c r="M756" i="2"/>
  <c r="L756" i="2"/>
  <c r="O756" i="2" s="1"/>
  <c r="M755" i="2"/>
  <c r="L755" i="2"/>
  <c r="M754" i="2"/>
  <c r="L754" i="2"/>
  <c r="O754" i="2" s="1"/>
  <c r="M753" i="2"/>
  <c r="L753" i="2"/>
  <c r="M752" i="2"/>
  <c r="L752" i="2"/>
  <c r="O752" i="2" s="1"/>
  <c r="M751" i="2"/>
  <c r="L751" i="2"/>
  <c r="M750" i="2"/>
  <c r="L750" i="2"/>
  <c r="O750" i="2" s="1"/>
  <c r="M749" i="2"/>
  <c r="L749" i="2"/>
  <c r="M748" i="2"/>
  <c r="L748" i="2"/>
  <c r="O748" i="2" s="1"/>
  <c r="M747" i="2"/>
  <c r="L747" i="2"/>
  <c r="M746" i="2"/>
  <c r="L746" i="2"/>
  <c r="O746" i="2" s="1"/>
  <c r="M745" i="2"/>
  <c r="L745" i="2"/>
  <c r="M744" i="2"/>
  <c r="L744" i="2"/>
  <c r="O744" i="2" s="1"/>
  <c r="M743" i="2"/>
  <c r="L743" i="2"/>
  <c r="M742" i="2"/>
  <c r="L742" i="2"/>
  <c r="O742" i="2" s="1"/>
  <c r="M741" i="2"/>
  <c r="L741" i="2"/>
  <c r="M740" i="2"/>
  <c r="L740" i="2"/>
  <c r="O740" i="2" s="1"/>
  <c r="M739" i="2"/>
  <c r="L739" i="2"/>
  <c r="M738" i="2"/>
  <c r="L738" i="2"/>
  <c r="O738" i="2" s="1"/>
  <c r="M737" i="2"/>
  <c r="L737" i="2"/>
  <c r="M736" i="2"/>
  <c r="L736" i="2"/>
  <c r="O736" i="2" s="1"/>
  <c r="M735" i="2"/>
  <c r="L735" i="2"/>
  <c r="M734" i="2"/>
  <c r="L734" i="2"/>
  <c r="O734" i="2" s="1"/>
  <c r="M733" i="2"/>
  <c r="L733" i="2"/>
  <c r="M732" i="2"/>
  <c r="L732" i="2"/>
  <c r="O732" i="2" s="1"/>
  <c r="M731" i="2"/>
  <c r="L731" i="2"/>
  <c r="M730" i="2"/>
  <c r="L730" i="2"/>
  <c r="O730" i="2" s="1"/>
  <c r="M729" i="2"/>
  <c r="L729" i="2"/>
  <c r="M728" i="2"/>
  <c r="L728" i="2"/>
  <c r="O728" i="2" s="1"/>
  <c r="M727" i="2"/>
  <c r="L727" i="2"/>
  <c r="M726" i="2"/>
  <c r="L726" i="2"/>
  <c r="O726" i="2" s="1"/>
  <c r="M725" i="2"/>
  <c r="L725" i="2"/>
  <c r="M724" i="2"/>
  <c r="L724" i="2"/>
  <c r="O724" i="2" s="1"/>
  <c r="M723" i="2"/>
  <c r="L723" i="2"/>
  <c r="M722" i="2"/>
  <c r="L722" i="2"/>
  <c r="O722" i="2" s="1"/>
  <c r="M721" i="2"/>
  <c r="L721" i="2"/>
  <c r="M720" i="2"/>
  <c r="L720" i="2"/>
  <c r="O720" i="2" s="1"/>
  <c r="M719" i="2"/>
  <c r="L719" i="2"/>
  <c r="M718" i="2"/>
  <c r="L718" i="2"/>
  <c r="O718" i="2" s="1"/>
  <c r="M717" i="2"/>
  <c r="L717" i="2"/>
  <c r="M716" i="2"/>
  <c r="L716" i="2"/>
  <c r="O716" i="2" s="1"/>
  <c r="M715" i="2"/>
  <c r="L715" i="2"/>
  <c r="M714" i="2"/>
  <c r="L714" i="2"/>
  <c r="O714" i="2" s="1"/>
  <c r="M713" i="2"/>
  <c r="L713" i="2"/>
  <c r="M712" i="2"/>
  <c r="L712" i="2"/>
  <c r="O712" i="2" s="1"/>
  <c r="M711" i="2"/>
  <c r="L711" i="2"/>
  <c r="M710" i="2"/>
  <c r="L710" i="2"/>
  <c r="O710" i="2" s="1"/>
  <c r="M709" i="2"/>
  <c r="L709" i="2"/>
  <c r="M708" i="2"/>
  <c r="L708" i="2"/>
  <c r="O708" i="2" s="1"/>
  <c r="M707" i="2"/>
  <c r="L707" i="2"/>
  <c r="M706" i="2"/>
  <c r="L706" i="2"/>
  <c r="O706" i="2" s="1"/>
  <c r="M705" i="2"/>
  <c r="L705" i="2"/>
  <c r="M704" i="2"/>
  <c r="L704" i="2"/>
  <c r="O704" i="2" s="1"/>
  <c r="M703" i="2"/>
  <c r="L703" i="2"/>
  <c r="M702" i="2"/>
  <c r="L702" i="2"/>
  <c r="O702" i="2" s="1"/>
  <c r="M701" i="2"/>
  <c r="L701" i="2"/>
  <c r="M700" i="2"/>
  <c r="L700" i="2"/>
  <c r="O700" i="2" s="1"/>
  <c r="M699" i="2"/>
  <c r="L699" i="2"/>
  <c r="M698" i="2"/>
  <c r="L698" i="2"/>
  <c r="O698" i="2" s="1"/>
  <c r="M697" i="2"/>
  <c r="L697" i="2"/>
  <c r="M696" i="2"/>
  <c r="L696" i="2"/>
  <c r="O696" i="2" s="1"/>
  <c r="M695" i="2"/>
  <c r="L695" i="2"/>
  <c r="M694" i="2"/>
  <c r="L694" i="2"/>
  <c r="O694" i="2" s="1"/>
  <c r="M693" i="2"/>
  <c r="L693" i="2"/>
  <c r="M692" i="2"/>
  <c r="L692" i="2"/>
  <c r="O692" i="2" s="1"/>
  <c r="M691" i="2"/>
  <c r="L691" i="2"/>
  <c r="M690" i="2"/>
  <c r="L690" i="2"/>
  <c r="O690" i="2" s="1"/>
  <c r="M689" i="2"/>
  <c r="L689" i="2"/>
  <c r="M688" i="2"/>
  <c r="L688" i="2"/>
  <c r="O688" i="2" s="1"/>
  <c r="M687" i="2"/>
  <c r="L687" i="2"/>
  <c r="M686" i="2"/>
  <c r="L686" i="2"/>
  <c r="O686" i="2" s="1"/>
  <c r="M685" i="2"/>
  <c r="L685" i="2"/>
  <c r="M684" i="2"/>
  <c r="L684" i="2"/>
  <c r="O684" i="2" s="1"/>
  <c r="M683" i="2"/>
  <c r="L683" i="2"/>
  <c r="M682" i="2"/>
  <c r="L682" i="2"/>
  <c r="O682" i="2" s="1"/>
  <c r="M681" i="2"/>
  <c r="L681" i="2"/>
  <c r="M680" i="2"/>
  <c r="L680" i="2"/>
  <c r="O680" i="2" s="1"/>
  <c r="M679" i="2"/>
  <c r="L679" i="2"/>
  <c r="M678" i="2"/>
  <c r="L678" i="2"/>
  <c r="O678" i="2" s="1"/>
  <c r="M677" i="2"/>
  <c r="L677" i="2"/>
  <c r="M676" i="2"/>
  <c r="L676" i="2"/>
  <c r="O676" i="2" s="1"/>
  <c r="M675" i="2"/>
  <c r="L675" i="2"/>
  <c r="M674" i="2"/>
  <c r="L674" i="2"/>
  <c r="O674" i="2" s="1"/>
  <c r="M673" i="2"/>
  <c r="L673" i="2"/>
  <c r="M672" i="2"/>
  <c r="L672" i="2"/>
  <c r="O672" i="2" s="1"/>
  <c r="M671" i="2"/>
  <c r="L671" i="2"/>
  <c r="M670" i="2"/>
  <c r="L670" i="2"/>
  <c r="O670" i="2" s="1"/>
  <c r="M669" i="2"/>
  <c r="L669" i="2"/>
  <c r="M668" i="2"/>
  <c r="L668" i="2"/>
  <c r="O668" i="2" s="1"/>
  <c r="M667" i="2"/>
  <c r="L667" i="2"/>
  <c r="M666" i="2"/>
  <c r="L666" i="2"/>
  <c r="O666" i="2" s="1"/>
  <c r="M665" i="2"/>
  <c r="L665" i="2"/>
  <c r="M664" i="2"/>
  <c r="L664" i="2"/>
  <c r="O664" i="2" s="1"/>
  <c r="M663" i="2"/>
  <c r="L663" i="2"/>
  <c r="M662" i="2"/>
  <c r="L662" i="2"/>
  <c r="O662" i="2" s="1"/>
  <c r="M661" i="2"/>
  <c r="L661" i="2"/>
  <c r="M660" i="2"/>
  <c r="L660" i="2"/>
  <c r="O660" i="2" s="1"/>
  <c r="M659" i="2"/>
  <c r="L659" i="2"/>
  <c r="M658" i="2"/>
  <c r="L658" i="2"/>
  <c r="O658" i="2" s="1"/>
  <c r="M657" i="2"/>
  <c r="L657" i="2"/>
  <c r="M656" i="2"/>
  <c r="L656" i="2"/>
  <c r="O656" i="2" s="1"/>
  <c r="M655" i="2"/>
  <c r="L655" i="2"/>
  <c r="M654" i="2"/>
  <c r="L654" i="2"/>
  <c r="O654" i="2" s="1"/>
  <c r="M653" i="2"/>
  <c r="L653" i="2"/>
  <c r="M652" i="2"/>
  <c r="L652" i="2"/>
  <c r="O652" i="2" s="1"/>
  <c r="M651" i="2"/>
  <c r="L651" i="2"/>
  <c r="M650" i="2"/>
  <c r="L650" i="2"/>
  <c r="O650" i="2" s="1"/>
  <c r="M649" i="2"/>
  <c r="L649" i="2"/>
  <c r="M648" i="2"/>
  <c r="L648" i="2"/>
  <c r="O648" i="2" s="1"/>
  <c r="M647" i="2"/>
  <c r="L647" i="2"/>
  <c r="M646" i="2"/>
  <c r="L646" i="2"/>
  <c r="O646" i="2" s="1"/>
  <c r="M645" i="2"/>
  <c r="L645" i="2"/>
  <c r="M644" i="2"/>
  <c r="L644" i="2"/>
  <c r="O644" i="2" s="1"/>
  <c r="M643" i="2"/>
  <c r="L643" i="2"/>
  <c r="M642" i="2"/>
  <c r="L642" i="2"/>
  <c r="O642" i="2" s="1"/>
  <c r="M641" i="2"/>
  <c r="L641" i="2"/>
  <c r="M640" i="2"/>
  <c r="L640" i="2"/>
  <c r="O640" i="2" s="1"/>
  <c r="M639" i="2"/>
  <c r="L639" i="2"/>
  <c r="M638" i="2"/>
  <c r="L638" i="2"/>
  <c r="O638" i="2" s="1"/>
  <c r="M637" i="2"/>
  <c r="L637" i="2"/>
  <c r="M636" i="2"/>
  <c r="L636" i="2"/>
  <c r="O636" i="2" s="1"/>
  <c r="M635" i="2"/>
  <c r="L635" i="2"/>
  <c r="M634" i="2"/>
  <c r="L634" i="2"/>
  <c r="O634" i="2" s="1"/>
  <c r="M633" i="2"/>
  <c r="L633" i="2"/>
  <c r="M632" i="2"/>
  <c r="L632" i="2"/>
  <c r="O632" i="2" s="1"/>
  <c r="M631" i="2"/>
  <c r="L631" i="2"/>
  <c r="M630" i="2"/>
  <c r="L630" i="2"/>
  <c r="O630" i="2" s="1"/>
  <c r="M629" i="2"/>
  <c r="L629" i="2"/>
  <c r="M628" i="2"/>
  <c r="L628" i="2"/>
  <c r="O628" i="2" s="1"/>
  <c r="M627" i="2"/>
  <c r="L627" i="2"/>
  <c r="M626" i="2"/>
  <c r="L626" i="2"/>
  <c r="O626" i="2" s="1"/>
  <c r="M625" i="2"/>
  <c r="L625" i="2"/>
  <c r="M624" i="2"/>
  <c r="L624" i="2"/>
  <c r="O624" i="2" s="1"/>
  <c r="M623" i="2"/>
  <c r="L623" i="2"/>
  <c r="M622" i="2"/>
  <c r="L622" i="2"/>
  <c r="O622" i="2" s="1"/>
  <c r="M621" i="2"/>
  <c r="L621" i="2"/>
  <c r="M620" i="2"/>
  <c r="L620" i="2"/>
  <c r="O620" i="2" s="1"/>
  <c r="M619" i="2"/>
  <c r="L619" i="2"/>
  <c r="M618" i="2"/>
  <c r="L618" i="2"/>
  <c r="O618" i="2" s="1"/>
  <c r="M617" i="2"/>
  <c r="L617" i="2"/>
  <c r="M616" i="2"/>
  <c r="L616" i="2"/>
  <c r="O616" i="2" s="1"/>
  <c r="M615" i="2"/>
  <c r="L615" i="2"/>
  <c r="M614" i="2"/>
  <c r="L614" i="2"/>
  <c r="O614" i="2" s="1"/>
  <c r="M613" i="2"/>
  <c r="L613" i="2"/>
  <c r="M612" i="2"/>
  <c r="L612" i="2"/>
  <c r="O612" i="2" s="1"/>
  <c r="M611" i="2"/>
  <c r="L611" i="2"/>
  <c r="M610" i="2"/>
  <c r="L610" i="2"/>
  <c r="O610" i="2" s="1"/>
  <c r="M609" i="2"/>
  <c r="L609" i="2"/>
  <c r="M608" i="2"/>
  <c r="L608" i="2"/>
  <c r="O608" i="2" s="1"/>
  <c r="M607" i="2"/>
  <c r="L607" i="2"/>
  <c r="M606" i="2"/>
  <c r="L606" i="2"/>
  <c r="O606" i="2" s="1"/>
  <c r="M605" i="2"/>
  <c r="L605" i="2"/>
  <c r="M604" i="2"/>
  <c r="L604" i="2"/>
  <c r="O604" i="2" s="1"/>
  <c r="M603" i="2"/>
  <c r="L603" i="2"/>
  <c r="M602" i="2"/>
  <c r="L602" i="2"/>
  <c r="O602" i="2" s="1"/>
  <c r="M601" i="2"/>
  <c r="L601" i="2"/>
  <c r="M600" i="2"/>
  <c r="L600" i="2"/>
  <c r="O600" i="2" s="1"/>
  <c r="M599" i="2"/>
  <c r="L599" i="2"/>
  <c r="M598" i="2"/>
  <c r="L598" i="2"/>
  <c r="O598" i="2" s="1"/>
  <c r="M597" i="2"/>
  <c r="L597" i="2"/>
  <c r="M596" i="2"/>
  <c r="L596" i="2"/>
  <c r="O596" i="2" s="1"/>
  <c r="M595" i="2"/>
  <c r="L595" i="2"/>
  <c r="M594" i="2"/>
  <c r="L594" i="2"/>
  <c r="O594" i="2" s="1"/>
  <c r="M593" i="2"/>
  <c r="L593" i="2"/>
  <c r="M592" i="2"/>
  <c r="L592" i="2"/>
  <c r="O592" i="2" s="1"/>
  <c r="M591" i="2"/>
  <c r="L591" i="2"/>
  <c r="M590" i="2"/>
  <c r="L590" i="2"/>
  <c r="O590" i="2" s="1"/>
  <c r="M589" i="2"/>
  <c r="L589" i="2"/>
  <c r="M588" i="2"/>
  <c r="L588" i="2"/>
  <c r="O588" i="2" s="1"/>
  <c r="M587" i="2"/>
  <c r="L587" i="2"/>
  <c r="M586" i="2"/>
  <c r="L586" i="2"/>
  <c r="O586" i="2" s="1"/>
  <c r="M585" i="2"/>
  <c r="L585" i="2"/>
  <c r="M584" i="2"/>
  <c r="L584" i="2"/>
  <c r="O584" i="2" s="1"/>
  <c r="M583" i="2"/>
  <c r="L583" i="2"/>
  <c r="M582" i="2"/>
  <c r="L582" i="2"/>
  <c r="O582" i="2" s="1"/>
  <c r="M581" i="2"/>
  <c r="L581" i="2"/>
  <c r="M580" i="2"/>
  <c r="L580" i="2"/>
  <c r="O580" i="2" s="1"/>
  <c r="M579" i="2"/>
  <c r="L579" i="2"/>
  <c r="M578" i="2"/>
  <c r="L578" i="2"/>
  <c r="O578" i="2" s="1"/>
  <c r="M577" i="2"/>
  <c r="L577" i="2"/>
  <c r="M576" i="2"/>
  <c r="L576" i="2"/>
  <c r="O576" i="2" s="1"/>
  <c r="M575" i="2"/>
  <c r="L575" i="2"/>
  <c r="M574" i="2"/>
  <c r="L574" i="2"/>
  <c r="O574" i="2" s="1"/>
  <c r="M573" i="2"/>
  <c r="L573" i="2"/>
  <c r="M572" i="2"/>
  <c r="L572" i="2"/>
  <c r="O572" i="2" s="1"/>
  <c r="M571" i="2"/>
  <c r="L571" i="2"/>
  <c r="M570" i="2"/>
  <c r="L570" i="2"/>
  <c r="O570" i="2" s="1"/>
  <c r="M569" i="2"/>
  <c r="L569" i="2"/>
  <c r="M568" i="2"/>
  <c r="L568" i="2"/>
  <c r="O568" i="2" s="1"/>
  <c r="M567" i="2"/>
  <c r="L567" i="2"/>
  <c r="M566" i="2"/>
  <c r="L566" i="2"/>
  <c r="O566" i="2" s="1"/>
  <c r="M565" i="2"/>
  <c r="L565" i="2"/>
  <c r="M564" i="2"/>
  <c r="L564" i="2"/>
  <c r="O564" i="2" s="1"/>
  <c r="M563" i="2"/>
  <c r="L563" i="2"/>
  <c r="M562" i="2"/>
  <c r="L562" i="2"/>
  <c r="O562" i="2" s="1"/>
  <c r="M561" i="2"/>
  <c r="L561" i="2"/>
  <c r="M560" i="2"/>
  <c r="L560" i="2"/>
  <c r="O560" i="2" s="1"/>
  <c r="M559" i="2"/>
  <c r="L559" i="2"/>
  <c r="M558" i="2"/>
  <c r="L558" i="2"/>
  <c r="O558" i="2" s="1"/>
  <c r="M557" i="2"/>
  <c r="L557" i="2"/>
  <c r="M556" i="2"/>
  <c r="L556" i="2"/>
  <c r="O556" i="2" s="1"/>
  <c r="M555" i="2"/>
  <c r="L555" i="2"/>
  <c r="M554" i="2"/>
  <c r="L554" i="2"/>
  <c r="O554" i="2" s="1"/>
  <c r="M553" i="2"/>
  <c r="L553" i="2"/>
  <c r="M552" i="2"/>
  <c r="L552" i="2"/>
  <c r="O552" i="2" s="1"/>
  <c r="M551" i="2"/>
  <c r="L551" i="2"/>
  <c r="M550" i="2"/>
  <c r="L550" i="2"/>
  <c r="O550" i="2" s="1"/>
  <c r="M549" i="2"/>
  <c r="L549" i="2"/>
  <c r="M548" i="2"/>
  <c r="L548" i="2"/>
  <c r="O548" i="2" s="1"/>
  <c r="M547" i="2"/>
  <c r="L547" i="2"/>
  <c r="M546" i="2"/>
  <c r="L546" i="2"/>
  <c r="O546" i="2" s="1"/>
  <c r="M545" i="2"/>
  <c r="L545" i="2"/>
  <c r="M544" i="2"/>
  <c r="L544" i="2"/>
  <c r="O544" i="2" s="1"/>
  <c r="M543" i="2"/>
  <c r="L543" i="2"/>
  <c r="M542" i="2"/>
  <c r="L542" i="2"/>
  <c r="O542" i="2" s="1"/>
  <c r="M541" i="2"/>
  <c r="L541" i="2"/>
  <c r="M540" i="2"/>
  <c r="L540" i="2"/>
  <c r="O540" i="2" s="1"/>
  <c r="M539" i="2"/>
  <c r="L539" i="2"/>
  <c r="M538" i="2"/>
  <c r="L538" i="2"/>
  <c r="O538" i="2" s="1"/>
  <c r="M537" i="2"/>
  <c r="L537" i="2"/>
  <c r="M536" i="2"/>
  <c r="L536" i="2"/>
  <c r="O536" i="2" s="1"/>
  <c r="M535" i="2"/>
  <c r="L535" i="2"/>
  <c r="M534" i="2"/>
  <c r="L534" i="2"/>
  <c r="O534" i="2" s="1"/>
  <c r="M533" i="2"/>
  <c r="L533" i="2"/>
  <c r="M532" i="2"/>
  <c r="L532" i="2"/>
  <c r="O532" i="2" s="1"/>
  <c r="M531" i="2"/>
  <c r="L531" i="2"/>
  <c r="M530" i="2"/>
  <c r="L530" i="2"/>
  <c r="O530" i="2" s="1"/>
  <c r="M529" i="2"/>
  <c r="L529" i="2"/>
  <c r="M528" i="2"/>
  <c r="L528" i="2"/>
  <c r="O528" i="2" s="1"/>
  <c r="M527" i="2"/>
  <c r="L527" i="2"/>
  <c r="M526" i="2"/>
  <c r="L526" i="2"/>
  <c r="O526" i="2" s="1"/>
  <c r="M525" i="2"/>
  <c r="L525" i="2"/>
  <c r="M524" i="2"/>
  <c r="L524" i="2"/>
  <c r="O524" i="2" s="1"/>
  <c r="M523" i="2"/>
  <c r="L523" i="2"/>
  <c r="M522" i="2"/>
  <c r="L522" i="2"/>
  <c r="O522" i="2" s="1"/>
  <c r="M521" i="2"/>
  <c r="L521" i="2"/>
  <c r="M520" i="2"/>
  <c r="L520" i="2"/>
  <c r="O520" i="2" s="1"/>
  <c r="M519" i="2"/>
  <c r="L519" i="2"/>
  <c r="M518" i="2"/>
  <c r="L518" i="2"/>
  <c r="O518" i="2" s="1"/>
  <c r="M517" i="2"/>
  <c r="L517" i="2"/>
  <c r="M516" i="2"/>
  <c r="L516" i="2"/>
  <c r="O516" i="2" s="1"/>
  <c r="M515" i="2"/>
  <c r="L515" i="2"/>
  <c r="M514" i="2"/>
  <c r="L514" i="2"/>
  <c r="O514" i="2" s="1"/>
  <c r="M513" i="2"/>
  <c r="L513" i="2"/>
  <c r="M512" i="2"/>
  <c r="L512" i="2"/>
  <c r="O512" i="2" s="1"/>
  <c r="M511" i="2"/>
  <c r="L511" i="2"/>
  <c r="M510" i="2"/>
  <c r="L510" i="2"/>
  <c r="O510" i="2" s="1"/>
  <c r="M509" i="2"/>
  <c r="L509" i="2"/>
  <c r="M508" i="2"/>
  <c r="L508" i="2"/>
  <c r="O508" i="2" s="1"/>
  <c r="M507" i="2"/>
  <c r="L507" i="2"/>
  <c r="M506" i="2"/>
  <c r="L506" i="2"/>
  <c r="O506" i="2" s="1"/>
  <c r="M505" i="2"/>
  <c r="L505" i="2"/>
  <c r="M504" i="2"/>
  <c r="L504" i="2"/>
  <c r="O504" i="2" s="1"/>
  <c r="M503" i="2"/>
  <c r="L503" i="2"/>
  <c r="M502" i="2"/>
  <c r="L502" i="2"/>
  <c r="O502" i="2" s="1"/>
  <c r="M501" i="2"/>
  <c r="L501" i="2"/>
  <c r="M500" i="2"/>
  <c r="L500" i="2"/>
  <c r="O500" i="2" s="1"/>
  <c r="M499" i="2"/>
  <c r="L499" i="2"/>
  <c r="M498" i="2"/>
  <c r="L498" i="2"/>
  <c r="O498" i="2" s="1"/>
  <c r="M497" i="2"/>
  <c r="L497" i="2"/>
  <c r="M496" i="2"/>
  <c r="L496" i="2"/>
  <c r="O496" i="2" s="1"/>
  <c r="M495" i="2"/>
  <c r="L495" i="2"/>
  <c r="M494" i="2"/>
  <c r="L494" i="2"/>
  <c r="O494" i="2" s="1"/>
  <c r="M493" i="2"/>
  <c r="L493" i="2"/>
  <c r="M492" i="2"/>
  <c r="L492" i="2"/>
  <c r="O492" i="2" s="1"/>
  <c r="M491" i="2"/>
  <c r="L491" i="2"/>
  <c r="M490" i="2"/>
  <c r="L490" i="2"/>
  <c r="O490" i="2" s="1"/>
  <c r="M489" i="2"/>
  <c r="L489" i="2"/>
  <c r="M488" i="2"/>
  <c r="L488" i="2"/>
  <c r="O488" i="2" s="1"/>
  <c r="M487" i="2"/>
  <c r="L487" i="2"/>
  <c r="M486" i="2"/>
  <c r="L486" i="2"/>
  <c r="O486" i="2" s="1"/>
  <c r="M485" i="2"/>
  <c r="L485" i="2"/>
  <c r="M484" i="2"/>
  <c r="L484" i="2"/>
  <c r="O484" i="2" s="1"/>
  <c r="M483" i="2"/>
  <c r="L483" i="2"/>
  <c r="M482" i="2"/>
  <c r="L482" i="2"/>
  <c r="O482" i="2" s="1"/>
  <c r="M481" i="2"/>
  <c r="L481" i="2"/>
  <c r="M480" i="2"/>
  <c r="L480" i="2"/>
  <c r="O480" i="2" s="1"/>
  <c r="M479" i="2"/>
  <c r="L479" i="2"/>
  <c r="M478" i="2"/>
  <c r="L478" i="2"/>
  <c r="O478" i="2" s="1"/>
  <c r="M477" i="2"/>
  <c r="L477" i="2"/>
  <c r="M476" i="2"/>
  <c r="L476" i="2"/>
  <c r="O476" i="2" s="1"/>
  <c r="M475" i="2"/>
  <c r="L475" i="2"/>
  <c r="M474" i="2"/>
  <c r="L474" i="2"/>
  <c r="O474" i="2" s="1"/>
  <c r="M473" i="2"/>
  <c r="L473" i="2"/>
  <c r="M472" i="2"/>
  <c r="L472" i="2"/>
  <c r="O472" i="2" s="1"/>
  <c r="M471" i="2"/>
  <c r="L471" i="2"/>
  <c r="M470" i="2"/>
  <c r="L470" i="2"/>
  <c r="O470" i="2" s="1"/>
  <c r="M469" i="2"/>
  <c r="L469" i="2"/>
  <c r="M468" i="2"/>
  <c r="L468" i="2"/>
  <c r="O468" i="2" s="1"/>
  <c r="M467" i="2"/>
  <c r="L467" i="2"/>
  <c r="M466" i="2"/>
  <c r="L466" i="2"/>
  <c r="O466" i="2" s="1"/>
  <c r="M465" i="2"/>
  <c r="L465" i="2"/>
  <c r="M464" i="2"/>
  <c r="L464" i="2"/>
  <c r="O464" i="2" s="1"/>
  <c r="M463" i="2"/>
  <c r="L463" i="2"/>
  <c r="M462" i="2"/>
  <c r="L462" i="2"/>
  <c r="O462" i="2" s="1"/>
  <c r="M461" i="2"/>
  <c r="L461" i="2"/>
  <c r="M460" i="2"/>
  <c r="L460" i="2"/>
  <c r="O460" i="2" s="1"/>
  <c r="M459" i="2"/>
  <c r="L459" i="2"/>
  <c r="M458" i="2"/>
  <c r="L458" i="2"/>
  <c r="O458" i="2" s="1"/>
  <c r="M457" i="2"/>
  <c r="L457" i="2"/>
  <c r="M456" i="2"/>
  <c r="L456" i="2"/>
  <c r="O456" i="2" s="1"/>
  <c r="M455" i="2"/>
  <c r="L455" i="2"/>
  <c r="M454" i="2"/>
  <c r="L454" i="2"/>
  <c r="O454" i="2" s="1"/>
  <c r="M453" i="2"/>
  <c r="L453" i="2"/>
  <c r="M452" i="2"/>
  <c r="L452" i="2"/>
  <c r="O452" i="2" s="1"/>
  <c r="M451" i="2"/>
  <c r="L451" i="2"/>
  <c r="M450" i="2"/>
  <c r="L450" i="2"/>
  <c r="O450" i="2" s="1"/>
  <c r="M449" i="2"/>
  <c r="L449" i="2"/>
  <c r="M448" i="2"/>
  <c r="L448" i="2"/>
  <c r="O448" i="2" s="1"/>
  <c r="M447" i="2"/>
  <c r="L447" i="2"/>
  <c r="M446" i="2"/>
  <c r="L446" i="2"/>
  <c r="O446" i="2" s="1"/>
  <c r="M445" i="2"/>
  <c r="L445" i="2"/>
  <c r="M444" i="2"/>
  <c r="L444" i="2"/>
  <c r="O444" i="2" s="1"/>
  <c r="M443" i="2"/>
  <c r="L443" i="2"/>
  <c r="M442" i="2"/>
  <c r="L442" i="2"/>
  <c r="O442" i="2" s="1"/>
  <c r="M441" i="2"/>
  <c r="L441" i="2"/>
  <c r="M440" i="2"/>
  <c r="L440" i="2"/>
  <c r="O440" i="2" s="1"/>
  <c r="M439" i="2"/>
  <c r="L439" i="2"/>
  <c r="M438" i="2"/>
  <c r="L438" i="2"/>
  <c r="O438" i="2" s="1"/>
  <c r="M437" i="2"/>
  <c r="L437" i="2"/>
  <c r="M436" i="2"/>
  <c r="L436" i="2"/>
  <c r="O436" i="2" s="1"/>
  <c r="M435" i="2"/>
  <c r="L435" i="2"/>
  <c r="M434" i="2"/>
  <c r="L434" i="2"/>
  <c r="O434" i="2" s="1"/>
  <c r="M433" i="2"/>
  <c r="L433" i="2"/>
  <c r="M432" i="2"/>
  <c r="L432" i="2"/>
  <c r="O432" i="2" s="1"/>
  <c r="M431" i="2"/>
  <c r="L431" i="2"/>
  <c r="M430" i="2"/>
  <c r="L430" i="2"/>
  <c r="O430" i="2" s="1"/>
  <c r="M429" i="2"/>
  <c r="L429" i="2"/>
  <c r="M428" i="2"/>
  <c r="L428" i="2"/>
  <c r="O428" i="2" s="1"/>
  <c r="M427" i="2"/>
  <c r="L427" i="2"/>
  <c r="M426" i="2"/>
  <c r="L426" i="2"/>
  <c r="O426" i="2" s="1"/>
  <c r="M425" i="2"/>
  <c r="L425" i="2"/>
  <c r="M424" i="2"/>
  <c r="L424" i="2"/>
  <c r="O424" i="2" s="1"/>
  <c r="M423" i="2"/>
  <c r="L423" i="2"/>
  <c r="M422" i="2"/>
  <c r="L422" i="2"/>
  <c r="O422" i="2" s="1"/>
  <c r="M421" i="2"/>
  <c r="L421" i="2"/>
  <c r="M420" i="2"/>
  <c r="L420" i="2"/>
  <c r="O420" i="2" s="1"/>
  <c r="M419" i="2"/>
  <c r="L419" i="2"/>
  <c r="M418" i="2"/>
  <c r="L418" i="2"/>
  <c r="O418" i="2" s="1"/>
  <c r="M417" i="2"/>
  <c r="L417" i="2"/>
  <c r="M416" i="2"/>
  <c r="L416" i="2"/>
  <c r="O416" i="2" s="1"/>
  <c r="M415" i="2"/>
  <c r="L415" i="2"/>
  <c r="M414" i="2"/>
  <c r="L414" i="2"/>
  <c r="O414" i="2" s="1"/>
  <c r="M413" i="2"/>
  <c r="L413" i="2"/>
  <c r="M412" i="2"/>
  <c r="L412" i="2"/>
  <c r="O412" i="2" s="1"/>
  <c r="M411" i="2"/>
  <c r="L411" i="2"/>
  <c r="M410" i="2"/>
  <c r="L410" i="2"/>
  <c r="O410" i="2" s="1"/>
  <c r="M409" i="2"/>
  <c r="L409" i="2"/>
  <c r="M408" i="2"/>
  <c r="L408" i="2"/>
  <c r="O408" i="2" s="1"/>
  <c r="M407" i="2"/>
  <c r="L407" i="2"/>
  <c r="M406" i="2"/>
  <c r="L406" i="2"/>
  <c r="O406" i="2" s="1"/>
  <c r="M405" i="2"/>
  <c r="L405" i="2"/>
  <c r="M404" i="2"/>
  <c r="L404" i="2"/>
  <c r="O404" i="2" s="1"/>
  <c r="M403" i="2"/>
  <c r="L403" i="2"/>
  <c r="M402" i="2"/>
  <c r="L402" i="2"/>
  <c r="O402" i="2" s="1"/>
  <c r="M401" i="2"/>
  <c r="L401" i="2"/>
  <c r="M400" i="2"/>
  <c r="L400" i="2"/>
  <c r="O400" i="2" s="1"/>
  <c r="M399" i="2"/>
  <c r="L399" i="2"/>
  <c r="M398" i="2"/>
  <c r="L398" i="2"/>
  <c r="O398" i="2" s="1"/>
  <c r="M397" i="2"/>
  <c r="L397" i="2"/>
  <c r="M396" i="2"/>
  <c r="L396" i="2"/>
  <c r="O396" i="2" s="1"/>
  <c r="M395" i="2"/>
  <c r="L395" i="2"/>
  <c r="M394" i="2"/>
  <c r="L394" i="2"/>
  <c r="O394" i="2" s="1"/>
  <c r="M393" i="2"/>
  <c r="L393" i="2"/>
  <c r="M392" i="2"/>
  <c r="L392" i="2"/>
  <c r="O392" i="2" s="1"/>
  <c r="M391" i="2"/>
  <c r="L391" i="2"/>
  <c r="M390" i="2"/>
  <c r="L390" i="2"/>
  <c r="O390" i="2" s="1"/>
  <c r="M389" i="2"/>
  <c r="L389" i="2"/>
  <c r="M388" i="2"/>
  <c r="L388" i="2"/>
  <c r="O388" i="2" s="1"/>
  <c r="M387" i="2"/>
  <c r="L387" i="2"/>
  <c r="M386" i="2"/>
  <c r="L386" i="2"/>
  <c r="O386" i="2" s="1"/>
  <c r="M385" i="2"/>
  <c r="L385" i="2"/>
  <c r="M384" i="2"/>
  <c r="L384" i="2"/>
  <c r="O384" i="2" s="1"/>
  <c r="M383" i="2"/>
  <c r="L383" i="2"/>
  <c r="M382" i="2"/>
  <c r="L382" i="2"/>
  <c r="O382" i="2" s="1"/>
  <c r="M381" i="2"/>
  <c r="L381" i="2"/>
  <c r="M380" i="2"/>
  <c r="L380" i="2"/>
  <c r="O380" i="2" s="1"/>
  <c r="M379" i="2"/>
  <c r="L379" i="2"/>
  <c r="M378" i="2"/>
  <c r="L378" i="2"/>
  <c r="O378" i="2" s="1"/>
  <c r="M377" i="2"/>
  <c r="L377" i="2"/>
  <c r="M376" i="2"/>
  <c r="L376" i="2"/>
  <c r="O376" i="2" s="1"/>
  <c r="M375" i="2"/>
  <c r="L375" i="2"/>
  <c r="M374" i="2"/>
  <c r="L374" i="2"/>
  <c r="O374" i="2" s="1"/>
  <c r="M373" i="2"/>
  <c r="L373" i="2"/>
  <c r="M372" i="2"/>
  <c r="L372" i="2"/>
  <c r="O372" i="2" s="1"/>
  <c r="M371" i="2"/>
  <c r="L371" i="2"/>
  <c r="M370" i="2"/>
  <c r="L370" i="2"/>
  <c r="O370" i="2" s="1"/>
  <c r="M369" i="2"/>
  <c r="L369" i="2"/>
  <c r="M368" i="2"/>
  <c r="L368" i="2"/>
  <c r="O368" i="2" s="1"/>
  <c r="M367" i="2"/>
  <c r="L367" i="2"/>
  <c r="M366" i="2"/>
  <c r="L366" i="2"/>
  <c r="O366" i="2" s="1"/>
  <c r="M365" i="2"/>
  <c r="L365" i="2"/>
  <c r="M364" i="2"/>
  <c r="L364" i="2"/>
  <c r="O364" i="2" s="1"/>
  <c r="M363" i="2"/>
  <c r="L363" i="2"/>
  <c r="M362" i="2"/>
  <c r="L362" i="2"/>
  <c r="O362" i="2" s="1"/>
  <c r="M361" i="2"/>
  <c r="L361" i="2"/>
  <c r="M360" i="2"/>
  <c r="L360" i="2"/>
  <c r="O360" i="2" s="1"/>
  <c r="M359" i="2"/>
  <c r="L359" i="2"/>
  <c r="M358" i="2"/>
  <c r="L358" i="2"/>
  <c r="O358" i="2" s="1"/>
  <c r="M357" i="2"/>
  <c r="L357" i="2"/>
  <c r="M356" i="2"/>
  <c r="L356" i="2"/>
  <c r="O356" i="2" s="1"/>
  <c r="M355" i="2"/>
  <c r="L355" i="2"/>
  <c r="M354" i="2"/>
  <c r="L354" i="2"/>
  <c r="O354" i="2" s="1"/>
  <c r="M353" i="2"/>
  <c r="L353" i="2"/>
  <c r="M352" i="2"/>
  <c r="L352" i="2"/>
  <c r="O352" i="2" s="1"/>
  <c r="M351" i="2"/>
  <c r="L351" i="2"/>
  <c r="M350" i="2"/>
  <c r="L350" i="2"/>
  <c r="O350" i="2" s="1"/>
  <c r="M349" i="2"/>
  <c r="L349" i="2"/>
  <c r="M348" i="2"/>
  <c r="L348" i="2"/>
  <c r="O348" i="2" s="1"/>
  <c r="M347" i="2"/>
  <c r="L347" i="2"/>
  <c r="M346" i="2"/>
  <c r="L346" i="2"/>
  <c r="O346" i="2" s="1"/>
  <c r="M345" i="2"/>
  <c r="L345" i="2"/>
  <c r="M344" i="2"/>
  <c r="L344" i="2"/>
  <c r="O344" i="2" s="1"/>
  <c r="M343" i="2"/>
  <c r="L343" i="2"/>
  <c r="M342" i="2"/>
  <c r="L342" i="2"/>
  <c r="O342" i="2" s="1"/>
  <c r="M341" i="2"/>
  <c r="L341" i="2"/>
  <c r="M340" i="2"/>
  <c r="L340" i="2"/>
  <c r="O340" i="2" s="1"/>
  <c r="M339" i="2"/>
  <c r="L339" i="2"/>
  <c r="M338" i="2"/>
  <c r="L338" i="2"/>
  <c r="O338" i="2" s="1"/>
  <c r="M337" i="2"/>
  <c r="L337" i="2"/>
  <c r="M336" i="2"/>
  <c r="L336" i="2"/>
  <c r="O336" i="2" s="1"/>
  <c r="M335" i="2"/>
  <c r="L335" i="2"/>
  <c r="M334" i="2"/>
  <c r="L334" i="2"/>
  <c r="O334" i="2" s="1"/>
  <c r="M333" i="2"/>
  <c r="L333" i="2"/>
  <c r="M332" i="2"/>
  <c r="L332" i="2"/>
  <c r="O332" i="2" s="1"/>
  <c r="M331" i="2"/>
  <c r="L331" i="2"/>
  <c r="M330" i="2"/>
  <c r="L330" i="2"/>
  <c r="O330" i="2" s="1"/>
  <c r="M329" i="2"/>
  <c r="L329" i="2"/>
  <c r="M328" i="2"/>
  <c r="L328" i="2"/>
  <c r="O328" i="2" s="1"/>
  <c r="M327" i="2"/>
  <c r="L327" i="2"/>
  <c r="M326" i="2"/>
  <c r="L326" i="2"/>
  <c r="O326" i="2" s="1"/>
  <c r="M325" i="2"/>
  <c r="L325" i="2"/>
  <c r="M324" i="2"/>
  <c r="L324" i="2"/>
  <c r="O324" i="2" s="1"/>
  <c r="M323" i="2"/>
  <c r="L323" i="2"/>
  <c r="M322" i="2"/>
  <c r="L322" i="2"/>
  <c r="O322" i="2" s="1"/>
  <c r="M321" i="2"/>
  <c r="L321" i="2"/>
  <c r="M320" i="2"/>
  <c r="L320" i="2"/>
  <c r="O320" i="2" s="1"/>
  <c r="M319" i="2"/>
  <c r="L319" i="2"/>
  <c r="M318" i="2"/>
  <c r="L318" i="2"/>
  <c r="O318" i="2" s="1"/>
  <c r="M317" i="2"/>
  <c r="L317" i="2"/>
  <c r="M316" i="2"/>
  <c r="L316" i="2"/>
  <c r="O316" i="2" s="1"/>
  <c r="M315" i="2"/>
  <c r="L315" i="2"/>
  <c r="M314" i="2"/>
  <c r="L314" i="2"/>
  <c r="O314" i="2" s="1"/>
  <c r="M313" i="2"/>
  <c r="L313" i="2"/>
  <c r="M312" i="2"/>
  <c r="L312" i="2"/>
  <c r="O312" i="2" s="1"/>
  <c r="M311" i="2"/>
  <c r="L311" i="2"/>
  <c r="M310" i="2"/>
  <c r="L310" i="2"/>
  <c r="O310" i="2" s="1"/>
  <c r="M309" i="2"/>
  <c r="L309" i="2"/>
  <c r="M308" i="2"/>
  <c r="L308" i="2"/>
  <c r="O308" i="2" s="1"/>
  <c r="M307" i="2"/>
  <c r="L307" i="2"/>
  <c r="M306" i="2"/>
  <c r="L306" i="2"/>
  <c r="O306" i="2" s="1"/>
  <c r="M305" i="2"/>
  <c r="L305" i="2"/>
  <c r="M304" i="2"/>
  <c r="L304" i="2"/>
  <c r="O304" i="2" s="1"/>
  <c r="M303" i="2"/>
  <c r="L303" i="2"/>
  <c r="M302" i="2"/>
  <c r="L302" i="2"/>
  <c r="O302" i="2" s="1"/>
  <c r="M301" i="2"/>
  <c r="L301" i="2"/>
  <c r="M300" i="2"/>
  <c r="L300" i="2"/>
  <c r="O300" i="2" s="1"/>
  <c r="M299" i="2"/>
  <c r="L299" i="2"/>
  <c r="M298" i="2"/>
  <c r="L298" i="2"/>
  <c r="O298" i="2" s="1"/>
  <c r="M297" i="2"/>
  <c r="L297" i="2"/>
  <c r="M296" i="2"/>
  <c r="L296" i="2"/>
  <c r="O296" i="2" s="1"/>
  <c r="M295" i="2"/>
  <c r="L295" i="2"/>
  <c r="M294" i="2"/>
  <c r="L294" i="2"/>
  <c r="O294" i="2" s="1"/>
  <c r="M293" i="2"/>
  <c r="L293" i="2"/>
  <c r="M292" i="2"/>
  <c r="L292" i="2"/>
  <c r="O292" i="2" s="1"/>
  <c r="M291" i="2"/>
  <c r="L291" i="2"/>
  <c r="M290" i="2"/>
  <c r="L290" i="2"/>
  <c r="O290" i="2" s="1"/>
  <c r="M289" i="2"/>
  <c r="L289" i="2"/>
  <c r="M288" i="2"/>
  <c r="L288" i="2"/>
  <c r="O288" i="2" s="1"/>
  <c r="M287" i="2"/>
  <c r="L287" i="2"/>
  <c r="M286" i="2"/>
  <c r="L286" i="2"/>
  <c r="O286" i="2" s="1"/>
  <c r="M285" i="2"/>
  <c r="L285" i="2"/>
  <c r="M284" i="2"/>
  <c r="L284" i="2"/>
  <c r="O284" i="2" s="1"/>
  <c r="M283" i="2"/>
  <c r="L283" i="2"/>
  <c r="M282" i="2"/>
  <c r="L282" i="2"/>
  <c r="O282" i="2" s="1"/>
  <c r="M281" i="2"/>
  <c r="L281" i="2"/>
  <c r="M280" i="2"/>
  <c r="L280" i="2"/>
  <c r="O280" i="2" s="1"/>
  <c r="M279" i="2"/>
  <c r="L279" i="2"/>
  <c r="M278" i="2"/>
  <c r="L278" i="2"/>
  <c r="O278" i="2" s="1"/>
  <c r="M277" i="2"/>
  <c r="L277" i="2"/>
  <c r="M276" i="2"/>
  <c r="L276" i="2"/>
  <c r="O276" i="2" s="1"/>
  <c r="M275" i="2"/>
  <c r="L275" i="2"/>
  <c r="M274" i="2"/>
  <c r="L274" i="2"/>
  <c r="O274" i="2" s="1"/>
  <c r="M273" i="2"/>
  <c r="L273" i="2"/>
  <c r="M272" i="2"/>
  <c r="L272" i="2"/>
  <c r="O272" i="2" s="1"/>
  <c r="M271" i="2"/>
  <c r="L271" i="2"/>
  <c r="M270" i="2"/>
  <c r="L270" i="2"/>
  <c r="O270" i="2" s="1"/>
  <c r="M269" i="2"/>
  <c r="L269" i="2"/>
  <c r="M268" i="2"/>
  <c r="L268" i="2"/>
  <c r="O268" i="2" s="1"/>
  <c r="M267" i="2"/>
  <c r="L267" i="2"/>
  <c r="M266" i="2"/>
  <c r="L266" i="2"/>
  <c r="O266" i="2" s="1"/>
  <c r="M265" i="2"/>
  <c r="L265" i="2"/>
  <c r="M264" i="2"/>
  <c r="L264" i="2"/>
  <c r="O264" i="2" s="1"/>
  <c r="M263" i="2"/>
  <c r="L263" i="2"/>
  <c r="M262" i="2"/>
  <c r="L262" i="2"/>
  <c r="O262" i="2" s="1"/>
  <c r="M261" i="2"/>
  <c r="L261" i="2"/>
  <c r="M260" i="2"/>
  <c r="L260" i="2"/>
  <c r="O260" i="2" s="1"/>
  <c r="M259" i="2"/>
  <c r="L259" i="2"/>
  <c r="M258" i="2"/>
  <c r="L258" i="2"/>
  <c r="O258" i="2" s="1"/>
  <c r="M257" i="2"/>
  <c r="L257" i="2"/>
  <c r="M256" i="2"/>
  <c r="L256" i="2"/>
  <c r="O256" i="2" s="1"/>
  <c r="M255" i="2"/>
  <c r="L255" i="2"/>
  <c r="M254" i="2"/>
  <c r="L254" i="2"/>
  <c r="O254" i="2" s="1"/>
  <c r="M253" i="2"/>
  <c r="L253" i="2"/>
  <c r="M252" i="2"/>
  <c r="L252" i="2"/>
  <c r="O252" i="2" s="1"/>
  <c r="M251" i="2"/>
  <c r="L251" i="2"/>
  <c r="M250" i="2"/>
  <c r="L250" i="2"/>
  <c r="O250" i="2" s="1"/>
  <c r="M249" i="2"/>
  <c r="L249" i="2"/>
  <c r="M248" i="2"/>
  <c r="L248" i="2"/>
  <c r="O248" i="2" s="1"/>
  <c r="M247" i="2"/>
  <c r="L247" i="2"/>
  <c r="M246" i="2"/>
  <c r="L246" i="2"/>
  <c r="O246" i="2" s="1"/>
  <c r="M245" i="2"/>
  <c r="L245" i="2"/>
  <c r="M244" i="2"/>
  <c r="L244" i="2"/>
  <c r="O244" i="2" s="1"/>
  <c r="M243" i="2"/>
  <c r="L243" i="2"/>
  <c r="M242" i="2"/>
  <c r="L242" i="2"/>
  <c r="O242" i="2" s="1"/>
  <c r="M241" i="2"/>
  <c r="L241" i="2"/>
  <c r="M240" i="2"/>
  <c r="L240" i="2"/>
  <c r="O240" i="2" s="1"/>
  <c r="M239" i="2"/>
  <c r="L239" i="2"/>
  <c r="M238" i="2"/>
  <c r="L238" i="2"/>
  <c r="O238" i="2" s="1"/>
  <c r="M237" i="2"/>
  <c r="L237" i="2"/>
  <c r="M236" i="2"/>
  <c r="L236" i="2"/>
  <c r="O236" i="2" s="1"/>
  <c r="M235" i="2"/>
  <c r="L235" i="2"/>
  <c r="M234" i="2"/>
  <c r="L234" i="2"/>
  <c r="O234" i="2" s="1"/>
  <c r="M233" i="2"/>
  <c r="L233" i="2"/>
  <c r="M232" i="2"/>
  <c r="L232" i="2"/>
  <c r="O232" i="2" s="1"/>
  <c r="M231" i="2"/>
  <c r="L231" i="2"/>
  <c r="M230" i="2"/>
  <c r="L230" i="2"/>
  <c r="O230" i="2" s="1"/>
  <c r="M229" i="2"/>
  <c r="L229" i="2"/>
  <c r="M228" i="2"/>
  <c r="L228" i="2"/>
  <c r="O228" i="2" s="1"/>
  <c r="M227" i="2"/>
  <c r="L227" i="2"/>
  <c r="M226" i="2"/>
  <c r="L226" i="2"/>
  <c r="O226" i="2" s="1"/>
  <c r="M225" i="2"/>
  <c r="L225" i="2"/>
  <c r="M224" i="2"/>
  <c r="L224" i="2"/>
  <c r="O224" i="2" s="1"/>
  <c r="M223" i="2"/>
  <c r="L223" i="2"/>
  <c r="M222" i="2"/>
  <c r="L222" i="2"/>
  <c r="O222" i="2" s="1"/>
  <c r="M221" i="2"/>
  <c r="L221" i="2"/>
  <c r="M220" i="2"/>
  <c r="L220" i="2"/>
  <c r="O220" i="2" s="1"/>
  <c r="M219" i="2"/>
  <c r="L219" i="2"/>
  <c r="M218" i="2"/>
  <c r="L218" i="2"/>
  <c r="O218" i="2" s="1"/>
  <c r="M217" i="2"/>
  <c r="L217" i="2"/>
  <c r="M216" i="2"/>
  <c r="L216" i="2"/>
  <c r="O216" i="2" s="1"/>
  <c r="M215" i="2"/>
  <c r="L215" i="2"/>
  <c r="M214" i="2"/>
  <c r="L214" i="2"/>
  <c r="O214" i="2" s="1"/>
  <c r="M213" i="2"/>
  <c r="L213" i="2"/>
  <c r="M212" i="2"/>
  <c r="L212" i="2"/>
  <c r="O212" i="2" s="1"/>
  <c r="M211" i="2"/>
  <c r="L211" i="2"/>
  <c r="M210" i="2"/>
  <c r="L210" i="2"/>
  <c r="O210" i="2" s="1"/>
  <c r="M209" i="2"/>
  <c r="L209" i="2"/>
  <c r="M208" i="2"/>
  <c r="L208" i="2"/>
  <c r="O208" i="2" s="1"/>
  <c r="M207" i="2"/>
  <c r="L207" i="2"/>
  <c r="M206" i="2"/>
  <c r="L206" i="2"/>
  <c r="O206" i="2" s="1"/>
  <c r="M205" i="2"/>
  <c r="L205" i="2"/>
  <c r="M204" i="2"/>
  <c r="L204" i="2"/>
  <c r="O204" i="2" s="1"/>
  <c r="M203" i="2"/>
  <c r="L203" i="2"/>
  <c r="M202" i="2"/>
  <c r="L202" i="2"/>
  <c r="O202" i="2" s="1"/>
  <c r="M201" i="2"/>
  <c r="L201" i="2"/>
  <c r="M200" i="2"/>
  <c r="L200" i="2"/>
  <c r="O200" i="2" s="1"/>
  <c r="M199" i="2"/>
  <c r="L199" i="2"/>
  <c r="M198" i="2"/>
  <c r="L198" i="2"/>
  <c r="O198" i="2" s="1"/>
  <c r="M197" i="2"/>
  <c r="L197" i="2"/>
  <c r="M196" i="2"/>
  <c r="L196" i="2"/>
  <c r="O196" i="2" s="1"/>
  <c r="M195" i="2"/>
  <c r="L195" i="2"/>
  <c r="M194" i="2"/>
  <c r="L194" i="2"/>
  <c r="O194" i="2" s="1"/>
  <c r="M193" i="2"/>
  <c r="L193" i="2"/>
  <c r="M192" i="2"/>
  <c r="L192" i="2"/>
  <c r="O192" i="2" s="1"/>
  <c r="M191" i="2"/>
  <c r="L191" i="2"/>
  <c r="M190" i="2"/>
  <c r="L190" i="2"/>
  <c r="O190" i="2" s="1"/>
  <c r="M189" i="2"/>
  <c r="L189" i="2"/>
  <c r="M188" i="2"/>
  <c r="L188" i="2"/>
  <c r="O188" i="2" s="1"/>
  <c r="M187" i="2"/>
  <c r="L187" i="2"/>
  <c r="M186" i="2"/>
  <c r="L186" i="2"/>
  <c r="O186" i="2" s="1"/>
  <c r="M185" i="2"/>
  <c r="L185" i="2"/>
  <c r="M184" i="2"/>
  <c r="L184" i="2"/>
  <c r="O184" i="2" s="1"/>
  <c r="M183" i="2"/>
  <c r="L183" i="2"/>
  <c r="M182" i="2"/>
  <c r="L182" i="2"/>
  <c r="O182" i="2" s="1"/>
  <c r="M181" i="2"/>
  <c r="L181" i="2"/>
  <c r="M180" i="2"/>
  <c r="L180" i="2"/>
  <c r="O180" i="2" s="1"/>
  <c r="M179" i="2"/>
  <c r="L179" i="2"/>
  <c r="M178" i="2"/>
  <c r="L178" i="2"/>
  <c r="O178" i="2" s="1"/>
  <c r="M177" i="2"/>
  <c r="L177" i="2"/>
  <c r="M176" i="2"/>
  <c r="L176" i="2"/>
  <c r="O176" i="2" s="1"/>
  <c r="M175" i="2"/>
  <c r="L175" i="2"/>
  <c r="M174" i="2"/>
  <c r="L174" i="2"/>
  <c r="O174" i="2" s="1"/>
  <c r="M173" i="2"/>
  <c r="L173" i="2"/>
  <c r="M172" i="2"/>
  <c r="L172" i="2"/>
  <c r="O172" i="2" s="1"/>
  <c r="M171" i="2"/>
  <c r="L171" i="2"/>
  <c r="M170" i="2"/>
  <c r="L170" i="2"/>
  <c r="O170" i="2" s="1"/>
  <c r="M169" i="2"/>
  <c r="L169" i="2"/>
  <c r="M168" i="2"/>
  <c r="L168" i="2"/>
  <c r="O168" i="2" s="1"/>
  <c r="M167" i="2"/>
  <c r="L167" i="2"/>
  <c r="M166" i="2"/>
  <c r="L166" i="2"/>
  <c r="O166" i="2" s="1"/>
  <c r="M165" i="2"/>
  <c r="L165" i="2"/>
  <c r="M164" i="2"/>
  <c r="L164" i="2"/>
  <c r="O164" i="2" s="1"/>
  <c r="M163" i="2"/>
  <c r="L163" i="2"/>
  <c r="M162" i="2"/>
  <c r="L162" i="2"/>
  <c r="O162" i="2" s="1"/>
  <c r="M161" i="2"/>
  <c r="L161" i="2"/>
  <c r="M160" i="2"/>
  <c r="L160" i="2"/>
  <c r="O160" i="2" s="1"/>
  <c r="M159" i="2"/>
  <c r="L159" i="2"/>
  <c r="M158" i="2"/>
  <c r="L158" i="2"/>
  <c r="O158" i="2" s="1"/>
  <c r="M157" i="2"/>
  <c r="L157" i="2"/>
  <c r="M156" i="2"/>
  <c r="L156" i="2"/>
  <c r="O156" i="2" s="1"/>
  <c r="M155" i="2"/>
  <c r="L155" i="2"/>
  <c r="M154" i="2"/>
  <c r="L154" i="2"/>
  <c r="O154" i="2" s="1"/>
  <c r="M153" i="2"/>
  <c r="L153" i="2"/>
  <c r="M152" i="2"/>
  <c r="L152" i="2"/>
  <c r="O152" i="2" s="1"/>
  <c r="M151" i="2"/>
  <c r="L151" i="2"/>
  <c r="M150" i="2"/>
  <c r="L150" i="2"/>
  <c r="O150" i="2" s="1"/>
  <c r="M149" i="2"/>
  <c r="L149" i="2"/>
  <c r="M148" i="2"/>
  <c r="L148" i="2"/>
  <c r="O148" i="2" s="1"/>
  <c r="M147" i="2"/>
  <c r="L147" i="2"/>
  <c r="M146" i="2"/>
  <c r="L146" i="2"/>
  <c r="O146" i="2" s="1"/>
  <c r="M145" i="2"/>
  <c r="L145" i="2"/>
  <c r="M144" i="2"/>
  <c r="L144" i="2"/>
  <c r="O144" i="2" s="1"/>
  <c r="M143" i="2"/>
  <c r="L143" i="2"/>
  <c r="M142" i="2"/>
  <c r="L142" i="2"/>
  <c r="O142" i="2" s="1"/>
  <c r="M141" i="2"/>
  <c r="L141" i="2"/>
  <c r="M140" i="2"/>
  <c r="L140" i="2"/>
  <c r="O140" i="2" s="1"/>
  <c r="M139" i="2"/>
  <c r="L139" i="2"/>
  <c r="M138" i="2"/>
  <c r="L138" i="2"/>
  <c r="O138" i="2" s="1"/>
  <c r="M137" i="2"/>
  <c r="L137" i="2"/>
  <c r="M136" i="2"/>
  <c r="L136" i="2"/>
  <c r="O136" i="2" s="1"/>
  <c r="M135" i="2"/>
  <c r="L135" i="2"/>
  <c r="M134" i="2"/>
  <c r="L134" i="2"/>
  <c r="O134" i="2" s="1"/>
  <c r="M133" i="2"/>
  <c r="L133" i="2"/>
  <c r="M132" i="2"/>
  <c r="L132" i="2"/>
  <c r="O132" i="2" s="1"/>
  <c r="M131" i="2"/>
  <c r="L131" i="2"/>
  <c r="M130" i="2"/>
  <c r="L130" i="2"/>
  <c r="O130" i="2" s="1"/>
  <c r="M129" i="2"/>
  <c r="L129" i="2"/>
  <c r="M128" i="2"/>
  <c r="L128" i="2"/>
  <c r="O128" i="2" s="1"/>
  <c r="M127" i="2"/>
  <c r="L127" i="2"/>
  <c r="M126" i="2"/>
  <c r="L126" i="2"/>
  <c r="O126" i="2" s="1"/>
  <c r="M125" i="2"/>
  <c r="L125" i="2"/>
  <c r="M124" i="2"/>
  <c r="L124" i="2"/>
  <c r="O124" i="2" s="1"/>
  <c r="M123" i="2"/>
  <c r="L123" i="2"/>
  <c r="M122" i="2"/>
  <c r="L122" i="2"/>
  <c r="O122" i="2" s="1"/>
  <c r="M121" i="2"/>
  <c r="L121" i="2"/>
  <c r="M120" i="2"/>
  <c r="L120" i="2"/>
  <c r="O120" i="2" s="1"/>
  <c r="M119" i="2"/>
  <c r="L119" i="2"/>
  <c r="M118" i="2"/>
  <c r="L118" i="2"/>
  <c r="O118" i="2" s="1"/>
  <c r="M117" i="2"/>
  <c r="L117" i="2"/>
  <c r="M116" i="2"/>
  <c r="L116" i="2"/>
  <c r="O116" i="2" s="1"/>
  <c r="M115" i="2"/>
  <c r="L115" i="2"/>
  <c r="M114" i="2"/>
  <c r="L114" i="2"/>
  <c r="O114" i="2" s="1"/>
  <c r="M113" i="2"/>
  <c r="L113" i="2"/>
  <c r="M112" i="2"/>
  <c r="L112" i="2"/>
  <c r="O112" i="2" s="1"/>
  <c r="M111" i="2"/>
  <c r="L111" i="2"/>
  <c r="M110" i="2"/>
  <c r="L110" i="2"/>
  <c r="O110" i="2" s="1"/>
  <c r="M109" i="2"/>
  <c r="L109" i="2"/>
  <c r="M108" i="2"/>
  <c r="L108" i="2"/>
  <c r="O108" i="2" s="1"/>
  <c r="M107" i="2"/>
  <c r="L107" i="2"/>
  <c r="M106" i="2"/>
  <c r="L106" i="2"/>
  <c r="O106" i="2" s="1"/>
  <c r="M105" i="2"/>
  <c r="L105" i="2"/>
  <c r="M104" i="2"/>
  <c r="L104" i="2"/>
  <c r="O104" i="2" s="1"/>
  <c r="M103" i="2"/>
  <c r="L103" i="2"/>
  <c r="M102" i="2"/>
  <c r="L102" i="2"/>
  <c r="O102" i="2" s="1"/>
  <c r="M101" i="2"/>
  <c r="L101" i="2"/>
  <c r="M100" i="2"/>
  <c r="L100" i="2"/>
  <c r="O100" i="2" s="1"/>
  <c r="M99" i="2"/>
  <c r="L99" i="2"/>
  <c r="M98" i="2"/>
  <c r="L98" i="2"/>
  <c r="O98" i="2" s="1"/>
  <c r="M97" i="2"/>
  <c r="L97" i="2"/>
  <c r="M96" i="2"/>
  <c r="L96" i="2"/>
  <c r="O96" i="2" s="1"/>
  <c r="M95" i="2"/>
  <c r="L95" i="2"/>
  <c r="M94" i="2"/>
  <c r="L94" i="2"/>
  <c r="O94" i="2" s="1"/>
  <c r="M93" i="2"/>
  <c r="L93" i="2"/>
  <c r="M92" i="2"/>
  <c r="L92" i="2"/>
  <c r="O92" i="2" s="1"/>
  <c r="M91" i="2"/>
  <c r="L91" i="2"/>
  <c r="M90" i="2"/>
  <c r="L90" i="2"/>
  <c r="O90" i="2" s="1"/>
  <c r="M89" i="2"/>
  <c r="L89" i="2"/>
  <c r="M88" i="2"/>
  <c r="L88" i="2"/>
  <c r="O88" i="2" s="1"/>
  <c r="M87" i="2"/>
  <c r="L87" i="2"/>
  <c r="M86" i="2"/>
  <c r="L86" i="2"/>
  <c r="O86" i="2" s="1"/>
  <c r="M85" i="2"/>
  <c r="L85" i="2"/>
  <c r="M84" i="2"/>
  <c r="L84" i="2"/>
  <c r="O84" i="2" s="1"/>
  <c r="M83" i="2"/>
  <c r="L83" i="2"/>
  <c r="M82" i="2"/>
  <c r="L82" i="2"/>
  <c r="O82" i="2" s="1"/>
  <c r="M81" i="2"/>
  <c r="L81" i="2"/>
  <c r="M80" i="2"/>
  <c r="L80" i="2"/>
  <c r="O80" i="2" s="1"/>
  <c r="M79" i="2"/>
  <c r="L79" i="2"/>
  <c r="M78" i="2"/>
  <c r="L78" i="2"/>
  <c r="O78" i="2" s="1"/>
  <c r="M77" i="2"/>
  <c r="L77" i="2"/>
  <c r="M76" i="2"/>
  <c r="L76" i="2"/>
  <c r="O76" i="2" s="1"/>
  <c r="M75" i="2"/>
  <c r="L75" i="2"/>
  <c r="M74" i="2"/>
  <c r="L74" i="2"/>
  <c r="O74" i="2" s="1"/>
  <c r="M73" i="2"/>
  <c r="L73" i="2"/>
  <c r="M72" i="2"/>
  <c r="L72" i="2"/>
  <c r="O72" i="2" s="1"/>
  <c r="M71" i="2"/>
  <c r="L71" i="2"/>
  <c r="M70" i="2"/>
  <c r="L70" i="2"/>
  <c r="O70" i="2" s="1"/>
  <c r="M69" i="2"/>
  <c r="L69" i="2"/>
  <c r="M68" i="2"/>
  <c r="L68" i="2"/>
  <c r="O68" i="2" s="1"/>
  <c r="M67" i="2"/>
  <c r="L67" i="2"/>
  <c r="M66" i="2"/>
  <c r="L66" i="2"/>
  <c r="O66" i="2" s="1"/>
  <c r="M65" i="2"/>
  <c r="L65" i="2"/>
  <c r="M64" i="2"/>
  <c r="L64" i="2"/>
  <c r="O64" i="2" s="1"/>
  <c r="M63" i="2"/>
  <c r="L63" i="2"/>
  <c r="M62" i="2"/>
  <c r="L62" i="2"/>
  <c r="O62" i="2" s="1"/>
  <c r="M61" i="2"/>
  <c r="L61" i="2"/>
  <c r="M60" i="2"/>
  <c r="L60" i="2"/>
  <c r="O60" i="2" s="1"/>
  <c r="M59" i="2"/>
  <c r="L59" i="2"/>
  <c r="M58" i="2"/>
  <c r="L58" i="2"/>
  <c r="O58" i="2" s="1"/>
  <c r="M57" i="2"/>
  <c r="L57" i="2"/>
  <c r="M56" i="2"/>
  <c r="L56" i="2"/>
  <c r="O56" i="2" s="1"/>
  <c r="M55" i="2"/>
  <c r="L55" i="2"/>
  <c r="M54" i="2"/>
  <c r="L54" i="2"/>
  <c r="O54" i="2" s="1"/>
  <c r="M53" i="2"/>
  <c r="L53" i="2"/>
  <c r="M52" i="2"/>
  <c r="L52" i="2"/>
  <c r="O52" i="2" s="1"/>
  <c r="M51" i="2"/>
  <c r="L51" i="2"/>
  <c r="M50" i="2"/>
  <c r="L50" i="2"/>
  <c r="O50" i="2" s="1"/>
  <c r="M49" i="2"/>
  <c r="L49" i="2"/>
  <c r="M48" i="2"/>
  <c r="L48" i="2"/>
  <c r="O48" i="2" s="1"/>
  <c r="M47" i="2"/>
  <c r="L47" i="2"/>
  <c r="M46" i="2"/>
  <c r="L46" i="2"/>
  <c r="O46" i="2" s="1"/>
  <c r="M45" i="2"/>
  <c r="L45" i="2"/>
  <c r="M44" i="2"/>
  <c r="L44" i="2"/>
  <c r="O44" i="2" s="1"/>
  <c r="M43" i="2"/>
  <c r="L43" i="2"/>
  <c r="M42" i="2"/>
  <c r="L42" i="2"/>
  <c r="O42" i="2" s="1"/>
  <c r="M41" i="2"/>
  <c r="L41" i="2"/>
  <c r="M40" i="2"/>
  <c r="L40" i="2"/>
  <c r="O40" i="2" s="1"/>
  <c r="M39" i="2"/>
  <c r="L39" i="2"/>
  <c r="M38" i="2"/>
  <c r="L38" i="2"/>
  <c r="O38" i="2" s="1"/>
  <c r="M37" i="2"/>
  <c r="L37" i="2"/>
  <c r="M36" i="2"/>
  <c r="L36" i="2"/>
  <c r="O36" i="2" s="1"/>
  <c r="M35" i="2"/>
  <c r="L35" i="2"/>
  <c r="M34" i="2"/>
  <c r="L34" i="2"/>
  <c r="O34" i="2" s="1"/>
  <c r="M33" i="2"/>
  <c r="L33" i="2"/>
  <c r="M32" i="2"/>
  <c r="L32" i="2"/>
  <c r="O32" i="2" s="1"/>
  <c r="M31" i="2"/>
  <c r="L31" i="2"/>
  <c r="M30" i="2"/>
  <c r="L30" i="2"/>
  <c r="O30" i="2" s="1"/>
  <c r="M29" i="2"/>
  <c r="L29" i="2"/>
  <c r="M28" i="2"/>
  <c r="L28" i="2"/>
  <c r="O28" i="2" s="1"/>
  <c r="M27" i="2"/>
  <c r="L27" i="2"/>
  <c r="M26" i="2"/>
  <c r="L26" i="2"/>
  <c r="O26" i="2" s="1"/>
  <c r="M25" i="2"/>
  <c r="L25" i="2"/>
  <c r="M24" i="2"/>
  <c r="L24" i="2"/>
  <c r="O24" i="2" s="1"/>
  <c r="M23" i="2"/>
  <c r="L23" i="2"/>
  <c r="M22" i="2"/>
  <c r="L22" i="2"/>
  <c r="O22" i="2" s="1"/>
  <c r="M21" i="2"/>
  <c r="L21" i="2"/>
  <c r="M20" i="2"/>
  <c r="L20" i="2"/>
  <c r="O20" i="2" s="1"/>
  <c r="M19" i="2"/>
  <c r="L19" i="2"/>
  <c r="M18" i="2"/>
  <c r="L18" i="2"/>
  <c r="O18" i="2" s="1"/>
  <c r="M17" i="2"/>
  <c r="L17" i="2"/>
  <c r="M16" i="2"/>
  <c r="L16" i="2"/>
  <c r="O16" i="2" s="1"/>
  <c r="M15" i="2"/>
  <c r="L15" i="2"/>
  <c r="M14" i="2"/>
  <c r="L14" i="2"/>
  <c r="O14" i="2" s="1"/>
  <c r="M13" i="2"/>
  <c r="L13" i="2"/>
  <c r="M12" i="2"/>
  <c r="L12" i="2"/>
  <c r="O12" i="2" s="1"/>
  <c r="M11" i="2"/>
  <c r="L11" i="2"/>
  <c r="M10" i="2"/>
  <c r="L10" i="2"/>
  <c r="O10" i="2" s="1"/>
  <c r="M9" i="2"/>
  <c r="L9" i="2"/>
  <c r="M8" i="2"/>
  <c r="L8" i="2"/>
  <c r="O8" i="2" s="1"/>
  <c r="M7" i="2"/>
  <c r="L7" i="2"/>
  <c r="M6" i="2"/>
  <c r="L6" i="2"/>
  <c r="O6" i="2" s="1"/>
  <c r="M5" i="2"/>
  <c r="L5" i="2"/>
  <c r="M4" i="2"/>
  <c r="L4" i="2"/>
  <c r="O4" i="2" s="1"/>
  <c r="M3" i="2"/>
  <c r="L3" i="2"/>
  <c r="L2" i="2"/>
  <c r="O2" i="2" s="1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334" i="5"/>
  <c r="K2333" i="5"/>
  <c r="K2332" i="5"/>
  <c r="K2331" i="5"/>
  <c r="K2330" i="5"/>
  <c r="K2329" i="5"/>
  <c r="K2328" i="5"/>
  <c r="K2327" i="5"/>
  <c r="K2326" i="5"/>
  <c r="K2325" i="5"/>
  <c r="K2324" i="5"/>
  <c r="K2323" i="5"/>
  <c r="K2322" i="5"/>
  <c r="K2321" i="5"/>
  <c r="K2320" i="5"/>
  <c r="K2319" i="5"/>
  <c r="K2318" i="5"/>
  <c r="K2317" i="5"/>
  <c r="K2316" i="5"/>
  <c r="K2315" i="5"/>
  <c r="K2314" i="5"/>
  <c r="K2313" i="5"/>
  <c r="K2312" i="5"/>
  <c r="K2311" i="5"/>
  <c r="K2310" i="5"/>
  <c r="K2309" i="5"/>
  <c r="K2308" i="5"/>
  <c r="K2307" i="5"/>
  <c r="K2306" i="5"/>
  <c r="K2305" i="5"/>
  <c r="K2304" i="5"/>
  <c r="K2303" i="5"/>
  <c r="K2302" i="5"/>
  <c r="K2301" i="5"/>
  <c r="K2300" i="5"/>
  <c r="K2299" i="5"/>
  <c r="K2298" i="5"/>
  <c r="K2297" i="5"/>
  <c r="K2296" i="5"/>
  <c r="K2295" i="5"/>
  <c r="K2294" i="5"/>
  <c r="K2293" i="5"/>
  <c r="K2292" i="5"/>
  <c r="K2291" i="5"/>
  <c r="K2290" i="5"/>
  <c r="K2289" i="5"/>
  <c r="K2288" i="5"/>
  <c r="K2287" i="5"/>
  <c r="K2286" i="5"/>
  <c r="K2285" i="5"/>
  <c r="K2284" i="5"/>
  <c r="K2283" i="5"/>
  <c r="K2282" i="5"/>
  <c r="K2281" i="5"/>
  <c r="K2280" i="5"/>
  <c r="K2279" i="5"/>
  <c r="K2278" i="5"/>
  <c r="K2277" i="5"/>
  <c r="K2276" i="5"/>
  <c r="K2275" i="5"/>
  <c r="K2274" i="5"/>
  <c r="K2273" i="5"/>
  <c r="K2272" i="5"/>
  <c r="K2271" i="5"/>
  <c r="K2270" i="5"/>
  <c r="K2269" i="5"/>
  <c r="K2268" i="5"/>
  <c r="K2267" i="5"/>
  <c r="K2266" i="5"/>
  <c r="K2265" i="5"/>
  <c r="K2264" i="5"/>
  <c r="K2263" i="5"/>
  <c r="K2262" i="5"/>
  <c r="K2261" i="5"/>
  <c r="K2260" i="5"/>
  <c r="K2259" i="5"/>
  <c r="K2258" i="5"/>
  <c r="K2257" i="5"/>
  <c r="K2256" i="5"/>
  <c r="K2255" i="5"/>
  <c r="K2254" i="5"/>
  <c r="K2253" i="5"/>
  <c r="K2252" i="5"/>
  <c r="K2251" i="5"/>
  <c r="K2250" i="5"/>
  <c r="K2249" i="5"/>
  <c r="K2248" i="5"/>
  <c r="K2247" i="5"/>
  <c r="K2246" i="5"/>
  <c r="K2245" i="5"/>
  <c r="K2244" i="5"/>
  <c r="K2243" i="5"/>
  <c r="K2242" i="5"/>
  <c r="K2241" i="5"/>
  <c r="K2240" i="5"/>
  <c r="K2239" i="5"/>
  <c r="K2238" i="5"/>
  <c r="K2237" i="5"/>
  <c r="K2236" i="5"/>
  <c r="K2235" i="5"/>
  <c r="K2234" i="5"/>
  <c r="K2233" i="5"/>
  <c r="K2232" i="5"/>
  <c r="K2231" i="5"/>
  <c r="K2230" i="5"/>
  <c r="K2229" i="5"/>
  <c r="K2228" i="5"/>
  <c r="K2227" i="5"/>
  <c r="K2226" i="5"/>
  <c r="K2225" i="5"/>
  <c r="K2224" i="5"/>
  <c r="K2223" i="5"/>
  <c r="K2222" i="5"/>
  <c r="K2221" i="5"/>
  <c r="K2220" i="5"/>
  <c r="K2219" i="5"/>
  <c r="K2218" i="5"/>
  <c r="K2217" i="5"/>
  <c r="K2216" i="5"/>
  <c r="K2215" i="5"/>
  <c r="K2214" i="5"/>
  <c r="K2213" i="5"/>
  <c r="K2212" i="5"/>
  <c r="K2211" i="5"/>
  <c r="K2210" i="5"/>
  <c r="K2209" i="5"/>
  <c r="K2208" i="5"/>
  <c r="K2207" i="5"/>
  <c r="K2206" i="5"/>
  <c r="K2205" i="5"/>
  <c r="K2204" i="5"/>
  <c r="K2203" i="5"/>
  <c r="K2202" i="5"/>
  <c r="K2201" i="5"/>
  <c r="K2200" i="5"/>
  <c r="K2199" i="5"/>
  <c r="K2198" i="5"/>
  <c r="K2197" i="5"/>
  <c r="K2196" i="5"/>
  <c r="K2195" i="5"/>
  <c r="K2194" i="5"/>
  <c r="K2193" i="5"/>
  <c r="K2192" i="5"/>
  <c r="K2191" i="5"/>
  <c r="K2190" i="5"/>
  <c r="K2189" i="5"/>
  <c r="K2188" i="5"/>
  <c r="K2187" i="5"/>
  <c r="K2186" i="5"/>
  <c r="K2185" i="5"/>
  <c r="K2184" i="5"/>
  <c r="K2183" i="5"/>
  <c r="K2182" i="5"/>
  <c r="K2181" i="5"/>
  <c r="K2180" i="5"/>
  <c r="K2179" i="5"/>
  <c r="K2178" i="5"/>
  <c r="K2177" i="5"/>
  <c r="K2176" i="5"/>
  <c r="K2175" i="5"/>
  <c r="K2174" i="5"/>
  <c r="K2173" i="5"/>
  <c r="K2172" i="5"/>
  <c r="K2171" i="5"/>
  <c r="K2170" i="5"/>
  <c r="K2169" i="5"/>
  <c r="K2168" i="5"/>
  <c r="K2167" i="5"/>
  <c r="K2166" i="5"/>
  <c r="K2165" i="5"/>
  <c r="K2164" i="5"/>
  <c r="K2163" i="5"/>
  <c r="K2162" i="5"/>
  <c r="K2161" i="5"/>
  <c r="K2160" i="5"/>
  <c r="K2159" i="5"/>
  <c r="K2158" i="5"/>
  <c r="K2157" i="5"/>
  <c r="K2156" i="5"/>
  <c r="K2155" i="5"/>
  <c r="K2154" i="5"/>
  <c r="K2153" i="5"/>
  <c r="K2152" i="5"/>
  <c r="K2151" i="5"/>
  <c r="K2150" i="5"/>
  <c r="K2149" i="5"/>
  <c r="K2148" i="5"/>
  <c r="K2147" i="5"/>
  <c r="K2146" i="5"/>
  <c r="K2145" i="5"/>
  <c r="K2144" i="5"/>
  <c r="K2143" i="5"/>
  <c r="K2142" i="5"/>
  <c r="K2141" i="5"/>
  <c r="K2140" i="5"/>
  <c r="K2139" i="5"/>
  <c r="K2138" i="5"/>
  <c r="K2137" i="5"/>
  <c r="K2136" i="5"/>
  <c r="K2135" i="5"/>
  <c r="K2134" i="5"/>
  <c r="K2133" i="5"/>
  <c r="K2132" i="5"/>
  <c r="K2131" i="5"/>
  <c r="K2130" i="5"/>
  <c r="K2129" i="5"/>
  <c r="K2128" i="5"/>
  <c r="K2127" i="5"/>
  <c r="K2126" i="5"/>
  <c r="K2125" i="5"/>
  <c r="K2124" i="5"/>
  <c r="K2123" i="5"/>
  <c r="K2122" i="5"/>
  <c r="K2121" i="5"/>
  <c r="K2120" i="5"/>
  <c r="K2119" i="5"/>
  <c r="K2118" i="5"/>
  <c r="K2117" i="5"/>
  <c r="K2116" i="5"/>
  <c r="K2115" i="5"/>
  <c r="K2114" i="5"/>
  <c r="K2113" i="5"/>
  <c r="K2112" i="5"/>
  <c r="K2111" i="5"/>
  <c r="K2110" i="5"/>
  <c r="K2109" i="5"/>
  <c r="K2108" i="5"/>
  <c r="K2107" i="5"/>
  <c r="K2106" i="5"/>
  <c r="K2105" i="5"/>
  <c r="K2104" i="5"/>
  <c r="K2103" i="5"/>
  <c r="K2102" i="5"/>
  <c r="K2101" i="5"/>
  <c r="K2100" i="5"/>
  <c r="K2099" i="5"/>
  <c r="K2098" i="5"/>
  <c r="K2097" i="5"/>
  <c r="K2096" i="5"/>
  <c r="K2095" i="5"/>
  <c r="K2094" i="5"/>
  <c r="K2093" i="5"/>
  <c r="K2092" i="5"/>
  <c r="K2091" i="5"/>
  <c r="K2090" i="5"/>
  <c r="K2089" i="5"/>
  <c r="K2088" i="5"/>
  <c r="K2087" i="5"/>
  <c r="K2086" i="5"/>
  <c r="K2085" i="5"/>
  <c r="K2084" i="5"/>
  <c r="K2083" i="5"/>
  <c r="K2082" i="5"/>
  <c r="K2081" i="5"/>
  <c r="K2080" i="5"/>
  <c r="K2079" i="5"/>
  <c r="K2078" i="5"/>
  <c r="K2077" i="5"/>
  <c r="K2076" i="5"/>
  <c r="K2075" i="5"/>
  <c r="K2074" i="5"/>
  <c r="K2073" i="5"/>
  <c r="K2072" i="5"/>
  <c r="K2071" i="5"/>
  <c r="K2070" i="5"/>
  <c r="K2069" i="5"/>
  <c r="K2068" i="5"/>
  <c r="K2067" i="5"/>
  <c r="K2066" i="5"/>
  <c r="K2065" i="5"/>
  <c r="K2064" i="5"/>
  <c r="K2063" i="5"/>
  <c r="K2062" i="5"/>
  <c r="K2061" i="5"/>
  <c r="K2060" i="5"/>
  <c r="K2059" i="5"/>
  <c r="K2058" i="5"/>
  <c r="K2057" i="5"/>
  <c r="K2056" i="5"/>
  <c r="K2055" i="5"/>
  <c r="K2054" i="5"/>
  <c r="K2053" i="5"/>
  <c r="K2052" i="5"/>
  <c r="K2051" i="5"/>
  <c r="K2050" i="5"/>
  <c r="K2049" i="5"/>
  <c r="K2048" i="5"/>
  <c r="K2047" i="5"/>
  <c r="K2046" i="5"/>
  <c r="K2045" i="5"/>
  <c r="K2044" i="5"/>
  <c r="K2043" i="5"/>
  <c r="K2042" i="5"/>
  <c r="K2041" i="5"/>
  <c r="K2040" i="5"/>
  <c r="K2039" i="5"/>
  <c r="K2038" i="5"/>
  <c r="K2037" i="5"/>
  <c r="K2036" i="5"/>
  <c r="K2035" i="5"/>
  <c r="K2034" i="5"/>
  <c r="K2033" i="5"/>
  <c r="K2032" i="5"/>
  <c r="K2031" i="5"/>
  <c r="K2030" i="5"/>
  <c r="K2029" i="5"/>
  <c r="K2028" i="5"/>
  <c r="K2027" i="5"/>
  <c r="K2026" i="5"/>
  <c r="K2025" i="5"/>
  <c r="K2024" i="5"/>
  <c r="K2023" i="5"/>
  <c r="K2022" i="5"/>
  <c r="K2021" i="5"/>
  <c r="K2020" i="5"/>
  <c r="K2019" i="5"/>
  <c r="K2018" i="5"/>
  <c r="K2017" i="5"/>
  <c r="K2016" i="5"/>
  <c r="K2015" i="5"/>
  <c r="K2014" i="5"/>
  <c r="K2013" i="5"/>
  <c r="K2012" i="5"/>
  <c r="K2011" i="5"/>
  <c r="K2010" i="5"/>
  <c r="K2009" i="5"/>
  <c r="K2008" i="5"/>
  <c r="K2007" i="5"/>
  <c r="K2006" i="5"/>
  <c r="K2005" i="5"/>
  <c r="K2004" i="5"/>
  <c r="K2003" i="5"/>
  <c r="K2002" i="5"/>
  <c r="K2001" i="5"/>
  <c r="K2000" i="5"/>
  <c r="K1999" i="5"/>
  <c r="K1998" i="5"/>
  <c r="K1997" i="5"/>
  <c r="K1996" i="5"/>
  <c r="K1995" i="5"/>
  <c r="K1994" i="5"/>
  <c r="K1993" i="5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78" i="5"/>
  <c r="K1977" i="5"/>
  <c r="K1976" i="5"/>
  <c r="K1975" i="5"/>
  <c r="K1974" i="5"/>
  <c r="K1973" i="5"/>
  <c r="K1972" i="5"/>
  <c r="K1971" i="5"/>
  <c r="K1970" i="5"/>
  <c r="K1969" i="5"/>
  <c r="K1968" i="5"/>
  <c r="K1967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935" i="5"/>
  <c r="K1934" i="5"/>
  <c r="K1933" i="5"/>
  <c r="K1932" i="5"/>
  <c r="K1931" i="5"/>
  <c r="K1930" i="5"/>
  <c r="K1929" i="5"/>
  <c r="K1928" i="5"/>
  <c r="K1927" i="5"/>
  <c r="K1926" i="5"/>
  <c r="K1925" i="5"/>
  <c r="K1924" i="5"/>
  <c r="K1923" i="5"/>
  <c r="K1922" i="5"/>
  <c r="K1921" i="5"/>
  <c r="K1920" i="5"/>
  <c r="K1919" i="5"/>
  <c r="K1918" i="5"/>
  <c r="K1917" i="5"/>
  <c r="K1916" i="5"/>
  <c r="K1915" i="5"/>
  <c r="K1914" i="5"/>
  <c r="K1913" i="5"/>
  <c r="K1912" i="5"/>
  <c r="K1911" i="5"/>
  <c r="K1910" i="5"/>
  <c r="K1909" i="5"/>
  <c r="K1908" i="5"/>
  <c r="K1907" i="5"/>
  <c r="K1906" i="5"/>
  <c r="K1905" i="5"/>
  <c r="K1904" i="5"/>
  <c r="K1903" i="5"/>
  <c r="K1902" i="5"/>
  <c r="K1901" i="5"/>
  <c r="K1900" i="5"/>
  <c r="K1899" i="5"/>
  <c r="K1898" i="5"/>
  <c r="K1897" i="5"/>
  <c r="K1896" i="5"/>
  <c r="K1895" i="5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7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H2105" i="15"/>
  <c r="H2104" i="15"/>
  <c r="H2103" i="15"/>
  <c r="H2102" i="15"/>
  <c r="H2101" i="15"/>
  <c r="H2100" i="15"/>
  <c r="H2099" i="15"/>
  <c r="H2098" i="15"/>
  <c r="H2097" i="15"/>
  <c r="H2096" i="15"/>
  <c r="H2095" i="15"/>
  <c r="H2094" i="15"/>
  <c r="H2093" i="15"/>
  <c r="H2092" i="15"/>
  <c r="H2091" i="15"/>
  <c r="H2090" i="15"/>
  <c r="H2089" i="15"/>
  <c r="H2088" i="15"/>
  <c r="H2087" i="15"/>
  <c r="H2086" i="15"/>
  <c r="H2085" i="15"/>
  <c r="H2084" i="15"/>
  <c r="H2083" i="15"/>
  <c r="H2082" i="15"/>
  <c r="H2081" i="15"/>
  <c r="H2080" i="15"/>
  <c r="H2079" i="15"/>
  <c r="H2078" i="15"/>
  <c r="H2077" i="15"/>
  <c r="H2076" i="15"/>
  <c r="H2075" i="15"/>
  <c r="H2074" i="15"/>
  <c r="H2073" i="15"/>
  <c r="H2072" i="15"/>
  <c r="H2071" i="15"/>
  <c r="H2070" i="15"/>
  <c r="H2069" i="15"/>
  <c r="H2068" i="15"/>
  <c r="H2067" i="15"/>
  <c r="H2066" i="15"/>
  <c r="H2065" i="15"/>
  <c r="H2064" i="15"/>
  <c r="H2063" i="15"/>
  <c r="H2062" i="15"/>
  <c r="H2061" i="15"/>
  <c r="H2060" i="15"/>
  <c r="H2059" i="15"/>
  <c r="H2058" i="15"/>
  <c r="H2057" i="15"/>
  <c r="H2056" i="15"/>
  <c r="H2055" i="15"/>
  <c r="H2054" i="15"/>
  <c r="H2053" i="15"/>
  <c r="H2052" i="15"/>
  <c r="H2051" i="15"/>
  <c r="H2050" i="15"/>
  <c r="H2049" i="15"/>
  <c r="H2048" i="15"/>
  <c r="H2047" i="15"/>
  <c r="H2046" i="15"/>
  <c r="H2045" i="15"/>
  <c r="H2044" i="15"/>
  <c r="H2043" i="15"/>
  <c r="H2042" i="15"/>
  <c r="H2041" i="15"/>
  <c r="H2040" i="15"/>
  <c r="H2039" i="15"/>
  <c r="H2038" i="15"/>
  <c r="H2037" i="15"/>
  <c r="H2036" i="15"/>
  <c r="H2035" i="15"/>
  <c r="H2034" i="15"/>
  <c r="H2033" i="15"/>
  <c r="H2032" i="15"/>
  <c r="H2031" i="15"/>
  <c r="H2030" i="15"/>
  <c r="H2029" i="15"/>
  <c r="H2028" i="15"/>
  <c r="H2027" i="15"/>
  <c r="H2026" i="15"/>
  <c r="H2025" i="15"/>
  <c r="H2024" i="15"/>
  <c r="H2023" i="15"/>
  <c r="H2022" i="15"/>
  <c r="H2021" i="15"/>
  <c r="H2020" i="15"/>
  <c r="H2019" i="15"/>
  <c r="H2018" i="15"/>
  <c r="H2017" i="15"/>
  <c r="H2016" i="15"/>
  <c r="H2015" i="15"/>
  <c r="H2014" i="15"/>
  <c r="H2013" i="15"/>
  <c r="H2012" i="15"/>
  <c r="H2011" i="15"/>
  <c r="H2010" i="15"/>
  <c r="H2009" i="15"/>
  <c r="H2008" i="15"/>
  <c r="H2007" i="15"/>
  <c r="H2006" i="15"/>
  <c r="H2005" i="15"/>
  <c r="H2004" i="15"/>
  <c r="H2003" i="15"/>
  <c r="H2002" i="15"/>
  <c r="H2001" i="15"/>
  <c r="H2000" i="15"/>
  <c r="H1999" i="15"/>
  <c r="H1998" i="15"/>
  <c r="H1997" i="15"/>
  <c r="H1996" i="15"/>
  <c r="H1995" i="15"/>
  <c r="H1994" i="15"/>
  <c r="H1993" i="15"/>
  <c r="H1992" i="15"/>
  <c r="H1991" i="15"/>
  <c r="H1990" i="15"/>
  <c r="H1989" i="15"/>
  <c r="H1988" i="15"/>
  <c r="H1987" i="15"/>
  <c r="H1986" i="15"/>
  <c r="H1985" i="15"/>
  <c r="H1984" i="15"/>
  <c r="H1983" i="15"/>
  <c r="H1982" i="15"/>
  <c r="H1981" i="15"/>
  <c r="H1980" i="15"/>
  <c r="H1979" i="15"/>
  <c r="H1978" i="15"/>
  <c r="H1977" i="15"/>
  <c r="H1976" i="15"/>
  <c r="H1975" i="15"/>
  <c r="H1974" i="15"/>
  <c r="H1973" i="15"/>
  <c r="H1972" i="15"/>
  <c r="H1971" i="15"/>
  <c r="H1970" i="15"/>
  <c r="H1969" i="15"/>
  <c r="H1968" i="15"/>
  <c r="H1967" i="15"/>
  <c r="H1966" i="15"/>
  <c r="H1965" i="15"/>
  <c r="H1964" i="15"/>
  <c r="H1963" i="15"/>
  <c r="H1962" i="15"/>
  <c r="H1961" i="15"/>
  <c r="H1960" i="15"/>
  <c r="H1959" i="15"/>
  <c r="H1958" i="15"/>
  <c r="H1957" i="15"/>
  <c r="H1956" i="15"/>
  <c r="H1955" i="15"/>
  <c r="H1954" i="15"/>
  <c r="H1953" i="15"/>
  <c r="H1952" i="15"/>
  <c r="H1951" i="15"/>
  <c r="H1950" i="15"/>
  <c r="H1949" i="15"/>
  <c r="H1948" i="15"/>
  <c r="H1947" i="15"/>
  <c r="H1946" i="15"/>
  <c r="H1945" i="15"/>
  <c r="H1944" i="15"/>
  <c r="H1943" i="15"/>
  <c r="H1942" i="15"/>
  <c r="H1941" i="15"/>
  <c r="H1940" i="15"/>
  <c r="H1939" i="15"/>
  <c r="H1938" i="15"/>
  <c r="H1937" i="15"/>
  <c r="H1936" i="15"/>
  <c r="H1935" i="15"/>
  <c r="H1934" i="15"/>
  <c r="H1933" i="15"/>
  <c r="H1932" i="15"/>
  <c r="H1931" i="15"/>
  <c r="H1930" i="15"/>
  <c r="H1929" i="15"/>
  <c r="H1928" i="15"/>
  <c r="H1927" i="15"/>
  <c r="H1926" i="15"/>
  <c r="H1925" i="15"/>
  <c r="H1924" i="15"/>
  <c r="H1923" i="15"/>
  <c r="H1922" i="15"/>
  <c r="H1921" i="15"/>
  <c r="H1920" i="15"/>
  <c r="H1919" i="15"/>
  <c r="H1918" i="15"/>
  <c r="H1917" i="15"/>
  <c r="H1916" i="15"/>
  <c r="H1915" i="15"/>
  <c r="H1914" i="15"/>
  <c r="H1913" i="15"/>
  <c r="H1912" i="15"/>
  <c r="H1911" i="15"/>
  <c r="H1910" i="15"/>
  <c r="H1909" i="15"/>
  <c r="H1908" i="15"/>
  <c r="H1907" i="15"/>
  <c r="H1906" i="15"/>
  <c r="H1905" i="15"/>
  <c r="H1904" i="15"/>
  <c r="H1903" i="15"/>
  <c r="H1902" i="15"/>
  <c r="H1901" i="15"/>
  <c r="H1900" i="15"/>
  <c r="H1899" i="15"/>
  <c r="H1898" i="15"/>
  <c r="H1897" i="15"/>
  <c r="H1896" i="15"/>
  <c r="H1895" i="15"/>
  <c r="H1894" i="15"/>
  <c r="H1893" i="15"/>
  <c r="H1892" i="15"/>
  <c r="H1891" i="15"/>
  <c r="H1890" i="15"/>
  <c r="H1889" i="15"/>
  <c r="H1888" i="15"/>
  <c r="H1887" i="15"/>
  <c r="H1886" i="15"/>
  <c r="H1885" i="15"/>
  <c r="H1884" i="15"/>
  <c r="H1883" i="15"/>
  <c r="H1882" i="15"/>
  <c r="H1881" i="15"/>
  <c r="H1880" i="15"/>
  <c r="H1879" i="15"/>
  <c r="H1878" i="15"/>
  <c r="H1877" i="15"/>
  <c r="H1876" i="15"/>
  <c r="H1875" i="15"/>
  <c r="H1874" i="15"/>
  <c r="H1873" i="15"/>
  <c r="H1872" i="15"/>
  <c r="H1871" i="15"/>
  <c r="H1870" i="15"/>
  <c r="H1869" i="15"/>
  <c r="H1868" i="15"/>
  <c r="H1867" i="15"/>
  <c r="H1866" i="15"/>
  <c r="H1865" i="15"/>
  <c r="H1864" i="15"/>
  <c r="H1863" i="15"/>
  <c r="H1862" i="15"/>
  <c r="H1861" i="15"/>
  <c r="H1860" i="15"/>
  <c r="H1859" i="15"/>
  <c r="H1858" i="15"/>
  <c r="H1857" i="15"/>
  <c r="H1856" i="15"/>
  <c r="H1855" i="15"/>
  <c r="H1854" i="15"/>
  <c r="H1853" i="15"/>
  <c r="H1852" i="15"/>
  <c r="H1851" i="15"/>
  <c r="H1850" i="15"/>
  <c r="H1849" i="15"/>
  <c r="H1848" i="15"/>
  <c r="H1847" i="15"/>
  <c r="H1846" i="15"/>
  <c r="H1845" i="15"/>
  <c r="H1844" i="15"/>
  <c r="H1843" i="15"/>
  <c r="H1842" i="15"/>
  <c r="H1841" i="15"/>
  <c r="H1840" i="15"/>
  <c r="H1839" i="15"/>
  <c r="H1838" i="15"/>
  <c r="H1837" i="15"/>
  <c r="H1836" i="15"/>
  <c r="H1835" i="15"/>
  <c r="H1834" i="15"/>
  <c r="H1833" i="15"/>
  <c r="H1832" i="15"/>
  <c r="H1831" i="15"/>
  <c r="H1830" i="15"/>
  <c r="H1829" i="15"/>
  <c r="H1828" i="15"/>
  <c r="H1827" i="15"/>
  <c r="H1826" i="15"/>
  <c r="H1825" i="15"/>
  <c r="H1824" i="15"/>
  <c r="H1823" i="15"/>
  <c r="H1822" i="15"/>
  <c r="H1821" i="15"/>
  <c r="H1820" i="15"/>
  <c r="H1819" i="15"/>
  <c r="H1818" i="15"/>
  <c r="H1817" i="15"/>
  <c r="H1816" i="15"/>
  <c r="H1815" i="15"/>
  <c r="H1814" i="15"/>
  <c r="H1813" i="15"/>
  <c r="H1812" i="15"/>
  <c r="H1811" i="15"/>
  <c r="H1810" i="15"/>
  <c r="H1809" i="15"/>
  <c r="H1808" i="15"/>
  <c r="H1807" i="15"/>
  <c r="H1806" i="15"/>
  <c r="H1805" i="15"/>
  <c r="H1804" i="15"/>
  <c r="H1803" i="15"/>
  <c r="H1802" i="15"/>
  <c r="H1801" i="15"/>
  <c r="H1800" i="15"/>
  <c r="H1799" i="15"/>
  <c r="H1798" i="15"/>
  <c r="H1797" i="15"/>
  <c r="H1796" i="15"/>
  <c r="H1795" i="15"/>
  <c r="H1794" i="15"/>
  <c r="H1793" i="15"/>
  <c r="H1792" i="15"/>
  <c r="H1791" i="15"/>
  <c r="H1790" i="15"/>
  <c r="H1789" i="15"/>
  <c r="H1788" i="15"/>
  <c r="H1787" i="15"/>
  <c r="H1786" i="15"/>
  <c r="H1785" i="15"/>
  <c r="H1784" i="15"/>
  <c r="H1783" i="15"/>
  <c r="H1782" i="15"/>
  <c r="H1781" i="15"/>
  <c r="H1780" i="15"/>
  <c r="H1779" i="15"/>
  <c r="H1778" i="15"/>
  <c r="H1777" i="15"/>
  <c r="H1776" i="15"/>
  <c r="H1775" i="15"/>
  <c r="H1774" i="15"/>
  <c r="H1773" i="15"/>
  <c r="H1772" i="15"/>
  <c r="H1771" i="15"/>
  <c r="H1770" i="15"/>
  <c r="H1769" i="15"/>
  <c r="H1768" i="15"/>
  <c r="H1767" i="15"/>
  <c r="H1766" i="15"/>
  <c r="H1765" i="15"/>
  <c r="H1764" i="15"/>
  <c r="H1763" i="15"/>
  <c r="H1762" i="15"/>
  <c r="H1761" i="15"/>
  <c r="H1760" i="15"/>
  <c r="H1759" i="15"/>
  <c r="H1758" i="15"/>
  <c r="H1757" i="15"/>
  <c r="H1756" i="15"/>
  <c r="H1755" i="15"/>
  <c r="H1754" i="15"/>
  <c r="H1753" i="15"/>
  <c r="H1752" i="15"/>
  <c r="H1751" i="15"/>
  <c r="H1750" i="15"/>
  <c r="H1749" i="15"/>
  <c r="H1748" i="15"/>
  <c r="H1747" i="15"/>
  <c r="H1746" i="15"/>
  <c r="H1745" i="15"/>
  <c r="H1744" i="15"/>
  <c r="H1743" i="15"/>
  <c r="H1742" i="15"/>
  <c r="H1741" i="15"/>
  <c r="H1740" i="15"/>
  <c r="H1739" i="15"/>
  <c r="H1738" i="15"/>
  <c r="H1737" i="15"/>
  <c r="H1736" i="15"/>
  <c r="H1735" i="15"/>
  <c r="H1734" i="15"/>
  <c r="H1733" i="15"/>
  <c r="H1732" i="15"/>
  <c r="H1731" i="15"/>
  <c r="H1730" i="15"/>
  <c r="H1729" i="15"/>
  <c r="H1728" i="15"/>
  <c r="H1727" i="15"/>
  <c r="H1726" i="15"/>
  <c r="H1725" i="15"/>
  <c r="H1724" i="15"/>
  <c r="H1723" i="15"/>
  <c r="H1722" i="15"/>
  <c r="H1721" i="15"/>
  <c r="H1720" i="15"/>
  <c r="H1719" i="15"/>
  <c r="H1718" i="15"/>
  <c r="H1717" i="15"/>
  <c r="H1716" i="15"/>
  <c r="H1715" i="15"/>
  <c r="H1714" i="15"/>
  <c r="H1713" i="15"/>
  <c r="H1712" i="15"/>
  <c r="H1711" i="15"/>
  <c r="H1710" i="15"/>
  <c r="H1709" i="15"/>
  <c r="H1708" i="15"/>
  <c r="H1707" i="15"/>
  <c r="H1706" i="15"/>
  <c r="H1705" i="15"/>
  <c r="H1704" i="15"/>
  <c r="H1703" i="15"/>
  <c r="H1702" i="15"/>
  <c r="H1701" i="15"/>
  <c r="H1700" i="15"/>
  <c r="H1699" i="15"/>
  <c r="H1698" i="15"/>
  <c r="H1697" i="15"/>
  <c r="H1696" i="15"/>
  <c r="H1695" i="15"/>
  <c r="H1694" i="15"/>
  <c r="H1693" i="15"/>
  <c r="H1692" i="15"/>
  <c r="H1691" i="15"/>
  <c r="H1690" i="15"/>
  <c r="H1689" i="15"/>
  <c r="H1688" i="15"/>
  <c r="H1687" i="15"/>
  <c r="H1686" i="15"/>
  <c r="H1685" i="15"/>
  <c r="H1684" i="15"/>
  <c r="H1683" i="15"/>
  <c r="H1682" i="15"/>
  <c r="H1681" i="15"/>
  <c r="H1680" i="15"/>
  <c r="H1679" i="15"/>
  <c r="H1678" i="15"/>
  <c r="H1677" i="15"/>
  <c r="H1676" i="15"/>
  <c r="H1675" i="15"/>
  <c r="H1674" i="15"/>
  <c r="H1673" i="15"/>
  <c r="H1672" i="15"/>
  <c r="H1671" i="15"/>
  <c r="H1670" i="15"/>
  <c r="H1669" i="15"/>
  <c r="H1668" i="15"/>
  <c r="H1667" i="15"/>
  <c r="H1666" i="15"/>
  <c r="H1665" i="15"/>
  <c r="H1664" i="15"/>
  <c r="H1663" i="15"/>
  <c r="H1662" i="15"/>
  <c r="H1661" i="15"/>
  <c r="H1660" i="15"/>
  <c r="H1659" i="15"/>
  <c r="H1658" i="15"/>
  <c r="H1657" i="15"/>
  <c r="H1656" i="15"/>
  <c r="H1655" i="15"/>
  <c r="H1654" i="15"/>
  <c r="H1653" i="15"/>
  <c r="H1652" i="15"/>
  <c r="H1651" i="15"/>
  <c r="H1650" i="15"/>
  <c r="H1649" i="15"/>
  <c r="H1648" i="15"/>
  <c r="H1647" i="15"/>
  <c r="H1646" i="15"/>
  <c r="H1645" i="15"/>
  <c r="H1644" i="15"/>
  <c r="H1643" i="15"/>
  <c r="H1642" i="15"/>
  <c r="H1641" i="15"/>
  <c r="H1640" i="15"/>
  <c r="H1639" i="15"/>
  <c r="H1638" i="15"/>
  <c r="H1637" i="15"/>
  <c r="H1636" i="15"/>
  <c r="H1635" i="15"/>
  <c r="H1634" i="15"/>
  <c r="H1633" i="15"/>
  <c r="H1632" i="15"/>
  <c r="H1631" i="15"/>
  <c r="H1630" i="15"/>
  <c r="H1629" i="15"/>
  <c r="H1628" i="15"/>
  <c r="H1627" i="15"/>
  <c r="H1626" i="15"/>
  <c r="H1625" i="15"/>
  <c r="H1624" i="15"/>
  <c r="H1623" i="15"/>
  <c r="H1622" i="15"/>
  <c r="H1621" i="15"/>
  <c r="H1620" i="15"/>
  <c r="H1619" i="15"/>
  <c r="H1618" i="15"/>
  <c r="H1617" i="15"/>
  <c r="H1616" i="15"/>
  <c r="H1615" i="15"/>
  <c r="H1614" i="15"/>
  <c r="H1613" i="15"/>
  <c r="H1612" i="15"/>
  <c r="H1611" i="15"/>
  <c r="H1610" i="15"/>
  <c r="H1609" i="15"/>
  <c r="H1608" i="15"/>
  <c r="H1607" i="15"/>
  <c r="H1606" i="15"/>
  <c r="H1605" i="15"/>
  <c r="H1604" i="15"/>
  <c r="H1603" i="15"/>
  <c r="H1602" i="15"/>
  <c r="H1601" i="15"/>
  <c r="H1600" i="15"/>
  <c r="H1599" i="15"/>
  <c r="H1598" i="15"/>
  <c r="H1597" i="15"/>
  <c r="H1596" i="15"/>
  <c r="H1595" i="15"/>
  <c r="H1594" i="15"/>
  <c r="H1593" i="15"/>
  <c r="H1592" i="15"/>
  <c r="H1591" i="15"/>
  <c r="H1590" i="15"/>
  <c r="H1589" i="15"/>
  <c r="H1588" i="15"/>
  <c r="H1587" i="15"/>
  <c r="H1586" i="15"/>
  <c r="H1585" i="15"/>
  <c r="H1584" i="15"/>
  <c r="H1583" i="15"/>
  <c r="H1582" i="15"/>
  <c r="H1581" i="15"/>
  <c r="H1580" i="15"/>
  <c r="H1579" i="15"/>
  <c r="H1578" i="15"/>
  <c r="H1577" i="15"/>
  <c r="H1576" i="15"/>
  <c r="H1575" i="15"/>
  <c r="H1574" i="15"/>
  <c r="H1573" i="15"/>
  <c r="H1572" i="15"/>
  <c r="H1571" i="15"/>
  <c r="H1570" i="15"/>
  <c r="H1569" i="15"/>
  <c r="H1568" i="15"/>
  <c r="H1567" i="15"/>
  <c r="H1566" i="15"/>
  <c r="H1565" i="15"/>
  <c r="H1564" i="15"/>
  <c r="H1563" i="15"/>
  <c r="H1562" i="15"/>
  <c r="H1561" i="15"/>
  <c r="H1560" i="15"/>
  <c r="H1559" i="15"/>
  <c r="H1558" i="15"/>
  <c r="H1557" i="15"/>
  <c r="H1556" i="15"/>
  <c r="H1555" i="15"/>
  <c r="H1554" i="15"/>
  <c r="H1553" i="15"/>
  <c r="H1552" i="15"/>
  <c r="H1551" i="15"/>
  <c r="H1550" i="15"/>
  <c r="H1549" i="15"/>
  <c r="H1548" i="15"/>
  <c r="H1547" i="15"/>
  <c r="H1546" i="15"/>
  <c r="H1545" i="15"/>
  <c r="H1544" i="15"/>
  <c r="H1543" i="15"/>
  <c r="H1542" i="15"/>
  <c r="H1541" i="15"/>
  <c r="H1540" i="15"/>
  <c r="H1539" i="15"/>
  <c r="H1538" i="15"/>
  <c r="H1537" i="15"/>
  <c r="H1536" i="15"/>
  <c r="H1535" i="15"/>
  <c r="H1534" i="15"/>
  <c r="H1533" i="15"/>
  <c r="H1532" i="15"/>
  <c r="H1531" i="15"/>
  <c r="H1530" i="15"/>
  <c r="H1529" i="15"/>
  <c r="H1528" i="15"/>
  <c r="H1527" i="15"/>
  <c r="H1526" i="15"/>
  <c r="H1525" i="15"/>
  <c r="H1524" i="15"/>
  <c r="H1523" i="15"/>
  <c r="H1522" i="15"/>
  <c r="H1521" i="15"/>
  <c r="H1520" i="15"/>
  <c r="H1519" i="15"/>
  <c r="H1518" i="15"/>
  <c r="H1517" i="15"/>
  <c r="H1516" i="15"/>
  <c r="H1515" i="15"/>
  <c r="H1514" i="15"/>
  <c r="H1513" i="15"/>
  <c r="H1512" i="15"/>
  <c r="H1511" i="15"/>
  <c r="H1510" i="15"/>
  <c r="H1509" i="15"/>
  <c r="H1508" i="15"/>
  <c r="H1507" i="15"/>
  <c r="H1506" i="15"/>
  <c r="H1505" i="15"/>
  <c r="H1504" i="15"/>
  <c r="H1503" i="15"/>
  <c r="H1502" i="15"/>
  <c r="H1501" i="15"/>
  <c r="H1500" i="15"/>
  <c r="H1499" i="15"/>
  <c r="H1498" i="15"/>
  <c r="H1497" i="15"/>
  <c r="H1496" i="15"/>
  <c r="H1495" i="15"/>
  <c r="H1494" i="15"/>
  <c r="H1493" i="15"/>
  <c r="H1492" i="15"/>
  <c r="H1491" i="15"/>
  <c r="H1490" i="15"/>
  <c r="H1489" i="15"/>
  <c r="H1488" i="15"/>
  <c r="H1487" i="15"/>
  <c r="H1486" i="15"/>
  <c r="H1485" i="15"/>
  <c r="H1484" i="15"/>
  <c r="H1483" i="15"/>
  <c r="H1482" i="15"/>
  <c r="H1481" i="15"/>
  <c r="H1480" i="15"/>
  <c r="H1479" i="15"/>
  <c r="H1478" i="15"/>
  <c r="H1477" i="15"/>
  <c r="H1476" i="15"/>
  <c r="H1475" i="15"/>
  <c r="H1474" i="15"/>
  <c r="H1473" i="15"/>
  <c r="H1472" i="15"/>
  <c r="H1471" i="15"/>
  <c r="H1470" i="15"/>
  <c r="H1469" i="15"/>
  <c r="H1468" i="15"/>
  <c r="H1467" i="15"/>
  <c r="H1466" i="15"/>
  <c r="H1465" i="15"/>
  <c r="H1464" i="15"/>
  <c r="H1463" i="15"/>
  <c r="H1462" i="15"/>
  <c r="H1461" i="15"/>
  <c r="H1460" i="15"/>
  <c r="H1459" i="15"/>
  <c r="H1458" i="15"/>
  <c r="H1457" i="15"/>
  <c r="H1456" i="15"/>
  <c r="H1455" i="15"/>
  <c r="H1454" i="15"/>
  <c r="H1453" i="15"/>
  <c r="H1452" i="15"/>
  <c r="H1451" i="15"/>
  <c r="H1450" i="15"/>
  <c r="H1449" i="15"/>
  <c r="H1448" i="15"/>
  <c r="H1447" i="15"/>
  <c r="H1446" i="15"/>
  <c r="H1445" i="15"/>
  <c r="H1444" i="15"/>
  <c r="H1443" i="15"/>
  <c r="H1442" i="15"/>
  <c r="H1441" i="15"/>
  <c r="H1440" i="15"/>
  <c r="H1439" i="15"/>
  <c r="H1438" i="15"/>
  <c r="H1437" i="15"/>
  <c r="H1436" i="15"/>
  <c r="H1435" i="15"/>
  <c r="H1434" i="15"/>
  <c r="H1433" i="15"/>
  <c r="H1432" i="15"/>
  <c r="H1431" i="15"/>
  <c r="H1430" i="15"/>
  <c r="H1429" i="15"/>
  <c r="H1428" i="15"/>
  <c r="H1427" i="15"/>
  <c r="H1426" i="15"/>
  <c r="H1425" i="15"/>
  <c r="H1424" i="15"/>
  <c r="H1423" i="15"/>
  <c r="H1422" i="15"/>
  <c r="H1421" i="15"/>
  <c r="H1420" i="15"/>
  <c r="H1419" i="15"/>
  <c r="H1418" i="15"/>
  <c r="H1417" i="15"/>
  <c r="H1416" i="15"/>
  <c r="H1415" i="15"/>
  <c r="H1414" i="15"/>
  <c r="H1413" i="15"/>
  <c r="H1412" i="15"/>
  <c r="H1411" i="15"/>
  <c r="H1410" i="15"/>
  <c r="H1409" i="15"/>
  <c r="H1408" i="15"/>
  <c r="H1407" i="15"/>
  <c r="H1406" i="15"/>
  <c r="H1405" i="15"/>
  <c r="H1404" i="15"/>
  <c r="H1403" i="15"/>
  <c r="H1402" i="15"/>
  <c r="H1401" i="15"/>
  <c r="H1400" i="15"/>
  <c r="H1399" i="15"/>
  <c r="H1398" i="15"/>
  <c r="H1397" i="15"/>
  <c r="H1396" i="15"/>
  <c r="H1395" i="15"/>
  <c r="H1394" i="15"/>
  <c r="H1393" i="15"/>
  <c r="H1392" i="15"/>
  <c r="H1391" i="15"/>
  <c r="H1390" i="15"/>
  <c r="H1389" i="15"/>
  <c r="H1388" i="15"/>
  <c r="H1387" i="15"/>
  <c r="H1386" i="15"/>
  <c r="H1385" i="15"/>
  <c r="H1384" i="15"/>
  <c r="H1383" i="15"/>
  <c r="H1382" i="15"/>
  <c r="H1381" i="15"/>
  <c r="H1380" i="15"/>
  <c r="H1379" i="15"/>
  <c r="H1378" i="15"/>
  <c r="H1377" i="15"/>
  <c r="H1376" i="15"/>
  <c r="H1375" i="15"/>
  <c r="H1374" i="15"/>
  <c r="H1373" i="15"/>
  <c r="H1372" i="15"/>
  <c r="H1371" i="15"/>
  <c r="H1370" i="15"/>
  <c r="H1369" i="15"/>
  <c r="H1368" i="15"/>
  <c r="H1367" i="15"/>
  <c r="H1366" i="15"/>
  <c r="H1365" i="15"/>
  <c r="H1364" i="15"/>
  <c r="H1363" i="15"/>
  <c r="H1362" i="15"/>
  <c r="H1361" i="15"/>
  <c r="H1360" i="15"/>
  <c r="H1359" i="15"/>
  <c r="H1358" i="15"/>
  <c r="H1357" i="15"/>
  <c r="H1356" i="15"/>
  <c r="H1355" i="15"/>
  <c r="H1354" i="15"/>
  <c r="H1353" i="15"/>
  <c r="H1352" i="15"/>
  <c r="H1351" i="15"/>
  <c r="H1350" i="15"/>
  <c r="H1349" i="15"/>
  <c r="H1348" i="15"/>
  <c r="H1347" i="15"/>
  <c r="H1346" i="15"/>
  <c r="H1345" i="15"/>
  <c r="H1344" i="15"/>
  <c r="H1343" i="15"/>
  <c r="H1342" i="15"/>
  <c r="H1341" i="15"/>
  <c r="H1340" i="15"/>
  <c r="H1339" i="15"/>
  <c r="H1338" i="15"/>
  <c r="H1337" i="15"/>
  <c r="H1336" i="15"/>
  <c r="H1335" i="15"/>
  <c r="H1334" i="15"/>
  <c r="H1333" i="15"/>
  <c r="H1332" i="15"/>
  <c r="H1331" i="15"/>
  <c r="H1330" i="15"/>
  <c r="H1329" i="15"/>
  <c r="H1328" i="15"/>
  <c r="H1327" i="15"/>
  <c r="H1326" i="15"/>
  <c r="H1325" i="15"/>
  <c r="H1324" i="15"/>
  <c r="H1323" i="15"/>
  <c r="H1322" i="15"/>
  <c r="H1321" i="15"/>
  <c r="H1320" i="15"/>
  <c r="H1319" i="15"/>
  <c r="H1318" i="15"/>
  <c r="H1317" i="15"/>
  <c r="H1316" i="15"/>
  <c r="H1315" i="15"/>
  <c r="H1314" i="15"/>
  <c r="H1313" i="15"/>
  <c r="H1312" i="15"/>
  <c r="H1311" i="15"/>
  <c r="H1310" i="15"/>
  <c r="H1309" i="15"/>
  <c r="H1308" i="15"/>
  <c r="H1307" i="15"/>
  <c r="H1306" i="15"/>
  <c r="H1305" i="15"/>
  <c r="H1304" i="15"/>
  <c r="H1303" i="15"/>
  <c r="H1302" i="15"/>
  <c r="H1301" i="15"/>
  <c r="H1300" i="15"/>
  <c r="H1299" i="15"/>
  <c r="H1298" i="15"/>
  <c r="H1297" i="15"/>
  <c r="H1296" i="15"/>
  <c r="H1295" i="15"/>
  <c r="H1294" i="15"/>
  <c r="H1293" i="15"/>
  <c r="H1292" i="15"/>
  <c r="H1291" i="15"/>
  <c r="H1290" i="15"/>
  <c r="H1289" i="15"/>
  <c r="H1288" i="15"/>
  <c r="H1287" i="15"/>
  <c r="H1286" i="15"/>
  <c r="H1285" i="15"/>
  <c r="H1284" i="15"/>
  <c r="H1283" i="15"/>
  <c r="H1282" i="15"/>
  <c r="H1281" i="15"/>
  <c r="H1280" i="15"/>
  <c r="H1279" i="15"/>
  <c r="H1278" i="15"/>
  <c r="H1277" i="15"/>
  <c r="H1276" i="15"/>
  <c r="H1275" i="15"/>
  <c r="H1274" i="15"/>
  <c r="H1273" i="15"/>
  <c r="H1272" i="15"/>
  <c r="H1271" i="15"/>
  <c r="H1270" i="15"/>
  <c r="H1269" i="15"/>
  <c r="H1268" i="15"/>
  <c r="H1267" i="15"/>
  <c r="H1266" i="15"/>
  <c r="H1265" i="15"/>
  <c r="H1264" i="15"/>
  <c r="H1263" i="15"/>
  <c r="H1262" i="15"/>
  <c r="H1261" i="15"/>
  <c r="H1260" i="15"/>
  <c r="H1259" i="15"/>
  <c r="H1258" i="15"/>
  <c r="H1257" i="15"/>
  <c r="H1256" i="15"/>
  <c r="H1255" i="15"/>
  <c r="H1254" i="15"/>
  <c r="H1253" i="15"/>
  <c r="H1252" i="15"/>
  <c r="H1251" i="15"/>
  <c r="H1250" i="15"/>
  <c r="H1249" i="15"/>
  <c r="H1248" i="15"/>
  <c r="H1247" i="15"/>
  <c r="H1246" i="15"/>
  <c r="H1245" i="15"/>
  <c r="H1244" i="15"/>
  <c r="H1243" i="15"/>
  <c r="H1242" i="15"/>
  <c r="H1241" i="15"/>
  <c r="H1240" i="15"/>
  <c r="H1239" i="15"/>
  <c r="H1238" i="15"/>
  <c r="H1237" i="15"/>
  <c r="H1236" i="15"/>
  <c r="H1235" i="15"/>
  <c r="H1234" i="15"/>
  <c r="H1233" i="15"/>
  <c r="H1232" i="15"/>
  <c r="H1231" i="15"/>
  <c r="H1230" i="15"/>
  <c r="H1229" i="15"/>
  <c r="H1228" i="15"/>
  <c r="H1227" i="15"/>
  <c r="H1226" i="15"/>
  <c r="H1225" i="15"/>
  <c r="H1224" i="15"/>
  <c r="H1223" i="15"/>
  <c r="H1222" i="15"/>
  <c r="H1221" i="15"/>
  <c r="H1220" i="15"/>
  <c r="H1219" i="15"/>
  <c r="H1218" i="15"/>
  <c r="H1217" i="15"/>
  <c r="H1216" i="15"/>
  <c r="H1215" i="15"/>
  <c r="H1214" i="15"/>
  <c r="H1213" i="15"/>
  <c r="H1212" i="15"/>
  <c r="H1211" i="15"/>
  <c r="H1210" i="15"/>
  <c r="H1209" i="15"/>
  <c r="H1208" i="15"/>
  <c r="H1207" i="15"/>
  <c r="H1206" i="15"/>
  <c r="H1205" i="15"/>
  <c r="H1204" i="15"/>
  <c r="H1203" i="15"/>
  <c r="H1202" i="15"/>
  <c r="H1201" i="15"/>
  <c r="H1200" i="15"/>
  <c r="H1199" i="15"/>
  <c r="H1198" i="15"/>
  <c r="H1197" i="15"/>
  <c r="H1196" i="15"/>
  <c r="H1195" i="15"/>
  <c r="H1194" i="15"/>
  <c r="H1193" i="15"/>
  <c r="H1192" i="15"/>
  <c r="H1191" i="15"/>
  <c r="H1190" i="15"/>
  <c r="H1189" i="15"/>
  <c r="H1188" i="15"/>
  <c r="H1187" i="15"/>
  <c r="H1186" i="15"/>
  <c r="H1185" i="15"/>
  <c r="H1184" i="15"/>
  <c r="H1183" i="15"/>
  <c r="H1182" i="15"/>
  <c r="H1181" i="15"/>
  <c r="H1180" i="15"/>
  <c r="H1179" i="15"/>
  <c r="H1178" i="15"/>
  <c r="H1177" i="15"/>
  <c r="H1176" i="15"/>
  <c r="H1175" i="15"/>
  <c r="H1174" i="15"/>
  <c r="H1173" i="15"/>
  <c r="H1172" i="15"/>
  <c r="H1171" i="15"/>
  <c r="H1170" i="15"/>
  <c r="H1169" i="15"/>
  <c r="H1168" i="15"/>
  <c r="H1167" i="15"/>
  <c r="H1166" i="15"/>
  <c r="H1165" i="15"/>
  <c r="H1164" i="15"/>
  <c r="H1163" i="15"/>
  <c r="H1162" i="15"/>
  <c r="H1161" i="15"/>
  <c r="H1160" i="15"/>
  <c r="H1159" i="15"/>
  <c r="H1158" i="15"/>
  <c r="H1157" i="15"/>
  <c r="H1156" i="15"/>
  <c r="H1155" i="15"/>
  <c r="H1154" i="15"/>
  <c r="H1153" i="15"/>
  <c r="H1152" i="15"/>
  <c r="H1151" i="15"/>
  <c r="H1150" i="15"/>
  <c r="H1149" i="15"/>
  <c r="H1148" i="15"/>
  <c r="H1147" i="15"/>
  <c r="H1146" i="15"/>
  <c r="H1145" i="15"/>
  <c r="H1144" i="15"/>
  <c r="H1143" i="15"/>
  <c r="H1142" i="15"/>
  <c r="H1141" i="15"/>
  <c r="H1140" i="15"/>
  <c r="H1139" i="15"/>
  <c r="H1138" i="15"/>
  <c r="H1137" i="15"/>
  <c r="H1136" i="15"/>
  <c r="H1135" i="15"/>
  <c r="H1134" i="15"/>
  <c r="H1133" i="15"/>
  <c r="H1132" i="15"/>
  <c r="H1131" i="15"/>
  <c r="H1130" i="15"/>
  <c r="H1129" i="15"/>
  <c r="H1128" i="15"/>
  <c r="H1127" i="15"/>
  <c r="H1126" i="15"/>
  <c r="H1125" i="15"/>
  <c r="H1124" i="15"/>
  <c r="H1123" i="15"/>
  <c r="H1122" i="15"/>
  <c r="H1121" i="15"/>
  <c r="H1120" i="15"/>
  <c r="H1119" i="15"/>
  <c r="H1118" i="15"/>
  <c r="H1117" i="15"/>
  <c r="H1116" i="15"/>
  <c r="H1115" i="15"/>
  <c r="H1114" i="15"/>
  <c r="H1113" i="15"/>
  <c r="H1112" i="15"/>
  <c r="H1111" i="15"/>
  <c r="H1110" i="15"/>
  <c r="H1109" i="15"/>
  <c r="H1108" i="15"/>
  <c r="H1107" i="15"/>
  <c r="H1106" i="15"/>
  <c r="H1105" i="15"/>
  <c r="H1104" i="15"/>
  <c r="H1103" i="15"/>
  <c r="H1102" i="15"/>
  <c r="H1101" i="15"/>
  <c r="H1100" i="15"/>
  <c r="H1099" i="15"/>
  <c r="H1098" i="15"/>
  <c r="H1097" i="15"/>
  <c r="H1096" i="15"/>
  <c r="H1095" i="15"/>
  <c r="H1094" i="15"/>
  <c r="H1093" i="15"/>
  <c r="H1092" i="15"/>
  <c r="H1091" i="15"/>
  <c r="H1090" i="15"/>
  <c r="H1089" i="15"/>
  <c r="H1088" i="15"/>
  <c r="H1087" i="15"/>
  <c r="H1086" i="15"/>
  <c r="H1085" i="15"/>
  <c r="H1084" i="15"/>
  <c r="H1083" i="15"/>
  <c r="H1082" i="15"/>
  <c r="H1081" i="15"/>
  <c r="H1080" i="15"/>
  <c r="H1079" i="15"/>
  <c r="H1078" i="15"/>
  <c r="H1077" i="15"/>
  <c r="H1076" i="15"/>
  <c r="H1075" i="15"/>
  <c r="H1074" i="15"/>
  <c r="H1073" i="15"/>
  <c r="H1072" i="15"/>
  <c r="H1071" i="15"/>
  <c r="H1070" i="15"/>
  <c r="H1069" i="15"/>
  <c r="H1068" i="15"/>
  <c r="H1067" i="15"/>
  <c r="H1066" i="15"/>
  <c r="H1065" i="15"/>
  <c r="H1064" i="15"/>
  <c r="H1063" i="15"/>
  <c r="H1062" i="15"/>
  <c r="H1061" i="15"/>
  <c r="H1060" i="15"/>
  <c r="H1059" i="15"/>
  <c r="H1058" i="15"/>
  <c r="H1057" i="15"/>
  <c r="H1056" i="15"/>
  <c r="H1055" i="15"/>
  <c r="H1054" i="15"/>
  <c r="H1053" i="15"/>
  <c r="H1052" i="15"/>
  <c r="H1051" i="15"/>
  <c r="H1050" i="15"/>
  <c r="H1049" i="15"/>
  <c r="H1048" i="15"/>
  <c r="H1047" i="15"/>
  <c r="H1046" i="15"/>
  <c r="H1045" i="15"/>
  <c r="H1044" i="15"/>
  <c r="H1043" i="15"/>
  <c r="H1042" i="15"/>
  <c r="H1041" i="15"/>
  <c r="H1040" i="15"/>
  <c r="H1039" i="15"/>
  <c r="H1038" i="15"/>
  <c r="H1037" i="15"/>
  <c r="H1036" i="15"/>
  <c r="H1035" i="15"/>
  <c r="H1034" i="15"/>
  <c r="H1033" i="15"/>
  <c r="H1032" i="15"/>
  <c r="H1031" i="15"/>
  <c r="H1030" i="15"/>
  <c r="H1029" i="15"/>
  <c r="H1028" i="15"/>
  <c r="H1027" i="15"/>
  <c r="H1026" i="15"/>
  <c r="H1025" i="15"/>
  <c r="H1024" i="15"/>
  <c r="H1023" i="15"/>
  <c r="H1022" i="15"/>
  <c r="H1021" i="15"/>
  <c r="H1020" i="15"/>
  <c r="H1019" i="15"/>
  <c r="H1018" i="15"/>
  <c r="H1017" i="15"/>
  <c r="H1016" i="15"/>
  <c r="H1015" i="15"/>
  <c r="H1014" i="15"/>
  <c r="H1013" i="15"/>
  <c r="H1012" i="15"/>
  <c r="H1011" i="15"/>
  <c r="H1010" i="15"/>
  <c r="H1009" i="15"/>
  <c r="H1008" i="15"/>
  <c r="H1007" i="15"/>
  <c r="H1006" i="15"/>
  <c r="H1005" i="15"/>
  <c r="H1004" i="15"/>
  <c r="H1003" i="15"/>
  <c r="H1002" i="15"/>
  <c r="H1001" i="15"/>
  <c r="H1000" i="15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B2" i="2"/>
  <c r="M111" i="6"/>
  <c r="M110" i="6"/>
  <c r="M109" i="6"/>
  <c r="M108" i="6"/>
  <c r="M107" i="6"/>
  <c r="M106" i="6"/>
  <c r="M105" i="6"/>
  <c r="M104" i="6"/>
  <c r="M102" i="6"/>
  <c r="M101" i="6"/>
  <c r="M100" i="6"/>
  <c r="M99" i="6"/>
  <c r="M97" i="6"/>
  <c r="M94" i="6"/>
  <c r="M93" i="6"/>
  <c r="M92" i="6"/>
  <c r="M90" i="6"/>
  <c r="M89" i="6"/>
  <c r="M88" i="6"/>
  <c r="M87" i="6"/>
  <c r="M86" i="6"/>
  <c r="M77" i="6"/>
  <c r="M70" i="6"/>
  <c r="M62" i="6"/>
  <c r="M58" i="6"/>
  <c r="M56" i="6"/>
  <c r="M55" i="6"/>
  <c r="M52" i="6"/>
  <c r="M42" i="6"/>
  <c r="M36" i="6"/>
  <c r="M35" i="6"/>
  <c r="M34" i="6"/>
  <c r="M33" i="6"/>
  <c r="M8" i="6"/>
  <c r="M6" i="6"/>
  <c r="L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H247" i="2" s="1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2" i="7"/>
  <c r="H2881" i="7"/>
  <c r="H2880" i="7"/>
  <c r="H2879" i="7"/>
  <c r="H2878" i="7"/>
  <c r="H2877" i="7"/>
  <c r="H2876" i="7"/>
  <c r="H2875" i="7"/>
  <c r="H2874" i="7"/>
  <c r="H2873" i="7"/>
  <c r="H2872" i="7"/>
  <c r="H2871" i="7"/>
  <c r="H2870" i="7"/>
  <c r="H2869" i="7"/>
  <c r="H2868" i="7"/>
  <c r="H2867" i="7"/>
  <c r="H2866" i="7"/>
  <c r="H2865" i="7"/>
  <c r="H2864" i="7"/>
  <c r="H2863" i="7"/>
  <c r="H2862" i="7"/>
  <c r="H2861" i="7"/>
  <c r="H2860" i="7"/>
  <c r="H2859" i="7"/>
  <c r="H2858" i="7"/>
  <c r="H2857" i="7"/>
  <c r="H2856" i="7"/>
  <c r="H2855" i="7"/>
  <c r="H2854" i="7"/>
  <c r="H2853" i="7"/>
  <c r="H2852" i="7"/>
  <c r="H2851" i="7"/>
  <c r="H2850" i="7"/>
  <c r="H2849" i="7"/>
  <c r="H2848" i="7"/>
  <c r="H2847" i="7"/>
  <c r="H2846" i="7"/>
  <c r="H2845" i="7"/>
  <c r="H2844" i="7"/>
  <c r="H2843" i="7"/>
  <c r="H2842" i="7"/>
  <c r="H2841" i="7"/>
  <c r="H2840" i="7"/>
  <c r="H2839" i="7"/>
  <c r="H2838" i="7"/>
  <c r="H2837" i="7"/>
  <c r="H2836" i="7"/>
  <c r="H2835" i="7"/>
  <c r="H2834" i="7"/>
  <c r="H2833" i="7"/>
  <c r="H2832" i="7"/>
  <c r="H2831" i="7"/>
  <c r="H2830" i="7"/>
  <c r="H2829" i="7"/>
  <c r="H2828" i="7"/>
  <c r="H2827" i="7"/>
  <c r="H2826" i="7"/>
  <c r="H2825" i="7"/>
  <c r="H2824" i="7"/>
  <c r="H2823" i="7"/>
  <c r="H2822" i="7"/>
  <c r="H2821" i="7"/>
  <c r="H2820" i="7"/>
  <c r="H2819" i="7"/>
  <c r="H2818" i="7"/>
  <c r="H2817" i="7"/>
  <c r="H2816" i="7"/>
  <c r="H2815" i="7"/>
  <c r="H2814" i="7"/>
  <c r="H2813" i="7"/>
  <c r="H2812" i="7"/>
  <c r="H2811" i="7"/>
  <c r="H2810" i="7"/>
  <c r="H2809" i="7"/>
  <c r="H2808" i="7"/>
  <c r="H2807" i="7"/>
  <c r="H2806" i="7"/>
  <c r="H2805" i="7"/>
  <c r="H2804" i="7"/>
  <c r="H2803" i="7"/>
  <c r="H2802" i="7"/>
  <c r="H2801" i="7"/>
  <c r="H2800" i="7"/>
  <c r="H2799" i="7"/>
  <c r="H2798" i="7"/>
  <c r="H2797" i="7"/>
  <c r="H2796" i="7"/>
  <c r="H2795" i="7"/>
  <c r="H2794" i="7"/>
  <c r="H2793" i="7"/>
  <c r="H2792" i="7"/>
  <c r="H2791" i="7"/>
  <c r="H2790" i="7"/>
  <c r="H2789" i="7"/>
  <c r="H2788" i="7"/>
  <c r="H2787" i="7"/>
  <c r="H2786" i="7"/>
  <c r="H2785" i="7"/>
  <c r="H2784" i="7"/>
  <c r="H2783" i="7"/>
  <c r="H2782" i="7"/>
  <c r="H2781" i="7"/>
  <c r="H2780" i="7"/>
  <c r="H2779" i="7"/>
  <c r="H2778" i="7"/>
  <c r="H2777" i="7"/>
  <c r="H2776" i="7"/>
  <c r="H2775" i="7"/>
  <c r="H2774" i="7"/>
  <c r="H2773" i="7"/>
  <c r="H2772" i="7"/>
  <c r="H2771" i="7"/>
  <c r="H2770" i="7"/>
  <c r="H2769" i="7"/>
  <c r="H2768" i="7"/>
  <c r="H2767" i="7"/>
  <c r="H2766" i="7"/>
  <c r="H2765" i="7"/>
  <c r="H2764" i="7"/>
  <c r="H2763" i="7"/>
  <c r="H2762" i="7"/>
  <c r="H2761" i="7"/>
  <c r="H2760" i="7"/>
  <c r="H2759" i="7"/>
  <c r="H2758" i="7"/>
  <c r="H2757" i="7"/>
  <c r="H2756" i="7"/>
  <c r="H2755" i="7"/>
  <c r="H2754" i="7"/>
  <c r="H2753" i="7"/>
  <c r="H2752" i="7"/>
  <c r="H2751" i="7"/>
  <c r="H2750" i="7"/>
  <c r="H2749" i="7"/>
  <c r="H2748" i="7"/>
  <c r="H2747" i="7"/>
  <c r="H2746" i="7"/>
  <c r="H2745" i="7"/>
  <c r="H2744" i="7"/>
  <c r="H2743" i="7"/>
  <c r="H2742" i="7"/>
  <c r="H2741" i="7"/>
  <c r="H2740" i="7"/>
  <c r="H2739" i="7"/>
  <c r="H2738" i="7"/>
  <c r="H2737" i="7"/>
  <c r="H2736" i="7"/>
  <c r="H2735" i="7"/>
  <c r="H2734" i="7"/>
  <c r="H2733" i="7"/>
  <c r="H2732" i="7"/>
  <c r="H2731" i="7"/>
  <c r="H2730" i="7"/>
  <c r="H2729" i="7"/>
  <c r="H2728" i="7"/>
  <c r="H2727" i="7"/>
  <c r="H2726" i="7"/>
  <c r="H2725" i="7"/>
  <c r="H2724" i="7"/>
  <c r="H2723" i="7"/>
  <c r="H2722" i="7"/>
  <c r="H2721" i="7"/>
  <c r="H2720" i="7"/>
  <c r="H2719" i="7"/>
  <c r="H2718" i="7"/>
  <c r="H2717" i="7"/>
  <c r="H2716" i="7"/>
  <c r="H2715" i="7"/>
  <c r="H2714" i="7"/>
  <c r="H2713" i="7"/>
  <c r="H2712" i="7"/>
  <c r="H2711" i="7"/>
  <c r="H2710" i="7"/>
  <c r="H2709" i="7"/>
  <c r="H2708" i="7"/>
  <c r="H2707" i="7"/>
  <c r="H2706" i="7"/>
  <c r="H2705" i="7"/>
  <c r="H2704" i="7"/>
  <c r="H2703" i="7"/>
  <c r="H2702" i="7"/>
  <c r="H2701" i="7"/>
  <c r="H2700" i="7"/>
  <c r="H2699" i="7"/>
  <c r="H2698" i="7"/>
  <c r="H2697" i="7"/>
  <c r="H2696" i="7"/>
  <c r="H2695" i="7"/>
  <c r="H2694" i="7"/>
  <c r="H2693" i="7"/>
  <c r="H2692" i="7"/>
  <c r="H2691" i="7"/>
  <c r="H2690" i="7"/>
  <c r="H2689" i="7"/>
  <c r="H2688" i="7"/>
  <c r="H2687" i="7"/>
  <c r="H2686" i="7"/>
  <c r="H2685" i="7"/>
  <c r="H2684" i="7"/>
  <c r="H2683" i="7"/>
  <c r="H2682" i="7"/>
  <c r="H2681" i="7"/>
  <c r="H2680" i="7"/>
  <c r="H2679" i="7"/>
  <c r="H2678" i="7"/>
  <c r="H2677" i="7"/>
  <c r="H2676" i="7"/>
  <c r="H2675" i="7"/>
  <c r="H2674" i="7"/>
  <c r="H2673" i="7"/>
  <c r="H2672" i="7"/>
  <c r="H2671" i="7"/>
  <c r="H2670" i="7"/>
  <c r="H2669" i="7"/>
  <c r="H2668" i="7"/>
  <c r="H2667" i="7"/>
  <c r="H2666" i="7"/>
  <c r="H2665" i="7"/>
  <c r="H2664" i="7"/>
  <c r="H2663" i="7"/>
  <c r="H2662" i="7"/>
  <c r="H2661" i="7"/>
  <c r="H2660" i="7"/>
  <c r="H2659" i="7"/>
  <c r="H2658" i="7"/>
  <c r="H2657" i="7"/>
  <c r="H2656" i="7"/>
  <c r="H2655" i="7"/>
  <c r="H2654" i="7"/>
  <c r="H2653" i="7"/>
  <c r="H2652" i="7"/>
  <c r="H2651" i="7"/>
  <c r="H2650" i="7"/>
  <c r="H2649" i="7"/>
  <c r="H2648" i="7"/>
  <c r="H2647" i="7"/>
  <c r="H2646" i="7"/>
  <c r="H2645" i="7"/>
  <c r="H2644" i="7"/>
  <c r="H2643" i="7"/>
  <c r="H2642" i="7"/>
  <c r="H2641" i="7"/>
  <c r="H2640" i="7"/>
  <c r="H2639" i="7"/>
  <c r="H2638" i="7"/>
  <c r="H2637" i="7"/>
  <c r="H2636" i="7"/>
  <c r="H2635" i="7"/>
  <c r="H2634" i="7"/>
  <c r="H2633" i="7"/>
  <c r="H2632" i="7"/>
  <c r="H2631" i="7"/>
  <c r="H2630" i="7"/>
  <c r="H2629" i="7"/>
  <c r="H2628" i="7"/>
  <c r="H2627" i="7"/>
  <c r="H2626" i="7"/>
  <c r="H2625" i="7"/>
  <c r="H2624" i="7"/>
  <c r="H2623" i="7"/>
  <c r="H2622" i="7"/>
  <c r="H2621" i="7"/>
  <c r="H2620" i="7"/>
  <c r="H2619" i="7"/>
  <c r="H2618" i="7"/>
  <c r="H2617" i="7"/>
  <c r="H2616" i="7"/>
  <c r="H2615" i="7"/>
  <c r="H2614" i="7"/>
  <c r="H2613" i="7"/>
  <c r="H2612" i="7"/>
  <c r="H2611" i="7"/>
  <c r="H2610" i="7"/>
  <c r="H2609" i="7"/>
  <c r="H2608" i="7"/>
  <c r="H2607" i="7"/>
  <c r="H2606" i="7"/>
  <c r="H2605" i="7"/>
  <c r="H2604" i="7"/>
  <c r="H2603" i="7"/>
  <c r="H2602" i="7"/>
  <c r="H2601" i="7"/>
  <c r="H2600" i="7"/>
  <c r="H2599" i="7"/>
  <c r="H2598" i="7"/>
  <c r="H2597" i="7"/>
  <c r="H2596" i="7"/>
  <c r="H2595" i="7"/>
  <c r="H2594" i="7"/>
  <c r="H2593" i="7"/>
  <c r="H2592" i="7"/>
  <c r="H2591" i="7"/>
  <c r="H2590" i="7"/>
  <c r="H2589" i="7"/>
  <c r="H2588" i="7"/>
  <c r="H2587" i="7"/>
  <c r="H2586" i="7"/>
  <c r="H2585" i="7"/>
  <c r="H2584" i="7"/>
  <c r="H2583" i="7"/>
  <c r="H2582" i="7"/>
  <c r="H2581" i="7"/>
  <c r="H2580" i="7"/>
  <c r="H2579" i="7"/>
  <c r="H2578" i="7"/>
  <c r="H2577" i="7"/>
  <c r="H2576" i="7"/>
  <c r="H2575" i="7"/>
  <c r="H2574" i="7"/>
  <c r="H2573" i="7"/>
  <c r="H2572" i="7"/>
  <c r="H2571" i="7"/>
  <c r="H2570" i="7"/>
  <c r="H2569" i="7"/>
  <c r="H2568" i="7"/>
  <c r="H2567" i="7"/>
  <c r="H2566" i="7"/>
  <c r="H2565" i="7"/>
  <c r="H2564" i="7"/>
  <c r="H2563" i="7"/>
  <c r="H2562" i="7"/>
  <c r="H2561" i="7"/>
  <c r="H2560" i="7"/>
  <c r="H2559" i="7"/>
  <c r="H2558" i="7"/>
  <c r="H2557" i="7"/>
  <c r="H2556" i="7"/>
  <c r="H2555" i="7"/>
  <c r="H2554" i="7"/>
  <c r="H2553" i="7"/>
  <c r="H2552" i="7"/>
  <c r="H2551" i="7"/>
  <c r="H2550" i="7"/>
  <c r="H2549" i="7"/>
  <c r="H2548" i="7"/>
  <c r="H2547" i="7"/>
  <c r="H2546" i="7"/>
  <c r="H2545" i="7"/>
  <c r="H2544" i="7"/>
  <c r="H2543" i="7"/>
  <c r="H2542" i="7"/>
  <c r="H2541" i="7"/>
  <c r="H2540" i="7"/>
  <c r="H2539" i="7"/>
  <c r="H2538" i="7"/>
  <c r="H2537" i="7"/>
  <c r="H2536" i="7"/>
  <c r="H2535" i="7"/>
  <c r="H2534" i="7"/>
  <c r="H2533" i="7"/>
  <c r="H2532" i="7"/>
  <c r="H2531" i="7"/>
  <c r="H2530" i="7"/>
  <c r="H2529" i="7"/>
  <c r="H2528" i="7"/>
  <c r="H2527" i="7"/>
  <c r="H2526" i="7"/>
  <c r="H2525" i="7"/>
  <c r="H2524" i="7"/>
  <c r="H2523" i="7"/>
  <c r="H2522" i="7"/>
  <c r="H2521" i="7"/>
  <c r="H2520" i="7"/>
  <c r="H2519" i="7"/>
  <c r="H2518" i="7"/>
  <c r="H2517" i="7"/>
  <c r="H2516" i="7"/>
  <c r="H2515" i="7"/>
  <c r="H2514" i="7"/>
  <c r="H2513" i="7"/>
  <c r="H2512" i="7"/>
  <c r="H2511" i="7"/>
  <c r="H2510" i="7"/>
  <c r="H2509" i="7"/>
  <c r="H2508" i="7"/>
  <c r="H2507" i="7"/>
  <c r="H2506" i="7"/>
  <c r="H2505" i="7"/>
  <c r="H2504" i="7"/>
  <c r="H2503" i="7"/>
  <c r="H2502" i="7"/>
  <c r="H2501" i="7"/>
  <c r="H2500" i="7"/>
  <c r="H2499" i="7"/>
  <c r="H2498" i="7"/>
  <c r="H2497" i="7"/>
  <c r="H2496" i="7"/>
  <c r="H2495" i="7"/>
  <c r="H2494" i="7"/>
  <c r="H2493" i="7"/>
  <c r="H2492" i="7"/>
  <c r="H2491" i="7"/>
  <c r="H2490" i="7"/>
  <c r="H2489" i="7"/>
  <c r="H2488" i="7"/>
  <c r="H2487" i="7"/>
  <c r="H2486" i="7"/>
  <c r="H2485" i="7"/>
  <c r="H2484" i="7"/>
  <c r="H2483" i="7"/>
  <c r="H2482" i="7"/>
  <c r="H2481" i="7"/>
  <c r="H2480" i="7"/>
  <c r="H2479" i="7"/>
  <c r="H2478" i="7"/>
  <c r="H2477" i="7"/>
  <c r="H2476" i="7"/>
  <c r="H2475" i="7"/>
  <c r="H2474" i="7"/>
  <c r="H2473" i="7"/>
  <c r="H2472" i="7"/>
  <c r="H2471" i="7"/>
  <c r="H2470" i="7"/>
  <c r="H2469" i="7"/>
  <c r="H2468" i="7"/>
  <c r="H2467" i="7"/>
  <c r="H2466" i="7"/>
  <c r="H2465" i="7"/>
  <c r="H2464" i="7"/>
  <c r="H2463" i="7"/>
  <c r="H2462" i="7"/>
  <c r="H2461" i="7"/>
  <c r="H2460" i="7"/>
  <c r="H2459" i="7"/>
  <c r="H2458" i="7"/>
  <c r="H2457" i="7"/>
  <c r="H2456" i="7"/>
  <c r="H2455" i="7"/>
  <c r="H2454" i="7"/>
  <c r="H2453" i="7"/>
  <c r="H2452" i="7"/>
  <c r="H2451" i="7"/>
  <c r="H2450" i="7"/>
  <c r="H2449" i="7"/>
  <c r="H2448" i="7"/>
  <c r="H2447" i="7"/>
  <c r="H2446" i="7"/>
  <c r="H2445" i="7"/>
  <c r="H2444" i="7"/>
  <c r="H2443" i="7"/>
  <c r="H2442" i="7"/>
  <c r="H2441" i="7"/>
  <c r="H2440" i="7"/>
  <c r="H2439" i="7"/>
  <c r="H2438" i="7"/>
  <c r="H2437" i="7"/>
  <c r="H2436" i="7"/>
  <c r="H2435" i="7"/>
  <c r="H2434" i="7"/>
  <c r="H2433" i="7"/>
  <c r="H2432" i="7"/>
  <c r="H2431" i="7"/>
  <c r="H2430" i="7"/>
  <c r="H2429" i="7"/>
  <c r="H2428" i="7"/>
  <c r="H2427" i="7"/>
  <c r="H2426" i="7"/>
  <c r="H2425" i="7"/>
  <c r="H2424" i="7"/>
  <c r="H2423" i="7"/>
  <c r="H2422" i="7"/>
  <c r="H2421" i="7"/>
  <c r="H2420" i="7"/>
  <c r="H2419" i="7"/>
  <c r="H2418" i="7"/>
  <c r="H2417" i="7"/>
  <c r="H2416" i="7"/>
  <c r="H2415" i="7"/>
  <c r="H2414" i="7"/>
  <c r="H2413" i="7"/>
  <c r="H2412" i="7"/>
  <c r="H2411" i="7"/>
  <c r="H2410" i="7"/>
  <c r="H2409" i="7"/>
  <c r="H2408" i="7"/>
  <c r="H2407" i="7"/>
  <c r="H2406" i="7"/>
  <c r="H2405" i="7"/>
  <c r="H2404" i="7"/>
  <c r="H2403" i="7"/>
  <c r="H2402" i="7"/>
  <c r="H2401" i="7"/>
  <c r="H2400" i="7"/>
  <c r="H2399" i="7"/>
  <c r="H2398" i="7"/>
  <c r="H2397" i="7"/>
  <c r="H2396" i="7"/>
  <c r="H2395" i="7"/>
  <c r="H2394" i="7"/>
  <c r="H2393" i="7"/>
  <c r="H2392" i="7"/>
  <c r="H2391" i="7"/>
  <c r="H2390" i="7"/>
  <c r="H2389" i="7"/>
  <c r="H2388" i="7"/>
  <c r="H2387" i="7"/>
  <c r="H2386" i="7"/>
  <c r="H2385" i="7"/>
  <c r="H2384" i="7"/>
  <c r="H2383" i="7"/>
  <c r="H2382" i="7"/>
  <c r="H2381" i="7"/>
  <c r="H2380" i="7"/>
  <c r="H2379" i="7"/>
  <c r="H2378" i="7"/>
  <c r="H2377" i="7"/>
  <c r="H2376" i="7"/>
  <c r="H2375" i="7"/>
  <c r="H2374" i="7"/>
  <c r="H2373" i="7"/>
  <c r="H2372" i="7"/>
  <c r="H2371" i="7"/>
  <c r="H2370" i="7"/>
  <c r="H2369" i="7"/>
  <c r="H2368" i="7"/>
  <c r="H2367" i="7"/>
  <c r="H2366" i="7"/>
  <c r="H2365" i="7"/>
  <c r="H2364" i="7"/>
  <c r="H2363" i="7"/>
  <c r="H2362" i="7"/>
  <c r="H2361" i="7"/>
  <c r="H2360" i="7"/>
  <c r="H2359" i="7"/>
  <c r="H2358" i="7"/>
  <c r="H2357" i="7"/>
  <c r="H2356" i="7"/>
  <c r="H2355" i="7"/>
  <c r="H2354" i="7"/>
  <c r="H2353" i="7"/>
  <c r="H2352" i="7"/>
  <c r="H2351" i="7"/>
  <c r="H2350" i="7"/>
  <c r="H2349" i="7"/>
  <c r="H2348" i="7"/>
  <c r="H2347" i="7"/>
  <c r="H2346" i="7"/>
  <c r="H2345" i="7"/>
  <c r="H2344" i="7"/>
  <c r="H2343" i="7"/>
  <c r="H2342" i="7"/>
  <c r="H2341" i="7"/>
  <c r="H2340" i="7"/>
  <c r="H2339" i="7"/>
  <c r="H2338" i="7"/>
  <c r="H2337" i="7"/>
  <c r="H2336" i="7"/>
  <c r="H2335" i="7"/>
  <c r="H2334" i="7"/>
  <c r="H2333" i="7"/>
  <c r="H2332" i="7"/>
  <c r="H2331" i="7"/>
  <c r="H2330" i="7"/>
  <c r="H2329" i="7"/>
  <c r="H2328" i="7"/>
  <c r="H2327" i="7"/>
  <c r="H2326" i="7"/>
  <c r="H2325" i="7"/>
  <c r="H2324" i="7"/>
  <c r="H2323" i="7"/>
  <c r="H2322" i="7"/>
  <c r="H2321" i="7"/>
  <c r="H2320" i="7"/>
  <c r="H2319" i="7"/>
  <c r="H2318" i="7"/>
  <c r="H2317" i="7"/>
  <c r="H2316" i="7"/>
  <c r="H2315" i="7"/>
  <c r="H2314" i="7"/>
  <c r="H2313" i="7"/>
  <c r="H2312" i="7"/>
  <c r="H2311" i="7"/>
  <c r="H2310" i="7"/>
  <c r="H2309" i="7"/>
  <c r="H2308" i="7"/>
  <c r="H2307" i="7"/>
  <c r="H2306" i="7"/>
  <c r="H2305" i="7"/>
  <c r="H2304" i="7"/>
  <c r="H2303" i="7"/>
  <c r="H2302" i="7"/>
  <c r="H2301" i="7"/>
  <c r="H2300" i="7"/>
  <c r="H2299" i="7"/>
  <c r="H2298" i="7"/>
  <c r="H2297" i="7"/>
  <c r="H2296" i="7"/>
  <c r="H2295" i="7"/>
  <c r="H2294" i="7"/>
  <c r="H2293" i="7"/>
  <c r="H2292" i="7"/>
  <c r="H2291" i="7"/>
  <c r="H2290" i="7"/>
  <c r="H2289" i="7"/>
  <c r="H2288" i="7"/>
  <c r="H2287" i="7"/>
  <c r="H2286" i="7"/>
  <c r="H2285" i="7"/>
  <c r="H2284" i="7"/>
  <c r="H2283" i="7"/>
  <c r="H2282" i="7"/>
  <c r="H2281" i="7"/>
  <c r="H2280" i="7"/>
  <c r="H2279" i="7"/>
  <c r="H2278" i="7"/>
  <c r="H2277" i="7"/>
  <c r="H2276" i="7"/>
  <c r="H2275" i="7"/>
  <c r="H2274" i="7"/>
  <c r="H2273" i="7"/>
  <c r="H2272" i="7"/>
  <c r="H2271" i="7"/>
  <c r="H2270" i="7"/>
  <c r="H2269" i="7"/>
  <c r="H2268" i="7"/>
  <c r="H2267" i="7"/>
  <c r="H2266" i="7"/>
  <c r="H2265" i="7"/>
  <c r="H2264" i="7"/>
  <c r="H2263" i="7"/>
  <c r="H2262" i="7"/>
  <c r="H2261" i="7"/>
  <c r="H2260" i="7"/>
  <c r="H2259" i="7"/>
  <c r="H2258" i="7"/>
  <c r="H2257" i="7"/>
  <c r="H2256" i="7"/>
  <c r="H2255" i="7"/>
  <c r="H2254" i="7"/>
  <c r="H2253" i="7"/>
  <c r="H2252" i="7"/>
  <c r="H2251" i="7"/>
  <c r="H2250" i="7"/>
  <c r="H2249" i="7"/>
  <c r="H2248" i="7"/>
  <c r="H2247" i="7"/>
  <c r="H2246" i="7"/>
  <c r="H2245" i="7"/>
  <c r="H2244" i="7"/>
  <c r="H2243" i="7"/>
  <c r="H2242" i="7"/>
  <c r="H2241" i="7"/>
  <c r="H2240" i="7"/>
  <c r="H2239" i="7"/>
  <c r="H2238" i="7"/>
  <c r="H2237" i="7"/>
  <c r="H2236" i="7"/>
  <c r="H2235" i="7"/>
  <c r="H2234" i="7"/>
  <c r="H2233" i="7"/>
  <c r="H2232" i="7"/>
  <c r="H2231" i="7"/>
  <c r="H2230" i="7"/>
  <c r="H2229" i="7"/>
  <c r="H2228" i="7"/>
  <c r="H2227" i="7"/>
  <c r="H2226" i="7"/>
  <c r="H2225" i="7"/>
  <c r="H2224" i="7"/>
  <c r="H2223" i="7"/>
  <c r="H2222" i="7"/>
  <c r="H2221" i="7"/>
  <c r="H2220" i="7"/>
  <c r="H2219" i="7"/>
  <c r="H2218" i="7"/>
  <c r="H2217" i="7"/>
  <c r="H2216" i="7"/>
  <c r="H2215" i="7"/>
  <c r="H2214" i="7"/>
  <c r="H2213" i="7"/>
  <c r="H2212" i="7"/>
  <c r="H2211" i="7"/>
  <c r="H2210" i="7"/>
  <c r="H2209" i="7"/>
  <c r="H2208" i="7"/>
  <c r="H2207" i="7"/>
  <c r="H2206" i="7"/>
  <c r="H2205" i="7"/>
  <c r="H2204" i="7"/>
  <c r="H2203" i="7"/>
  <c r="H2202" i="7"/>
  <c r="H2201" i="7"/>
  <c r="H2200" i="7"/>
  <c r="H2199" i="7"/>
  <c r="H2198" i="7"/>
  <c r="H2197" i="7"/>
  <c r="H2196" i="7"/>
  <c r="H2195" i="7"/>
  <c r="H2194" i="7"/>
  <c r="H2193" i="7"/>
  <c r="H2192" i="7"/>
  <c r="H2191" i="7"/>
  <c r="H2190" i="7"/>
  <c r="H2189" i="7"/>
  <c r="H2188" i="7"/>
  <c r="H2187" i="7"/>
  <c r="H2186" i="7"/>
  <c r="H2185" i="7"/>
  <c r="H2184" i="7"/>
  <c r="H2183" i="7"/>
  <c r="H2182" i="7"/>
  <c r="H2181" i="7"/>
  <c r="H2180" i="7"/>
  <c r="H2179" i="7"/>
  <c r="H2178" i="7"/>
  <c r="H2177" i="7"/>
  <c r="H2176" i="7"/>
  <c r="H2175" i="7"/>
  <c r="H2174" i="7"/>
  <c r="H2173" i="7"/>
  <c r="H2172" i="7"/>
  <c r="H2171" i="7"/>
  <c r="H2170" i="7"/>
  <c r="H2169" i="7"/>
  <c r="H2168" i="7"/>
  <c r="H2167" i="7"/>
  <c r="H2166" i="7"/>
  <c r="H2165" i="7"/>
  <c r="H2164" i="7"/>
  <c r="H2163" i="7"/>
  <c r="H2162" i="7"/>
  <c r="H2161" i="7"/>
  <c r="H2160" i="7"/>
  <c r="H2159" i="7"/>
  <c r="H2158" i="7"/>
  <c r="H2157" i="7"/>
  <c r="H2156" i="7"/>
  <c r="H2155" i="7"/>
  <c r="H2154" i="7"/>
  <c r="H2153" i="7"/>
  <c r="H2152" i="7"/>
  <c r="H2151" i="7"/>
  <c r="H2150" i="7"/>
  <c r="H2149" i="7"/>
  <c r="H2148" i="7"/>
  <c r="H2147" i="7"/>
  <c r="H2146" i="7"/>
  <c r="H2145" i="7"/>
  <c r="H2144" i="7"/>
  <c r="H2143" i="7"/>
  <c r="H2142" i="7"/>
  <c r="H2141" i="7"/>
  <c r="H2140" i="7"/>
  <c r="H2139" i="7"/>
  <c r="H2138" i="7"/>
  <c r="H2137" i="7"/>
  <c r="H2136" i="7"/>
  <c r="H2135" i="7"/>
  <c r="H2134" i="7"/>
  <c r="H2133" i="7"/>
  <c r="H2132" i="7"/>
  <c r="H2131" i="7"/>
  <c r="H2130" i="7"/>
  <c r="H2129" i="7"/>
  <c r="H2128" i="7"/>
  <c r="H2127" i="7"/>
  <c r="H2126" i="7"/>
  <c r="H2125" i="7"/>
  <c r="H2124" i="7"/>
  <c r="H2123" i="7"/>
  <c r="H2122" i="7"/>
  <c r="H2121" i="7"/>
  <c r="H2120" i="7"/>
  <c r="H2119" i="7"/>
  <c r="H2118" i="7"/>
  <c r="H2117" i="7"/>
  <c r="H2116" i="7"/>
  <c r="H2115" i="7"/>
  <c r="H2114" i="7"/>
  <c r="H2113" i="7"/>
  <c r="H2112" i="7"/>
  <c r="H2111" i="7"/>
  <c r="H2110" i="7"/>
  <c r="H2109" i="7"/>
  <c r="H2108" i="7"/>
  <c r="H2107" i="7"/>
  <c r="H2106" i="7"/>
  <c r="H2105" i="7"/>
  <c r="H2104" i="7"/>
  <c r="H2103" i="7"/>
  <c r="H2102" i="7"/>
  <c r="H2101" i="7"/>
  <c r="H2100" i="7"/>
  <c r="H2099" i="7"/>
  <c r="H2098" i="7"/>
  <c r="H2097" i="7"/>
  <c r="H2096" i="7"/>
  <c r="H2095" i="7"/>
  <c r="H2094" i="7"/>
  <c r="H2093" i="7"/>
  <c r="H2092" i="7"/>
  <c r="H2091" i="7"/>
  <c r="H2090" i="7"/>
  <c r="H2089" i="7"/>
  <c r="H2088" i="7"/>
  <c r="H2087" i="7"/>
  <c r="H2086" i="7"/>
  <c r="H2085" i="7"/>
  <c r="H2084" i="7"/>
  <c r="H2083" i="7"/>
  <c r="H2082" i="7"/>
  <c r="H2081" i="7"/>
  <c r="H2080" i="7"/>
  <c r="H2079" i="7"/>
  <c r="H2078" i="7"/>
  <c r="H2077" i="7"/>
  <c r="H2076" i="7"/>
  <c r="H2075" i="7"/>
  <c r="H2074" i="7"/>
  <c r="H2073" i="7"/>
  <c r="H2072" i="7"/>
  <c r="H2071" i="7"/>
  <c r="H2070" i="7"/>
  <c r="H2069" i="7"/>
  <c r="H2068" i="7"/>
  <c r="H2067" i="7"/>
  <c r="H2066" i="7"/>
  <c r="H2065" i="7"/>
  <c r="H2064" i="7"/>
  <c r="H2063" i="7"/>
  <c r="H2062" i="7"/>
  <c r="H2061" i="7"/>
  <c r="H2060" i="7"/>
  <c r="H2059" i="7"/>
  <c r="H2058" i="7"/>
  <c r="H2057" i="7"/>
  <c r="H2056" i="7"/>
  <c r="H2055" i="7"/>
  <c r="H2054" i="7"/>
  <c r="H2053" i="7"/>
  <c r="H2052" i="7"/>
  <c r="H2051" i="7"/>
  <c r="H2050" i="7"/>
  <c r="H2049" i="7"/>
  <c r="H2048" i="7"/>
  <c r="H2047" i="7"/>
  <c r="H2046" i="7"/>
  <c r="H2045" i="7"/>
  <c r="H2044" i="7"/>
  <c r="H2043" i="7"/>
  <c r="H2042" i="7"/>
  <c r="H2041" i="7"/>
  <c r="H2040" i="7"/>
  <c r="H2039" i="7"/>
  <c r="H2038" i="7"/>
  <c r="H2037" i="7"/>
  <c r="H2036" i="7"/>
  <c r="H2035" i="7"/>
  <c r="H2034" i="7"/>
  <c r="H2033" i="7"/>
  <c r="H2032" i="7"/>
  <c r="H2031" i="7"/>
  <c r="H2030" i="7"/>
  <c r="H2029" i="7"/>
  <c r="H2028" i="7"/>
  <c r="H2027" i="7"/>
  <c r="H2026" i="7"/>
  <c r="H2025" i="7"/>
  <c r="H2024" i="7"/>
  <c r="H2023" i="7"/>
  <c r="H2022" i="7"/>
  <c r="H2021" i="7"/>
  <c r="H2020" i="7"/>
  <c r="H2019" i="7"/>
  <c r="H2018" i="7"/>
  <c r="H2017" i="7"/>
  <c r="H2016" i="7"/>
  <c r="H2015" i="7"/>
  <c r="H2014" i="7"/>
  <c r="H2013" i="7"/>
  <c r="H2012" i="7"/>
  <c r="H2011" i="7"/>
  <c r="H2010" i="7"/>
  <c r="H2009" i="7"/>
  <c r="H2008" i="7"/>
  <c r="H2007" i="7"/>
  <c r="H2006" i="7"/>
  <c r="H2005" i="7"/>
  <c r="H2004" i="7"/>
  <c r="H2003" i="7"/>
  <c r="H2002" i="7"/>
  <c r="H2001" i="7"/>
  <c r="H2000" i="7"/>
  <c r="H1999" i="7"/>
  <c r="H1998" i="7"/>
  <c r="H1997" i="7"/>
  <c r="H1996" i="7"/>
  <c r="H1995" i="7"/>
  <c r="H1994" i="7"/>
  <c r="H1993" i="7"/>
  <c r="H1992" i="7"/>
  <c r="H1991" i="7"/>
  <c r="H1990" i="7"/>
  <c r="H1989" i="7"/>
  <c r="H1988" i="7"/>
  <c r="H1987" i="7"/>
  <c r="H1986" i="7"/>
  <c r="H1985" i="7"/>
  <c r="H1984" i="7"/>
  <c r="H1983" i="7"/>
  <c r="H1982" i="7"/>
  <c r="H1981" i="7"/>
  <c r="H1980" i="7"/>
  <c r="H1979" i="7"/>
  <c r="H1978" i="7"/>
  <c r="H1977" i="7"/>
  <c r="H1976" i="7"/>
  <c r="H1975" i="7"/>
  <c r="H1974" i="7"/>
  <c r="H1973" i="7"/>
  <c r="H1972" i="7"/>
  <c r="H1971" i="7"/>
  <c r="H1970" i="7"/>
  <c r="H1969" i="7"/>
  <c r="H1968" i="7"/>
  <c r="H1967" i="7"/>
  <c r="H1966" i="7"/>
  <c r="H1965" i="7"/>
  <c r="H1964" i="7"/>
  <c r="H1963" i="7"/>
  <c r="H1962" i="7"/>
  <c r="H1961" i="7"/>
  <c r="H1960" i="7"/>
  <c r="H1959" i="7"/>
  <c r="H1958" i="7"/>
  <c r="H1957" i="7"/>
  <c r="H1956" i="7"/>
  <c r="H1955" i="7"/>
  <c r="H1954" i="7"/>
  <c r="H1953" i="7"/>
  <c r="H1952" i="7"/>
  <c r="H1951" i="7"/>
  <c r="H1950" i="7"/>
  <c r="H1949" i="7"/>
  <c r="H1948" i="7"/>
  <c r="H1947" i="7"/>
  <c r="H1946" i="7"/>
  <c r="H1945" i="7"/>
  <c r="H1944" i="7"/>
  <c r="H1943" i="7"/>
  <c r="H1942" i="7"/>
  <c r="H1941" i="7"/>
  <c r="H1940" i="7"/>
  <c r="H1939" i="7"/>
  <c r="H1938" i="7"/>
  <c r="H1937" i="7"/>
  <c r="H1936" i="7"/>
  <c r="H1935" i="7"/>
  <c r="H1934" i="7"/>
  <c r="H1933" i="7"/>
  <c r="H1932" i="7"/>
  <c r="H1931" i="7"/>
  <c r="H1930" i="7"/>
  <c r="H1929" i="7"/>
  <c r="H1928" i="7"/>
  <c r="H1927" i="7"/>
  <c r="H1926" i="7"/>
  <c r="H1925" i="7"/>
  <c r="H1924" i="7"/>
  <c r="H1923" i="7"/>
  <c r="H1922" i="7"/>
  <c r="H1921" i="7"/>
  <c r="H1920" i="7"/>
  <c r="H1919" i="7"/>
  <c r="H1918" i="7"/>
  <c r="H1917" i="7"/>
  <c r="H1916" i="7"/>
  <c r="H1915" i="7"/>
  <c r="H1914" i="7"/>
  <c r="H1913" i="7"/>
  <c r="H1912" i="7"/>
  <c r="H1911" i="7"/>
  <c r="H1910" i="7"/>
  <c r="H1909" i="7"/>
  <c r="H1908" i="7"/>
  <c r="H1907" i="7"/>
  <c r="H1906" i="7"/>
  <c r="H1905" i="7"/>
  <c r="H1904" i="7"/>
  <c r="H1903" i="7"/>
  <c r="H1902" i="7"/>
  <c r="H1901" i="7"/>
  <c r="H1900" i="7"/>
  <c r="H1899" i="7"/>
  <c r="H1898" i="7"/>
  <c r="H1897" i="7"/>
  <c r="H1896" i="7"/>
  <c r="H1895" i="7"/>
  <c r="H1894" i="7"/>
  <c r="H1893" i="7"/>
  <c r="H1892" i="7"/>
  <c r="H1891" i="7"/>
  <c r="H1890" i="7"/>
  <c r="H1889" i="7"/>
  <c r="H1888" i="7"/>
  <c r="H1887" i="7"/>
  <c r="H1886" i="7"/>
  <c r="H1885" i="7"/>
  <c r="H1884" i="7"/>
  <c r="H1883" i="7"/>
  <c r="H1882" i="7"/>
  <c r="H1881" i="7"/>
  <c r="H1880" i="7"/>
  <c r="H1879" i="7"/>
  <c r="H1878" i="7"/>
  <c r="H1877" i="7"/>
  <c r="H1876" i="7"/>
  <c r="H1875" i="7"/>
  <c r="H1874" i="7"/>
  <c r="H1873" i="7"/>
  <c r="H1872" i="7"/>
  <c r="H1871" i="7"/>
  <c r="H1870" i="7"/>
  <c r="H1869" i="7"/>
  <c r="H1868" i="7"/>
  <c r="H1867" i="7"/>
  <c r="H1866" i="7"/>
  <c r="H1865" i="7"/>
  <c r="H1864" i="7"/>
  <c r="H1863" i="7"/>
  <c r="H1862" i="7"/>
  <c r="H1861" i="7"/>
  <c r="H1860" i="7"/>
  <c r="H1859" i="7"/>
  <c r="H1858" i="7"/>
  <c r="H1857" i="7"/>
  <c r="H1856" i="7"/>
  <c r="H1855" i="7"/>
  <c r="H1854" i="7"/>
  <c r="H1853" i="7"/>
  <c r="H1852" i="7"/>
  <c r="H1851" i="7"/>
  <c r="H1850" i="7"/>
  <c r="H1849" i="7"/>
  <c r="H1848" i="7"/>
  <c r="H1847" i="7"/>
  <c r="H1846" i="7"/>
  <c r="H1845" i="7"/>
  <c r="H1844" i="7"/>
  <c r="H1843" i="7"/>
  <c r="H1842" i="7"/>
  <c r="H1841" i="7"/>
  <c r="H1840" i="7"/>
  <c r="H1839" i="7"/>
  <c r="H1838" i="7"/>
  <c r="H1837" i="7"/>
  <c r="H1836" i="7"/>
  <c r="H1835" i="7"/>
  <c r="H1834" i="7"/>
  <c r="H1833" i="7"/>
  <c r="H1832" i="7"/>
  <c r="H1831" i="7"/>
  <c r="H1830" i="7"/>
  <c r="H1829" i="7"/>
  <c r="H1828" i="7"/>
  <c r="H1827" i="7"/>
  <c r="H1826" i="7"/>
  <c r="H1825" i="7"/>
  <c r="H1824" i="7"/>
  <c r="H1823" i="7"/>
  <c r="H1822" i="7"/>
  <c r="H1821" i="7"/>
  <c r="H1820" i="7"/>
  <c r="H1819" i="7"/>
  <c r="H1818" i="7"/>
  <c r="H1817" i="7"/>
  <c r="H1816" i="7"/>
  <c r="H1815" i="7"/>
  <c r="H1814" i="7"/>
  <c r="H1813" i="7"/>
  <c r="H1812" i="7"/>
  <c r="H1811" i="7"/>
  <c r="H1810" i="7"/>
  <c r="H1809" i="7"/>
  <c r="H1808" i="7"/>
  <c r="H1807" i="7"/>
  <c r="H1806" i="7"/>
  <c r="H1805" i="7"/>
  <c r="H1804" i="7"/>
  <c r="H1803" i="7"/>
  <c r="H1802" i="7"/>
  <c r="H1801" i="7"/>
  <c r="H1800" i="7"/>
  <c r="H1799" i="7"/>
  <c r="H1798" i="7"/>
  <c r="H1797" i="7"/>
  <c r="H1796" i="7"/>
  <c r="H1795" i="7"/>
  <c r="H1794" i="7"/>
  <c r="H1793" i="7"/>
  <c r="H1792" i="7"/>
  <c r="H1791" i="7"/>
  <c r="H1790" i="7"/>
  <c r="H1789" i="7"/>
  <c r="H1788" i="7"/>
  <c r="H1787" i="7"/>
  <c r="H1786" i="7"/>
  <c r="H1785" i="7"/>
  <c r="H1784" i="7"/>
  <c r="H1783" i="7"/>
  <c r="H1782" i="7"/>
  <c r="H1781" i="7"/>
  <c r="H1780" i="7"/>
  <c r="H1779" i="7"/>
  <c r="H1778" i="7"/>
  <c r="H1777" i="7"/>
  <c r="H1776" i="7"/>
  <c r="H1775" i="7"/>
  <c r="H1774" i="7"/>
  <c r="H1773" i="7"/>
  <c r="H1772" i="7"/>
  <c r="H1771" i="7"/>
  <c r="H1770" i="7"/>
  <c r="H1769" i="7"/>
  <c r="H1768" i="7"/>
  <c r="H1767" i="7"/>
  <c r="H1766" i="7"/>
  <c r="H1765" i="7"/>
  <c r="H1764" i="7"/>
  <c r="H1763" i="7"/>
  <c r="H1762" i="7"/>
  <c r="H1761" i="7"/>
  <c r="H1760" i="7"/>
  <c r="H1759" i="7"/>
  <c r="H1758" i="7"/>
  <c r="H1757" i="7"/>
  <c r="H1756" i="7"/>
  <c r="H1755" i="7"/>
  <c r="H1754" i="7"/>
  <c r="H1753" i="7"/>
  <c r="H1752" i="7"/>
  <c r="H1751" i="7"/>
  <c r="H1750" i="7"/>
  <c r="H1749" i="7"/>
  <c r="H1748" i="7"/>
  <c r="H1747" i="7"/>
  <c r="H1746" i="7"/>
  <c r="H1745" i="7"/>
  <c r="H1744" i="7"/>
  <c r="H1743" i="7"/>
  <c r="H1742" i="7"/>
  <c r="H1741" i="7"/>
  <c r="H1740" i="7"/>
  <c r="H1739" i="7"/>
  <c r="H1738" i="7"/>
  <c r="H1737" i="7"/>
  <c r="H1736" i="7"/>
  <c r="H1735" i="7"/>
  <c r="H1734" i="7"/>
  <c r="H1733" i="7"/>
  <c r="H1732" i="7"/>
  <c r="H1731" i="7"/>
  <c r="H1730" i="7"/>
  <c r="H1729" i="7"/>
  <c r="H1728" i="7"/>
  <c r="H1727" i="7"/>
  <c r="H1726" i="7"/>
  <c r="H1725" i="7"/>
  <c r="H1724" i="7"/>
  <c r="H1723" i="7"/>
  <c r="H1722" i="7"/>
  <c r="H1721" i="7"/>
  <c r="H1720" i="7"/>
  <c r="H1719" i="7"/>
  <c r="H1718" i="7"/>
  <c r="H1717" i="7"/>
  <c r="H1716" i="7"/>
  <c r="H1715" i="7"/>
  <c r="H1714" i="7"/>
  <c r="H1713" i="7"/>
  <c r="H1712" i="7"/>
  <c r="H1711" i="7"/>
  <c r="H1710" i="7"/>
  <c r="H1709" i="7"/>
  <c r="H1708" i="7"/>
  <c r="H1707" i="7"/>
  <c r="H1706" i="7"/>
  <c r="H1705" i="7"/>
  <c r="H1704" i="7"/>
  <c r="H1703" i="7"/>
  <c r="H1702" i="7"/>
  <c r="H1701" i="7"/>
  <c r="H1700" i="7"/>
  <c r="H1699" i="7"/>
  <c r="H1698" i="7"/>
  <c r="H1697" i="7"/>
  <c r="H1696" i="7"/>
  <c r="H1695" i="7"/>
  <c r="H1694" i="7"/>
  <c r="H1693" i="7"/>
  <c r="H1692" i="7"/>
  <c r="H1691" i="7"/>
  <c r="H1690" i="7"/>
  <c r="H1689" i="7"/>
  <c r="H1688" i="7"/>
  <c r="H1687" i="7"/>
  <c r="H1686" i="7"/>
  <c r="H1685" i="7"/>
  <c r="H1684" i="7"/>
  <c r="H1683" i="7"/>
  <c r="H1682" i="7"/>
  <c r="H1681" i="7"/>
  <c r="H1680" i="7"/>
  <c r="H1679" i="7"/>
  <c r="H1678" i="7"/>
  <c r="H1677" i="7"/>
  <c r="H1676" i="7"/>
  <c r="H1675" i="7"/>
  <c r="H1674" i="7"/>
  <c r="H1673" i="7"/>
  <c r="H1672" i="7"/>
  <c r="H1671" i="7"/>
  <c r="H1670" i="7"/>
  <c r="H1669" i="7"/>
  <c r="H1668" i="7"/>
  <c r="H1667" i="7"/>
  <c r="H1666" i="7"/>
  <c r="H1665" i="7"/>
  <c r="H1664" i="7"/>
  <c r="H1663" i="7"/>
  <c r="H1662" i="7"/>
  <c r="H1661" i="7"/>
  <c r="H1660" i="7"/>
  <c r="H1659" i="7"/>
  <c r="H1658" i="7"/>
  <c r="H1657" i="7"/>
  <c r="H1656" i="7"/>
  <c r="H1655" i="7"/>
  <c r="H1654" i="7"/>
  <c r="H1653" i="7"/>
  <c r="H1652" i="7"/>
  <c r="H1651" i="7"/>
  <c r="H1650" i="7"/>
  <c r="H1649" i="7"/>
  <c r="H1648" i="7"/>
  <c r="H1647" i="7"/>
  <c r="H1646" i="7"/>
  <c r="H1645" i="7"/>
  <c r="H1644" i="7"/>
  <c r="H1643" i="7"/>
  <c r="H1642" i="7"/>
  <c r="H1641" i="7"/>
  <c r="H1640" i="7"/>
  <c r="H1639" i="7"/>
  <c r="H1638" i="7"/>
  <c r="H1637" i="7"/>
  <c r="H1636" i="7"/>
  <c r="H1635" i="7"/>
  <c r="H1634" i="7"/>
  <c r="H1633" i="7"/>
  <c r="H1632" i="7"/>
  <c r="H1631" i="7"/>
  <c r="H1630" i="7"/>
  <c r="H1629" i="7"/>
  <c r="H1628" i="7"/>
  <c r="H1627" i="7"/>
  <c r="H1626" i="7"/>
  <c r="H1625" i="7"/>
  <c r="H1624" i="7"/>
  <c r="H1623" i="7"/>
  <c r="H1622" i="7"/>
  <c r="H1621" i="7"/>
  <c r="H1620" i="7"/>
  <c r="H1619" i="7"/>
  <c r="H1618" i="7"/>
  <c r="H1617" i="7"/>
  <c r="H1616" i="7"/>
  <c r="H1615" i="7"/>
  <c r="H1614" i="7"/>
  <c r="H1613" i="7"/>
  <c r="H1612" i="7"/>
  <c r="H1611" i="7"/>
  <c r="H1610" i="7"/>
  <c r="H1609" i="7"/>
  <c r="H1608" i="7"/>
  <c r="H1607" i="7"/>
  <c r="H1606" i="7"/>
  <c r="H1605" i="7"/>
  <c r="H1604" i="7"/>
  <c r="H1603" i="7"/>
  <c r="H1602" i="7"/>
  <c r="H1601" i="7"/>
  <c r="H1600" i="7"/>
  <c r="H1599" i="7"/>
  <c r="H1598" i="7"/>
  <c r="H1597" i="7"/>
  <c r="H1596" i="7"/>
  <c r="H1595" i="7"/>
  <c r="H1594" i="7"/>
  <c r="H1593" i="7"/>
  <c r="H1592" i="7"/>
  <c r="H1591" i="7"/>
  <c r="H1590" i="7"/>
  <c r="H1589" i="7"/>
  <c r="H1588" i="7"/>
  <c r="H1587" i="7"/>
  <c r="H1586" i="7"/>
  <c r="H1585" i="7"/>
  <c r="H1584" i="7"/>
  <c r="H1583" i="7"/>
  <c r="H1582" i="7"/>
  <c r="H1581" i="7"/>
  <c r="H1580" i="7"/>
  <c r="H1579" i="7"/>
  <c r="H1578" i="7"/>
  <c r="H1577" i="7"/>
  <c r="H1576" i="7"/>
  <c r="H1575" i="7"/>
  <c r="H1574" i="7"/>
  <c r="H1573" i="7"/>
  <c r="H1572" i="7"/>
  <c r="H1571" i="7"/>
  <c r="H1570" i="7"/>
  <c r="H1569" i="7"/>
  <c r="H1568" i="7"/>
  <c r="H1567" i="7"/>
  <c r="H1566" i="7"/>
  <c r="H1565" i="7"/>
  <c r="H1564" i="7"/>
  <c r="H1563" i="7"/>
  <c r="H1562" i="7"/>
  <c r="H1561" i="7"/>
  <c r="H1560" i="7"/>
  <c r="H1559" i="7"/>
  <c r="H1558" i="7"/>
  <c r="H1557" i="7"/>
  <c r="H1556" i="7"/>
  <c r="H1555" i="7"/>
  <c r="H1554" i="7"/>
  <c r="H1553" i="7"/>
  <c r="H1552" i="7"/>
  <c r="H1551" i="7"/>
  <c r="H1550" i="7"/>
  <c r="H1549" i="7"/>
  <c r="H1548" i="7"/>
  <c r="H1547" i="7"/>
  <c r="H1546" i="7"/>
  <c r="H1545" i="7"/>
  <c r="H1544" i="7"/>
  <c r="H1543" i="7"/>
  <c r="H1542" i="7"/>
  <c r="H1541" i="7"/>
  <c r="H1540" i="7"/>
  <c r="H1539" i="7"/>
  <c r="H1538" i="7"/>
  <c r="H1537" i="7"/>
  <c r="H1536" i="7"/>
  <c r="H1535" i="7"/>
  <c r="H1534" i="7"/>
  <c r="H1533" i="7"/>
  <c r="H1532" i="7"/>
  <c r="H1531" i="7"/>
  <c r="H1530" i="7"/>
  <c r="H1529" i="7"/>
  <c r="H1528" i="7"/>
  <c r="H1527" i="7"/>
  <c r="H1526" i="7"/>
  <c r="H1525" i="7"/>
  <c r="H1524" i="7"/>
  <c r="H1523" i="7"/>
  <c r="H1522" i="7"/>
  <c r="H1521" i="7"/>
  <c r="H1520" i="7"/>
  <c r="H1519" i="7"/>
  <c r="H1518" i="7"/>
  <c r="H1517" i="7"/>
  <c r="H1516" i="7"/>
  <c r="H1515" i="7"/>
  <c r="H1514" i="7"/>
  <c r="H1513" i="7"/>
  <c r="H1512" i="7"/>
  <c r="H1511" i="7"/>
  <c r="H1510" i="7"/>
  <c r="H1509" i="7"/>
  <c r="H1508" i="7"/>
  <c r="H1507" i="7"/>
  <c r="H1506" i="7"/>
  <c r="H1505" i="7"/>
  <c r="H1504" i="7"/>
  <c r="H1503" i="7"/>
  <c r="H1502" i="7"/>
  <c r="H1501" i="7"/>
  <c r="H1500" i="7"/>
  <c r="H1499" i="7"/>
  <c r="H1498" i="7"/>
  <c r="H1497" i="7"/>
  <c r="H1496" i="7"/>
  <c r="H1495" i="7"/>
  <c r="H1494" i="7"/>
  <c r="H1493" i="7"/>
  <c r="H1492" i="7"/>
  <c r="H1491" i="7"/>
  <c r="H1490" i="7"/>
  <c r="H1489" i="7"/>
  <c r="H1488" i="7"/>
  <c r="H1487" i="7"/>
  <c r="H1486" i="7"/>
  <c r="H1485" i="7"/>
  <c r="H1484" i="7"/>
  <c r="H1483" i="7"/>
  <c r="H1482" i="7"/>
  <c r="H1481" i="7"/>
  <c r="H1480" i="7"/>
  <c r="H1479" i="7"/>
  <c r="H1478" i="7"/>
  <c r="H1477" i="7"/>
  <c r="H1476" i="7"/>
  <c r="H1475" i="7"/>
  <c r="H1474" i="7"/>
  <c r="H1473" i="7"/>
  <c r="H1472" i="7"/>
  <c r="H1471" i="7"/>
  <c r="H1470" i="7"/>
  <c r="H1469" i="7"/>
  <c r="H1468" i="7"/>
  <c r="H1467" i="7"/>
  <c r="H1466" i="7"/>
  <c r="H1465" i="7"/>
  <c r="H1464" i="7"/>
  <c r="H1463" i="7"/>
  <c r="H1462" i="7"/>
  <c r="H1461" i="7"/>
  <c r="H1460" i="7"/>
  <c r="H1459" i="7"/>
  <c r="H1458" i="7"/>
  <c r="H1457" i="7"/>
  <c r="H1456" i="7"/>
  <c r="H1455" i="7"/>
  <c r="H1454" i="7"/>
  <c r="H1453" i="7"/>
  <c r="H1452" i="7"/>
  <c r="H1451" i="7"/>
  <c r="H1450" i="7"/>
  <c r="H1449" i="7"/>
  <c r="H1448" i="7"/>
  <c r="H1447" i="7"/>
  <c r="H1446" i="7"/>
  <c r="H1445" i="7"/>
  <c r="H1444" i="7"/>
  <c r="H1443" i="7"/>
  <c r="H1442" i="7"/>
  <c r="H1441" i="7"/>
  <c r="H1440" i="7"/>
  <c r="H1439" i="7"/>
  <c r="H1438" i="7"/>
  <c r="H1437" i="7"/>
  <c r="H1436" i="7"/>
  <c r="H1435" i="7"/>
  <c r="H1434" i="7"/>
  <c r="H1433" i="7"/>
  <c r="H1432" i="7"/>
  <c r="H1431" i="7"/>
  <c r="H1430" i="7"/>
  <c r="H1429" i="7"/>
  <c r="H1428" i="7"/>
  <c r="H1427" i="7"/>
  <c r="H1426" i="7"/>
  <c r="H1425" i="7"/>
  <c r="H1424" i="7"/>
  <c r="H1423" i="7"/>
  <c r="H1422" i="7"/>
  <c r="H1421" i="7"/>
  <c r="H1420" i="7"/>
  <c r="H1419" i="7"/>
  <c r="H1418" i="7"/>
  <c r="H1417" i="7"/>
  <c r="H1416" i="7"/>
  <c r="H1415" i="7"/>
  <c r="H1414" i="7"/>
  <c r="H1413" i="7"/>
  <c r="H1412" i="7"/>
  <c r="H1411" i="7"/>
  <c r="H1410" i="7"/>
  <c r="H1409" i="7"/>
  <c r="H1408" i="7"/>
  <c r="H1407" i="7"/>
  <c r="H1406" i="7"/>
  <c r="H1405" i="7"/>
  <c r="H1404" i="7"/>
  <c r="H1403" i="7"/>
  <c r="H1402" i="7"/>
  <c r="H1401" i="7"/>
  <c r="H1400" i="7"/>
  <c r="H1399" i="7"/>
  <c r="H1398" i="7"/>
  <c r="H1397" i="7"/>
  <c r="H1396" i="7"/>
  <c r="H1395" i="7"/>
  <c r="H1394" i="7"/>
  <c r="H1393" i="7"/>
  <c r="H1392" i="7"/>
  <c r="H1391" i="7"/>
  <c r="H1390" i="7"/>
  <c r="H1389" i="7"/>
  <c r="H1388" i="7"/>
  <c r="H1387" i="7"/>
  <c r="H1386" i="7"/>
  <c r="H1385" i="7"/>
  <c r="H1384" i="7"/>
  <c r="H1383" i="7"/>
  <c r="H1382" i="7"/>
  <c r="H1381" i="7"/>
  <c r="H1380" i="7"/>
  <c r="H1379" i="7"/>
  <c r="H1378" i="7"/>
  <c r="H1377" i="7"/>
  <c r="H1376" i="7"/>
  <c r="H1375" i="7"/>
  <c r="H1374" i="7"/>
  <c r="H1373" i="7"/>
  <c r="H1372" i="7"/>
  <c r="H1371" i="7"/>
  <c r="H1370" i="7"/>
  <c r="H1369" i="7"/>
  <c r="H1368" i="7"/>
  <c r="H1367" i="7"/>
  <c r="H1366" i="7"/>
  <c r="H1365" i="7"/>
  <c r="H1364" i="7"/>
  <c r="H1363" i="7"/>
  <c r="H1362" i="7"/>
  <c r="H1361" i="7"/>
  <c r="H1360" i="7"/>
  <c r="H1359" i="7"/>
  <c r="H1358" i="7"/>
  <c r="H1357" i="7"/>
  <c r="H1356" i="7"/>
  <c r="H1355" i="7"/>
  <c r="H1354" i="7"/>
  <c r="H1353" i="7"/>
  <c r="H1352" i="7"/>
  <c r="H1351" i="7"/>
  <c r="H1350" i="7"/>
  <c r="H1349" i="7"/>
  <c r="H1348" i="7"/>
  <c r="H1347" i="7"/>
  <c r="H1346" i="7"/>
  <c r="H1345" i="7"/>
  <c r="H1344" i="7"/>
  <c r="H1343" i="7"/>
  <c r="H1342" i="7"/>
  <c r="H1341" i="7"/>
  <c r="H1340" i="7"/>
  <c r="H1339" i="7"/>
  <c r="H1338" i="7"/>
  <c r="H1337" i="7"/>
  <c r="H1336" i="7"/>
  <c r="H1335" i="7"/>
  <c r="H1334" i="7"/>
  <c r="H1333" i="7"/>
  <c r="H1332" i="7"/>
  <c r="H1331" i="7"/>
  <c r="H1330" i="7"/>
  <c r="H1329" i="7"/>
  <c r="H1328" i="7"/>
  <c r="H1327" i="7"/>
  <c r="H1326" i="7"/>
  <c r="H1325" i="7"/>
  <c r="H1324" i="7"/>
  <c r="H1323" i="7"/>
  <c r="H1322" i="7"/>
  <c r="H1321" i="7"/>
  <c r="H1320" i="7"/>
  <c r="H1319" i="7"/>
  <c r="H1318" i="7"/>
  <c r="H1317" i="7"/>
  <c r="H1316" i="7"/>
  <c r="H1315" i="7"/>
  <c r="H1314" i="7"/>
  <c r="H1313" i="7"/>
  <c r="H1312" i="7"/>
  <c r="H1311" i="7"/>
  <c r="H1310" i="7"/>
  <c r="H1309" i="7"/>
  <c r="H1308" i="7"/>
  <c r="H1307" i="7"/>
  <c r="H1306" i="7"/>
  <c r="H1305" i="7"/>
  <c r="H1304" i="7"/>
  <c r="H1303" i="7"/>
  <c r="H1302" i="7"/>
  <c r="H1301" i="7"/>
  <c r="H1300" i="7"/>
  <c r="H1299" i="7"/>
  <c r="H1298" i="7"/>
  <c r="H1297" i="7"/>
  <c r="H1296" i="7"/>
  <c r="H1295" i="7"/>
  <c r="H1294" i="7"/>
  <c r="H1293" i="7"/>
  <c r="H1292" i="7"/>
  <c r="H1291" i="7"/>
  <c r="H1290" i="7"/>
  <c r="H1289" i="7"/>
  <c r="H1288" i="7"/>
  <c r="H1287" i="7"/>
  <c r="H1286" i="7"/>
  <c r="H1285" i="7"/>
  <c r="H1284" i="7"/>
  <c r="H1283" i="7"/>
  <c r="H1282" i="7"/>
  <c r="H1281" i="7"/>
  <c r="H1280" i="7"/>
  <c r="H1279" i="7"/>
  <c r="H1278" i="7"/>
  <c r="H1277" i="7"/>
  <c r="H1276" i="7"/>
  <c r="H1275" i="7"/>
  <c r="H1274" i="7"/>
  <c r="H1273" i="7"/>
  <c r="H1272" i="7"/>
  <c r="H1271" i="7"/>
  <c r="H1270" i="7"/>
  <c r="H1269" i="7"/>
  <c r="H1268" i="7"/>
  <c r="H1267" i="7"/>
  <c r="H1266" i="7"/>
  <c r="H1265" i="7"/>
  <c r="H1264" i="7"/>
  <c r="H1263" i="7"/>
  <c r="H1262" i="7"/>
  <c r="H1261" i="7"/>
  <c r="H1260" i="7"/>
  <c r="H1259" i="7"/>
  <c r="H1258" i="7"/>
  <c r="H1257" i="7"/>
  <c r="H1256" i="7"/>
  <c r="H1255" i="7"/>
  <c r="H1254" i="7"/>
  <c r="H1253" i="7"/>
  <c r="H1252" i="7"/>
  <c r="H1251" i="7"/>
  <c r="H1250" i="7"/>
  <c r="H1249" i="7"/>
  <c r="H1248" i="7"/>
  <c r="H1247" i="7"/>
  <c r="H1246" i="7"/>
  <c r="H1245" i="7"/>
  <c r="H1244" i="7"/>
  <c r="H1243" i="7"/>
  <c r="H1242" i="7"/>
  <c r="H1241" i="7"/>
  <c r="H1240" i="7"/>
  <c r="H1239" i="7"/>
  <c r="H1238" i="7"/>
  <c r="H1237" i="7"/>
  <c r="H1236" i="7"/>
  <c r="H1235" i="7"/>
  <c r="H1234" i="7"/>
  <c r="H1233" i="7"/>
  <c r="H1232" i="7"/>
  <c r="H1231" i="7"/>
  <c r="H1230" i="7"/>
  <c r="H1229" i="7"/>
  <c r="H1228" i="7"/>
  <c r="H1227" i="7"/>
  <c r="H1226" i="7"/>
  <c r="H1225" i="7"/>
  <c r="H1224" i="7"/>
  <c r="H1223" i="7"/>
  <c r="H1222" i="7"/>
  <c r="H1221" i="7"/>
  <c r="H1220" i="7"/>
  <c r="H1219" i="7"/>
  <c r="H1218" i="7"/>
  <c r="H1217" i="7"/>
  <c r="H1216" i="7"/>
  <c r="H1215" i="7"/>
  <c r="H1214" i="7"/>
  <c r="H1213" i="7"/>
  <c r="H1212" i="7"/>
  <c r="H1211" i="7"/>
  <c r="H1210" i="7"/>
  <c r="H1209" i="7"/>
  <c r="H1208" i="7"/>
  <c r="H1207" i="7"/>
  <c r="H1206" i="7"/>
  <c r="H1205" i="7"/>
  <c r="H1204" i="7"/>
  <c r="H1203" i="7"/>
  <c r="H1202" i="7"/>
  <c r="H1201" i="7"/>
  <c r="H1200" i="7"/>
  <c r="H1199" i="7"/>
  <c r="H1198" i="7"/>
  <c r="H1197" i="7"/>
  <c r="H1196" i="7"/>
  <c r="H1195" i="7"/>
  <c r="H1194" i="7"/>
  <c r="H1193" i="7"/>
  <c r="H1192" i="7"/>
  <c r="H1191" i="7"/>
  <c r="H1190" i="7"/>
  <c r="H1189" i="7"/>
  <c r="H1188" i="7"/>
  <c r="H1187" i="7"/>
  <c r="H1186" i="7"/>
  <c r="H1185" i="7"/>
  <c r="H1184" i="7"/>
  <c r="H1183" i="7"/>
  <c r="H1182" i="7"/>
  <c r="H1181" i="7"/>
  <c r="H1180" i="7"/>
  <c r="H1179" i="7"/>
  <c r="H1178" i="7"/>
  <c r="H1177" i="7"/>
  <c r="H1176" i="7"/>
  <c r="H1175" i="7"/>
  <c r="H1174" i="7"/>
  <c r="H1173" i="7"/>
  <c r="H1172" i="7"/>
  <c r="H1171" i="7"/>
  <c r="H1170" i="7"/>
  <c r="H1169" i="7"/>
  <c r="H1168" i="7"/>
  <c r="H1167" i="7"/>
  <c r="H1166" i="7"/>
  <c r="H1165" i="7"/>
  <c r="H1164" i="7"/>
  <c r="H1163" i="7"/>
  <c r="H1162" i="7"/>
  <c r="H1161" i="7"/>
  <c r="H1160" i="7"/>
  <c r="H1159" i="7"/>
  <c r="H1158" i="7"/>
  <c r="H1157" i="7"/>
  <c r="H1156" i="7"/>
  <c r="H1155" i="7"/>
  <c r="H1154" i="7"/>
  <c r="H1153" i="7"/>
  <c r="H1152" i="7"/>
  <c r="H1151" i="7"/>
  <c r="H1150" i="7"/>
  <c r="H1149" i="7"/>
  <c r="H1148" i="7"/>
  <c r="H1147" i="7"/>
  <c r="H1146" i="7"/>
  <c r="H1145" i="7"/>
  <c r="H1144" i="7"/>
  <c r="H1143" i="7"/>
  <c r="H1142" i="7"/>
  <c r="H1141" i="7"/>
  <c r="H1140" i="7"/>
  <c r="H1139" i="7"/>
  <c r="H1138" i="7"/>
  <c r="H1137" i="7"/>
  <c r="H1136" i="7"/>
  <c r="H1135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H1122" i="7"/>
  <c r="H1121" i="7"/>
  <c r="H1120" i="7"/>
  <c r="H1119" i="7"/>
  <c r="H1118" i="7"/>
  <c r="H1117" i="7"/>
  <c r="H1116" i="7"/>
  <c r="H1115" i="7"/>
  <c r="H1114" i="7"/>
  <c r="H1113" i="7"/>
  <c r="H1112" i="7"/>
  <c r="H1111" i="7"/>
  <c r="H1110" i="7"/>
  <c r="H1109" i="7"/>
  <c r="H1108" i="7"/>
  <c r="H1107" i="7"/>
  <c r="H1106" i="7"/>
  <c r="H1105" i="7"/>
  <c r="H1104" i="7"/>
  <c r="H1103" i="7"/>
  <c r="H1102" i="7"/>
  <c r="H1101" i="7"/>
  <c r="H1100" i="7"/>
  <c r="H1099" i="7"/>
  <c r="H1098" i="7"/>
  <c r="H1097" i="7"/>
  <c r="H1096" i="7"/>
  <c r="H1095" i="7"/>
  <c r="H1094" i="7"/>
  <c r="H1093" i="7"/>
  <c r="H1092" i="7"/>
  <c r="H1091" i="7"/>
  <c r="H1090" i="7"/>
  <c r="H1089" i="7"/>
  <c r="H1088" i="7"/>
  <c r="H1087" i="7"/>
  <c r="H1086" i="7"/>
  <c r="H1085" i="7"/>
  <c r="H1084" i="7"/>
  <c r="H1083" i="7"/>
  <c r="H1082" i="7"/>
  <c r="H1081" i="7"/>
  <c r="H1080" i="7"/>
  <c r="H1079" i="7"/>
  <c r="H1078" i="7"/>
  <c r="H1077" i="7"/>
  <c r="H1076" i="7"/>
  <c r="H1075" i="7"/>
  <c r="H1074" i="7"/>
  <c r="H1073" i="7"/>
  <c r="H1072" i="7"/>
  <c r="H1071" i="7"/>
  <c r="H1070" i="7"/>
  <c r="H1069" i="7"/>
  <c r="H1068" i="7"/>
  <c r="H1067" i="7"/>
  <c r="H1066" i="7"/>
  <c r="H1065" i="7"/>
  <c r="H1064" i="7"/>
  <c r="H1063" i="7"/>
  <c r="H1062" i="7"/>
  <c r="H1061" i="7"/>
  <c r="H1060" i="7"/>
  <c r="H1059" i="7"/>
  <c r="H1058" i="7"/>
  <c r="H1057" i="7"/>
  <c r="H1056" i="7"/>
  <c r="H1055" i="7"/>
  <c r="H1054" i="7"/>
  <c r="H1053" i="7"/>
  <c r="H1052" i="7"/>
  <c r="H1051" i="7"/>
  <c r="H1050" i="7"/>
  <c r="H1049" i="7"/>
  <c r="H1048" i="7"/>
  <c r="H1047" i="7"/>
  <c r="H1046" i="7"/>
  <c r="H1045" i="7"/>
  <c r="H1044" i="7"/>
  <c r="H1043" i="7"/>
  <c r="H1042" i="7"/>
  <c r="H1041" i="7"/>
  <c r="H1040" i="7"/>
  <c r="H1039" i="7"/>
  <c r="H1038" i="7"/>
  <c r="H1037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22" i="7"/>
  <c r="H1021" i="7"/>
  <c r="H1020" i="7"/>
  <c r="H1019" i="7"/>
  <c r="H1018" i="7"/>
  <c r="H1017" i="7"/>
  <c r="H1016" i="7"/>
  <c r="H1015" i="7"/>
  <c r="H1014" i="7"/>
  <c r="H1013" i="7"/>
  <c r="H1012" i="7"/>
  <c r="H1011" i="7"/>
  <c r="H1010" i="7"/>
  <c r="H1009" i="7"/>
  <c r="H1008" i="7"/>
  <c r="H1007" i="7"/>
  <c r="H1006" i="7"/>
  <c r="H1005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881" i="7"/>
  <c r="G2880" i="7"/>
  <c r="G2879" i="7"/>
  <c r="G2878" i="7"/>
  <c r="G2877" i="7"/>
  <c r="G2876" i="7"/>
  <c r="G2875" i="7"/>
  <c r="G2874" i="7"/>
  <c r="G2873" i="7"/>
  <c r="G2872" i="7"/>
  <c r="G2871" i="7"/>
  <c r="G2870" i="7"/>
  <c r="G2869" i="7"/>
  <c r="G2868" i="7"/>
  <c r="G2867" i="7"/>
  <c r="G2866" i="7"/>
  <c r="G2865" i="7"/>
  <c r="G2864" i="7"/>
  <c r="G2863" i="7"/>
  <c r="G2862" i="7"/>
  <c r="G2861" i="7"/>
  <c r="G2860" i="7"/>
  <c r="G2859" i="7"/>
  <c r="G2858" i="7"/>
  <c r="G2857" i="7"/>
  <c r="G2856" i="7"/>
  <c r="G2855" i="7"/>
  <c r="G2854" i="7"/>
  <c r="G2853" i="7"/>
  <c r="G2852" i="7"/>
  <c r="G2851" i="7"/>
  <c r="G2850" i="7"/>
  <c r="G2849" i="7"/>
  <c r="G2848" i="7"/>
  <c r="G2847" i="7"/>
  <c r="G2846" i="7"/>
  <c r="G2845" i="7"/>
  <c r="G2844" i="7"/>
  <c r="G2843" i="7"/>
  <c r="G2842" i="7"/>
  <c r="G2841" i="7"/>
  <c r="G2840" i="7"/>
  <c r="G2839" i="7"/>
  <c r="G2838" i="7"/>
  <c r="G2837" i="7"/>
  <c r="G2836" i="7"/>
  <c r="G2835" i="7"/>
  <c r="G2834" i="7"/>
  <c r="G2833" i="7"/>
  <c r="G2832" i="7"/>
  <c r="G2831" i="7"/>
  <c r="G2830" i="7"/>
  <c r="G2829" i="7"/>
  <c r="G2828" i="7"/>
  <c r="G2827" i="7"/>
  <c r="G2826" i="7"/>
  <c r="G2825" i="7"/>
  <c r="G2824" i="7"/>
  <c r="G2823" i="7"/>
  <c r="G2822" i="7"/>
  <c r="G2821" i="7"/>
  <c r="G2820" i="7"/>
  <c r="G2819" i="7"/>
  <c r="G2818" i="7"/>
  <c r="G2817" i="7"/>
  <c r="G2816" i="7"/>
  <c r="G2815" i="7"/>
  <c r="G2814" i="7"/>
  <c r="G2813" i="7"/>
  <c r="G2812" i="7"/>
  <c r="G2811" i="7"/>
  <c r="G2810" i="7"/>
  <c r="G2809" i="7"/>
  <c r="G2808" i="7"/>
  <c r="G2807" i="7"/>
  <c r="G2806" i="7"/>
  <c r="G2805" i="7"/>
  <c r="G2804" i="7"/>
  <c r="G2803" i="7"/>
  <c r="G2802" i="7"/>
  <c r="G2801" i="7"/>
  <c r="G2800" i="7"/>
  <c r="G2799" i="7"/>
  <c r="G2798" i="7"/>
  <c r="G2797" i="7"/>
  <c r="G2796" i="7"/>
  <c r="G2795" i="7"/>
  <c r="G2794" i="7"/>
  <c r="G2793" i="7"/>
  <c r="G2792" i="7"/>
  <c r="G2791" i="7"/>
  <c r="G2790" i="7"/>
  <c r="G2789" i="7"/>
  <c r="G2788" i="7"/>
  <c r="G2787" i="7"/>
  <c r="G2786" i="7"/>
  <c r="G2785" i="7"/>
  <c r="G2784" i="7"/>
  <c r="G2783" i="7"/>
  <c r="G2782" i="7"/>
  <c r="G2781" i="7"/>
  <c r="G2780" i="7"/>
  <c r="G2779" i="7"/>
  <c r="G2778" i="7"/>
  <c r="G2777" i="7"/>
  <c r="G2776" i="7"/>
  <c r="G2775" i="7"/>
  <c r="G2774" i="7"/>
  <c r="G2773" i="7"/>
  <c r="G2772" i="7"/>
  <c r="G2771" i="7"/>
  <c r="G2770" i="7"/>
  <c r="G2769" i="7"/>
  <c r="G2768" i="7"/>
  <c r="G2767" i="7"/>
  <c r="G2766" i="7"/>
  <c r="G2765" i="7"/>
  <c r="G2764" i="7"/>
  <c r="G2763" i="7"/>
  <c r="G2762" i="7"/>
  <c r="G2761" i="7"/>
  <c r="G2760" i="7"/>
  <c r="G2759" i="7"/>
  <c r="G2758" i="7"/>
  <c r="G2757" i="7"/>
  <c r="G2756" i="7"/>
  <c r="G2755" i="7"/>
  <c r="G2754" i="7"/>
  <c r="G2753" i="7"/>
  <c r="G2752" i="7"/>
  <c r="G2751" i="7"/>
  <c r="G2750" i="7"/>
  <c r="G2749" i="7"/>
  <c r="G2748" i="7"/>
  <c r="G2747" i="7"/>
  <c r="G2746" i="7"/>
  <c r="G2745" i="7"/>
  <c r="G2744" i="7"/>
  <c r="G2743" i="7"/>
  <c r="G2742" i="7"/>
  <c r="G2741" i="7"/>
  <c r="G2740" i="7"/>
  <c r="G2739" i="7"/>
  <c r="G2738" i="7"/>
  <c r="G2737" i="7"/>
  <c r="G2736" i="7"/>
  <c r="G2735" i="7"/>
  <c r="G2734" i="7"/>
  <c r="G2733" i="7"/>
  <c r="G2732" i="7"/>
  <c r="G2731" i="7"/>
  <c r="G2730" i="7"/>
  <c r="G2729" i="7"/>
  <c r="G2728" i="7"/>
  <c r="G2727" i="7"/>
  <c r="G2726" i="7"/>
  <c r="G2725" i="7"/>
  <c r="G2724" i="7"/>
  <c r="G2723" i="7"/>
  <c r="G2722" i="7"/>
  <c r="G2721" i="7"/>
  <c r="G2720" i="7"/>
  <c r="G2719" i="7"/>
  <c r="G2718" i="7"/>
  <c r="G2717" i="7"/>
  <c r="G2716" i="7"/>
  <c r="G2715" i="7"/>
  <c r="G2714" i="7"/>
  <c r="G2713" i="7"/>
  <c r="G2712" i="7"/>
  <c r="G2711" i="7"/>
  <c r="G2710" i="7"/>
  <c r="G2709" i="7"/>
  <c r="G2708" i="7"/>
  <c r="G2707" i="7"/>
  <c r="G2706" i="7"/>
  <c r="G2705" i="7"/>
  <c r="G2704" i="7"/>
  <c r="G2703" i="7"/>
  <c r="G2702" i="7"/>
  <c r="G2701" i="7"/>
  <c r="G2700" i="7"/>
  <c r="G2699" i="7"/>
  <c r="G2698" i="7"/>
  <c r="G2697" i="7"/>
  <c r="G2696" i="7"/>
  <c r="G2695" i="7"/>
  <c r="G2694" i="7"/>
  <c r="G2693" i="7"/>
  <c r="G2692" i="7"/>
  <c r="G2691" i="7"/>
  <c r="G2690" i="7"/>
  <c r="G2689" i="7"/>
  <c r="G2688" i="7"/>
  <c r="G2687" i="7"/>
  <c r="G2686" i="7"/>
  <c r="G2685" i="7"/>
  <c r="G2684" i="7"/>
  <c r="G2683" i="7"/>
  <c r="G2682" i="7"/>
  <c r="G2681" i="7"/>
  <c r="G2680" i="7"/>
  <c r="G2679" i="7"/>
  <c r="G2678" i="7"/>
  <c r="G2677" i="7"/>
  <c r="G2676" i="7"/>
  <c r="G2675" i="7"/>
  <c r="G2674" i="7"/>
  <c r="G2673" i="7"/>
  <c r="G2672" i="7"/>
  <c r="G2671" i="7"/>
  <c r="G2670" i="7"/>
  <c r="G2669" i="7"/>
  <c r="G2668" i="7"/>
  <c r="G2667" i="7"/>
  <c r="G2666" i="7"/>
  <c r="G2665" i="7"/>
  <c r="G2664" i="7"/>
  <c r="G2663" i="7"/>
  <c r="G2662" i="7"/>
  <c r="G2661" i="7"/>
  <c r="G2660" i="7"/>
  <c r="G2659" i="7"/>
  <c r="G2658" i="7"/>
  <c r="G2657" i="7"/>
  <c r="G2656" i="7"/>
  <c r="G2655" i="7"/>
  <c r="G2654" i="7"/>
  <c r="G2653" i="7"/>
  <c r="G2652" i="7"/>
  <c r="G2651" i="7"/>
  <c r="G2650" i="7"/>
  <c r="G2649" i="7"/>
  <c r="G2648" i="7"/>
  <c r="G2647" i="7"/>
  <c r="G2646" i="7"/>
  <c r="G2645" i="7"/>
  <c r="G2644" i="7"/>
  <c r="G2643" i="7"/>
  <c r="G2642" i="7"/>
  <c r="G2641" i="7"/>
  <c r="G2640" i="7"/>
  <c r="G2639" i="7"/>
  <c r="G2638" i="7"/>
  <c r="G2637" i="7"/>
  <c r="G2636" i="7"/>
  <c r="G2635" i="7"/>
  <c r="G2634" i="7"/>
  <c r="G2633" i="7"/>
  <c r="G2632" i="7"/>
  <c r="G2631" i="7"/>
  <c r="G2630" i="7"/>
  <c r="G2629" i="7"/>
  <c r="G2628" i="7"/>
  <c r="G2627" i="7"/>
  <c r="G2626" i="7"/>
  <c r="G2625" i="7"/>
  <c r="G2624" i="7"/>
  <c r="G2623" i="7"/>
  <c r="G2622" i="7"/>
  <c r="G2621" i="7"/>
  <c r="G2620" i="7"/>
  <c r="G2619" i="7"/>
  <c r="G2618" i="7"/>
  <c r="G2617" i="7"/>
  <c r="G2616" i="7"/>
  <c r="G2615" i="7"/>
  <c r="G2614" i="7"/>
  <c r="G2613" i="7"/>
  <c r="G2612" i="7"/>
  <c r="G2611" i="7"/>
  <c r="G2610" i="7"/>
  <c r="G2609" i="7"/>
  <c r="G2608" i="7"/>
  <c r="G2607" i="7"/>
  <c r="G2606" i="7"/>
  <c r="G2605" i="7"/>
  <c r="G2604" i="7"/>
  <c r="G2603" i="7"/>
  <c r="G2602" i="7"/>
  <c r="G2601" i="7"/>
  <c r="G2600" i="7"/>
  <c r="G2599" i="7"/>
  <c r="G2598" i="7"/>
  <c r="G2597" i="7"/>
  <c r="G2596" i="7"/>
  <c r="G2595" i="7"/>
  <c r="G2594" i="7"/>
  <c r="G2593" i="7"/>
  <c r="G2592" i="7"/>
  <c r="G2591" i="7"/>
  <c r="G2590" i="7"/>
  <c r="G2589" i="7"/>
  <c r="G2588" i="7"/>
  <c r="G2587" i="7"/>
  <c r="G2586" i="7"/>
  <c r="G2585" i="7"/>
  <c r="G2584" i="7"/>
  <c r="G2583" i="7"/>
  <c r="G2582" i="7"/>
  <c r="G2581" i="7"/>
  <c r="G2580" i="7"/>
  <c r="G2579" i="7"/>
  <c r="G2578" i="7"/>
  <c r="G2577" i="7"/>
  <c r="G2576" i="7"/>
  <c r="G2575" i="7"/>
  <c r="G2574" i="7"/>
  <c r="G2573" i="7"/>
  <c r="G2572" i="7"/>
  <c r="G2571" i="7"/>
  <c r="G2570" i="7"/>
  <c r="G2569" i="7"/>
  <c r="G2568" i="7"/>
  <c r="G2567" i="7"/>
  <c r="G2566" i="7"/>
  <c r="G2565" i="7"/>
  <c r="G2564" i="7"/>
  <c r="G2563" i="7"/>
  <c r="G2562" i="7"/>
  <c r="G2561" i="7"/>
  <c r="G2560" i="7"/>
  <c r="G2559" i="7"/>
  <c r="G2558" i="7"/>
  <c r="G2557" i="7"/>
  <c r="G2556" i="7"/>
  <c r="G2555" i="7"/>
  <c r="G2554" i="7"/>
  <c r="G2553" i="7"/>
  <c r="G2552" i="7"/>
  <c r="G2551" i="7"/>
  <c r="G2550" i="7"/>
  <c r="G2549" i="7"/>
  <c r="G2548" i="7"/>
  <c r="G2547" i="7"/>
  <c r="G2546" i="7"/>
  <c r="G2545" i="7"/>
  <c r="G2544" i="7"/>
  <c r="G2543" i="7"/>
  <c r="G2542" i="7"/>
  <c r="G2541" i="7"/>
  <c r="G2540" i="7"/>
  <c r="G2539" i="7"/>
  <c r="G2538" i="7"/>
  <c r="G2537" i="7"/>
  <c r="G2536" i="7"/>
  <c r="G2535" i="7"/>
  <c r="G2534" i="7"/>
  <c r="G2533" i="7"/>
  <c r="G2532" i="7"/>
  <c r="G2531" i="7"/>
  <c r="G2530" i="7"/>
  <c r="G2529" i="7"/>
  <c r="G2528" i="7"/>
  <c r="G2527" i="7"/>
  <c r="G2526" i="7"/>
  <c r="G2525" i="7"/>
  <c r="G2524" i="7"/>
  <c r="G2523" i="7"/>
  <c r="G2522" i="7"/>
  <c r="G2521" i="7"/>
  <c r="G2520" i="7"/>
  <c r="G2519" i="7"/>
  <c r="G2518" i="7"/>
  <c r="G2517" i="7"/>
  <c r="G2516" i="7"/>
  <c r="G2515" i="7"/>
  <c r="G2514" i="7"/>
  <c r="G2513" i="7"/>
  <c r="G2512" i="7"/>
  <c r="G2511" i="7"/>
  <c r="G2510" i="7"/>
  <c r="G2509" i="7"/>
  <c r="G2508" i="7"/>
  <c r="G2507" i="7"/>
  <c r="G2506" i="7"/>
  <c r="G2505" i="7"/>
  <c r="G2504" i="7"/>
  <c r="G2503" i="7"/>
  <c r="G2502" i="7"/>
  <c r="G2501" i="7"/>
  <c r="G2500" i="7"/>
  <c r="G2499" i="7"/>
  <c r="G2498" i="7"/>
  <c r="G2497" i="7"/>
  <c r="G2496" i="7"/>
  <c r="G2495" i="7"/>
  <c r="G2494" i="7"/>
  <c r="G2493" i="7"/>
  <c r="G2492" i="7"/>
  <c r="G2491" i="7"/>
  <c r="G2490" i="7"/>
  <c r="G2489" i="7"/>
  <c r="G2488" i="7"/>
  <c r="G2487" i="7"/>
  <c r="G2486" i="7"/>
  <c r="G2485" i="7"/>
  <c r="G2484" i="7"/>
  <c r="G2483" i="7"/>
  <c r="G2482" i="7"/>
  <c r="G2481" i="7"/>
  <c r="G2480" i="7"/>
  <c r="G2479" i="7"/>
  <c r="G2478" i="7"/>
  <c r="G2477" i="7"/>
  <c r="G2476" i="7"/>
  <c r="G2475" i="7"/>
  <c r="G2474" i="7"/>
  <c r="G2473" i="7"/>
  <c r="G2472" i="7"/>
  <c r="G2471" i="7"/>
  <c r="G2470" i="7"/>
  <c r="G2469" i="7"/>
  <c r="G2468" i="7"/>
  <c r="G2467" i="7"/>
  <c r="G2466" i="7"/>
  <c r="G2465" i="7"/>
  <c r="G2464" i="7"/>
  <c r="G2463" i="7"/>
  <c r="G2462" i="7"/>
  <c r="G2461" i="7"/>
  <c r="G2460" i="7"/>
  <c r="G2459" i="7"/>
  <c r="G2458" i="7"/>
  <c r="G2457" i="7"/>
  <c r="G2456" i="7"/>
  <c r="G2455" i="7"/>
  <c r="G2454" i="7"/>
  <c r="G2453" i="7"/>
  <c r="G2452" i="7"/>
  <c r="G2451" i="7"/>
  <c r="G2450" i="7"/>
  <c r="G2449" i="7"/>
  <c r="G2448" i="7"/>
  <c r="G2447" i="7"/>
  <c r="G2446" i="7"/>
  <c r="G2445" i="7"/>
  <c r="G2444" i="7"/>
  <c r="G2443" i="7"/>
  <c r="G2442" i="7"/>
  <c r="G2441" i="7"/>
  <c r="G2440" i="7"/>
  <c r="G2439" i="7"/>
  <c r="G2438" i="7"/>
  <c r="G2437" i="7"/>
  <c r="G2436" i="7"/>
  <c r="G2435" i="7"/>
  <c r="G2434" i="7"/>
  <c r="G2433" i="7"/>
  <c r="G2432" i="7"/>
  <c r="G2431" i="7"/>
  <c r="G2430" i="7"/>
  <c r="G2429" i="7"/>
  <c r="G2428" i="7"/>
  <c r="G2427" i="7"/>
  <c r="G2426" i="7"/>
  <c r="G2425" i="7"/>
  <c r="G2424" i="7"/>
  <c r="G2423" i="7"/>
  <c r="G2422" i="7"/>
  <c r="G2421" i="7"/>
  <c r="G2420" i="7"/>
  <c r="G2419" i="7"/>
  <c r="G2418" i="7"/>
  <c r="G2417" i="7"/>
  <c r="G2416" i="7"/>
  <c r="G2415" i="7"/>
  <c r="G2414" i="7"/>
  <c r="G2413" i="7"/>
  <c r="G2412" i="7"/>
  <c r="G2411" i="7"/>
  <c r="G2410" i="7"/>
  <c r="G2409" i="7"/>
  <c r="G2408" i="7"/>
  <c r="G2407" i="7"/>
  <c r="G2406" i="7"/>
  <c r="G2405" i="7"/>
  <c r="G2404" i="7"/>
  <c r="G2403" i="7"/>
  <c r="G2402" i="7"/>
  <c r="G2401" i="7"/>
  <c r="G2400" i="7"/>
  <c r="G2399" i="7"/>
  <c r="G2398" i="7"/>
  <c r="G2397" i="7"/>
  <c r="G2396" i="7"/>
  <c r="G2395" i="7"/>
  <c r="G2394" i="7"/>
  <c r="G2393" i="7"/>
  <c r="G2392" i="7"/>
  <c r="G2391" i="7"/>
  <c r="G2390" i="7"/>
  <c r="G2389" i="7"/>
  <c r="G2388" i="7"/>
  <c r="G2387" i="7"/>
  <c r="G2386" i="7"/>
  <c r="G2385" i="7"/>
  <c r="G2384" i="7"/>
  <c r="G2383" i="7"/>
  <c r="G2382" i="7"/>
  <c r="G2381" i="7"/>
  <c r="G2380" i="7"/>
  <c r="G2379" i="7"/>
  <c r="G2378" i="7"/>
  <c r="G2377" i="7"/>
  <c r="G2376" i="7"/>
  <c r="G2375" i="7"/>
  <c r="G2374" i="7"/>
  <c r="G2373" i="7"/>
  <c r="G2372" i="7"/>
  <c r="G2371" i="7"/>
  <c r="G2370" i="7"/>
  <c r="G2369" i="7"/>
  <c r="G2368" i="7"/>
  <c r="G2367" i="7"/>
  <c r="G2366" i="7"/>
  <c r="G2365" i="7"/>
  <c r="G2364" i="7"/>
  <c r="G2363" i="7"/>
  <c r="G2362" i="7"/>
  <c r="G2361" i="7"/>
  <c r="G2360" i="7"/>
  <c r="G2359" i="7"/>
  <c r="G2358" i="7"/>
  <c r="G2357" i="7"/>
  <c r="G2356" i="7"/>
  <c r="G2355" i="7"/>
  <c r="G2354" i="7"/>
  <c r="G2353" i="7"/>
  <c r="G2352" i="7"/>
  <c r="G2351" i="7"/>
  <c r="G2350" i="7"/>
  <c r="G2349" i="7"/>
  <c r="G2348" i="7"/>
  <c r="G2347" i="7"/>
  <c r="G2346" i="7"/>
  <c r="G2345" i="7"/>
  <c r="G2344" i="7"/>
  <c r="G2343" i="7"/>
  <c r="G2342" i="7"/>
  <c r="G2341" i="7"/>
  <c r="G2340" i="7"/>
  <c r="G2339" i="7"/>
  <c r="G2338" i="7"/>
  <c r="G2337" i="7"/>
  <c r="G2336" i="7"/>
  <c r="G2335" i="7"/>
  <c r="G2334" i="7"/>
  <c r="G2333" i="7"/>
  <c r="G2332" i="7"/>
  <c r="G2331" i="7"/>
  <c r="G2330" i="7"/>
  <c r="G2329" i="7"/>
  <c r="G2328" i="7"/>
  <c r="G2327" i="7"/>
  <c r="G2326" i="7"/>
  <c r="G2325" i="7"/>
  <c r="G2324" i="7"/>
  <c r="G2323" i="7"/>
  <c r="G2322" i="7"/>
  <c r="G2321" i="7"/>
  <c r="G2320" i="7"/>
  <c r="G2319" i="7"/>
  <c r="G2318" i="7"/>
  <c r="G2317" i="7"/>
  <c r="G2316" i="7"/>
  <c r="G2315" i="7"/>
  <c r="G2314" i="7"/>
  <c r="G2313" i="7"/>
  <c r="G2312" i="7"/>
  <c r="G2311" i="7"/>
  <c r="G2310" i="7"/>
  <c r="G2309" i="7"/>
  <c r="G2308" i="7"/>
  <c r="G2307" i="7"/>
  <c r="G2306" i="7"/>
  <c r="G2305" i="7"/>
  <c r="G2304" i="7"/>
  <c r="G2303" i="7"/>
  <c r="G2302" i="7"/>
  <c r="G2301" i="7"/>
  <c r="G2300" i="7"/>
  <c r="G2299" i="7"/>
  <c r="G2298" i="7"/>
  <c r="G2297" i="7"/>
  <c r="G2296" i="7"/>
  <c r="G2295" i="7"/>
  <c r="G2294" i="7"/>
  <c r="G2293" i="7"/>
  <c r="G2292" i="7"/>
  <c r="G2291" i="7"/>
  <c r="G2290" i="7"/>
  <c r="G2289" i="7"/>
  <c r="G2288" i="7"/>
  <c r="G2287" i="7"/>
  <c r="G2286" i="7"/>
  <c r="G2285" i="7"/>
  <c r="G2284" i="7"/>
  <c r="G2283" i="7"/>
  <c r="G2282" i="7"/>
  <c r="G2281" i="7"/>
  <c r="G2280" i="7"/>
  <c r="G2279" i="7"/>
  <c r="G2278" i="7"/>
  <c r="G2277" i="7"/>
  <c r="G2276" i="7"/>
  <c r="G2275" i="7"/>
  <c r="G2274" i="7"/>
  <c r="G2273" i="7"/>
  <c r="G2272" i="7"/>
  <c r="G2271" i="7"/>
  <c r="G2270" i="7"/>
  <c r="G2269" i="7"/>
  <c r="G2268" i="7"/>
  <c r="G2267" i="7"/>
  <c r="G2266" i="7"/>
  <c r="G2265" i="7"/>
  <c r="G2264" i="7"/>
  <c r="G2263" i="7"/>
  <c r="G2262" i="7"/>
  <c r="G2261" i="7"/>
  <c r="G2260" i="7"/>
  <c r="G2259" i="7"/>
  <c r="G2258" i="7"/>
  <c r="G2257" i="7"/>
  <c r="G2256" i="7"/>
  <c r="G2255" i="7"/>
  <c r="G2254" i="7"/>
  <c r="G2253" i="7"/>
  <c r="G2252" i="7"/>
  <c r="G2251" i="7"/>
  <c r="G2250" i="7"/>
  <c r="G2249" i="7"/>
  <c r="G2248" i="7"/>
  <c r="G2247" i="7"/>
  <c r="G2246" i="7"/>
  <c r="G2245" i="7"/>
  <c r="G2244" i="7"/>
  <c r="G2243" i="7"/>
  <c r="G2242" i="7"/>
  <c r="G2241" i="7"/>
  <c r="G2240" i="7"/>
  <c r="G2239" i="7"/>
  <c r="G2238" i="7"/>
  <c r="G2237" i="7"/>
  <c r="G2236" i="7"/>
  <c r="G2235" i="7"/>
  <c r="G2234" i="7"/>
  <c r="G2233" i="7"/>
  <c r="G2232" i="7"/>
  <c r="G2231" i="7"/>
  <c r="G2230" i="7"/>
  <c r="G2229" i="7"/>
  <c r="G2228" i="7"/>
  <c r="G2227" i="7"/>
  <c r="G2226" i="7"/>
  <c r="G2225" i="7"/>
  <c r="G2224" i="7"/>
  <c r="G2223" i="7"/>
  <c r="G2222" i="7"/>
  <c r="G2221" i="7"/>
  <c r="G2220" i="7"/>
  <c r="G2219" i="7"/>
  <c r="G2218" i="7"/>
  <c r="G2217" i="7"/>
  <c r="G2216" i="7"/>
  <c r="G2215" i="7"/>
  <c r="G2214" i="7"/>
  <c r="G2213" i="7"/>
  <c r="G2212" i="7"/>
  <c r="G2211" i="7"/>
  <c r="G2210" i="7"/>
  <c r="G2209" i="7"/>
  <c r="G2208" i="7"/>
  <c r="G2207" i="7"/>
  <c r="G2206" i="7"/>
  <c r="G2205" i="7"/>
  <c r="G2204" i="7"/>
  <c r="G2203" i="7"/>
  <c r="G2202" i="7"/>
  <c r="G2201" i="7"/>
  <c r="G2200" i="7"/>
  <c r="G2199" i="7"/>
  <c r="G2198" i="7"/>
  <c r="G2197" i="7"/>
  <c r="G2196" i="7"/>
  <c r="G2195" i="7"/>
  <c r="G2194" i="7"/>
  <c r="G2193" i="7"/>
  <c r="G2192" i="7"/>
  <c r="G2191" i="7"/>
  <c r="G2190" i="7"/>
  <c r="G2189" i="7"/>
  <c r="G2188" i="7"/>
  <c r="G2187" i="7"/>
  <c r="G2186" i="7"/>
  <c r="G2185" i="7"/>
  <c r="G2184" i="7"/>
  <c r="G2183" i="7"/>
  <c r="G2182" i="7"/>
  <c r="G2181" i="7"/>
  <c r="G2180" i="7"/>
  <c r="G2179" i="7"/>
  <c r="G2178" i="7"/>
  <c r="G2177" i="7"/>
  <c r="G2176" i="7"/>
  <c r="G2175" i="7"/>
  <c r="G2174" i="7"/>
  <c r="G2173" i="7"/>
  <c r="G2172" i="7"/>
  <c r="G2171" i="7"/>
  <c r="G2170" i="7"/>
  <c r="G2169" i="7"/>
  <c r="G2168" i="7"/>
  <c r="G2167" i="7"/>
  <c r="G2166" i="7"/>
  <c r="G2165" i="7"/>
  <c r="G2164" i="7"/>
  <c r="G2163" i="7"/>
  <c r="G2162" i="7"/>
  <c r="G2161" i="7"/>
  <c r="G2160" i="7"/>
  <c r="G2159" i="7"/>
  <c r="G2158" i="7"/>
  <c r="G2157" i="7"/>
  <c r="G2156" i="7"/>
  <c r="G2155" i="7"/>
  <c r="G2154" i="7"/>
  <c r="G2153" i="7"/>
  <c r="G2152" i="7"/>
  <c r="G2151" i="7"/>
  <c r="G2150" i="7"/>
  <c r="G2149" i="7"/>
  <c r="G2148" i="7"/>
  <c r="G2147" i="7"/>
  <c r="G2146" i="7"/>
  <c r="G2145" i="7"/>
  <c r="G2144" i="7"/>
  <c r="G2143" i="7"/>
  <c r="G2142" i="7"/>
  <c r="G2141" i="7"/>
  <c r="G2140" i="7"/>
  <c r="G2139" i="7"/>
  <c r="G2138" i="7"/>
  <c r="G2137" i="7"/>
  <c r="G2136" i="7"/>
  <c r="G2135" i="7"/>
  <c r="G2134" i="7"/>
  <c r="G2133" i="7"/>
  <c r="G2132" i="7"/>
  <c r="G2131" i="7"/>
  <c r="G2130" i="7"/>
  <c r="G2129" i="7"/>
  <c r="G2128" i="7"/>
  <c r="G2127" i="7"/>
  <c r="G2126" i="7"/>
  <c r="G2125" i="7"/>
  <c r="G2124" i="7"/>
  <c r="G2123" i="7"/>
  <c r="G2122" i="7"/>
  <c r="G2121" i="7"/>
  <c r="G2120" i="7"/>
  <c r="G2119" i="7"/>
  <c r="G2118" i="7"/>
  <c r="G2117" i="7"/>
  <c r="G2116" i="7"/>
  <c r="G2115" i="7"/>
  <c r="G2114" i="7"/>
  <c r="G2113" i="7"/>
  <c r="G2112" i="7"/>
  <c r="G2111" i="7"/>
  <c r="G2110" i="7"/>
  <c r="G2109" i="7"/>
  <c r="G2108" i="7"/>
  <c r="G2107" i="7"/>
  <c r="G2106" i="7"/>
  <c r="G2105" i="7"/>
  <c r="G2104" i="7"/>
  <c r="G2103" i="7"/>
  <c r="G2102" i="7"/>
  <c r="G2101" i="7"/>
  <c r="G2100" i="7"/>
  <c r="G2099" i="7"/>
  <c r="G2098" i="7"/>
  <c r="G2097" i="7"/>
  <c r="G2096" i="7"/>
  <c r="G2095" i="7"/>
  <c r="G2094" i="7"/>
  <c r="G2093" i="7"/>
  <c r="G2092" i="7"/>
  <c r="G2091" i="7"/>
  <c r="G2090" i="7"/>
  <c r="G2089" i="7"/>
  <c r="G2088" i="7"/>
  <c r="G2087" i="7"/>
  <c r="G2086" i="7"/>
  <c r="G2085" i="7"/>
  <c r="G2084" i="7"/>
  <c r="G2083" i="7"/>
  <c r="G2082" i="7"/>
  <c r="G2081" i="7"/>
  <c r="G2080" i="7"/>
  <c r="G2079" i="7"/>
  <c r="G2078" i="7"/>
  <c r="G2077" i="7"/>
  <c r="G2076" i="7"/>
  <c r="G2075" i="7"/>
  <c r="G2074" i="7"/>
  <c r="G2073" i="7"/>
  <c r="G2072" i="7"/>
  <c r="G2071" i="7"/>
  <c r="G2070" i="7"/>
  <c r="G2069" i="7"/>
  <c r="G2068" i="7"/>
  <c r="G2067" i="7"/>
  <c r="G2066" i="7"/>
  <c r="G2065" i="7"/>
  <c r="G2064" i="7"/>
  <c r="G2063" i="7"/>
  <c r="G2062" i="7"/>
  <c r="G2061" i="7"/>
  <c r="G2060" i="7"/>
  <c r="G2059" i="7"/>
  <c r="G2058" i="7"/>
  <c r="G2057" i="7"/>
  <c r="G2056" i="7"/>
  <c r="G2055" i="7"/>
  <c r="G2054" i="7"/>
  <c r="G2053" i="7"/>
  <c r="G2052" i="7"/>
  <c r="G2051" i="7"/>
  <c r="G2050" i="7"/>
  <c r="G2049" i="7"/>
  <c r="G2048" i="7"/>
  <c r="G2047" i="7"/>
  <c r="G2046" i="7"/>
  <c r="G2045" i="7"/>
  <c r="G2044" i="7"/>
  <c r="G2043" i="7"/>
  <c r="G2042" i="7"/>
  <c r="G2041" i="7"/>
  <c r="G2040" i="7"/>
  <c r="G2039" i="7"/>
  <c r="G2038" i="7"/>
  <c r="G2037" i="7"/>
  <c r="G2036" i="7"/>
  <c r="G2035" i="7"/>
  <c r="G2034" i="7"/>
  <c r="G2033" i="7"/>
  <c r="G2032" i="7"/>
  <c r="G2031" i="7"/>
  <c r="G2030" i="7"/>
  <c r="G2029" i="7"/>
  <c r="G2028" i="7"/>
  <c r="G2027" i="7"/>
  <c r="G2026" i="7"/>
  <c r="G2025" i="7"/>
  <c r="G2024" i="7"/>
  <c r="G2023" i="7"/>
  <c r="G2022" i="7"/>
  <c r="G2021" i="7"/>
  <c r="G2020" i="7"/>
  <c r="G2019" i="7"/>
  <c r="G2018" i="7"/>
  <c r="G2017" i="7"/>
  <c r="G2016" i="7"/>
  <c r="G2015" i="7"/>
  <c r="G2014" i="7"/>
  <c r="G2013" i="7"/>
  <c r="G2012" i="7"/>
  <c r="G2011" i="7"/>
  <c r="G2010" i="7"/>
  <c r="G2009" i="7"/>
  <c r="G2008" i="7"/>
  <c r="G2007" i="7"/>
  <c r="G2006" i="7"/>
  <c r="G2005" i="7"/>
  <c r="G2004" i="7"/>
  <c r="G2003" i="7"/>
  <c r="G2002" i="7"/>
  <c r="G2001" i="7"/>
  <c r="G2000" i="7"/>
  <c r="G1999" i="7"/>
  <c r="G1998" i="7"/>
  <c r="G1997" i="7"/>
  <c r="G1996" i="7"/>
  <c r="G1995" i="7"/>
  <c r="G1994" i="7"/>
  <c r="G1993" i="7"/>
  <c r="G1992" i="7"/>
  <c r="G1991" i="7"/>
  <c r="G1990" i="7"/>
  <c r="G1989" i="7"/>
  <c r="G1988" i="7"/>
  <c r="G1987" i="7"/>
  <c r="G1986" i="7"/>
  <c r="G1985" i="7"/>
  <c r="G1984" i="7"/>
  <c r="G1983" i="7"/>
  <c r="G1982" i="7"/>
  <c r="G1981" i="7"/>
  <c r="G1980" i="7"/>
  <c r="G1979" i="7"/>
  <c r="G1978" i="7"/>
  <c r="G1977" i="7"/>
  <c r="G1976" i="7"/>
  <c r="G1975" i="7"/>
  <c r="G1974" i="7"/>
  <c r="G1973" i="7"/>
  <c r="G1972" i="7"/>
  <c r="G1971" i="7"/>
  <c r="G1970" i="7"/>
  <c r="G1969" i="7"/>
  <c r="G1968" i="7"/>
  <c r="G1967" i="7"/>
  <c r="G1966" i="7"/>
  <c r="G1965" i="7"/>
  <c r="G1964" i="7"/>
  <c r="G1963" i="7"/>
  <c r="G1962" i="7"/>
  <c r="G1961" i="7"/>
  <c r="G1960" i="7"/>
  <c r="G1959" i="7"/>
  <c r="G1958" i="7"/>
  <c r="G1957" i="7"/>
  <c r="G1956" i="7"/>
  <c r="G1955" i="7"/>
  <c r="G1954" i="7"/>
  <c r="G1953" i="7"/>
  <c r="G1952" i="7"/>
  <c r="G1951" i="7"/>
  <c r="G1950" i="7"/>
  <c r="G1949" i="7"/>
  <c r="G1948" i="7"/>
  <c r="G1947" i="7"/>
  <c r="G1946" i="7"/>
  <c r="G1945" i="7"/>
  <c r="G1944" i="7"/>
  <c r="G1943" i="7"/>
  <c r="G1942" i="7"/>
  <c r="G1941" i="7"/>
  <c r="G1940" i="7"/>
  <c r="G1939" i="7"/>
  <c r="G1938" i="7"/>
  <c r="G1937" i="7"/>
  <c r="G1936" i="7"/>
  <c r="G1935" i="7"/>
  <c r="G1934" i="7"/>
  <c r="G1933" i="7"/>
  <c r="G1932" i="7"/>
  <c r="G1931" i="7"/>
  <c r="G1930" i="7"/>
  <c r="G1929" i="7"/>
  <c r="G1928" i="7"/>
  <c r="G1927" i="7"/>
  <c r="G1926" i="7"/>
  <c r="G1925" i="7"/>
  <c r="G1924" i="7"/>
  <c r="G1923" i="7"/>
  <c r="G1922" i="7"/>
  <c r="G1921" i="7"/>
  <c r="G1920" i="7"/>
  <c r="G1919" i="7"/>
  <c r="G1918" i="7"/>
  <c r="G1917" i="7"/>
  <c r="G1916" i="7"/>
  <c r="G1915" i="7"/>
  <c r="G1914" i="7"/>
  <c r="G1913" i="7"/>
  <c r="G1912" i="7"/>
  <c r="G1911" i="7"/>
  <c r="G1910" i="7"/>
  <c r="G1909" i="7"/>
  <c r="G1908" i="7"/>
  <c r="G1907" i="7"/>
  <c r="G1906" i="7"/>
  <c r="G1905" i="7"/>
  <c r="G1904" i="7"/>
  <c r="G1903" i="7"/>
  <c r="G1902" i="7"/>
  <c r="G1901" i="7"/>
  <c r="G1900" i="7"/>
  <c r="G1899" i="7"/>
  <c r="G1898" i="7"/>
  <c r="G1897" i="7"/>
  <c r="G1896" i="7"/>
  <c r="G1895" i="7"/>
  <c r="G1894" i="7"/>
  <c r="G1893" i="7"/>
  <c r="G1892" i="7"/>
  <c r="G1891" i="7"/>
  <c r="G1890" i="7"/>
  <c r="G1889" i="7"/>
  <c r="G1888" i="7"/>
  <c r="G1887" i="7"/>
  <c r="G1886" i="7"/>
  <c r="G1885" i="7"/>
  <c r="G1884" i="7"/>
  <c r="G1883" i="7"/>
  <c r="G1882" i="7"/>
  <c r="G1881" i="7"/>
  <c r="G1880" i="7"/>
  <c r="G1879" i="7"/>
  <c r="G1878" i="7"/>
  <c r="G1877" i="7"/>
  <c r="G1876" i="7"/>
  <c r="G1875" i="7"/>
  <c r="G1874" i="7"/>
  <c r="G1873" i="7"/>
  <c r="G1872" i="7"/>
  <c r="G1871" i="7"/>
  <c r="G1870" i="7"/>
  <c r="G1869" i="7"/>
  <c r="G1868" i="7"/>
  <c r="G1867" i="7"/>
  <c r="G1866" i="7"/>
  <c r="G1865" i="7"/>
  <c r="G1864" i="7"/>
  <c r="G1863" i="7"/>
  <c r="G1862" i="7"/>
  <c r="G1861" i="7"/>
  <c r="G1860" i="7"/>
  <c r="G1859" i="7"/>
  <c r="G1858" i="7"/>
  <c r="G1857" i="7"/>
  <c r="G1856" i="7"/>
  <c r="G1855" i="7"/>
  <c r="G1854" i="7"/>
  <c r="G1853" i="7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747" i="7"/>
  <c r="G1746" i="7"/>
  <c r="G1745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G1404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1380" i="7"/>
  <c r="G1379" i="7"/>
  <c r="G1378" i="7"/>
  <c r="G1377" i="7"/>
  <c r="G1376" i="7"/>
  <c r="G1375" i="7"/>
  <c r="G1374" i="7"/>
  <c r="G1373" i="7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7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2881" i="7"/>
  <c r="F2880" i="7"/>
  <c r="F2879" i="7"/>
  <c r="F2878" i="7"/>
  <c r="F2877" i="7"/>
  <c r="F2876" i="7"/>
  <c r="F2875" i="7"/>
  <c r="F2874" i="7"/>
  <c r="F2873" i="7"/>
  <c r="F2872" i="7"/>
  <c r="F2871" i="7"/>
  <c r="F2870" i="7"/>
  <c r="F2869" i="7"/>
  <c r="F2868" i="7"/>
  <c r="F2867" i="7"/>
  <c r="F2866" i="7"/>
  <c r="F2865" i="7"/>
  <c r="F2864" i="7"/>
  <c r="F2863" i="7"/>
  <c r="F2862" i="7"/>
  <c r="F2861" i="7"/>
  <c r="F2860" i="7"/>
  <c r="F2859" i="7"/>
  <c r="F2858" i="7"/>
  <c r="F2857" i="7"/>
  <c r="F2856" i="7"/>
  <c r="F2855" i="7"/>
  <c r="F2854" i="7"/>
  <c r="F2853" i="7"/>
  <c r="F2852" i="7"/>
  <c r="F2851" i="7"/>
  <c r="F2850" i="7"/>
  <c r="F2849" i="7"/>
  <c r="F2848" i="7"/>
  <c r="F2847" i="7"/>
  <c r="F2846" i="7"/>
  <c r="F2845" i="7"/>
  <c r="F2844" i="7"/>
  <c r="F2843" i="7"/>
  <c r="F2842" i="7"/>
  <c r="F2841" i="7"/>
  <c r="F2840" i="7"/>
  <c r="F2839" i="7"/>
  <c r="F2838" i="7"/>
  <c r="F2837" i="7"/>
  <c r="F2836" i="7"/>
  <c r="F2835" i="7"/>
  <c r="F2834" i="7"/>
  <c r="F2833" i="7"/>
  <c r="F2832" i="7"/>
  <c r="F2831" i="7"/>
  <c r="F2830" i="7"/>
  <c r="F2829" i="7"/>
  <c r="F2828" i="7"/>
  <c r="F2827" i="7"/>
  <c r="F2826" i="7"/>
  <c r="F2825" i="7"/>
  <c r="F2824" i="7"/>
  <c r="F2823" i="7"/>
  <c r="F2822" i="7"/>
  <c r="F2821" i="7"/>
  <c r="F2820" i="7"/>
  <c r="F2819" i="7"/>
  <c r="F2818" i="7"/>
  <c r="F2817" i="7"/>
  <c r="F2816" i="7"/>
  <c r="F2815" i="7"/>
  <c r="F2814" i="7"/>
  <c r="F2813" i="7"/>
  <c r="F2812" i="7"/>
  <c r="F2811" i="7"/>
  <c r="F2810" i="7"/>
  <c r="F2809" i="7"/>
  <c r="F2808" i="7"/>
  <c r="F2807" i="7"/>
  <c r="F2806" i="7"/>
  <c r="F2805" i="7"/>
  <c r="F2804" i="7"/>
  <c r="F2803" i="7"/>
  <c r="F2802" i="7"/>
  <c r="F2801" i="7"/>
  <c r="F2800" i="7"/>
  <c r="F2799" i="7"/>
  <c r="F2798" i="7"/>
  <c r="F2797" i="7"/>
  <c r="F2796" i="7"/>
  <c r="F2795" i="7"/>
  <c r="F2794" i="7"/>
  <c r="F2793" i="7"/>
  <c r="F2792" i="7"/>
  <c r="F2791" i="7"/>
  <c r="F2790" i="7"/>
  <c r="F2789" i="7"/>
  <c r="F2788" i="7"/>
  <c r="F2787" i="7"/>
  <c r="F2786" i="7"/>
  <c r="F2785" i="7"/>
  <c r="F2784" i="7"/>
  <c r="F2783" i="7"/>
  <c r="F2782" i="7"/>
  <c r="F2781" i="7"/>
  <c r="F2780" i="7"/>
  <c r="F2779" i="7"/>
  <c r="F2778" i="7"/>
  <c r="F2777" i="7"/>
  <c r="F2776" i="7"/>
  <c r="F2775" i="7"/>
  <c r="F2774" i="7"/>
  <c r="F2773" i="7"/>
  <c r="F2772" i="7"/>
  <c r="F2771" i="7"/>
  <c r="F2770" i="7"/>
  <c r="F2769" i="7"/>
  <c r="F2768" i="7"/>
  <c r="F2767" i="7"/>
  <c r="F2766" i="7"/>
  <c r="F2765" i="7"/>
  <c r="F2764" i="7"/>
  <c r="F2763" i="7"/>
  <c r="F2762" i="7"/>
  <c r="F2761" i="7"/>
  <c r="F2760" i="7"/>
  <c r="F2759" i="7"/>
  <c r="F2758" i="7"/>
  <c r="F2757" i="7"/>
  <c r="F2756" i="7"/>
  <c r="F2755" i="7"/>
  <c r="F2754" i="7"/>
  <c r="F2753" i="7"/>
  <c r="F2752" i="7"/>
  <c r="F2751" i="7"/>
  <c r="F2750" i="7"/>
  <c r="F2749" i="7"/>
  <c r="F2748" i="7"/>
  <c r="F2747" i="7"/>
  <c r="F2746" i="7"/>
  <c r="F2745" i="7"/>
  <c r="F2744" i="7"/>
  <c r="F2743" i="7"/>
  <c r="F2742" i="7"/>
  <c r="F2741" i="7"/>
  <c r="F2740" i="7"/>
  <c r="F2739" i="7"/>
  <c r="F2738" i="7"/>
  <c r="F2737" i="7"/>
  <c r="F2736" i="7"/>
  <c r="F2735" i="7"/>
  <c r="F2734" i="7"/>
  <c r="F2733" i="7"/>
  <c r="F2732" i="7"/>
  <c r="F2731" i="7"/>
  <c r="F2730" i="7"/>
  <c r="F2729" i="7"/>
  <c r="F2728" i="7"/>
  <c r="F2727" i="7"/>
  <c r="F2726" i="7"/>
  <c r="F2725" i="7"/>
  <c r="F2724" i="7"/>
  <c r="F2723" i="7"/>
  <c r="F2722" i="7"/>
  <c r="F2721" i="7"/>
  <c r="F2720" i="7"/>
  <c r="F2719" i="7"/>
  <c r="F2718" i="7"/>
  <c r="F2717" i="7"/>
  <c r="F2716" i="7"/>
  <c r="F2715" i="7"/>
  <c r="F2714" i="7"/>
  <c r="F2713" i="7"/>
  <c r="F2712" i="7"/>
  <c r="F2711" i="7"/>
  <c r="F2710" i="7"/>
  <c r="F2709" i="7"/>
  <c r="F2708" i="7"/>
  <c r="F2707" i="7"/>
  <c r="F2706" i="7"/>
  <c r="F2705" i="7"/>
  <c r="F2704" i="7"/>
  <c r="F2703" i="7"/>
  <c r="F2702" i="7"/>
  <c r="F2701" i="7"/>
  <c r="F2700" i="7"/>
  <c r="F2699" i="7"/>
  <c r="F2698" i="7"/>
  <c r="F2697" i="7"/>
  <c r="F2696" i="7"/>
  <c r="F2695" i="7"/>
  <c r="F2694" i="7"/>
  <c r="F2693" i="7"/>
  <c r="F2692" i="7"/>
  <c r="F2691" i="7"/>
  <c r="F2690" i="7"/>
  <c r="F2689" i="7"/>
  <c r="F2688" i="7"/>
  <c r="F2687" i="7"/>
  <c r="F2686" i="7"/>
  <c r="F2685" i="7"/>
  <c r="F2684" i="7"/>
  <c r="F2683" i="7"/>
  <c r="F2682" i="7"/>
  <c r="F2681" i="7"/>
  <c r="F2680" i="7"/>
  <c r="F2679" i="7"/>
  <c r="F2678" i="7"/>
  <c r="F2677" i="7"/>
  <c r="F2676" i="7"/>
  <c r="F2675" i="7"/>
  <c r="F2674" i="7"/>
  <c r="F2673" i="7"/>
  <c r="F2672" i="7"/>
  <c r="F2671" i="7"/>
  <c r="F2670" i="7"/>
  <c r="F2669" i="7"/>
  <c r="F2668" i="7"/>
  <c r="F2667" i="7"/>
  <c r="F2666" i="7"/>
  <c r="F2665" i="7"/>
  <c r="F2664" i="7"/>
  <c r="F2663" i="7"/>
  <c r="F2662" i="7"/>
  <c r="F2661" i="7"/>
  <c r="F2660" i="7"/>
  <c r="F2659" i="7"/>
  <c r="F2658" i="7"/>
  <c r="F2657" i="7"/>
  <c r="F2656" i="7"/>
  <c r="F2655" i="7"/>
  <c r="F2654" i="7"/>
  <c r="F2653" i="7"/>
  <c r="F2652" i="7"/>
  <c r="F2651" i="7"/>
  <c r="F2650" i="7"/>
  <c r="F2649" i="7"/>
  <c r="F2648" i="7"/>
  <c r="F2647" i="7"/>
  <c r="F2646" i="7"/>
  <c r="F2645" i="7"/>
  <c r="F2644" i="7"/>
  <c r="F2643" i="7"/>
  <c r="F2642" i="7"/>
  <c r="F2641" i="7"/>
  <c r="F2640" i="7"/>
  <c r="F2639" i="7"/>
  <c r="F2638" i="7"/>
  <c r="F2637" i="7"/>
  <c r="F2636" i="7"/>
  <c r="F2635" i="7"/>
  <c r="F2634" i="7"/>
  <c r="F2633" i="7"/>
  <c r="F2632" i="7"/>
  <c r="F2631" i="7"/>
  <c r="F2630" i="7"/>
  <c r="F2629" i="7"/>
  <c r="F2628" i="7"/>
  <c r="F2627" i="7"/>
  <c r="F2626" i="7"/>
  <c r="F2625" i="7"/>
  <c r="F2624" i="7"/>
  <c r="F2623" i="7"/>
  <c r="F2622" i="7"/>
  <c r="F2621" i="7"/>
  <c r="F2620" i="7"/>
  <c r="F2619" i="7"/>
  <c r="F2618" i="7"/>
  <c r="F2617" i="7"/>
  <c r="F2616" i="7"/>
  <c r="F2615" i="7"/>
  <c r="F2614" i="7"/>
  <c r="F2613" i="7"/>
  <c r="F2612" i="7"/>
  <c r="F2611" i="7"/>
  <c r="F2610" i="7"/>
  <c r="F2609" i="7"/>
  <c r="F2608" i="7"/>
  <c r="F2607" i="7"/>
  <c r="F2606" i="7"/>
  <c r="F2605" i="7"/>
  <c r="F2604" i="7"/>
  <c r="F2603" i="7"/>
  <c r="F2602" i="7"/>
  <c r="F2601" i="7"/>
  <c r="F2600" i="7"/>
  <c r="F2599" i="7"/>
  <c r="F2598" i="7"/>
  <c r="F2597" i="7"/>
  <c r="F2596" i="7"/>
  <c r="F2595" i="7"/>
  <c r="F2594" i="7"/>
  <c r="F2593" i="7"/>
  <c r="F2592" i="7"/>
  <c r="F2591" i="7"/>
  <c r="F2590" i="7"/>
  <c r="F2589" i="7"/>
  <c r="F2588" i="7"/>
  <c r="F2587" i="7"/>
  <c r="F2586" i="7"/>
  <c r="F2585" i="7"/>
  <c r="F2584" i="7"/>
  <c r="F2583" i="7"/>
  <c r="F2582" i="7"/>
  <c r="F2581" i="7"/>
  <c r="F2580" i="7"/>
  <c r="F2579" i="7"/>
  <c r="F2578" i="7"/>
  <c r="F2577" i="7"/>
  <c r="F2576" i="7"/>
  <c r="F2575" i="7"/>
  <c r="F2574" i="7"/>
  <c r="F2573" i="7"/>
  <c r="F2572" i="7"/>
  <c r="F2571" i="7"/>
  <c r="F2570" i="7"/>
  <c r="F2569" i="7"/>
  <c r="F2568" i="7"/>
  <c r="F2567" i="7"/>
  <c r="F2566" i="7"/>
  <c r="F2565" i="7"/>
  <c r="F2564" i="7"/>
  <c r="F2563" i="7"/>
  <c r="F2562" i="7"/>
  <c r="F2561" i="7"/>
  <c r="F2560" i="7"/>
  <c r="F2559" i="7"/>
  <c r="F2558" i="7"/>
  <c r="F2557" i="7"/>
  <c r="F2556" i="7"/>
  <c r="F2555" i="7"/>
  <c r="F2554" i="7"/>
  <c r="F2553" i="7"/>
  <c r="F2552" i="7"/>
  <c r="F2551" i="7"/>
  <c r="F2550" i="7"/>
  <c r="F2549" i="7"/>
  <c r="F2548" i="7"/>
  <c r="F2547" i="7"/>
  <c r="F2546" i="7"/>
  <c r="F2545" i="7"/>
  <c r="F2544" i="7"/>
  <c r="F2543" i="7"/>
  <c r="F2542" i="7"/>
  <c r="F2541" i="7"/>
  <c r="F2540" i="7"/>
  <c r="F2539" i="7"/>
  <c r="F2538" i="7"/>
  <c r="F2537" i="7"/>
  <c r="F2536" i="7"/>
  <c r="F2535" i="7"/>
  <c r="F2534" i="7"/>
  <c r="F2533" i="7"/>
  <c r="F2532" i="7"/>
  <c r="F2531" i="7"/>
  <c r="F2530" i="7"/>
  <c r="F2529" i="7"/>
  <c r="F2528" i="7"/>
  <c r="F2527" i="7"/>
  <c r="F2526" i="7"/>
  <c r="F2525" i="7"/>
  <c r="F2524" i="7"/>
  <c r="F2523" i="7"/>
  <c r="F2522" i="7"/>
  <c r="F2521" i="7"/>
  <c r="F2520" i="7"/>
  <c r="F2519" i="7"/>
  <c r="F2518" i="7"/>
  <c r="F2517" i="7"/>
  <c r="F2516" i="7"/>
  <c r="F2515" i="7"/>
  <c r="F2514" i="7"/>
  <c r="F2513" i="7"/>
  <c r="F2512" i="7"/>
  <c r="F2511" i="7"/>
  <c r="F2510" i="7"/>
  <c r="F2509" i="7"/>
  <c r="F2508" i="7"/>
  <c r="F2507" i="7"/>
  <c r="F2506" i="7"/>
  <c r="F2505" i="7"/>
  <c r="F2504" i="7"/>
  <c r="F2503" i="7"/>
  <c r="F2502" i="7"/>
  <c r="F2501" i="7"/>
  <c r="F2500" i="7"/>
  <c r="F2499" i="7"/>
  <c r="F2498" i="7"/>
  <c r="F2497" i="7"/>
  <c r="F2496" i="7"/>
  <c r="F2495" i="7"/>
  <c r="F2494" i="7"/>
  <c r="F2493" i="7"/>
  <c r="F2492" i="7"/>
  <c r="F2491" i="7"/>
  <c r="F2490" i="7"/>
  <c r="F2489" i="7"/>
  <c r="F2488" i="7"/>
  <c r="F2487" i="7"/>
  <c r="F2486" i="7"/>
  <c r="F2485" i="7"/>
  <c r="F2484" i="7"/>
  <c r="F2483" i="7"/>
  <c r="F2482" i="7"/>
  <c r="F2481" i="7"/>
  <c r="F2480" i="7"/>
  <c r="F2479" i="7"/>
  <c r="F2478" i="7"/>
  <c r="F2477" i="7"/>
  <c r="F2476" i="7"/>
  <c r="F2475" i="7"/>
  <c r="F2474" i="7"/>
  <c r="F2473" i="7"/>
  <c r="F2472" i="7"/>
  <c r="F2471" i="7"/>
  <c r="F2470" i="7"/>
  <c r="F2469" i="7"/>
  <c r="F2468" i="7"/>
  <c r="F2467" i="7"/>
  <c r="F2466" i="7"/>
  <c r="F2465" i="7"/>
  <c r="F2464" i="7"/>
  <c r="F2463" i="7"/>
  <c r="F2462" i="7"/>
  <c r="F2461" i="7"/>
  <c r="F2460" i="7"/>
  <c r="F2459" i="7"/>
  <c r="F2458" i="7"/>
  <c r="F2457" i="7"/>
  <c r="F2456" i="7"/>
  <c r="F2455" i="7"/>
  <c r="F2454" i="7"/>
  <c r="F2453" i="7"/>
  <c r="F2452" i="7"/>
  <c r="F2451" i="7"/>
  <c r="F2450" i="7"/>
  <c r="F2449" i="7"/>
  <c r="F2448" i="7"/>
  <c r="F2447" i="7"/>
  <c r="F2446" i="7"/>
  <c r="F2445" i="7"/>
  <c r="F2444" i="7"/>
  <c r="F2443" i="7"/>
  <c r="F2442" i="7"/>
  <c r="F2441" i="7"/>
  <c r="F2440" i="7"/>
  <c r="F2439" i="7"/>
  <c r="F2438" i="7"/>
  <c r="F2437" i="7"/>
  <c r="F2436" i="7"/>
  <c r="F2435" i="7"/>
  <c r="F2434" i="7"/>
  <c r="F2433" i="7"/>
  <c r="F2432" i="7"/>
  <c r="F2431" i="7"/>
  <c r="F2430" i="7"/>
  <c r="F2429" i="7"/>
  <c r="F2428" i="7"/>
  <c r="F2427" i="7"/>
  <c r="F2426" i="7"/>
  <c r="F2425" i="7"/>
  <c r="F2424" i="7"/>
  <c r="F2423" i="7"/>
  <c r="F2422" i="7"/>
  <c r="F2421" i="7"/>
  <c r="F2420" i="7"/>
  <c r="F2419" i="7"/>
  <c r="F2418" i="7"/>
  <c r="F2417" i="7"/>
  <c r="F2416" i="7"/>
  <c r="F2415" i="7"/>
  <c r="F2414" i="7"/>
  <c r="F2413" i="7"/>
  <c r="F2412" i="7"/>
  <c r="F2411" i="7"/>
  <c r="F2410" i="7"/>
  <c r="F2409" i="7"/>
  <c r="F2408" i="7"/>
  <c r="F2407" i="7"/>
  <c r="F2406" i="7"/>
  <c r="F2405" i="7"/>
  <c r="F2404" i="7"/>
  <c r="F2403" i="7"/>
  <c r="F2402" i="7"/>
  <c r="F2401" i="7"/>
  <c r="F2400" i="7"/>
  <c r="F2399" i="7"/>
  <c r="F2398" i="7"/>
  <c r="F2397" i="7"/>
  <c r="F2396" i="7"/>
  <c r="F2395" i="7"/>
  <c r="F2394" i="7"/>
  <c r="F2393" i="7"/>
  <c r="F2392" i="7"/>
  <c r="F2391" i="7"/>
  <c r="F2390" i="7"/>
  <c r="F2389" i="7"/>
  <c r="F2388" i="7"/>
  <c r="F2387" i="7"/>
  <c r="F2386" i="7"/>
  <c r="F2385" i="7"/>
  <c r="F2384" i="7"/>
  <c r="F2383" i="7"/>
  <c r="F2382" i="7"/>
  <c r="F2381" i="7"/>
  <c r="F2380" i="7"/>
  <c r="F2379" i="7"/>
  <c r="F2378" i="7"/>
  <c r="F2377" i="7"/>
  <c r="F2376" i="7"/>
  <c r="F2375" i="7"/>
  <c r="F2374" i="7"/>
  <c r="F2373" i="7"/>
  <c r="F2372" i="7"/>
  <c r="F2371" i="7"/>
  <c r="F2370" i="7"/>
  <c r="F2369" i="7"/>
  <c r="F2368" i="7"/>
  <c r="F2367" i="7"/>
  <c r="F2366" i="7"/>
  <c r="F2365" i="7"/>
  <c r="F2364" i="7"/>
  <c r="F2363" i="7"/>
  <c r="F2362" i="7"/>
  <c r="F2361" i="7"/>
  <c r="F2360" i="7"/>
  <c r="F2359" i="7"/>
  <c r="F2358" i="7"/>
  <c r="F2357" i="7"/>
  <c r="F2356" i="7"/>
  <c r="F2355" i="7"/>
  <c r="F2354" i="7"/>
  <c r="F2353" i="7"/>
  <c r="F2352" i="7"/>
  <c r="F2351" i="7"/>
  <c r="F2350" i="7"/>
  <c r="F2349" i="7"/>
  <c r="F2348" i="7"/>
  <c r="F2347" i="7"/>
  <c r="F2346" i="7"/>
  <c r="F2345" i="7"/>
  <c r="F2344" i="7"/>
  <c r="F2343" i="7"/>
  <c r="F2342" i="7"/>
  <c r="F2341" i="7"/>
  <c r="F2340" i="7"/>
  <c r="F2339" i="7"/>
  <c r="F2338" i="7"/>
  <c r="F2337" i="7"/>
  <c r="F2336" i="7"/>
  <c r="F2335" i="7"/>
  <c r="F2334" i="7"/>
  <c r="F2333" i="7"/>
  <c r="F2332" i="7"/>
  <c r="F2331" i="7"/>
  <c r="F2330" i="7"/>
  <c r="F2329" i="7"/>
  <c r="F2328" i="7"/>
  <c r="F2327" i="7"/>
  <c r="F2326" i="7"/>
  <c r="F2325" i="7"/>
  <c r="F2324" i="7"/>
  <c r="F2323" i="7"/>
  <c r="F2322" i="7"/>
  <c r="F2321" i="7"/>
  <c r="F2320" i="7"/>
  <c r="F2319" i="7"/>
  <c r="F2318" i="7"/>
  <c r="F2317" i="7"/>
  <c r="F2316" i="7"/>
  <c r="F2315" i="7"/>
  <c r="F2314" i="7"/>
  <c r="F2313" i="7"/>
  <c r="F2312" i="7"/>
  <c r="F2311" i="7"/>
  <c r="F2310" i="7"/>
  <c r="F2309" i="7"/>
  <c r="F2308" i="7"/>
  <c r="F2307" i="7"/>
  <c r="F2306" i="7"/>
  <c r="F2305" i="7"/>
  <c r="F2304" i="7"/>
  <c r="F2303" i="7"/>
  <c r="F2302" i="7"/>
  <c r="F2301" i="7"/>
  <c r="F2300" i="7"/>
  <c r="F2299" i="7"/>
  <c r="F2298" i="7"/>
  <c r="F2297" i="7"/>
  <c r="F2296" i="7"/>
  <c r="F2295" i="7"/>
  <c r="F2294" i="7"/>
  <c r="F2293" i="7"/>
  <c r="F2292" i="7"/>
  <c r="F2291" i="7"/>
  <c r="F2290" i="7"/>
  <c r="F2289" i="7"/>
  <c r="F2288" i="7"/>
  <c r="F2287" i="7"/>
  <c r="F2286" i="7"/>
  <c r="F2285" i="7"/>
  <c r="F2284" i="7"/>
  <c r="F2283" i="7"/>
  <c r="F2282" i="7"/>
  <c r="F2281" i="7"/>
  <c r="F2280" i="7"/>
  <c r="F2279" i="7"/>
  <c r="F2278" i="7"/>
  <c r="F2277" i="7"/>
  <c r="F2276" i="7"/>
  <c r="F2275" i="7"/>
  <c r="F2274" i="7"/>
  <c r="F2273" i="7"/>
  <c r="F2272" i="7"/>
  <c r="F2271" i="7"/>
  <c r="F2270" i="7"/>
  <c r="F2269" i="7"/>
  <c r="F2268" i="7"/>
  <c r="F2267" i="7"/>
  <c r="F2266" i="7"/>
  <c r="F2265" i="7"/>
  <c r="F2264" i="7"/>
  <c r="F2263" i="7"/>
  <c r="F2262" i="7"/>
  <c r="F2261" i="7"/>
  <c r="F2260" i="7"/>
  <c r="F2259" i="7"/>
  <c r="F2258" i="7"/>
  <c r="F2257" i="7"/>
  <c r="F2256" i="7"/>
  <c r="F2255" i="7"/>
  <c r="F2254" i="7"/>
  <c r="F2253" i="7"/>
  <c r="F2252" i="7"/>
  <c r="F2251" i="7"/>
  <c r="F2250" i="7"/>
  <c r="F2249" i="7"/>
  <c r="F2248" i="7"/>
  <c r="F2247" i="7"/>
  <c r="F2246" i="7"/>
  <c r="F2245" i="7"/>
  <c r="F2244" i="7"/>
  <c r="F2243" i="7"/>
  <c r="F2242" i="7"/>
  <c r="F2241" i="7"/>
  <c r="F2240" i="7"/>
  <c r="F2239" i="7"/>
  <c r="F2238" i="7"/>
  <c r="F2237" i="7"/>
  <c r="F2236" i="7"/>
  <c r="F2235" i="7"/>
  <c r="F2234" i="7"/>
  <c r="F2233" i="7"/>
  <c r="F2232" i="7"/>
  <c r="F2231" i="7"/>
  <c r="F2230" i="7"/>
  <c r="F2229" i="7"/>
  <c r="F2228" i="7"/>
  <c r="F2227" i="7"/>
  <c r="F2226" i="7"/>
  <c r="F2225" i="7"/>
  <c r="F2224" i="7"/>
  <c r="F2223" i="7"/>
  <c r="F2222" i="7"/>
  <c r="F2221" i="7"/>
  <c r="F2220" i="7"/>
  <c r="F2219" i="7"/>
  <c r="F2218" i="7"/>
  <c r="F2217" i="7"/>
  <c r="F2216" i="7"/>
  <c r="F2215" i="7"/>
  <c r="F2214" i="7"/>
  <c r="F2213" i="7"/>
  <c r="F2212" i="7"/>
  <c r="F2211" i="7"/>
  <c r="F2210" i="7"/>
  <c r="F2209" i="7"/>
  <c r="F2208" i="7"/>
  <c r="F2207" i="7"/>
  <c r="F2206" i="7"/>
  <c r="F2205" i="7"/>
  <c r="F2204" i="7"/>
  <c r="F2203" i="7"/>
  <c r="F2202" i="7"/>
  <c r="F2201" i="7"/>
  <c r="F2200" i="7"/>
  <c r="F2199" i="7"/>
  <c r="F2198" i="7"/>
  <c r="F2197" i="7"/>
  <c r="F2196" i="7"/>
  <c r="F2195" i="7"/>
  <c r="F2194" i="7"/>
  <c r="F2193" i="7"/>
  <c r="F2192" i="7"/>
  <c r="F2191" i="7"/>
  <c r="F2190" i="7"/>
  <c r="F2189" i="7"/>
  <c r="F2188" i="7"/>
  <c r="F2187" i="7"/>
  <c r="F2186" i="7"/>
  <c r="F2185" i="7"/>
  <c r="F2184" i="7"/>
  <c r="F2183" i="7"/>
  <c r="F2182" i="7"/>
  <c r="F2181" i="7"/>
  <c r="F2180" i="7"/>
  <c r="F2179" i="7"/>
  <c r="F2178" i="7"/>
  <c r="F2177" i="7"/>
  <c r="F2176" i="7"/>
  <c r="F2175" i="7"/>
  <c r="F2174" i="7"/>
  <c r="F2173" i="7"/>
  <c r="F2172" i="7"/>
  <c r="F2171" i="7"/>
  <c r="F2170" i="7"/>
  <c r="F2169" i="7"/>
  <c r="F2168" i="7"/>
  <c r="F2167" i="7"/>
  <c r="F2166" i="7"/>
  <c r="F2165" i="7"/>
  <c r="F2164" i="7"/>
  <c r="F2163" i="7"/>
  <c r="F2162" i="7"/>
  <c r="F2161" i="7"/>
  <c r="F2160" i="7"/>
  <c r="F2159" i="7"/>
  <c r="F2158" i="7"/>
  <c r="F2157" i="7"/>
  <c r="F2156" i="7"/>
  <c r="F2155" i="7"/>
  <c r="F2154" i="7"/>
  <c r="F2153" i="7"/>
  <c r="F2152" i="7"/>
  <c r="F2151" i="7"/>
  <c r="F2150" i="7"/>
  <c r="F2149" i="7"/>
  <c r="F2148" i="7"/>
  <c r="F2147" i="7"/>
  <c r="F2146" i="7"/>
  <c r="F2145" i="7"/>
  <c r="F2144" i="7"/>
  <c r="F2143" i="7"/>
  <c r="F2142" i="7"/>
  <c r="F2141" i="7"/>
  <c r="F2140" i="7"/>
  <c r="F2139" i="7"/>
  <c r="F2138" i="7"/>
  <c r="F2137" i="7"/>
  <c r="F2136" i="7"/>
  <c r="F2135" i="7"/>
  <c r="F2134" i="7"/>
  <c r="F2133" i="7"/>
  <c r="F2132" i="7"/>
  <c r="F2131" i="7"/>
  <c r="F2130" i="7"/>
  <c r="F2129" i="7"/>
  <c r="F2128" i="7"/>
  <c r="F2127" i="7"/>
  <c r="F2126" i="7"/>
  <c r="F2125" i="7"/>
  <c r="F2124" i="7"/>
  <c r="F2123" i="7"/>
  <c r="F2122" i="7"/>
  <c r="F2121" i="7"/>
  <c r="F2120" i="7"/>
  <c r="F2119" i="7"/>
  <c r="F2118" i="7"/>
  <c r="F2117" i="7"/>
  <c r="F2116" i="7"/>
  <c r="F2115" i="7"/>
  <c r="F2114" i="7"/>
  <c r="F2113" i="7"/>
  <c r="F2112" i="7"/>
  <c r="F2111" i="7"/>
  <c r="F2110" i="7"/>
  <c r="F2109" i="7"/>
  <c r="F2108" i="7"/>
  <c r="F2107" i="7"/>
  <c r="F2106" i="7"/>
  <c r="F2105" i="7"/>
  <c r="F2104" i="7"/>
  <c r="F2103" i="7"/>
  <c r="F2102" i="7"/>
  <c r="F2101" i="7"/>
  <c r="F2100" i="7"/>
  <c r="F2099" i="7"/>
  <c r="F2098" i="7"/>
  <c r="F2097" i="7"/>
  <c r="F2096" i="7"/>
  <c r="F2095" i="7"/>
  <c r="F2094" i="7"/>
  <c r="F2093" i="7"/>
  <c r="F2092" i="7"/>
  <c r="F2091" i="7"/>
  <c r="F2090" i="7"/>
  <c r="F2089" i="7"/>
  <c r="F2088" i="7"/>
  <c r="F2087" i="7"/>
  <c r="F2086" i="7"/>
  <c r="F2085" i="7"/>
  <c r="F2084" i="7"/>
  <c r="F2083" i="7"/>
  <c r="F2082" i="7"/>
  <c r="F2081" i="7"/>
  <c r="F2080" i="7"/>
  <c r="F2079" i="7"/>
  <c r="F2078" i="7"/>
  <c r="F2077" i="7"/>
  <c r="F2076" i="7"/>
  <c r="F2075" i="7"/>
  <c r="F2074" i="7"/>
  <c r="F2073" i="7"/>
  <c r="F2072" i="7"/>
  <c r="F2071" i="7"/>
  <c r="F2070" i="7"/>
  <c r="F2069" i="7"/>
  <c r="F2068" i="7"/>
  <c r="F2067" i="7"/>
  <c r="F2066" i="7"/>
  <c r="F2065" i="7"/>
  <c r="F2064" i="7"/>
  <c r="F2063" i="7"/>
  <c r="F2062" i="7"/>
  <c r="F2061" i="7"/>
  <c r="F2060" i="7"/>
  <c r="F2059" i="7"/>
  <c r="F2058" i="7"/>
  <c r="F2057" i="7"/>
  <c r="F2056" i="7"/>
  <c r="F2055" i="7"/>
  <c r="F2054" i="7"/>
  <c r="F2053" i="7"/>
  <c r="F2052" i="7"/>
  <c r="F2051" i="7"/>
  <c r="F2050" i="7"/>
  <c r="F2049" i="7"/>
  <c r="F2048" i="7"/>
  <c r="F2047" i="7"/>
  <c r="F2046" i="7"/>
  <c r="F2045" i="7"/>
  <c r="F2044" i="7"/>
  <c r="F2043" i="7"/>
  <c r="F2042" i="7"/>
  <c r="F2041" i="7"/>
  <c r="F2040" i="7"/>
  <c r="F2039" i="7"/>
  <c r="F2038" i="7"/>
  <c r="F2037" i="7"/>
  <c r="F2036" i="7"/>
  <c r="F2035" i="7"/>
  <c r="F2034" i="7"/>
  <c r="F2033" i="7"/>
  <c r="F2032" i="7"/>
  <c r="F2031" i="7"/>
  <c r="F2030" i="7"/>
  <c r="F2029" i="7"/>
  <c r="F2028" i="7"/>
  <c r="F2027" i="7"/>
  <c r="F2026" i="7"/>
  <c r="F2025" i="7"/>
  <c r="F2024" i="7"/>
  <c r="F2023" i="7"/>
  <c r="F2022" i="7"/>
  <c r="F2021" i="7"/>
  <c r="F2020" i="7"/>
  <c r="F2019" i="7"/>
  <c r="F2018" i="7"/>
  <c r="F2017" i="7"/>
  <c r="F2016" i="7"/>
  <c r="F2015" i="7"/>
  <c r="F2014" i="7"/>
  <c r="F2013" i="7"/>
  <c r="F2012" i="7"/>
  <c r="F2011" i="7"/>
  <c r="F2010" i="7"/>
  <c r="F2009" i="7"/>
  <c r="F2008" i="7"/>
  <c r="F2007" i="7"/>
  <c r="F2006" i="7"/>
  <c r="F2005" i="7"/>
  <c r="F2004" i="7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O2324" i="2" l="1"/>
  <c r="O2326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1" i="2"/>
  <c r="O103" i="2"/>
  <c r="O105" i="2"/>
  <c r="O107" i="2"/>
  <c r="O109" i="2"/>
  <c r="O111" i="2"/>
  <c r="O113" i="2"/>
  <c r="O115" i="2"/>
  <c r="O117" i="2"/>
  <c r="O119" i="2"/>
  <c r="O121" i="2"/>
  <c r="O123" i="2"/>
  <c r="O125" i="2"/>
  <c r="O127" i="2"/>
  <c r="O129" i="2"/>
  <c r="O131" i="2"/>
  <c r="O133" i="2"/>
  <c r="O135" i="2"/>
  <c r="O137" i="2"/>
  <c r="O139" i="2"/>
  <c r="O141" i="2"/>
  <c r="O143" i="2"/>
  <c r="O145" i="2"/>
  <c r="O147" i="2"/>
  <c r="O149" i="2"/>
  <c r="O151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211" i="2"/>
  <c r="O213" i="2"/>
  <c r="O215" i="2"/>
  <c r="O217" i="2"/>
  <c r="O219" i="2"/>
  <c r="O221" i="2"/>
  <c r="O223" i="2"/>
  <c r="O225" i="2"/>
  <c r="O227" i="2"/>
  <c r="O229" i="2"/>
  <c r="O231" i="2"/>
  <c r="O233" i="2"/>
  <c r="O235" i="2"/>
  <c r="O237" i="2"/>
  <c r="O239" i="2"/>
  <c r="O241" i="2"/>
  <c r="O243" i="2"/>
  <c r="O245" i="2"/>
  <c r="O247" i="2"/>
  <c r="O249" i="2"/>
  <c r="O251" i="2"/>
  <c r="O253" i="2"/>
  <c r="O255" i="2"/>
  <c r="O257" i="2"/>
  <c r="O259" i="2"/>
  <c r="O261" i="2"/>
  <c r="O263" i="2"/>
  <c r="O265" i="2"/>
  <c r="O267" i="2"/>
  <c r="O269" i="2"/>
  <c r="O271" i="2"/>
  <c r="O273" i="2"/>
  <c r="O275" i="2"/>
  <c r="O277" i="2"/>
  <c r="O279" i="2"/>
  <c r="O281" i="2"/>
  <c r="O283" i="2"/>
  <c r="O285" i="2"/>
  <c r="O287" i="2"/>
  <c r="O289" i="2"/>
  <c r="O291" i="2"/>
  <c r="O293" i="2"/>
  <c r="O295" i="2"/>
  <c r="O297" i="2"/>
  <c r="O299" i="2"/>
  <c r="O301" i="2"/>
  <c r="O303" i="2"/>
  <c r="O305" i="2"/>
  <c r="O307" i="2"/>
  <c r="O309" i="2"/>
  <c r="O311" i="2"/>
  <c r="O313" i="2"/>
  <c r="O315" i="2"/>
  <c r="O317" i="2"/>
  <c r="O319" i="2"/>
  <c r="O321" i="2"/>
  <c r="O323" i="2"/>
  <c r="O325" i="2"/>
  <c r="O327" i="2"/>
  <c r="O329" i="2"/>
  <c r="O331" i="2"/>
  <c r="O333" i="2"/>
  <c r="O335" i="2"/>
  <c r="O337" i="2"/>
  <c r="O339" i="2"/>
  <c r="O341" i="2"/>
  <c r="O343" i="2"/>
  <c r="O345" i="2"/>
  <c r="O347" i="2"/>
  <c r="O349" i="2"/>
  <c r="O351" i="2"/>
  <c r="O353" i="2"/>
  <c r="O355" i="2"/>
  <c r="O357" i="2"/>
  <c r="O359" i="2"/>
  <c r="O361" i="2"/>
  <c r="O363" i="2"/>
  <c r="O365" i="2"/>
  <c r="O367" i="2"/>
  <c r="O369" i="2"/>
  <c r="O371" i="2"/>
  <c r="O373" i="2"/>
  <c r="O375" i="2"/>
  <c r="O377" i="2"/>
  <c r="O379" i="2"/>
  <c r="O381" i="2"/>
  <c r="O383" i="2"/>
  <c r="O385" i="2"/>
  <c r="O387" i="2"/>
  <c r="O389" i="2"/>
  <c r="O391" i="2"/>
  <c r="O393" i="2"/>
  <c r="O395" i="2"/>
  <c r="O397" i="2"/>
  <c r="O399" i="2"/>
  <c r="O401" i="2"/>
  <c r="O403" i="2"/>
  <c r="O405" i="2"/>
  <c r="O407" i="2"/>
  <c r="O409" i="2"/>
  <c r="O411" i="2"/>
  <c r="O413" i="2"/>
  <c r="O415" i="2"/>
  <c r="O417" i="2"/>
  <c r="O419" i="2"/>
  <c r="O421" i="2"/>
  <c r="O423" i="2"/>
  <c r="O425" i="2"/>
  <c r="O427" i="2"/>
  <c r="O429" i="2"/>
  <c r="O431" i="2"/>
  <c r="O433" i="2"/>
  <c r="O435" i="2"/>
  <c r="O437" i="2"/>
  <c r="O439" i="2"/>
  <c r="O441" i="2"/>
  <c r="O443" i="2"/>
  <c r="O445" i="2"/>
  <c r="O447" i="2"/>
  <c r="O449" i="2"/>
  <c r="O451" i="2"/>
  <c r="O453" i="2"/>
  <c r="O455" i="2"/>
  <c r="O457" i="2"/>
  <c r="O459" i="2"/>
  <c r="O461" i="2"/>
  <c r="O463" i="2"/>
  <c r="O465" i="2"/>
  <c r="O467" i="2"/>
  <c r="O469" i="2"/>
  <c r="O471" i="2"/>
  <c r="O473" i="2"/>
  <c r="O475" i="2"/>
  <c r="O477" i="2"/>
  <c r="O479" i="2"/>
  <c r="O481" i="2"/>
  <c r="O483" i="2"/>
  <c r="O485" i="2"/>
  <c r="O487" i="2"/>
  <c r="O489" i="2"/>
  <c r="O491" i="2"/>
  <c r="O493" i="2"/>
  <c r="O495" i="2"/>
  <c r="O497" i="2"/>
  <c r="O499" i="2"/>
  <c r="O501" i="2"/>
  <c r="O503" i="2"/>
  <c r="O505" i="2"/>
  <c r="O507" i="2"/>
  <c r="O509" i="2"/>
  <c r="O511" i="2"/>
  <c r="O513" i="2"/>
  <c r="O515" i="2"/>
  <c r="O517" i="2"/>
  <c r="O519" i="2"/>
  <c r="O521" i="2"/>
  <c r="O523" i="2"/>
  <c r="O525" i="2"/>
  <c r="O527" i="2"/>
  <c r="O529" i="2"/>
  <c r="O531" i="2"/>
  <c r="O533" i="2"/>
  <c r="O535" i="2"/>
  <c r="O537" i="2"/>
  <c r="O539" i="2"/>
  <c r="O541" i="2"/>
  <c r="O543" i="2"/>
  <c r="O545" i="2"/>
  <c r="O547" i="2"/>
  <c r="O549" i="2"/>
  <c r="O551" i="2"/>
  <c r="O553" i="2"/>
  <c r="O555" i="2"/>
  <c r="O557" i="2"/>
  <c r="O559" i="2"/>
  <c r="O561" i="2"/>
  <c r="O563" i="2"/>
  <c r="O565" i="2"/>
  <c r="O567" i="2"/>
  <c r="O569" i="2"/>
  <c r="O571" i="2"/>
  <c r="O573" i="2"/>
  <c r="O575" i="2"/>
  <c r="O577" i="2"/>
  <c r="O579" i="2"/>
  <c r="O581" i="2"/>
  <c r="O583" i="2"/>
  <c r="O585" i="2"/>
  <c r="O587" i="2"/>
  <c r="O589" i="2"/>
  <c r="O591" i="2"/>
  <c r="O593" i="2"/>
  <c r="O595" i="2"/>
  <c r="O597" i="2"/>
  <c r="O599" i="2"/>
  <c r="O601" i="2"/>
  <c r="O603" i="2"/>
  <c r="O605" i="2"/>
  <c r="O607" i="2"/>
  <c r="O609" i="2"/>
  <c r="O611" i="2"/>
  <c r="O613" i="2"/>
  <c r="O615" i="2"/>
  <c r="O617" i="2"/>
  <c r="O619" i="2"/>
  <c r="O621" i="2"/>
  <c r="O623" i="2"/>
  <c r="O625" i="2"/>
  <c r="O627" i="2"/>
  <c r="O629" i="2"/>
  <c r="O631" i="2"/>
  <c r="O633" i="2"/>
  <c r="O635" i="2"/>
  <c r="O637" i="2"/>
  <c r="O639" i="2"/>
  <c r="O641" i="2"/>
  <c r="O643" i="2"/>
  <c r="O645" i="2"/>
  <c r="O647" i="2"/>
  <c r="O649" i="2"/>
  <c r="O651" i="2"/>
  <c r="O653" i="2"/>
  <c r="O655" i="2"/>
  <c r="O657" i="2"/>
  <c r="O659" i="2"/>
  <c r="O661" i="2"/>
  <c r="O663" i="2"/>
  <c r="O665" i="2"/>
  <c r="O667" i="2"/>
  <c r="O669" i="2"/>
  <c r="O671" i="2"/>
  <c r="O673" i="2"/>
  <c r="O675" i="2"/>
  <c r="O677" i="2"/>
  <c r="O679" i="2"/>
  <c r="O681" i="2"/>
  <c r="O683" i="2"/>
  <c r="O685" i="2"/>
  <c r="O687" i="2"/>
  <c r="O689" i="2"/>
  <c r="O691" i="2"/>
  <c r="O693" i="2"/>
  <c r="O695" i="2"/>
  <c r="O697" i="2"/>
  <c r="O699" i="2"/>
  <c r="O701" i="2"/>
  <c r="O703" i="2"/>
  <c r="O705" i="2"/>
  <c r="O707" i="2"/>
  <c r="O709" i="2"/>
  <c r="O711" i="2"/>
  <c r="O713" i="2"/>
  <c r="O715" i="2"/>
  <c r="O717" i="2"/>
  <c r="O719" i="2"/>
  <c r="O721" i="2"/>
  <c r="O723" i="2"/>
  <c r="O725" i="2"/>
  <c r="O727" i="2"/>
  <c r="O729" i="2"/>
  <c r="O731" i="2"/>
  <c r="O733" i="2"/>
  <c r="O735" i="2"/>
  <c r="O737" i="2"/>
  <c r="O739" i="2"/>
  <c r="O741" i="2"/>
  <c r="O743" i="2"/>
  <c r="O745" i="2"/>
  <c r="O747" i="2"/>
  <c r="O749" i="2"/>
  <c r="O751" i="2"/>
  <c r="O753" i="2"/>
  <c r="O755" i="2"/>
  <c r="O757" i="2"/>
  <c r="O759" i="2"/>
  <c r="O761" i="2"/>
  <c r="O763" i="2"/>
  <c r="O765" i="2"/>
  <c r="O767" i="2"/>
  <c r="O769" i="2"/>
  <c r="O771" i="2"/>
  <c r="O773" i="2"/>
  <c r="O775" i="2"/>
  <c r="O777" i="2"/>
  <c r="O779" i="2"/>
  <c r="O781" i="2"/>
  <c r="O783" i="2"/>
  <c r="O785" i="2"/>
  <c r="O787" i="2"/>
  <c r="O789" i="2"/>
  <c r="O791" i="2"/>
  <c r="O793" i="2"/>
  <c r="O795" i="2"/>
  <c r="O797" i="2"/>
  <c r="O799" i="2"/>
  <c r="O801" i="2"/>
  <c r="O803" i="2"/>
  <c r="O805" i="2"/>
  <c r="O807" i="2"/>
  <c r="O809" i="2"/>
  <c r="O811" i="2"/>
  <c r="O813" i="2"/>
  <c r="O815" i="2"/>
  <c r="O817" i="2"/>
  <c r="O819" i="2"/>
  <c r="O821" i="2"/>
  <c r="O823" i="2"/>
  <c r="O825" i="2"/>
  <c r="O827" i="2"/>
  <c r="O829" i="2"/>
  <c r="O831" i="2"/>
  <c r="O833" i="2"/>
  <c r="O835" i="2"/>
  <c r="O837" i="2"/>
  <c r="O839" i="2"/>
  <c r="O841" i="2"/>
  <c r="O843" i="2"/>
  <c r="O845" i="2"/>
  <c r="O847" i="2"/>
  <c r="O849" i="2"/>
  <c r="O851" i="2"/>
  <c r="O853" i="2"/>
  <c r="O855" i="2"/>
  <c r="O857" i="2"/>
  <c r="O859" i="2"/>
  <c r="O861" i="2"/>
  <c r="O863" i="2"/>
  <c r="O865" i="2"/>
  <c r="O867" i="2"/>
  <c r="O869" i="2"/>
  <c r="O871" i="2"/>
  <c r="O873" i="2"/>
  <c r="O875" i="2"/>
  <c r="O877" i="2"/>
  <c r="O879" i="2"/>
  <c r="O881" i="2"/>
  <c r="O883" i="2"/>
  <c r="O885" i="2"/>
  <c r="O887" i="2"/>
  <c r="O889" i="2"/>
  <c r="O891" i="2"/>
  <c r="O893" i="2"/>
  <c r="O895" i="2"/>
  <c r="O897" i="2"/>
  <c r="O899" i="2"/>
  <c r="O901" i="2"/>
  <c r="O903" i="2"/>
  <c r="O905" i="2"/>
  <c r="O907" i="2"/>
  <c r="O909" i="2"/>
  <c r="O911" i="2"/>
  <c r="O913" i="2"/>
  <c r="O915" i="2"/>
  <c r="O917" i="2"/>
  <c r="O919" i="2"/>
  <c r="O921" i="2"/>
  <c r="O923" i="2"/>
  <c r="O925" i="2"/>
  <c r="O927" i="2"/>
  <c r="O929" i="2"/>
  <c r="O931" i="2"/>
  <c r="O933" i="2"/>
  <c r="O935" i="2"/>
  <c r="O937" i="2"/>
  <c r="O939" i="2"/>
  <c r="O941" i="2"/>
  <c r="O943" i="2"/>
  <c r="O945" i="2"/>
  <c r="O947" i="2"/>
  <c r="O949" i="2"/>
  <c r="O951" i="2"/>
  <c r="O953" i="2"/>
  <c r="O955" i="2"/>
  <c r="O957" i="2"/>
  <c r="O959" i="2"/>
  <c r="O961" i="2"/>
  <c r="O963" i="2"/>
  <c r="O965" i="2"/>
  <c r="O967" i="2"/>
  <c r="O969" i="2"/>
  <c r="O971" i="2"/>
  <c r="O973" i="2"/>
  <c r="O975" i="2"/>
  <c r="O977" i="2"/>
  <c r="O979" i="2"/>
  <c r="O981" i="2"/>
  <c r="O983" i="2"/>
  <c r="O985" i="2"/>
  <c r="O987" i="2"/>
  <c r="O989" i="2"/>
  <c r="O991" i="2"/>
  <c r="O993" i="2"/>
  <c r="O995" i="2"/>
  <c r="O997" i="2"/>
  <c r="O999" i="2"/>
  <c r="O1001" i="2"/>
  <c r="O1003" i="2"/>
  <c r="O1005" i="2"/>
  <c r="O1007" i="2"/>
  <c r="O1009" i="2"/>
  <c r="O1011" i="2"/>
  <c r="O1013" i="2"/>
  <c r="O1015" i="2"/>
  <c r="O1017" i="2"/>
  <c r="O1019" i="2"/>
  <c r="O1021" i="2"/>
  <c r="O1023" i="2"/>
  <c r="O1025" i="2"/>
  <c r="O1027" i="2"/>
  <c r="O1029" i="2"/>
  <c r="O1031" i="2"/>
  <c r="O1033" i="2"/>
  <c r="O1035" i="2"/>
  <c r="O1037" i="2"/>
  <c r="O1039" i="2"/>
  <c r="O1041" i="2"/>
  <c r="O1043" i="2"/>
  <c r="O1045" i="2"/>
  <c r="O1047" i="2"/>
  <c r="O1049" i="2"/>
  <c r="O1051" i="2"/>
  <c r="O1053" i="2"/>
  <c r="O1055" i="2"/>
  <c r="O1057" i="2"/>
  <c r="O1059" i="2"/>
  <c r="O1061" i="2"/>
  <c r="O1063" i="2"/>
  <c r="O1065" i="2"/>
  <c r="O1067" i="2"/>
  <c r="O1069" i="2"/>
  <c r="O1071" i="2"/>
  <c r="O1073" i="2"/>
  <c r="O1075" i="2"/>
  <c r="O1077" i="2"/>
  <c r="O1079" i="2"/>
  <c r="O1081" i="2"/>
  <c r="O1083" i="2"/>
  <c r="O1085" i="2"/>
  <c r="O1087" i="2"/>
  <c r="O1089" i="2"/>
  <c r="O1091" i="2"/>
  <c r="O1093" i="2"/>
  <c r="O1095" i="2"/>
  <c r="O1097" i="2"/>
  <c r="O1099" i="2"/>
  <c r="O1101" i="2"/>
  <c r="O1103" i="2"/>
  <c r="O1105" i="2"/>
  <c r="O1107" i="2"/>
  <c r="O1109" i="2"/>
  <c r="O1111" i="2"/>
  <c r="O1113" i="2"/>
  <c r="O1115" i="2"/>
  <c r="O1117" i="2"/>
  <c r="O1119" i="2"/>
  <c r="O1121" i="2"/>
  <c r="O1123" i="2"/>
  <c r="O1125" i="2"/>
  <c r="O1127" i="2"/>
  <c r="O1129" i="2"/>
  <c r="O1131" i="2"/>
  <c r="O1133" i="2"/>
  <c r="O1135" i="2"/>
  <c r="O1137" i="2"/>
  <c r="O1139" i="2"/>
  <c r="O1141" i="2"/>
  <c r="O1143" i="2"/>
  <c r="O1145" i="2"/>
  <c r="O1147" i="2"/>
  <c r="O1149" i="2"/>
  <c r="O1151" i="2"/>
  <c r="O1153" i="2"/>
  <c r="O1155" i="2"/>
  <c r="O1157" i="2"/>
  <c r="O1159" i="2"/>
  <c r="O1161" i="2"/>
  <c r="O1163" i="2"/>
  <c r="O1165" i="2"/>
  <c r="O1167" i="2"/>
  <c r="O1169" i="2"/>
  <c r="O1171" i="2"/>
  <c r="O1173" i="2"/>
  <c r="O1175" i="2"/>
  <c r="O1177" i="2"/>
  <c r="O1179" i="2"/>
  <c r="O1181" i="2"/>
  <c r="O1183" i="2"/>
  <c r="O1185" i="2"/>
  <c r="O1187" i="2"/>
  <c r="O1189" i="2"/>
  <c r="O1191" i="2"/>
  <c r="O1193" i="2"/>
  <c r="O1195" i="2"/>
  <c r="O1197" i="2"/>
  <c r="O1199" i="2"/>
  <c r="O1201" i="2"/>
  <c r="O1203" i="2"/>
  <c r="O1205" i="2"/>
  <c r="O1207" i="2"/>
  <c r="O1209" i="2"/>
  <c r="O1211" i="2"/>
  <c r="O1213" i="2"/>
  <c r="O1215" i="2"/>
  <c r="O1217" i="2"/>
  <c r="O1219" i="2"/>
  <c r="O1221" i="2"/>
  <c r="O1223" i="2"/>
  <c r="O1225" i="2"/>
  <c r="O1227" i="2"/>
  <c r="O1229" i="2"/>
  <c r="O1231" i="2"/>
  <c r="O1233" i="2"/>
  <c r="O1235" i="2"/>
  <c r="O1237" i="2"/>
  <c r="O1239" i="2"/>
  <c r="O1241" i="2"/>
  <c r="O1243" i="2"/>
  <c r="O1245" i="2"/>
  <c r="O1247" i="2"/>
  <c r="O1249" i="2"/>
  <c r="O1251" i="2"/>
  <c r="O1253" i="2"/>
  <c r="O1255" i="2"/>
  <c r="O1257" i="2"/>
  <c r="O1259" i="2"/>
  <c r="O1261" i="2"/>
  <c r="O1263" i="2"/>
  <c r="O1265" i="2"/>
  <c r="O1267" i="2"/>
  <c r="O1269" i="2"/>
  <c r="O1271" i="2"/>
  <c r="O1273" i="2"/>
  <c r="O1275" i="2"/>
  <c r="O1277" i="2"/>
  <c r="O1279" i="2"/>
  <c r="O1281" i="2"/>
  <c r="O1283" i="2"/>
  <c r="O1285" i="2"/>
  <c r="O1287" i="2"/>
  <c r="O1289" i="2"/>
  <c r="O1291" i="2"/>
  <c r="O1293" i="2"/>
  <c r="O1295" i="2"/>
  <c r="O1297" i="2"/>
  <c r="O1299" i="2"/>
  <c r="O1301" i="2"/>
  <c r="O1303" i="2"/>
  <c r="O1305" i="2"/>
  <c r="O1307" i="2"/>
  <c r="O1309" i="2"/>
  <c r="O1311" i="2"/>
  <c r="O1313" i="2"/>
  <c r="O1315" i="2"/>
  <c r="O1317" i="2"/>
  <c r="O1319" i="2"/>
  <c r="O1321" i="2"/>
  <c r="O1323" i="2"/>
  <c r="O1325" i="2"/>
  <c r="O1327" i="2"/>
  <c r="O1329" i="2"/>
  <c r="O1331" i="2"/>
  <c r="O1333" i="2"/>
  <c r="O1335" i="2"/>
  <c r="O1337" i="2"/>
  <c r="O1339" i="2"/>
  <c r="O1341" i="2"/>
  <c r="O1343" i="2"/>
  <c r="O1345" i="2"/>
  <c r="O1347" i="2"/>
  <c r="O1349" i="2"/>
  <c r="O1351" i="2"/>
  <c r="O1353" i="2"/>
  <c r="O1355" i="2"/>
  <c r="O1357" i="2"/>
  <c r="O1359" i="2"/>
  <c r="O1361" i="2"/>
  <c r="O1363" i="2"/>
  <c r="O1365" i="2"/>
  <c r="O1367" i="2"/>
  <c r="O1369" i="2"/>
  <c r="O1371" i="2"/>
  <c r="O1373" i="2"/>
  <c r="O1375" i="2"/>
  <c r="O1377" i="2"/>
  <c r="O1379" i="2"/>
  <c r="O1381" i="2"/>
  <c r="O1383" i="2"/>
  <c r="O1385" i="2"/>
  <c r="O1387" i="2"/>
  <c r="O1389" i="2"/>
  <c r="O1391" i="2"/>
  <c r="O1393" i="2"/>
  <c r="O1395" i="2"/>
  <c r="O1397" i="2"/>
  <c r="O1399" i="2"/>
  <c r="O1401" i="2"/>
  <c r="O1403" i="2"/>
  <c r="O1405" i="2"/>
  <c r="O1407" i="2"/>
  <c r="O1409" i="2"/>
  <c r="O1411" i="2"/>
  <c r="O1413" i="2"/>
  <c r="O1415" i="2"/>
  <c r="O1417" i="2"/>
  <c r="O1419" i="2"/>
  <c r="O1421" i="2"/>
  <c r="O1423" i="2"/>
  <c r="O1425" i="2"/>
  <c r="O1427" i="2"/>
  <c r="O1429" i="2"/>
  <c r="O1431" i="2"/>
  <c r="O1433" i="2"/>
  <c r="O1435" i="2"/>
  <c r="O1437" i="2"/>
  <c r="O1439" i="2"/>
  <c r="O1441" i="2"/>
  <c r="O1443" i="2"/>
  <c r="O1445" i="2"/>
  <c r="O1447" i="2"/>
  <c r="O1449" i="2"/>
  <c r="O1451" i="2"/>
  <c r="O1453" i="2"/>
  <c r="O1455" i="2"/>
  <c r="O1457" i="2"/>
  <c r="O1459" i="2"/>
  <c r="O1461" i="2"/>
  <c r="O1463" i="2"/>
  <c r="O1465" i="2"/>
  <c r="O1467" i="2"/>
  <c r="O1469" i="2"/>
  <c r="O1471" i="2"/>
  <c r="O1473" i="2"/>
  <c r="O1475" i="2"/>
  <c r="O1477" i="2"/>
  <c r="O1479" i="2"/>
  <c r="O1481" i="2"/>
  <c r="O1483" i="2"/>
  <c r="O1485" i="2"/>
  <c r="O1487" i="2"/>
  <c r="O1489" i="2"/>
  <c r="O1491" i="2"/>
  <c r="O1493" i="2"/>
  <c r="O1495" i="2"/>
  <c r="O1497" i="2"/>
  <c r="O1499" i="2"/>
  <c r="O1501" i="2"/>
  <c r="O1503" i="2"/>
  <c r="O1505" i="2"/>
  <c r="O1507" i="2"/>
  <c r="O1509" i="2"/>
  <c r="O1511" i="2"/>
  <c r="O1513" i="2"/>
  <c r="O1515" i="2"/>
  <c r="O1517" i="2"/>
  <c r="O1519" i="2"/>
  <c r="O1521" i="2"/>
  <c r="O1523" i="2"/>
  <c r="O1525" i="2"/>
  <c r="O1527" i="2"/>
  <c r="O1529" i="2"/>
  <c r="O1531" i="2"/>
  <c r="O1533" i="2"/>
  <c r="O1535" i="2"/>
  <c r="O1537" i="2"/>
  <c r="O1539" i="2"/>
  <c r="O1541" i="2"/>
  <c r="O1543" i="2"/>
  <c r="O1545" i="2"/>
  <c r="O1547" i="2"/>
  <c r="O1549" i="2"/>
  <c r="O1551" i="2"/>
  <c r="O1553" i="2"/>
  <c r="O1555" i="2"/>
  <c r="O1557" i="2"/>
  <c r="O1559" i="2"/>
  <c r="O1561" i="2"/>
  <c r="O1563" i="2"/>
  <c r="O1565" i="2"/>
  <c r="O1567" i="2"/>
  <c r="O1569" i="2"/>
  <c r="O1571" i="2"/>
  <c r="O1573" i="2"/>
  <c r="O1575" i="2"/>
  <c r="O1577" i="2"/>
  <c r="O1579" i="2"/>
  <c r="O1581" i="2"/>
  <c r="O1583" i="2"/>
  <c r="O1585" i="2"/>
  <c r="O1587" i="2"/>
  <c r="O1589" i="2"/>
  <c r="O1591" i="2"/>
  <c r="O1593" i="2"/>
  <c r="O1595" i="2"/>
  <c r="O1597" i="2"/>
  <c r="O1599" i="2"/>
  <c r="O1601" i="2"/>
  <c r="O1603" i="2"/>
  <c r="O1605" i="2"/>
  <c r="O1607" i="2"/>
  <c r="O1609" i="2"/>
  <c r="O1611" i="2"/>
  <c r="O1613" i="2"/>
  <c r="O1615" i="2"/>
  <c r="O1617" i="2"/>
  <c r="O1619" i="2"/>
  <c r="O1621" i="2"/>
  <c r="O1623" i="2"/>
  <c r="O1625" i="2"/>
  <c r="O1627" i="2"/>
  <c r="O1629" i="2"/>
  <c r="O1631" i="2"/>
  <c r="O1633" i="2"/>
  <c r="O1635" i="2"/>
  <c r="O1637" i="2"/>
  <c r="O1639" i="2"/>
  <c r="O1641" i="2"/>
  <c r="O1643" i="2"/>
  <c r="O1645" i="2"/>
  <c r="O1647" i="2"/>
  <c r="O1649" i="2"/>
  <c r="O1651" i="2"/>
  <c r="O1653" i="2"/>
  <c r="O1655" i="2"/>
  <c r="O1657" i="2"/>
  <c r="O1659" i="2"/>
  <c r="O1661" i="2"/>
  <c r="O1663" i="2"/>
  <c r="O1665" i="2"/>
  <c r="O1667" i="2"/>
  <c r="O1669" i="2"/>
  <c r="O1671" i="2"/>
  <c r="O1673" i="2"/>
  <c r="O1675" i="2"/>
  <c r="O1677" i="2"/>
  <c r="O1679" i="2"/>
  <c r="O1681" i="2"/>
  <c r="O1683" i="2"/>
  <c r="O1685" i="2"/>
  <c r="O1687" i="2"/>
  <c r="O1689" i="2"/>
  <c r="O1691" i="2"/>
  <c r="O1693" i="2"/>
  <c r="O1695" i="2"/>
  <c r="O1697" i="2"/>
  <c r="O1699" i="2"/>
  <c r="O1701" i="2"/>
  <c r="O1703" i="2"/>
  <c r="O1705" i="2"/>
  <c r="O1707" i="2"/>
  <c r="O1709" i="2"/>
  <c r="O1711" i="2"/>
  <c r="O1713" i="2"/>
  <c r="O1715" i="2"/>
  <c r="O1717" i="2"/>
  <c r="O1719" i="2"/>
  <c r="O1721" i="2"/>
  <c r="O1723" i="2"/>
  <c r="O1725" i="2"/>
  <c r="O1727" i="2"/>
  <c r="O1729" i="2"/>
  <c r="O1731" i="2"/>
  <c r="O1733" i="2"/>
  <c r="O1735" i="2"/>
  <c r="O1737" i="2"/>
  <c r="O1739" i="2"/>
  <c r="O1741" i="2"/>
  <c r="O1743" i="2"/>
  <c r="O1745" i="2"/>
  <c r="O1747" i="2"/>
  <c r="O1749" i="2"/>
  <c r="O1751" i="2"/>
  <c r="O1753" i="2"/>
  <c r="O1755" i="2"/>
  <c r="O1757" i="2"/>
  <c r="O1759" i="2"/>
  <c r="O1761" i="2"/>
  <c r="O1763" i="2"/>
  <c r="O1765" i="2"/>
  <c r="O1767" i="2"/>
  <c r="O1769" i="2"/>
  <c r="O1771" i="2"/>
  <c r="O1773" i="2"/>
  <c r="O1775" i="2"/>
  <c r="O1777" i="2"/>
  <c r="O1779" i="2"/>
  <c r="O1781" i="2"/>
  <c r="O1783" i="2"/>
  <c r="O1785" i="2"/>
  <c r="O1787" i="2"/>
  <c r="O1789" i="2"/>
  <c r="O1791" i="2"/>
  <c r="O1793" i="2"/>
  <c r="O1795" i="2"/>
  <c r="O1797" i="2"/>
  <c r="O1799" i="2"/>
  <c r="O1801" i="2"/>
  <c r="O1803" i="2"/>
  <c r="O1805" i="2"/>
  <c r="O1807" i="2"/>
  <c r="O1809" i="2"/>
  <c r="O1811" i="2"/>
  <c r="O1813" i="2"/>
  <c r="O1815" i="2"/>
  <c r="O1817" i="2"/>
  <c r="O1819" i="2"/>
  <c r="O1821" i="2"/>
  <c r="O1823" i="2"/>
  <c r="O1825" i="2"/>
  <c r="O1827" i="2"/>
  <c r="O1829" i="2"/>
  <c r="O1831" i="2"/>
  <c r="O1833" i="2"/>
  <c r="O1835" i="2"/>
  <c r="O1837" i="2"/>
  <c r="O1839" i="2"/>
  <c r="O1841" i="2"/>
  <c r="O1843" i="2"/>
  <c r="O1845" i="2"/>
  <c r="O1847" i="2"/>
  <c r="O1849" i="2"/>
  <c r="O1851" i="2"/>
  <c r="O1853" i="2"/>
  <c r="O1855" i="2"/>
  <c r="O1857" i="2"/>
  <c r="O1859" i="2"/>
  <c r="O1861" i="2"/>
  <c r="O1863" i="2"/>
  <c r="O1865" i="2"/>
  <c r="O1867" i="2"/>
  <c r="O1869" i="2"/>
  <c r="O1871" i="2"/>
  <c r="O1873" i="2"/>
  <c r="O1875" i="2"/>
  <c r="O1877" i="2"/>
  <c r="O1879" i="2"/>
  <c r="O1881" i="2"/>
  <c r="O1883" i="2"/>
  <c r="O1885" i="2"/>
  <c r="O1887" i="2"/>
  <c r="O1889" i="2"/>
  <c r="O1891" i="2"/>
  <c r="O1893" i="2"/>
  <c r="O1895" i="2"/>
  <c r="O1897" i="2"/>
  <c r="O1899" i="2"/>
  <c r="O1901" i="2"/>
  <c r="O1903" i="2"/>
  <c r="O1905" i="2"/>
  <c r="O1907" i="2"/>
  <c r="O1909" i="2"/>
  <c r="O1911" i="2"/>
  <c r="O1913" i="2"/>
  <c r="O1915" i="2"/>
  <c r="O1917" i="2"/>
  <c r="O1919" i="2"/>
  <c r="O1921" i="2"/>
  <c r="O1923" i="2"/>
  <c r="O1925" i="2"/>
  <c r="O1927" i="2"/>
  <c r="O1929" i="2"/>
  <c r="O1931" i="2"/>
  <c r="O1933" i="2"/>
  <c r="O1935" i="2"/>
  <c r="O1937" i="2"/>
  <c r="O1939" i="2"/>
  <c r="O1941" i="2"/>
  <c r="O1943" i="2"/>
  <c r="O1945" i="2"/>
  <c r="O1947" i="2"/>
  <c r="O1949" i="2"/>
  <c r="O1951" i="2"/>
  <c r="O1953" i="2"/>
  <c r="O1955" i="2"/>
  <c r="O1957" i="2"/>
  <c r="O1959" i="2"/>
  <c r="O1961" i="2"/>
  <c r="O1963" i="2"/>
  <c r="O1965" i="2"/>
  <c r="O1967" i="2"/>
  <c r="O1969" i="2"/>
  <c r="O1971" i="2"/>
  <c r="O1973" i="2"/>
  <c r="O1975" i="2"/>
  <c r="O1977" i="2"/>
  <c r="O1979" i="2"/>
  <c r="O1981" i="2"/>
  <c r="O1983" i="2"/>
  <c r="O1985" i="2"/>
  <c r="O1987" i="2"/>
  <c r="O1989" i="2"/>
  <c r="O1991" i="2"/>
  <c r="O1993" i="2"/>
  <c r="O1995" i="2"/>
  <c r="O1997" i="2"/>
  <c r="O1999" i="2"/>
  <c r="O2001" i="2"/>
  <c r="O2003" i="2"/>
  <c r="O2005" i="2"/>
  <c r="O2007" i="2"/>
  <c r="O2009" i="2"/>
  <c r="O2011" i="2"/>
  <c r="O2013" i="2"/>
  <c r="O2015" i="2"/>
  <c r="O2017" i="2"/>
  <c r="O2019" i="2"/>
  <c r="O2021" i="2"/>
  <c r="O2023" i="2"/>
  <c r="O2025" i="2"/>
  <c r="O2027" i="2"/>
  <c r="O2029" i="2"/>
  <c r="O2031" i="2"/>
  <c r="O2033" i="2"/>
  <c r="O2035" i="2"/>
  <c r="O2037" i="2"/>
  <c r="O2039" i="2"/>
  <c r="O2041" i="2"/>
  <c r="O2043" i="2"/>
  <c r="O2045" i="2"/>
  <c r="O2047" i="2"/>
  <c r="O2049" i="2"/>
  <c r="O2051" i="2"/>
  <c r="O2053" i="2"/>
  <c r="O2055" i="2"/>
  <c r="O2057" i="2"/>
  <c r="O2059" i="2"/>
  <c r="O2061" i="2"/>
  <c r="O2063" i="2"/>
  <c r="O2065" i="2"/>
  <c r="O2067" i="2"/>
  <c r="O2069" i="2"/>
  <c r="O2071" i="2"/>
  <c r="O2073" i="2"/>
  <c r="O2075" i="2"/>
  <c r="O2077" i="2"/>
  <c r="O2079" i="2"/>
  <c r="O2081" i="2"/>
  <c r="O2083" i="2"/>
  <c r="O2085" i="2"/>
  <c r="O2087" i="2"/>
  <c r="O2089" i="2"/>
  <c r="O2091" i="2"/>
  <c r="O2093" i="2"/>
  <c r="O2095" i="2"/>
  <c r="O2097" i="2"/>
  <c r="O2099" i="2"/>
  <c r="O2101" i="2"/>
  <c r="O2103" i="2"/>
  <c r="O2105" i="2"/>
  <c r="O2107" i="2"/>
  <c r="O2109" i="2"/>
  <c r="O2111" i="2"/>
  <c r="O2113" i="2"/>
  <c r="O2115" i="2"/>
  <c r="O2117" i="2"/>
  <c r="O2119" i="2"/>
  <c r="O2121" i="2"/>
  <c r="O2123" i="2"/>
  <c r="O2125" i="2"/>
  <c r="O2127" i="2"/>
  <c r="O2129" i="2"/>
  <c r="O2131" i="2"/>
  <c r="O2133" i="2"/>
  <c r="O2135" i="2"/>
  <c r="O2137" i="2"/>
  <c r="O2139" i="2"/>
  <c r="O2141" i="2"/>
  <c r="O2143" i="2"/>
  <c r="O2145" i="2"/>
  <c r="O2147" i="2"/>
  <c r="O2149" i="2"/>
  <c r="O2151" i="2"/>
  <c r="O2153" i="2"/>
  <c r="O2155" i="2"/>
  <c r="O2157" i="2"/>
  <c r="O2159" i="2"/>
  <c r="O2161" i="2"/>
  <c r="O2163" i="2"/>
  <c r="O2165" i="2"/>
  <c r="O2167" i="2"/>
  <c r="O2169" i="2"/>
  <c r="O2171" i="2"/>
  <c r="O2173" i="2"/>
  <c r="O2175" i="2"/>
  <c r="O2177" i="2"/>
  <c r="O2179" i="2"/>
  <c r="O2181" i="2"/>
  <c r="O2183" i="2"/>
  <c r="O2185" i="2"/>
  <c r="O2187" i="2"/>
  <c r="O2189" i="2"/>
  <c r="O2191" i="2"/>
  <c r="O2193" i="2"/>
  <c r="O2195" i="2"/>
  <c r="O2197" i="2"/>
  <c r="O2199" i="2"/>
  <c r="O2201" i="2"/>
  <c r="O2203" i="2"/>
  <c r="O2205" i="2"/>
  <c r="O2207" i="2"/>
  <c r="O2209" i="2"/>
  <c r="O2211" i="2"/>
  <c r="O2213" i="2"/>
  <c r="O2215" i="2"/>
  <c r="O2217" i="2"/>
  <c r="O2219" i="2"/>
  <c r="O2221" i="2"/>
  <c r="O2223" i="2"/>
  <c r="O2225" i="2"/>
  <c r="O2227" i="2"/>
  <c r="O2229" i="2"/>
  <c r="O2231" i="2"/>
  <c r="O2233" i="2"/>
  <c r="O2235" i="2"/>
  <c r="O2237" i="2"/>
  <c r="O2239" i="2"/>
  <c r="O2241" i="2"/>
  <c r="O2243" i="2"/>
  <c r="O2245" i="2"/>
  <c r="O2247" i="2"/>
  <c r="O2249" i="2"/>
  <c r="O2251" i="2"/>
  <c r="O2253" i="2"/>
  <c r="O2255" i="2"/>
  <c r="O2257" i="2"/>
  <c r="O2259" i="2"/>
  <c r="O2261" i="2"/>
  <c r="O2263" i="2"/>
  <c r="O2265" i="2"/>
  <c r="O2267" i="2"/>
  <c r="O2269" i="2"/>
  <c r="O2271" i="2"/>
  <c r="O2273" i="2"/>
  <c r="O2275" i="2"/>
  <c r="O2277" i="2"/>
  <c r="O2279" i="2"/>
  <c r="O2281" i="2"/>
  <c r="O2283" i="2"/>
  <c r="O2285" i="2"/>
  <c r="O2287" i="2"/>
  <c r="O2289" i="2"/>
  <c r="O2291" i="2"/>
  <c r="O2293" i="2"/>
  <c r="O2295" i="2"/>
  <c r="O2297" i="2"/>
  <c r="O2299" i="2"/>
  <c r="O2301" i="2"/>
  <c r="O2303" i="2"/>
  <c r="O2305" i="2"/>
  <c r="O2307" i="2"/>
  <c r="O2309" i="2"/>
  <c r="O2311" i="2"/>
  <c r="O2313" i="2"/>
  <c r="O2315" i="2"/>
  <c r="O2317" i="2"/>
  <c r="O2319" i="2"/>
  <c r="O2321" i="2"/>
  <c r="O2323" i="2"/>
  <c r="O2325" i="2"/>
  <c r="O2327" i="2"/>
  <c r="N283" i="2"/>
  <c r="N343" i="2"/>
  <c r="N347" i="2"/>
  <c r="N279" i="2"/>
  <c r="N2318" i="2"/>
  <c r="N2322" i="2"/>
  <c r="N2326" i="2"/>
  <c r="N276" i="2"/>
  <c r="N281" i="2"/>
  <c r="N341" i="2"/>
  <c r="N345" i="2"/>
  <c r="N469" i="2"/>
  <c r="N471" i="2"/>
  <c r="N473" i="2"/>
  <c r="N475" i="2"/>
  <c r="N765" i="2"/>
  <c r="N1269" i="2"/>
  <c r="N1216" i="2"/>
  <c r="N1568" i="2"/>
  <c r="N1898" i="2"/>
  <c r="N1505" i="2"/>
  <c r="N1613" i="2"/>
  <c r="N1665" i="2"/>
  <c r="N2055" i="2"/>
  <c r="N2171" i="2"/>
  <c r="N2219" i="2"/>
  <c r="N2247" i="2"/>
  <c r="N2255" i="2"/>
  <c r="N2257" i="2"/>
  <c r="N2259" i="2"/>
  <c r="N2263" i="2"/>
  <c r="N2267" i="2"/>
  <c r="N2273" i="2"/>
  <c r="N2275" i="2"/>
  <c r="N2279" i="2"/>
  <c r="N2283" i="2"/>
  <c r="N2299" i="2"/>
  <c r="N2311" i="2"/>
  <c r="N2319" i="2"/>
  <c r="N2321" i="2"/>
  <c r="N2323" i="2"/>
  <c r="N2327" i="2"/>
  <c r="N340" i="2"/>
  <c r="N564" i="2"/>
  <c r="N1576" i="2"/>
  <c r="J359" i="1"/>
  <c r="J375" i="1"/>
  <c r="J387" i="1"/>
  <c r="J391" i="1"/>
  <c r="J423" i="1"/>
  <c r="J435" i="1"/>
  <c r="J439" i="1"/>
  <c r="J26" i="1"/>
  <c r="J28" i="1"/>
  <c r="J32" i="1"/>
  <c r="J34" i="1"/>
  <c r="J36" i="1"/>
  <c r="J40" i="1"/>
  <c r="J42" i="1"/>
  <c r="J444" i="1"/>
  <c r="J448" i="1"/>
  <c r="J450" i="1"/>
  <c r="J452" i="1"/>
  <c r="J454" i="1"/>
  <c r="J72" i="1"/>
  <c r="J24" i="1"/>
  <c r="J55" i="1"/>
  <c r="J57" i="1"/>
  <c r="J65" i="1"/>
  <c r="J71" i="1"/>
  <c r="J73" i="1"/>
  <c r="J87" i="1"/>
  <c r="J89" i="1"/>
  <c r="J97" i="1"/>
  <c r="J157" i="1"/>
  <c r="J169" i="1"/>
  <c r="J173" i="1"/>
  <c r="J205" i="1"/>
  <c r="J217" i="1"/>
  <c r="J8" i="1"/>
  <c r="J224" i="1"/>
  <c r="J236" i="1"/>
  <c r="J456" i="1"/>
  <c r="J9" i="1"/>
  <c r="J15" i="1"/>
  <c r="J19" i="1"/>
  <c r="J23" i="1"/>
  <c r="J74" i="1"/>
  <c r="J76" i="1"/>
  <c r="J82" i="1"/>
  <c r="J84" i="1"/>
  <c r="J88" i="1"/>
  <c r="J90" i="1"/>
  <c r="J92" i="1"/>
  <c r="J105" i="1"/>
  <c r="J131" i="1"/>
  <c r="J221" i="1"/>
  <c r="J233" i="1"/>
  <c r="J237" i="1"/>
  <c r="J241" i="1"/>
  <c r="J269" i="1"/>
  <c r="J281" i="1"/>
  <c r="J288" i="1"/>
  <c r="J300" i="1"/>
  <c r="J332" i="1"/>
  <c r="J33" i="1"/>
  <c r="J39" i="1"/>
  <c r="J47" i="1"/>
  <c r="J51" i="1"/>
  <c r="J98" i="1"/>
  <c r="J100" i="1"/>
  <c r="J106" i="1"/>
  <c r="J124" i="1"/>
  <c r="J126" i="1"/>
  <c r="J128" i="1"/>
  <c r="J130" i="1"/>
  <c r="J136" i="1"/>
  <c r="J140" i="1"/>
  <c r="J142" i="1"/>
  <c r="J148" i="1"/>
  <c r="J156" i="1"/>
  <c r="J178" i="1"/>
  <c r="J180" i="1"/>
  <c r="J182" i="1"/>
  <c r="J184" i="1"/>
  <c r="J188" i="1"/>
  <c r="J194" i="1"/>
  <c r="J196" i="1"/>
  <c r="J198" i="1"/>
  <c r="J200" i="1"/>
  <c r="J204" i="1"/>
  <c r="J210" i="1"/>
  <c r="J212" i="1"/>
  <c r="J285" i="1"/>
  <c r="J297" i="1"/>
  <c r="J301" i="1"/>
  <c r="J333" i="1"/>
  <c r="J345" i="1"/>
  <c r="J20" i="1"/>
  <c r="J41" i="1"/>
  <c r="J183" i="1"/>
  <c r="J195" i="1"/>
  <c r="J199" i="1"/>
  <c r="J5" i="1"/>
  <c r="J112" i="1"/>
  <c r="J120" i="1"/>
  <c r="J247" i="1"/>
  <c r="J259" i="1"/>
  <c r="J263" i="1"/>
  <c r="J392" i="1"/>
  <c r="J396" i="1"/>
  <c r="J408" i="1"/>
  <c r="J4" i="1"/>
  <c r="J29" i="1"/>
  <c r="J31" i="1"/>
  <c r="J58" i="1"/>
  <c r="J60" i="1"/>
  <c r="J64" i="1"/>
  <c r="J81" i="1"/>
  <c r="J109" i="1"/>
  <c r="J111" i="1"/>
  <c r="J113" i="1"/>
  <c r="J117" i="1"/>
  <c r="J119" i="1"/>
  <c r="J123" i="1"/>
  <c r="J125" i="1"/>
  <c r="J139" i="1"/>
  <c r="J143" i="1"/>
  <c r="J153" i="1"/>
  <c r="J160" i="1"/>
  <c r="J172" i="1"/>
  <c r="J242" i="1"/>
  <c r="J244" i="1"/>
  <c r="J246" i="1"/>
  <c r="J248" i="1"/>
  <c r="J250" i="1"/>
  <c r="J252" i="1"/>
  <c r="J258" i="1"/>
  <c r="J260" i="1"/>
  <c r="J262" i="1"/>
  <c r="J264" i="1"/>
  <c r="J266" i="1"/>
  <c r="J268" i="1"/>
  <c r="J274" i="1"/>
  <c r="J276" i="1"/>
  <c r="J311" i="1"/>
  <c r="J323" i="1"/>
  <c r="J327" i="1"/>
  <c r="J349" i="1"/>
  <c r="J365" i="1"/>
  <c r="J397" i="1"/>
  <c r="J409" i="1"/>
  <c r="J304" i="1"/>
  <c r="J306" i="1"/>
  <c r="J308" i="1"/>
  <c r="J310" i="1"/>
  <c r="J312" i="1"/>
  <c r="J316" i="1"/>
  <c r="J322" i="1"/>
  <c r="J324" i="1"/>
  <c r="J336" i="1"/>
  <c r="J338" i="1"/>
  <c r="J340" i="1"/>
  <c r="J413" i="1"/>
  <c r="J425" i="1"/>
  <c r="J445" i="1"/>
  <c r="J449" i="1"/>
  <c r="J49" i="1"/>
  <c r="J96" i="1"/>
  <c r="J147" i="1"/>
  <c r="J151" i="1"/>
  <c r="J176" i="1"/>
  <c r="J211" i="1"/>
  <c r="J215" i="1"/>
  <c r="J240" i="1"/>
  <c r="J275" i="1"/>
  <c r="J279" i="1"/>
  <c r="J326" i="1"/>
  <c r="J328" i="1"/>
  <c r="J339" i="1"/>
  <c r="J343" i="1"/>
  <c r="J361" i="1"/>
  <c r="J390" i="1"/>
  <c r="J394" i="1"/>
  <c r="J399" i="1"/>
  <c r="J403" i="1"/>
  <c r="J407" i="1"/>
  <c r="J434" i="1"/>
  <c r="J436" i="1"/>
  <c r="J438" i="1"/>
  <c r="J440" i="1"/>
  <c r="J442" i="1"/>
  <c r="J451" i="1"/>
  <c r="J455" i="1"/>
  <c r="J17" i="1"/>
  <c r="J44" i="1"/>
  <c r="J46" i="1"/>
  <c r="J48" i="1"/>
  <c r="J50" i="1"/>
  <c r="J80" i="1"/>
  <c r="J95" i="1"/>
  <c r="J104" i="1"/>
  <c r="J108" i="1"/>
  <c r="J150" i="1"/>
  <c r="J152" i="1"/>
  <c r="J163" i="1"/>
  <c r="J167" i="1"/>
  <c r="J185" i="1"/>
  <c r="J192" i="1"/>
  <c r="J214" i="1"/>
  <c r="J216" i="1"/>
  <c r="J218" i="1"/>
  <c r="J227" i="1"/>
  <c r="J231" i="1"/>
  <c r="J249" i="1"/>
  <c r="J256" i="1"/>
  <c r="J278" i="1"/>
  <c r="J280" i="1"/>
  <c r="J291" i="1"/>
  <c r="J295" i="1"/>
  <c r="J313" i="1"/>
  <c r="J342" i="1"/>
  <c r="J344" i="1"/>
  <c r="J355" i="1"/>
  <c r="J377" i="1"/>
  <c r="J404" i="1"/>
  <c r="J406" i="1"/>
  <c r="J410" i="1"/>
  <c r="J419" i="1"/>
  <c r="J12" i="1"/>
  <c r="J14" i="1"/>
  <c r="J16" i="1"/>
  <c r="J18" i="1"/>
  <c r="J56" i="1"/>
  <c r="J61" i="1"/>
  <c r="J63" i="1"/>
  <c r="J66" i="1"/>
  <c r="J68" i="1"/>
  <c r="J79" i="1"/>
  <c r="J101" i="1"/>
  <c r="J103" i="1"/>
  <c r="J114" i="1"/>
  <c r="J116" i="1"/>
  <c r="J122" i="1"/>
  <c r="J127" i="1"/>
  <c r="J144" i="1"/>
  <c r="J162" i="1"/>
  <c r="J164" i="1"/>
  <c r="J166" i="1"/>
  <c r="J168" i="1"/>
  <c r="J179" i="1"/>
  <c r="J189" i="1"/>
  <c r="J201" i="1"/>
  <c r="J208" i="1"/>
  <c r="J226" i="1"/>
  <c r="J228" i="1"/>
  <c r="J230" i="1"/>
  <c r="J232" i="1"/>
  <c r="J234" i="1"/>
  <c r="J243" i="1"/>
  <c r="J253" i="1"/>
  <c r="J257" i="1"/>
  <c r="J265" i="1"/>
  <c r="J272" i="1"/>
  <c r="J290" i="1"/>
  <c r="J292" i="1"/>
  <c r="J294" i="1"/>
  <c r="J296" i="1"/>
  <c r="J307" i="1"/>
  <c r="J317" i="1"/>
  <c r="J329" i="1"/>
  <c r="J354" i="1"/>
  <c r="J356" i="1"/>
  <c r="J358" i="1"/>
  <c r="J360" i="1"/>
  <c r="J371" i="1"/>
  <c r="J381" i="1"/>
  <c r="J393" i="1"/>
  <c r="J418" i="1"/>
  <c r="J420" i="1"/>
  <c r="J422" i="1"/>
  <c r="J429" i="1"/>
  <c r="J433" i="1"/>
  <c r="J441" i="1"/>
  <c r="N36" i="2"/>
  <c r="N700" i="2"/>
  <c r="N746" i="2"/>
  <c r="N756" i="2"/>
  <c r="N762" i="2"/>
  <c r="N769" i="2"/>
  <c r="N851" i="2"/>
  <c r="N875" i="2"/>
  <c r="N9" i="2"/>
  <c r="N37" i="2"/>
  <c r="N39" i="2"/>
  <c r="N81" i="2"/>
  <c r="N986" i="2"/>
  <c r="N1212" i="2"/>
  <c r="N225" i="2"/>
  <c r="N596" i="2"/>
  <c r="N1273" i="2"/>
  <c r="N1313" i="2"/>
  <c r="N1333" i="2"/>
  <c r="N1429" i="2"/>
  <c r="N1441" i="2"/>
  <c r="N1493" i="2"/>
  <c r="N4" i="2"/>
  <c r="N84" i="2"/>
  <c r="N148" i="2"/>
  <c r="N172" i="2"/>
  <c r="N204" i="2"/>
  <c r="N226" i="2"/>
  <c r="N228" i="2"/>
  <c r="N232" i="2"/>
  <c r="N236" i="2"/>
  <c r="N573" i="2"/>
  <c r="N575" i="2"/>
  <c r="N577" i="2"/>
  <c r="N607" i="2"/>
  <c r="N609" i="2"/>
  <c r="N627" i="2"/>
  <c r="N635" i="2"/>
  <c r="N667" i="2"/>
  <c r="N671" i="2"/>
  <c r="N679" i="2"/>
  <c r="N1276" i="2"/>
  <c r="N1282" i="2"/>
  <c r="N1284" i="2"/>
  <c r="N1292" i="2"/>
  <c r="N1334" i="2"/>
  <c r="N1517" i="2"/>
  <c r="N1677" i="2"/>
  <c r="N1741" i="2"/>
  <c r="N1777" i="2"/>
  <c r="N1821" i="2"/>
  <c r="N1837" i="2"/>
  <c r="N348" i="2"/>
  <c r="N372" i="2"/>
  <c r="N380" i="2"/>
  <c r="N388" i="2"/>
  <c r="N390" i="2"/>
  <c r="N392" i="2"/>
  <c r="N394" i="2"/>
  <c r="N396" i="2"/>
  <c r="N398" i="2"/>
  <c r="N400" i="2"/>
  <c r="N402" i="2"/>
  <c r="N404" i="2"/>
  <c r="N412" i="2"/>
  <c r="N468" i="2"/>
  <c r="N476" i="2"/>
  <c r="N500" i="2"/>
  <c r="N508" i="2"/>
  <c r="N516" i="2"/>
  <c r="N518" i="2"/>
  <c r="N520" i="2"/>
  <c r="N522" i="2"/>
  <c r="N524" i="2"/>
  <c r="N526" i="2"/>
  <c r="N528" i="2"/>
  <c r="N530" i="2"/>
  <c r="N532" i="2"/>
  <c r="N548" i="2"/>
  <c r="N550" i="2"/>
  <c r="N552" i="2"/>
  <c r="N554" i="2"/>
  <c r="N556" i="2"/>
  <c r="N558" i="2"/>
  <c r="N560" i="2"/>
  <c r="N562" i="2"/>
  <c r="N1053" i="2"/>
  <c r="N1117" i="2"/>
  <c r="N1127" i="2"/>
  <c r="N1129" i="2"/>
  <c r="N1131" i="2"/>
  <c r="N1195" i="2"/>
  <c r="N1197" i="2"/>
  <c r="N1207" i="2"/>
  <c r="N1211" i="2"/>
  <c r="N1564" i="2"/>
  <c r="N1682" i="2"/>
  <c r="N1762" i="2"/>
  <c r="N1782" i="2"/>
  <c r="N1790" i="2"/>
  <c r="N1798" i="2"/>
  <c r="N1822" i="2"/>
  <c r="N1870" i="2"/>
  <c r="N1460" i="2"/>
  <c r="N1486" i="2"/>
  <c r="N1492" i="2"/>
  <c r="N1494" i="2"/>
  <c r="N652" i="2"/>
  <c r="N1372" i="2"/>
  <c r="N774" i="2"/>
  <c r="N778" i="2"/>
  <c r="N794" i="2"/>
  <c r="N858" i="2"/>
  <c r="N874" i="2"/>
  <c r="N930" i="2"/>
  <c r="N1373" i="2"/>
  <c r="N1375" i="2"/>
  <c r="N1377" i="2"/>
  <c r="N1389" i="2"/>
  <c r="N1544" i="2"/>
  <c r="N1556" i="2"/>
  <c r="N1698" i="2"/>
  <c r="N1714" i="2"/>
  <c r="N1838" i="2"/>
  <c r="N1930" i="2"/>
  <c r="N1934" i="2"/>
  <c r="N1950" i="2"/>
  <c r="N1962" i="2"/>
  <c r="N1982" i="2"/>
  <c r="N1984" i="2"/>
  <c r="N1986" i="2"/>
  <c r="N1992" i="2"/>
  <c r="N2052" i="2"/>
  <c r="N2" i="2"/>
  <c r="N10" i="2"/>
  <c r="N12" i="2"/>
  <c r="N16" i="2"/>
  <c r="N20" i="2"/>
  <c r="N85" i="2"/>
  <c r="N87" i="2"/>
  <c r="N89" i="2"/>
  <c r="N177" i="2"/>
  <c r="N193" i="2"/>
  <c r="N413" i="2"/>
  <c r="N415" i="2"/>
  <c r="N417" i="2"/>
  <c r="N737" i="2"/>
  <c r="N743" i="2"/>
  <c r="N994" i="2"/>
  <c r="N1036" i="2"/>
  <c r="N1046" i="2"/>
  <c r="N1100" i="2"/>
  <c r="N1110" i="2"/>
  <c r="N1626" i="2"/>
  <c r="N1628" i="2"/>
  <c r="N1683" i="2"/>
  <c r="N1685" i="2"/>
  <c r="N1691" i="2"/>
  <c r="N1693" i="2"/>
  <c r="N1699" i="2"/>
  <c r="N1701" i="2"/>
  <c r="N1717" i="2"/>
  <c r="N1723" i="2"/>
  <c r="N1725" i="2"/>
  <c r="N1729" i="2"/>
  <c r="N1733" i="2"/>
  <c r="N1855" i="2"/>
  <c r="N1857" i="2"/>
  <c r="N1861" i="2"/>
  <c r="N2088" i="2"/>
  <c r="N2092" i="2"/>
  <c r="N2172" i="2"/>
  <c r="N2180" i="2"/>
  <c r="N2184" i="2"/>
  <c r="N2188" i="2"/>
  <c r="N2216" i="2"/>
  <c r="N57" i="2"/>
  <c r="N65" i="2"/>
  <c r="N220" i="2"/>
  <c r="N293" i="2"/>
  <c r="N325" i="2"/>
  <c r="N333" i="2"/>
  <c r="N712" i="2"/>
  <c r="N52" i="2"/>
  <c r="N58" i="2"/>
  <c r="N60" i="2"/>
  <c r="N66" i="2"/>
  <c r="N68" i="2"/>
  <c r="N76" i="2"/>
  <c r="N80" i="2"/>
  <c r="N97" i="2"/>
  <c r="N129" i="2"/>
  <c r="N137" i="2"/>
  <c r="N149" i="2"/>
  <c r="N151" i="2"/>
  <c r="N155" i="2"/>
  <c r="N165" i="2"/>
  <c r="N167" i="2"/>
  <c r="N169" i="2"/>
  <c r="N178" i="2"/>
  <c r="N180" i="2"/>
  <c r="N184" i="2"/>
  <c r="N192" i="2"/>
  <c r="N205" i="2"/>
  <c r="N207" i="2"/>
  <c r="N209" i="2"/>
  <c r="N221" i="2"/>
  <c r="N223" i="2"/>
  <c r="N252" i="2"/>
  <c r="N284" i="2"/>
  <c r="N294" i="2"/>
  <c r="N296" i="2"/>
  <c r="N298" i="2"/>
  <c r="N300" i="2"/>
  <c r="N302" i="2"/>
  <c r="N304" i="2"/>
  <c r="N306" i="2"/>
  <c r="N308" i="2"/>
  <c r="N318" i="2"/>
  <c r="N320" i="2"/>
  <c r="N322" i="2"/>
  <c r="N324" i="2"/>
  <c r="N326" i="2"/>
  <c r="N328" i="2"/>
  <c r="N330" i="2"/>
  <c r="N332" i="2"/>
  <c r="N334" i="2"/>
  <c r="N336" i="2"/>
  <c r="N338" i="2"/>
  <c r="N349" i="2"/>
  <c r="N351" i="2"/>
  <c r="N353" i="2"/>
  <c r="N436" i="2"/>
  <c r="N444" i="2"/>
  <c r="N452" i="2"/>
  <c r="N454" i="2"/>
  <c r="N456" i="2"/>
  <c r="N458" i="2"/>
  <c r="N460" i="2"/>
  <c r="N462" i="2"/>
  <c r="N464" i="2"/>
  <c r="N477" i="2"/>
  <c r="N479" i="2"/>
  <c r="N481" i="2"/>
  <c r="N580" i="2"/>
  <c r="N582" i="2"/>
  <c r="N584" i="2"/>
  <c r="N586" i="2"/>
  <c r="N588" i="2"/>
  <c r="N590" i="2"/>
  <c r="N592" i="2"/>
  <c r="N594" i="2"/>
  <c r="N641" i="2"/>
  <c r="N649" i="2"/>
  <c r="N703" i="2"/>
  <c r="N747" i="2"/>
  <c r="N749" i="2"/>
  <c r="N763" i="2"/>
  <c r="N1054" i="2"/>
  <c r="N1365" i="2"/>
  <c r="N1922" i="2"/>
  <c r="N25" i="2"/>
  <c r="N33" i="2"/>
  <c r="N108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73" i="2"/>
  <c r="N175" i="2"/>
  <c r="N194" i="2"/>
  <c r="N196" i="2"/>
  <c r="N200" i="2"/>
  <c r="N241" i="2"/>
  <c r="N253" i="2"/>
  <c r="N255" i="2"/>
  <c r="N257" i="2"/>
  <c r="N405" i="2"/>
  <c r="N407" i="2"/>
  <c r="N409" i="2"/>
  <c r="N411" i="2"/>
  <c r="N533" i="2"/>
  <c r="N541" i="2"/>
  <c r="N543" i="2"/>
  <c r="N545" i="2"/>
  <c r="N547" i="2"/>
  <c r="N604" i="2"/>
  <c r="N612" i="2"/>
  <c r="N614" i="2"/>
  <c r="N624" i="2"/>
  <c r="N626" i="2"/>
  <c r="N636" i="2"/>
  <c r="N664" i="2"/>
  <c r="N672" i="2"/>
  <c r="N674" i="2"/>
  <c r="N676" i="2"/>
  <c r="N678" i="2"/>
  <c r="N680" i="2"/>
  <c r="N686" i="2"/>
  <c r="N688" i="2"/>
  <c r="N690" i="2"/>
  <c r="N692" i="2"/>
  <c r="N694" i="2"/>
  <c r="N696" i="2"/>
  <c r="N803" i="2"/>
  <c r="N815" i="2"/>
  <c r="N817" i="2"/>
  <c r="N819" i="2"/>
  <c r="N823" i="2"/>
  <c r="N825" i="2"/>
  <c r="N827" i="2"/>
  <c r="N831" i="2"/>
  <c r="N833" i="2"/>
  <c r="N835" i="2"/>
  <c r="N843" i="2"/>
  <c r="N883" i="2"/>
  <c r="N893" i="2"/>
  <c r="N895" i="2"/>
  <c r="N897" i="2"/>
  <c r="N915" i="2"/>
  <c r="N917" i="2"/>
  <c r="N919" i="2"/>
  <c r="N921" i="2"/>
  <c r="N955" i="2"/>
  <c r="N957" i="2"/>
  <c r="N959" i="2"/>
  <c r="N961" i="2"/>
  <c r="N979" i="2"/>
  <c r="N983" i="2"/>
  <c r="N985" i="2"/>
  <c r="N1230" i="2"/>
  <c r="N1236" i="2"/>
  <c r="N1242" i="2"/>
  <c r="N1244" i="2"/>
  <c r="N1557" i="2"/>
  <c r="N1853" i="2"/>
  <c r="N1369" i="2"/>
  <c r="N1457" i="2"/>
  <c r="N1518" i="2"/>
  <c r="N1524" i="2"/>
  <c r="N1561" i="2"/>
  <c r="N1565" i="2"/>
  <c r="N1567" i="2"/>
  <c r="N1569" i="2"/>
  <c r="N1573" i="2"/>
  <c r="N1577" i="2"/>
  <c r="N1579" i="2"/>
  <c r="N1581" i="2"/>
  <c r="N1589" i="2"/>
  <c r="N1605" i="2"/>
  <c r="N1632" i="2"/>
  <c r="N1660" i="2"/>
  <c r="N1666" i="2"/>
  <c r="N1668" i="2"/>
  <c r="N1749" i="2"/>
  <c r="N1761" i="2"/>
  <c r="N1806" i="2"/>
  <c r="N1885" i="2"/>
  <c r="N1926" i="2"/>
  <c r="N2042" i="2"/>
  <c r="N2046" i="2"/>
  <c r="N2050" i="2"/>
  <c r="N2140" i="2"/>
  <c r="N2168" i="2"/>
  <c r="N2183" i="2"/>
  <c r="N2215" i="2"/>
  <c r="N804" i="2"/>
  <c r="N806" i="2"/>
  <c r="N812" i="2"/>
  <c r="N814" i="2"/>
  <c r="N836" i="2"/>
  <c r="N838" i="2"/>
  <c r="N900" i="2"/>
  <c r="N902" i="2"/>
  <c r="N904" i="2"/>
  <c r="N906" i="2"/>
  <c r="N908" i="2"/>
  <c r="N910" i="2"/>
  <c r="N912" i="2"/>
  <c r="N914" i="2"/>
  <c r="N922" i="2"/>
  <c r="N954" i="2"/>
  <c r="N964" i="2"/>
  <c r="N966" i="2"/>
  <c r="N968" i="2"/>
  <c r="N970" i="2"/>
  <c r="N972" i="2"/>
  <c r="N974" i="2"/>
  <c r="N976" i="2"/>
  <c r="N978" i="2"/>
  <c r="N1003" i="2"/>
  <c r="N1073" i="2"/>
  <c r="N1077" i="2"/>
  <c r="N1081" i="2"/>
  <c r="N1093" i="2"/>
  <c r="N1097" i="2"/>
  <c r="N1229" i="2"/>
  <c r="N1237" i="2"/>
  <c r="N1241" i="2"/>
  <c r="N1253" i="2"/>
  <c r="N1255" i="2"/>
  <c r="N1257" i="2"/>
  <c r="N1259" i="2"/>
  <c r="N1261" i="2"/>
  <c r="N1320" i="2"/>
  <c r="N1332" i="2"/>
  <c r="N1378" i="2"/>
  <c r="N1380" i="2"/>
  <c r="N1461" i="2"/>
  <c r="N1465" i="2"/>
  <c r="N1473" i="2"/>
  <c r="N1558" i="2"/>
  <c r="N1637" i="2"/>
  <c r="N1641" i="2"/>
  <c r="N1643" i="2"/>
  <c r="N1645" i="2"/>
  <c r="N1657" i="2"/>
  <c r="N1718" i="2"/>
  <c r="N1720" i="2"/>
  <c r="N1722" i="2"/>
  <c r="N1789" i="2"/>
  <c r="N1854" i="2"/>
  <c r="N1862" i="2"/>
  <c r="N1929" i="2"/>
  <c r="N1971" i="2"/>
  <c r="N2001" i="2"/>
  <c r="N2003" i="2"/>
  <c r="N2011" i="2"/>
  <c r="N2013" i="2"/>
  <c r="N2015" i="2"/>
  <c r="N2017" i="2"/>
  <c r="N2019" i="2"/>
  <c r="N2029" i="2"/>
  <c r="N2031" i="2"/>
  <c r="N2033" i="2"/>
  <c r="N2035" i="2"/>
  <c r="N2039" i="2"/>
  <c r="N2051" i="2"/>
  <c r="N2248" i="2"/>
  <c r="N1056" i="2"/>
  <c r="N1062" i="2"/>
  <c r="N1118" i="2"/>
  <c r="N1120" i="2"/>
  <c r="N1134" i="2"/>
  <c r="N1136" i="2"/>
  <c r="N1138" i="2"/>
  <c r="N1140" i="2"/>
  <c r="N1142" i="2"/>
  <c r="N1146" i="2"/>
  <c r="N1150" i="2"/>
  <c r="N1152" i="2"/>
  <c r="N1154" i="2"/>
  <c r="N1156" i="2"/>
  <c r="N1158" i="2"/>
  <c r="N1162" i="2"/>
  <c r="N1166" i="2"/>
  <c r="N1168" i="2"/>
  <c r="N1174" i="2"/>
  <c r="N1178" i="2"/>
  <c r="N1186" i="2"/>
  <c r="N1188" i="2"/>
  <c r="N1190" i="2"/>
  <c r="N1194" i="2"/>
  <c r="N1277" i="2"/>
  <c r="N1279" i="2"/>
  <c r="N1281" i="2"/>
  <c r="N1293" i="2"/>
  <c r="N1341" i="2"/>
  <c r="N1343" i="2"/>
  <c r="N1345" i="2"/>
  <c r="N1349" i="2"/>
  <c r="N1351" i="2"/>
  <c r="N1353" i="2"/>
  <c r="N1355" i="2"/>
  <c r="N1357" i="2"/>
  <c r="N1361" i="2"/>
  <c r="N1390" i="2"/>
  <c r="N1396" i="2"/>
  <c r="N1422" i="2"/>
  <c r="N1428" i="2"/>
  <c r="N1430" i="2"/>
  <c r="N1442" i="2"/>
  <c r="N1444" i="2"/>
  <c r="N1452" i="2"/>
  <c r="N1454" i="2"/>
  <c r="N1529" i="2"/>
  <c r="N1543" i="2"/>
  <c r="N1545" i="2"/>
  <c r="N1547" i="2"/>
  <c r="N1549" i="2"/>
  <c r="N1553" i="2"/>
  <c r="N1594" i="2"/>
  <c r="N1596" i="2"/>
  <c r="N1602" i="2"/>
  <c r="N1604" i="2"/>
  <c r="N1612" i="2"/>
  <c r="N1625" i="2"/>
  <c r="N1734" i="2"/>
  <c r="N1746" i="2"/>
  <c r="N1839" i="2"/>
  <c r="N1841" i="2"/>
  <c r="N1845" i="2"/>
  <c r="N1886" i="2"/>
  <c r="N1910" i="2"/>
  <c r="N1920" i="2"/>
  <c r="N2097" i="2"/>
  <c r="N2099" i="2"/>
  <c r="N2101" i="2"/>
  <c r="N2103" i="2"/>
  <c r="N2107" i="2"/>
  <c r="N2113" i="2"/>
  <c r="N2115" i="2"/>
  <c r="N2117" i="2"/>
  <c r="N2119" i="2"/>
  <c r="N2125" i="2"/>
  <c r="N2127" i="2"/>
  <c r="N2129" i="2"/>
  <c r="N2131" i="2"/>
  <c r="N2133" i="2"/>
  <c r="N2135" i="2"/>
  <c r="N2139" i="2"/>
  <c r="N2157" i="2"/>
  <c r="N2210" i="2"/>
  <c r="N2214" i="2"/>
  <c r="N5" i="2"/>
  <c r="N7" i="2"/>
  <c r="N49" i="2"/>
  <c r="N101" i="2"/>
  <c r="N103" i="2"/>
  <c r="N107" i="2"/>
  <c r="N116" i="2"/>
  <c r="N161" i="2"/>
  <c r="N188" i="2"/>
  <c r="N261" i="2"/>
  <c r="N269" i="2"/>
  <c r="N17" i="2"/>
  <c r="N26" i="2"/>
  <c r="N28" i="2"/>
  <c r="N32" i="2"/>
  <c r="N34" i="2"/>
  <c r="N41" i="2"/>
  <c r="N82" i="2"/>
  <c r="N109" i="2"/>
  <c r="N111" i="2"/>
  <c r="N115" i="2"/>
  <c r="N117" i="2"/>
  <c r="N119" i="2"/>
  <c r="N123" i="2"/>
  <c r="N158" i="2"/>
  <c r="N160" i="2"/>
  <c r="N162" i="2"/>
  <c r="N164" i="2"/>
  <c r="N168" i="2"/>
  <c r="N189" i="2"/>
  <c r="N191" i="2"/>
  <c r="N229" i="2"/>
  <c r="N231" i="2"/>
  <c r="N233" i="2"/>
  <c r="N242" i="2"/>
  <c r="N244" i="2"/>
  <c r="N248" i="2"/>
  <c r="N254" i="2"/>
  <c r="N256" i="2"/>
  <c r="N258" i="2"/>
  <c r="N260" i="2"/>
  <c r="N262" i="2"/>
  <c r="N264" i="2"/>
  <c r="N266" i="2"/>
  <c r="N268" i="2"/>
  <c r="N270" i="2"/>
  <c r="N272" i="2"/>
  <c r="N287" i="2"/>
  <c r="N289" i="2"/>
  <c r="N303" i="2"/>
  <c r="N305" i="2"/>
  <c r="N307" i="2"/>
  <c r="N316" i="2"/>
  <c r="N357" i="2"/>
  <c r="N365" i="2"/>
  <c r="N373" i="2"/>
  <c r="N375" i="2"/>
  <c r="N377" i="2"/>
  <c r="N379" i="2"/>
  <c r="N437" i="2"/>
  <c r="N439" i="2"/>
  <c r="N441" i="2"/>
  <c r="N443" i="2"/>
  <c r="N493" i="2"/>
  <c r="N503" i="2"/>
  <c r="N505" i="2"/>
  <c r="N507" i="2"/>
  <c r="N540" i="2"/>
  <c r="N21" i="2"/>
  <c r="N23" i="2"/>
  <c r="N42" i="2"/>
  <c r="N44" i="2"/>
  <c r="N50" i="2"/>
  <c r="N90" i="2"/>
  <c r="N92" i="2"/>
  <c r="N96" i="2"/>
  <c r="N98" i="2"/>
  <c r="N100" i="2"/>
  <c r="N102" i="2"/>
  <c r="N104" i="2"/>
  <c r="N106" i="2"/>
  <c r="N141" i="2"/>
  <c r="N143" i="2"/>
  <c r="N147" i="2"/>
  <c r="N197" i="2"/>
  <c r="N199" i="2"/>
  <c r="N201" i="2"/>
  <c r="N210" i="2"/>
  <c r="N212" i="2"/>
  <c r="N216" i="2"/>
  <c r="N224" i="2"/>
  <c r="N237" i="2"/>
  <c r="N239" i="2"/>
  <c r="N311" i="2"/>
  <c r="N313" i="2"/>
  <c r="N315" i="2"/>
  <c r="N319" i="2"/>
  <c r="N321" i="2"/>
  <c r="N323" i="2"/>
  <c r="N358" i="2"/>
  <c r="N360" i="2"/>
  <c r="N362" i="2"/>
  <c r="N364" i="2"/>
  <c r="N366" i="2"/>
  <c r="N368" i="2"/>
  <c r="N370" i="2"/>
  <c r="N381" i="2"/>
  <c r="N383" i="2"/>
  <c r="N385" i="2"/>
  <c r="N420" i="2"/>
  <c r="N422" i="2"/>
  <c r="N424" i="2"/>
  <c r="N426" i="2"/>
  <c r="N428" i="2"/>
  <c r="N430" i="2"/>
  <c r="N432" i="2"/>
  <c r="N434" i="2"/>
  <c r="N445" i="2"/>
  <c r="N447" i="2"/>
  <c r="N484" i="2"/>
  <c r="N486" i="2"/>
  <c r="N488" i="2"/>
  <c r="N490" i="2"/>
  <c r="N492" i="2"/>
  <c r="N494" i="2"/>
  <c r="N496" i="2"/>
  <c r="N498" i="2"/>
  <c r="N511" i="2"/>
  <c r="N513" i="2"/>
  <c r="N572" i="2"/>
  <c r="N535" i="2"/>
  <c r="N537" i="2"/>
  <c r="N539" i="2"/>
  <c r="N585" i="2"/>
  <c r="N599" i="2"/>
  <c r="N601" i="2"/>
  <c r="N603" i="2"/>
  <c r="N620" i="2"/>
  <c r="N632" i="2"/>
  <c r="N662" i="2"/>
  <c r="N689" i="2"/>
  <c r="N693" i="2"/>
  <c r="N711" i="2"/>
  <c r="N715" i="2"/>
  <c r="N719" i="2"/>
  <c r="N796" i="2"/>
  <c r="N798" i="2"/>
  <c r="N811" i="2"/>
  <c r="N855" i="2"/>
  <c r="N857" i="2"/>
  <c r="N859" i="2"/>
  <c r="N863" i="2"/>
  <c r="N865" i="2"/>
  <c r="N867" i="2"/>
  <c r="N879" i="2"/>
  <c r="N881" i="2"/>
  <c r="N890" i="2"/>
  <c r="N898" i="2"/>
  <c r="N932" i="2"/>
  <c r="N934" i="2"/>
  <c r="N936" i="2"/>
  <c r="N938" i="2"/>
  <c r="N940" i="2"/>
  <c r="N942" i="2"/>
  <c r="N944" i="2"/>
  <c r="N946" i="2"/>
  <c r="N987" i="2"/>
  <c r="N991" i="2"/>
  <c r="N993" i="2"/>
  <c r="N1019" i="2"/>
  <c r="N1021" i="2"/>
  <c r="N1031" i="2"/>
  <c r="N1072" i="2"/>
  <c r="N1074" i="2"/>
  <c r="N1076" i="2"/>
  <c r="N1078" i="2"/>
  <c r="N1082" i="2"/>
  <c r="N1088" i="2"/>
  <c r="N1090" i="2"/>
  <c r="N1092" i="2"/>
  <c r="N1094" i="2"/>
  <c r="N1098" i="2"/>
  <c r="N1114" i="2"/>
  <c r="N1137" i="2"/>
  <c r="N1141" i="2"/>
  <c r="N1153" i="2"/>
  <c r="N1157" i="2"/>
  <c r="N1169" i="2"/>
  <c r="N1173" i="2"/>
  <c r="N1185" i="2"/>
  <c r="N1189" i="2"/>
  <c r="N1193" i="2"/>
  <c r="N1213" i="2"/>
  <c r="N1215" i="2"/>
  <c r="N1217" i="2"/>
  <c r="N1256" i="2"/>
  <c r="N1264" i="2"/>
  <c r="N1268" i="2"/>
  <c r="N1270" i="2"/>
  <c r="N1301" i="2"/>
  <c r="N1305" i="2"/>
  <c r="N1317" i="2"/>
  <c r="N1319" i="2"/>
  <c r="N1321" i="2"/>
  <c r="N1323" i="2"/>
  <c r="N1325" i="2"/>
  <c r="N1352" i="2"/>
  <c r="N1364" i="2"/>
  <c r="N1366" i="2"/>
  <c r="N1397" i="2"/>
  <c r="N1388" i="2"/>
  <c r="N565" i="2"/>
  <c r="N567" i="2"/>
  <c r="N569" i="2"/>
  <c r="N571" i="2"/>
  <c r="N613" i="2"/>
  <c r="N668" i="2"/>
  <c r="N718" i="2"/>
  <c r="N720" i="2"/>
  <c r="N722" i="2"/>
  <c r="N724" i="2"/>
  <c r="N726" i="2"/>
  <c r="N728" i="2"/>
  <c r="N732" i="2"/>
  <c r="N736" i="2"/>
  <c r="N738" i="2"/>
  <c r="N740" i="2"/>
  <c r="N753" i="2"/>
  <c r="N759" i="2"/>
  <c r="N779" i="2"/>
  <c r="N787" i="2"/>
  <c r="N791" i="2"/>
  <c r="N793" i="2"/>
  <c r="N795" i="2"/>
  <c r="N799" i="2"/>
  <c r="N801" i="2"/>
  <c r="N826" i="2"/>
  <c r="N834" i="2"/>
  <c r="N844" i="2"/>
  <c r="N846" i="2"/>
  <c r="N860" i="2"/>
  <c r="N862" i="2"/>
  <c r="N876" i="2"/>
  <c r="N878" i="2"/>
  <c r="N923" i="2"/>
  <c r="N925" i="2"/>
  <c r="N927" i="2"/>
  <c r="N929" i="2"/>
  <c r="N947" i="2"/>
  <c r="N949" i="2"/>
  <c r="N951" i="2"/>
  <c r="N953" i="2"/>
  <c r="N962" i="2"/>
  <c r="N996" i="2"/>
  <c r="N998" i="2"/>
  <c r="N1000" i="2"/>
  <c r="N1002" i="2"/>
  <c r="N1004" i="2"/>
  <c r="N1006" i="2"/>
  <c r="N1008" i="2"/>
  <c r="N1010" i="2"/>
  <c r="N1050" i="2"/>
  <c r="N1063" i="2"/>
  <c r="N1065" i="2"/>
  <c r="N1099" i="2"/>
  <c r="N1101" i="2"/>
  <c r="N1126" i="2"/>
  <c r="N1132" i="2"/>
  <c r="N1196" i="2"/>
  <c r="N1218" i="2"/>
  <c r="N1220" i="2"/>
  <c r="N1228" i="2"/>
  <c r="N1249" i="2"/>
  <c r="N1280" i="2"/>
  <c r="N1294" i="2"/>
  <c r="N1300" i="2"/>
  <c r="N1306" i="2"/>
  <c r="N1308" i="2"/>
  <c r="N1337" i="2"/>
  <c r="N1376" i="2"/>
  <c r="N2087" i="2"/>
  <c r="N1453" i="2"/>
  <c r="N1480" i="2"/>
  <c r="N1500" i="2"/>
  <c r="N1600" i="2"/>
  <c r="N1664" i="2"/>
  <c r="N1713" i="2"/>
  <c r="N1715" i="2"/>
  <c r="N1730" i="2"/>
  <c r="N1738" i="2"/>
  <c r="N1757" i="2"/>
  <c r="N1765" i="2"/>
  <c r="N1823" i="2"/>
  <c r="N1825" i="2"/>
  <c r="N1829" i="2"/>
  <c r="N1869" i="2"/>
  <c r="N1871" i="2"/>
  <c r="N1873" i="2"/>
  <c r="N1877" i="2"/>
  <c r="N1921" i="2"/>
  <c r="N1923" i="2"/>
  <c r="N1938" i="2"/>
  <c r="N1981" i="2"/>
  <c r="N1985" i="2"/>
  <c r="N2045" i="2"/>
  <c r="N2047" i="2"/>
  <c r="N2049" i="2"/>
  <c r="N2056" i="2"/>
  <c r="N2072" i="2"/>
  <c r="N2091" i="2"/>
  <c r="N2146" i="2"/>
  <c r="N2162" i="2"/>
  <c r="N2166" i="2"/>
  <c r="N2235" i="2"/>
  <c r="N2241" i="2"/>
  <c r="N2243" i="2"/>
  <c r="N2245" i="2"/>
  <c r="N2270" i="2"/>
  <c r="N2274" i="2"/>
  <c r="N2278" i="2"/>
  <c r="N2280" i="2"/>
  <c r="N1416" i="2"/>
  <c r="N1436" i="2"/>
  <c r="N1489" i="2"/>
  <c r="N1497" i="2"/>
  <c r="N1501" i="2"/>
  <c r="N1503" i="2"/>
  <c r="N1512" i="2"/>
  <c r="N1526" i="2"/>
  <c r="N1537" i="2"/>
  <c r="N1562" i="2"/>
  <c r="N1609" i="2"/>
  <c r="N1611" i="2"/>
  <c r="N1620" i="2"/>
  <c r="N1634" i="2"/>
  <c r="N1636" i="2"/>
  <c r="N1644" i="2"/>
  <c r="N1653" i="2"/>
  <c r="N2023" i="2"/>
  <c r="N2159" i="2"/>
  <c r="N2161" i="2"/>
  <c r="N2163" i="2"/>
  <c r="N2165" i="2"/>
  <c r="N2167" i="2"/>
  <c r="N2315" i="2"/>
  <c r="N1401" i="2"/>
  <c r="N1405" i="2"/>
  <c r="N1407" i="2"/>
  <c r="N1409" i="2"/>
  <c r="N1425" i="2"/>
  <c r="N1433" i="2"/>
  <c r="N1437" i="2"/>
  <c r="N1439" i="2"/>
  <c r="N1466" i="2"/>
  <c r="N1468" i="2"/>
  <c r="N1521" i="2"/>
  <c r="N1530" i="2"/>
  <c r="N1532" i="2"/>
  <c r="N1601" i="2"/>
  <c r="N1621" i="2"/>
  <c r="N1646" i="2"/>
  <c r="N1652" i="2"/>
  <c r="N1745" i="2"/>
  <c r="N1766" i="2"/>
  <c r="N1776" i="2"/>
  <c r="N1797" i="2"/>
  <c r="N1799" i="2"/>
  <c r="N1801" i="2"/>
  <c r="N1803" i="2"/>
  <c r="N1805" i="2"/>
  <c r="N1807" i="2"/>
  <c r="N1809" i="2"/>
  <c r="N1813" i="2"/>
  <c r="N1830" i="2"/>
  <c r="N1887" i="2"/>
  <c r="N1889" i="2"/>
  <c r="N1899" i="2"/>
  <c r="N1941" i="2"/>
  <c r="N1945" i="2"/>
  <c r="N1949" i="2"/>
  <c r="N1951" i="2"/>
  <c r="N1953" i="2"/>
  <c r="N1959" i="2"/>
  <c r="N1961" i="2"/>
  <c r="N1998" i="2"/>
  <c r="N2002" i="2"/>
  <c r="N2010" i="2"/>
  <c r="N2020" i="2"/>
  <c r="N2024" i="2"/>
  <c r="N2071" i="2"/>
  <c r="N2077" i="2"/>
  <c r="N2079" i="2"/>
  <c r="N2081" i="2"/>
  <c r="N2083" i="2"/>
  <c r="N2085" i="2"/>
  <c r="N2114" i="2"/>
  <c r="N2130" i="2"/>
  <c r="N2134" i="2"/>
  <c r="N2136" i="2"/>
  <c r="N2189" i="2"/>
  <c r="N2191" i="2"/>
  <c r="N2193" i="2"/>
  <c r="N2195" i="2"/>
  <c r="N2197" i="2"/>
  <c r="N2199" i="2"/>
  <c r="N2203" i="2"/>
  <c r="N2209" i="2"/>
  <c r="N2211" i="2"/>
  <c r="N2213" i="2"/>
  <c r="N2220" i="2"/>
  <c r="N2236" i="2"/>
  <c r="N2251" i="2"/>
  <c r="N2290" i="2"/>
  <c r="N2294" i="2"/>
  <c r="N2312" i="2"/>
  <c r="N48" i="2"/>
  <c r="N53" i="2"/>
  <c r="N55" i="2"/>
  <c r="N64" i="2"/>
  <c r="N69" i="2"/>
  <c r="N71" i="2"/>
  <c r="N73" i="2"/>
  <c r="N105" i="2"/>
  <c r="N18" i="2"/>
  <c r="N133" i="2"/>
  <c r="N135" i="2"/>
  <c r="N139" i="2"/>
  <c r="N150" i="2"/>
  <c r="N152" i="2"/>
  <c r="N154" i="2"/>
  <c r="N156" i="2"/>
  <c r="N181" i="2"/>
  <c r="N183" i="2"/>
  <c r="N185" i="2"/>
  <c r="N213" i="2"/>
  <c r="N215" i="2"/>
  <c r="N217" i="2"/>
  <c r="N245" i="2"/>
  <c r="N247" i="2"/>
  <c r="N249" i="2"/>
  <c r="N301" i="2"/>
  <c r="N8" i="2"/>
  <c r="N13" i="2"/>
  <c r="N15" i="2"/>
  <c r="N24" i="2"/>
  <c r="N29" i="2"/>
  <c r="N31" i="2"/>
  <c r="N40" i="2"/>
  <c r="N45" i="2"/>
  <c r="N47" i="2"/>
  <c r="N56" i="2"/>
  <c r="N74" i="2"/>
  <c r="N176" i="2"/>
  <c r="N208" i="2"/>
  <c r="N240" i="2"/>
  <c r="N271" i="2"/>
  <c r="N273" i="2"/>
  <c r="N275" i="2"/>
  <c r="N286" i="2"/>
  <c r="N288" i="2"/>
  <c r="N290" i="2"/>
  <c r="N292" i="2"/>
  <c r="N335" i="2"/>
  <c r="N356" i="2"/>
  <c r="N337" i="2"/>
  <c r="N339" i="2"/>
  <c r="N350" i="2"/>
  <c r="N352" i="2"/>
  <c r="N354" i="2"/>
  <c r="N367" i="2"/>
  <c r="N369" i="2"/>
  <c r="N371" i="2"/>
  <c r="N382" i="2"/>
  <c r="N384" i="2"/>
  <c r="N386" i="2"/>
  <c r="N397" i="2"/>
  <c r="N399" i="2"/>
  <c r="N401" i="2"/>
  <c r="N403" i="2"/>
  <c r="N414" i="2"/>
  <c r="N416" i="2"/>
  <c r="N418" i="2"/>
  <c r="N429" i="2"/>
  <c r="N431" i="2"/>
  <c r="N433" i="2"/>
  <c r="N435" i="2"/>
  <c r="N446" i="2"/>
  <c r="N448" i="2"/>
  <c r="N450" i="2"/>
  <c r="N461" i="2"/>
  <c r="N463" i="2"/>
  <c r="N465" i="2"/>
  <c r="N467" i="2"/>
  <c r="N478" i="2"/>
  <c r="N480" i="2"/>
  <c r="N482" i="2"/>
  <c r="N495" i="2"/>
  <c r="N497" i="2"/>
  <c r="N499" i="2"/>
  <c r="N510" i="2"/>
  <c r="N512" i="2"/>
  <c r="N514" i="2"/>
  <c r="N525" i="2"/>
  <c r="N527" i="2"/>
  <c r="N529" i="2"/>
  <c r="N531" i="2"/>
  <c r="N542" i="2"/>
  <c r="N544" i="2"/>
  <c r="N546" i="2"/>
  <c r="N557" i="2"/>
  <c r="N559" i="2"/>
  <c r="N561" i="2"/>
  <c r="N563" i="2"/>
  <c r="N574" i="2"/>
  <c r="N576" i="2"/>
  <c r="N578" i="2"/>
  <c r="N589" i="2"/>
  <c r="N591" i="2"/>
  <c r="N593" i="2"/>
  <c r="N595" i="2"/>
  <c r="N606" i="2"/>
  <c r="N608" i="2"/>
  <c r="N610" i="2"/>
  <c r="N699" i="2"/>
  <c r="N716" i="2"/>
  <c r="N802" i="2"/>
  <c r="N842" i="2"/>
  <c r="N113" i="2"/>
  <c r="N145" i="2"/>
  <c r="N259" i="2"/>
  <c r="N274" i="2"/>
  <c r="N277" i="2"/>
  <c r="N291" i="2"/>
  <c r="N309" i="2"/>
  <c r="N355" i="2"/>
  <c r="N387" i="2"/>
  <c r="N419" i="2"/>
  <c r="N449" i="2"/>
  <c r="N451" i="2"/>
  <c r="N466" i="2"/>
  <c r="N483" i="2"/>
  <c r="N501" i="2"/>
  <c r="N515" i="2"/>
  <c r="N579" i="2"/>
  <c r="N597" i="2"/>
  <c r="N611" i="2"/>
  <c r="N628" i="2"/>
  <c r="N634" i="2"/>
  <c r="N657" i="2"/>
  <c r="N661" i="2"/>
  <c r="N705" i="2"/>
  <c r="N810" i="2"/>
  <c r="N1035" i="2"/>
  <c r="N1037" i="2"/>
  <c r="N61" i="2"/>
  <c r="N63" i="2"/>
  <c r="N72" i="2"/>
  <c r="N77" i="2"/>
  <c r="N79" i="2"/>
  <c r="N88" i="2"/>
  <c r="N93" i="2"/>
  <c r="N95" i="2"/>
  <c r="N99" i="2"/>
  <c r="N110" i="2"/>
  <c r="N112" i="2"/>
  <c r="N114" i="2"/>
  <c r="N121" i="2"/>
  <c r="N125" i="2"/>
  <c r="N127" i="2"/>
  <c r="N131" i="2"/>
  <c r="N142" i="2"/>
  <c r="N144" i="2"/>
  <c r="N146" i="2"/>
  <c r="N153" i="2"/>
  <c r="N157" i="2"/>
  <c r="N159" i="2"/>
  <c r="N163" i="2"/>
  <c r="N170" i="2"/>
  <c r="N186" i="2"/>
  <c r="N202" i="2"/>
  <c r="N218" i="2"/>
  <c r="N234" i="2"/>
  <c r="N250" i="2"/>
  <c r="N263" i="2"/>
  <c r="N265" i="2"/>
  <c r="N267" i="2"/>
  <c r="N278" i="2"/>
  <c r="N280" i="2"/>
  <c r="N282" i="2"/>
  <c r="N285" i="2"/>
  <c r="N295" i="2"/>
  <c r="N297" i="2"/>
  <c r="N299" i="2"/>
  <c r="N310" i="2"/>
  <c r="N312" i="2"/>
  <c r="N314" i="2"/>
  <c r="N317" i="2"/>
  <c r="N327" i="2"/>
  <c r="N329" i="2"/>
  <c r="N331" i="2"/>
  <c r="N342" i="2"/>
  <c r="N344" i="2"/>
  <c r="N346" i="2"/>
  <c r="N359" i="2"/>
  <c r="N361" i="2"/>
  <c r="N363" i="2"/>
  <c r="N374" i="2"/>
  <c r="N376" i="2"/>
  <c r="N378" i="2"/>
  <c r="N389" i="2"/>
  <c r="N391" i="2"/>
  <c r="N393" i="2"/>
  <c r="N395" i="2"/>
  <c r="N406" i="2"/>
  <c r="N408" i="2"/>
  <c r="N410" i="2"/>
  <c r="N421" i="2"/>
  <c r="N423" i="2"/>
  <c r="N425" i="2"/>
  <c r="N427" i="2"/>
  <c r="N438" i="2"/>
  <c r="N440" i="2"/>
  <c r="N442" i="2"/>
  <c r="N453" i="2"/>
  <c r="N455" i="2"/>
  <c r="N457" i="2"/>
  <c r="N459" i="2"/>
  <c r="N470" i="2"/>
  <c r="N472" i="2"/>
  <c r="N474" i="2"/>
  <c r="N485" i="2"/>
  <c r="N487" i="2"/>
  <c r="N489" i="2"/>
  <c r="N491" i="2"/>
  <c r="N502" i="2"/>
  <c r="N504" i="2"/>
  <c r="N506" i="2"/>
  <c r="N509" i="2"/>
  <c r="N517" i="2"/>
  <c r="N519" i="2"/>
  <c r="N521" i="2"/>
  <c r="N523" i="2"/>
  <c r="N534" i="2"/>
  <c r="N536" i="2"/>
  <c r="N538" i="2"/>
  <c r="N549" i="2"/>
  <c r="N551" i="2"/>
  <c r="N553" i="2"/>
  <c r="N555" i="2"/>
  <c r="N566" i="2"/>
  <c r="N568" i="2"/>
  <c r="N570" i="2"/>
  <c r="N581" i="2"/>
  <c r="N583" i="2"/>
  <c r="N587" i="2"/>
  <c r="N598" i="2"/>
  <c r="N600" i="2"/>
  <c r="N602" i="2"/>
  <c r="N605" i="2"/>
  <c r="N615" i="2"/>
  <c r="N617" i="2"/>
  <c r="N619" i="2"/>
  <c r="N640" i="2"/>
  <c r="N642" i="2"/>
  <c r="N644" i="2"/>
  <c r="N646" i="2"/>
  <c r="N648" i="2"/>
  <c r="N654" i="2"/>
  <c r="N656" i="2"/>
  <c r="N684" i="2"/>
  <c r="N735" i="2"/>
  <c r="N748" i="2"/>
  <c r="N771" i="2"/>
  <c r="N773" i="2"/>
  <c r="N775" i="2"/>
  <c r="N777" i="2"/>
  <c r="N780" i="2"/>
  <c r="N782" i="2"/>
  <c r="N786" i="2"/>
  <c r="N828" i="2"/>
  <c r="N830" i="2"/>
  <c r="N847" i="2"/>
  <c r="N849" i="2"/>
  <c r="N866" i="2"/>
  <c r="N868" i="2"/>
  <c r="N870" i="2"/>
  <c r="N887" i="2"/>
  <c r="N889" i="2"/>
  <c r="N891" i="2"/>
  <c r="N1011" i="2"/>
  <c r="N1017" i="2"/>
  <c r="N1033" i="2"/>
  <c r="N1066" i="2"/>
  <c r="N1068" i="2"/>
  <c r="N1201" i="2"/>
  <c r="N1205" i="2"/>
  <c r="N1224" i="2"/>
  <c r="N1288" i="2"/>
  <c r="N1384" i="2"/>
  <c r="N1440" i="2"/>
  <c r="N1640" i="2"/>
  <c r="N1774" i="2"/>
  <c r="N616" i="2"/>
  <c r="N618" i="2"/>
  <c r="N621" i="2"/>
  <c r="N629" i="2"/>
  <c r="N639" i="2"/>
  <c r="N647" i="2"/>
  <c r="N655" i="2"/>
  <c r="N673" i="2"/>
  <c r="N683" i="2"/>
  <c r="N687" i="2"/>
  <c r="N704" i="2"/>
  <c r="N706" i="2"/>
  <c r="N708" i="2"/>
  <c r="N710" i="2"/>
  <c r="N721" i="2"/>
  <c r="N725" i="2"/>
  <c r="N731" i="2"/>
  <c r="N761" i="2"/>
  <c r="N770" i="2"/>
  <c r="N783" i="2"/>
  <c r="N785" i="2"/>
  <c r="N788" i="2"/>
  <c r="N790" i="2"/>
  <c r="N807" i="2"/>
  <c r="N809" i="2"/>
  <c r="N818" i="2"/>
  <c r="N820" i="2"/>
  <c r="N822" i="2"/>
  <c r="N839" i="2"/>
  <c r="N841" i="2"/>
  <c r="N850" i="2"/>
  <c r="N852" i="2"/>
  <c r="N854" i="2"/>
  <c r="N871" i="2"/>
  <c r="N873" i="2"/>
  <c r="N882" i="2"/>
  <c r="N884" i="2"/>
  <c r="N886" i="2"/>
  <c r="N899" i="2"/>
  <c r="N901" i="2"/>
  <c r="N903" i="2"/>
  <c r="N905" i="2"/>
  <c r="N916" i="2"/>
  <c r="N918" i="2"/>
  <c r="N920" i="2"/>
  <c r="N931" i="2"/>
  <c r="N933" i="2"/>
  <c r="N935" i="2"/>
  <c r="N937" i="2"/>
  <c r="N948" i="2"/>
  <c r="N950" i="2"/>
  <c r="N952" i="2"/>
  <c r="N963" i="2"/>
  <c r="N965" i="2"/>
  <c r="N967" i="2"/>
  <c r="N969" i="2"/>
  <c r="N980" i="2"/>
  <c r="N982" i="2"/>
  <c r="N984" i="2"/>
  <c r="N995" i="2"/>
  <c r="N999" i="2"/>
  <c r="N1001" i="2"/>
  <c r="N1012" i="2"/>
  <c r="N1014" i="2"/>
  <c r="N1018" i="2"/>
  <c r="N1024" i="2"/>
  <c r="N1026" i="2"/>
  <c r="N1028" i="2"/>
  <c r="N1030" i="2"/>
  <c r="N1034" i="2"/>
  <c r="N1047" i="2"/>
  <c r="N1051" i="2"/>
  <c r="N1084" i="2"/>
  <c r="N1111" i="2"/>
  <c r="N1133" i="2"/>
  <c r="N1143" i="2"/>
  <c r="N1148" i="2"/>
  <c r="N1164" i="2"/>
  <c r="N1180" i="2"/>
  <c r="N1198" i="2"/>
  <c r="N1200" i="2"/>
  <c r="N1202" i="2"/>
  <c r="N1204" i="2"/>
  <c r="N1206" i="2"/>
  <c r="N1210" i="2"/>
  <c r="N1221" i="2"/>
  <c r="N1223" i="2"/>
  <c r="N1225" i="2"/>
  <c r="N1227" i="2"/>
  <c r="N1248" i="2"/>
  <c r="N1250" i="2"/>
  <c r="N1252" i="2"/>
  <c r="N1260" i="2"/>
  <c r="N1274" i="2"/>
  <c r="N1285" i="2"/>
  <c r="N1287" i="2"/>
  <c r="N1289" i="2"/>
  <c r="N1291" i="2"/>
  <c r="N1312" i="2"/>
  <c r="N1314" i="2"/>
  <c r="N1316" i="2"/>
  <c r="N1324" i="2"/>
  <c r="N1338" i="2"/>
  <c r="N1340" i="2"/>
  <c r="N1398" i="2"/>
  <c r="N1413" i="2"/>
  <c r="N1415" i="2"/>
  <c r="N1417" i="2"/>
  <c r="N1419" i="2"/>
  <c r="N1421" i="2"/>
  <c r="N1448" i="2"/>
  <c r="N1469" i="2"/>
  <c r="N1471" i="2"/>
  <c r="N1504" i="2"/>
  <c r="N1506" i="2"/>
  <c r="N1508" i="2"/>
  <c r="N1516" i="2"/>
  <c r="N1525" i="2"/>
  <c r="N1550" i="2"/>
  <c r="N1570" i="2"/>
  <c r="N1572" i="2"/>
  <c r="N1580" i="2"/>
  <c r="N1593" i="2"/>
  <c r="N1686" i="2"/>
  <c r="N1688" i="2"/>
  <c r="N1690" i="2"/>
  <c r="N1707" i="2"/>
  <c r="N1709" i="2"/>
  <c r="N1935" i="2"/>
  <c r="N1939" i="2"/>
  <c r="N1968" i="2"/>
  <c r="N1970" i="2"/>
  <c r="N1974" i="2"/>
  <c r="N892" i="2"/>
  <c r="N894" i="2"/>
  <c r="N896" i="2"/>
  <c r="N907" i="2"/>
  <c r="N909" i="2"/>
  <c r="N911" i="2"/>
  <c r="N913" i="2"/>
  <c r="N924" i="2"/>
  <c r="N926" i="2"/>
  <c r="N928" i="2"/>
  <c r="N939" i="2"/>
  <c r="N941" i="2"/>
  <c r="N943" i="2"/>
  <c r="N945" i="2"/>
  <c r="N956" i="2"/>
  <c r="N958" i="2"/>
  <c r="N960" i="2"/>
  <c r="N971" i="2"/>
  <c r="N973" i="2"/>
  <c r="N975" i="2"/>
  <c r="N977" i="2"/>
  <c r="N988" i="2"/>
  <c r="N990" i="2"/>
  <c r="N992" i="2"/>
  <c r="N1007" i="2"/>
  <c r="N1009" i="2"/>
  <c r="N1038" i="2"/>
  <c r="N1040" i="2"/>
  <c r="N1042" i="2"/>
  <c r="N1044" i="2"/>
  <c r="N1069" i="2"/>
  <c r="N1083" i="2"/>
  <c r="N1085" i="2"/>
  <c r="N1102" i="2"/>
  <c r="N1104" i="2"/>
  <c r="N1130" i="2"/>
  <c r="N1147" i="2"/>
  <c r="N1149" i="2"/>
  <c r="N1159" i="2"/>
  <c r="N1163" i="2"/>
  <c r="N1165" i="2"/>
  <c r="N1175" i="2"/>
  <c r="N1181" i="2"/>
  <c r="N1214" i="2"/>
  <c r="N1233" i="2"/>
  <c r="N1238" i="2"/>
  <c r="N1245" i="2"/>
  <c r="N1247" i="2"/>
  <c r="N1262" i="2"/>
  <c r="N1297" i="2"/>
  <c r="N1302" i="2"/>
  <c r="N1309" i="2"/>
  <c r="N1311" i="2"/>
  <c r="N1326" i="2"/>
  <c r="N1358" i="2"/>
  <c r="N1393" i="2"/>
  <c r="N1402" i="2"/>
  <c r="N1404" i="2"/>
  <c r="N1462" i="2"/>
  <c r="N1479" i="2"/>
  <c r="N1481" i="2"/>
  <c r="N1483" i="2"/>
  <c r="N1485" i="2"/>
  <c r="N1533" i="2"/>
  <c r="N1535" i="2"/>
  <c r="N1582" i="2"/>
  <c r="N1588" i="2"/>
  <c r="N1681" i="2"/>
  <c r="N1783" i="2"/>
  <c r="N1785" i="2"/>
  <c r="N1814" i="2"/>
  <c r="N1344" i="2"/>
  <c r="N1346" i="2"/>
  <c r="N1348" i="2"/>
  <c r="N1356" i="2"/>
  <c r="N1370" i="2"/>
  <c r="N1381" i="2"/>
  <c r="N1383" i="2"/>
  <c r="N1385" i="2"/>
  <c r="N1387" i="2"/>
  <c r="N1408" i="2"/>
  <c r="N1410" i="2"/>
  <c r="N1412" i="2"/>
  <c r="N1420" i="2"/>
  <c r="N1434" i="2"/>
  <c r="N1445" i="2"/>
  <c r="N1447" i="2"/>
  <c r="N1449" i="2"/>
  <c r="N1451" i="2"/>
  <c r="N1472" i="2"/>
  <c r="N1474" i="2"/>
  <c r="N1476" i="2"/>
  <c r="N1484" i="2"/>
  <c r="N1498" i="2"/>
  <c r="N1509" i="2"/>
  <c r="N1511" i="2"/>
  <c r="N1513" i="2"/>
  <c r="N1515" i="2"/>
  <c r="N1536" i="2"/>
  <c r="N1538" i="2"/>
  <c r="N1540" i="2"/>
  <c r="N1548" i="2"/>
  <c r="N1617" i="2"/>
  <c r="N1622" i="2"/>
  <c r="N1629" i="2"/>
  <c r="N1633" i="2"/>
  <c r="N1658" i="2"/>
  <c r="N1669" i="2"/>
  <c r="N1673" i="2"/>
  <c r="N1675" i="2"/>
  <c r="N1697" i="2"/>
  <c r="N1702" i="2"/>
  <c r="N1704" i="2"/>
  <c r="N1706" i="2"/>
  <c r="N1750" i="2"/>
  <c r="N1754" i="2"/>
  <c r="N1914" i="2"/>
  <c r="N1987" i="2"/>
  <c r="N1993" i="2"/>
  <c r="N2014" i="2"/>
  <c r="N2018" i="2"/>
  <c r="N2078" i="2"/>
  <c r="N2082" i="2"/>
  <c r="N2086" i="2"/>
  <c r="N2187" i="2"/>
  <c r="N2242" i="2"/>
  <c r="N2246" i="2"/>
  <c r="N2302" i="2"/>
  <c r="N2306" i="2"/>
  <c r="N2310" i="2"/>
  <c r="N1846" i="2"/>
  <c r="N1878" i="2"/>
  <c r="N2040" i="2"/>
  <c r="N2061" i="2"/>
  <c r="N2063" i="2"/>
  <c r="N2065" i="2"/>
  <c r="N2067" i="2"/>
  <c r="N2120" i="2"/>
  <c r="N2124" i="2"/>
  <c r="N2145" i="2"/>
  <c r="N2147" i="2"/>
  <c r="N2149" i="2"/>
  <c r="N2151" i="2"/>
  <c r="N2204" i="2"/>
  <c r="N2223" i="2"/>
  <c r="N2225" i="2"/>
  <c r="N2227" i="2"/>
  <c r="N2229" i="2"/>
  <c r="N2231" i="2"/>
  <c r="N2287" i="2"/>
  <c r="N2289" i="2"/>
  <c r="N2291" i="2"/>
  <c r="N2295" i="2"/>
  <c r="N1590" i="2"/>
  <c r="N1597" i="2"/>
  <c r="N1608" i="2"/>
  <c r="N1614" i="2"/>
  <c r="N1649" i="2"/>
  <c r="N1654" i="2"/>
  <c r="N1661" i="2"/>
  <c r="N1672" i="2"/>
  <c r="N1678" i="2"/>
  <c r="N1680" i="2"/>
  <c r="N1689" i="2"/>
  <c r="N1694" i="2"/>
  <c r="N1696" i="2"/>
  <c r="N1705" i="2"/>
  <c r="N1710" i="2"/>
  <c r="N1712" i="2"/>
  <c r="N1721" i="2"/>
  <c r="N1726" i="2"/>
  <c r="N1737" i="2"/>
  <c r="N1742" i="2"/>
  <c r="N1753" i="2"/>
  <c r="N1758" i="2"/>
  <c r="N1767" i="2"/>
  <c r="N1769" i="2"/>
  <c r="N1771" i="2"/>
  <c r="N1773" i="2"/>
  <c r="N1775" i="2"/>
  <c r="N1893" i="2"/>
  <c r="N1905" i="2"/>
  <c r="N1909" i="2"/>
  <c r="N1911" i="2"/>
  <c r="N1927" i="2"/>
  <c r="N1942" i="2"/>
  <c r="N1944" i="2"/>
  <c r="N1946" i="2"/>
  <c r="N1957" i="2"/>
  <c r="N1978" i="2"/>
  <c r="N2005" i="2"/>
  <c r="N2009" i="2"/>
  <c r="N2148" i="2"/>
  <c r="N2155" i="2"/>
  <c r="N2178" i="2"/>
  <c r="N2305" i="2"/>
  <c r="N2307" i="2"/>
  <c r="N1781" i="2"/>
  <c r="N1786" i="2"/>
  <c r="N1791" i="2"/>
  <c r="N1793" i="2"/>
  <c r="N1808" i="2"/>
  <c r="N1810" i="2"/>
  <c r="N1815" i="2"/>
  <c r="N1817" i="2"/>
  <c r="N1826" i="2"/>
  <c r="N1831" i="2"/>
  <c r="N1833" i="2"/>
  <c r="N1842" i="2"/>
  <c r="N1847" i="2"/>
  <c r="N1849" i="2"/>
  <c r="N1858" i="2"/>
  <c r="N1863" i="2"/>
  <c r="N1865" i="2"/>
  <c r="N1874" i="2"/>
  <c r="N1879" i="2"/>
  <c r="N1881" i="2"/>
  <c r="N1890" i="2"/>
  <c r="N1894" i="2"/>
  <c r="N1896" i="2"/>
  <c r="N1902" i="2"/>
  <c r="N1904" i="2"/>
  <c r="N1906" i="2"/>
  <c r="N1915" i="2"/>
  <c r="N1931" i="2"/>
  <c r="N1958" i="2"/>
  <c r="N1960" i="2"/>
  <c r="N1965" i="2"/>
  <c r="N1969" i="2"/>
  <c r="N1975" i="2"/>
  <c r="N1990" i="2"/>
  <c r="N1994" i="2"/>
  <c r="N2008" i="2"/>
  <c r="N2026" i="2"/>
  <c r="N2030" i="2"/>
  <c r="N2034" i="2"/>
  <c r="N2036" i="2"/>
  <c r="N2062" i="2"/>
  <c r="N2066" i="2"/>
  <c r="N2068" i="2"/>
  <c r="N2098" i="2"/>
  <c r="N2102" i="2"/>
  <c r="N2106" i="2"/>
  <c r="N2108" i="2"/>
  <c r="N2116" i="2"/>
  <c r="N2123" i="2"/>
  <c r="N2152" i="2"/>
  <c r="N2156" i="2"/>
  <c r="N2177" i="2"/>
  <c r="N2179" i="2"/>
  <c r="N2181" i="2"/>
  <c r="N2194" i="2"/>
  <c r="N2198" i="2"/>
  <c r="N2200" i="2"/>
  <c r="N2226" i="2"/>
  <c r="N2230" i="2"/>
  <c r="N2232" i="2"/>
  <c r="N2254" i="2"/>
  <c r="N2258" i="2"/>
  <c r="N2262" i="2"/>
  <c r="N2264" i="2"/>
  <c r="N2286" i="2"/>
  <c r="N2296" i="2"/>
  <c r="N623" i="2"/>
  <c r="N630" i="2"/>
  <c r="N633" i="2"/>
  <c r="N663" i="2"/>
  <c r="N670" i="2"/>
  <c r="N677" i="2"/>
  <c r="N697" i="2"/>
  <c r="N727" i="2"/>
  <c r="N734" i="2"/>
  <c r="N745" i="2"/>
  <c r="N754" i="2"/>
  <c r="N681" i="2"/>
  <c r="N750" i="2"/>
  <c r="N622" i="2"/>
  <c r="N625" i="2"/>
  <c r="N631" i="2"/>
  <c r="N638" i="2"/>
  <c r="N645" i="2"/>
  <c r="N651" i="2"/>
  <c r="N658" i="2"/>
  <c r="N660" i="2"/>
  <c r="N665" i="2"/>
  <c r="N695" i="2"/>
  <c r="N702" i="2"/>
  <c r="N709" i="2"/>
  <c r="N729" i="2"/>
  <c r="N742" i="2"/>
  <c r="N755" i="2"/>
  <c r="N757" i="2"/>
  <c r="N764" i="2"/>
  <c r="N3" i="2"/>
  <c r="N6" i="2"/>
  <c r="N11" i="2"/>
  <c r="N14" i="2"/>
  <c r="N19" i="2"/>
  <c r="N22" i="2"/>
  <c r="N27" i="2"/>
  <c r="N30" i="2"/>
  <c r="N35" i="2"/>
  <c r="N38" i="2"/>
  <c r="N43" i="2"/>
  <c r="N46" i="2"/>
  <c r="N51" i="2"/>
  <c r="N54" i="2"/>
  <c r="N59" i="2"/>
  <c r="N62" i="2"/>
  <c r="N67" i="2"/>
  <c r="N70" i="2"/>
  <c r="N75" i="2"/>
  <c r="N78" i="2"/>
  <c r="N83" i="2"/>
  <c r="N86" i="2"/>
  <c r="N91" i="2"/>
  <c r="N94" i="2"/>
  <c r="N166" i="2"/>
  <c r="N171" i="2"/>
  <c r="N174" i="2"/>
  <c r="N179" i="2"/>
  <c r="N182" i="2"/>
  <c r="N187" i="2"/>
  <c r="N190" i="2"/>
  <c r="N195" i="2"/>
  <c r="N198" i="2"/>
  <c r="N203" i="2"/>
  <c r="N206" i="2"/>
  <c r="N211" i="2"/>
  <c r="N214" i="2"/>
  <c r="N219" i="2"/>
  <c r="N222" i="2"/>
  <c r="N227" i="2"/>
  <c r="N230" i="2"/>
  <c r="N235" i="2"/>
  <c r="N238" i="2"/>
  <c r="N243" i="2"/>
  <c r="N246" i="2"/>
  <c r="N251" i="2"/>
  <c r="N713" i="2"/>
  <c r="N1145" i="2"/>
  <c r="N1161" i="2"/>
  <c r="N1170" i="2"/>
  <c r="N1172" i="2"/>
  <c r="N1177" i="2"/>
  <c r="N1179" i="2"/>
  <c r="N1191" i="2"/>
  <c r="N637" i="2"/>
  <c r="N643" i="2"/>
  <c r="N650" i="2"/>
  <c r="N653" i="2"/>
  <c r="N659" i="2"/>
  <c r="N666" i="2"/>
  <c r="N669" i="2"/>
  <c r="N675" i="2"/>
  <c r="N682" i="2"/>
  <c r="N685" i="2"/>
  <c r="N691" i="2"/>
  <c r="N698" i="2"/>
  <c r="N701" i="2"/>
  <c r="N707" i="2"/>
  <c r="N714" i="2"/>
  <c r="N717" i="2"/>
  <c r="N723" i="2"/>
  <c r="N730" i="2"/>
  <c r="N733" i="2"/>
  <c r="N739" i="2"/>
  <c r="N741" i="2"/>
  <c r="N751" i="2"/>
  <c r="N758" i="2"/>
  <c r="N766" i="2"/>
  <c r="N772" i="2"/>
  <c r="N1041" i="2"/>
  <c r="N1045" i="2"/>
  <c r="N1052" i="2"/>
  <c r="N1057" i="2"/>
  <c r="N1061" i="2"/>
  <c r="N1105" i="2"/>
  <c r="N1109" i="2"/>
  <c r="N1116" i="2"/>
  <c r="N1121" i="2"/>
  <c r="N1125" i="2"/>
  <c r="N767" i="2"/>
  <c r="N781" i="2"/>
  <c r="N784" i="2"/>
  <c r="N789" i="2"/>
  <c r="N792" i="2"/>
  <c r="N797" i="2"/>
  <c r="N800" i="2"/>
  <c r="N805" i="2"/>
  <c r="N808" i="2"/>
  <c r="N813" i="2"/>
  <c r="N816" i="2"/>
  <c r="N821" i="2"/>
  <c r="N824" i="2"/>
  <c r="N829" i="2"/>
  <c r="N832" i="2"/>
  <c r="N837" i="2"/>
  <c r="N840" i="2"/>
  <c r="N845" i="2"/>
  <c r="N848" i="2"/>
  <c r="N853" i="2"/>
  <c r="N856" i="2"/>
  <c r="N861" i="2"/>
  <c r="N864" i="2"/>
  <c r="N869" i="2"/>
  <c r="N872" i="2"/>
  <c r="N877" i="2"/>
  <c r="N880" i="2"/>
  <c r="N885" i="2"/>
  <c r="N888" i="2"/>
  <c r="N1049" i="2"/>
  <c r="N1058" i="2"/>
  <c r="N1060" i="2"/>
  <c r="N1106" i="2"/>
  <c r="N1108" i="2"/>
  <c r="N1113" i="2"/>
  <c r="N1115" i="2"/>
  <c r="N1122" i="2"/>
  <c r="N1124" i="2"/>
  <c r="N1182" i="2"/>
  <c r="N1184" i="2"/>
  <c r="N1209" i="2"/>
  <c r="N1265" i="2"/>
  <c r="N1329" i="2"/>
  <c r="N1585" i="2"/>
  <c r="N1015" i="2"/>
  <c r="N1020" i="2"/>
  <c r="N1022" i="2"/>
  <c r="N1025" i="2"/>
  <c r="N1029" i="2"/>
  <c r="N1067" i="2"/>
  <c r="N1070" i="2"/>
  <c r="N1079" i="2"/>
  <c r="N1086" i="2"/>
  <c r="N1089" i="2"/>
  <c r="N1095" i="2"/>
  <c r="N1477" i="2"/>
  <c r="N1541" i="2"/>
  <c r="N1226" i="2"/>
  <c r="N1231" i="2"/>
  <c r="N1243" i="2"/>
  <c r="N1246" i="2"/>
  <c r="N1258" i="2"/>
  <c r="N1263" i="2"/>
  <c r="N1275" i="2"/>
  <c r="N1278" i="2"/>
  <c r="N1290" i="2"/>
  <c r="N1295" i="2"/>
  <c r="N1307" i="2"/>
  <c r="N1310" i="2"/>
  <c r="N1322" i="2"/>
  <c r="N1327" i="2"/>
  <c r="N1339" i="2"/>
  <c r="N1342" i="2"/>
  <c r="N1354" i="2"/>
  <c r="N1359" i="2"/>
  <c r="N1371" i="2"/>
  <c r="N1374" i="2"/>
  <c r="N1386" i="2"/>
  <c r="N1391" i="2"/>
  <c r="N1403" i="2"/>
  <c r="N1406" i="2"/>
  <c r="N1418" i="2"/>
  <c r="N1423" i="2"/>
  <c r="N1435" i="2"/>
  <c r="N1438" i="2"/>
  <c r="N1450" i="2"/>
  <c r="N1455" i="2"/>
  <c r="N1467" i="2"/>
  <c r="N1470" i="2"/>
  <c r="N1482" i="2"/>
  <c r="N1487" i="2"/>
  <c r="N1499" i="2"/>
  <c r="N1502" i="2"/>
  <c r="N1514" i="2"/>
  <c r="N1519" i="2"/>
  <c r="N1531" i="2"/>
  <c r="N1534" i="2"/>
  <c r="N1546" i="2"/>
  <c r="N1551" i="2"/>
  <c r="N1563" i="2"/>
  <c r="N1566" i="2"/>
  <c r="N1578" i="2"/>
  <c r="N1595" i="2"/>
  <c r="N1598" i="2"/>
  <c r="N1610" i="2"/>
  <c r="N1627" i="2"/>
  <c r="N1630" i="2"/>
  <c r="N1642" i="2"/>
  <c r="N1659" i="2"/>
  <c r="N1662" i="2"/>
  <c r="N1674" i="2"/>
  <c r="N1679" i="2"/>
  <c r="N1687" i="2"/>
  <c r="N1695" i="2"/>
  <c r="N1703" i="2"/>
  <c r="N1711" i="2"/>
  <c r="N1719" i="2"/>
  <c r="N1727" i="2"/>
  <c r="N1735" i="2"/>
  <c r="N1743" i="2"/>
  <c r="N1751" i="2"/>
  <c r="N1759" i="2"/>
  <c r="N1779" i="2"/>
  <c r="N1784" i="2"/>
  <c r="N1794" i="2"/>
  <c r="N1907" i="2"/>
  <c r="N1918" i="2"/>
  <c r="N1947" i="2"/>
  <c r="N1966" i="2"/>
  <c r="N1995" i="2"/>
  <c r="N1997" i="2"/>
  <c r="N1999" i="2"/>
  <c r="N2016" i="2"/>
  <c r="N2025" i="2"/>
  <c r="N2027" i="2"/>
  <c r="N2048" i="2"/>
  <c r="N2057" i="2"/>
  <c r="N2059" i="2"/>
  <c r="N2080" i="2"/>
  <c r="N2084" i="2"/>
  <c r="N2093" i="2"/>
  <c r="N2095" i="2"/>
  <c r="N1240" i="2"/>
  <c r="N1272" i="2"/>
  <c r="N1304" i="2"/>
  <c r="N1336" i="2"/>
  <c r="N1368" i="2"/>
  <c r="N1400" i="2"/>
  <c r="N1432" i="2"/>
  <c r="N1464" i="2"/>
  <c r="N1496" i="2"/>
  <c r="N1528" i="2"/>
  <c r="N1560" i="2"/>
  <c r="N1592" i="2"/>
  <c r="N1624" i="2"/>
  <c r="N1656" i="2"/>
  <c r="N1728" i="2"/>
  <c r="N1731" i="2"/>
  <c r="N1736" i="2"/>
  <c r="N1739" i="2"/>
  <c r="N1744" i="2"/>
  <c r="N1747" i="2"/>
  <c r="N1752" i="2"/>
  <c r="N1755" i="2"/>
  <c r="N1760" i="2"/>
  <c r="N1763" i="2"/>
  <c r="N1768" i="2"/>
  <c r="N1778" i="2"/>
  <c r="N1795" i="2"/>
  <c r="N1800" i="2"/>
  <c r="N2004" i="2"/>
  <c r="N2006" i="2"/>
  <c r="N2032" i="2"/>
  <c r="N2041" i="2"/>
  <c r="N2043" i="2"/>
  <c r="N2064" i="2"/>
  <c r="N2073" i="2"/>
  <c r="N2075" i="2"/>
  <c r="N2104" i="2"/>
  <c r="N1222" i="2"/>
  <c r="N1232" i="2"/>
  <c r="N1234" i="2"/>
  <c r="N1239" i="2"/>
  <c r="N1254" i="2"/>
  <c r="N1266" i="2"/>
  <c r="N1271" i="2"/>
  <c r="N1286" i="2"/>
  <c r="N1296" i="2"/>
  <c r="N1298" i="2"/>
  <c r="N1303" i="2"/>
  <c r="N1318" i="2"/>
  <c r="N1328" i="2"/>
  <c r="N1330" i="2"/>
  <c r="N1335" i="2"/>
  <c r="N1350" i="2"/>
  <c r="N1360" i="2"/>
  <c r="N1362" i="2"/>
  <c r="N1367" i="2"/>
  <c r="N1382" i="2"/>
  <c r="N1392" i="2"/>
  <c r="N1394" i="2"/>
  <c r="N1399" i="2"/>
  <c r="N1414" i="2"/>
  <c r="N1424" i="2"/>
  <c r="N1426" i="2"/>
  <c r="N1431" i="2"/>
  <c r="N1446" i="2"/>
  <c r="N1456" i="2"/>
  <c r="N1458" i="2"/>
  <c r="N1463" i="2"/>
  <c r="N1478" i="2"/>
  <c r="N1488" i="2"/>
  <c r="N1490" i="2"/>
  <c r="N1495" i="2"/>
  <c r="N1507" i="2"/>
  <c r="N1510" i="2"/>
  <c r="N1520" i="2"/>
  <c r="N1522" i="2"/>
  <c r="N1527" i="2"/>
  <c r="N1539" i="2"/>
  <c r="N1542" i="2"/>
  <c r="N1552" i="2"/>
  <c r="N1554" i="2"/>
  <c r="N1559" i="2"/>
  <c r="N1571" i="2"/>
  <c r="N1574" i="2"/>
  <c r="N1584" i="2"/>
  <c r="N1586" i="2"/>
  <c r="N1603" i="2"/>
  <c r="N1606" i="2"/>
  <c r="N1616" i="2"/>
  <c r="N1618" i="2"/>
  <c r="N1635" i="2"/>
  <c r="N1638" i="2"/>
  <c r="N1648" i="2"/>
  <c r="N1650" i="2"/>
  <c r="N1667" i="2"/>
  <c r="N1670" i="2"/>
  <c r="N1770" i="2"/>
  <c r="N1787" i="2"/>
  <c r="N1792" i="2"/>
  <c r="N1802" i="2"/>
  <c r="N1818" i="2"/>
  <c r="N1834" i="2"/>
  <c r="N1850" i="2"/>
  <c r="N1866" i="2"/>
  <c r="N1882" i="2"/>
  <c r="N1895" i="2"/>
  <c r="N1897" i="2"/>
  <c r="N1928" i="2"/>
  <c r="N1933" i="2"/>
  <c r="N1954" i="2"/>
  <c r="N1973" i="2"/>
  <c r="N1913" i="2"/>
  <c r="N1925" i="2"/>
  <c r="N1937" i="2"/>
  <c r="N1963" i="2"/>
  <c r="N1977" i="2"/>
  <c r="N1979" i="2"/>
  <c r="N1989" i="2"/>
  <c r="N1991" i="2"/>
  <c r="N2022" i="2"/>
  <c r="N2038" i="2"/>
  <c r="N2054" i="2"/>
  <c r="N2070" i="2"/>
  <c r="N2090" i="2"/>
  <c r="N2118" i="2"/>
  <c r="N2150" i="2"/>
  <c r="N2182" i="2"/>
  <c r="N1811" i="2"/>
  <c r="N1816" i="2"/>
  <c r="N1819" i="2"/>
  <c r="N1824" i="2"/>
  <c r="N1827" i="2"/>
  <c r="N1832" i="2"/>
  <c r="N1835" i="2"/>
  <c r="N1840" i="2"/>
  <c r="N1843" i="2"/>
  <c r="N1848" i="2"/>
  <c r="N1851" i="2"/>
  <c r="N1856" i="2"/>
  <c r="N1859" i="2"/>
  <c r="N1864" i="2"/>
  <c r="N1867" i="2"/>
  <c r="N1872" i="2"/>
  <c r="N1875" i="2"/>
  <c r="N1880" i="2"/>
  <c r="N1883" i="2"/>
  <c r="N1888" i="2"/>
  <c r="N1891" i="2"/>
  <c r="N1901" i="2"/>
  <c r="N1903" i="2"/>
  <c r="N1912" i="2"/>
  <c r="N1917" i="2"/>
  <c r="N1919" i="2"/>
  <c r="N1936" i="2"/>
  <c r="N1943" i="2"/>
  <c r="N1952" i="2"/>
  <c r="N1955" i="2"/>
  <c r="N1967" i="2"/>
  <c r="N1976" i="2"/>
  <c r="N1983" i="2"/>
  <c r="N2000" i="2"/>
  <c r="N2007" i="2"/>
  <c r="N2021" i="2"/>
  <c r="N2028" i="2"/>
  <c r="N2037" i="2"/>
  <c r="N2044" i="2"/>
  <c r="N2053" i="2"/>
  <c r="N2058" i="2"/>
  <c r="N2060" i="2"/>
  <c r="N2069" i="2"/>
  <c r="N2074" i="2"/>
  <c r="N2076" i="2"/>
  <c r="N2100" i="2"/>
  <c r="N2109" i="2"/>
  <c r="N2111" i="2"/>
  <c r="N2132" i="2"/>
  <c r="N2141" i="2"/>
  <c r="N2143" i="2"/>
  <c r="N2164" i="2"/>
  <c r="N2173" i="2"/>
  <c r="N2175" i="2"/>
  <c r="N2196" i="2"/>
  <c r="N2207" i="2"/>
  <c r="N2239" i="2"/>
  <c r="N2271" i="2"/>
  <c r="N2303" i="2"/>
  <c r="N2205" i="2"/>
  <c r="N2212" i="2"/>
  <c r="N2221" i="2"/>
  <c r="N2228" i="2"/>
  <c r="N2237" i="2"/>
  <c r="N2244" i="2"/>
  <c r="N2253" i="2"/>
  <c r="N2260" i="2"/>
  <c r="N2269" i="2"/>
  <c r="N2276" i="2"/>
  <c r="N2285" i="2"/>
  <c r="N2292" i="2"/>
  <c r="N2301" i="2"/>
  <c r="N2308" i="2"/>
  <c r="N2317" i="2"/>
  <c r="N2324" i="2"/>
  <c r="N2122" i="2"/>
  <c r="N2138" i="2"/>
  <c r="N2154" i="2"/>
  <c r="N2170" i="2"/>
  <c r="N2186" i="2"/>
  <c r="N2202" i="2"/>
  <c r="N2218" i="2"/>
  <c r="N2234" i="2"/>
  <c r="N2250" i="2"/>
  <c r="N2252" i="2"/>
  <c r="N2261" i="2"/>
  <c r="N2266" i="2"/>
  <c r="N2268" i="2"/>
  <c r="N2277" i="2"/>
  <c r="N2282" i="2"/>
  <c r="N2284" i="2"/>
  <c r="N2293" i="2"/>
  <c r="N2298" i="2"/>
  <c r="N2300" i="2"/>
  <c r="N2309" i="2"/>
  <c r="N2314" i="2"/>
  <c r="N2316" i="2"/>
  <c r="N2325" i="2"/>
  <c r="N2089" i="2"/>
  <c r="N2094" i="2"/>
  <c r="N2096" i="2"/>
  <c r="N2105" i="2"/>
  <c r="N2110" i="2"/>
  <c r="N2112" i="2"/>
  <c r="N2121" i="2"/>
  <c r="N2126" i="2"/>
  <c r="N2128" i="2"/>
  <c r="N2137" i="2"/>
  <c r="N2142" i="2"/>
  <c r="N2144" i="2"/>
  <c r="N2153" i="2"/>
  <c r="N2158" i="2"/>
  <c r="N2160" i="2"/>
  <c r="N2169" i="2"/>
  <c r="N2174" i="2"/>
  <c r="N2176" i="2"/>
  <c r="N2185" i="2"/>
  <c r="N2190" i="2"/>
  <c r="N2192" i="2"/>
  <c r="N2201" i="2"/>
  <c r="N2206" i="2"/>
  <c r="N2208" i="2"/>
  <c r="N2217" i="2"/>
  <c r="N2222" i="2"/>
  <c r="N2224" i="2"/>
  <c r="N2233" i="2"/>
  <c r="N2238" i="2"/>
  <c r="N2240" i="2"/>
  <c r="N2249" i="2"/>
  <c r="N2256" i="2"/>
  <c r="N2265" i="2"/>
  <c r="N2272" i="2"/>
  <c r="N2281" i="2"/>
  <c r="N2288" i="2"/>
  <c r="N2297" i="2"/>
  <c r="N2304" i="2"/>
  <c r="N2313" i="2"/>
  <c r="N2320" i="2"/>
  <c r="J2" i="1"/>
  <c r="J3" i="1"/>
  <c r="J6" i="1"/>
  <c r="J11" i="1"/>
  <c r="J21" i="1"/>
  <c r="J38" i="1"/>
  <c r="J43" i="1"/>
  <c r="J53" i="1"/>
  <c r="J70" i="1"/>
  <c r="J75" i="1"/>
  <c r="J77" i="1"/>
  <c r="J93" i="1"/>
  <c r="J320" i="1"/>
  <c r="J384" i="1"/>
  <c r="J432" i="1"/>
  <c r="J13" i="1"/>
  <c r="J30" i="1"/>
  <c r="J35" i="1"/>
  <c r="J45" i="1"/>
  <c r="J62" i="1"/>
  <c r="J67" i="1"/>
  <c r="J7" i="1"/>
  <c r="J10" i="1"/>
  <c r="J22" i="1"/>
  <c r="J27" i="1"/>
  <c r="J37" i="1"/>
  <c r="J54" i="1"/>
  <c r="J59" i="1"/>
  <c r="J69" i="1"/>
  <c r="J85" i="1"/>
  <c r="J352" i="1"/>
  <c r="J416" i="1"/>
  <c r="J135" i="1"/>
  <c r="J155" i="1"/>
  <c r="J171" i="1"/>
  <c r="J187" i="1"/>
  <c r="J203" i="1"/>
  <c r="J219" i="1"/>
  <c r="J235" i="1"/>
  <c r="J251" i="1"/>
  <c r="J267" i="1"/>
  <c r="J283" i="1"/>
  <c r="J299" i="1"/>
  <c r="J315" i="1"/>
  <c r="J331" i="1"/>
  <c r="J347" i="1"/>
  <c r="J363" i="1"/>
  <c r="J379" i="1"/>
  <c r="J395" i="1"/>
  <c r="J411" i="1"/>
  <c r="J427" i="1"/>
  <c r="J443" i="1"/>
  <c r="J132" i="1"/>
  <c r="J134" i="1"/>
  <c r="J145" i="1"/>
  <c r="J154" i="1"/>
  <c r="J159" i="1"/>
  <c r="J161" i="1"/>
  <c r="J170" i="1"/>
  <c r="J175" i="1"/>
  <c r="J177" i="1"/>
  <c r="J186" i="1"/>
  <c r="J191" i="1"/>
  <c r="J193" i="1"/>
  <c r="J202" i="1"/>
  <c r="J207" i="1"/>
  <c r="J209" i="1"/>
  <c r="J223" i="1"/>
  <c r="J225" i="1"/>
  <c r="J239" i="1"/>
  <c r="J255" i="1"/>
  <c r="J271" i="1"/>
  <c r="J273" i="1"/>
  <c r="J282" i="1"/>
  <c r="J287" i="1"/>
  <c r="J289" i="1"/>
  <c r="J298" i="1"/>
  <c r="J303" i="1"/>
  <c r="J305" i="1"/>
  <c r="J314" i="1"/>
  <c r="J319" i="1"/>
  <c r="J321" i="1"/>
  <c r="J330" i="1"/>
  <c r="J335" i="1"/>
  <c r="J337" i="1"/>
  <c r="J346" i="1"/>
  <c r="J351" i="1"/>
  <c r="J353" i="1"/>
  <c r="J362" i="1"/>
  <c r="J367" i="1"/>
  <c r="J369" i="1"/>
  <c r="J378" i="1"/>
  <c r="J383" i="1"/>
  <c r="J385" i="1"/>
  <c r="J401" i="1"/>
  <c r="J415" i="1"/>
  <c r="J417" i="1"/>
  <c r="J426" i="1"/>
  <c r="J431" i="1"/>
  <c r="J447" i="1"/>
  <c r="J78" i="1"/>
  <c r="J83" i="1"/>
  <c r="J86" i="1"/>
  <c r="J91" i="1"/>
  <c r="J94" i="1"/>
  <c r="J99" i="1"/>
  <c r="J102" i="1"/>
  <c r="J107" i="1"/>
  <c r="J110" i="1"/>
  <c r="J115" i="1"/>
  <c r="J118" i="1"/>
  <c r="J138" i="1"/>
  <c r="J141" i="1"/>
  <c r="J149" i="1"/>
  <c r="J158" i="1"/>
  <c r="J165" i="1"/>
  <c r="J174" i="1"/>
  <c r="J181" i="1"/>
  <c r="J190" i="1"/>
  <c r="J197" i="1"/>
  <c r="J206" i="1"/>
  <c r="J213" i="1"/>
  <c r="J222" i="1"/>
  <c r="J229" i="1"/>
  <c r="J238" i="1"/>
  <c r="J245" i="1"/>
  <c r="J254" i="1"/>
  <c r="J261" i="1"/>
  <c r="J270" i="1"/>
  <c r="J277" i="1"/>
  <c r="J286" i="1"/>
  <c r="J293" i="1"/>
  <c r="J302" i="1"/>
  <c r="J309" i="1"/>
  <c r="J318" i="1"/>
  <c r="J325" i="1"/>
  <c r="J334" i="1"/>
  <c r="J341" i="1"/>
  <c r="J350" i="1"/>
  <c r="J357" i="1"/>
  <c r="J366" i="1"/>
  <c r="J373" i="1"/>
  <c r="J382" i="1"/>
  <c r="J389" i="1"/>
  <c r="J398" i="1"/>
  <c r="J405" i="1"/>
  <c r="J414" i="1"/>
  <c r="J421" i="1"/>
  <c r="J430" i="1"/>
  <c r="J437" i="1"/>
  <c r="J446" i="1"/>
  <c r="J453" i="1"/>
  <c r="J121" i="1"/>
  <c r="J137" i="1"/>
  <c r="J146" i="1"/>
  <c r="J133" i="1"/>
  <c r="J129" i="1"/>
  <c r="N112" i="12"/>
  <c r="K112" i="19"/>
  <c r="I112" i="19"/>
  <c r="F6" i="19"/>
  <c r="F10" i="19"/>
  <c r="F14" i="19"/>
  <c r="F18" i="19"/>
  <c r="F22" i="19"/>
  <c r="F26" i="19"/>
  <c r="F30" i="19"/>
  <c r="F34" i="19"/>
  <c r="F38" i="19"/>
  <c r="F42" i="19"/>
  <c r="F46" i="19"/>
  <c r="F50" i="19"/>
  <c r="F54" i="19"/>
  <c r="F58" i="19"/>
  <c r="F62" i="19"/>
  <c r="F66" i="19"/>
  <c r="F70" i="19"/>
  <c r="F74" i="19"/>
  <c r="F78" i="19"/>
  <c r="F82" i="19"/>
  <c r="F86" i="19"/>
  <c r="F90" i="19"/>
  <c r="F94" i="19"/>
  <c r="F98" i="19"/>
  <c r="F102" i="19"/>
  <c r="F106" i="19"/>
  <c r="F110" i="19"/>
  <c r="F2" i="19"/>
  <c r="F7" i="19"/>
  <c r="F11" i="19"/>
  <c r="F15" i="19"/>
  <c r="F19" i="19"/>
  <c r="F23" i="19"/>
  <c r="F27" i="19"/>
  <c r="F31" i="19"/>
  <c r="F35" i="19"/>
  <c r="F39" i="19"/>
  <c r="F43" i="19"/>
  <c r="F47" i="19"/>
  <c r="F51" i="19"/>
  <c r="F55" i="19"/>
  <c r="F59" i="19"/>
  <c r="F63" i="19"/>
  <c r="F67" i="19"/>
  <c r="F71" i="19"/>
  <c r="F75" i="19"/>
  <c r="F79" i="19"/>
  <c r="F83" i="19"/>
  <c r="F87" i="19"/>
  <c r="F91" i="19"/>
  <c r="F95" i="19"/>
  <c r="F99" i="19"/>
  <c r="F103" i="19"/>
  <c r="F107" i="19"/>
  <c r="F111" i="19"/>
  <c r="G112" i="19"/>
  <c r="F4" i="19"/>
  <c r="F8" i="19"/>
  <c r="F12" i="19"/>
  <c r="F16" i="19"/>
  <c r="F20" i="19"/>
  <c r="F24" i="19"/>
  <c r="F28" i="19"/>
  <c r="F32" i="19"/>
  <c r="F36" i="19"/>
  <c r="F40" i="19"/>
  <c r="F44" i="19"/>
  <c r="F48" i="19"/>
  <c r="F52" i="19"/>
  <c r="F56" i="19"/>
  <c r="F60" i="19"/>
  <c r="F64" i="19"/>
  <c r="F68" i="19"/>
  <c r="F72" i="19"/>
  <c r="F76" i="19"/>
  <c r="F80" i="19"/>
  <c r="F84" i="19"/>
  <c r="F88" i="19"/>
  <c r="F92" i="19"/>
  <c r="F96" i="19"/>
  <c r="F100" i="19"/>
  <c r="F104" i="19"/>
  <c r="F108" i="19"/>
  <c r="F3" i="19"/>
  <c r="F5" i="19"/>
  <c r="F9" i="19"/>
  <c r="F13" i="19"/>
  <c r="F17" i="19"/>
  <c r="F21" i="19"/>
  <c r="F25" i="19"/>
  <c r="F29" i="19"/>
  <c r="F33" i="19"/>
  <c r="F37" i="19"/>
  <c r="F41" i="19"/>
  <c r="F45" i="19"/>
  <c r="F49" i="19"/>
  <c r="F53" i="19"/>
  <c r="F57" i="19"/>
  <c r="F61" i="19"/>
  <c r="F65" i="19"/>
  <c r="F69" i="19"/>
  <c r="F73" i="19"/>
  <c r="F77" i="19"/>
  <c r="F81" i="19"/>
  <c r="F85" i="19"/>
  <c r="F89" i="19"/>
  <c r="F93" i="19"/>
  <c r="F97" i="19"/>
  <c r="F101" i="19"/>
  <c r="F105" i="19"/>
  <c r="F109" i="19"/>
  <c r="N62" i="5"/>
  <c r="N185" i="5"/>
  <c r="N189" i="5"/>
  <c r="N201" i="5"/>
  <c r="N205" i="5"/>
  <c r="N393" i="5"/>
  <c r="N397" i="5"/>
  <c r="N409" i="5"/>
  <c r="N413" i="5"/>
  <c r="N847" i="5"/>
  <c r="N912" i="5"/>
  <c r="N1085" i="5"/>
  <c r="N6" i="5"/>
  <c r="N178" i="5"/>
  <c r="N194" i="5"/>
  <c r="N210" i="5"/>
  <c r="N275" i="5"/>
  <c r="N382" i="5"/>
  <c r="N386" i="5"/>
  <c r="N402" i="5"/>
  <c r="N418" i="5"/>
  <c r="N489" i="5"/>
  <c r="N601" i="5"/>
  <c r="N636" i="5"/>
  <c r="N640" i="5"/>
  <c r="N680" i="5"/>
  <c r="N724" i="5"/>
  <c r="N3" i="5"/>
  <c r="N5" i="5"/>
  <c r="N105" i="5"/>
  <c r="N147" i="5"/>
  <c r="N162" i="5"/>
  <c r="N339" i="5"/>
  <c r="N480" i="5"/>
  <c r="N496" i="5"/>
  <c r="N500" i="5"/>
  <c r="N512" i="5"/>
  <c r="N514" i="5"/>
  <c r="N560" i="5"/>
  <c r="N729" i="5"/>
  <c r="N731" i="5"/>
  <c r="N733" i="5"/>
  <c r="N747" i="5"/>
  <c r="N753" i="5"/>
  <c r="N755" i="5"/>
  <c r="N763" i="5"/>
  <c r="N777" i="5"/>
  <c r="N779" i="5"/>
  <c r="N781" i="5"/>
  <c r="N797" i="5"/>
  <c r="N803" i="5"/>
  <c r="N805" i="5"/>
  <c r="N828" i="5"/>
  <c r="N1150" i="5"/>
  <c r="N1152" i="5"/>
  <c r="N1160" i="5"/>
  <c r="N1168" i="5"/>
  <c r="N1214" i="5"/>
  <c r="N1216" i="5"/>
  <c r="N1224" i="5"/>
  <c r="N1232" i="5"/>
  <c r="N1234" i="5"/>
  <c r="N1238" i="5"/>
  <c r="N1240" i="5"/>
  <c r="N1258" i="5"/>
  <c r="N1298" i="5"/>
  <c r="N1376" i="5"/>
  <c r="N1378" i="5"/>
  <c r="N1380" i="5"/>
  <c r="N1773" i="5"/>
  <c r="N1775" i="5"/>
  <c r="N1779" i="5"/>
  <c r="N1785" i="5"/>
  <c r="N1787" i="5"/>
  <c r="N1789" i="5"/>
  <c r="N1791" i="5"/>
  <c r="N1795" i="5"/>
  <c r="N1805" i="5"/>
  <c r="N1807" i="5"/>
  <c r="N1811" i="5"/>
  <c r="N1817" i="5"/>
  <c r="N1819" i="5"/>
  <c r="N1833" i="5"/>
  <c r="N1835" i="5"/>
  <c r="N1837" i="5"/>
  <c r="N1839" i="5"/>
  <c r="N1843" i="5"/>
  <c r="N1865" i="5"/>
  <c r="N1867" i="5"/>
  <c r="N1869" i="5"/>
  <c r="N1871" i="5"/>
  <c r="N1875" i="5"/>
  <c r="N1881" i="5"/>
  <c r="N1883" i="5"/>
  <c r="N1889" i="5"/>
  <c r="N1891" i="5"/>
  <c r="N1986" i="5"/>
  <c r="N1990" i="5"/>
  <c r="N1994" i="5"/>
  <c r="N2012" i="5"/>
  <c r="N2016" i="5"/>
  <c r="N2186" i="5"/>
  <c r="N2190" i="5"/>
  <c r="N2198" i="5"/>
  <c r="N2202" i="5"/>
  <c r="N2206" i="5"/>
  <c r="N2214" i="5"/>
  <c r="N2234" i="5"/>
  <c r="N2238" i="5"/>
  <c r="N2246" i="5"/>
  <c r="N2253" i="5"/>
  <c r="N2265" i="5"/>
  <c r="N2313" i="5"/>
  <c r="N1003" i="5"/>
  <c r="N1137" i="5"/>
  <c r="N1506" i="5"/>
  <c r="N1508" i="5"/>
  <c r="N1510" i="5"/>
  <c r="N1520" i="5"/>
  <c r="N1522" i="5"/>
  <c r="N1524" i="5"/>
  <c r="N1544" i="5"/>
  <c r="N1546" i="5"/>
  <c r="N1548" i="5"/>
  <c r="N1641" i="5"/>
  <c r="N1715" i="5"/>
  <c r="N2009" i="5"/>
  <c r="N2021" i="5"/>
  <c r="N2027" i="5"/>
  <c r="N2029" i="5"/>
  <c r="N2031" i="5"/>
  <c r="N2033" i="5"/>
  <c r="N2037" i="5"/>
  <c r="N2047" i="5"/>
  <c r="N2049" i="5"/>
  <c r="N2053" i="5"/>
  <c r="N877" i="5"/>
  <c r="N901" i="5"/>
  <c r="N905" i="5"/>
  <c r="N907" i="5"/>
  <c r="N913" i="5"/>
  <c r="N915" i="5"/>
  <c r="N923" i="5"/>
  <c r="N936" i="5"/>
  <c r="N940" i="5"/>
  <c r="N942" i="5"/>
  <c r="N954" i="5"/>
  <c r="N956" i="5"/>
  <c r="N958" i="5"/>
  <c r="N1002" i="5"/>
  <c r="N1004" i="5"/>
  <c r="N1006" i="5"/>
  <c r="N1019" i="5"/>
  <c r="N1033" i="5"/>
  <c r="N1041" i="5"/>
  <c r="N1045" i="5"/>
  <c r="N1110" i="5"/>
  <c r="N1112" i="5"/>
  <c r="N1130" i="5"/>
  <c r="N1136" i="5"/>
  <c r="N1161" i="5"/>
  <c r="N1237" i="5"/>
  <c r="N1349" i="5"/>
  <c r="N1398" i="5"/>
  <c r="N1404" i="5"/>
  <c r="N1430" i="5"/>
  <c r="N1646" i="5"/>
  <c r="N1652" i="5"/>
  <c r="N1654" i="5"/>
  <c r="N1668" i="5"/>
  <c r="N1700" i="5"/>
  <c r="N1708" i="5"/>
  <c r="N1712" i="5"/>
  <c r="N1732" i="5"/>
  <c r="N1744" i="5"/>
  <c r="N1764" i="5"/>
  <c r="N1776" i="5"/>
  <c r="N1780" i="5"/>
  <c r="N1844" i="5"/>
  <c r="N1856" i="5"/>
  <c r="N1860" i="5"/>
  <c r="N1872" i="5"/>
  <c r="N1884" i="5"/>
  <c r="N1888" i="5"/>
  <c r="N1903" i="5"/>
  <c r="N1931" i="5"/>
  <c r="N1935" i="5"/>
  <c r="N2121" i="5"/>
  <c r="N2125" i="5"/>
  <c r="N2127" i="5"/>
  <c r="N2129" i="5"/>
  <c r="N2131" i="5"/>
  <c r="N2133" i="5"/>
  <c r="N2137" i="5"/>
  <c r="N2143" i="5"/>
  <c r="N2145" i="5"/>
  <c r="N2147" i="5"/>
  <c r="N2149" i="5"/>
  <c r="N2157" i="5"/>
  <c r="N2159" i="5"/>
  <c r="N2161" i="5"/>
  <c r="N2163" i="5"/>
  <c r="N2165" i="5"/>
  <c r="N2169" i="5"/>
  <c r="N2173" i="5"/>
  <c r="N2175" i="5"/>
  <c r="N2177" i="5"/>
  <c r="N2179" i="5"/>
  <c r="N2181" i="5"/>
  <c r="N2185" i="5"/>
  <c r="N2207" i="5"/>
  <c r="N2209" i="5"/>
  <c r="N2211" i="5"/>
  <c r="N2213" i="5"/>
  <c r="N2215" i="5"/>
  <c r="N2217" i="5"/>
  <c r="N29" i="5"/>
  <c r="N41" i="5"/>
  <c r="N45" i="5"/>
  <c r="N137" i="5"/>
  <c r="N141" i="5"/>
  <c r="N190" i="5"/>
  <c r="N233" i="5"/>
  <c r="N237" i="5"/>
  <c r="N249" i="5"/>
  <c r="N253" i="5"/>
  <c r="N290" i="5"/>
  <c r="N425" i="5"/>
  <c r="N429" i="5"/>
  <c r="N591" i="5"/>
  <c r="N10" i="5"/>
  <c r="N30" i="5"/>
  <c r="N38" i="5"/>
  <c r="N40" i="5"/>
  <c r="N42" i="5"/>
  <c r="N44" i="5"/>
  <c r="N46" i="5"/>
  <c r="N57" i="5"/>
  <c r="N61" i="5"/>
  <c r="N73" i="5"/>
  <c r="N77" i="5"/>
  <c r="N83" i="5"/>
  <c r="N126" i="5"/>
  <c r="N146" i="5"/>
  <c r="N169" i="5"/>
  <c r="N173" i="5"/>
  <c r="N191" i="5"/>
  <c r="N226" i="5"/>
  <c r="N230" i="5"/>
  <c r="N232" i="5"/>
  <c r="N234" i="5"/>
  <c r="N236" i="5"/>
  <c r="N238" i="5"/>
  <c r="N242" i="5"/>
  <c r="N265" i="5"/>
  <c r="N269" i="5"/>
  <c r="N287" i="5"/>
  <c r="N303" i="5"/>
  <c r="N318" i="5"/>
  <c r="N361" i="5"/>
  <c r="N365" i="5"/>
  <c r="N377" i="5"/>
  <c r="N381" i="5"/>
  <c r="N383" i="5"/>
  <c r="N414" i="5"/>
  <c r="N457" i="5"/>
  <c r="N461" i="5"/>
  <c r="N541" i="5"/>
  <c r="N606" i="5"/>
  <c r="N608" i="5"/>
  <c r="N612" i="5"/>
  <c r="N791" i="5"/>
  <c r="N795" i="5"/>
  <c r="N1116" i="5"/>
  <c r="N1124" i="5"/>
  <c r="N1144" i="5"/>
  <c r="N2" i="5"/>
  <c r="N11" i="5"/>
  <c r="N13" i="5"/>
  <c r="N21" i="5"/>
  <c r="N66" i="5"/>
  <c r="N95" i="5"/>
  <c r="N111" i="5"/>
  <c r="N127" i="5"/>
  <c r="N166" i="5"/>
  <c r="N168" i="5"/>
  <c r="N170" i="5"/>
  <c r="N172" i="5"/>
  <c r="N174" i="5"/>
  <c r="N211" i="5"/>
  <c r="N274" i="5"/>
  <c r="N319" i="5"/>
  <c r="N354" i="5"/>
  <c r="N358" i="5"/>
  <c r="N360" i="5"/>
  <c r="N362" i="5"/>
  <c r="N364" i="5"/>
  <c r="N366" i="5"/>
  <c r="N370" i="5"/>
  <c r="N399" i="5"/>
  <c r="N415" i="5"/>
  <c r="N450" i="5"/>
  <c r="N454" i="5"/>
  <c r="N581" i="5"/>
  <c r="N583" i="5"/>
  <c r="N585" i="5"/>
  <c r="N587" i="5"/>
  <c r="N652" i="5"/>
  <c r="N654" i="5"/>
  <c r="N656" i="5"/>
  <c r="N662" i="5"/>
  <c r="N664" i="5"/>
  <c r="N668" i="5"/>
  <c r="N684" i="5"/>
  <c r="N686" i="5"/>
  <c r="N688" i="5"/>
  <c r="N694" i="5"/>
  <c r="N696" i="5"/>
  <c r="N700" i="5"/>
  <c r="N713" i="5"/>
  <c r="N715" i="5"/>
  <c r="N721" i="5"/>
  <c r="N723" i="5"/>
  <c r="N732" i="5"/>
  <c r="N750" i="5"/>
  <c r="N752" i="5"/>
  <c r="N869" i="5"/>
  <c r="N1039" i="5"/>
  <c r="N1052" i="5"/>
  <c r="N1060" i="5"/>
  <c r="N1097" i="5"/>
  <c r="N1375" i="5"/>
  <c r="N1379" i="5"/>
  <c r="N1446" i="5"/>
  <c r="N1462" i="5"/>
  <c r="N2228" i="5"/>
  <c r="N2317" i="5"/>
  <c r="N456" i="5"/>
  <c r="N458" i="5"/>
  <c r="N460" i="5"/>
  <c r="N462" i="5"/>
  <c r="N532" i="5"/>
  <c r="N542" i="5"/>
  <c r="N579" i="5"/>
  <c r="N584" i="5"/>
  <c r="N588" i="5"/>
  <c r="N590" i="5"/>
  <c r="N592" i="5"/>
  <c r="N594" i="5"/>
  <c r="N596" i="5"/>
  <c r="N617" i="5"/>
  <c r="N625" i="5"/>
  <c r="N627" i="5"/>
  <c r="N635" i="5"/>
  <c r="N637" i="5"/>
  <c r="N643" i="5"/>
  <c r="N645" i="5"/>
  <c r="N677" i="5"/>
  <c r="N681" i="5"/>
  <c r="N683" i="5"/>
  <c r="N689" i="5"/>
  <c r="N691" i="5"/>
  <c r="N743" i="5"/>
  <c r="N756" i="5"/>
  <c r="N788" i="5"/>
  <c r="N790" i="5"/>
  <c r="N792" i="5"/>
  <c r="N796" i="5"/>
  <c r="N860" i="5"/>
  <c r="N868" i="5"/>
  <c r="N887" i="5"/>
  <c r="N899" i="5"/>
  <c r="N931" i="5"/>
  <c r="N933" i="5"/>
  <c r="N937" i="5"/>
  <c r="N976" i="5"/>
  <c r="N980" i="5"/>
  <c r="N984" i="5"/>
  <c r="N992" i="5"/>
  <c r="N996" i="5"/>
  <c r="N1000" i="5"/>
  <c r="N1018" i="5"/>
  <c r="N1020" i="5"/>
  <c r="N1022" i="5"/>
  <c r="N1032" i="5"/>
  <c r="N1049" i="5"/>
  <c r="N1051" i="5"/>
  <c r="N1053" i="5"/>
  <c r="N1057" i="5"/>
  <c r="N1059" i="5"/>
  <c r="N1061" i="5"/>
  <c r="N1063" i="5"/>
  <c r="N1065" i="5"/>
  <c r="N1080" i="5"/>
  <c r="N1086" i="5"/>
  <c r="N1088" i="5"/>
  <c r="N1096" i="5"/>
  <c r="N1113" i="5"/>
  <c r="N1115" i="5"/>
  <c r="N1117" i="5"/>
  <c r="N1121" i="5"/>
  <c r="N1123" i="5"/>
  <c r="N1125" i="5"/>
  <c r="N1127" i="5"/>
  <c r="N1129" i="5"/>
  <c r="N1141" i="5"/>
  <c r="N1264" i="5"/>
  <c r="N1308" i="5"/>
  <c r="N1316" i="5"/>
  <c r="N1326" i="5"/>
  <c r="N1382" i="5"/>
  <c r="N1423" i="5"/>
  <c r="N1427" i="5"/>
  <c r="N1516" i="5"/>
  <c r="N849" i="5"/>
  <c r="N851" i="5"/>
  <c r="N857" i="5"/>
  <c r="N859" i="5"/>
  <c r="N861" i="5"/>
  <c r="N876" i="5"/>
  <c r="N878" i="5"/>
  <c r="N880" i="5"/>
  <c r="N884" i="5"/>
  <c r="N886" i="5"/>
  <c r="N888" i="5"/>
  <c r="N894" i="5"/>
  <c r="N896" i="5"/>
  <c r="N900" i="5"/>
  <c r="N918" i="5"/>
  <c r="N920" i="5"/>
  <c r="N924" i="5"/>
  <c r="N961" i="5"/>
  <c r="N963" i="5"/>
  <c r="N965" i="5"/>
  <c r="N967" i="5"/>
  <c r="N969" i="5"/>
  <c r="N977" i="5"/>
  <c r="N979" i="5"/>
  <c r="N981" i="5"/>
  <c r="N983" i="5"/>
  <c r="N985" i="5"/>
  <c r="N991" i="5"/>
  <c r="N993" i="5"/>
  <c r="N995" i="5"/>
  <c r="N997" i="5"/>
  <c r="N999" i="5"/>
  <c r="N1001" i="5"/>
  <c r="N1106" i="5"/>
  <c r="N1167" i="5"/>
  <c r="N1174" i="5"/>
  <c r="N1176" i="5"/>
  <c r="N1194" i="5"/>
  <c r="N1200" i="5"/>
  <c r="N1225" i="5"/>
  <c r="N1233" i="5"/>
  <c r="N1244" i="5"/>
  <c r="N1252" i="5"/>
  <c r="N1278" i="5"/>
  <c r="N1280" i="5"/>
  <c r="N1288" i="5"/>
  <c r="N1305" i="5"/>
  <c r="N1307" i="5"/>
  <c r="N1309" i="5"/>
  <c r="N1313" i="5"/>
  <c r="N1315" i="5"/>
  <c r="N1317" i="5"/>
  <c r="N1319" i="5"/>
  <c r="N1364" i="5"/>
  <c r="N1408" i="5"/>
  <c r="N1410" i="5"/>
  <c r="N1412" i="5"/>
  <c r="N1416" i="5"/>
  <c r="N1418" i="5"/>
  <c r="N1420" i="5"/>
  <c r="N1422" i="5"/>
  <c r="N1424" i="5"/>
  <c r="N1426" i="5"/>
  <c r="N1428" i="5"/>
  <c r="N1526" i="5"/>
  <c r="N1592" i="5"/>
  <c r="N1594" i="5"/>
  <c r="N1596" i="5"/>
  <c r="N1598" i="5"/>
  <c r="N1600" i="5"/>
  <c r="N1602" i="5"/>
  <c r="N1604" i="5"/>
  <c r="N1606" i="5"/>
  <c r="N1622" i="5"/>
  <c r="N1719" i="5"/>
  <c r="N1731" i="5"/>
  <c r="N1751" i="5"/>
  <c r="N2060" i="5"/>
  <c r="N2064" i="5"/>
  <c r="N2068" i="5"/>
  <c r="N2329" i="5"/>
  <c r="N1611" i="5"/>
  <c r="N1628" i="5"/>
  <c r="N1642" i="5"/>
  <c r="N1658" i="5"/>
  <c r="N1690" i="5"/>
  <c r="N1694" i="5"/>
  <c r="N1799" i="5"/>
  <c r="N1893" i="5"/>
  <c r="N1895" i="5"/>
  <c r="N1897" i="5"/>
  <c r="N1926" i="5"/>
  <c r="N1930" i="5"/>
  <c r="N1976" i="5"/>
  <c r="N1983" i="5"/>
  <c r="N2076" i="5"/>
  <c r="N2080" i="5"/>
  <c r="N2153" i="5"/>
  <c r="N2223" i="5"/>
  <c r="N2225" i="5"/>
  <c r="N2227" i="5"/>
  <c r="N2229" i="5"/>
  <c r="N2231" i="5"/>
  <c r="N2233" i="5"/>
  <c r="N2239" i="5"/>
  <c r="N2241" i="5"/>
  <c r="N2243" i="5"/>
  <c r="N2245" i="5"/>
  <c r="N2292" i="5"/>
  <c r="N1550" i="5"/>
  <c r="N1552" i="5"/>
  <c r="N1554" i="5"/>
  <c r="N1556" i="5"/>
  <c r="N1558" i="5"/>
  <c r="N1564" i="5"/>
  <c r="N1568" i="5"/>
  <c r="N1570" i="5"/>
  <c r="N1572" i="5"/>
  <c r="N1576" i="5"/>
  <c r="N1578" i="5"/>
  <c r="N1623" i="5"/>
  <c r="N1627" i="5"/>
  <c r="N1631" i="5"/>
  <c r="N1635" i="5"/>
  <c r="N1651" i="5"/>
  <c r="N1669" i="5"/>
  <c r="N1671" i="5"/>
  <c r="N1673" i="5"/>
  <c r="N1675" i="5"/>
  <c r="N1677" i="5"/>
  <c r="N1679" i="5"/>
  <c r="N1685" i="5"/>
  <c r="N1687" i="5"/>
  <c r="N1699" i="5"/>
  <c r="N1705" i="5"/>
  <c r="N1707" i="5"/>
  <c r="N1709" i="5"/>
  <c r="N1711" i="5"/>
  <c r="N1722" i="5"/>
  <c r="N1726" i="5"/>
  <c r="N1754" i="5"/>
  <c r="N1758" i="5"/>
  <c r="N1808" i="5"/>
  <c r="N1847" i="5"/>
  <c r="N1859" i="5"/>
  <c r="N1909" i="5"/>
  <c r="N1911" i="5"/>
  <c r="N1913" i="5"/>
  <c r="N1915" i="5"/>
  <c r="N1921" i="5"/>
  <c r="N1923" i="5"/>
  <c r="N1925" i="5"/>
  <c r="N1927" i="5"/>
  <c r="N1942" i="5"/>
  <c r="N1996" i="5"/>
  <c r="N2000" i="5"/>
  <c r="N2006" i="5"/>
  <c r="N2008" i="5"/>
  <c r="N2022" i="5"/>
  <c r="N2057" i="5"/>
  <c r="N2069" i="5"/>
  <c r="N2091" i="5"/>
  <c r="N2093" i="5"/>
  <c r="N2095" i="5"/>
  <c r="N2097" i="5"/>
  <c r="N2099" i="5"/>
  <c r="N2101" i="5"/>
  <c r="N2105" i="5"/>
  <c r="N2111" i="5"/>
  <c r="N2113" i="5"/>
  <c r="N2115" i="5"/>
  <c r="N2154" i="5"/>
  <c r="N2170" i="5"/>
  <c r="N2174" i="5"/>
  <c r="N2182" i="5"/>
  <c r="N2189" i="5"/>
  <c r="N2201" i="5"/>
  <c r="N2271" i="5"/>
  <c r="N2273" i="5"/>
  <c r="N2275" i="5"/>
  <c r="N2277" i="5"/>
  <c r="N2279" i="5"/>
  <c r="N2281" i="5"/>
  <c r="N2287" i="5"/>
  <c r="N2289" i="5"/>
  <c r="N2291" i="5"/>
  <c r="N2293" i="5"/>
  <c r="N2297" i="5"/>
  <c r="N2303" i="5"/>
  <c r="N2305" i="5"/>
  <c r="N2307" i="5"/>
  <c r="N17" i="5"/>
  <c r="N23" i="5"/>
  <c r="N51" i="5"/>
  <c r="N70" i="5"/>
  <c r="N72" i="5"/>
  <c r="N74" i="5"/>
  <c r="N76" i="5"/>
  <c r="N78" i="5"/>
  <c r="N89" i="5"/>
  <c r="N93" i="5"/>
  <c r="N143" i="5"/>
  <c r="N179" i="5"/>
  <c r="N198" i="5"/>
  <c r="N200" i="5"/>
  <c r="N202" i="5"/>
  <c r="N204" i="5"/>
  <c r="N206" i="5"/>
  <c r="N217" i="5"/>
  <c r="N221" i="5"/>
  <c r="N271" i="5"/>
  <c r="N307" i="5"/>
  <c r="N326" i="5"/>
  <c r="N328" i="5"/>
  <c r="N345" i="5"/>
  <c r="N349" i="5"/>
  <c r="N473" i="5"/>
  <c r="N536" i="5"/>
  <c r="N543" i="5"/>
  <c r="N621" i="5"/>
  <c r="N669" i="5"/>
  <c r="N675" i="5"/>
  <c r="N692" i="5"/>
  <c r="N764" i="5"/>
  <c r="N955" i="5"/>
  <c r="N367" i="5"/>
  <c r="N403" i="5"/>
  <c r="N422" i="5"/>
  <c r="N424" i="5"/>
  <c r="N426" i="5"/>
  <c r="N428" i="5"/>
  <c r="N430" i="5"/>
  <c r="N441" i="5"/>
  <c r="N445" i="5"/>
  <c r="N478" i="5"/>
  <c r="N493" i="5"/>
  <c r="N508" i="5"/>
  <c r="N516" i="5"/>
  <c r="N527" i="5"/>
  <c r="N597" i="5"/>
  <c r="N599" i="5"/>
  <c r="N749" i="5"/>
  <c r="N782" i="5"/>
  <c r="N784" i="5"/>
  <c r="N26" i="5"/>
  <c r="N31" i="5"/>
  <c r="N79" i="5"/>
  <c r="N115" i="5"/>
  <c r="N134" i="5"/>
  <c r="N136" i="5"/>
  <c r="N138" i="5"/>
  <c r="N140" i="5"/>
  <c r="N142" i="5"/>
  <c r="N153" i="5"/>
  <c r="N157" i="5"/>
  <c r="N207" i="5"/>
  <c r="N243" i="5"/>
  <c r="N262" i="5"/>
  <c r="N264" i="5"/>
  <c r="N266" i="5"/>
  <c r="N268" i="5"/>
  <c r="N270" i="5"/>
  <c r="N281" i="5"/>
  <c r="N285" i="5"/>
  <c r="N335" i="5"/>
  <c r="N371" i="5"/>
  <c r="N390" i="5"/>
  <c r="N392" i="5"/>
  <c r="N394" i="5"/>
  <c r="N396" i="5"/>
  <c r="N398" i="5"/>
  <c r="N463" i="5"/>
  <c r="N484" i="5"/>
  <c r="N497" i="5"/>
  <c r="N499" i="5"/>
  <c r="N569" i="5"/>
  <c r="N571" i="5"/>
  <c r="N573" i="5"/>
  <c r="N605" i="5"/>
  <c r="N644" i="5"/>
  <c r="N648" i="5"/>
  <c r="N709" i="5"/>
  <c r="N734" i="5"/>
  <c r="N736" i="5"/>
  <c r="N740" i="5"/>
  <c r="N771" i="5"/>
  <c r="N812" i="5"/>
  <c r="N814" i="5"/>
  <c r="N816" i="5"/>
  <c r="N820" i="5"/>
  <c r="N830" i="5"/>
  <c r="N832" i="5"/>
  <c r="N836" i="5"/>
  <c r="N1008" i="5"/>
  <c r="N1012" i="5"/>
  <c r="N1016" i="5"/>
  <c r="N1148" i="5"/>
  <c r="N633" i="5"/>
  <c r="N660" i="5"/>
  <c r="N704" i="5"/>
  <c r="N719" i="5"/>
  <c r="N744" i="5"/>
  <c r="N759" i="5"/>
  <c r="N775" i="5"/>
  <c r="N840" i="5"/>
  <c r="N855" i="5"/>
  <c r="N892" i="5"/>
  <c r="N911" i="5"/>
  <c r="N944" i="5"/>
  <c r="N948" i="5"/>
  <c r="N952" i="5"/>
  <c r="N971" i="5"/>
  <c r="N35" i="5"/>
  <c r="N54" i="5"/>
  <c r="N56" i="5"/>
  <c r="N58" i="5"/>
  <c r="N60" i="5"/>
  <c r="N67" i="5"/>
  <c r="N86" i="5"/>
  <c r="N88" i="5"/>
  <c r="N90" i="5"/>
  <c r="N92" i="5"/>
  <c r="N99" i="5"/>
  <c r="N118" i="5"/>
  <c r="N120" i="5"/>
  <c r="N122" i="5"/>
  <c r="N124" i="5"/>
  <c r="N131" i="5"/>
  <c r="N150" i="5"/>
  <c r="N152" i="5"/>
  <c r="N154" i="5"/>
  <c r="N156" i="5"/>
  <c r="N163" i="5"/>
  <c r="N182" i="5"/>
  <c r="N184" i="5"/>
  <c r="N186" i="5"/>
  <c r="N188" i="5"/>
  <c r="N195" i="5"/>
  <c r="N214" i="5"/>
  <c r="N216" i="5"/>
  <c r="N218" i="5"/>
  <c r="N220" i="5"/>
  <c r="N227" i="5"/>
  <c r="N246" i="5"/>
  <c r="N248" i="5"/>
  <c r="N250" i="5"/>
  <c r="N252" i="5"/>
  <c r="N259" i="5"/>
  <c r="N278" i="5"/>
  <c r="N280" i="5"/>
  <c r="N282" i="5"/>
  <c r="N284" i="5"/>
  <c r="N291" i="5"/>
  <c r="N310" i="5"/>
  <c r="N312" i="5"/>
  <c r="N314" i="5"/>
  <c r="N316" i="5"/>
  <c r="N323" i="5"/>
  <c r="N342" i="5"/>
  <c r="N344" i="5"/>
  <c r="N346" i="5"/>
  <c r="N348" i="5"/>
  <c r="N355" i="5"/>
  <c r="N374" i="5"/>
  <c r="N376" i="5"/>
  <c r="N378" i="5"/>
  <c r="N380" i="5"/>
  <c r="N387" i="5"/>
  <c r="N406" i="5"/>
  <c r="N408" i="5"/>
  <c r="N410" i="5"/>
  <c r="N412" i="5"/>
  <c r="N419" i="5"/>
  <c r="N438" i="5"/>
  <c r="N440" i="5"/>
  <c r="N442" i="5"/>
  <c r="N444" i="5"/>
  <c r="N451" i="5"/>
  <c r="N470" i="5"/>
  <c r="N472" i="5"/>
  <c r="N479" i="5"/>
  <c r="N481" i="5"/>
  <c r="N483" i="5"/>
  <c r="N520" i="5"/>
  <c r="N524" i="5"/>
  <c r="N526" i="5"/>
  <c r="N528" i="5"/>
  <c r="N530" i="5"/>
  <c r="N548" i="5"/>
  <c r="N561" i="5"/>
  <c r="N572" i="5"/>
  <c r="N595" i="5"/>
  <c r="N600" i="5"/>
  <c r="N607" i="5"/>
  <c r="N609" i="5"/>
  <c r="N611" i="5"/>
  <c r="N628" i="5"/>
  <c r="N649" i="5"/>
  <c r="N651" i="5"/>
  <c r="N657" i="5"/>
  <c r="N659" i="5"/>
  <c r="N672" i="5"/>
  <c r="N676" i="5"/>
  <c r="N687" i="5"/>
  <c r="N695" i="5"/>
  <c r="N699" i="5"/>
  <c r="N701" i="5"/>
  <c r="N716" i="5"/>
  <c r="N718" i="5"/>
  <c r="N720" i="5"/>
  <c r="N727" i="5"/>
  <c r="N739" i="5"/>
  <c r="N745" i="5"/>
  <c r="N758" i="5"/>
  <c r="N760" i="5"/>
  <c r="N765" i="5"/>
  <c r="N772" i="5"/>
  <c r="N800" i="5"/>
  <c r="N804" i="5"/>
  <c r="N815" i="5"/>
  <c r="N823" i="5"/>
  <c r="N835" i="5"/>
  <c r="N837" i="5"/>
  <c r="N841" i="5"/>
  <c r="N854" i="5"/>
  <c r="N856" i="5"/>
  <c r="N881" i="5"/>
  <c r="N883" i="5"/>
  <c r="N893" i="5"/>
  <c r="N904" i="5"/>
  <c r="N908" i="5"/>
  <c r="N910" i="5"/>
  <c r="N919" i="5"/>
  <c r="N925" i="5"/>
  <c r="N943" i="5"/>
  <c r="N945" i="5"/>
  <c r="N947" i="5"/>
  <c r="N949" i="5"/>
  <c r="N951" i="5"/>
  <c r="N960" i="5"/>
  <c r="N986" i="5"/>
  <c r="N988" i="5"/>
  <c r="N990" i="5"/>
  <c r="N1025" i="5"/>
  <c r="N1027" i="5"/>
  <c r="N1042" i="5"/>
  <c r="N1077" i="5"/>
  <c r="N1084" i="5"/>
  <c r="N1170" i="5"/>
  <c r="N1540" i="5"/>
  <c r="N1661" i="5"/>
  <c r="N1212" i="5"/>
  <c r="N1276" i="5"/>
  <c r="N1456" i="5"/>
  <c r="N1458" i="5"/>
  <c r="N1460" i="5"/>
  <c r="N1464" i="5"/>
  <c r="N1466" i="5"/>
  <c r="N1468" i="5"/>
  <c r="N1470" i="5"/>
  <c r="N1472" i="5"/>
  <c r="N1474" i="5"/>
  <c r="N1487" i="5"/>
  <c r="N1491" i="5"/>
  <c r="N1493" i="5"/>
  <c r="N1542" i="5"/>
  <c r="N1587" i="5"/>
  <c r="N1590" i="5"/>
  <c r="N1613" i="5"/>
  <c r="N1617" i="5"/>
  <c r="N1643" i="5"/>
  <c r="N1660" i="5"/>
  <c r="N1667" i="5"/>
  <c r="N1689" i="5"/>
  <c r="N1691" i="5"/>
  <c r="N1693" i="5"/>
  <c r="N1695" i="5"/>
  <c r="N1706" i="5"/>
  <c r="N1710" i="5"/>
  <c r="N1716" i="5"/>
  <c r="N1728" i="5"/>
  <c r="N1735" i="5"/>
  <c r="N1753" i="5"/>
  <c r="N1755" i="5"/>
  <c r="N1757" i="5"/>
  <c r="N1759" i="5"/>
  <c r="N1770" i="5"/>
  <c r="N1774" i="5"/>
  <c r="N1786" i="5"/>
  <c r="N1790" i="5"/>
  <c r="N1794" i="5"/>
  <c r="N1796" i="5"/>
  <c r="N1821" i="5"/>
  <c r="N1823" i="5"/>
  <c r="N1827" i="5"/>
  <c r="N964" i="5"/>
  <c r="N968" i="5"/>
  <c r="N970" i="5"/>
  <c r="N972" i="5"/>
  <c r="N974" i="5"/>
  <c r="N987" i="5"/>
  <c r="N1007" i="5"/>
  <c r="N1009" i="5"/>
  <c r="N1011" i="5"/>
  <c r="N1013" i="5"/>
  <c r="N1015" i="5"/>
  <c r="N1024" i="5"/>
  <c r="N1028" i="5"/>
  <c r="N1034" i="5"/>
  <c r="N1069" i="5"/>
  <c r="N1071" i="5"/>
  <c r="N1074" i="5"/>
  <c r="N1081" i="5"/>
  <c r="N1083" i="5"/>
  <c r="N1092" i="5"/>
  <c r="N1098" i="5"/>
  <c r="N1133" i="5"/>
  <c r="N1135" i="5"/>
  <c r="N1138" i="5"/>
  <c r="N1145" i="5"/>
  <c r="N1147" i="5"/>
  <c r="N1156" i="5"/>
  <c r="N1162" i="5"/>
  <c r="N1197" i="5"/>
  <c r="N1199" i="5"/>
  <c r="N1202" i="5"/>
  <c r="N1209" i="5"/>
  <c r="N1211" i="5"/>
  <c r="N1220" i="5"/>
  <c r="N1226" i="5"/>
  <c r="N1261" i="5"/>
  <c r="N1263" i="5"/>
  <c r="N1266" i="5"/>
  <c r="N1273" i="5"/>
  <c r="N1275" i="5"/>
  <c r="N1284" i="5"/>
  <c r="N1290" i="5"/>
  <c r="N1323" i="5"/>
  <c r="N1351" i="5"/>
  <c r="N1355" i="5"/>
  <c r="N1359" i="5"/>
  <c r="N1363" i="5"/>
  <c r="N1365" i="5"/>
  <c r="N1414" i="5"/>
  <c r="N1439" i="5"/>
  <c r="N1443" i="5"/>
  <c r="N1614" i="5"/>
  <c r="N1616" i="5"/>
  <c r="N1618" i="5"/>
  <c r="N1620" i="5"/>
  <c r="N1629" i="5"/>
  <c r="N1676" i="5"/>
  <c r="N1683" i="5"/>
  <c r="N1815" i="5"/>
  <c r="N2041" i="5"/>
  <c r="N1029" i="5"/>
  <c r="N1031" i="5"/>
  <c r="N1054" i="5"/>
  <c r="N1056" i="5"/>
  <c r="N1078" i="5"/>
  <c r="N1091" i="5"/>
  <c r="N1093" i="5"/>
  <c r="N1095" i="5"/>
  <c r="N1118" i="5"/>
  <c r="N1120" i="5"/>
  <c r="N1128" i="5"/>
  <c r="N1142" i="5"/>
  <c r="N1153" i="5"/>
  <c r="N1155" i="5"/>
  <c r="N1157" i="5"/>
  <c r="N1159" i="5"/>
  <c r="N1182" i="5"/>
  <c r="N1184" i="5"/>
  <c r="N1192" i="5"/>
  <c r="N1206" i="5"/>
  <c r="N1217" i="5"/>
  <c r="N1219" i="5"/>
  <c r="N1221" i="5"/>
  <c r="N1223" i="5"/>
  <c r="N1246" i="5"/>
  <c r="N1248" i="5"/>
  <c r="N1256" i="5"/>
  <c r="N1270" i="5"/>
  <c r="N1281" i="5"/>
  <c r="N1283" i="5"/>
  <c r="N1285" i="5"/>
  <c r="N1287" i="5"/>
  <c r="N1310" i="5"/>
  <c r="N1312" i="5"/>
  <c r="N1320" i="5"/>
  <c r="N1324" i="5"/>
  <c r="N1333" i="5"/>
  <c r="N1350" i="5"/>
  <c r="N1352" i="5"/>
  <c r="N1354" i="5"/>
  <c r="N1356" i="5"/>
  <c r="N1358" i="5"/>
  <c r="N1360" i="5"/>
  <c r="N1362" i="5"/>
  <c r="N1392" i="5"/>
  <c r="N1394" i="5"/>
  <c r="N1396" i="5"/>
  <c r="N1400" i="5"/>
  <c r="N1402" i="5"/>
  <c r="N1413" i="5"/>
  <c r="N1436" i="5"/>
  <c r="N1438" i="5"/>
  <c r="N1440" i="5"/>
  <c r="N1442" i="5"/>
  <c r="N1444" i="5"/>
  <c r="N1478" i="5"/>
  <c r="N1503" i="5"/>
  <c r="N1507" i="5"/>
  <c r="N1528" i="5"/>
  <c r="N1530" i="5"/>
  <c r="N1532" i="5"/>
  <c r="N1534" i="5"/>
  <c r="N1536" i="5"/>
  <c r="N1538" i="5"/>
  <c r="N1559" i="5"/>
  <c r="N1563" i="5"/>
  <c r="N1574" i="5"/>
  <c r="N1584" i="5"/>
  <c r="N1586" i="5"/>
  <c r="N1605" i="5"/>
  <c r="N1630" i="5"/>
  <c r="N1632" i="5"/>
  <c r="N1634" i="5"/>
  <c r="N1636" i="5"/>
  <c r="N1638" i="5"/>
  <c r="N1644" i="5"/>
  <c r="N1649" i="5"/>
  <c r="N1655" i="5"/>
  <c r="N1659" i="5"/>
  <c r="N1674" i="5"/>
  <c r="N1680" i="5"/>
  <c r="N1684" i="5"/>
  <c r="N1696" i="5"/>
  <c r="N1703" i="5"/>
  <c r="N1721" i="5"/>
  <c r="N1723" i="5"/>
  <c r="N1725" i="5"/>
  <c r="N1727" i="5"/>
  <c r="N1738" i="5"/>
  <c r="N1742" i="5"/>
  <c r="N1748" i="5"/>
  <c r="N1760" i="5"/>
  <c r="N1767" i="5"/>
  <c r="N1828" i="5"/>
  <c r="N1840" i="5"/>
  <c r="N2085" i="5"/>
  <c r="N1863" i="5"/>
  <c r="N1890" i="5"/>
  <c r="N1894" i="5"/>
  <c r="N1898" i="5"/>
  <c r="N1929" i="5"/>
  <c r="N1936" i="5"/>
  <c r="N1944" i="5"/>
  <c r="N1951" i="5"/>
  <c r="N1970" i="5"/>
  <c r="N1974" i="5"/>
  <c r="N1980" i="5"/>
  <c r="N2015" i="5"/>
  <c r="N2017" i="5"/>
  <c r="N2019" i="5"/>
  <c r="N2028" i="5"/>
  <c r="N2032" i="5"/>
  <c r="N2036" i="5"/>
  <c r="N2038" i="5"/>
  <c r="N2059" i="5"/>
  <c r="N2061" i="5"/>
  <c r="N2063" i="5"/>
  <c r="N2065" i="5"/>
  <c r="N2082" i="5"/>
  <c r="N2089" i="5"/>
  <c r="N2108" i="5"/>
  <c r="N2112" i="5"/>
  <c r="N2116" i="5"/>
  <c r="N2118" i="5"/>
  <c r="N2144" i="5"/>
  <c r="N2148" i="5"/>
  <c r="N2150" i="5"/>
  <c r="N2180" i="5"/>
  <c r="N2205" i="5"/>
  <c r="N2244" i="5"/>
  <c r="N2262" i="5"/>
  <c r="N2269" i="5"/>
  <c r="N2295" i="5"/>
  <c r="N2308" i="5"/>
  <c r="N2333" i="5"/>
  <c r="N1850" i="5"/>
  <c r="N1854" i="5"/>
  <c r="N1919" i="5"/>
  <c r="N2183" i="5"/>
  <c r="N2196" i="5"/>
  <c r="N2221" i="5"/>
  <c r="N2247" i="5"/>
  <c r="N2260" i="5"/>
  <c r="N2285" i="5"/>
  <c r="N2309" i="5"/>
  <c r="N2311" i="5"/>
  <c r="N2324" i="5"/>
  <c r="N1783" i="5"/>
  <c r="N1802" i="5"/>
  <c r="N1806" i="5"/>
  <c r="N1812" i="5"/>
  <c r="N1824" i="5"/>
  <c r="N1831" i="5"/>
  <c r="N1849" i="5"/>
  <c r="N1851" i="5"/>
  <c r="N1853" i="5"/>
  <c r="N1855" i="5"/>
  <c r="N1866" i="5"/>
  <c r="N1870" i="5"/>
  <c r="N1876" i="5"/>
  <c r="N1880" i="5"/>
  <c r="N1887" i="5"/>
  <c r="N1906" i="5"/>
  <c r="N1910" i="5"/>
  <c r="N1916" i="5"/>
  <c r="N1920" i="5"/>
  <c r="N1941" i="5"/>
  <c r="N1943" i="5"/>
  <c r="N1945" i="5"/>
  <c r="N1958" i="5"/>
  <c r="N1962" i="5"/>
  <c r="N1964" i="5"/>
  <c r="N1985" i="5"/>
  <c r="N1987" i="5"/>
  <c r="N1989" i="5"/>
  <c r="N1991" i="5"/>
  <c r="N2004" i="5"/>
  <c r="N2010" i="5"/>
  <c r="N2018" i="5"/>
  <c r="N2025" i="5"/>
  <c r="N2044" i="5"/>
  <c r="N2048" i="5"/>
  <c r="N2054" i="5"/>
  <c r="N2079" i="5"/>
  <c r="N2081" i="5"/>
  <c r="N2092" i="5"/>
  <c r="N2096" i="5"/>
  <c r="N2100" i="5"/>
  <c r="N2102" i="5"/>
  <c r="N2128" i="5"/>
  <c r="N2132" i="5"/>
  <c r="N2134" i="5"/>
  <c r="N2160" i="5"/>
  <c r="N2164" i="5"/>
  <c r="N2166" i="5"/>
  <c r="N2191" i="5"/>
  <c r="N2193" i="5"/>
  <c r="N2195" i="5"/>
  <c r="N2197" i="5"/>
  <c r="N2199" i="5"/>
  <c r="N2212" i="5"/>
  <c r="N2218" i="5"/>
  <c r="N2222" i="5"/>
  <c r="N2230" i="5"/>
  <c r="N2237" i="5"/>
  <c r="N2255" i="5"/>
  <c r="N2257" i="5"/>
  <c r="N2259" i="5"/>
  <c r="N2261" i="5"/>
  <c r="N2263" i="5"/>
  <c r="N2276" i="5"/>
  <c r="N2282" i="5"/>
  <c r="N2286" i="5"/>
  <c r="N2294" i="5"/>
  <c r="N2301" i="5"/>
  <c r="N2319" i="5"/>
  <c r="N2321" i="5"/>
  <c r="N2323" i="5"/>
  <c r="N2325" i="5"/>
  <c r="N2327" i="5"/>
  <c r="N33" i="5"/>
  <c r="N49" i="5"/>
  <c r="N65" i="5"/>
  <c r="N81" i="5"/>
  <c r="N97" i="5"/>
  <c r="N113" i="5"/>
  <c r="N129" i="5"/>
  <c r="N145" i="5"/>
  <c r="N161" i="5"/>
  <c r="N177" i="5"/>
  <c r="N193" i="5"/>
  <c r="N209" i="5"/>
  <c r="N225" i="5"/>
  <c r="N241" i="5"/>
  <c r="N257" i="5"/>
  <c r="N273" i="5"/>
  <c r="N289" i="5"/>
  <c r="N305" i="5"/>
  <c r="N321" i="5"/>
  <c r="N337" i="5"/>
  <c r="N353" i="5"/>
  <c r="N369" i="5"/>
  <c r="N385" i="5"/>
  <c r="N401" i="5"/>
  <c r="N417" i="5"/>
  <c r="N433" i="5"/>
  <c r="N449" i="5"/>
  <c r="N465" i="5"/>
  <c r="N476" i="5"/>
  <c r="N488" i="5"/>
  <c r="N495" i="5"/>
  <c r="N540" i="5"/>
  <c r="N552" i="5"/>
  <c r="N559" i="5"/>
  <c r="N604" i="5"/>
  <c r="N616" i="5"/>
  <c r="N623" i="5"/>
  <c r="N647" i="5"/>
  <c r="N679" i="5"/>
  <c r="N711" i="5"/>
  <c r="N751" i="5"/>
  <c r="N807" i="5"/>
  <c r="N4" i="5"/>
  <c r="N15" i="5"/>
  <c r="N25" i="5"/>
  <c r="N27" i="5"/>
  <c r="N37" i="5"/>
  <c r="N39" i="5"/>
  <c r="N48" i="5"/>
  <c r="N53" i="5"/>
  <c r="N55" i="5"/>
  <c r="N64" i="5"/>
  <c r="N69" i="5"/>
  <c r="N71" i="5"/>
  <c r="N80" i="5"/>
  <c r="N85" i="5"/>
  <c r="N87" i="5"/>
  <c r="N96" i="5"/>
  <c r="N101" i="5"/>
  <c r="N103" i="5"/>
  <c r="N112" i="5"/>
  <c r="N117" i="5"/>
  <c r="N119" i="5"/>
  <c r="N128" i="5"/>
  <c r="N133" i="5"/>
  <c r="N135" i="5"/>
  <c r="N144" i="5"/>
  <c r="N149" i="5"/>
  <c r="N151" i="5"/>
  <c r="N160" i="5"/>
  <c r="N165" i="5"/>
  <c r="N167" i="5"/>
  <c r="N176" i="5"/>
  <c r="N181" i="5"/>
  <c r="N183" i="5"/>
  <c r="N192" i="5"/>
  <c r="N197" i="5"/>
  <c r="N199" i="5"/>
  <c r="N208" i="5"/>
  <c r="N213" i="5"/>
  <c r="N215" i="5"/>
  <c r="N224" i="5"/>
  <c r="N229" i="5"/>
  <c r="N231" i="5"/>
  <c r="N240" i="5"/>
  <c r="N245" i="5"/>
  <c r="N247" i="5"/>
  <c r="N256" i="5"/>
  <c r="N261" i="5"/>
  <c r="N263" i="5"/>
  <c r="N272" i="5"/>
  <c r="N277" i="5"/>
  <c r="N279" i="5"/>
  <c r="N288" i="5"/>
  <c r="N293" i="5"/>
  <c r="N295" i="5"/>
  <c r="N304" i="5"/>
  <c r="N309" i="5"/>
  <c r="N311" i="5"/>
  <c r="N320" i="5"/>
  <c r="N325" i="5"/>
  <c r="N327" i="5"/>
  <c r="N336" i="5"/>
  <c r="N341" i="5"/>
  <c r="N343" i="5"/>
  <c r="N352" i="5"/>
  <c r="N357" i="5"/>
  <c r="N359" i="5"/>
  <c r="N368" i="5"/>
  <c r="N373" i="5"/>
  <c r="N375" i="5"/>
  <c r="N384" i="5"/>
  <c r="N389" i="5"/>
  <c r="N391" i="5"/>
  <c r="N400" i="5"/>
  <c r="N405" i="5"/>
  <c r="N407" i="5"/>
  <c r="N416" i="5"/>
  <c r="N421" i="5"/>
  <c r="N423" i="5"/>
  <c r="N432" i="5"/>
  <c r="N437" i="5"/>
  <c r="N439" i="5"/>
  <c r="N448" i="5"/>
  <c r="N453" i="5"/>
  <c r="N455" i="5"/>
  <c r="N464" i="5"/>
  <c r="N469" i="5"/>
  <c r="N471" i="5"/>
  <c r="N475" i="5"/>
  <c r="N482" i="5"/>
  <c r="N485" i="5"/>
  <c r="N487" i="5"/>
  <c r="N492" i="5"/>
  <c r="N494" i="5"/>
  <c r="N504" i="5"/>
  <c r="N511" i="5"/>
  <c r="N513" i="5"/>
  <c r="N539" i="5"/>
  <c r="N546" i="5"/>
  <c r="N549" i="5"/>
  <c r="N551" i="5"/>
  <c r="N556" i="5"/>
  <c r="N558" i="5"/>
  <c r="N568" i="5"/>
  <c r="N575" i="5"/>
  <c r="N577" i="5"/>
  <c r="N603" i="5"/>
  <c r="N610" i="5"/>
  <c r="N613" i="5"/>
  <c r="N615" i="5"/>
  <c r="N620" i="5"/>
  <c r="N622" i="5"/>
  <c r="N632" i="5"/>
  <c r="N639" i="5"/>
  <c r="N641" i="5"/>
  <c r="N646" i="5"/>
  <c r="N661" i="5"/>
  <c r="N671" i="5"/>
  <c r="N673" i="5"/>
  <c r="N678" i="5"/>
  <c r="N693" i="5"/>
  <c r="N703" i="5"/>
  <c r="N705" i="5"/>
  <c r="N710" i="5"/>
  <c r="N741" i="5"/>
  <c r="N748" i="5"/>
  <c r="N761" i="5"/>
  <c r="N766" i="5"/>
  <c r="N783" i="5"/>
  <c r="N785" i="5"/>
  <c r="N787" i="5"/>
  <c r="N813" i="5"/>
  <c r="N822" i="5"/>
  <c r="N824" i="5"/>
  <c r="N852" i="5"/>
  <c r="N879" i="5"/>
  <c r="N889" i="5"/>
  <c r="N891" i="5"/>
  <c r="N916" i="5"/>
  <c r="N959" i="5"/>
  <c r="N1023" i="5"/>
  <c r="N1064" i="5"/>
  <c r="N1089" i="5"/>
  <c r="N19" i="5"/>
  <c r="N24" i="5"/>
  <c r="N36" i="5"/>
  <c r="N43" i="5"/>
  <c r="N52" i="5"/>
  <c r="N59" i="5"/>
  <c r="N68" i="5"/>
  <c r="N75" i="5"/>
  <c r="N84" i="5"/>
  <c r="N91" i="5"/>
  <c r="N100" i="5"/>
  <c r="N107" i="5"/>
  <c r="N116" i="5"/>
  <c r="N123" i="5"/>
  <c r="N132" i="5"/>
  <c r="N139" i="5"/>
  <c r="N148" i="5"/>
  <c r="N155" i="5"/>
  <c r="N164" i="5"/>
  <c r="N171" i="5"/>
  <c r="N180" i="5"/>
  <c r="N187" i="5"/>
  <c r="N196" i="5"/>
  <c r="N203" i="5"/>
  <c r="N212" i="5"/>
  <c r="N219" i="5"/>
  <c r="N228" i="5"/>
  <c r="N235" i="5"/>
  <c r="N244" i="5"/>
  <c r="N251" i="5"/>
  <c r="N260" i="5"/>
  <c r="N267" i="5"/>
  <c r="N276" i="5"/>
  <c r="N283" i="5"/>
  <c r="N292" i="5"/>
  <c r="N299" i="5"/>
  <c r="N308" i="5"/>
  <c r="N315" i="5"/>
  <c r="N324" i="5"/>
  <c r="N331" i="5"/>
  <c r="N340" i="5"/>
  <c r="N347" i="5"/>
  <c r="N356" i="5"/>
  <c r="N363" i="5"/>
  <c r="N372" i="5"/>
  <c r="N379" i="5"/>
  <c r="N388" i="5"/>
  <c r="N395" i="5"/>
  <c r="N404" i="5"/>
  <c r="N411" i="5"/>
  <c r="N420" i="5"/>
  <c r="N427" i="5"/>
  <c r="N436" i="5"/>
  <c r="N443" i="5"/>
  <c r="N452" i="5"/>
  <c r="N459" i="5"/>
  <c r="N468" i="5"/>
  <c r="N491" i="5"/>
  <c r="N498" i="5"/>
  <c r="N501" i="5"/>
  <c r="N503" i="5"/>
  <c r="N510" i="5"/>
  <c r="N529" i="5"/>
  <c r="N555" i="5"/>
  <c r="N562" i="5"/>
  <c r="N565" i="5"/>
  <c r="N567" i="5"/>
  <c r="N574" i="5"/>
  <c r="N593" i="5"/>
  <c r="N619" i="5"/>
  <c r="N626" i="5"/>
  <c r="N629" i="5"/>
  <c r="N631" i="5"/>
  <c r="N638" i="5"/>
  <c r="N653" i="5"/>
  <c r="N665" i="5"/>
  <c r="N670" i="5"/>
  <c r="N685" i="5"/>
  <c r="N697" i="5"/>
  <c r="N702" i="5"/>
  <c r="N717" i="5"/>
  <c r="N726" i="5"/>
  <c r="N728" i="5"/>
  <c r="N773" i="5"/>
  <c r="N780" i="5"/>
  <c r="N793" i="5"/>
  <c r="N798" i="5"/>
  <c r="N817" i="5"/>
  <c r="N819" i="5"/>
  <c r="N845" i="5"/>
  <c r="N862" i="5"/>
  <c r="N864" i="5"/>
  <c r="N928" i="5"/>
  <c r="N975" i="5"/>
  <c r="N1037" i="5"/>
  <c r="N1101" i="5"/>
  <c r="N1165" i="5"/>
  <c r="N1229" i="5"/>
  <c r="N1293" i="5"/>
  <c r="N1500" i="5"/>
  <c r="N839" i="5"/>
  <c r="N871" i="5"/>
  <c r="N903" i="5"/>
  <c r="N935" i="5"/>
  <c r="N1044" i="5"/>
  <c r="N1076" i="5"/>
  <c r="N1108" i="5"/>
  <c r="N1140" i="5"/>
  <c r="N1172" i="5"/>
  <c r="N1204" i="5"/>
  <c r="N1236" i="5"/>
  <c r="N1268" i="5"/>
  <c r="N1300" i="5"/>
  <c r="N1327" i="5"/>
  <c r="N1331" i="5"/>
  <c r="N1343" i="5"/>
  <c r="N1347" i="5"/>
  <c r="N1407" i="5"/>
  <c r="N1411" i="5"/>
  <c r="N1471" i="5"/>
  <c r="N1475" i="5"/>
  <c r="N1535" i="5"/>
  <c r="N1539" i="5"/>
  <c r="N1678" i="5"/>
  <c r="N1762" i="5"/>
  <c r="N725" i="5"/>
  <c r="N735" i="5"/>
  <c r="N737" i="5"/>
  <c r="N742" i="5"/>
  <c r="N757" i="5"/>
  <c r="N767" i="5"/>
  <c r="N769" i="5"/>
  <c r="N774" i="5"/>
  <c r="N789" i="5"/>
  <c r="N799" i="5"/>
  <c r="N801" i="5"/>
  <c r="N806" i="5"/>
  <c r="N821" i="5"/>
  <c r="N831" i="5"/>
  <c r="N833" i="5"/>
  <c r="N838" i="5"/>
  <c r="N853" i="5"/>
  <c r="N863" i="5"/>
  <c r="N865" i="5"/>
  <c r="N870" i="5"/>
  <c r="N885" i="5"/>
  <c r="N895" i="5"/>
  <c r="N897" i="5"/>
  <c r="N902" i="5"/>
  <c r="N917" i="5"/>
  <c r="N927" i="5"/>
  <c r="N929" i="5"/>
  <c r="N934" i="5"/>
  <c r="N1036" i="5"/>
  <c r="N1038" i="5"/>
  <c r="N1043" i="5"/>
  <c r="N1055" i="5"/>
  <c r="N1058" i="5"/>
  <c r="N1068" i="5"/>
  <c r="N1070" i="5"/>
  <c r="N1075" i="5"/>
  <c r="N1087" i="5"/>
  <c r="N1090" i="5"/>
  <c r="N1100" i="5"/>
  <c r="N1102" i="5"/>
  <c r="N1107" i="5"/>
  <c r="N1119" i="5"/>
  <c r="N1122" i="5"/>
  <c r="N1132" i="5"/>
  <c r="N1134" i="5"/>
  <c r="N1139" i="5"/>
  <c r="N1151" i="5"/>
  <c r="N1154" i="5"/>
  <c r="N1164" i="5"/>
  <c r="N1166" i="5"/>
  <c r="N1171" i="5"/>
  <c r="N1183" i="5"/>
  <c r="N1186" i="5"/>
  <c r="N1196" i="5"/>
  <c r="N1198" i="5"/>
  <c r="N1203" i="5"/>
  <c r="N1215" i="5"/>
  <c r="N1218" i="5"/>
  <c r="N1228" i="5"/>
  <c r="N1230" i="5"/>
  <c r="N1235" i="5"/>
  <c r="N1247" i="5"/>
  <c r="N1250" i="5"/>
  <c r="N1260" i="5"/>
  <c r="N1262" i="5"/>
  <c r="N1267" i="5"/>
  <c r="N1279" i="5"/>
  <c r="N1282" i="5"/>
  <c r="N1292" i="5"/>
  <c r="N1294" i="5"/>
  <c r="N1299" i="5"/>
  <c r="N1311" i="5"/>
  <c r="N1314" i="5"/>
  <c r="N1321" i="5"/>
  <c r="N1328" i="5"/>
  <c r="N1330" i="5"/>
  <c r="N1344" i="5"/>
  <c r="N1346" i="5"/>
  <c r="N1384" i="5"/>
  <c r="N1386" i="5"/>
  <c r="N1391" i="5"/>
  <c r="N1395" i="5"/>
  <c r="N1397" i="5"/>
  <c r="N1406" i="5"/>
  <c r="N1448" i="5"/>
  <c r="N1450" i="5"/>
  <c r="N1455" i="5"/>
  <c r="N1459" i="5"/>
  <c r="N1461" i="5"/>
  <c r="N1512" i="5"/>
  <c r="N1514" i="5"/>
  <c r="N1519" i="5"/>
  <c r="N1523" i="5"/>
  <c r="N1525" i="5"/>
  <c r="N1621" i="5"/>
  <c r="N1730" i="5"/>
  <c r="N1858" i="5"/>
  <c r="N909" i="5"/>
  <c r="N921" i="5"/>
  <c r="N926" i="5"/>
  <c r="N941" i="5"/>
  <c r="N950" i="5"/>
  <c r="N957" i="5"/>
  <c r="N966" i="5"/>
  <c r="N973" i="5"/>
  <c r="N982" i="5"/>
  <c r="N989" i="5"/>
  <c r="N998" i="5"/>
  <c r="N1005" i="5"/>
  <c r="N1014" i="5"/>
  <c r="N1021" i="5"/>
  <c r="N1030" i="5"/>
  <c r="N1035" i="5"/>
  <c r="N1047" i="5"/>
  <c r="N1050" i="5"/>
  <c r="N1062" i="5"/>
  <c r="N1067" i="5"/>
  <c r="N1079" i="5"/>
  <c r="N1082" i="5"/>
  <c r="N1094" i="5"/>
  <c r="N1099" i="5"/>
  <c r="N1111" i="5"/>
  <c r="N1114" i="5"/>
  <c r="N1126" i="5"/>
  <c r="N1131" i="5"/>
  <c r="N1143" i="5"/>
  <c r="N1146" i="5"/>
  <c r="N1158" i="5"/>
  <c r="N1163" i="5"/>
  <c r="N1175" i="5"/>
  <c r="N1178" i="5"/>
  <c r="N1190" i="5"/>
  <c r="N1195" i="5"/>
  <c r="N1207" i="5"/>
  <c r="N1210" i="5"/>
  <c r="N1222" i="5"/>
  <c r="N1227" i="5"/>
  <c r="N1239" i="5"/>
  <c r="N1242" i="5"/>
  <c r="N1254" i="5"/>
  <c r="N1259" i="5"/>
  <c r="N1271" i="5"/>
  <c r="N1274" i="5"/>
  <c r="N1286" i="5"/>
  <c r="N1291" i="5"/>
  <c r="N1303" i="5"/>
  <c r="N1306" i="5"/>
  <c r="N1318" i="5"/>
  <c r="N1325" i="5"/>
  <c r="N1341" i="5"/>
  <c r="N1357" i="5"/>
  <c r="N1368" i="5"/>
  <c r="N1370" i="5"/>
  <c r="N1381" i="5"/>
  <c r="N1390" i="5"/>
  <c r="N1432" i="5"/>
  <c r="N1434" i="5"/>
  <c r="N1445" i="5"/>
  <c r="N1454" i="5"/>
  <c r="N1496" i="5"/>
  <c r="N1498" i="5"/>
  <c r="N1509" i="5"/>
  <c r="N1518" i="5"/>
  <c r="N1557" i="5"/>
  <c r="N1566" i="5"/>
  <c r="N1599" i="5"/>
  <c r="N1603" i="5"/>
  <c r="N1608" i="5"/>
  <c r="N1610" i="5"/>
  <c r="N1612" i="5"/>
  <c r="N1698" i="5"/>
  <c r="N1792" i="5"/>
  <c r="N1801" i="5"/>
  <c r="N1803" i="5"/>
  <c r="N1826" i="5"/>
  <c r="N1653" i="5"/>
  <c r="N1682" i="5"/>
  <c r="N1367" i="5"/>
  <c r="N1371" i="5"/>
  <c r="N1373" i="5"/>
  <c r="N1383" i="5"/>
  <c r="N1387" i="5"/>
  <c r="N1389" i="5"/>
  <c r="N1399" i="5"/>
  <c r="N1403" i="5"/>
  <c r="N1405" i="5"/>
  <c r="N1415" i="5"/>
  <c r="N1419" i="5"/>
  <c r="N1421" i="5"/>
  <c r="N1431" i="5"/>
  <c r="N1435" i="5"/>
  <c r="N1437" i="5"/>
  <c r="N1447" i="5"/>
  <c r="N1451" i="5"/>
  <c r="N1453" i="5"/>
  <c r="N1463" i="5"/>
  <c r="N1467" i="5"/>
  <c r="N1469" i="5"/>
  <c r="N1479" i="5"/>
  <c r="N1483" i="5"/>
  <c r="N1485" i="5"/>
  <c r="N1495" i="5"/>
  <c r="N1499" i="5"/>
  <c r="N1501" i="5"/>
  <c r="N1511" i="5"/>
  <c r="N1515" i="5"/>
  <c r="N1517" i="5"/>
  <c r="N1527" i="5"/>
  <c r="N1531" i="5"/>
  <c r="N1533" i="5"/>
  <c r="N1543" i="5"/>
  <c r="N1549" i="5"/>
  <c r="N1551" i="5"/>
  <c r="N1555" i="5"/>
  <c r="N1560" i="5"/>
  <c r="N1562" i="5"/>
  <c r="N1573" i="5"/>
  <c r="N1582" i="5"/>
  <c r="N1615" i="5"/>
  <c r="N1619" i="5"/>
  <c r="N1624" i="5"/>
  <c r="N1626" i="5"/>
  <c r="N1633" i="5"/>
  <c r="N1637" i="5"/>
  <c r="N1639" i="5"/>
  <c r="N1648" i="5"/>
  <c r="N1650" i="5"/>
  <c r="N1657" i="5"/>
  <c r="N1662" i="5"/>
  <c r="N1666" i="5"/>
  <c r="N1692" i="5"/>
  <c r="N1701" i="5"/>
  <c r="N1714" i="5"/>
  <c r="N1746" i="5"/>
  <c r="N1778" i="5"/>
  <c r="N1810" i="5"/>
  <c r="N1842" i="5"/>
  <c r="N1874" i="5"/>
  <c r="N1565" i="5"/>
  <c r="N1581" i="5"/>
  <c r="N1597" i="5"/>
  <c r="N1625" i="5"/>
  <c r="N1640" i="5"/>
  <c r="N1645" i="5"/>
  <c r="N1647" i="5"/>
  <c r="N1656" i="5"/>
  <c r="N1663" i="5"/>
  <c r="N1665" i="5"/>
  <c r="N1670" i="5"/>
  <c r="N1672" i="5"/>
  <c r="N1681" i="5"/>
  <c r="N1686" i="5"/>
  <c r="N1688" i="5"/>
  <c r="N1697" i="5"/>
  <c r="N1702" i="5"/>
  <c r="N1704" i="5"/>
  <c r="N1713" i="5"/>
  <c r="N1718" i="5"/>
  <c r="N1720" i="5"/>
  <c r="N1729" i="5"/>
  <c r="N1734" i="5"/>
  <c r="N1736" i="5"/>
  <c r="N1745" i="5"/>
  <c r="N1750" i="5"/>
  <c r="N1752" i="5"/>
  <c r="N1761" i="5"/>
  <c r="N1766" i="5"/>
  <c r="N1768" i="5"/>
  <c r="N1777" i="5"/>
  <c r="N1782" i="5"/>
  <c r="N1784" i="5"/>
  <c r="N1793" i="5"/>
  <c r="N1798" i="5"/>
  <c r="N1800" i="5"/>
  <c r="N1809" i="5"/>
  <c r="N1814" i="5"/>
  <c r="N1816" i="5"/>
  <c r="N1825" i="5"/>
  <c r="N1830" i="5"/>
  <c r="N1832" i="5"/>
  <c r="N1841" i="5"/>
  <c r="N1846" i="5"/>
  <c r="N1848" i="5"/>
  <c r="N1857" i="5"/>
  <c r="N1862" i="5"/>
  <c r="N1864" i="5"/>
  <c r="N1873" i="5"/>
  <c r="N1878" i="5"/>
  <c r="N1882" i="5"/>
  <c r="N1914" i="5"/>
  <c r="N1946" i="5"/>
  <c r="N1978" i="5"/>
  <c r="N2001" i="5"/>
  <c r="N2020" i="5"/>
  <c r="N2052" i="5"/>
  <c r="N2084" i="5"/>
  <c r="N1717" i="5"/>
  <c r="N1724" i="5"/>
  <c r="N1733" i="5"/>
  <c r="N1740" i="5"/>
  <c r="N1749" i="5"/>
  <c r="N1756" i="5"/>
  <c r="N1765" i="5"/>
  <c r="N1772" i="5"/>
  <c r="N1781" i="5"/>
  <c r="N1788" i="5"/>
  <c r="N1797" i="5"/>
  <c r="N1804" i="5"/>
  <c r="N1813" i="5"/>
  <c r="N1820" i="5"/>
  <c r="N1829" i="5"/>
  <c r="N1836" i="5"/>
  <c r="N1845" i="5"/>
  <c r="N1852" i="5"/>
  <c r="N1861" i="5"/>
  <c r="N1868" i="5"/>
  <c r="N1877" i="5"/>
  <c r="N1879" i="5"/>
  <c r="N1896" i="5"/>
  <c r="N1905" i="5"/>
  <c r="N1907" i="5"/>
  <c r="N1928" i="5"/>
  <c r="N1937" i="5"/>
  <c r="N1939" i="5"/>
  <c r="N1960" i="5"/>
  <c r="N1969" i="5"/>
  <c r="N1971" i="5"/>
  <c r="N1992" i="5"/>
  <c r="N2011" i="5"/>
  <c r="N2013" i="5"/>
  <c r="N2034" i="5"/>
  <c r="N2043" i="5"/>
  <c r="N2045" i="5"/>
  <c r="N2066" i="5"/>
  <c r="N2075" i="5"/>
  <c r="N2077" i="5"/>
  <c r="N2098" i="5"/>
  <c r="N2109" i="5"/>
  <c r="N2141" i="5"/>
  <c r="N1886" i="5"/>
  <c r="N1902" i="5"/>
  <c r="N1918" i="5"/>
  <c r="N1934" i="5"/>
  <c r="N1950" i="5"/>
  <c r="N1966" i="5"/>
  <c r="N1982" i="5"/>
  <c r="N1984" i="5"/>
  <c r="N1993" i="5"/>
  <c r="N2024" i="5"/>
  <c r="N2026" i="5"/>
  <c r="N2035" i="5"/>
  <c r="N2040" i="5"/>
  <c r="N2042" i="5"/>
  <c r="N2051" i="5"/>
  <c r="N2056" i="5"/>
  <c r="N2058" i="5"/>
  <c r="N2067" i="5"/>
  <c r="N2072" i="5"/>
  <c r="N2074" i="5"/>
  <c r="N2083" i="5"/>
  <c r="N2088" i="5"/>
  <c r="N2104" i="5"/>
  <c r="N2106" i="5"/>
  <c r="N2120" i="5"/>
  <c r="N2136" i="5"/>
  <c r="N2152" i="5"/>
  <c r="N2168" i="5"/>
  <c r="N2184" i="5"/>
  <c r="N2200" i="5"/>
  <c r="N2216" i="5"/>
  <c r="N2232" i="5"/>
  <c r="N2248" i="5"/>
  <c r="N2264" i="5"/>
  <c r="N2280" i="5"/>
  <c r="N2296" i="5"/>
  <c r="N2312" i="5"/>
  <c r="N2328" i="5"/>
  <c r="N1885" i="5"/>
  <c r="N1892" i="5"/>
  <c r="N1901" i="5"/>
  <c r="N1908" i="5"/>
  <c r="N1917" i="5"/>
  <c r="N1922" i="5"/>
  <c r="N1924" i="5"/>
  <c r="N1933" i="5"/>
  <c r="N1938" i="5"/>
  <c r="N1940" i="5"/>
  <c r="N1949" i="5"/>
  <c r="N1954" i="5"/>
  <c r="N1956" i="5"/>
  <c r="N1965" i="5"/>
  <c r="N1972" i="5"/>
  <c r="N1981" i="5"/>
  <c r="N1988" i="5"/>
  <c r="N1997" i="5"/>
  <c r="N1999" i="5"/>
  <c r="N2002" i="5"/>
  <c r="N2007" i="5"/>
  <c r="N2014" i="5"/>
  <c r="N2023" i="5"/>
  <c r="N2030" i="5"/>
  <c r="N2039" i="5"/>
  <c r="N2046" i="5"/>
  <c r="N2055" i="5"/>
  <c r="N2062" i="5"/>
  <c r="N2071" i="5"/>
  <c r="N2078" i="5"/>
  <c r="N2087" i="5"/>
  <c r="N2094" i="5"/>
  <c r="N2103" i="5"/>
  <c r="N2110" i="5"/>
  <c r="N2119" i="5"/>
  <c r="N2124" i="5"/>
  <c r="N2126" i="5"/>
  <c r="N2135" i="5"/>
  <c r="N2140" i="5"/>
  <c r="N2142" i="5"/>
  <c r="N2151" i="5"/>
  <c r="N2156" i="5"/>
  <c r="N2158" i="5"/>
  <c r="N2167" i="5"/>
  <c r="N2172" i="5"/>
  <c r="N2188" i="5"/>
  <c r="N2204" i="5"/>
  <c r="N2220" i="5"/>
  <c r="N2236" i="5"/>
  <c r="N2252" i="5"/>
  <c r="N2268" i="5"/>
  <c r="N2284" i="5"/>
  <c r="N2300" i="5"/>
  <c r="N2316" i="5"/>
  <c r="N2332" i="5"/>
  <c r="N2107" i="5"/>
  <c r="N2114" i="5"/>
  <c r="N2123" i="5"/>
  <c r="N2130" i="5"/>
  <c r="N2139" i="5"/>
  <c r="N2146" i="5"/>
  <c r="N2155" i="5"/>
  <c r="N2162" i="5"/>
  <c r="N2171" i="5"/>
  <c r="N2176" i="5"/>
  <c r="N2178" i="5"/>
  <c r="N2187" i="5"/>
  <c r="N2192" i="5"/>
  <c r="N2194" i="5"/>
  <c r="N2203" i="5"/>
  <c r="N2208" i="5"/>
  <c r="N2210" i="5"/>
  <c r="N2219" i="5"/>
  <c r="N2224" i="5"/>
  <c r="N2226" i="5"/>
  <c r="N2235" i="5"/>
  <c r="N2240" i="5"/>
  <c r="N2242" i="5"/>
  <c r="N2251" i="5"/>
  <c r="N2256" i="5"/>
  <c r="N2258" i="5"/>
  <c r="N2267" i="5"/>
  <c r="N2272" i="5"/>
  <c r="N2274" i="5"/>
  <c r="N2283" i="5"/>
  <c r="N2288" i="5"/>
  <c r="N2290" i="5"/>
  <c r="N2299" i="5"/>
  <c r="N2304" i="5"/>
  <c r="N2306" i="5"/>
  <c r="N2315" i="5"/>
  <c r="N2320" i="5"/>
  <c r="N2322" i="5"/>
  <c r="N2331" i="5"/>
  <c r="N12" i="5"/>
  <c r="N20" i="5"/>
  <c r="N28" i="5"/>
  <c r="N32" i="5"/>
  <c r="N474" i="5"/>
  <c r="N490" i="5"/>
  <c r="N506" i="5"/>
  <c r="N522" i="5"/>
  <c r="N538" i="5"/>
  <c r="N554" i="5"/>
  <c r="N570" i="5"/>
  <c r="N586" i="5"/>
  <c r="N602" i="5"/>
  <c r="N618" i="5"/>
  <c r="N634" i="5"/>
  <c r="N486" i="5"/>
  <c r="N502" i="5"/>
  <c r="N518" i="5"/>
  <c r="N534" i="5"/>
  <c r="N550" i="5"/>
  <c r="N566" i="5"/>
  <c r="N582" i="5"/>
  <c r="N598" i="5"/>
  <c r="N614" i="5"/>
  <c r="N630" i="5"/>
  <c r="N642" i="5"/>
  <c r="N650" i="5"/>
  <c r="N658" i="5"/>
  <c r="N666" i="5"/>
  <c r="N674" i="5"/>
  <c r="N682" i="5"/>
  <c r="N690" i="5"/>
  <c r="N698" i="5"/>
  <c r="N706" i="5"/>
  <c r="N714" i="5"/>
  <c r="N722" i="5"/>
  <c r="N730" i="5"/>
  <c r="N738" i="5"/>
  <c r="N746" i="5"/>
  <c r="N754" i="5"/>
  <c r="N762" i="5"/>
  <c r="N770" i="5"/>
  <c r="N778" i="5"/>
  <c r="N786" i="5"/>
  <c r="N794" i="5"/>
  <c r="N802" i="5"/>
  <c r="N810" i="5"/>
  <c r="N818" i="5"/>
  <c r="N826" i="5"/>
  <c r="N834" i="5"/>
  <c r="N842" i="5"/>
  <c r="N850" i="5"/>
  <c r="N858" i="5"/>
  <c r="N866" i="5"/>
  <c r="N874" i="5"/>
  <c r="N882" i="5"/>
  <c r="N890" i="5"/>
  <c r="N898" i="5"/>
  <c r="N906" i="5"/>
  <c r="N914" i="5"/>
  <c r="N922" i="5"/>
  <c r="N930" i="5"/>
  <c r="N938" i="5"/>
  <c r="N946" i="5"/>
  <c r="N962" i="5"/>
  <c r="N978" i="5"/>
  <c r="N994" i="5"/>
  <c r="N1010" i="5"/>
  <c r="N1026" i="5"/>
  <c r="N1322" i="5"/>
  <c r="N1329" i="5"/>
  <c r="N1337" i="5"/>
  <c r="N1345" i="5"/>
  <c r="N1353" i="5"/>
  <c r="N1361" i="5"/>
  <c r="N1369" i="5"/>
  <c r="N1377" i="5"/>
  <c r="N1385" i="5"/>
  <c r="N1393" i="5"/>
  <c r="N1401" i="5"/>
  <c r="N1409" i="5"/>
  <c r="N1417" i="5"/>
  <c r="N1425" i="5"/>
  <c r="N1433" i="5"/>
  <c r="N1441" i="5"/>
  <c r="N1449" i="5"/>
  <c r="N1457" i="5"/>
  <c r="N1465" i="5"/>
  <c r="N1473" i="5"/>
  <c r="N1481" i="5"/>
  <c r="N1489" i="5"/>
  <c r="N1497" i="5"/>
  <c r="N1505" i="5"/>
  <c r="N1513" i="5"/>
  <c r="N1521" i="5"/>
  <c r="N1529" i="5"/>
  <c r="N1537" i="5"/>
  <c r="N1545" i="5"/>
  <c r="N1553" i="5"/>
  <c r="N1561" i="5"/>
  <c r="N1569" i="5"/>
  <c r="N1577" i="5"/>
  <c r="N1585" i="5"/>
  <c r="N1593" i="5"/>
  <c r="N1601" i="5"/>
  <c r="N1609" i="5"/>
  <c r="N1664" i="5"/>
  <c r="N1998" i="5"/>
  <c r="E112" i="19"/>
  <c r="H112" i="19"/>
  <c r="N752" i="2"/>
  <c r="N768" i="2"/>
  <c r="N1023" i="2"/>
  <c r="N1032" i="2"/>
  <c r="N1055" i="2"/>
  <c r="N1064" i="2"/>
  <c r="N1087" i="2"/>
  <c r="N1096" i="2"/>
  <c r="N1119" i="2"/>
  <c r="N1128" i="2"/>
  <c r="N1151" i="2"/>
  <c r="N1160" i="2"/>
  <c r="N1183" i="2"/>
  <c r="N1192" i="2"/>
  <c r="N1219" i="2"/>
  <c r="N1251" i="2"/>
  <c r="N1283" i="2"/>
  <c r="N1315" i="2"/>
  <c r="N1347" i="2"/>
  <c r="N1379" i="2"/>
  <c r="N1411" i="2"/>
  <c r="N1443" i="2"/>
  <c r="N1475" i="2"/>
  <c r="N744" i="2"/>
  <c r="N760" i="2"/>
  <c r="N776" i="2"/>
  <c r="N1016" i="2"/>
  <c r="N1039" i="2"/>
  <c r="N1048" i="2"/>
  <c r="N1071" i="2"/>
  <c r="N1080" i="2"/>
  <c r="N1103" i="2"/>
  <c r="N1112" i="2"/>
  <c r="N1135" i="2"/>
  <c r="N1144" i="2"/>
  <c r="N1167" i="2"/>
  <c r="N1176" i="2"/>
  <c r="N1199" i="2"/>
  <c r="N1208" i="2"/>
  <c r="N1235" i="2"/>
  <c r="N1267" i="2"/>
  <c r="N1299" i="2"/>
  <c r="N1331" i="2"/>
  <c r="N1363" i="2"/>
  <c r="N1395" i="2"/>
  <c r="N1427" i="2"/>
  <c r="N1459" i="2"/>
  <c r="N1491" i="2"/>
  <c r="N1523" i="2"/>
  <c r="N1555" i="2"/>
  <c r="N1587" i="2"/>
  <c r="N1619" i="2"/>
  <c r="N1651" i="2"/>
  <c r="N981" i="2"/>
  <c r="N989" i="2"/>
  <c r="N997" i="2"/>
  <c r="N1005" i="2"/>
  <c r="N1013" i="2"/>
  <c r="N1575" i="2"/>
  <c r="N1583" i="2"/>
  <c r="N1591" i="2"/>
  <c r="N1599" i="2"/>
  <c r="N1607" i="2"/>
  <c r="N1615" i="2"/>
  <c r="N1623" i="2"/>
  <c r="N1631" i="2"/>
  <c r="N1639" i="2"/>
  <c r="N1647" i="2"/>
  <c r="N1655" i="2"/>
  <c r="N1663" i="2"/>
  <c r="N1671" i="2"/>
  <c r="N1027" i="2"/>
  <c r="N1043" i="2"/>
  <c r="N1059" i="2"/>
  <c r="N1075" i="2"/>
  <c r="N1091" i="2"/>
  <c r="N1107" i="2"/>
  <c r="N1123" i="2"/>
  <c r="N1139" i="2"/>
  <c r="N1155" i="2"/>
  <c r="N1171" i="2"/>
  <c r="N1187" i="2"/>
  <c r="N1203" i="2"/>
  <c r="N1676" i="2"/>
  <c r="N1684" i="2"/>
  <c r="N1692" i="2"/>
  <c r="N1700" i="2"/>
  <c r="N1708" i="2"/>
  <c r="N1716" i="2"/>
  <c r="N1724" i="2"/>
  <c r="N1732" i="2"/>
  <c r="N1740" i="2"/>
  <c r="N1748" i="2"/>
  <c r="N1756" i="2"/>
  <c r="N1764" i="2"/>
  <c r="N1772" i="2"/>
  <c r="N1780" i="2"/>
  <c r="N1788" i="2"/>
  <c r="N1796" i="2"/>
  <c r="N1804" i="2"/>
  <c r="N1812" i="2"/>
  <c r="N1820" i="2"/>
  <c r="N1828" i="2"/>
  <c r="N1836" i="2"/>
  <c r="N1844" i="2"/>
  <c r="N1852" i="2"/>
  <c r="N1860" i="2"/>
  <c r="N1868" i="2"/>
  <c r="N1876" i="2"/>
  <c r="N1884" i="2"/>
  <c r="N1892" i="2"/>
  <c r="N1900" i="2"/>
  <c r="N1908" i="2"/>
  <c r="N1916" i="2"/>
  <c r="N1924" i="2"/>
  <c r="N1932" i="2"/>
  <c r="N1940" i="2"/>
  <c r="N1948" i="2"/>
  <c r="N1956" i="2"/>
  <c r="N1964" i="2"/>
  <c r="N1972" i="2"/>
  <c r="N1980" i="2"/>
  <c r="N1988" i="2"/>
  <c r="N1996" i="2"/>
  <c r="N2012" i="2"/>
  <c r="L112" i="6"/>
  <c r="A5" i="7"/>
  <c r="A9" i="7"/>
  <c r="A13" i="7"/>
  <c r="A17" i="7"/>
  <c r="A21" i="7"/>
  <c r="A25" i="7"/>
  <c r="A29" i="7"/>
  <c r="A33" i="7"/>
  <c r="A37" i="7"/>
  <c r="A41" i="7"/>
  <c r="A45" i="7"/>
  <c r="A49" i="7"/>
  <c r="A53" i="7"/>
  <c r="A57" i="7"/>
  <c r="A61" i="7"/>
  <c r="A65" i="7"/>
  <c r="A69" i="7"/>
  <c r="A73" i="7"/>
  <c r="A77" i="7"/>
  <c r="A81" i="7"/>
  <c r="A85" i="7"/>
  <c r="A89" i="7"/>
  <c r="A93" i="7"/>
  <c r="A97" i="7"/>
  <c r="A101" i="7"/>
  <c r="A105" i="7"/>
  <c r="A109" i="7"/>
  <c r="A113" i="7"/>
  <c r="A117" i="7"/>
  <c r="A121" i="7"/>
  <c r="A125" i="7"/>
  <c r="A129" i="7"/>
  <c r="A133" i="7"/>
  <c r="A137" i="7"/>
  <c r="A141" i="7"/>
  <c r="A145" i="7"/>
  <c r="A149" i="7"/>
  <c r="A153" i="7"/>
  <c r="A157" i="7"/>
  <c r="A161" i="7"/>
  <c r="A165" i="7"/>
  <c r="A169" i="7"/>
  <c r="A173" i="7"/>
  <c r="A177" i="7"/>
  <c r="A181" i="7"/>
  <c r="A185" i="7"/>
  <c r="A189" i="7"/>
  <c r="A193" i="7"/>
  <c r="A197" i="7"/>
  <c r="A201" i="7"/>
  <c r="A205" i="7"/>
  <c r="A209" i="7"/>
  <c r="A213" i="7"/>
  <c r="A217" i="7"/>
  <c r="A221" i="7"/>
  <c r="A225" i="7"/>
  <c r="A229" i="7"/>
  <c r="A233" i="7"/>
  <c r="A237" i="7"/>
  <c r="A241" i="7"/>
  <c r="A245" i="7"/>
  <c r="A249" i="7"/>
  <c r="A253" i="7"/>
  <c r="A257" i="7"/>
  <c r="A261" i="7"/>
  <c r="A265" i="7"/>
  <c r="A269" i="7"/>
  <c r="A273" i="7"/>
  <c r="A277" i="7"/>
  <c r="A281" i="7"/>
  <c r="A285" i="7"/>
  <c r="A289" i="7"/>
  <c r="A293" i="7"/>
  <c r="A297" i="7"/>
  <c r="A301" i="7"/>
  <c r="A305" i="7"/>
  <c r="A309" i="7"/>
  <c r="A313" i="7"/>
  <c r="A317" i="7"/>
  <c r="A321" i="7"/>
  <c r="A325" i="7"/>
  <c r="A329" i="7"/>
  <c r="A333" i="7"/>
  <c r="A337" i="7"/>
  <c r="A341" i="7"/>
  <c r="A345" i="7"/>
  <c r="A349" i="7"/>
  <c r="A353" i="7"/>
  <c r="A357" i="7"/>
  <c r="A361" i="7"/>
  <c r="A365" i="7"/>
  <c r="A369" i="7"/>
  <c r="A373" i="7"/>
  <c r="A377" i="7"/>
  <c r="A381" i="7"/>
  <c r="A385" i="7"/>
  <c r="A389" i="7"/>
  <c r="A393" i="7"/>
  <c r="A397" i="7"/>
  <c r="A401" i="7"/>
  <c r="A405" i="7"/>
  <c r="A409" i="7"/>
  <c r="A413" i="7"/>
  <c r="A417" i="7"/>
  <c r="A421" i="7"/>
  <c r="A425" i="7"/>
  <c r="A429" i="7"/>
  <c r="A433" i="7"/>
  <c r="A437" i="7"/>
  <c r="A441" i="7"/>
  <c r="A445" i="7"/>
  <c r="A449" i="7"/>
  <c r="A453" i="7"/>
  <c r="A457" i="7"/>
  <c r="A461" i="7"/>
  <c r="A465" i="7"/>
  <c r="A469" i="7"/>
  <c r="A473" i="7"/>
  <c r="A477" i="7"/>
  <c r="A481" i="7"/>
  <c r="A485" i="7"/>
  <c r="A489" i="7"/>
  <c r="A493" i="7"/>
  <c r="A497" i="7"/>
  <c r="A501" i="7"/>
  <c r="A505" i="7"/>
  <c r="A509" i="7"/>
  <c r="A513" i="7"/>
  <c r="A517" i="7"/>
  <c r="A521" i="7"/>
  <c r="A525" i="7"/>
  <c r="A529" i="7"/>
  <c r="A533" i="7"/>
  <c r="A537" i="7"/>
  <c r="A541" i="7"/>
  <c r="A545" i="7"/>
  <c r="A549" i="7"/>
  <c r="A553" i="7"/>
  <c r="A557" i="7"/>
  <c r="A561" i="7"/>
  <c r="A565" i="7"/>
  <c r="A569" i="7"/>
  <c r="A573" i="7"/>
  <c r="A577" i="7"/>
  <c r="A581" i="7"/>
  <c r="A585" i="7"/>
  <c r="A589" i="7"/>
  <c r="A593" i="7"/>
  <c r="A597" i="7"/>
  <c r="A601" i="7"/>
  <c r="A605" i="7"/>
  <c r="A609" i="7"/>
  <c r="A613" i="7"/>
  <c r="A617" i="7"/>
  <c r="A621" i="7"/>
  <c r="A625" i="7"/>
  <c r="A629" i="7"/>
  <c r="A633" i="7"/>
  <c r="A637" i="7"/>
  <c r="A641" i="7"/>
  <c r="A645" i="7"/>
  <c r="A649" i="7"/>
  <c r="A653" i="7"/>
  <c r="A657" i="7"/>
  <c r="A661" i="7"/>
  <c r="A665" i="7"/>
  <c r="A669" i="7"/>
  <c r="A673" i="7"/>
  <c r="A677" i="7"/>
  <c r="A681" i="7"/>
  <c r="A685" i="7"/>
  <c r="A689" i="7"/>
  <c r="A693" i="7"/>
  <c r="A697" i="7"/>
  <c r="A701" i="7"/>
  <c r="A705" i="7"/>
  <c r="A709" i="7"/>
  <c r="A713" i="7"/>
  <c r="A717" i="7"/>
  <c r="A721" i="7"/>
  <c r="A725" i="7"/>
  <c r="A729" i="7"/>
  <c r="A733" i="7"/>
  <c r="A737" i="7"/>
  <c r="A741" i="7"/>
  <c r="A745" i="7"/>
  <c r="A749" i="7"/>
  <c r="A753" i="7"/>
  <c r="A757" i="7"/>
  <c r="A761" i="7"/>
  <c r="A765" i="7"/>
  <c r="A769" i="7"/>
  <c r="A773" i="7"/>
  <c r="A777" i="7"/>
  <c r="A781" i="7"/>
  <c r="A785" i="7"/>
  <c r="A789" i="7"/>
  <c r="A793" i="7"/>
  <c r="A797" i="7"/>
  <c r="A801" i="7"/>
  <c r="A805" i="7"/>
  <c r="A809" i="7"/>
  <c r="A813" i="7"/>
  <c r="A817" i="7"/>
  <c r="A821" i="7"/>
  <c r="A825" i="7"/>
  <c r="A829" i="7"/>
  <c r="A833" i="7"/>
  <c r="A837" i="7"/>
  <c r="A841" i="7"/>
  <c r="A845" i="7"/>
  <c r="A849" i="7"/>
  <c r="A853" i="7"/>
  <c r="A857" i="7"/>
  <c r="A861" i="7"/>
  <c r="A865" i="7"/>
  <c r="A869" i="7"/>
  <c r="A873" i="7"/>
  <c r="A877" i="7"/>
  <c r="A881" i="7"/>
  <c r="A885" i="7"/>
  <c r="A889" i="7"/>
  <c r="A893" i="7"/>
  <c r="A897" i="7"/>
  <c r="A901" i="7"/>
  <c r="A905" i="7"/>
  <c r="A909" i="7"/>
  <c r="A913" i="7"/>
  <c r="A917" i="7"/>
  <c r="A921" i="7"/>
  <c r="A925" i="7"/>
  <c r="A929" i="7"/>
  <c r="A933" i="7"/>
  <c r="A937" i="7"/>
  <c r="A941" i="7"/>
  <c r="A945" i="7"/>
  <c r="A949" i="7"/>
  <c r="A953" i="7"/>
  <c r="A957" i="7"/>
  <c r="A961" i="7"/>
  <c r="A965" i="7"/>
  <c r="A969" i="7"/>
  <c r="A973" i="7"/>
  <c r="A977" i="7"/>
  <c r="A981" i="7"/>
  <c r="A985" i="7"/>
  <c r="A989" i="7"/>
  <c r="A993" i="7"/>
  <c r="A997" i="7"/>
  <c r="A1001" i="7"/>
  <c r="A1005" i="7"/>
  <c r="A1009" i="7"/>
  <c r="A1013" i="7"/>
  <c r="A1017" i="7"/>
  <c r="A1021" i="7"/>
  <c r="A1025" i="7"/>
  <c r="A1029" i="7"/>
  <c r="A1033" i="7"/>
  <c r="A1037" i="7"/>
  <c r="A1041" i="7"/>
  <c r="A1045" i="7"/>
  <c r="A1049" i="7"/>
  <c r="A1053" i="7"/>
  <c r="A1057" i="7"/>
  <c r="A1061" i="7"/>
  <c r="A1065" i="7"/>
  <c r="A1069" i="7"/>
  <c r="A1073" i="7"/>
  <c r="A1077" i="7"/>
  <c r="A1081" i="7"/>
  <c r="A1085" i="7"/>
  <c r="A1089" i="7"/>
  <c r="A1093" i="7"/>
  <c r="A1097" i="7"/>
  <c r="A1101" i="7"/>
  <c r="A1105" i="7"/>
  <c r="A1109" i="7"/>
  <c r="A1113" i="7"/>
  <c r="A1117" i="7"/>
  <c r="A1121" i="7"/>
  <c r="A1125" i="7"/>
  <c r="A1129" i="7"/>
  <c r="A1133" i="7"/>
  <c r="A1137" i="7"/>
  <c r="A1141" i="7"/>
  <c r="A1145" i="7"/>
  <c r="A1149" i="7"/>
  <c r="A1153" i="7"/>
  <c r="A1157" i="7"/>
  <c r="A1161" i="7"/>
  <c r="A1165" i="7"/>
  <c r="A1169" i="7"/>
  <c r="A1173" i="7"/>
  <c r="A1177" i="7"/>
  <c r="A1181" i="7"/>
  <c r="A1185" i="7"/>
  <c r="A1189" i="7"/>
  <c r="A1193" i="7"/>
  <c r="A1197" i="7"/>
  <c r="A1201" i="7"/>
  <c r="A1205" i="7"/>
  <c r="A1209" i="7"/>
  <c r="A1213" i="7"/>
  <c r="A1217" i="7"/>
  <c r="A1221" i="7"/>
  <c r="A1225" i="7"/>
  <c r="A1229" i="7"/>
  <c r="A1233" i="7"/>
  <c r="A1237" i="7"/>
  <c r="A1241" i="7"/>
  <c r="A1245" i="7"/>
  <c r="A1249" i="7"/>
  <c r="A1253" i="7"/>
  <c r="A1257" i="7"/>
  <c r="A1261" i="7"/>
  <c r="A1265" i="7"/>
  <c r="A1269" i="7"/>
  <c r="A1273" i="7"/>
  <c r="A1277" i="7"/>
  <c r="A1281" i="7"/>
  <c r="A1285" i="7"/>
  <c r="A1289" i="7"/>
  <c r="A1293" i="7"/>
  <c r="A1297" i="7"/>
  <c r="A1301" i="7"/>
  <c r="A1305" i="7"/>
  <c r="A1309" i="7"/>
  <c r="A1313" i="7"/>
  <c r="A1317" i="7"/>
  <c r="A1321" i="7"/>
  <c r="A1325" i="7"/>
  <c r="A1329" i="7"/>
  <c r="A1333" i="7"/>
  <c r="A1337" i="7"/>
  <c r="A1341" i="7"/>
  <c r="A1345" i="7"/>
  <c r="A1349" i="7"/>
  <c r="A1353" i="7"/>
  <c r="A1357" i="7"/>
  <c r="A1361" i="7"/>
  <c r="A1365" i="7"/>
  <c r="A1369" i="7"/>
  <c r="A1373" i="7"/>
  <c r="A1377" i="7"/>
  <c r="A1381" i="7"/>
  <c r="A1385" i="7"/>
  <c r="A1389" i="7"/>
  <c r="A1393" i="7"/>
  <c r="A1397" i="7"/>
  <c r="A1401" i="7"/>
  <c r="A1405" i="7"/>
  <c r="A1409" i="7"/>
  <c r="A1413" i="7"/>
  <c r="A1417" i="7"/>
  <c r="A1421" i="7"/>
  <c r="A1425" i="7"/>
  <c r="A1429" i="7"/>
  <c r="A1433" i="7"/>
  <c r="A1437" i="7"/>
  <c r="A1441" i="7"/>
  <c r="A1445" i="7"/>
  <c r="A1449" i="7"/>
  <c r="A1453" i="7"/>
  <c r="A1457" i="7"/>
  <c r="A1461" i="7"/>
  <c r="A1465" i="7"/>
  <c r="A1469" i="7"/>
  <c r="A1473" i="7"/>
  <c r="A1477" i="7"/>
  <c r="A1481" i="7"/>
  <c r="A1485" i="7"/>
  <c r="A1489" i="7"/>
  <c r="A1493" i="7"/>
  <c r="A1497" i="7"/>
  <c r="A1501" i="7"/>
  <c r="A1505" i="7"/>
  <c r="A1509" i="7"/>
  <c r="A1513" i="7"/>
  <c r="A1517" i="7"/>
  <c r="A1521" i="7"/>
  <c r="A1525" i="7"/>
  <c r="A1529" i="7"/>
  <c r="A1533" i="7"/>
  <c r="A1537" i="7"/>
  <c r="A1541" i="7"/>
  <c r="A1545" i="7"/>
  <c r="A1549" i="7"/>
  <c r="A1553" i="7"/>
  <c r="A1557" i="7"/>
  <c r="A1561" i="7"/>
  <c r="A1565" i="7"/>
  <c r="A1569" i="7"/>
  <c r="A1573" i="7"/>
  <c r="A1577" i="7"/>
  <c r="A1581" i="7"/>
  <c r="A1585" i="7"/>
  <c r="A1589" i="7"/>
  <c r="A1593" i="7"/>
  <c r="A1597" i="7"/>
  <c r="A1601" i="7"/>
  <c r="A1605" i="7"/>
  <c r="A1609" i="7"/>
  <c r="A1613" i="7"/>
  <c r="A1617" i="7"/>
  <c r="A1621" i="7"/>
  <c r="A1625" i="7"/>
  <c r="A1629" i="7"/>
  <c r="A1633" i="7"/>
  <c r="A1637" i="7"/>
  <c r="A1641" i="7"/>
  <c r="A1645" i="7"/>
  <c r="A1649" i="7"/>
  <c r="A1653" i="7"/>
  <c r="A1657" i="7"/>
  <c r="A1661" i="7"/>
  <c r="A1665" i="7"/>
  <c r="A1669" i="7"/>
  <c r="A1673" i="7"/>
  <c r="A1677" i="7"/>
  <c r="A1681" i="7"/>
  <c r="A1685" i="7"/>
  <c r="A1689" i="7"/>
  <c r="A1693" i="7"/>
  <c r="A1697" i="7"/>
  <c r="A1701" i="7"/>
  <c r="A1705" i="7"/>
  <c r="A1709" i="7"/>
  <c r="A1713" i="7"/>
  <c r="A1717" i="7"/>
  <c r="A1721" i="7"/>
  <c r="A1725" i="7"/>
  <c r="A1729" i="7"/>
  <c r="A1733" i="7"/>
  <c r="A1737" i="7"/>
  <c r="A1741" i="7"/>
  <c r="A1745" i="7"/>
  <c r="A1749" i="7"/>
  <c r="A1753" i="7"/>
  <c r="A1757" i="7"/>
  <c r="A1761" i="7"/>
  <c r="A1765" i="7"/>
  <c r="A1769" i="7"/>
  <c r="A1773" i="7"/>
  <c r="A1777" i="7"/>
  <c r="A1781" i="7"/>
  <c r="A1785" i="7"/>
  <c r="A1789" i="7"/>
  <c r="A1793" i="7"/>
  <c r="A1797" i="7"/>
  <c r="A1801" i="7"/>
  <c r="A1805" i="7"/>
  <c r="A1809" i="7"/>
  <c r="A1813" i="7"/>
  <c r="A1817" i="7"/>
  <c r="A1821" i="7"/>
  <c r="A1825" i="7"/>
  <c r="A1829" i="7"/>
  <c r="A1833" i="7"/>
  <c r="A1837" i="7"/>
  <c r="A1841" i="7"/>
  <c r="A1845" i="7"/>
  <c r="A1849" i="7"/>
  <c r="A1853" i="7"/>
  <c r="A1857" i="7"/>
  <c r="A1861" i="7"/>
  <c r="A1865" i="7"/>
  <c r="A1869" i="7"/>
  <c r="A1873" i="7"/>
  <c r="A1877" i="7"/>
  <c r="A1881" i="7"/>
  <c r="A1885" i="7"/>
  <c r="A1889" i="7"/>
  <c r="A1893" i="7"/>
  <c r="A1897" i="7"/>
  <c r="A1901" i="7"/>
  <c r="A1905" i="7"/>
  <c r="A1909" i="7"/>
  <c r="A1913" i="7"/>
  <c r="A1917" i="7"/>
  <c r="A1921" i="7"/>
  <c r="A1925" i="7"/>
  <c r="A1929" i="7"/>
  <c r="A1933" i="7"/>
  <c r="A1937" i="7"/>
  <c r="A1941" i="7"/>
  <c r="A1945" i="7"/>
  <c r="A1949" i="7"/>
  <c r="A1953" i="7"/>
  <c r="A1957" i="7"/>
  <c r="A1961" i="7"/>
  <c r="A1965" i="7"/>
  <c r="A1969" i="7"/>
  <c r="A1973" i="7"/>
  <c r="A1977" i="7"/>
  <c r="A1981" i="7"/>
  <c r="A1985" i="7"/>
  <c r="A1989" i="7"/>
  <c r="A1993" i="7"/>
  <c r="A1997" i="7"/>
  <c r="A2001" i="7"/>
  <c r="A2005" i="7"/>
  <c r="A2009" i="7"/>
  <c r="A2013" i="7"/>
  <c r="A2017" i="7"/>
  <c r="A2021" i="7"/>
  <c r="A2025" i="7"/>
  <c r="A2029" i="7"/>
  <c r="A2033" i="7"/>
  <c r="A2037" i="7"/>
  <c r="A2041" i="7"/>
  <c r="A2045" i="7"/>
  <c r="A2049" i="7"/>
  <c r="A2053" i="7"/>
  <c r="A2057" i="7"/>
  <c r="A2061" i="7"/>
  <c r="A2065" i="7"/>
  <c r="A2069" i="7"/>
  <c r="A2073" i="7"/>
  <c r="A2077" i="7"/>
  <c r="A2081" i="7"/>
  <c r="A2085" i="7"/>
  <c r="A2089" i="7"/>
  <c r="A2093" i="7"/>
  <c r="A2097" i="7"/>
  <c r="A2101" i="7"/>
  <c r="A2105" i="7"/>
  <c r="A2109" i="7"/>
  <c r="A2113" i="7"/>
  <c r="A2117" i="7"/>
  <c r="A2121" i="7"/>
  <c r="A2125" i="7"/>
  <c r="A2129" i="7"/>
  <c r="A2133" i="7"/>
  <c r="A2137" i="7"/>
  <c r="A2141" i="7"/>
  <c r="A2145" i="7"/>
  <c r="A2149" i="7"/>
  <c r="A2153" i="7"/>
  <c r="A2157" i="7"/>
  <c r="A2161" i="7"/>
  <c r="A2165" i="7"/>
  <c r="A2169" i="7"/>
  <c r="A2173" i="7"/>
  <c r="A2177" i="7"/>
  <c r="A2181" i="7"/>
  <c r="A2185" i="7"/>
  <c r="A2189" i="7"/>
  <c r="A2193" i="7"/>
  <c r="A2197" i="7"/>
  <c r="A2201" i="7"/>
  <c r="A2205" i="7"/>
  <c r="A2209" i="7"/>
  <c r="A2213" i="7"/>
  <c r="A2217" i="7"/>
  <c r="A2221" i="7"/>
  <c r="A2" i="7"/>
  <c r="A6" i="7"/>
  <c r="A10" i="7"/>
  <c r="A14" i="7"/>
  <c r="A18" i="7"/>
  <c r="A22" i="7"/>
  <c r="A26" i="7"/>
  <c r="A30" i="7"/>
  <c r="A34" i="7"/>
  <c r="A38" i="7"/>
  <c r="A42" i="7"/>
  <c r="A46" i="7"/>
  <c r="A50" i="7"/>
  <c r="A54" i="7"/>
  <c r="A58" i="7"/>
  <c r="A62" i="7"/>
  <c r="A66" i="7"/>
  <c r="A70" i="7"/>
  <c r="A74" i="7"/>
  <c r="A78" i="7"/>
  <c r="A82" i="7"/>
  <c r="A86" i="7"/>
  <c r="A90" i="7"/>
  <c r="A94" i="7"/>
  <c r="A98" i="7"/>
  <c r="A102" i="7"/>
  <c r="A106" i="7"/>
  <c r="A110" i="7"/>
  <c r="A114" i="7"/>
  <c r="A118" i="7"/>
  <c r="A122" i="7"/>
  <c r="A126" i="7"/>
  <c r="A130" i="7"/>
  <c r="A134" i="7"/>
  <c r="A138" i="7"/>
  <c r="A142" i="7"/>
  <c r="A146" i="7"/>
  <c r="A150" i="7"/>
  <c r="A154" i="7"/>
  <c r="A158" i="7"/>
  <c r="A162" i="7"/>
  <c r="A166" i="7"/>
  <c r="A170" i="7"/>
  <c r="A174" i="7"/>
  <c r="A178" i="7"/>
  <c r="A182" i="7"/>
  <c r="A186" i="7"/>
  <c r="A190" i="7"/>
  <c r="A194" i="7"/>
  <c r="A198" i="7"/>
  <c r="A202" i="7"/>
  <c r="A206" i="7"/>
  <c r="A210" i="7"/>
  <c r="A214" i="7"/>
  <c r="A218" i="7"/>
  <c r="A222" i="7"/>
  <c r="A226" i="7"/>
  <c r="A230" i="7"/>
  <c r="A234" i="7"/>
  <c r="A238" i="7"/>
  <c r="A242" i="7"/>
  <c r="A246" i="7"/>
  <c r="A250" i="7"/>
  <c r="A254" i="7"/>
  <c r="A258" i="7"/>
  <c r="A262" i="7"/>
  <c r="A266" i="7"/>
  <c r="A270" i="7"/>
  <c r="A274" i="7"/>
  <c r="A278" i="7"/>
  <c r="A282" i="7"/>
  <c r="A286" i="7"/>
  <c r="A290" i="7"/>
  <c r="A294" i="7"/>
  <c r="A298" i="7"/>
  <c r="A302" i="7"/>
  <c r="A306" i="7"/>
  <c r="A310" i="7"/>
  <c r="A314" i="7"/>
  <c r="A318" i="7"/>
  <c r="A322" i="7"/>
  <c r="A326" i="7"/>
  <c r="A330" i="7"/>
  <c r="A334" i="7"/>
  <c r="A338" i="7"/>
  <c r="A342" i="7"/>
  <c r="A346" i="7"/>
  <c r="A350" i="7"/>
  <c r="A354" i="7"/>
  <c r="A358" i="7"/>
  <c r="A362" i="7"/>
  <c r="A366" i="7"/>
  <c r="A370" i="7"/>
  <c r="A374" i="7"/>
  <c r="A378" i="7"/>
  <c r="A382" i="7"/>
  <c r="A386" i="7"/>
  <c r="A390" i="7"/>
  <c r="A394" i="7"/>
  <c r="A398" i="7"/>
  <c r="A402" i="7"/>
  <c r="A406" i="7"/>
  <c r="A410" i="7"/>
  <c r="A414" i="7"/>
  <c r="A418" i="7"/>
  <c r="A422" i="7"/>
  <c r="A426" i="7"/>
  <c r="A430" i="7"/>
  <c r="A434" i="7"/>
  <c r="A438" i="7"/>
  <c r="A442" i="7"/>
  <c r="A446" i="7"/>
  <c r="A450" i="7"/>
  <c r="A454" i="7"/>
  <c r="A458" i="7"/>
  <c r="A462" i="7"/>
  <c r="A466" i="7"/>
  <c r="A470" i="7"/>
  <c r="A474" i="7"/>
  <c r="A478" i="7"/>
  <c r="A482" i="7"/>
  <c r="A486" i="7"/>
  <c r="A490" i="7"/>
  <c r="A494" i="7"/>
  <c r="A498" i="7"/>
  <c r="A502" i="7"/>
  <c r="A506" i="7"/>
  <c r="A510" i="7"/>
  <c r="A514" i="7"/>
  <c r="A518" i="7"/>
  <c r="A522" i="7"/>
  <c r="A526" i="7"/>
  <c r="A530" i="7"/>
  <c r="A534" i="7"/>
  <c r="A538" i="7"/>
  <c r="A542" i="7"/>
  <c r="A546" i="7"/>
  <c r="A550" i="7"/>
  <c r="A554" i="7"/>
  <c r="A558" i="7"/>
  <c r="A562" i="7"/>
  <c r="A566" i="7"/>
  <c r="A570" i="7"/>
  <c r="A574" i="7"/>
  <c r="A578" i="7"/>
  <c r="A582" i="7"/>
  <c r="A586" i="7"/>
  <c r="A590" i="7"/>
  <c r="A594" i="7"/>
  <c r="A598" i="7"/>
  <c r="A602" i="7"/>
  <c r="A606" i="7"/>
  <c r="A610" i="7"/>
  <c r="A614" i="7"/>
  <c r="A618" i="7"/>
  <c r="A622" i="7"/>
  <c r="A626" i="7"/>
  <c r="A630" i="7"/>
  <c r="A634" i="7"/>
  <c r="A638" i="7"/>
  <c r="A642" i="7"/>
  <c r="A646" i="7"/>
  <c r="A650" i="7"/>
  <c r="A654" i="7"/>
  <c r="A658" i="7"/>
  <c r="A662" i="7"/>
  <c r="A666" i="7"/>
  <c r="A670" i="7"/>
  <c r="A674" i="7"/>
  <c r="A678" i="7"/>
  <c r="A682" i="7"/>
  <c r="A686" i="7"/>
  <c r="A690" i="7"/>
  <c r="A694" i="7"/>
  <c r="A698" i="7"/>
  <c r="A702" i="7"/>
  <c r="A706" i="7"/>
  <c r="A710" i="7"/>
  <c r="A714" i="7"/>
  <c r="A718" i="7"/>
  <c r="A722" i="7"/>
  <c r="A726" i="7"/>
  <c r="A730" i="7"/>
  <c r="A734" i="7"/>
  <c r="A738" i="7"/>
  <c r="A742" i="7"/>
  <c r="A746" i="7"/>
  <c r="A750" i="7"/>
  <c r="A754" i="7"/>
  <c r="A758" i="7"/>
  <c r="A762" i="7"/>
  <c r="A766" i="7"/>
  <c r="A770" i="7"/>
  <c r="A774" i="7"/>
  <c r="A778" i="7"/>
  <c r="A782" i="7"/>
  <c r="A786" i="7"/>
  <c r="A790" i="7"/>
  <c r="A794" i="7"/>
  <c r="A798" i="7"/>
  <c r="A802" i="7"/>
  <c r="A806" i="7"/>
  <c r="A810" i="7"/>
  <c r="A814" i="7"/>
  <c r="A818" i="7"/>
  <c r="A822" i="7"/>
  <c r="A826" i="7"/>
  <c r="A830" i="7"/>
  <c r="A834" i="7"/>
  <c r="A838" i="7"/>
  <c r="A842" i="7"/>
  <c r="A846" i="7"/>
  <c r="A850" i="7"/>
  <c r="A854" i="7"/>
  <c r="A858" i="7"/>
  <c r="A862" i="7"/>
  <c r="A866" i="7"/>
  <c r="A870" i="7"/>
  <c r="A874" i="7"/>
  <c r="A878" i="7"/>
  <c r="A882" i="7"/>
  <c r="A886" i="7"/>
  <c r="A890" i="7"/>
  <c r="A894" i="7"/>
  <c r="A898" i="7"/>
  <c r="A902" i="7"/>
  <c r="A906" i="7"/>
  <c r="A910" i="7"/>
  <c r="A914" i="7"/>
  <c r="A918" i="7"/>
  <c r="A922" i="7"/>
  <c r="A926" i="7"/>
  <c r="A930" i="7"/>
  <c r="A934" i="7"/>
  <c r="A938" i="7"/>
  <c r="A942" i="7"/>
  <c r="A946" i="7"/>
  <c r="A950" i="7"/>
  <c r="A954" i="7"/>
  <c r="A958" i="7"/>
  <c r="A962" i="7"/>
  <c r="A966" i="7"/>
  <c r="A970" i="7"/>
  <c r="A974" i="7"/>
  <c r="A978" i="7"/>
  <c r="A982" i="7"/>
  <c r="A986" i="7"/>
  <c r="A990" i="7"/>
  <c r="A994" i="7"/>
  <c r="A998" i="7"/>
  <c r="A1002" i="7"/>
  <c r="A1006" i="7"/>
  <c r="A1010" i="7"/>
  <c r="A1014" i="7"/>
  <c r="A1018" i="7"/>
  <c r="A1022" i="7"/>
  <c r="A1026" i="7"/>
  <c r="A1030" i="7"/>
  <c r="A1034" i="7"/>
  <c r="A1038" i="7"/>
  <c r="A1042" i="7"/>
  <c r="A1046" i="7"/>
  <c r="A1050" i="7"/>
  <c r="A1054" i="7"/>
  <c r="A1058" i="7"/>
  <c r="A1062" i="7"/>
  <c r="A1066" i="7"/>
  <c r="A1070" i="7"/>
  <c r="A1074" i="7"/>
  <c r="A1078" i="7"/>
  <c r="A1082" i="7"/>
  <c r="A1086" i="7"/>
  <c r="A1090" i="7"/>
  <c r="A1094" i="7"/>
  <c r="A1098" i="7"/>
  <c r="A1102" i="7"/>
  <c r="A1106" i="7"/>
  <c r="A1110" i="7"/>
  <c r="A1114" i="7"/>
  <c r="A1118" i="7"/>
  <c r="A1122" i="7"/>
  <c r="A1126" i="7"/>
  <c r="A1130" i="7"/>
  <c r="A1134" i="7"/>
  <c r="A1138" i="7"/>
  <c r="A1142" i="7"/>
  <c r="A1146" i="7"/>
  <c r="A1150" i="7"/>
  <c r="A1154" i="7"/>
  <c r="A1158" i="7"/>
  <c r="A1162" i="7"/>
  <c r="A1166" i="7"/>
  <c r="A1170" i="7"/>
  <c r="A1174" i="7"/>
  <c r="A1178" i="7"/>
  <c r="A1182" i="7"/>
  <c r="A1186" i="7"/>
  <c r="A1190" i="7"/>
  <c r="A1194" i="7"/>
  <c r="A1198" i="7"/>
  <c r="A1202" i="7"/>
  <c r="A1206" i="7"/>
  <c r="A1210" i="7"/>
  <c r="A1214" i="7"/>
  <c r="A1218" i="7"/>
  <c r="A1222" i="7"/>
  <c r="A1226" i="7"/>
  <c r="A1230" i="7"/>
  <c r="A1234" i="7"/>
  <c r="A1238" i="7"/>
  <c r="A1242" i="7"/>
  <c r="A1246" i="7"/>
  <c r="A1250" i="7"/>
  <c r="A1254" i="7"/>
  <c r="A1258" i="7"/>
  <c r="A1262" i="7"/>
  <c r="A1266" i="7"/>
  <c r="A1270" i="7"/>
  <c r="A1274" i="7"/>
  <c r="A1278" i="7"/>
  <c r="A1282" i="7"/>
  <c r="A1286" i="7"/>
  <c r="A1290" i="7"/>
  <c r="A1294" i="7"/>
  <c r="A1298" i="7"/>
  <c r="A1302" i="7"/>
  <c r="A1306" i="7"/>
  <c r="A1310" i="7"/>
  <c r="A1314" i="7"/>
  <c r="A1318" i="7"/>
  <c r="A1322" i="7"/>
  <c r="A1326" i="7"/>
  <c r="A1330" i="7"/>
  <c r="A1334" i="7"/>
  <c r="A1338" i="7"/>
  <c r="A1342" i="7"/>
  <c r="A1346" i="7"/>
  <c r="A1350" i="7"/>
  <c r="A1354" i="7"/>
  <c r="A1358" i="7"/>
  <c r="A1362" i="7"/>
  <c r="A1366" i="7"/>
  <c r="A1370" i="7"/>
  <c r="A1374" i="7"/>
  <c r="A1378" i="7"/>
  <c r="A1382" i="7"/>
  <c r="A1386" i="7"/>
  <c r="A1390" i="7"/>
  <c r="A1394" i="7"/>
  <c r="A1398" i="7"/>
  <c r="A1402" i="7"/>
  <c r="A1406" i="7"/>
  <c r="A1410" i="7"/>
  <c r="A1414" i="7"/>
  <c r="A1418" i="7"/>
  <c r="A1422" i="7"/>
  <c r="A1426" i="7"/>
  <c r="A1430" i="7"/>
  <c r="A1434" i="7"/>
  <c r="A1438" i="7"/>
  <c r="A1442" i="7"/>
  <c r="A1446" i="7"/>
  <c r="A1450" i="7"/>
  <c r="A1454" i="7"/>
  <c r="A1458" i="7"/>
  <c r="A1462" i="7"/>
  <c r="A1466" i="7"/>
  <c r="A1470" i="7"/>
  <c r="A1474" i="7"/>
  <c r="A1478" i="7"/>
  <c r="A1482" i="7"/>
  <c r="A1486" i="7"/>
  <c r="A1490" i="7"/>
  <c r="A1494" i="7"/>
  <c r="A1498" i="7"/>
  <c r="A1502" i="7"/>
  <c r="A1506" i="7"/>
  <c r="A1510" i="7"/>
  <c r="A1514" i="7"/>
  <c r="A1518" i="7"/>
  <c r="A1522" i="7"/>
  <c r="A1526" i="7"/>
  <c r="A1530" i="7"/>
  <c r="A1534" i="7"/>
  <c r="A1538" i="7"/>
  <c r="A1542" i="7"/>
  <c r="A1546" i="7"/>
  <c r="A1550" i="7"/>
  <c r="A1554" i="7"/>
  <c r="A1558" i="7"/>
  <c r="A1562" i="7"/>
  <c r="A1566" i="7"/>
  <c r="A1570" i="7"/>
  <c r="A1574" i="7"/>
  <c r="A1578" i="7"/>
  <c r="A1582" i="7"/>
  <c r="A1586" i="7"/>
  <c r="A1590" i="7"/>
  <c r="A1594" i="7"/>
  <c r="A1598" i="7"/>
  <c r="A1602" i="7"/>
  <c r="A1606" i="7"/>
  <c r="A1610" i="7"/>
  <c r="A1614" i="7"/>
  <c r="A1618" i="7"/>
  <c r="A1622" i="7"/>
  <c r="A1626" i="7"/>
  <c r="A1630" i="7"/>
  <c r="A1634" i="7"/>
  <c r="A1638" i="7"/>
  <c r="A1642" i="7"/>
  <c r="A1646" i="7"/>
  <c r="A1650" i="7"/>
  <c r="A1654" i="7"/>
  <c r="A1658" i="7"/>
  <c r="A1662" i="7"/>
  <c r="A1666" i="7"/>
  <c r="A1670" i="7"/>
  <c r="A1674" i="7"/>
  <c r="A1678" i="7"/>
  <c r="A1682" i="7"/>
  <c r="A1686" i="7"/>
  <c r="A1690" i="7"/>
  <c r="A1694" i="7"/>
  <c r="A1698" i="7"/>
  <c r="A1702" i="7"/>
  <c r="A1706" i="7"/>
  <c r="A1710" i="7"/>
  <c r="A1714" i="7"/>
  <c r="A1718" i="7"/>
  <c r="A1722" i="7"/>
  <c r="A1726" i="7"/>
  <c r="A1730" i="7"/>
  <c r="A1734" i="7"/>
  <c r="A1738" i="7"/>
  <c r="A1742" i="7"/>
  <c r="A1746" i="7"/>
  <c r="A1750" i="7"/>
  <c r="A1754" i="7"/>
  <c r="A1758" i="7"/>
  <c r="A1762" i="7"/>
  <c r="A1766" i="7"/>
  <c r="A1770" i="7"/>
  <c r="A1774" i="7"/>
  <c r="A1778" i="7"/>
  <c r="A1782" i="7"/>
  <c r="A1786" i="7"/>
  <c r="A1790" i="7"/>
  <c r="A1794" i="7"/>
  <c r="A1798" i="7"/>
  <c r="A1802" i="7"/>
  <c r="A1806" i="7"/>
  <c r="A1810" i="7"/>
  <c r="A1814" i="7"/>
  <c r="A1818" i="7"/>
  <c r="A1822" i="7"/>
  <c r="A1826" i="7"/>
  <c r="A1830" i="7"/>
  <c r="A1834" i="7"/>
  <c r="A1838" i="7"/>
  <c r="A1842" i="7"/>
  <c r="A1846" i="7"/>
  <c r="A1850" i="7"/>
  <c r="A1854" i="7"/>
  <c r="A1858" i="7"/>
  <c r="A1862" i="7"/>
  <c r="A1866" i="7"/>
  <c r="A1870" i="7"/>
  <c r="A1874" i="7"/>
  <c r="A1878" i="7"/>
  <c r="A1882" i="7"/>
  <c r="A1886" i="7"/>
  <c r="A1890" i="7"/>
  <c r="A1894" i="7"/>
  <c r="A1898" i="7"/>
  <c r="A1902" i="7"/>
  <c r="A1906" i="7"/>
  <c r="A1910" i="7"/>
  <c r="A1914" i="7"/>
  <c r="A1918" i="7"/>
  <c r="A1922" i="7"/>
  <c r="A1926" i="7"/>
  <c r="A1930" i="7"/>
  <c r="A1934" i="7"/>
  <c r="A1938" i="7"/>
  <c r="A1942" i="7"/>
  <c r="A1946" i="7"/>
  <c r="A1950" i="7"/>
  <c r="A1954" i="7"/>
  <c r="A1958" i="7"/>
  <c r="A1962" i="7"/>
  <c r="A1966" i="7"/>
  <c r="A1970" i="7"/>
  <c r="A1974" i="7"/>
  <c r="A1978" i="7"/>
  <c r="A1982" i="7"/>
  <c r="A1986" i="7"/>
  <c r="A1990" i="7"/>
  <c r="A1994" i="7"/>
  <c r="A1998" i="7"/>
  <c r="A2002" i="7"/>
  <c r="A2006" i="7"/>
  <c r="A2010" i="7"/>
  <c r="A2014" i="7"/>
  <c r="A2018" i="7"/>
  <c r="A2022" i="7"/>
  <c r="A2026" i="7"/>
  <c r="A2030" i="7"/>
  <c r="A2034" i="7"/>
  <c r="A2038" i="7"/>
  <c r="A2042" i="7"/>
  <c r="A2046" i="7"/>
  <c r="A2050" i="7"/>
  <c r="A2054" i="7"/>
  <c r="A2058" i="7"/>
  <c r="A2062" i="7"/>
  <c r="A2066" i="7"/>
  <c r="A2070" i="7"/>
  <c r="A2074" i="7"/>
  <c r="A2078" i="7"/>
  <c r="A2082" i="7"/>
  <c r="A2086" i="7"/>
  <c r="A2090" i="7"/>
  <c r="A2094" i="7"/>
  <c r="A2098" i="7"/>
  <c r="A2102" i="7"/>
  <c r="A2106" i="7"/>
  <c r="A2110" i="7"/>
  <c r="A2114" i="7"/>
  <c r="A2118" i="7"/>
  <c r="A2122" i="7"/>
  <c r="A2126" i="7"/>
  <c r="A2130" i="7"/>
  <c r="A2134" i="7"/>
  <c r="A2138" i="7"/>
  <c r="A2142" i="7"/>
  <c r="A2146" i="7"/>
  <c r="A2150" i="7"/>
  <c r="A2154" i="7"/>
  <c r="A2158" i="7"/>
  <c r="A2162" i="7"/>
  <c r="A2166" i="7"/>
  <c r="A2170" i="7"/>
  <c r="A2174" i="7"/>
  <c r="A2178" i="7"/>
  <c r="A2182" i="7"/>
  <c r="A2186" i="7"/>
  <c r="A2190" i="7"/>
  <c r="A2194" i="7"/>
  <c r="A2198" i="7"/>
  <c r="A2202" i="7"/>
  <c r="A2206" i="7"/>
  <c r="A2210" i="7"/>
  <c r="A2214" i="7"/>
  <c r="A2218" i="7"/>
  <c r="A2222" i="7"/>
  <c r="A2226" i="7"/>
  <c r="A2230" i="7"/>
  <c r="A2234" i="7"/>
  <c r="A2238" i="7"/>
  <c r="A2242" i="7"/>
  <c r="A2246" i="7"/>
  <c r="A2250" i="7"/>
  <c r="A2254" i="7"/>
  <c r="A2258" i="7"/>
  <c r="A2262" i="7"/>
  <c r="A2266" i="7"/>
  <c r="A2270" i="7"/>
  <c r="A2274" i="7"/>
  <c r="A2278" i="7"/>
  <c r="A2282" i="7"/>
  <c r="A2286" i="7"/>
  <c r="A2290" i="7"/>
  <c r="A2294" i="7"/>
  <c r="A2298" i="7"/>
  <c r="A2302" i="7"/>
  <c r="A2306" i="7"/>
  <c r="A2310" i="7"/>
  <c r="A2314" i="7"/>
  <c r="A2318" i="7"/>
  <c r="A2322" i="7"/>
  <c r="A2326" i="7"/>
  <c r="A2330" i="7"/>
  <c r="A2334" i="7"/>
  <c r="A2338" i="7"/>
  <c r="A2342" i="7"/>
  <c r="A2346" i="7"/>
  <c r="A2350" i="7"/>
  <c r="A2354" i="7"/>
  <c r="A2358" i="7"/>
  <c r="A2362" i="7"/>
  <c r="A2366" i="7"/>
  <c r="A2370" i="7"/>
  <c r="A2374" i="7"/>
  <c r="A2378" i="7"/>
  <c r="A2382" i="7"/>
  <c r="A2386" i="7"/>
  <c r="A2390" i="7"/>
  <c r="A2394" i="7"/>
  <c r="A2398" i="7"/>
  <c r="A2402" i="7"/>
  <c r="A2406" i="7"/>
  <c r="A2410" i="7"/>
  <c r="A2414" i="7"/>
  <c r="A2418" i="7"/>
  <c r="A2422" i="7"/>
  <c r="A2426" i="7"/>
  <c r="A2430" i="7"/>
  <c r="A2434" i="7"/>
  <c r="A2438" i="7"/>
  <c r="A2442" i="7"/>
  <c r="A2446" i="7"/>
  <c r="A2450" i="7"/>
  <c r="A2454" i="7"/>
  <c r="A2458" i="7"/>
  <c r="A2462" i="7"/>
  <c r="A2466" i="7"/>
  <c r="A2470" i="7"/>
  <c r="A2474" i="7"/>
  <c r="A2478" i="7"/>
  <c r="A2482" i="7"/>
  <c r="A2486" i="7"/>
  <c r="A2490" i="7"/>
  <c r="A2494" i="7"/>
  <c r="A2498" i="7"/>
  <c r="A2502" i="7"/>
  <c r="A2506" i="7"/>
  <c r="A2510" i="7"/>
  <c r="A3" i="7"/>
  <c r="A7" i="7"/>
  <c r="A11" i="7"/>
  <c r="A15" i="7"/>
  <c r="A19" i="7"/>
  <c r="A23" i="7"/>
  <c r="A27" i="7"/>
  <c r="A31" i="7"/>
  <c r="A35" i="7"/>
  <c r="A39" i="7"/>
  <c r="A43" i="7"/>
  <c r="A47" i="7"/>
  <c r="A51" i="7"/>
  <c r="A55" i="7"/>
  <c r="A59" i="7"/>
  <c r="A63" i="7"/>
  <c r="A67" i="7"/>
  <c r="A71" i="7"/>
  <c r="A75" i="7"/>
  <c r="A79" i="7"/>
  <c r="A83" i="7"/>
  <c r="A87" i="7"/>
  <c r="A91" i="7"/>
  <c r="A95" i="7"/>
  <c r="A99" i="7"/>
  <c r="A103" i="7"/>
  <c r="A107" i="7"/>
  <c r="A111" i="7"/>
  <c r="A115" i="7"/>
  <c r="A119" i="7"/>
  <c r="A123" i="7"/>
  <c r="A127" i="7"/>
  <c r="A131" i="7"/>
  <c r="A135" i="7"/>
  <c r="A139" i="7"/>
  <c r="A143" i="7"/>
  <c r="A147" i="7"/>
  <c r="A151" i="7"/>
  <c r="A155" i="7"/>
  <c r="A159" i="7"/>
  <c r="A163" i="7"/>
  <c r="A167" i="7"/>
  <c r="A171" i="7"/>
  <c r="A175" i="7"/>
  <c r="A179" i="7"/>
  <c r="A183" i="7"/>
  <c r="A187" i="7"/>
  <c r="A191" i="7"/>
  <c r="A195" i="7"/>
  <c r="A199" i="7"/>
  <c r="A203" i="7"/>
  <c r="A207" i="7"/>
  <c r="A211" i="7"/>
  <c r="A215" i="7"/>
  <c r="A219" i="7"/>
  <c r="A223" i="7"/>
  <c r="A227" i="7"/>
  <c r="A231" i="7"/>
  <c r="A235" i="7"/>
  <c r="A239" i="7"/>
  <c r="A243" i="7"/>
  <c r="A247" i="7"/>
  <c r="A251" i="7"/>
  <c r="A255" i="7"/>
  <c r="A259" i="7"/>
  <c r="A263" i="7"/>
  <c r="A267" i="7"/>
  <c r="A271" i="7"/>
  <c r="A275" i="7"/>
  <c r="A279" i="7"/>
  <c r="A283" i="7"/>
  <c r="A287" i="7"/>
  <c r="A291" i="7"/>
  <c r="A295" i="7"/>
  <c r="A299" i="7"/>
  <c r="A303" i="7"/>
  <c r="A307" i="7"/>
  <c r="A311" i="7"/>
  <c r="A315" i="7"/>
  <c r="A319" i="7"/>
  <c r="A323" i="7"/>
  <c r="A327" i="7"/>
  <c r="A331" i="7"/>
  <c r="A335" i="7"/>
  <c r="A339" i="7"/>
  <c r="A343" i="7"/>
  <c r="A347" i="7"/>
  <c r="A351" i="7"/>
  <c r="A355" i="7"/>
  <c r="A359" i="7"/>
  <c r="A363" i="7"/>
  <c r="A367" i="7"/>
  <c r="A371" i="7"/>
  <c r="A375" i="7"/>
  <c r="A379" i="7"/>
  <c r="A383" i="7"/>
  <c r="A387" i="7"/>
  <c r="A391" i="7"/>
  <c r="A395" i="7"/>
  <c r="A399" i="7"/>
  <c r="A403" i="7"/>
  <c r="A407" i="7"/>
  <c r="A411" i="7"/>
  <c r="A415" i="7"/>
  <c r="A419" i="7"/>
  <c r="A423" i="7"/>
  <c r="A427" i="7"/>
  <c r="A431" i="7"/>
  <c r="A435" i="7"/>
  <c r="A439" i="7"/>
  <c r="A443" i="7"/>
  <c r="A447" i="7"/>
  <c r="A451" i="7"/>
  <c r="A455" i="7"/>
  <c r="A459" i="7"/>
  <c r="A463" i="7"/>
  <c r="A467" i="7"/>
  <c r="A471" i="7"/>
  <c r="A475" i="7"/>
  <c r="A479" i="7"/>
  <c r="A483" i="7"/>
  <c r="A487" i="7"/>
  <c r="A491" i="7"/>
  <c r="A495" i="7"/>
  <c r="A499" i="7"/>
  <c r="A503" i="7"/>
  <c r="A507" i="7"/>
  <c r="A511" i="7"/>
  <c r="A515" i="7"/>
  <c r="A519" i="7"/>
  <c r="A523" i="7"/>
  <c r="A527" i="7"/>
  <c r="A531" i="7"/>
  <c r="A535" i="7"/>
  <c r="A539" i="7"/>
  <c r="A543" i="7"/>
  <c r="A547" i="7"/>
  <c r="A551" i="7"/>
  <c r="A555" i="7"/>
  <c r="A559" i="7"/>
  <c r="A563" i="7"/>
  <c r="A567" i="7"/>
  <c r="A571" i="7"/>
  <c r="A575" i="7"/>
  <c r="A579" i="7"/>
  <c r="A583" i="7"/>
  <c r="A587" i="7"/>
  <c r="A591" i="7"/>
  <c r="A595" i="7"/>
  <c r="A599" i="7"/>
  <c r="A603" i="7"/>
  <c r="A607" i="7"/>
  <c r="A611" i="7"/>
  <c r="A615" i="7"/>
  <c r="A619" i="7"/>
  <c r="A623" i="7"/>
  <c r="A627" i="7"/>
  <c r="A631" i="7"/>
  <c r="A635" i="7"/>
  <c r="A639" i="7"/>
  <c r="A643" i="7"/>
  <c r="A647" i="7"/>
  <c r="A651" i="7"/>
  <c r="A655" i="7"/>
  <c r="A659" i="7"/>
  <c r="A663" i="7"/>
  <c r="A667" i="7"/>
  <c r="A671" i="7"/>
  <c r="A675" i="7"/>
  <c r="A679" i="7"/>
  <c r="A683" i="7"/>
  <c r="A687" i="7"/>
  <c r="A691" i="7"/>
  <c r="A695" i="7"/>
  <c r="A699" i="7"/>
  <c r="A703" i="7"/>
  <c r="A707" i="7"/>
  <c r="A711" i="7"/>
  <c r="A715" i="7"/>
  <c r="A719" i="7"/>
  <c r="A723" i="7"/>
  <c r="A727" i="7"/>
  <c r="A731" i="7"/>
  <c r="A735" i="7"/>
  <c r="A739" i="7"/>
  <c r="A743" i="7"/>
  <c r="A747" i="7"/>
  <c r="A751" i="7"/>
  <c r="A755" i="7"/>
  <c r="A759" i="7"/>
  <c r="A763" i="7"/>
  <c r="A767" i="7"/>
  <c r="A771" i="7"/>
  <c r="A775" i="7"/>
  <c r="A779" i="7"/>
  <c r="A783" i="7"/>
  <c r="A787" i="7"/>
  <c r="A791" i="7"/>
  <c r="A795" i="7"/>
  <c r="A799" i="7"/>
  <c r="A803" i="7"/>
  <c r="A807" i="7"/>
  <c r="A811" i="7"/>
  <c r="A815" i="7"/>
  <c r="A819" i="7"/>
  <c r="A823" i="7"/>
  <c r="A827" i="7"/>
  <c r="A831" i="7"/>
  <c r="A835" i="7"/>
  <c r="A839" i="7"/>
  <c r="A843" i="7"/>
  <c r="A847" i="7"/>
  <c r="A851" i="7"/>
  <c r="A855" i="7"/>
  <c r="A859" i="7"/>
  <c r="A863" i="7"/>
  <c r="A867" i="7"/>
  <c r="A871" i="7"/>
  <c r="A875" i="7"/>
  <c r="A879" i="7"/>
  <c r="A883" i="7"/>
  <c r="A887" i="7"/>
  <c r="A891" i="7"/>
  <c r="A895" i="7"/>
  <c r="A899" i="7"/>
  <c r="A903" i="7"/>
  <c r="A907" i="7"/>
  <c r="A911" i="7"/>
  <c r="A915" i="7"/>
  <c r="A919" i="7"/>
  <c r="A923" i="7"/>
  <c r="A927" i="7"/>
  <c r="A931" i="7"/>
  <c r="A935" i="7"/>
  <c r="A939" i="7"/>
  <c r="A943" i="7"/>
  <c r="A947" i="7"/>
  <c r="A951" i="7"/>
  <c r="A955" i="7"/>
  <c r="A959" i="7"/>
  <c r="A963" i="7"/>
  <c r="A967" i="7"/>
  <c r="A971" i="7"/>
  <c r="A975" i="7"/>
  <c r="A979" i="7"/>
  <c r="A983" i="7"/>
  <c r="A987" i="7"/>
  <c r="A991" i="7"/>
  <c r="A995" i="7"/>
  <c r="A999" i="7"/>
  <c r="A1003" i="7"/>
  <c r="A1007" i="7"/>
  <c r="A1011" i="7"/>
  <c r="A1015" i="7"/>
  <c r="A1019" i="7"/>
  <c r="A1023" i="7"/>
  <c r="A1027" i="7"/>
  <c r="A1031" i="7"/>
  <c r="A1035" i="7"/>
  <c r="A1039" i="7"/>
  <c r="A1043" i="7"/>
  <c r="A1047" i="7"/>
  <c r="A1051" i="7"/>
  <c r="A1055" i="7"/>
  <c r="A1059" i="7"/>
  <c r="A1063" i="7"/>
  <c r="A1067" i="7"/>
  <c r="A1071" i="7"/>
  <c r="A1075" i="7"/>
  <c r="A1079" i="7"/>
  <c r="A1083" i="7"/>
  <c r="A1087" i="7"/>
  <c r="A1091" i="7"/>
  <c r="A1095" i="7"/>
  <c r="A1099" i="7"/>
  <c r="A1103" i="7"/>
  <c r="A1107" i="7"/>
  <c r="A1111" i="7"/>
  <c r="A1115" i="7"/>
  <c r="A1119" i="7"/>
  <c r="A1123" i="7"/>
  <c r="A1127" i="7"/>
  <c r="A1131" i="7"/>
  <c r="A1135" i="7"/>
  <c r="A1139" i="7"/>
  <c r="A1143" i="7"/>
  <c r="A1147" i="7"/>
  <c r="A1151" i="7"/>
  <c r="A1155" i="7"/>
  <c r="A1159" i="7"/>
  <c r="A1163" i="7"/>
  <c r="A1167" i="7"/>
  <c r="A1171" i="7"/>
  <c r="A1175" i="7"/>
  <c r="A1179" i="7"/>
  <c r="A1183" i="7"/>
  <c r="A1187" i="7"/>
  <c r="A1191" i="7"/>
  <c r="A1195" i="7"/>
  <c r="A1199" i="7"/>
  <c r="A1203" i="7"/>
  <c r="A1207" i="7"/>
  <c r="A1211" i="7"/>
  <c r="A1215" i="7"/>
  <c r="A1219" i="7"/>
  <c r="A1223" i="7"/>
  <c r="A1227" i="7"/>
  <c r="A1231" i="7"/>
  <c r="A1235" i="7"/>
  <c r="A1239" i="7"/>
  <c r="A1243" i="7"/>
  <c r="A1247" i="7"/>
  <c r="A1251" i="7"/>
  <c r="A1255" i="7"/>
  <c r="A1259" i="7"/>
  <c r="A1263" i="7"/>
  <c r="A1267" i="7"/>
  <c r="A1271" i="7"/>
  <c r="A1275" i="7"/>
  <c r="A1279" i="7"/>
  <c r="A1283" i="7"/>
  <c r="A1287" i="7"/>
  <c r="A1291" i="7"/>
  <c r="A1295" i="7"/>
  <c r="A1299" i="7"/>
  <c r="A1303" i="7"/>
  <c r="A1307" i="7"/>
  <c r="A1311" i="7"/>
  <c r="A1315" i="7"/>
  <c r="A1319" i="7"/>
  <c r="A1323" i="7"/>
  <c r="A1327" i="7"/>
  <c r="A1331" i="7"/>
  <c r="A1335" i="7"/>
  <c r="A1339" i="7"/>
  <c r="A1343" i="7"/>
  <c r="A1347" i="7"/>
  <c r="A1351" i="7"/>
  <c r="A1355" i="7"/>
  <c r="A1359" i="7"/>
  <c r="A1363" i="7"/>
  <c r="A1367" i="7"/>
  <c r="A1371" i="7"/>
  <c r="A1375" i="7"/>
  <c r="A1379" i="7"/>
  <c r="A1383" i="7"/>
  <c r="A1387" i="7"/>
  <c r="A1391" i="7"/>
  <c r="A1395" i="7"/>
  <c r="A1399" i="7"/>
  <c r="A1403" i="7"/>
  <c r="A1407" i="7"/>
  <c r="A1411" i="7"/>
  <c r="A1415" i="7"/>
  <c r="A1419" i="7"/>
  <c r="A1423" i="7"/>
  <c r="A1427" i="7"/>
  <c r="A1431" i="7"/>
  <c r="A1435" i="7"/>
  <c r="A1439" i="7"/>
  <c r="A1443" i="7"/>
  <c r="A1447" i="7"/>
  <c r="A1451" i="7"/>
  <c r="A1455" i="7"/>
  <c r="A1459" i="7"/>
  <c r="A1463" i="7"/>
  <c r="A1467" i="7"/>
  <c r="A1471" i="7"/>
  <c r="A1475" i="7"/>
  <c r="A1479" i="7"/>
  <c r="A1483" i="7"/>
  <c r="A1487" i="7"/>
  <c r="A1491" i="7"/>
  <c r="A1495" i="7"/>
  <c r="A1499" i="7"/>
  <c r="A1503" i="7"/>
  <c r="A1507" i="7"/>
  <c r="A1511" i="7"/>
  <c r="A1515" i="7"/>
  <c r="A1519" i="7"/>
  <c r="A1523" i="7"/>
  <c r="A1527" i="7"/>
  <c r="A1531" i="7"/>
  <c r="A1535" i="7"/>
  <c r="A1539" i="7"/>
  <c r="A1543" i="7"/>
  <c r="A1547" i="7"/>
  <c r="A1551" i="7"/>
  <c r="A1555" i="7"/>
  <c r="A1559" i="7"/>
  <c r="A1563" i="7"/>
  <c r="A1567" i="7"/>
  <c r="A1571" i="7"/>
  <c r="A1575" i="7"/>
  <c r="A1579" i="7"/>
  <c r="A1583" i="7"/>
  <c r="A1587" i="7"/>
  <c r="A1591" i="7"/>
  <c r="A1595" i="7"/>
  <c r="A1599" i="7"/>
  <c r="A1603" i="7"/>
  <c r="A1607" i="7"/>
  <c r="A1611" i="7"/>
  <c r="A1615" i="7"/>
  <c r="A1619" i="7"/>
  <c r="A1623" i="7"/>
  <c r="A1627" i="7"/>
  <c r="A1631" i="7"/>
  <c r="A1635" i="7"/>
  <c r="A1639" i="7"/>
  <c r="A1643" i="7"/>
  <c r="A1647" i="7"/>
  <c r="A1651" i="7"/>
  <c r="A1655" i="7"/>
  <c r="A1659" i="7"/>
  <c r="A1663" i="7"/>
  <c r="A1667" i="7"/>
  <c r="A1671" i="7"/>
  <c r="A1675" i="7"/>
  <c r="A1679" i="7"/>
  <c r="A1683" i="7"/>
  <c r="A1687" i="7"/>
  <c r="A1691" i="7"/>
  <c r="A1695" i="7"/>
  <c r="A1699" i="7"/>
  <c r="A1703" i="7"/>
  <c r="A1707" i="7"/>
  <c r="A1711" i="7"/>
  <c r="A1715" i="7"/>
  <c r="A1719" i="7"/>
  <c r="A1723" i="7"/>
  <c r="A1727" i="7"/>
  <c r="A1731" i="7"/>
  <c r="A1735" i="7"/>
  <c r="A1739" i="7"/>
  <c r="A1743" i="7"/>
  <c r="A1747" i="7"/>
  <c r="A1751" i="7"/>
  <c r="A1755" i="7"/>
  <c r="A1759" i="7"/>
  <c r="A1763" i="7"/>
  <c r="A1767" i="7"/>
  <c r="A1771" i="7"/>
  <c r="A1775" i="7"/>
  <c r="A1779" i="7"/>
  <c r="A1783" i="7"/>
  <c r="A1787" i="7"/>
  <c r="A1791" i="7"/>
  <c r="A1795" i="7"/>
  <c r="A1799" i="7"/>
  <c r="A1803" i="7"/>
  <c r="A1807" i="7"/>
  <c r="A1811" i="7"/>
  <c r="A1815" i="7"/>
  <c r="A1819" i="7"/>
  <c r="A1823" i="7"/>
  <c r="A1827" i="7"/>
  <c r="A1831" i="7"/>
  <c r="A1835" i="7"/>
  <c r="A1839" i="7"/>
  <c r="A1843" i="7"/>
  <c r="A1847" i="7"/>
  <c r="A1851" i="7"/>
  <c r="A1855" i="7"/>
  <c r="A1859" i="7"/>
  <c r="A1863" i="7"/>
  <c r="A1867" i="7"/>
  <c r="A1871" i="7"/>
  <c r="A1875" i="7"/>
  <c r="A1879" i="7"/>
  <c r="A1883" i="7"/>
  <c r="A1887" i="7"/>
  <c r="A1891" i="7"/>
  <c r="A1895" i="7"/>
  <c r="A1899" i="7"/>
  <c r="A1903" i="7"/>
  <c r="A1907" i="7"/>
  <c r="A1911" i="7"/>
  <c r="A1915" i="7"/>
  <c r="A1919" i="7"/>
  <c r="A1923" i="7"/>
  <c r="A1927" i="7"/>
  <c r="A1931" i="7"/>
  <c r="A1935" i="7"/>
  <c r="A1939" i="7"/>
  <c r="A1943" i="7"/>
  <c r="A1947" i="7"/>
  <c r="A1951" i="7"/>
  <c r="A1955" i="7"/>
  <c r="A1959" i="7"/>
  <c r="A1963" i="7"/>
  <c r="A1967" i="7"/>
  <c r="A1971" i="7"/>
  <c r="A1975" i="7"/>
  <c r="A1979" i="7"/>
  <c r="A1983" i="7"/>
  <c r="A1987" i="7"/>
  <c r="A1991" i="7"/>
  <c r="A1995" i="7"/>
  <c r="A1999" i="7"/>
  <c r="A2003" i="7"/>
  <c r="A2007" i="7"/>
  <c r="A2011" i="7"/>
  <c r="A2015" i="7"/>
  <c r="A2019" i="7"/>
  <c r="A2023" i="7"/>
  <c r="A2027" i="7"/>
  <c r="A2031" i="7"/>
  <c r="A2035" i="7"/>
  <c r="A2039" i="7"/>
  <c r="A2043" i="7"/>
  <c r="A2047" i="7"/>
  <c r="A2051" i="7"/>
  <c r="A2055" i="7"/>
  <c r="A2059" i="7"/>
  <c r="A2063" i="7"/>
  <c r="A2067" i="7"/>
  <c r="A2071" i="7"/>
  <c r="A2075" i="7"/>
  <c r="A2079" i="7"/>
  <c r="A2083" i="7"/>
  <c r="A2087" i="7"/>
  <c r="A2091" i="7"/>
  <c r="A2095" i="7"/>
  <c r="A2099" i="7"/>
  <c r="A2103" i="7"/>
  <c r="A2107" i="7"/>
  <c r="A2111" i="7"/>
  <c r="A2115" i="7"/>
  <c r="A2119" i="7"/>
  <c r="A2123" i="7"/>
  <c r="A2127" i="7"/>
  <c r="A2131" i="7"/>
  <c r="A2135" i="7"/>
  <c r="A2139" i="7"/>
  <c r="A2143" i="7"/>
  <c r="A2147" i="7"/>
  <c r="A2151" i="7"/>
  <c r="A2155" i="7"/>
  <c r="A2159" i="7"/>
  <c r="A2163" i="7"/>
  <c r="A2167" i="7"/>
  <c r="A2171" i="7"/>
  <c r="A2175" i="7"/>
  <c r="A2179" i="7"/>
  <c r="A2183" i="7"/>
  <c r="A2187" i="7"/>
  <c r="A2191" i="7"/>
  <c r="A2195" i="7"/>
  <c r="A2199" i="7"/>
  <c r="A2203" i="7"/>
  <c r="A2207" i="7"/>
  <c r="A2211" i="7"/>
  <c r="A2215" i="7"/>
  <c r="A2219" i="7"/>
  <c r="A2223" i="7"/>
  <c r="A2227" i="7"/>
  <c r="A2231" i="7"/>
  <c r="A2235" i="7"/>
  <c r="A2239" i="7"/>
  <c r="A2243" i="7"/>
  <c r="A2247" i="7"/>
  <c r="A2251" i="7"/>
  <c r="A2255" i="7"/>
  <c r="A2259" i="7"/>
  <c r="A2263" i="7"/>
  <c r="A2267" i="7"/>
  <c r="A2271" i="7"/>
  <c r="A2275" i="7"/>
  <c r="A2279" i="7"/>
  <c r="A2283" i="7"/>
  <c r="A2287" i="7"/>
  <c r="A2291" i="7"/>
  <c r="A2295" i="7"/>
  <c r="A2299" i="7"/>
  <c r="A2303" i="7"/>
  <c r="A2307" i="7"/>
  <c r="A2311" i="7"/>
  <c r="A2315" i="7"/>
  <c r="A2319" i="7"/>
  <c r="A2323" i="7"/>
  <c r="A2327" i="7"/>
  <c r="A2331" i="7"/>
  <c r="A2335" i="7"/>
  <c r="A2339" i="7"/>
  <c r="A2343" i="7"/>
  <c r="A2347" i="7"/>
  <c r="A2351" i="7"/>
  <c r="A2355" i="7"/>
  <c r="A2359" i="7"/>
  <c r="A2363" i="7"/>
  <c r="A2367" i="7"/>
  <c r="A2371" i="7"/>
  <c r="A2375" i="7"/>
  <c r="A2379" i="7"/>
  <c r="A2383" i="7"/>
  <c r="A2387" i="7"/>
  <c r="A2391" i="7"/>
  <c r="A2395" i="7"/>
  <c r="A2399" i="7"/>
  <c r="A2403" i="7"/>
  <c r="A2407" i="7"/>
  <c r="A2411" i="7"/>
  <c r="A2415" i="7"/>
  <c r="A2419" i="7"/>
  <c r="A2423" i="7"/>
  <c r="A2427" i="7"/>
  <c r="A2431" i="7"/>
  <c r="A2435" i="7"/>
  <c r="A2439" i="7"/>
  <c r="A2443" i="7"/>
  <c r="A2447" i="7"/>
  <c r="A2451" i="7"/>
  <c r="A2455" i="7"/>
  <c r="A2459" i="7"/>
  <c r="A2463" i="7"/>
  <c r="A2467" i="7"/>
  <c r="A2471" i="7"/>
  <c r="A2475" i="7"/>
  <c r="A2479" i="7"/>
  <c r="A2483" i="7"/>
  <c r="A2487" i="7"/>
  <c r="A2491" i="7"/>
  <c r="A2495" i="7"/>
  <c r="A2499" i="7"/>
  <c r="A2503" i="7"/>
  <c r="A2507" i="7"/>
  <c r="A2511" i="7"/>
  <c r="A2515" i="7"/>
  <c r="A2519" i="7"/>
  <c r="A2523" i="7"/>
  <c r="A2527" i="7"/>
  <c r="A2531" i="7"/>
  <c r="A2535" i="7"/>
  <c r="A2539" i="7"/>
  <c r="A2543" i="7"/>
  <c r="A4" i="7"/>
  <c r="A8" i="7"/>
  <c r="A12" i="7"/>
  <c r="A16" i="7"/>
  <c r="A20" i="7"/>
  <c r="A24" i="7"/>
  <c r="A28" i="7"/>
  <c r="A32" i="7"/>
  <c r="A36" i="7"/>
  <c r="A40" i="7"/>
  <c r="A44" i="7"/>
  <c r="A48" i="7"/>
  <c r="A52" i="7"/>
  <c r="A56" i="7"/>
  <c r="A60" i="7"/>
  <c r="A64" i="7"/>
  <c r="A68" i="7"/>
  <c r="A72" i="7"/>
  <c r="A76" i="7"/>
  <c r="A80" i="7"/>
  <c r="A84" i="7"/>
  <c r="A88" i="7"/>
  <c r="A92" i="7"/>
  <c r="A96" i="7"/>
  <c r="A100" i="7"/>
  <c r="A104" i="7"/>
  <c r="A108" i="7"/>
  <c r="A112" i="7"/>
  <c r="A116" i="7"/>
  <c r="A120" i="7"/>
  <c r="A124" i="7"/>
  <c r="A128" i="7"/>
  <c r="A132" i="7"/>
  <c r="A136" i="7"/>
  <c r="A140" i="7"/>
  <c r="A144" i="7"/>
  <c r="A148" i="7"/>
  <c r="A152" i="7"/>
  <c r="A156" i="7"/>
  <c r="A160" i="7"/>
  <c r="A164" i="7"/>
  <c r="A168" i="7"/>
  <c r="A172" i="7"/>
  <c r="A176" i="7"/>
  <c r="A180" i="7"/>
  <c r="A184" i="7"/>
  <c r="A188" i="7"/>
  <c r="A192" i="7"/>
  <c r="A196" i="7"/>
  <c r="A200" i="7"/>
  <c r="A204" i="7"/>
  <c r="A208" i="7"/>
  <c r="A212" i="7"/>
  <c r="A216" i="7"/>
  <c r="A220" i="7"/>
  <c r="A224" i="7"/>
  <c r="A228" i="7"/>
  <c r="A232" i="7"/>
  <c r="A236" i="7"/>
  <c r="A240" i="7"/>
  <c r="A244" i="7"/>
  <c r="A248" i="7"/>
  <c r="A252" i="7"/>
  <c r="A256" i="7"/>
  <c r="A260" i="7"/>
  <c r="A264" i="7"/>
  <c r="A268" i="7"/>
  <c r="A272" i="7"/>
  <c r="A276" i="7"/>
  <c r="A280" i="7"/>
  <c r="A284" i="7"/>
  <c r="A288" i="7"/>
  <c r="A292" i="7"/>
  <c r="A296" i="7"/>
  <c r="A300" i="7"/>
  <c r="A304" i="7"/>
  <c r="A308" i="7"/>
  <c r="A312" i="7"/>
  <c r="A316" i="7"/>
  <c r="A320" i="7"/>
  <c r="A324" i="7"/>
  <c r="A328" i="7"/>
  <c r="A332" i="7"/>
  <c r="A336" i="7"/>
  <c r="A340" i="7"/>
  <c r="A344" i="7"/>
  <c r="A348" i="7"/>
  <c r="A352" i="7"/>
  <c r="A356" i="7"/>
  <c r="A360" i="7"/>
  <c r="A364" i="7"/>
  <c r="A368" i="7"/>
  <c r="A372" i="7"/>
  <c r="A376" i="7"/>
  <c r="A380" i="7"/>
  <c r="A384" i="7"/>
  <c r="A388" i="7"/>
  <c r="A392" i="7"/>
  <c r="A396" i="7"/>
  <c r="A400" i="7"/>
  <c r="A404" i="7"/>
  <c r="A408" i="7"/>
  <c r="A412" i="7"/>
  <c r="A416" i="7"/>
  <c r="A420" i="7"/>
  <c r="A424" i="7"/>
  <c r="A428" i="7"/>
  <c r="A432" i="7"/>
  <c r="A436" i="7"/>
  <c r="A440" i="7"/>
  <c r="A444" i="7"/>
  <c r="A448" i="7"/>
  <c r="A452" i="7"/>
  <c r="A456" i="7"/>
  <c r="A460" i="7"/>
  <c r="A464" i="7"/>
  <c r="A468" i="7"/>
  <c r="A472" i="7"/>
  <c r="A476" i="7"/>
  <c r="A480" i="7"/>
  <c r="A484" i="7"/>
  <c r="A488" i="7"/>
  <c r="A492" i="7"/>
  <c r="A496" i="7"/>
  <c r="A500" i="7"/>
  <c r="A504" i="7"/>
  <c r="A508" i="7"/>
  <c r="A512" i="7"/>
  <c r="A516" i="7"/>
  <c r="A520" i="7"/>
  <c r="A524" i="7"/>
  <c r="A528" i="7"/>
  <c r="A532" i="7"/>
  <c r="A536" i="7"/>
  <c r="A540" i="7"/>
  <c r="A544" i="7"/>
  <c r="A548" i="7"/>
  <c r="A552" i="7"/>
  <c r="A556" i="7"/>
  <c r="A560" i="7"/>
  <c r="A564" i="7"/>
  <c r="A568" i="7"/>
  <c r="A572" i="7"/>
  <c r="A576" i="7"/>
  <c r="A580" i="7"/>
  <c r="A584" i="7"/>
  <c r="A588" i="7"/>
  <c r="A592" i="7"/>
  <c r="A596" i="7"/>
  <c r="A600" i="7"/>
  <c r="A604" i="7"/>
  <c r="A608" i="7"/>
  <c r="A612" i="7"/>
  <c r="A616" i="7"/>
  <c r="A620" i="7"/>
  <c r="A624" i="7"/>
  <c r="A628" i="7"/>
  <c r="A632" i="7"/>
  <c r="A636" i="7"/>
  <c r="A640" i="7"/>
  <c r="A644" i="7"/>
  <c r="A648" i="7"/>
  <c r="A652" i="7"/>
  <c r="A656" i="7"/>
  <c r="A660" i="7"/>
  <c r="A664" i="7"/>
  <c r="A668" i="7"/>
  <c r="A672" i="7"/>
  <c r="A676" i="7"/>
  <c r="A680" i="7"/>
  <c r="A684" i="7"/>
  <c r="A688" i="7"/>
  <c r="A692" i="7"/>
  <c r="A696" i="7"/>
  <c r="A700" i="7"/>
  <c r="A704" i="7"/>
  <c r="A708" i="7"/>
  <c r="A712" i="7"/>
  <c r="A716" i="7"/>
  <c r="A720" i="7"/>
  <c r="A724" i="7"/>
  <c r="A728" i="7"/>
  <c r="A732" i="7"/>
  <c r="A736" i="7"/>
  <c r="A740" i="7"/>
  <c r="A744" i="7"/>
  <c r="A748" i="7"/>
  <c r="A752" i="7"/>
  <c r="A756" i="7"/>
  <c r="A760" i="7"/>
  <c r="A764" i="7"/>
  <c r="A768" i="7"/>
  <c r="A772" i="7"/>
  <c r="A776" i="7"/>
  <c r="A780" i="7"/>
  <c r="A784" i="7"/>
  <c r="A788" i="7"/>
  <c r="A792" i="7"/>
  <c r="A796" i="7"/>
  <c r="A800" i="7"/>
  <c r="A804" i="7"/>
  <c r="A808" i="7"/>
  <c r="A812" i="7"/>
  <c r="A816" i="7"/>
  <c r="A820" i="7"/>
  <c r="A824" i="7"/>
  <c r="A828" i="7"/>
  <c r="A832" i="7"/>
  <c r="A836" i="7"/>
  <c r="A840" i="7"/>
  <c r="A844" i="7"/>
  <c r="A848" i="7"/>
  <c r="A852" i="7"/>
  <c r="A856" i="7"/>
  <c r="A860" i="7"/>
  <c r="A864" i="7"/>
  <c r="A868" i="7"/>
  <c r="A872" i="7"/>
  <c r="A876" i="7"/>
  <c r="A880" i="7"/>
  <c r="A884" i="7"/>
  <c r="A888" i="7"/>
  <c r="A892" i="7"/>
  <c r="A896" i="7"/>
  <c r="A900" i="7"/>
  <c r="A904" i="7"/>
  <c r="A908" i="7"/>
  <c r="A912" i="7"/>
  <c r="A916" i="7"/>
  <c r="A920" i="7"/>
  <c r="A924" i="7"/>
  <c r="A928" i="7"/>
  <c r="A932" i="7"/>
  <c r="A936" i="7"/>
  <c r="A940" i="7"/>
  <c r="A944" i="7"/>
  <c r="A948" i="7"/>
  <c r="A952" i="7"/>
  <c r="A956" i="7"/>
  <c r="A960" i="7"/>
  <c r="A964" i="7"/>
  <c r="A968" i="7"/>
  <c r="A972" i="7"/>
  <c r="A976" i="7"/>
  <c r="A980" i="7"/>
  <c r="A984" i="7"/>
  <c r="A988" i="7"/>
  <c r="A992" i="7"/>
  <c r="A996" i="7"/>
  <c r="A1000" i="7"/>
  <c r="A1004" i="7"/>
  <c r="A1008" i="7"/>
  <c r="A1012" i="7"/>
  <c r="A1016" i="7"/>
  <c r="A1020" i="7"/>
  <c r="A1024" i="7"/>
  <c r="A1028" i="7"/>
  <c r="A1032" i="7"/>
  <c r="A1036" i="7"/>
  <c r="A1040" i="7"/>
  <c r="A1044" i="7"/>
  <c r="A1048" i="7"/>
  <c r="A1052" i="7"/>
  <c r="A1056" i="7"/>
  <c r="A1060" i="7"/>
  <c r="A1064" i="7"/>
  <c r="A1068" i="7"/>
  <c r="A1072" i="7"/>
  <c r="A1076" i="7"/>
  <c r="A1080" i="7"/>
  <c r="A1084" i="7"/>
  <c r="A1088" i="7"/>
  <c r="A1092" i="7"/>
  <c r="A1096" i="7"/>
  <c r="A1100" i="7"/>
  <c r="A1104" i="7"/>
  <c r="A1108" i="7"/>
  <c r="A1112" i="7"/>
  <c r="A1116" i="7"/>
  <c r="A1120" i="7"/>
  <c r="A1124" i="7"/>
  <c r="A1128" i="7"/>
  <c r="A1132" i="7"/>
  <c r="A1136" i="7"/>
  <c r="A1140" i="7"/>
  <c r="A1144" i="7"/>
  <c r="A1148" i="7"/>
  <c r="A1152" i="7"/>
  <c r="A1156" i="7"/>
  <c r="A1160" i="7"/>
  <c r="A1164" i="7"/>
  <c r="A1168" i="7"/>
  <c r="A1172" i="7"/>
  <c r="A1176" i="7"/>
  <c r="A1180" i="7"/>
  <c r="A1184" i="7"/>
  <c r="A1188" i="7"/>
  <c r="A1192" i="7"/>
  <c r="A1196" i="7"/>
  <c r="A1200" i="7"/>
  <c r="A1204" i="7"/>
  <c r="A1208" i="7"/>
  <c r="A1212" i="7"/>
  <c r="A1216" i="7"/>
  <c r="A1220" i="7"/>
  <c r="A1224" i="7"/>
  <c r="A1228" i="7"/>
  <c r="A1232" i="7"/>
  <c r="A1236" i="7"/>
  <c r="A1240" i="7"/>
  <c r="A1244" i="7"/>
  <c r="A1248" i="7"/>
  <c r="A1252" i="7"/>
  <c r="A1256" i="7"/>
  <c r="A1260" i="7"/>
  <c r="A1264" i="7"/>
  <c r="A1268" i="7"/>
  <c r="A1272" i="7"/>
  <c r="A1276" i="7"/>
  <c r="A1280" i="7"/>
  <c r="A1284" i="7"/>
  <c r="A1288" i="7"/>
  <c r="A1292" i="7"/>
  <c r="A1296" i="7"/>
  <c r="A1300" i="7"/>
  <c r="A1304" i="7"/>
  <c r="A1308" i="7"/>
  <c r="A1312" i="7"/>
  <c r="A1316" i="7"/>
  <c r="A1320" i="7"/>
  <c r="A1324" i="7"/>
  <c r="A1328" i="7"/>
  <c r="A1332" i="7"/>
  <c r="A1336" i="7"/>
  <c r="A1340" i="7"/>
  <c r="A1344" i="7"/>
  <c r="A1348" i="7"/>
  <c r="A1352" i="7"/>
  <c r="A1356" i="7"/>
  <c r="A1360" i="7"/>
  <c r="A1364" i="7"/>
  <c r="A1368" i="7"/>
  <c r="A1372" i="7"/>
  <c r="A1376" i="7"/>
  <c r="A1380" i="7"/>
  <c r="A1384" i="7"/>
  <c r="A1388" i="7"/>
  <c r="A1392" i="7"/>
  <c r="A1396" i="7"/>
  <c r="A1400" i="7"/>
  <c r="A1404" i="7"/>
  <c r="A1408" i="7"/>
  <c r="A1412" i="7"/>
  <c r="A1416" i="7"/>
  <c r="A1420" i="7"/>
  <c r="A1424" i="7"/>
  <c r="A1428" i="7"/>
  <c r="A1432" i="7"/>
  <c r="A1436" i="7"/>
  <c r="A1440" i="7"/>
  <c r="A1444" i="7"/>
  <c r="A1448" i="7"/>
  <c r="A1452" i="7"/>
  <c r="A1456" i="7"/>
  <c r="A1460" i="7"/>
  <c r="A1464" i="7"/>
  <c r="A1468" i="7"/>
  <c r="A1472" i="7"/>
  <c r="A1476" i="7"/>
  <c r="A1480" i="7"/>
  <c r="A1484" i="7"/>
  <c r="A1488" i="7"/>
  <c r="A1492" i="7"/>
  <c r="A1496" i="7"/>
  <c r="A1500" i="7"/>
  <c r="A1504" i="7"/>
  <c r="A1508" i="7"/>
  <c r="A1512" i="7"/>
  <c r="A1516" i="7"/>
  <c r="A1520" i="7"/>
  <c r="A1524" i="7"/>
  <c r="A1528" i="7"/>
  <c r="A1532" i="7"/>
  <c r="A1536" i="7"/>
  <c r="A1540" i="7"/>
  <c r="A1544" i="7"/>
  <c r="A1548" i="7"/>
  <c r="A1552" i="7"/>
  <c r="A1556" i="7"/>
  <c r="A1560" i="7"/>
  <c r="A1564" i="7"/>
  <c r="A1568" i="7"/>
  <c r="A1572" i="7"/>
  <c r="A1576" i="7"/>
  <c r="A1580" i="7"/>
  <c r="A1584" i="7"/>
  <c r="A1588" i="7"/>
  <c r="A1592" i="7"/>
  <c r="A1596" i="7"/>
  <c r="A1600" i="7"/>
  <c r="A1604" i="7"/>
  <c r="A1608" i="7"/>
  <c r="A1612" i="7"/>
  <c r="A1616" i="7"/>
  <c r="A1620" i="7"/>
  <c r="A1624" i="7"/>
  <c r="A1628" i="7"/>
  <c r="A1632" i="7"/>
  <c r="A1636" i="7"/>
  <c r="A1640" i="7"/>
  <c r="A1644" i="7"/>
  <c r="A1648" i="7"/>
  <c r="A1652" i="7"/>
  <c r="A1656" i="7"/>
  <c r="A1660" i="7"/>
  <c r="A1664" i="7"/>
  <c r="A1668" i="7"/>
  <c r="A1672" i="7"/>
  <c r="A1676" i="7"/>
  <c r="A1680" i="7"/>
  <c r="A1684" i="7"/>
  <c r="A1688" i="7"/>
  <c r="A1692" i="7"/>
  <c r="A1696" i="7"/>
  <c r="A1700" i="7"/>
  <c r="A1704" i="7"/>
  <c r="A1708" i="7"/>
  <c r="A1712" i="7"/>
  <c r="A1716" i="7"/>
  <c r="A1720" i="7"/>
  <c r="A1724" i="7"/>
  <c r="A1728" i="7"/>
  <c r="A1732" i="7"/>
  <c r="A1736" i="7"/>
  <c r="A1740" i="7"/>
  <c r="A1744" i="7"/>
  <c r="A1748" i="7"/>
  <c r="A1752" i="7"/>
  <c r="A1756" i="7"/>
  <c r="A1760" i="7"/>
  <c r="A1764" i="7"/>
  <c r="A1768" i="7"/>
  <c r="A1772" i="7"/>
  <c r="A1776" i="7"/>
  <c r="A1780" i="7"/>
  <c r="A1784" i="7"/>
  <c r="A1788" i="7"/>
  <c r="A1792" i="7"/>
  <c r="A1796" i="7"/>
  <c r="A1800" i="7"/>
  <c r="A1804" i="7"/>
  <c r="A1808" i="7"/>
  <c r="A1812" i="7"/>
  <c r="A1816" i="7"/>
  <c r="A1820" i="7"/>
  <c r="A1824" i="7"/>
  <c r="A1828" i="7"/>
  <c r="A1832" i="7"/>
  <c r="A1836" i="7"/>
  <c r="A1840" i="7"/>
  <c r="A1844" i="7"/>
  <c r="A1848" i="7"/>
  <c r="A1852" i="7"/>
  <c r="A1856" i="7"/>
  <c r="A1860" i="7"/>
  <c r="A1864" i="7"/>
  <c r="A1868" i="7"/>
  <c r="A1872" i="7"/>
  <c r="A1876" i="7"/>
  <c r="A1880" i="7"/>
  <c r="A1884" i="7"/>
  <c r="A1888" i="7"/>
  <c r="A1892" i="7"/>
  <c r="A1896" i="7"/>
  <c r="A1900" i="7"/>
  <c r="A1904" i="7"/>
  <c r="A1908" i="7"/>
  <c r="A1912" i="7"/>
  <c r="A1916" i="7"/>
  <c r="A1920" i="7"/>
  <c r="A1924" i="7"/>
  <c r="A1928" i="7"/>
  <c r="A1932" i="7"/>
  <c r="A1936" i="7"/>
  <c r="A1940" i="7"/>
  <c r="A1944" i="7"/>
  <c r="A1948" i="7"/>
  <c r="A1952" i="7"/>
  <c r="A1956" i="7"/>
  <c r="A1960" i="7"/>
  <c r="A1964" i="7"/>
  <c r="A1968" i="7"/>
  <c r="A1972" i="7"/>
  <c r="A1976" i="7"/>
  <c r="A1980" i="7"/>
  <c r="A1984" i="7"/>
  <c r="A1988" i="7"/>
  <c r="A1992" i="7"/>
  <c r="A1996" i="7"/>
  <c r="A2000" i="7"/>
  <c r="A2004" i="7"/>
  <c r="A2008" i="7"/>
  <c r="A2012" i="7"/>
  <c r="A2016" i="7"/>
  <c r="A2020" i="7"/>
  <c r="A2024" i="7"/>
  <c r="A2028" i="7"/>
  <c r="A2032" i="7"/>
  <c r="A2036" i="7"/>
  <c r="A2040" i="7"/>
  <c r="A2044" i="7"/>
  <c r="A2048" i="7"/>
  <c r="A2052" i="7"/>
  <c r="A2056" i="7"/>
  <c r="A2060" i="7"/>
  <c r="A2064" i="7"/>
  <c r="A2068" i="7"/>
  <c r="A2072" i="7"/>
  <c r="A2076" i="7"/>
  <c r="A2080" i="7"/>
  <c r="A2084" i="7"/>
  <c r="A2088" i="7"/>
  <c r="A2092" i="7"/>
  <c r="A2096" i="7"/>
  <c r="A2100" i="7"/>
  <c r="A2104" i="7"/>
  <c r="A2108" i="7"/>
  <c r="A2112" i="7"/>
  <c r="A2116" i="7"/>
  <c r="A2120" i="7"/>
  <c r="A2124" i="7"/>
  <c r="A2128" i="7"/>
  <c r="A2132" i="7"/>
  <c r="A2136" i="7"/>
  <c r="A2140" i="7"/>
  <c r="A2144" i="7"/>
  <c r="A2148" i="7"/>
  <c r="A2152" i="7"/>
  <c r="A2156" i="7"/>
  <c r="A2225" i="7"/>
  <c r="A2229" i="7"/>
  <c r="A2233" i="7"/>
  <c r="A2237" i="7"/>
  <c r="A2241" i="7"/>
  <c r="A2245" i="7"/>
  <c r="A2249" i="7"/>
  <c r="A2253" i="7"/>
  <c r="A2257" i="7"/>
  <c r="A2261" i="7"/>
  <c r="A2265" i="7"/>
  <c r="A2269" i="7"/>
  <c r="A2273" i="7"/>
  <c r="A2277" i="7"/>
  <c r="A2281" i="7"/>
  <c r="A2285" i="7"/>
  <c r="A2289" i="7"/>
  <c r="A2293" i="7"/>
  <c r="A2297" i="7"/>
  <c r="A2301" i="7"/>
  <c r="A2305" i="7"/>
  <c r="A2309" i="7"/>
  <c r="A2313" i="7"/>
  <c r="A2317" i="7"/>
  <c r="A2321" i="7"/>
  <c r="A2325" i="7"/>
  <c r="A2329" i="7"/>
  <c r="A2333" i="7"/>
  <c r="A2337" i="7"/>
  <c r="A2341" i="7"/>
  <c r="A2345" i="7"/>
  <c r="A2349" i="7"/>
  <c r="A2353" i="7"/>
  <c r="A2357" i="7"/>
  <c r="A2361" i="7"/>
  <c r="A2365" i="7"/>
  <c r="A2369" i="7"/>
  <c r="A2373" i="7"/>
  <c r="A2377" i="7"/>
  <c r="A2381" i="7"/>
  <c r="A2385" i="7"/>
  <c r="A2389" i="7"/>
  <c r="A2393" i="7"/>
  <c r="A2397" i="7"/>
  <c r="A2401" i="7"/>
  <c r="A2405" i="7"/>
  <c r="A2409" i="7"/>
  <c r="A2413" i="7"/>
  <c r="A2417" i="7"/>
  <c r="A2421" i="7"/>
  <c r="A2425" i="7"/>
  <c r="A2429" i="7"/>
  <c r="A2433" i="7"/>
  <c r="A2437" i="7"/>
  <c r="A2441" i="7"/>
  <c r="A2445" i="7"/>
  <c r="A2449" i="7"/>
  <c r="A2453" i="7"/>
  <c r="A2457" i="7"/>
  <c r="A2461" i="7"/>
  <c r="A2465" i="7"/>
  <c r="A2469" i="7"/>
  <c r="A2473" i="7"/>
  <c r="A2477" i="7"/>
  <c r="A2481" i="7"/>
  <c r="A2485" i="7"/>
  <c r="A2489" i="7"/>
  <c r="A2493" i="7"/>
  <c r="A2497" i="7"/>
  <c r="A2501" i="7"/>
  <c r="A2505" i="7"/>
  <c r="A2509" i="7"/>
  <c r="A2513" i="7"/>
  <c r="A2517" i="7"/>
  <c r="A2521" i="7"/>
  <c r="A2525" i="7"/>
  <c r="A2529" i="7"/>
  <c r="A2533" i="7"/>
  <c r="A2537" i="7"/>
  <c r="A2541" i="7"/>
  <c r="A2545" i="7"/>
  <c r="A2549" i="7"/>
  <c r="A2553" i="7"/>
  <c r="A2557" i="7"/>
  <c r="A2561" i="7"/>
  <c r="A2565" i="7"/>
  <c r="A2569" i="7"/>
  <c r="A2573" i="7"/>
  <c r="A2577" i="7"/>
  <c r="A2581" i="7"/>
  <c r="A2585" i="7"/>
  <c r="A2589" i="7"/>
  <c r="A2593" i="7"/>
  <c r="A2597" i="7"/>
  <c r="A2601" i="7"/>
  <c r="A2605" i="7"/>
  <c r="A2609" i="7"/>
  <c r="A2613" i="7"/>
  <c r="A2617" i="7"/>
  <c r="A2621" i="7"/>
  <c r="A2625" i="7"/>
  <c r="A2629" i="7"/>
  <c r="A2633" i="7"/>
  <c r="A2637" i="7"/>
  <c r="A2641" i="7"/>
  <c r="A2645" i="7"/>
  <c r="A2649" i="7"/>
  <c r="A2653" i="7"/>
  <c r="A2657" i="7"/>
  <c r="A2661" i="7"/>
  <c r="A2665" i="7"/>
  <c r="A2669" i="7"/>
  <c r="A2673" i="7"/>
  <c r="A2677" i="7"/>
  <c r="A2681" i="7"/>
  <c r="A2685" i="7"/>
  <c r="A2689" i="7"/>
  <c r="A2693" i="7"/>
  <c r="A2697" i="7"/>
  <c r="A2701" i="7"/>
  <c r="A2705" i="7"/>
  <c r="A2709" i="7"/>
  <c r="A2713" i="7"/>
  <c r="A2717" i="7"/>
  <c r="A2721" i="7"/>
  <c r="A2725" i="7"/>
  <c r="A2729" i="7"/>
  <c r="A2733" i="7"/>
  <c r="A2737" i="7"/>
  <c r="A2741" i="7"/>
  <c r="A2745" i="7"/>
  <c r="A2749" i="7"/>
  <c r="A2753" i="7"/>
  <c r="A2757" i="7"/>
  <c r="A2761" i="7"/>
  <c r="A2765" i="7"/>
  <c r="A2769" i="7"/>
  <c r="A2773" i="7"/>
  <c r="A2777" i="7"/>
  <c r="A2781" i="7"/>
  <c r="A2785" i="7"/>
  <c r="A2789" i="7"/>
  <c r="A2793" i="7"/>
  <c r="A2797" i="7"/>
  <c r="A2801" i="7"/>
  <c r="A2805" i="7"/>
  <c r="A2809" i="7"/>
  <c r="A2813" i="7"/>
  <c r="A2817" i="7"/>
  <c r="A2821" i="7"/>
  <c r="A2825" i="7"/>
  <c r="A2829" i="7"/>
  <c r="A2833" i="7"/>
  <c r="A2837" i="7"/>
  <c r="A2841" i="7"/>
  <c r="A2845" i="7"/>
  <c r="A2849" i="7"/>
  <c r="A2853" i="7"/>
  <c r="A2857" i="7"/>
  <c r="A2861" i="7"/>
  <c r="A2865" i="7"/>
  <c r="A2869" i="7"/>
  <c r="A2873" i="7"/>
  <c r="A2877" i="7"/>
  <c r="A2881" i="7"/>
  <c r="A2514" i="7"/>
  <c r="A2518" i="7"/>
  <c r="A2522" i="7"/>
  <c r="A2526" i="7"/>
  <c r="A2530" i="7"/>
  <c r="A2534" i="7"/>
  <c r="A2538" i="7"/>
  <c r="A2542" i="7"/>
  <c r="A2546" i="7"/>
  <c r="A2550" i="7"/>
  <c r="A2554" i="7"/>
  <c r="A2558" i="7"/>
  <c r="A2562" i="7"/>
  <c r="A2566" i="7"/>
  <c r="A2570" i="7"/>
  <c r="A2574" i="7"/>
  <c r="A2578" i="7"/>
  <c r="A2582" i="7"/>
  <c r="A2586" i="7"/>
  <c r="A2590" i="7"/>
  <c r="A2594" i="7"/>
  <c r="A2598" i="7"/>
  <c r="A2602" i="7"/>
  <c r="A2606" i="7"/>
  <c r="A2610" i="7"/>
  <c r="A2614" i="7"/>
  <c r="A2618" i="7"/>
  <c r="A2622" i="7"/>
  <c r="A2626" i="7"/>
  <c r="A2630" i="7"/>
  <c r="A2634" i="7"/>
  <c r="A2638" i="7"/>
  <c r="A2642" i="7"/>
  <c r="A2646" i="7"/>
  <c r="A2650" i="7"/>
  <c r="A2654" i="7"/>
  <c r="A2658" i="7"/>
  <c r="A2662" i="7"/>
  <c r="A2666" i="7"/>
  <c r="A2670" i="7"/>
  <c r="A2674" i="7"/>
  <c r="A2678" i="7"/>
  <c r="A2682" i="7"/>
  <c r="A2686" i="7"/>
  <c r="A2690" i="7"/>
  <c r="A2694" i="7"/>
  <c r="A2698" i="7"/>
  <c r="A2702" i="7"/>
  <c r="A2706" i="7"/>
  <c r="A2710" i="7"/>
  <c r="A2714" i="7"/>
  <c r="A2718" i="7"/>
  <c r="A2722" i="7"/>
  <c r="A2726" i="7"/>
  <c r="A2730" i="7"/>
  <c r="A2734" i="7"/>
  <c r="A2738" i="7"/>
  <c r="A2742" i="7"/>
  <c r="A2746" i="7"/>
  <c r="A2750" i="7"/>
  <c r="A2754" i="7"/>
  <c r="A2758" i="7"/>
  <c r="A2762" i="7"/>
  <c r="A2766" i="7"/>
  <c r="A2770" i="7"/>
  <c r="A2774" i="7"/>
  <c r="A2778" i="7"/>
  <c r="A2782" i="7"/>
  <c r="A2786" i="7"/>
  <c r="A2790" i="7"/>
  <c r="A2794" i="7"/>
  <c r="A2798" i="7"/>
  <c r="A2802" i="7"/>
  <c r="A2806" i="7"/>
  <c r="A2810" i="7"/>
  <c r="A2814" i="7"/>
  <c r="A2818" i="7"/>
  <c r="A2822" i="7"/>
  <c r="A2826" i="7"/>
  <c r="A2830" i="7"/>
  <c r="A2834" i="7"/>
  <c r="A2838" i="7"/>
  <c r="A2842" i="7"/>
  <c r="A2846" i="7"/>
  <c r="A2850" i="7"/>
  <c r="A2854" i="7"/>
  <c r="A2858" i="7"/>
  <c r="A2862" i="7"/>
  <c r="A2866" i="7"/>
  <c r="A2870" i="7"/>
  <c r="A2874" i="7"/>
  <c r="A2878" i="7"/>
  <c r="A2547" i="7"/>
  <c r="A2551" i="7"/>
  <c r="A2555" i="7"/>
  <c r="A2559" i="7"/>
  <c r="A2563" i="7"/>
  <c r="A2567" i="7"/>
  <c r="A2571" i="7"/>
  <c r="A2575" i="7"/>
  <c r="A2579" i="7"/>
  <c r="A2583" i="7"/>
  <c r="A2587" i="7"/>
  <c r="A2591" i="7"/>
  <c r="A2595" i="7"/>
  <c r="A2599" i="7"/>
  <c r="A2603" i="7"/>
  <c r="A2607" i="7"/>
  <c r="A2611" i="7"/>
  <c r="A2615" i="7"/>
  <c r="A2619" i="7"/>
  <c r="A2623" i="7"/>
  <c r="A2627" i="7"/>
  <c r="A2631" i="7"/>
  <c r="A2635" i="7"/>
  <c r="A2639" i="7"/>
  <c r="A2643" i="7"/>
  <c r="A2647" i="7"/>
  <c r="A2651" i="7"/>
  <c r="A2655" i="7"/>
  <c r="A2659" i="7"/>
  <c r="A2663" i="7"/>
  <c r="A2667" i="7"/>
  <c r="A2671" i="7"/>
  <c r="A2675" i="7"/>
  <c r="A2679" i="7"/>
  <c r="A2683" i="7"/>
  <c r="A2687" i="7"/>
  <c r="A2691" i="7"/>
  <c r="A2695" i="7"/>
  <c r="A2699" i="7"/>
  <c r="A2703" i="7"/>
  <c r="A2707" i="7"/>
  <c r="A2711" i="7"/>
  <c r="A2715" i="7"/>
  <c r="A2719" i="7"/>
  <c r="A2723" i="7"/>
  <c r="A2727" i="7"/>
  <c r="A2731" i="7"/>
  <c r="A2735" i="7"/>
  <c r="A2739" i="7"/>
  <c r="A2743" i="7"/>
  <c r="A2747" i="7"/>
  <c r="A2751" i="7"/>
  <c r="A2755" i="7"/>
  <c r="A2759" i="7"/>
  <c r="A2763" i="7"/>
  <c r="A2767" i="7"/>
  <c r="A2771" i="7"/>
  <c r="A2775" i="7"/>
  <c r="A2779" i="7"/>
  <c r="A2783" i="7"/>
  <c r="A2787" i="7"/>
  <c r="A2791" i="7"/>
  <c r="A2795" i="7"/>
  <c r="A2799" i="7"/>
  <c r="A2803" i="7"/>
  <c r="A2807" i="7"/>
  <c r="A2811" i="7"/>
  <c r="A2815" i="7"/>
  <c r="A2819" i="7"/>
  <c r="A2823" i="7"/>
  <c r="A2827" i="7"/>
  <c r="A2831" i="7"/>
  <c r="A2835" i="7"/>
  <c r="A2839" i="7"/>
  <c r="A2843" i="7"/>
  <c r="A2847" i="7"/>
  <c r="A2851" i="7"/>
  <c r="A2855" i="7"/>
  <c r="A2859" i="7"/>
  <c r="A2863" i="7"/>
  <c r="A2867" i="7"/>
  <c r="A2871" i="7"/>
  <c r="A2875" i="7"/>
  <c r="A2879" i="7"/>
  <c r="A2160" i="7"/>
  <c r="A2164" i="7"/>
  <c r="A2168" i="7"/>
  <c r="A2172" i="7"/>
  <c r="A2176" i="7"/>
  <c r="A2180" i="7"/>
  <c r="A2184" i="7"/>
  <c r="A2188" i="7"/>
  <c r="A2192" i="7"/>
  <c r="A2196" i="7"/>
  <c r="A2200" i="7"/>
  <c r="A2204" i="7"/>
  <c r="A2208" i="7"/>
  <c r="A2212" i="7"/>
  <c r="A2216" i="7"/>
  <c r="A2220" i="7"/>
  <c r="A2224" i="7"/>
  <c r="A2228" i="7"/>
  <c r="A2232" i="7"/>
  <c r="A2236" i="7"/>
  <c r="A2240" i="7"/>
  <c r="A2244" i="7"/>
  <c r="A2248" i="7"/>
  <c r="A2252" i="7"/>
  <c r="A2256" i="7"/>
  <c r="A2260" i="7"/>
  <c r="A2264" i="7"/>
  <c r="A2268" i="7"/>
  <c r="A2272" i="7"/>
  <c r="A2276" i="7"/>
  <c r="A2280" i="7"/>
  <c r="A2284" i="7"/>
  <c r="A2288" i="7"/>
  <c r="A2292" i="7"/>
  <c r="A2296" i="7"/>
  <c r="A2300" i="7"/>
  <c r="A2304" i="7"/>
  <c r="A2308" i="7"/>
  <c r="A2312" i="7"/>
  <c r="A2316" i="7"/>
  <c r="A2320" i="7"/>
  <c r="A2324" i="7"/>
  <c r="A2328" i="7"/>
  <c r="A2332" i="7"/>
  <c r="A2336" i="7"/>
  <c r="A2340" i="7"/>
  <c r="A2344" i="7"/>
  <c r="A2348" i="7"/>
  <c r="A2352" i="7"/>
  <c r="A2356" i="7"/>
  <c r="A2360" i="7"/>
  <c r="A2364" i="7"/>
  <c r="A2368" i="7"/>
  <c r="A2372" i="7"/>
  <c r="A2376" i="7"/>
  <c r="A2380" i="7"/>
  <c r="A2384" i="7"/>
  <c r="A2388" i="7"/>
  <c r="A2392" i="7"/>
  <c r="A2396" i="7"/>
  <c r="A2400" i="7"/>
  <c r="A2404" i="7"/>
  <c r="A2408" i="7"/>
  <c r="A2412" i="7"/>
  <c r="A2416" i="7"/>
  <c r="A2420" i="7"/>
  <c r="A2424" i="7"/>
  <c r="A2428" i="7"/>
  <c r="A2432" i="7"/>
  <c r="A2436" i="7"/>
  <c r="A2440" i="7"/>
  <c r="A2444" i="7"/>
  <c r="A2448" i="7"/>
  <c r="A2452" i="7"/>
  <c r="A2456" i="7"/>
  <c r="A2460" i="7"/>
  <c r="A2464" i="7"/>
  <c r="A2468" i="7"/>
  <c r="A2472" i="7"/>
  <c r="A2476" i="7"/>
  <c r="A2480" i="7"/>
  <c r="A2484" i="7"/>
  <c r="A2488" i="7"/>
  <c r="A2492" i="7"/>
  <c r="A2496" i="7"/>
  <c r="A2500" i="7"/>
  <c r="A2504" i="7"/>
  <c r="A2508" i="7"/>
  <c r="A2512" i="7"/>
  <c r="A2516" i="7"/>
  <c r="A2520" i="7"/>
  <c r="A2524" i="7"/>
  <c r="A2528" i="7"/>
  <c r="A2532" i="7"/>
  <c r="A2536" i="7"/>
  <c r="A2540" i="7"/>
  <c r="A2544" i="7"/>
  <c r="A2548" i="7"/>
  <c r="A2552" i="7"/>
  <c r="A2556" i="7"/>
  <c r="A2560" i="7"/>
  <c r="A2564" i="7"/>
  <c r="A2568" i="7"/>
  <c r="A2572" i="7"/>
  <c r="A2576" i="7"/>
  <c r="A2580" i="7"/>
  <c r="A2584" i="7"/>
  <c r="A2588" i="7"/>
  <c r="A2592" i="7"/>
  <c r="A2596" i="7"/>
  <c r="A2600" i="7"/>
  <c r="A2604" i="7"/>
  <c r="A2608" i="7"/>
  <c r="A2612" i="7"/>
  <c r="A2616" i="7"/>
  <c r="A2620" i="7"/>
  <c r="A2624" i="7"/>
  <c r="A2628" i="7"/>
  <c r="A2632" i="7"/>
  <c r="A2636" i="7"/>
  <c r="A2640" i="7"/>
  <c r="A2644" i="7"/>
  <c r="A2648" i="7"/>
  <c r="A2652" i="7"/>
  <c r="A2656" i="7"/>
  <c r="A2660" i="7"/>
  <c r="A2664" i="7"/>
  <c r="A2668" i="7"/>
  <c r="A2672" i="7"/>
  <c r="A2676" i="7"/>
  <c r="A2680" i="7"/>
  <c r="A2684" i="7"/>
  <c r="A2688" i="7"/>
  <c r="A2692" i="7"/>
  <c r="A2696" i="7"/>
  <c r="A2700" i="7"/>
  <c r="A2704" i="7"/>
  <c r="A2708" i="7"/>
  <c r="A2712" i="7"/>
  <c r="A2716" i="7"/>
  <c r="A2720" i="7"/>
  <c r="A2724" i="7"/>
  <c r="A2728" i="7"/>
  <c r="A2732" i="7"/>
  <c r="A2736" i="7"/>
  <c r="A2740" i="7"/>
  <c r="A2744" i="7"/>
  <c r="A2748" i="7"/>
  <c r="A2752" i="7"/>
  <c r="A2756" i="7"/>
  <c r="A2760" i="7"/>
  <c r="A2764" i="7"/>
  <c r="A2768" i="7"/>
  <c r="A2772" i="7"/>
  <c r="A2776" i="7"/>
  <c r="A2780" i="7"/>
  <c r="A2784" i="7"/>
  <c r="A2788" i="7"/>
  <c r="A2792" i="7"/>
  <c r="A2796" i="7"/>
  <c r="A2800" i="7"/>
  <c r="A2804" i="7"/>
  <c r="A2808" i="7"/>
  <c r="A2812" i="7"/>
  <c r="A2816" i="7"/>
  <c r="A2820" i="7"/>
  <c r="A2824" i="7"/>
  <c r="A2828" i="7"/>
  <c r="A2832" i="7"/>
  <c r="A2836" i="7"/>
  <c r="A2840" i="7"/>
  <c r="A2844" i="7"/>
  <c r="A2848" i="7"/>
  <c r="A2852" i="7"/>
  <c r="A2856" i="7"/>
  <c r="A2860" i="7"/>
  <c r="A2864" i="7"/>
  <c r="A2868" i="7"/>
  <c r="A2872" i="7"/>
  <c r="A2876" i="7"/>
  <c r="A2880" i="7"/>
  <c r="C2" i="7"/>
  <c r="C6" i="7"/>
  <c r="C10" i="7"/>
  <c r="C14" i="7"/>
  <c r="C18" i="7"/>
  <c r="C22" i="7"/>
  <c r="C3" i="7"/>
  <c r="C7" i="7"/>
  <c r="C1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07" i="7"/>
  <c r="C111" i="7"/>
  <c r="C115" i="7"/>
  <c r="C119" i="7"/>
  <c r="C123" i="7"/>
  <c r="C127" i="7"/>
  <c r="C131" i="7"/>
  <c r="C135" i="7"/>
  <c r="C139" i="7"/>
  <c r="C143" i="7"/>
  <c r="C147" i="7"/>
  <c r="C151" i="7"/>
  <c r="C155" i="7"/>
  <c r="C159" i="7"/>
  <c r="C163" i="7"/>
  <c r="C167" i="7"/>
  <c r="C171" i="7"/>
  <c r="C175" i="7"/>
  <c r="C179" i="7"/>
  <c r="C183" i="7"/>
  <c r="C187" i="7"/>
  <c r="C191" i="7"/>
  <c r="C195" i="7"/>
  <c r="C199" i="7"/>
  <c r="C203" i="7"/>
  <c r="C207" i="7"/>
  <c r="C211" i="7"/>
  <c r="C215" i="7"/>
  <c r="C219" i="7"/>
  <c r="C223" i="7"/>
  <c r="C227" i="7"/>
  <c r="C231" i="7"/>
  <c r="C235" i="7"/>
  <c r="C239" i="7"/>
  <c r="C243" i="7"/>
  <c r="C247" i="7"/>
  <c r="C251" i="7"/>
  <c r="C255" i="7"/>
  <c r="C259" i="7"/>
  <c r="C263" i="7"/>
  <c r="C267" i="7"/>
  <c r="C271" i="7"/>
  <c r="C275" i="7"/>
  <c r="C279" i="7"/>
  <c r="C283" i="7"/>
  <c r="C287" i="7"/>
  <c r="C291" i="7"/>
  <c r="C295" i="7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C423" i="7"/>
  <c r="C427" i="7"/>
  <c r="C431" i="7"/>
  <c r="C435" i="7"/>
  <c r="C439" i="7"/>
  <c r="C443" i="7"/>
  <c r="C447" i="7"/>
  <c r="C451" i="7"/>
  <c r="C455" i="7"/>
  <c r="C459" i="7"/>
  <c r="C463" i="7"/>
  <c r="C467" i="7"/>
  <c r="C471" i="7"/>
  <c r="C475" i="7"/>
  <c r="C479" i="7"/>
  <c r="C483" i="7"/>
  <c r="C487" i="7"/>
  <c r="C491" i="7"/>
  <c r="C495" i="7"/>
  <c r="C499" i="7"/>
  <c r="C503" i="7"/>
  <c r="C507" i="7"/>
  <c r="C511" i="7"/>
  <c r="C515" i="7"/>
  <c r="C519" i="7"/>
  <c r="C523" i="7"/>
  <c r="C527" i="7"/>
  <c r="C531" i="7"/>
  <c r="C535" i="7"/>
  <c r="C539" i="7"/>
  <c r="C543" i="7"/>
  <c r="C547" i="7"/>
  <c r="C551" i="7"/>
  <c r="C555" i="7"/>
  <c r="C559" i="7"/>
  <c r="C563" i="7"/>
  <c r="C567" i="7"/>
  <c r="C571" i="7"/>
  <c r="C575" i="7"/>
  <c r="C579" i="7"/>
  <c r="C583" i="7"/>
  <c r="C587" i="7"/>
  <c r="C591" i="7"/>
  <c r="C595" i="7"/>
  <c r="C599" i="7"/>
  <c r="C603" i="7"/>
  <c r="C607" i="7"/>
  <c r="C611" i="7"/>
  <c r="C615" i="7"/>
  <c r="C619" i="7"/>
  <c r="C623" i="7"/>
  <c r="C627" i="7"/>
  <c r="C631" i="7"/>
  <c r="C635" i="7"/>
  <c r="C639" i="7"/>
  <c r="C643" i="7"/>
  <c r="C647" i="7"/>
  <c r="C651" i="7"/>
  <c r="C655" i="7"/>
  <c r="C659" i="7"/>
  <c r="C663" i="7"/>
  <c r="C667" i="7"/>
  <c r="C671" i="7"/>
  <c r="C675" i="7"/>
  <c r="C679" i="7"/>
  <c r="C683" i="7"/>
  <c r="C687" i="7"/>
  <c r="C691" i="7"/>
  <c r="C695" i="7"/>
  <c r="C699" i="7"/>
  <c r="C703" i="7"/>
  <c r="C707" i="7"/>
  <c r="C711" i="7"/>
  <c r="C715" i="7"/>
  <c r="C719" i="7"/>
  <c r="C723" i="7"/>
  <c r="C727" i="7"/>
  <c r="C731" i="7"/>
  <c r="C735" i="7"/>
  <c r="C739" i="7"/>
  <c r="C743" i="7"/>
  <c r="C747" i="7"/>
  <c r="C751" i="7"/>
  <c r="C755" i="7"/>
  <c r="C759" i="7"/>
  <c r="C763" i="7"/>
  <c r="C767" i="7"/>
  <c r="C771" i="7"/>
  <c r="C775" i="7"/>
  <c r="C779" i="7"/>
  <c r="C783" i="7"/>
  <c r="C787" i="7"/>
  <c r="C791" i="7"/>
  <c r="C795" i="7"/>
  <c r="C799" i="7"/>
  <c r="C803" i="7"/>
  <c r="C807" i="7"/>
  <c r="C811" i="7"/>
  <c r="C815" i="7"/>
  <c r="C819" i="7"/>
  <c r="C823" i="7"/>
  <c r="C827" i="7"/>
  <c r="C831" i="7"/>
  <c r="C835" i="7"/>
  <c r="C839" i="7"/>
  <c r="C843" i="7"/>
  <c r="C847" i="7"/>
  <c r="C851" i="7"/>
  <c r="C855" i="7"/>
  <c r="C859" i="7"/>
  <c r="C863" i="7"/>
  <c r="C867" i="7"/>
  <c r="C871" i="7"/>
  <c r="C875" i="7"/>
  <c r="C879" i="7"/>
  <c r="C883" i="7"/>
  <c r="C887" i="7"/>
  <c r="C891" i="7"/>
  <c r="C895" i="7"/>
  <c r="C899" i="7"/>
  <c r="C903" i="7"/>
  <c r="C907" i="7"/>
  <c r="C911" i="7"/>
  <c r="C915" i="7"/>
  <c r="C919" i="7"/>
  <c r="C923" i="7"/>
  <c r="C927" i="7"/>
  <c r="C931" i="7"/>
  <c r="C935" i="7"/>
  <c r="C939" i="7"/>
  <c r="C943" i="7"/>
  <c r="C4" i="7"/>
  <c r="C12" i="7"/>
  <c r="C20" i="7"/>
  <c r="C28" i="7"/>
  <c r="C36" i="7"/>
  <c r="C44" i="7"/>
  <c r="C52" i="7"/>
  <c r="C60" i="7"/>
  <c r="C68" i="7"/>
  <c r="C76" i="7"/>
  <c r="C84" i="7"/>
  <c r="C92" i="7"/>
  <c r="C100" i="7"/>
  <c r="C108" i="7"/>
  <c r="C116" i="7"/>
  <c r="C124" i="7"/>
  <c r="C132" i="7"/>
  <c r="C140" i="7"/>
  <c r="C148" i="7"/>
  <c r="C160" i="7"/>
  <c r="C168" i="7"/>
  <c r="C176" i="7"/>
  <c r="C184" i="7"/>
  <c r="C192" i="7"/>
  <c r="C200" i="7"/>
  <c r="C208" i="7"/>
  <c r="C216" i="7"/>
  <c r="C224" i="7"/>
  <c r="C232" i="7"/>
  <c r="C240" i="7"/>
  <c r="C248" i="7"/>
  <c r="C256" i="7"/>
  <c r="C268" i="7"/>
  <c r="C276" i="7"/>
  <c r="C284" i="7"/>
  <c r="C292" i="7"/>
  <c r="C296" i="7"/>
  <c r="C300" i="7"/>
  <c r="C304" i="7"/>
  <c r="C308" i="7"/>
  <c r="C312" i="7"/>
  <c r="C316" i="7"/>
  <c r="C320" i="7"/>
  <c r="C324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C424" i="7"/>
  <c r="C428" i="7"/>
  <c r="C432" i="7"/>
  <c r="C436" i="7"/>
  <c r="C440" i="7"/>
  <c r="C444" i="7"/>
  <c r="C448" i="7"/>
  <c r="C452" i="7"/>
  <c r="C456" i="7"/>
  <c r="C460" i="7"/>
  <c r="C464" i="7"/>
  <c r="C468" i="7"/>
  <c r="C472" i="7"/>
  <c r="C476" i="7"/>
  <c r="C480" i="7"/>
  <c r="C484" i="7"/>
  <c r="C488" i="7"/>
  <c r="C492" i="7"/>
  <c r="C496" i="7"/>
  <c r="C500" i="7"/>
  <c r="C504" i="7"/>
  <c r="C508" i="7"/>
  <c r="C512" i="7"/>
  <c r="C516" i="7"/>
  <c r="C520" i="7"/>
  <c r="C524" i="7"/>
  <c r="C528" i="7"/>
  <c r="C532" i="7"/>
  <c r="C536" i="7"/>
  <c r="C540" i="7"/>
  <c r="C544" i="7"/>
  <c r="C548" i="7"/>
  <c r="C552" i="7"/>
  <c r="C556" i="7"/>
  <c r="C560" i="7"/>
  <c r="C564" i="7"/>
  <c r="C568" i="7"/>
  <c r="C572" i="7"/>
  <c r="C576" i="7"/>
  <c r="C580" i="7"/>
  <c r="C584" i="7"/>
  <c r="C588" i="7"/>
  <c r="C592" i="7"/>
  <c r="C596" i="7"/>
  <c r="C600" i="7"/>
  <c r="C604" i="7"/>
  <c r="C608" i="7"/>
  <c r="C612" i="7"/>
  <c r="C616" i="7"/>
  <c r="C620" i="7"/>
  <c r="C624" i="7"/>
  <c r="C628" i="7"/>
  <c r="C632" i="7"/>
  <c r="C636" i="7"/>
  <c r="C640" i="7"/>
  <c r="C644" i="7"/>
  <c r="C648" i="7"/>
  <c r="C652" i="7"/>
  <c r="C656" i="7"/>
  <c r="C660" i="7"/>
  <c r="C664" i="7"/>
  <c r="C668" i="7"/>
  <c r="C672" i="7"/>
  <c r="C676" i="7"/>
  <c r="C680" i="7"/>
  <c r="C684" i="7"/>
  <c r="C688" i="7"/>
  <c r="C692" i="7"/>
  <c r="C696" i="7"/>
  <c r="C700" i="7"/>
  <c r="C704" i="7"/>
  <c r="C708" i="7"/>
  <c r="C712" i="7"/>
  <c r="C716" i="7"/>
  <c r="C720" i="7"/>
  <c r="C724" i="7"/>
  <c r="C728" i="7"/>
  <c r="C732" i="7"/>
  <c r="C736" i="7"/>
  <c r="C740" i="7"/>
  <c r="C744" i="7"/>
  <c r="C748" i="7"/>
  <c r="C752" i="7"/>
  <c r="C756" i="7"/>
  <c r="C760" i="7"/>
  <c r="C764" i="7"/>
  <c r="C768" i="7"/>
  <c r="C772" i="7"/>
  <c r="C776" i="7"/>
  <c r="C780" i="7"/>
  <c r="C784" i="7"/>
  <c r="C788" i="7"/>
  <c r="C792" i="7"/>
  <c r="C796" i="7"/>
  <c r="C800" i="7"/>
  <c r="C804" i="7"/>
  <c r="C808" i="7"/>
  <c r="C812" i="7"/>
  <c r="C816" i="7"/>
  <c r="C820" i="7"/>
  <c r="C824" i="7"/>
  <c r="C828" i="7"/>
  <c r="C832" i="7"/>
  <c r="C836" i="7"/>
  <c r="C840" i="7"/>
  <c r="C844" i="7"/>
  <c r="C848" i="7"/>
  <c r="C852" i="7"/>
  <c r="C856" i="7"/>
  <c r="C860" i="7"/>
  <c r="C864" i="7"/>
  <c r="C868" i="7"/>
  <c r="C872" i="7"/>
  <c r="C876" i="7"/>
  <c r="C880" i="7"/>
  <c r="C884" i="7"/>
  <c r="C888" i="7"/>
  <c r="C892" i="7"/>
  <c r="C896" i="7"/>
  <c r="C900" i="7"/>
  <c r="C904" i="7"/>
  <c r="C908" i="7"/>
  <c r="C8" i="7"/>
  <c r="C16" i="7"/>
  <c r="C24" i="7"/>
  <c r="C32" i="7"/>
  <c r="C40" i="7"/>
  <c r="C48" i="7"/>
  <c r="C56" i="7"/>
  <c r="C64" i="7"/>
  <c r="C72" i="7"/>
  <c r="C80" i="7"/>
  <c r="C88" i="7"/>
  <c r="C96" i="7"/>
  <c r="C104" i="7"/>
  <c r="C112" i="7"/>
  <c r="C120" i="7"/>
  <c r="C128" i="7"/>
  <c r="C136" i="7"/>
  <c r="C144" i="7"/>
  <c r="C152" i="7"/>
  <c r="C156" i="7"/>
  <c r="C164" i="7"/>
  <c r="C172" i="7"/>
  <c r="C180" i="7"/>
  <c r="C188" i="7"/>
  <c r="C196" i="7"/>
  <c r="C204" i="7"/>
  <c r="C212" i="7"/>
  <c r="C220" i="7"/>
  <c r="C228" i="7"/>
  <c r="C236" i="7"/>
  <c r="C244" i="7"/>
  <c r="C252" i="7"/>
  <c r="C260" i="7"/>
  <c r="C264" i="7"/>
  <c r="C272" i="7"/>
  <c r="C280" i="7"/>
  <c r="C288" i="7"/>
  <c r="C328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46" i="7"/>
  <c r="C150" i="7"/>
  <c r="C154" i="7"/>
  <c r="C158" i="7"/>
  <c r="C162" i="7"/>
  <c r="C166" i="7"/>
  <c r="C170" i="7"/>
  <c r="C174" i="7"/>
  <c r="C178" i="7"/>
  <c r="C182" i="7"/>
  <c r="C186" i="7"/>
  <c r="C190" i="7"/>
  <c r="C194" i="7"/>
  <c r="C198" i="7"/>
  <c r="C202" i="7"/>
  <c r="C206" i="7"/>
  <c r="C210" i="7"/>
  <c r="C214" i="7"/>
  <c r="C218" i="7"/>
  <c r="C222" i="7"/>
  <c r="C226" i="7"/>
  <c r="C230" i="7"/>
  <c r="C234" i="7"/>
  <c r="C238" i="7"/>
  <c r="C242" i="7"/>
  <c r="C246" i="7"/>
  <c r="C250" i="7"/>
  <c r="C254" i="7"/>
  <c r="C258" i="7"/>
  <c r="C262" i="7"/>
  <c r="C266" i="7"/>
  <c r="C270" i="7"/>
  <c r="C274" i="7"/>
  <c r="C278" i="7"/>
  <c r="C282" i="7"/>
  <c r="C286" i="7"/>
  <c r="C290" i="7"/>
  <c r="C294" i="7"/>
  <c r="C298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0" i="7"/>
  <c r="C414" i="7"/>
  <c r="C418" i="7"/>
  <c r="C422" i="7"/>
  <c r="C426" i="7"/>
  <c r="C430" i="7"/>
  <c r="C434" i="7"/>
  <c r="C438" i="7"/>
  <c r="C442" i="7"/>
  <c r="C446" i="7"/>
  <c r="C450" i="7"/>
  <c r="C454" i="7"/>
  <c r="C458" i="7"/>
  <c r="C462" i="7"/>
  <c r="C466" i="7"/>
  <c r="C470" i="7"/>
  <c r="C474" i="7"/>
  <c r="C478" i="7"/>
  <c r="C482" i="7"/>
  <c r="C486" i="7"/>
  <c r="C490" i="7"/>
  <c r="C494" i="7"/>
  <c r="C498" i="7"/>
  <c r="C502" i="7"/>
  <c r="C506" i="7"/>
  <c r="C510" i="7"/>
  <c r="C514" i="7"/>
  <c r="C518" i="7"/>
  <c r="C522" i="7"/>
  <c r="C526" i="7"/>
  <c r="C530" i="7"/>
  <c r="C534" i="7"/>
  <c r="C538" i="7"/>
  <c r="C542" i="7"/>
  <c r="C546" i="7"/>
  <c r="C550" i="7"/>
  <c r="C554" i="7"/>
  <c r="C558" i="7"/>
  <c r="C562" i="7"/>
  <c r="C566" i="7"/>
  <c r="C570" i="7"/>
  <c r="C574" i="7"/>
  <c r="C578" i="7"/>
  <c r="C582" i="7"/>
  <c r="C586" i="7"/>
  <c r="C590" i="7"/>
  <c r="C594" i="7"/>
  <c r="C598" i="7"/>
  <c r="C602" i="7"/>
  <c r="C606" i="7"/>
  <c r="C610" i="7"/>
  <c r="C614" i="7"/>
  <c r="C618" i="7"/>
  <c r="C622" i="7"/>
  <c r="C626" i="7"/>
  <c r="C630" i="7"/>
  <c r="C634" i="7"/>
  <c r="C638" i="7"/>
  <c r="C642" i="7"/>
  <c r="C646" i="7"/>
  <c r="C650" i="7"/>
  <c r="C654" i="7"/>
  <c r="C658" i="7"/>
  <c r="C662" i="7"/>
  <c r="C666" i="7"/>
  <c r="C670" i="7"/>
  <c r="C674" i="7"/>
  <c r="C678" i="7"/>
  <c r="C682" i="7"/>
  <c r="C686" i="7"/>
  <c r="C690" i="7"/>
  <c r="C694" i="7"/>
  <c r="C698" i="7"/>
  <c r="C702" i="7"/>
  <c r="C706" i="7"/>
  <c r="C710" i="7"/>
  <c r="C714" i="7"/>
  <c r="C718" i="7"/>
  <c r="C722" i="7"/>
  <c r="C726" i="7"/>
  <c r="C730" i="7"/>
  <c r="C734" i="7"/>
  <c r="C738" i="7"/>
  <c r="C742" i="7"/>
  <c r="C746" i="7"/>
  <c r="C750" i="7"/>
  <c r="C754" i="7"/>
  <c r="C758" i="7"/>
  <c r="C762" i="7"/>
  <c r="C766" i="7"/>
  <c r="C770" i="7"/>
  <c r="C774" i="7"/>
  <c r="C778" i="7"/>
  <c r="C782" i="7"/>
  <c r="C786" i="7"/>
  <c r="C790" i="7"/>
  <c r="C794" i="7"/>
  <c r="C798" i="7"/>
  <c r="C802" i="7"/>
  <c r="C806" i="7"/>
  <c r="C810" i="7"/>
  <c r="C814" i="7"/>
  <c r="C818" i="7"/>
  <c r="C822" i="7"/>
  <c r="C826" i="7"/>
  <c r="C830" i="7"/>
  <c r="C834" i="7"/>
  <c r="C838" i="7"/>
  <c r="C842" i="7"/>
  <c r="C846" i="7"/>
  <c r="C850" i="7"/>
  <c r="C854" i="7"/>
  <c r="C858" i="7"/>
  <c r="C862" i="7"/>
  <c r="C866" i="7"/>
  <c r="C870" i="7"/>
  <c r="C874" i="7"/>
  <c r="C878" i="7"/>
  <c r="C882" i="7"/>
  <c r="C886" i="7"/>
  <c r="C890" i="7"/>
  <c r="C894" i="7"/>
  <c r="C898" i="7"/>
  <c r="C902" i="7"/>
  <c r="C906" i="7"/>
  <c r="C910" i="7"/>
  <c r="C914" i="7"/>
  <c r="C918" i="7"/>
  <c r="C922" i="7"/>
  <c r="C926" i="7"/>
  <c r="C930" i="7"/>
  <c r="C934" i="7"/>
  <c r="C938" i="7"/>
  <c r="C942" i="7"/>
  <c r="C946" i="7"/>
  <c r="C950" i="7"/>
  <c r="C954" i="7"/>
  <c r="C958" i="7"/>
  <c r="C962" i="7"/>
  <c r="C966" i="7"/>
  <c r="C970" i="7"/>
  <c r="C974" i="7"/>
  <c r="C978" i="7"/>
  <c r="C982" i="7"/>
  <c r="C986" i="7"/>
  <c r="C990" i="7"/>
  <c r="C994" i="7"/>
  <c r="C998" i="7"/>
  <c r="C1002" i="7"/>
  <c r="C1006" i="7"/>
  <c r="C1010" i="7"/>
  <c r="C1014" i="7"/>
  <c r="C1018" i="7"/>
  <c r="C1022" i="7"/>
  <c r="C1026" i="7"/>
  <c r="C1030" i="7"/>
  <c r="C1034" i="7"/>
  <c r="C1038" i="7"/>
  <c r="C1042" i="7"/>
  <c r="C1046" i="7"/>
  <c r="C1050" i="7"/>
  <c r="C1054" i="7"/>
  <c r="C1058" i="7"/>
  <c r="C1062" i="7"/>
  <c r="C1066" i="7"/>
  <c r="C1070" i="7"/>
  <c r="C1074" i="7"/>
  <c r="C1078" i="7"/>
  <c r="C1082" i="7"/>
  <c r="C1086" i="7"/>
  <c r="C1090" i="7"/>
  <c r="C1094" i="7"/>
  <c r="C1098" i="7"/>
  <c r="C1102" i="7"/>
  <c r="C1106" i="7"/>
  <c r="C947" i="7"/>
  <c r="C951" i="7"/>
  <c r="C955" i="7"/>
  <c r="C959" i="7"/>
  <c r="C963" i="7"/>
  <c r="C967" i="7"/>
  <c r="C971" i="7"/>
  <c r="C975" i="7"/>
  <c r="C979" i="7"/>
  <c r="C983" i="7"/>
  <c r="C987" i="7"/>
  <c r="C991" i="7"/>
  <c r="C995" i="7"/>
  <c r="C999" i="7"/>
  <c r="C1003" i="7"/>
  <c r="C1007" i="7"/>
  <c r="C1011" i="7"/>
  <c r="C1015" i="7"/>
  <c r="C1019" i="7"/>
  <c r="C1023" i="7"/>
  <c r="C1027" i="7"/>
  <c r="C1031" i="7"/>
  <c r="C1035" i="7"/>
  <c r="C1039" i="7"/>
  <c r="C1043" i="7"/>
  <c r="C1047" i="7"/>
  <c r="C1051" i="7"/>
  <c r="C1055" i="7"/>
  <c r="C1059" i="7"/>
  <c r="C1063" i="7"/>
  <c r="C1067" i="7"/>
  <c r="C1071" i="7"/>
  <c r="C1075" i="7"/>
  <c r="C1079" i="7"/>
  <c r="C1083" i="7"/>
  <c r="C1087" i="7"/>
  <c r="C1091" i="7"/>
  <c r="C1095" i="7"/>
  <c r="C1099" i="7"/>
  <c r="C1103" i="7"/>
  <c r="C1107" i="7"/>
  <c r="C1111" i="7"/>
  <c r="C1115" i="7"/>
  <c r="C1119" i="7"/>
  <c r="C1123" i="7"/>
  <c r="C1127" i="7"/>
  <c r="C1131" i="7"/>
  <c r="C1135" i="7"/>
  <c r="C1139" i="7"/>
  <c r="C1143" i="7"/>
  <c r="C1147" i="7"/>
  <c r="C1151" i="7"/>
  <c r="C1155" i="7"/>
  <c r="C1159" i="7"/>
  <c r="C1163" i="7"/>
  <c r="C1167" i="7"/>
  <c r="C1171" i="7"/>
  <c r="C1175" i="7"/>
  <c r="C1179" i="7"/>
  <c r="C1183" i="7"/>
  <c r="C1187" i="7"/>
  <c r="C1191" i="7"/>
  <c r="C1195" i="7"/>
  <c r="C1199" i="7"/>
  <c r="C1203" i="7"/>
  <c r="C1207" i="7"/>
  <c r="C1211" i="7"/>
  <c r="C1215" i="7"/>
  <c r="C1219" i="7"/>
  <c r="C1223" i="7"/>
  <c r="C1227" i="7"/>
  <c r="C1231" i="7"/>
  <c r="C1235" i="7"/>
  <c r="C1239" i="7"/>
  <c r="C1243" i="7"/>
  <c r="C1247" i="7"/>
  <c r="C1251" i="7"/>
  <c r="C1255" i="7"/>
  <c r="C1259" i="7"/>
  <c r="C1263" i="7"/>
  <c r="C1267" i="7"/>
  <c r="C1271" i="7"/>
  <c r="C1275" i="7"/>
  <c r="C1279" i="7"/>
  <c r="C1283" i="7"/>
  <c r="C1287" i="7"/>
  <c r="C1291" i="7"/>
  <c r="C1295" i="7"/>
  <c r="C1299" i="7"/>
  <c r="C1303" i="7"/>
  <c r="C1307" i="7"/>
  <c r="C1311" i="7"/>
  <c r="C1315" i="7"/>
  <c r="C1319" i="7"/>
  <c r="C1323" i="7"/>
  <c r="C1327" i="7"/>
  <c r="C1331" i="7"/>
  <c r="C1335" i="7"/>
  <c r="C1339" i="7"/>
  <c r="C1343" i="7"/>
  <c r="C1347" i="7"/>
  <c r="C1351" i="7"/>
  <c r="C1355" i="7"/>
  <c r="C1359" i="7"/>
  <c r="C1363" i="7"/>
  <c r="C1367" i="7"/>
  <c r="C1371" i="7"/>
  <c r="C1375" i="7"/>
  <c r="C1379" i="7"/>
  <c r="C1383" i="7"/>
  <c r="C1387" i="7"/>
  <c r="C1391" i="7"/>
  <c r="C1395" i="7"/>
  <c r="C1399" i="7"/>
  <c r="C1403" i="7"/>
  <c r="C1407" i="7"/>
  <c r="C1411" i="7"/>
  <c r="C1415" i="7"/>
  <c r="C1419" i="7"/>
  <c r="C1423" i="7"/>
  <c r="C1427" i="7"/>
  <c r="C1431" i="7"/>
  <c r="C1435" i="7"/>
  <c r="C1439" i="7"/>
  <c r="C1443" i="7"/>
  <c r="C1447" i="7"/>
  <c r="C1451" i="7"/>
  <c r="C1455" i="7"/>
  <c r="C1459" i="7"/>
  <c r="C1463" i="7"/>
  <c r="C1467" i="7"/>
  <c r="C1471" i="7"/>
  <c r="C1475" i="7"/>
  <c r="C1479" i="7"/>
  <c r="C1483" i="7"/>
  <c r="C1487" i="7"/>
  <c r="C1491" i="7"/>
  <c r="C1495" i="7"/>
  <c r="C1499" i="7"/>
  <c r="C1503" i="7"/>
  <c r="C1507" i="7"/>
  <c r="C1511" i="7"/>
  <c r="C1515" i="7"/>
  <c r="C1519" i="7"/>
  <c r="C1523" i="7"/>
  <c r="C1527" i="7"/>
  <c r="C1531" i="7"/>
  <c r="C1535" i="7"/>
  <c r="C1539" i="7"/>
  <c r="C1543" i="7"/>
  <c r="C1547" i="7"/>
  <c r="C1551" i="7"/>
  <c r="C1555" i="7"/>
  <c r="C1559" i="7"/>
  <c r="C1563" i="7"/>
  <c r="C1567" i="7"/>
  <c r="C1571" i="7"/>
  <c r="C1575" i="7"/>
  <c r="C1579" i="7"/>
  <c r="C1583" i="7"/>
  <c r="C1587" i="7"/>
  <c r="C1591" i="7"/>
  <c r="C1595" i="7"/>
  <c r="C1599" i="7"/>
  <c r="C1603" i="7"/>
  <c r="C1607" i="7"/>
  <c r="C1611" i="7"/>
  <c r="C1615" i="7"/>
  <c r="C1619" i="7"/>
  <c r="C1623" i="7"/>
  <c r="C1627" i="7"/>
  <c r="C1631" i="7"/>
  <c r="C1635" i="7"/>
  <c r="C1639" i="7"/>
  <c r="C1643" i="7"/>
  <c r="C1647" i="7"/>
  <c r="C1651" i="7"/>
  <c r="C1655" i="7"/>
  <c r="C1659" i="7"/>
  <c r="C1663" i="7"/>
  <c r="C1667" i="7"/>
  <c r="C1671" i="7"/>
  <c r="C1675" i="7"/>
  <c r="C1679" i="7"/>
  <c r="C1683" i="7"/>
  <c r="C1687" i="7"/>
  <c r="C1691" i="7"/>
  <c r="C1695" i="7"/>
  <c r="C1699" i="7"/>
  <c r="C1703" i="7"/>
  <c r="C1707" i="7"/>
  <c r="C1711" i="7"/>
  <c r="C1715" i="7"/>
  <c r="C1719" i="7"/>
  <c r="C1723" i="7"/>
  <c r="C1727" i="7"/>
  <c r="C1731" i="7"/>
  <c r="C1735" i="7"/>
  <c r="C1739" i="7"/>
  <c r="C1743" i="7"/>
  <c r="C1747" i="7"/>
  <c r="C1751" i="7"/>
  <c r="C1755" i="7"/>
  <c r="C1759" i="7"/>
  <c r="C1763" i="7"/>
  <c r="C1767" i="7"/>
  <c r="C1771" i="7"/>
  <c r="C1775" i="7"/>
  <c r="C1779" i="7"/>
  <c r="C1783" i="7"/>
  <c r="C1787" i="7"/>
  <c r="C1791" i="7"/>
  <c r="C1795" i="7"/>
  <c r="C1799" i="7"/>
  <c r="C1803" i="7"/>
  <c r="C1807" i="7"/>
  <c r="C1811" i="7"/>
  <c r="C1815" i="7"/>
  <c r="C1819" i="7"/>
  <c r="C1823" i="7"/>
  <c r="C1827" i="7"/>
  <c r="C1831" i="7"/>
  <c r="C1835" i="7"/>
  <c r="C1839" i="7"/>
  <c r="C1843" i="7"/>
  <c r="C1847" i="7"/>
  <c r="C1851" i="7"/>
  <c r="C1855" i="7"/>
  <c r="C1859" i="7"/>
  <c r="C1863" i="7"/>
  <c r="C1867" i="7"/>
  <c r="C1871" i="7"/>
  <c r="C1875" i="7"/>
  <c r="C1879" i="7"/>
  <c r="C1883" i="7"/>
  <c r="C1887" i="7"/>
  <c r="C1891" i="7"/>
  <c r="C1895" i="7"/>
  <c r="C1899" i="7"/>
  <c r="C1903" i="7"/>
  <c r="C1907" i="7"/>
  <c r="C1911" i="7"/>
  <c r="C1915" i="7"/>
  <c r="C1919" i="7"/>
  <c r="C1923" i="7"/>
  <c r="C1927" i="7"/>
  <c r="C1931" i="7"/>
  <c r="C1935" i="7"/>
  <c r="C1939" i="7"/>
  <c r="C1943" i="7"/>
  <c r="C1947" i="7"/>
  <c r="C1951" i="7"/>
  <c r="C1955" i="7"/>
  <c r="C1959" i="7"/>
  <c r="C1963" i="7"/>
  <c r="C1967" i="7"/>
  <c r="C1971" i="7"/>
  <c r="C1975" i="7"/>
  <c r="C1979" i="7"/>
  <c r="C1983" i="7"/>
  <c r="C1987" i="7"/>
  <c r="C1991" i="7"/>
  <c r="C1995" i="7"/>
  <c r="C1999" i="7"/>
  <c r="C2003" i="7"/>
  <c r="C2007" i="7"/>
  <c r="C2011" i="7"/>
  <c r="C2015" i="7"/>
  <c r="C2019" i="7"/>
  <c r="C2023" i="7"/>
  <c r="C2027" i="7"/>
  <c r="C2031" i="7"/>
  <c r="C2035" i="7"/>
  <c r="C2039" i="7"/>
  <c r="C2043" i="7"/>
  <c r="C2047" i="7"/>
  <c r="C2051" i="7"/>
  <c r="C2055" i="7"/>
  <c r="C2059" i="7"/>
  <c r="C2063" i="7"/>
  <c r="C2067" i="7"/>
  <c r="C2071" i="7"/>
  <c r="C2075" i="7"/>
  <c r="C2079" i="7"/>
  <c r="C2083" i="7"/>
  <c r="C2087" i="7"/>
  <c r="C2091" i="7"/>
  <c r="C2095" i="7"/>
  <c r="C2099" i="7"/>
  <c r="C2103" i="7"/>
  <c r="C2107" i="7"/>
  <c r="C2111" i="7"/>
  <c r="C2115" i="7"/>
  <c r="C2119" i="7"/>
  <c r="C2123" i="7"/>
  <c r="C2127" i="7"/>
  <c r="C2131" i="7"/>
  <c r="C2135" i="7"/>
  <c r="C2139" i="7"/>
  <c r="C2143" i="7"/>
  <c r="C2147" i="7"/>
  <c r="C2151" i="7"/>
  <c r="C2155" i="7"/>
  <c r="C2159" i="7"/>
  <c r="C2163" i="7"/>
  <c r="C2167" i="7"/>
  <c r="C2171" i="7"/>
  <c r="C2175" i="7"/>
  <c r="C2179" i="7"/>
  <c r="C2183" i="7"/>
  <c r="C2187" i="7"/>
  <c r="C2191" i="7"/>
  <c r="C2195" i="7"/>
  <c r="C2199" i="7"/>
  <c r="C2203" i="7"/>
  <c r="C2207" i="7"/>
  <c r="C2211" i="7"/>
  <c r="C2215" i="7"/>
  <c r="C2219" i="7"/>
  <c r="C2223" i="7"/>
  <c r="C2227" i="7"/>
  <c r="C2231" i="7"/>
  <c r="C2235" i="7"/>
  <c r="C2239" i="7"/>
  <c r="C2243" i="7"/>
  <c r="C2247" i="7"/>
  <c r="C2251" i="7"/>
  <c r="C2255" i="7"/>
  <c r="C2259" i="7"/>
  <c r="C2263" i="7"/>
  <c r="C2267" i="7"/>
  <c r="C2271" i="7"/>
  <c r="C2275" i="7"/>
  <c r="C2279" i="7"/>
  <c r="C2283" i="7"/>
  <c r="C2287" i="7"/>
  <c r="C2291" i="7"/>
  <c r="C2295" i="7"/>
  <c r="C2299" i="7"/>
  <c r="C2303" i="7"/>
  <c r="C2307" i="7"/>
  <c r="C912" i="7"/>
  <c r="C916" i="7"/>
  <c r="C920" i="7"/>
  <c r="C924" i="7"/>
  <c r="C928" i="7"/>
  <c r="C932" i="7"/>
  <c r="C936" i="7"/>
  <c r="C940" i="7"/>
  <c r="C944" i="7"/>
  <c r="C948" i="7"/>
  <c r="C952" i="7"/>
  <c r="C956" i="7"/>
  <c r="C960" i="7"/>
  <c r="C964" i="7"/>
  <c r="C968" i="7"/>
  <c r="C972" i="7"/>
  <c r="C976" i="7"/>
  <c r="C980" i="7"/>
  <c r="C984" i="7"/>
  <c r="C988" i="7"/>
  <c r="C992" i="7"/>
  <c r="C996" i="7"/>
  <c r="C1000" i="7"/>
  <c r="C1004" i="7"/>
  <c r="C1008" i="7"/>
  <c r="C1012" i="7"/>
  <c r="C1016" i="7"/>
  <c r="C1020" i="7"/>
  <c r="C1024" i="7"/>
  <c r="C1028" i="7"/>
  <c r="C1032" i="7"/>
  <c r="C1036" i="7"/>
  <c r="C1040" i="7"/>
  <c r="C1044" i="7"/>
  <c r="C1048" i="7"/>
  <c r="C1052" i="7"/>
  <c r="C1056" i="7"/>
  <c r="C1060" i="7"/>
  <c r="C1064" i="7"/>
  <c r="C1068" i="7"/>
  <c r="C1072" i="7"/>
  <c r="C1076" i="7"/>
  <c r="C1080" i="7"/>
  <c r="C1084" i="7"/>
  <c r="C1088" i="7"/>
  <c r="C1092" i="7"/>
  <c r="C1096" i="7"/>
  <c r="C1100" i="7"/>
  <c r="C1104" i="7"/>
  <c r="C1108" i="7"/>
  <c r="C1112" i="7"/>
  <c r="C1116" i="7"/>
  <c r="C1120" i="7"/>
  <c r="C1124" i="7"/>
  <c r="C1128" i="7"/>
  <c r="C1132" i="7"/>
  <c r="C1136" i="7"/>
  <c r="C1140" i="7"/>
  <c r="C1144" i="7"/>
  <c r="C1148" i="7"/>
  <c r="C1152" i="7"/>
  <c r="C1156" i="7"/>
  <c r="C1160" i="7"/>
  <c r="C1164" i="7"/>
  <c r="C1168" i="7"/>
  <c r="C1172" i="7"/>
  <c r="C1176" i="7"/>
  <c r="C1180" i="7"/>
  <c r="C1184" i="7"/>
  <c r="C1188" i="7"/>
  <c r="C1192" i="7"/>
  <c r="C1196" i="7"/>
  <c r="C1200" i="7"/>
  <c r="C1204" i="7"/>
  <c r="C1208" i="7"/>
  <c r="C1212" i="7"/>
  <c r="C1216" i="7"/>
  <c r="C1220" i="7"/>
  <c r="C1224" i="7"/>
  <c r="C1228" i="7"/>
  <c r="C1232" i="7"/>
  <c r="C1236" i="7"/>
  <c r="C1240" i="7"/>
  <c r="C1244" i="7"/>
  <c r="C1248" i="7"/>
  <c r="C1252" i="7"/>
  <c r="C1256" i="7"/>
  <c r="C1260" i="7"/>
  <c r="C1264" i="7"/>
  <c r="C1268" i="7"/>
  <c r="C1272" i="7"/>
  <c r="C1276" i="7"/>
  <c r="C1280" i="7"/>
  <c r="C1284" i="7"/>
  <c r="C1288" i="7"/>
  <c r="C1292" i="7"/>
  <c r="C1296" i="7"/>
  <c r="C1300" i="7"/>
  <c r="C1304" i="7"/>
  <c r="C1308" i="7"/>
  <c r="C1312" i="7"/>
  <c r="C1316" i="7"/>
  <c r="C1320" i="7"/>
  <c r="C1324" i="7"/>
  <c r="C1328" i="7"/>
  <c r="C1332" i="7"/>
  <c r="C1336" i="7"/>
  <c r="C1340" i="7"/>
  <c r="C1344" i="7"/>
  <c r="C1348" i="7"/>
  <c r="C1352" i="7"/>
  <c r="C1356" i="7"/>
  <c r="C1360" i="7"/>
  <c r="C1364" i="7"/>
  <c r="C1368" i="7"/>
  <c r="C1372" i="7"/>
  <c r="C1376" i="7"/>
  <c r="C1380" i="7"/>
  <c r="C1384" i="7"/>
  <c r="C1388" i="7"/>
  <c r="C1392" i="7"/>
  <c r="C1396" i="7"/>
  <c r="C1400" i="7"/>
  <c r="C1404" i="7"/>
  <c r="C1408" i="7"/>
  <c r="C1412" i="7"/>
  <c r="C1416" i="7"/>
  <c r="C1420" i="7"/>
  <c r="C1424" i="7"/>
  <c r="C1428" i="7"/>
  <c r="C1432" i="7"/>
  <c r="C1436" i="7"/>
  <c r="C1440" i="7"/>
  <c r="C1444" i="7"/>
  <c r="C1448" i="7"/>
  <c r="C1452" i="7"/>
  <c r="C1456" i="7"/>
  <c r="C1460" i="7"/>
  <c r="C1464" i="7"/>
  <c r="C1468" i="7"/>
  <c r="C1472" i="7"/>
  <c r="C1476" i="7"/>
  <c r="C1480" i="7"/>
  <c r="C1484" i="7"/>
  <c r="C1488" i="7"/>
  <c r="C1492" i="7"/>
  <c r="C1496" i="7"/>
  <c r="C1500" i="7"/>
  <c r="C1504" i="7"/>
  <c r="C1508" i="7"/>
  <c r="C1512" i="7"/>
  <c r="C1516" i="7"/>
  <c r="C1520" i="7"/>
  <c r="C1524" i="7"/>
  <c r="C1528" i="7"/>
  <c r="C1532" i="7"/>
  <c r="C1536" i="7"/>
  <c r="C1540" i="7"/>
  <c r="C1544" i="7"/>
  <c r="C1548" i="7"/>
  <c r="C1552" i="7"/>
  <c r="C1556" i="7"/>
  <c r="C1560" i="7"/>
  <c r="C1564" i="7"/>
  <c r="C1568" i="7"/>
  <c r="C1572" i="7"/>
  <c r="C1576" i="7"/>
  <c r="C1580" i="7"/>
  <c r="C1584" i="7"/>
  <c r="C1588" i="7"/>
  <c r="C1592" i="7"/>
  <c r="C1596" i="7"/>
  <c r="C1600" i="7"/>
  <c r="C1604" i="7"/>
  <c r="C1608" i="7"/>
  <c r="C1612" i="7"/>
  <c r="C1616" i="7"/>
  <c r="C1620" i="7"/>
  <c r="C1624" i="7"/>
  <c r="C1628" i="7"/>
  <c r="C1632" i="7"/>
  <c r="C1636" i="7"/>
  <c r="C1640" i="7"/>
  <c r="C1644" i="7"/>
  <c r="C1648" i="7"/>
  <c r="C1652" i="7"/>
  <c r="C1656" i="7"/>
  <c r="C1660" i="7"/>
  <c r="C1664" i="7"/>
  <c r="C1668" i="7"/>
  <c r="C1672" i="7"/>
  <c r="C1676" i="7"/>
  <c r="C1680" i="7"/>
  <c r="C1684" i="7"/>
  <c r="C1688" i="7"/>
  <c r="C1692" i="7"/>
  <c r="C1696" i="7"/>
  <c r="C1700" i="7"/>
  <c r="C1704" i="7"/>
  <c r="C1708" i="7"/>
  <c r="C1712" i="7"/>
  <c r="C1716" i="7"/>
  <c r="C1720" i="7"/>
  <c r="C1724" i="7"/>
  <c r="C1728" i="7"/>
  <c r="C1732" i="7"/>
  <c r="C1736" i="7"/>
  <c r="C1740" i="7"/>
  <c r="C1744" i="7"/>
  <c r="C1748" i="7"/>
  <c r="C1752" i="7"/>
  <c r="C1756" i="7"/>
  <c r="C1760" i="7"/>
  <c r="C1764" i="7"/>
  <c r="C1768" i="7"/>
  <c r="C1772" i="7"/>
  <c r="C1776" i="7"/>
  <c r="C1780" i="7"/>
  <c r="C1784" i="7"/>
  <c r="C1788" i="7"/>
  <c r="C1792" i="7"/>
  <c r="C1796" i="7"/>
  <c r="C1800" i="7"/>
  <c r="C1804" i="7"/>
  <c r="C1808" i="7"/>
  <c r="C1812" i="7"/>
  <c r="C1816" i="7"/>
  <c r="C1820" i="7"/>
  <c r="C1824" i="7"/>
  <c r="C1828" i="7"/>
  <c r="C1832" i="7"/>
  <c r="C1836" i="7"/>
  <c r="C1840" i="7"/>
  <c r="C1844" i="7"/>
  <c r="C1848" i="7"/>
  <c r="C1852" i="7"/>
  <c r="C1856" i="7"/>
  <c r="C1860" i="7"/>
  <c r="C1864" i="7"/>
  <c r="C1868" i="7"/>
  <c r="C1872" i="7"/>
  <c r="C1876" i="7"/>
  <c r="C1880" i="7"/>
  <c r="C1884" i="7"/>
  <c r="C1888" i="7"/>
  <c r="C1892" i="7"/>
  <c r="C1896" i="7"/>
  <c r="C1900" i="7"/>
  <c r="C1904" i="7"/>
  <c r="C1908" i="7"/>
  <c r="C1912" i="7"/>
  <c r="C1916" i="7"/>
  <c r="C1920" i="7"/>
  <c r="C1924" i="7"/>
  <c r="C1928" i="7"/>
  <c r="C1932" i="7"/>
  <c r="C1936" i="7"/>
  <c r="C1940" i="7"/>
  <c r="C1944" i="7"/>
  <c r="C1948" i="7"/>
  <c r="C1952" i="7"/>
  <c r="C1956" i="7"/>
  <c r="C1960" i="7"/>
  <c r="C1964" i="7"/>
  <c r="C1968" i="7"/>
  <c r="C1972" i="7"/>
  <c r="C1976" i="7"/>
  <c r="C1980" i="7"/>
  <c r="C1984" i="7"/>
  <c r="C1988" i="7"/>
  <c r="C1992" i="7"/>
  <c r="C1996" i="7"/>
  <c r="C2000" i="7"/>
  <c r="C2004" i="7"/>
  <c r="C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45" i="7"/>
  <c r="C149" i="7"/>
  <c r="C153" i="7"/>
  <c r="C157" i="7"/>
  <c r="C161" i="7"/>
  <c r="C165" i="7"/>
  <c r="C169" i="7"/>
  <c r="C173" i="7"/>
  <c r="C177" i="7"/>
  <c r="C181" i="7"/>
  <c r="C185" i="7"/>
  <c r="C189" i="7"/>
  <c r="C193" i="7"/>
  <c r="C197" i="7"/>
  <c r="C201" i="7"/>
  <c r="C205" i="7"/>
  <c r="C209" i="7"/>
  <c r="C213" i="7"/>
  <c r="C217" i="7"/>
  <c r="C221" i="7"/>
  <c r="C225" i="7"/>
  <c r="C229" i="7"/>
  <c r="C233" i="7"/>
  <c r="C237" i="7"/>
  <c r="C241" i="7"/>
  <c r="C245" i="7"/>
  <c r="C249" i="7"/>
  <c r="C253" i="7"/>
  <c r="C257" i="7"/>
  <c r="C261" i="7"/>
  <c r="C265" i="7"/>
  <c r="C269" i="7"/>
  <c r="C273" i="7"/>
  <c r="C277" i="7"/>
  <c r="C281" i="7"/>
  <c r="C285" i="7"/>
  <c r="C289" i="7"/>
  <c r="C293" i="7"/>
  <c r="C297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09" i="7"/>
  <c r="C413" i="7"/>
  <c r="C417" i="7"/>
  <c r="C421" i="7"/>
  <c r="C425" i="7"/>
  <c r="C429" i="7"/>
  <c r="C433" i="7"/>
  <c r="C437" i="7"/>
  <c r="C441" i="7"/>
  <c r="C445" i="7"/>
  <c r="C449" i="7"/>
  <c r="C453" i="7"/>
  <c r="C457" i="7"/>
  <c r="C461" i="7"/>
  <c r="C465" i="7"/>
  <c r="C469" i="7"/>
  <c r="C473" i="7"/>
  <c r="C477" i="7"/>
  <c r="C481" i="7"/>
  <c r="C485" i="7"/>
  <c r="C489" i="7"/>
  <c r="C493" i="7"/>
  <c r="C497" i="7"/>
  <c r="C501" i="7"/>
  <c r="C505" i="7"/>
  <c r="C509" i="7"/>
  <c r="C513" i="7"/>
  <c r="C517" i="7"/>
  <c r="C521" i="7"/>
  <c r="C525" i="7"/>
  <c r="C529" i="7"/>
  <c r="C533" i="7"/>
  <c r="C537" i="7"/>
  <c r="C541" i="7"/>
  <c r="C545" i="7"/>
  <c r="C549" i="7"/>
  <c r="C553" i="7"/>
  <c r="C557" i="7"/>
  <c r="C561" i="7"/>
  <c r="C565" i="7"/>
  <c r="C569" i="7"/>
  <c r="C573" i="7"/>
  <c r="C577" i="7"/>
  <c r="C581" i="7"/>
  <c r="C585" i="7"/>
  <c r="C589" i="7"/>
  <c r="C593" i="7"/>
  <c r="C597" i="7"/>
  <c r="C601" i="7"/>
  <c r="C605" i="7"/>
  <c r="C609" i="7"/>
  <c r="C613" i="7"/>
  <c r="C617" i="7"/>
  <c r="C621" i="7"/>
  <c r="C625" i="7"/>
  <c r="C629" i="7"/>
  <c r="C633" i="7"/>
  <c r="C637" i="7"/>
  <c r="C641" i="7"/>
  <c r="C645" i="7"/>
  <c r="C649" i="7"/>
  <c r="C653" i="7"/>
  <c r="C657" i="7"/>
  <c r="C661" i="7"/>
  <c r="C665" i="7"/>
  <c r="C669" i="7"/>
  <c r="C673" i="7"/>
  <c r="C677" i="7"/>
  <c r="C681" i="7"/>
  <c r="C685" i="7"/>
  <c r="C689" i="7"/>
  <c r="C693" i="7"/>
  <c r="C697" i="7"/>
  <c r="C701" i="7"/>
  <c r="C705" i="7"/>
  <c r="C709" i="7"/>
  <c r="C713" i="7"/>
  <c r="C717" i="7"/>
  <c r="C721" i="7"/>
  <c r="C725" i="7"/>
  <c r="C729" i="7"/>
  <c r="C733" i="7"/>
  <c r="C737" i="7"/>
  <c r="C741" i="7"/>
  <c r="C745" i="7"/>
  <c r="C749" i="7"/>
  <c r="C753" i="7"/>
  <c r="C757" i="7"/>
  <c r="C761" i="7"/>
  <c r="C765" i="7"/>
  <c r="C769" i="7"/>
  <c r="C773" i="7"/>
  <c r="C777" i="7"/>
  <c r="C781" i="7"/>
  <c r="C785" i="7"/>
  <c r="C789" i="7"/>
  <c r="C793" i="7"/>
  <c r="C797" i="7"/>
  <c r="C801" i="7"/>
  <c r="C805" i="7"/>
  <c r="C809" i="7"/>
  <c r="C813" i="7"/>
  <c r="C817" i="7"/>
  <c r="C821" i="7"/>
  <c r="C825" i="7"/>
  <c r="C829" i="7"/>
  <c r="C833" i="7"/>
  <c r="C837" i="7"/>
  <c r="C841" i="7"/>
  <c r="C845" i="7"/>
  <c r="C849" i="7"/>
  <c r="C853" i="7"/>
  <c r="C857" i="7"/>
  <c r="C861" i="7"/>
  <c r="C865" i="7"/>
  <c r="C869" i="7"/>
  <c r="C873" i="7"/>
  <c r="C877" i="7"/>
  <c r="C881" i="7"/>
  <c r="C885" i="7"/>
  <c r="C889" i="7"/>
  <c r="C893" i="7"/>
  <c r="C897" i="7"/>
  <c r="C901" i="7"/>
  <c r="C905" i="7"/>
  <c r="C909" i="7"/>
  <c r="C913" i="7"/>
  <c r="C917" i="7"/>
  <c r="C921" i="7"/>
  <c r="C925" i="7"/>
  <c r="C929" i="7"/>
  <c r="C933" i="7"/>
  <c r="C937" i="7"/>
  <c r="C941" i="7"/>
  <c r="C945" i="7"/>
  <c r="C949" i="7"/>
  <c r="C953" i="7"/>
  <c r="C957" i="7"/>
  <c r="C961" i="7"/>
  <c r="C965" i="7"/>
  <c r="C969" i="7"/>
  <c r="C973" i="7"/>
  <c r="C977" i="7"/>
  <c r="C1110" i="7"/>
  <c r="C1114" i="7"/>
  <c r="C1118" i="7"/>
  <c r="C1122" i="7"/>
  <c r="C1126" i="7"/>
  <c r="C1130" i="7"/>
  <c r="C1134" i="7"/>
  <c r="C1138" i="7"/>
  <c r="C1142" i="7"/>
  <c r="C1146" i="7"/>
  <c r="C1150" i="7"/>
  <c r="C1154" i="7"/>
  <c r="C1158" i="7"/>
  <c r="C1162" i="7"/>
  <c r="C1166" i="7"/>
  <c r="C1170" i="7"/>
  <c r="C1174" i="7"/>
  <c r="C1178" i="7"/>
  <c r="C1182" i="7"/>
  <c r="C1186" i="7"/>
  <c r="C1190" i="7"/>
  <c r="C1194" i="7"/>
  <c r="C1198" i="7"/>
  <c r="C1202" i="7"/>
  <c r="C1206" i="7"/>
  <c r="C1210" i="7"/>
  <c r="C1214" i="7"/>
  <c r="C1218" i="7"/>
  <c r="C1222" i="7"/>
  <c r="C1226" i="7"/>
  <c r="C1230" i="7"/>
  <c r="C1234" i="7"/>
  <c r="C1238" i="7"/>
  <c r="C1242" i="7"/>
  <c r="C1246" i="7"/>
  <c r="C1250" i="7"/>
  <c r="C1254" i="7"/>
  <c r="C1258" i="7"/>
  <c r="C1262" i="7"/>
  <c r="C1266" i="7"/>
  <c r="C1270" i="7"/>
  <c r="C1274" i="7"/>
  <c r="C1278" i="7"/>
  <c r="C1282" i="7"/>
  <c r="C1286" i="7"/>
  <c r="C1290" i="7"/>
  <c r="C1294" i="7"/>
  <c r="C1298" i="7"/>
  <c r="C1302" i="7"/>
  <c r="C1306" i="7"/>
  <c r="C1310" i="7"/>
  <c r="C1314" i="7"/>
  <c r="C1318" i="7"/>
  <c r="C1322" i="7"/>
  <c r="C1326" i="7"/>
  <c r="C1330" i="7"/>
  <c r="C1334" i="7"/>
  <c r="C1338" i="7"/>
  <c r="C1342" i="7"/>
  <c r="C1346" i="7"/>
  <c r="C1350" i="7"/>
  <c r="C1354" i="7"/>
  <c r="C1358" i="7"/>
  <c r="C1362" i="7"/>
  <c r="C1366" i="7"/>
  <c r="C1370" i="7"/>
  <c r="C1374" i="7"/>
  <c r="C1378" i="7"/>
  <c r="C1382" i="7"/>
  <c r="C1386" i="7"/>
  <c r="C1390" i="7"/>
  <c r="C1394" i="7"/>
  <c r="C1398" i="7"/>
  <c r="C1402" i="7"/>
  <c r="C1406" i="7"/>
  <c r="C1410" i="7"/>
  <c r="C1414" i="7"/>
  <c r="C1418" i="7"/>
  <c r="C1422" i="7"/>
  <c r="C1426" i="7"/>
  <c r="C1430" i="7"/>
  <c r="C1434" i="7"/>
  <c r="C1438" i="7"/>
  <c r="C1442" i="7"/>
  <c r="C1446" i="7"/>
  <c r="C1450" i="7"/>
  <c r="C1454" i="7"/>
  <c r="C1458" i="7"/>
  <c r="C1462" i="7"/>
  <c r="C1466" i="7"/>
  <c r="C1470" i="7"/>
  <c r="C1474" i="7"/>
  <c r="C1478" i="7"/>
  <c r="C1482" i="7"/>
  <c r="C1486" i="7"/>
  <c r="C1490" i="7"/>
  <c r="C1494" i="7"/>
  <c r="C1498" i="7"/>
  <c r="C1502" i="7"/>
  <c r="C1506" i="7"/>
  <c r="C1510" i="7"/>
  <c r="C1514" i="7"/>
  <c r="C1518" i="7"/>
  <c r="C1522" i="7"/>
  <c r="C1526" i="7"/>
  <c r="C1530" i="7"/>
  <c r="C1534" i="7"/>
  <c r="C1538" i="7"/>
  <c r="C1542" i="7"/>
  <c r="C1546" i="7"/>
  <c r="C1550" i="7"/>
  <c r="C1554" i="7"/>
  <c r="C1558" i="7"/>
  <c r="C1562" i="7"/>
  <c r="C1566" i="7"/>
  <c r="C1570" i="7"/>
  <c r="C1574" i="7"/>
  <c r="C1578" i="7"/>
  <c r="C1582" i="7"/>
  <c r="C1586" i="7"/>
  <c r="C1590" i="7"/>
  <c r="C1594" i="7"/>
  <c r="C1598" i="7"/>
  <c r="C1602" i="7"/>
  <c r="C1606" i="7"/>
  <c r="C1610" i="7"/>
  <c r="C1614" i="7"/>
  <c r="C1618" i="7"/>
  <c r="C1622" i="7"/>
  <c r="C1626" i="7"/>
  <c r="C1630" i="7"/>
  <c r="C1634" i="7"/>
  <c r="C1638" i="7"/>
  <c r="C1642" i="7"/>
  <c r="C1646" i="7"/>
  <c r="C1650" i="7"/>
  <c r="C1654" i="7"/>
  <c r="C1658" i="7"/>
  <c r="C1662" i="7"/>
  <c r="C1666" i="7"/>
  <c r="C1670" i="7"/>
  <c r="C1674" i="7"/>
  <c r="C1678" i="7"/>
  <c r="C1682" i="7"/>
  <c r="C1686" i="7"/>
  <c r="C1690" i="7"/>
  <c r="C1694" i="7"/>
  <c r="C1698" i="7"/>
  <c r="C1702" i="7"/>
  <c r="C1706" i="7"/>
  <c r="C1710" i="7"/>
  <c r="C1714" i="7"/>
  <c r="C1718" i="7"/>
  <c r="C1722" i="7"/>
  <c r="C1726" i="7"/>
  <c r="C1730" i="7"/>
  <c r="C1734" i="7"/>
  <c r="C1738" i="7"/>
  <c r="C1742" i="7"/>
  <c r="C1746" i="7"/>
  <c r="C1750" i="7"/>
  <c r="C1754" i="7"/>
  <c r="C1758" i="7"/>
  <c r="C1762" i="7"/>
  <c r="C1766" i="7"/>
  <c r="C1770" i="7"/>
  <c r="C1774" i="7"/>
  <c r="C1778" i="7"/>
  <c r="C1782" i="7"/>
  <c r="C1786" i="7"/>
  <c r="C2311" i="7"/>
  <c r="C2315" i="7"/>
  <c r="C2319" i="7"/>
  <c r="C2323" i="7"/>
  <c r="C2327" i="7"/>
  <c r="C2331" i="7"/>
  <c r="C2335" i="7"/>
  <c r="C2339" i="7"/>
  <c r="C2343" i="7"/>
  <c r="C2347" i="7"/>
  <c r="C2351" i="7"/>
  <c r="C2355" i="7"/>
  <c r="C2359" i="7"/>
  <c r="C2363" i="7"/>
  <c r="C2367" i="7"/>
  <c r="C2371" i="7"/>
  <c r="C2375" i="7"/>
  <c r="C2379" i="7"/>
  <c r="C2383" i="7"/>
  <c r="C2387" i="7"/>
  <c r="C2391" i="7"/>
  <c r="C2395" i="7"/>
  <c r="C2399" i="7"/>
  <c r="C2403" i="7"/>
  <c r="C2407" i="7"/>
  <c r="C2411" i="7"/>
  <c r="C2415" i="7"/>
  <c r="C2419" i="7"/>
  <c r="C2423" i="7"/>
  <c r="C2427" i="7"/>
  <c r="C2431" i="7"/>
  <c r="C2435" i="7"/>
  <c r="C2439" i="7"/>
  <c r="C2443" i="7"/>
  <c r="C2447" i="7"/>
  <c r="C2451" i="7"/>
  <c r="C2455" i="7"/>
  <c r="C2459" i="7"/>
  <c r="C2463" i="7"/>
  <c r="C2467" i="7"/>
  <c r="C2471" i="7"/>
  <c r="C2475" i="7"/>
  <c r="C2479" i="7"/>
  <c r="C2483" i="7"/>
  <c r="C2487" i="7"/>
  <c r="C2491" i="7"/>
  <c r="C2495" i="7"/>
  <c r="C2499" i="7"/>
  <c r="C2503" i="7"/>
  <c r="C2507" i="7"/>
  <c r="C2511" i="7"/>
  <c r="C2515" i="7"/>
  <c r="C2519" i="7"/>
  <c r="C2523" i="7"/>
  <c r="C2527" i="7"/>
  <c r="C2531" i="7"/>
  <c r="C2535" i="7"/>
  <c r="C2539" i="7"/>
  <c r="C2543" i="7"/>
  <c r="C2547" i="7"/>
  <c r="C2551" i="7"/>
  <c r="C2555" i="7"/>
  <c r="C2559" i="7"/>
  <c r="C2563" i="7"/>
  <c r="C2567" i="7"/>
  <c r="C2571" i="7"/>
  <c r="C2575" i="7"/>
  <c r="C2579" i="7"/>
  <c r="C2583" i="7"/>
  <c r="C2587" i="7"/>
  <c r="C2591" i="7"/>
  <c r="C2595" i="7"/>
  <c r="C2599" i="7"/>
  <c r="C2603" i="7"/>
  <c r="C2607" i="7"/>
  <c r="C2611" i="7"/>
  <c r="C2615" i="7"/>
  <c r="C2619" i="7"/>
  <c r="C2623" i="7"/>
  <c r="C2627" i="7"/>
  <c r="C2631" i="7"/>
  <c r="C2635" i="7"/>
  <c r="C2639" i="7"/>
  <c r="C2643" i="7"/>
  <c r="C2647" i="7"/>
  <c r="C2651" i="7"/>
  <c r="C2655" i="7"/>
  <c r="C2659" i="7"/>
  <c r="C2663" i="7"/>
  <c r="C2667" i="7"/>
  <c r="C2671" i="7"/>
  <c r="C2675" i="7"/>
  <c r="C2679" i="7"/>
  <c r="C2683" i="7"/>
  <c r="C2687" i="7"/>
  <c r="C2691" i="7"/>
  <c r="C2695" i="7"/>
  <c r="C2699" i="7"/>
  <c r="C2703" i="7"/>
  <c r="C2707" i="7"/>
  <c r="C2711" i="7"/>
  <c r="C2715" i="7"/>
  <c r="C2719" i="7"/>
  <c r="C2723" i="7"/>
  <c r="C2727" i="7"/>
  <c r="C2731" i="7"/>
  <c r="C2735" i="7"/>
  <c r="C2739" i="7"/>
  <c r="C2743" i="7"/>
  <c r="C2747" i="7"/>
  <c r="C2751" i="7"/>
  <c r="C2755" i="7"/>
  <c r="C2759" i="7"/>
  <c r="C2763" i="7"/>
  <c r="C2767" i="7"/>
  <c r="C2771" i="7"/>
  <c r="C2775" i="7"/>
  <c r="C2779" i="7"/>
  <c r="C2783" i="7"/>
  <c r="C2787" i="7"/>
  <c r="C2791" i="7"/>
  <c r="C2795" i="7"/>
  <c r="C2799" i="7"/>
  <c r="C2803" i="7"/>
  <c r="C2807" i="7"/>
  <c r="C2811" i="7"/>
  <c r="C2815" i="7"/>
  <c r="C2819" i="7"/>
  <c r="C2823" i="7"/>
  <c r="C2827" i="7"/>
  <c r="C2831" i="7"/>
  <c r="C2835" i="7"/>
  <c r="C2839" i="7"/>
  <c r="C2843" i="7"/>
  <c r="C2847" i="7"/>
  <c r="C2851" i="7"/>
  <c r="C2855" i="7"/>
  <c r="C2859" i="7"/>
  <c r="C2863" i="7"/>
  <c r="C2867" i="7"/>
  <c r="C2871" i="7"/>
  <c r="C2875" i="7"/>
  <c r="C2879" i="7"/>
  <c r="C2008" i="7"/>
  <c r="C2012" i="7"/>
  <c r="C2016" i="7"/>
  <c r="C2020" i="7"/>
  <c r="C2024" i="7"/>
  <c r="C2028" i="7"/>
  <c r="C2032" i="7"/>
  <c r="C2036" i="7"/>
  <c r="C2040" i="7"/>
  <c r="C2044" i="7"/>
  <c r="C2048" i="7"/>
  <c r="C2052" i="7"/>
  <c r="C2056" i="7"/>
  <c r="C2060" i="7"/>
  <c r="C2064" i="7"/>
  <c r="C2068" i="7"/>
  <c r="C2072" i="7"/>
  <c r="C2076" i="7"/>
  <c r="C2080" i="7"/>
  <c r="C2084" i="7"/>
  <c r="C2088" i="7"/>
  <c r="C2092" i="7"/>
  <c r="C2096" i="7"/>
  <c r="C2100" i="7"/>
  <c r="C2104" i="7"/>
  <c r="C2108" i="7"/>
  <c r="C2112" i="7"/>
  <c r="C2116" i="7"/>
  <c r="C2120" i="7"/>
  <c r="C2124" i="7"/>
  <c r="C2128" i="7"/>
  <c r="C2132" i="7"/>
  <c r="C2136" i="7"/>
  <c r="C2140" i="7"/>
  <c r="C2144" i="7"/>
  <c r="C2148" i="7"/>
  <c r="C2152" i="7"/>
  <c r="C2156" i="7"/>
  <c r="C2160" i="7"/>
  <c r="C2164" i="7"/>
  <c r="C2168" i="7"/>
  <c r="C2172" i="7"/>
  <c r="C2176" i="7"/>
  <c r="C2180" i="7"/>
  <c r="C2184" i="7"/>
  <c r="C2188" i="7"/>
  <c r="C2192" i="7"/>
  <c r="C2196" i="7"/>
  <c r="C2200" i="7"/>
  <c r="C2204" i="7"/>
  <c r="C2208" i="7"/>
  <c r="C2212" i="7"/>
  <c r="C2216" i="7"/>
  <c r="C2220" i="7"/>
  <c r="C2224" i="7"/>
  <c r="C2228" i="7"/>
  <c r="C2232" i="7"/>
  <c r="C2236" i="7"/>
  <c r="C2240" i="7"/>
  <c r="C2244" i="7"/>
  <c r="C2248" i="7"/>
  <c r="C2252" i="7"/>
  <c r="C2256" i="7"/>
  <c r="C2260" i="7"/>
  <c r="C2264" i="7"/>
  <c r="C2268" i="7"/>
  <c r="C2272" i="7"/>
  <c r="C2276" i="7"/>
  <c r="C2280" i="7"/>
  <c r="C2284" i="7"/>
  <c r="C2288" i="7"/>
  <c r="C2292" i="7"/>
  <c r="C2296" i="7"/>
  <c r="C2300" i="7"/>
  <c r="C2304" i="7"/>
  <c r="C2308" i="7"/>
  <c r="C2312" i="7"/>
  <c r="C2316" i="7"/>
  <c r="C2320" i="7"/>
  <c r="C2324" i="7"/>
  <c r="C2328" i="7"/>
  <c r="C2332" i="7"/>
  <c r="C2336" i="7"/>
  <c r="C2340" i="7"/>
  <c r="C2344" i="7"/>
  <c r="C2348" i="7"/>
  <c r="C2352" i="7"/>
  <c r="C2356" i="7"/>
  <c r="C2360" i="7"/>
  <c r="C2364" i="7"/>
  <c r="C2368" i="7"/>
  <c r="C2372" i="7"/>
  <c r="C2376" i="7"/>
  <c r="C2380" i="7"/>
  <c r="C2384" i="7"/>
  <c r="C2388" i="7"/>
  <c r="C2392" i="7"/>
  <c r="C2396" i="7"/>
  <c r="C2400" i="7"/>
  <c r="C2404" i="7"/>
  <c r="C2408" i="7"/>
  <c r="C2412" i="7"/>
  <c r="C2416" i="7"/>
  <c r="C2420" i="7"/>
  <c r="C2424" i="7"/>
  <c r="C2428" i="7"/>
  <c r="C2432" i="7"/>
  <c r="C2436" i="7"/>
  <c r="C981" i="7"/>
  <c r="C985" i="7"/>
  <c r="C989" i="7"/>
  <c r="C993" i="7"/>
  <c r="C997" i="7"/>
  <c r="C1001" i="7"/>
  <c r="C1005" i="7"/>
  <c r="C1009" i="7"/>
  <c r="C1013" i="7"/>
  <c r="C1017" i="7"/>
  <c r="C1021" i="7"/>
  <c r="C1025" i="7"/>
  <c r="C1029" i="7"/>
  <c r="C1033" i="7"/>
  <c r="C1037" i="7"/>
  <c r="C1041" i="7"/>
  <c r="C1045" i="7"/>
  <c r="C1049" i="7"/>
  <c r="C1053" i="7"/>
  <c r="C1057" i="7"/>
  <c r="C1061" i="7"/>
  <c r="C1065" i="7"/>
  <c r="C1069" i="7"/>
  <c r="C1073" i="7"/>
  <c r="C1077" i="7"/>
  <c r="C1081" i="7"/>
  <c r="C1085" i="7"/>
  <c r="C1089" i="7"/>
  <c r="C1093" i="7"/>
  <c r="C1097" i="7"/>
  <c r="C1101" i="7"/>
  <c r="C1105" i="7"/>
  <c r="C1109" i="7"/>
  <c r="C1113" i="7"/>
  <c r="C1117" i="7"/>
  <c r="C1121" i="7"/>
  <c r="C1125" i="7"/>
  <c r="C1129" i="7"/>
  <c r="C1133" i="7"/>
  <c r="C1137" i="7"/>
  <c r="C1141" i="7"/>
  <c r="C1145" i="7"/>
  <c r="C1149" i="7"/>
  <c r="C1153" i="7"/>
  <c r="C1157" i="7"/>
  <c r="C1161" i="7"/>
  <c r="C1165" i="7"/>
  <c r="C1169" i="7"/>
  <c r="C1173" i="7"/>
  <c r="C1177" i="7"/>
  <c r="C1181" i="7"/>
  <c r="C1185" i="7"/>
  <c r="C1189" i="7"/>
  <c r="C1193" i="7"/>
  <c r="C1197" i="7"/>
  <c r="C1201" i="7"/>
  <c r="C1205" i="7"/>
  <c r="C1209" i="7"/>
  <c r="C1213" i="7"/>
  <c r="C1217" i="7"/>
  <c r="C1221" i="7"/>
  <c r="C1225" i="7"/>
  <c r="C1229" i="7"/>
  <c r="C1233" i="7"/>
  <c r="C1237" i="7"/>
  <c r="C1241" i="7"/>
  <c r="C1245" i="7"/>
  <c r="C1249" i="7"/>
  <c r="C1253" i="7"/>
  <c r="C1257" i="7"/>
  <c r="C1261" i="7"/>
  <c r="C1265" i="7"/>
  <c r="C1269" i="7"/>
  <c r="C1273" i="7"/>
  <c r="C1277" i="7"/>
  <c r="C1281" i="7"/>
  <c r="C1285" i="7"/>
  <c r="C1289" i="7"/>
  <c r="C1293" i="7"/>
  <c r="C1297" i="7"/>
  <c r="C1301" i="7"/>
  <c r="C1305" i="7"/>
  <c r="C1309" i="7"/>
  <c r="C1313" i="7"/>
  <c r="C1317" i="7"/>
  <c r="C1321" i="7"/>
  <c r="C1325" i="7"/>
  <c r="C1329" i="7"/>
  <c r="C1333" i="7"/>
  <c r="C1337" i="7"/>
  <c r="C1341" i="7"/>
  <c r="C1345" i="7"/>
  <c r="C1349" i="7"/>
  <c r="C1353" i="7"/>
  <c r="C1357" i="7"/>
  <c r="C1361" i="7"/>
  <c r="C1365" i="7"/>
  <c r="C1369" i="7"/>
  <c r="C1373" i="7"/>
  <c r="C1377" i="7"/>
  <c r="C1381" i="7"/>
  <c r="C1385" i="7"/>
  <c r="C1389" i="7"/>
  <c r="C1393" i="7"/>
  <c r="C1397" i="7"/>
  <c r="C1401" i="7"/>
  <c r="C1405" i="7"/>
  <c r="C1409" i="7"/>
  <c r="C1413" i="7"/>
  <c r="C1417" i="7"/>
  <c r="C1421" i="7"/>
  <c r="C1425" i="7"/>
  <c r="C1429" i="7"/>
  <c r="C1433" i="7"/>
  <c r="C1437" i="7"/>
  <c r="C1441" i="7"/>
  <c r="C1445" i="7"/>
  <c r="C1449" i="7"/>
  <c r="C1453" i="7"/>
  <c r="C1457" i="7"/>
  <c r="C1461" i="7"/>
  <c r="C1465" i="7"/>
  <c r="C1469" i="7"/>
  <c r="C1473" i="7"/>
  <c r="C1477" i="7"/>
  <c r="C1481" i="7"/>
  <c r="C1485" i="7"/>
  <c r="C1489" i="7"/>
  <c r="C1493" i="7"/>
  <c r="C1497" i="7"/>
  <c r="C1501" i="7"/>
  <c r="C1505" i="7"/>
  <c r="C1509" i="7"/>
  <c r="C1513" i="7"/>
  <c r="C1517" i="7"/>
  <c r="C1521" i="7"/>
  <c r="C1525" i="7"/>
  <c r="C1529" i="7"/>
  <c r="C1533" i="7"/>
  <c r="C1537" i="7"/>
  <c r="C1541" i="7"/>
  <c r="C1545" i="7"/>
  <c r="C1833" i="7"/>
  <c r="C2440" i="7"/>
  <c r="C2444" i="7"/>
  <c r="C2448" i="7"/>
  <c r="C2452" i="7"/>
  <c r="C2456" i="7"/>
  <c r="C2460" i="7"/>
  <c r="C2464" i="7"/>
  <c r="C2468" i="7"/>
  <c r="C2472" i="7"/>
  <c r="C2476" i="7"/>
  <c r="C2480" i="7"/>
  <c r="C2484" i="7"/>
  <c r="C2488" i="7"/>
  <c r="C2492" i="7"/>
  <c r="C2496" i="7"/>
  <c r="C2500" i="7"/>
  <c r="C2504" i="7"/>
  <c r="C2508" i="7"/>
  <c r="C2512" i="7"/>
  <c r="C2516" i="7"/>
  <c r="C2520" i="7"/>
  <c r="C2524" i="7"/>
  <c r="C2528" i="7"/>
  <c r="C2532" i="7"/>
  <c r="C2536" i="7"/>
  <c r="C2540" i="7"/>
  <c r="C2544" i="7"/>
  <c r="C2548" i="7"/>
  <c r="C2552" i="7"/>
  <c r="C1549" i="7"/>
  <c r="C1553" i="7"/>
  <c r="C1557" i="7"/>
  <c r="C1561" i="7"/>
  <c r="C1565" i="7"/>
  <c r="C1569" i="7"/>
  <c r="C1573" i="7"/>
  <c r="C1577" i="7"/>
  <c r="C1581" i="7"/>
  <c r="C1585" i="7"/>
  <c r="C1589" i="7"/>
  <c r="C1593" i="7"/>
  <c r="C1597" i="7"/>
  <c r="C1601" i="7"/>
  <c r="C1605" i="7"/>
  <c r="C1609" i="7"/>
  <c r="C1613" i="7"/>
  <c r="C1617" i="7"/>
  <c r="C1621" i="7"/>
  <c r="C1625" i="7"/>
  <c r="C1629" i="7"/>
  <c r="C1633" i="7"/>
  <c r="C1637" i="7"/>
  <c r="C1641" i="7"/>
  <c r="C1645" i="7"/>
  <c r="C1649" i="7"/>
  <c r="C1653" i="7"/>
  <c r="C1657" i="7"/>
  <c r="C1661" i="7"/>
  <c r="C1665" i="7"/>
  <c r="C1669" i="7"/>
  <c r="C1673" i="7"/>
  <c r="C1677" i="7"/>
  <c r="C1681" i="7"/>
  <c r="C1685" i="7"/>
  <c r="C1689" i="7"/>
  <c r="C1693" i="7"/>
  <c r="C1697" i="7"/>
  <c r="C1701" i="7"/>
  <c r="C1705" i="7"/>
  <c r="C1709" i="7"/>
  <c r="C1713" i="7"/>
  <c r="C1717" i="7"/>
  <c r="C1721" i="7"/>
  <c r="C1725" i="7"/>
  <c r="C1729" i="7"/>
  <c r="C1733" i="7"/>
  <c r="C1737" i="7"/>
  <c r="C1741" i="7"/>
  <c r="C1745" i="7"/>
  <c r="C1749" i="7"/>
  <c r="C1753" i="7"/>
  <c r="C1757" i="7"/>
  <c r="C1761" i="7"/>
  <c r="C1765" i="7"/>
  <c r="C1769" i="7"/>
  <c r="C1773" i="7"/>
  <c r="C1777" i="7"/>
  <c r="C1781" i="7"/>
  <c r="C1785" i="7"/>
  <c r="C1789" i="7"/>
  <c r="C1793" i="7"/>
  <c r="C1797" i="7"/>
  <c r="C1801" i="7"/>
  <c r="C1805" i="7"/>
  <c r="C1809" i="7"/>
  <c r="C1813" i="7"/>
  <c r="C1817" i="7"/>
  <c r="C1821" i="7"/>
  <c r="C1825" i="7"/>
  <c r="C1829" i="7"/>
  <c r="C1837" i="7"/>
  <c r="C1841" i="7"/>
  <c r="C1845" i="7"/>
  <c r="C1849" i="7"/>
  <c r="C1853" i="7"/>
  <c r="C1857" i="7"/>
  <c r="C1861" i="7"/>
  <c r="C1865" i="7"/>
  <c r="C1869" i="7"/>
  <c r="C1873" i="7"/>
  <c r="C1877" i="7"/>
  <c r="C1881" i="7"/>
  <c r="C1885" i="7"/>
  <c r="C1889" i="7"/>
  <c r="C1893" i="7"/>
  <c r="C1897" i="7"/>
  <c r="C1901" i="7"/>
  <c r="C1905" i="7"/>
  <c r="C1909" i="7"/>
  <c r="C1913" i="7"/>
  <c r="C1917" i="7"/>
  <c r="C1921" i="7"/>
  <c r="C1925" i="7"/>
  <c r="C1929" i="7"/>
  <c r="C1933" i="7"/>
  <c r="C1937" i="7"/>
  <c r="C1941" i="7"/>
  <c r="C1945" i="7"/>
  <c r="C1949" i="7"/>
  <c r="C1953" i="7"/>
  <c r="C1957" i="7"/>
  <c r="C1961" i="7"/>
  <c r="C1965" i="7"/>
  <c r="C1969" i="7"/>
  <c r="C1973" i="7"/>
  <c r="C1977" i="7"/>
  <c r="C1981" i="7"/>
  <c r="C1985" i="7"/>
  <c r="C1989" i="7"/>
  <c r="C1993" i="7"/>
  <c r="C1997" i="7"/>
  <c r="C2001" i="7"/>
  <c r="C2005" i="7"/>
  <c r="C2009" i="7"/>
  <c r="C2013" i="7"/>
  <c r="C2017" i="7"/>
  <c r="C2021" i="7"/>
  <c r="C2025" i="7"/>
  <c r="C2029" i="7"/>
  <c r="C2033" i="7"/>
  <c r="C2037" i="7"/>
  <c r="C2041" i="7"/>
  <c r="C2045" i="7"/>
  <c r="C2049" i="7"/>
  <c r="C2053" i="7"/>
  <c r="C2057" i="7"/>
  <c r="C2061" i="7"/>
  <c r="C2065" i="7"/>
  <c r="C2069" i="7"/>
  <c r="C2073" i="7"/>
  <c r="C2077" i="7"/>
  <c r="C2081" i="7"/>
  <c r="C2085" i="7"/>
  <c r="C2089" i="7"/>
  <c r="C2093" i="7"/>
  <c r="C2097" i="7"/>
  <c r="C2101" i="7"/>
  <c r="C2105" i="7"/>
  <c r="C2109" i="7"/>
  <c r="C2113" i="7"/>
  <c r="C2117" i="7"/>
  <c r="C2121" i="7"/>
  <c r="C2125" i="7"/>
  <c r="C2129" i="7"/>
  <c r="C2133" i="7"/>
  <c r="C2137" i="7"/>
  <c r="C2141" i="7"/>
  <c r="C2145" i="7"/>
  <c r="C2149" i="7"/>
  <c r="C2153" i="7"/>
  <c r="C2157" i="7"/>
  <c r="C2161" i="7"/>
  <c r="C2165" i="7"/>
  <c r="C2169" i="7"/>
  <c r="C2173" i="7"/>
  <c r="C2177" i="7"/>
  <c r="C2181" i="7"/>
  <c r="C2185" i="7"/>
  <c r="C2189" i="7"/>
  <c r="C2193" i="7"/>
  <c r="C2197" i="7"/>
  <c r="C2201" i="7"/>
  <c r="C2205" i="7"/>
  <c r="C2209" i="7"/>
  <c r="C2213" i="7"/>
  <c r="C2217" i="7"/>
  <c r="C2221" i="7"/>
  <c r="C2225" i="7"/>
  <c r="C2229" i="7"/>
  <c r="C2233" i="7"/>
  <c r="C2237" i="7"/>
  <c r="C2241" i="7"/>
  <c r="C2245" i="7"/>
  <c r="C2249" i="7"/>
  <c r="C2253" i="7"/>
  <c r="C2257" i="7"/>
  <c r="C2261" i="7"/>
  <c r="C2265" i="7"/>
  <c r="C2269" i="7"/>
  <c r="C2273" i="7"/>
  <c r="C2277" i="7"/>
  <c r="C2281" i="7"/>
  <c r="C2285" i="7"/>
  <c r="C2289" i="7"/>
  <c r="C2293" i="7"/>
  <c r="C2297" i="7"/>
  <c r="C2301" i="7"/>
  <c r="C2305" i="7"/>
  <c r="C2309" i="7"/>
  <c r="C2313" i="7"/>
  <c r="C2317" i="7"/>
  <c r="C2321" i="7"/>
  <c r="C2325" i="7"/>
  <c r="C2329" i="7"/>
  <c r="C2333" i="7"/>
  <c r="C2337" i="7"/>
  <c r="C2341" i="7"/>
  <c r="C2345" i="7"/>
  <c r="C2349" i="7"/>
  <c r="C2353" i="7"/>
  <c r="C2357" i="7"/>
  <c r="C2361" i="7"/>
  <c r="C2365" i="7"/>
  <c r="C2369" i="7"/>
  <c r="C2373" i="7"/>
  <c r="C2377" i="7"/>
  <c r="C2381" i="7"/>
  <c r="C2385" i="7"/>
  <c r="C2389" i="7"/>
  <c r="C2393" i="7"/>
  <c r="C2397" i="7"/>
  <c r="C2401" i="7"/>
  <c r="C2405" i="7"/>
  <c r="C2409" i="7"/>
  <c r="C2413" i="7"/>
  <c r="C2417" i="7"/>
  <c r="C2421" i="7"/>
  <c r="C2425" i="7"/>
  <c r="C1790" i="7"/>
  <c r="C1794" i="7"/>
  <c r="C1798" i="7"/>
  <c r="C1802" i="7"/>
  <c r="C1806" i="7"/>
  <c r="C1810" i="7"/>
  <c r="C1814" i="7"/>
  <c r="C1818" i="7"/>
  <c r="C1822" i="7"/>
  <c r="C1826" i="7"/>
  <c r="C1830" i="7"/>
  <c r="C1834" i="7"/>
  <c r="C1838" i="7"/>
  <c r="C1842" i="7"/>
  <c r="C1846" i="7"/>
  <c r="C1850" i="7"/>
  <c r="C1854" i="7"/>
  <c r="C1858" i="7"/>
  <c r="C1862" i="7"/>
  <c r="C1866" i="7"/>
  <c r="C1870" i="7"/>
  <c r="C1874" i="7"/>
  <c r="C1878" i="7"/>
  <c r="C1882" i="7"/>
  <c r="C1886" i="7"/>
  <c r="C1890" i="7"/>
  <c r="C1894" i="7"/>
  <c r="C1898" i="7"/>
  <c r="C1902" i="7"/>
  <c r="C1906" i="7"/>
  <c r="C1910" i="7"/>
  <c r="C1914" i="7"/>
  <c r="C1918" i="7"/>
  <c r="C1922" i="7"/>
  <c r="C1926" i="7"/>
  <c r="C1930" i="7"/>
  <c r="C1934" i="7"/>
  <c r="C1938" i="7"/>
  <c r="C1942" i="7"/>
  <c r="C1946" i="7"/>
  <c r="C1950" i="7"/>
  <c r="C1954" i="7"/>
  <c r="C1958" i="7"/>
  <c r="C1962" i="7"/>
  <c r="C1966" i="7"/>
  <c r="C1970" i="7"/>
  <c r="C1974" i="7"/>
  <c r="C1978" i="7"/>
  <c r="C1982" i="7"/>
  <c r="C1986" i="7"/>
  <c r="C1990" i="7"/>
  <c r="C1994" i="7"/>
  <c r="C1998" i="7"/>
  <c r="C2002" i="7"/>
  <c r="C2006" i="7"/>
  <c r="C2010" i="7"/>
  <c r="C2014" i="7"/>
  <c r="C2018" i="7"/>
  <c r="C2022" i="7"/>
  <c r="C2026" i="7"/>
  <c r="C2030" i="7"/>
  <c r="C2034" i="7"/>
  <c r="C2038" i="7"/>
  <c r="C2042" i="7"/>
  <c r="C2046" i="7"/>
  <c r="C2050" i="7"/>
  <c r="C2054" i="7"/>
  <c r="C2058" i="7"/>
  <c r="C2062" i="7"/>
  <c r="C2066" i="7"/>
  <c r="C2070" i="7"/>
  <c r="C2074" i="7"/>
  <c r="C2078" i="7"/>
  <c r="C2082" i="7"/>
  <c r="C2086" i="7"/>
  <c r="C2090" i="7"/>
  <c r="C2094" i="7"/>
  <c r="C2098" i="7"/>
  <c r="C2102" i="7"/>
  <c r="C2106" i="7"/>
  <c r="C2110" i="7"/>
  <c r="C2114" i="7"/>
  <c r="C2118" i="7"/>
  <c r="C2122" i="7"/>
  <c r="C2126" i="7"/>
  <c r="C2130" i="7"/>
  <c r="C2134" i="7"/>
  <c r="C2138" i="7"/>
  <c r="C2142" i="7"/>
  <c r="C2146" i="7"/>
  <c r="C2150" i="7"/>
  <c r="C2154" i="7"/>
  <c r="C2158" i="7"/>
  <c r="C2162" i="7"/>
  <c r="C2166" i="7"/>
  <c r="C2170" i="7"/>
  <c r="C2174" i="7"/>
  <c r="C2178" i="7"/>
  <c r="C2182" i="7"/>
  <c r="C2186" i="7"/>
  <c r="C2190" i="7"/>
  <c r="C2194" i="7"/>
  <c r="C2198" i="7"/>
  <c r="C2202" i="7"/>
  <c r="C2206" i="7"/>
  <c r="C2210" i="7"/>
  <c r="C2214" i="7"/>
  <c r="C2218" i="7"/>
  <c r="C2222" i="7"/>
  <c r="C2226" i="7"/>
  <c r="C2230" i="7"/>
  <c r="C2234" i="7"/>
  <c r="C2238" i="7"/>
  <c r="C2242" i="7"/>
  <c r="C2246" i="7"/>
  <c r="C2250" i="7"/>
  <c r="C2254" i="7"/>
  <c r="C2258" i="7"/>
  <c r="C2262" i="7"/>
  <c r="C2266" i="7"/>
  <c r="C2270" i="7"/>
  <c r="C2274" i="7"/>
  <c r="C2278" i="7"/>
  <c r="C2282" i="7"/>
  <c r="C2286" i="7"/>
  <c r="C2290" i="7"/>
  <c r="C2294" i="7"/>
  <c r="C2298" i="7"/>
  <c r="C2302" i="7"/>
  <c r="C2306" i="7"/>
  <c r="C2310" i="7"/>
  <c r="C2314" i="7"/>
  <c r="C2318" i="7"/>
  <c r="C2322" i="7"/>
  <c r="C2326" i="7"/>
  <c r="C2330" i="7"/>
  <c r="C2334" i="7"/>
  <c r="C2338" i="7"/>
  <c r="C2342" i="7"/>
  <c r="C2346" i="7"/>
  <c r="C2350" i="7"/>
  <c r="C2354" i="7"/>
  <c r="C2358" i="7"/>
  <c r="C2362" i="7"/>
  <c r="C2366" i="7"/>
  <c r="C2370" i="7"/>
  <c r="C2374" i="7"/>
  <c r="C2378" i="7"/>
  <c r="C2382" i="7"/>
  <c r="C2386" i="7"/>
  <c r="C2390" i="7"/>
  <c r="C2394" i="7"/>
  <c r="C2398" i="7"/>
  <c r="C2402" i="7"/>
  <c r="C2406" i="7"/>
  <c r="C2410" i="7"/>
  <c r="C2414" i="7"/>
  <c r="C2418" i="7"/>
  <c r="C2422" i="7"/>
  <c r="C2426" i="7"/>
  <c r="C2430" i="7"/>
  <c r="C2434" i="7"/>
  <c r="C2438" i="7"/>
  <c r="C2442" i="7"/>
  <c r="C2446" i="7"/>
  <c r="C2450" i="7"/>
  <c r="C2454" i="7"/>
  <c r="C2458" i="7"/>
  <c r="C2462" i="7"/>
  <c r="C2466" i="7"/>
  <c r="C2470" i="7"/>
  <c r="C2474" i="7"/>
  <c r="C2478" i="7"/>
  <c r="C2482" i="7"/>
  <c r="C2486" i="7"/>
  <c r="C2490" i="7"/>
  <c r="C2494" i="7"/>
  <c r="C2498" i="7"/>
  <c r="C2502" i="7"/>
  <c r="C2506" i="7"/>
  <c r="C2510" i="7"/>
  <c r="C2556" i="7"/>
  <c r="C2560" i="7"/>
  <c r="C2564" i="7"/>
  <c r="C2568" i="7"/>
  <c r="C2572" i="7"/>
  <c r="C2576" i="7"/>
  <c r="C2580" i="7"/>
  <c r="C2584" i="7"/>
  <c r="C2588" i="7"/>
  <c r="C2592" i="7"/>
  <c r="C2596" i="7"/>
  <c r="C2600" i="7"/>
  <c r="C2604" i="7"/>
  <c r="C2608" i="7"/>
  <c r="C2612" i="7"/>
  <c r="C2616" i="7"/>
  <c r="C2620" i="7"/>
  <c r="C2624" i="7"/>
  <c r="C2628" i="7"/>
  <c r="C2632" i="7"/>
  <c r="C2636" i="7"/>
  <c r="C2640" i="7"/>
  <c r="C2644" i="7"/>
  <c r="C2648" i="7"/>
  <c r="C2652" i="7"/>
  <c r="C2656" i="7"/>
  <c r="C2660" i="7"/>
  <c r="C2664" i="7"/>
  <c r="C2668" i="7"/>
  <c r="C2672" i="7"/>
  <c r="C2676" i="7"/>
  <c r="C2680" i="7"/>
  <c r="C2684" i="7"/>
  <c r="C2688" i="7"/>
  <c r="C2692" i="7"/>
  <c r="C2696" i="7"/>
  <c r="C2700" i="7"/>
  <c r="C2704" i="7"/>
  <c r="C2708" i="7"/>
  <c r="C2712" i="7"/>
  <c r="C2716" i="7"/>
  <c r="C2720" i="7"/>
  <c r="C2724" i="7"/>
  <c r="C2728" i="7"/>
  <c r="C2732" i="7"/>
  <c r="C2736" i="7"/>
  <c r="C2740" i="7"/>
  <c r="C2744" i="7"/>
  <c r="C2748" i="7"/>
  <c r="C2752" i="7"/>
  <c r="C2756" i="7"/>
  <c r="C2760" i="7"/>
  <c r="C2764" i="7"/>
  <c r="C2768" i="7"/>
  <c r="C2772" i="7"/>
  <c r="C2776" i="7"/>
  <c r="C2780" i="7"/>
  <c r="C2784" i="7"/>
  <c r="C2788" i="7"/>
  <c r="C2792" i="7"/>
  <c r="C2796" i="7"/>
  <c r="C2800" i="7"/>
  <c r="C2804" i="7"/>
  <c r="C2808" i="7"/>
  <c r="C2812" i="7"/>
  <c r="C2816" i="7"/>
  <c r="C2820" i="7"/>
  <c r="C2824" i="7"/>
  <c r="C2828" i="7"/>
  <c r="C2832" i="7"/>
  <c r="C2836" i="7"/>
  <c r="C2840" i="7"/>
  <c r="C2844" i="7"/>
  <c r="C2848" i="7"/>
  <c r="C2852" i="7"/>
  <c r="C2856" i="7"/>
  <c r="C2860" i="7"/>
  <c r="C2864" i="7"/>
  <c r="C2868" i="7"/>
  <c r="C2872" i="7"/>
  <c r="C2876" i="7"/>
  <c r="C2880" i="7"/>
  <c r="C2429" i="7"/>
  <c r="C2433" i="7"/>
  <c r="C2437" i="7"/>
  <c r="C2441" i="7"/>
  <c r="C2445" i="7"/>
  <c r="C2449" i="7"/>
  <c r="C2453" i="7"/>
  <c r="C2457" i="7"/>
  <c r="C2461" i="7"/>
  <c r="C2465" i="7"/>
  <c r="C2469" i="7"/>
  <c r="C2473" i="7"/>
  <c r="C2477" i="7"/>
  <c r="C2481" i="7"/>
  <c r="C2485" i="7"/>
  <c r="C2489" i="7"/>
  <c r="C2493" i="7"/>
  <c r="C2497" i="7"/>
  <c r="C2501" i="7"/>
  <c r="C2505" i="7"/>
  <c r="C2509" i="7"/>
  <c r="C2513" i="7"/>
  <c r="C2517" i="7"/>
  <c r="C2521" i="7"/>
  <c r="C2525" i="7"/>
  <c r="C2529" i="7"/>
  <c r="C2533" i="7"/>
  <c r="C2537" i="7"/>
  <c r="C2541" i="7"/>
  <c r="C2545" i="7"/>
  <c r="C2549" i="7"/>
  <c r="C2553" i="7"/>
  <c r="C2557" i="7"/>
  <c r="C2561" i="7"/>
  <c r="C2565" i="7"/>
  <c r="C2569" i="7"/>
  <c r="C2573" i="7"/>
  <c r="C2577" i="7"/>
  <c r="C2581" i="7"/>
  <c r="C2585" i="7"/>
  <c r="C2589" i="7"/>
  <c r="C2593" i="7"/>
  <c r="C2597" i="7"/>
  <c r="C2601" i="7"/>
  <c r="C2605" i="7"/>
  <c r="C2609" i="7"/>
  <c r="C2613" i="7"/>
  <c r="C2617" i="7"/>
  <c r="C2621" i="7"/>
  <c r="C2625" i="7"/>
  <c r="C2629" i="7"/>
  <c r="C2633" i="7"/>
  <c r="C2637" i="7"/>
  <c r="C2641" i="7"/>
  <c r="C2645" i="7"/>
  <c r="C2649" i="7"/>
  <c r="C2653" i="7"/>
  <c r="C2657" i="7"/>
  <c r="C2661" i="7"/>
  <c r="C2665" i="7"/>
  <c r="C2669" i="7"/>
  <c r="C2673" i="7"/>
  <c r="C2677" i="7"/>
  <c r="C2681" i="7"/>
  <c r="C2685" i="7"/>
  <c r="C2689" i="7"/>
  <c r="C2693" i="7"/>
  <c r="C2697" i="7"/>
  <c r="C2701" i="7"/>
  <c r="C2705" i="7"/>
  <c r="C2709" i="7"/>
  <c r="C2713" i="7"/>
  <c r="C2717" i="7"/>
  <c r="C2721" i="7"/>
  <c r="C2725" i="7"/>
  <c r="C2729" i="7"/>
  <c r="C2733" i="7"/>
  <c r="C2737" i="7"/>
  <c r="C2741" i="7"/>
  <c r="C2745" i="7"/>
  <c r="C2749" i="7"/>
  <c r="C2753" i="7"/>
  <c r="C2757" i="7"/>
  <c r="C2761" i="7"/>
  <c r="C2765" i="7"/>
  <c r="C2769" i="7"/>
  <c r="C2773" i="7"/>
  <c r="C2777" i="7"/>
  <c r="C2781" i="7"/>
  <c r="C2785" i="7"/>
  <c r="C2789" i="7"/>
  <c r="C2793" i="7"/>
  <c r="C2797" i="7"/>
  <c r="C2801" i="7"/>
  <c r="C2805" i="7"/>
  <c r="C2809" i="7"/>
  <c r="C2813" i="7"/>
  <c r="C2817" i="7"/>
  <c r="C2821" i="7"/>
  <c r="C2825" i="7"/>
  <c r="C2829" i="7"/>
  <c r="C2833" i="7"/>
  <c r="C2837" i="7"/>
  <c r="C2841" i="7"/>
  <c r="C2845" i="7"/>
  <c r="C2849" i="7"/>
  <c r="C2853" i="7"/>
  <c r="C2857" i="7"/>
  <c r="C2861" i="7"/>
  <c r="C2865" i="7"/>
  <c r="C2869" i="7"/>
  <c r="C2873" i="7"/>
  <c r="C2877" i="7"/>
  <c r="C2881" i="7"/>
  <c r="C2514" i="7"/>
  <c r="C2518" i="7"/>
  <c r="C2522" i="7"/>
  <c r="C2526" i="7"/>
  <c r="C2530" i="7"/>
  <c r="C2534" i="7"/>
  <c r="C2538" i="7"/>
  <c r="C2542" i="7"/>
  <c r="C2546" i="7"/>
  <c r="C2550" i="7"/>
  <c r="C2554" i="7"/>
  <c r="C2558" i="7"/>
  <c r="C2562" i="7"/>
  <c r="C2566" i="7"/>
  <c r="C2570" i="7"/>
  <c r="C2574" i="7"/>
  <c r="C2578" i="7"/>
  <c r="C2582" i="7"/>
  <c r="C2586" i="7"/>
  <c r="C2590" i="7"/>
  <c r="C2594" i="7"/>
  <c r="C2598" i="7"/>
  <c r="C2602" i="7"/>
  <c r="C2606" i="7"/>
  <c r="C2610" i="7"/>
  <c r="C2614" i="7"/>
  <c r="C2618" i="7"/>
  <c r="C2622" i="7"/>
  <c r="C2626" i="7"/>
  <c r="C2630" i="7"/>
  <c r="C2634" i="7"/>
  <c r="C2638" i="7"/>
  <c r="C2642" i="7"/>
  <c r="C2646" i="7"/>
  <c r="C2650" i="7"/>
  <c r="C2654" i="7"/>
  <c r="C2658" i="7"/>
  <c r="C2662" i="7"/>
  <c r="C2666" i="7"/>
  <c r="C2670" i="7"/>
  <c r="C2674" i="7"/>
  <c r="C2678" i="7"/>
  <c r="C2682" i="7"/>
  <c r="C2686" i="7"/>
  <c r="C2690" i="7"/>
  <c r="C2694" i="7"/>
  <c r="C2698" i="7"/>
  <c r="C2702" i="7"/>
  <c r="C2706" i="7"/>
  <c r="C2710" i="7"/>
  <c r="C2714" i="7"/>
  <c r="C2718" i="7"/>
  <c r="C2722" i="7"/>
  <c r="C2726" i="7"/>
  <c r="C2730" i="7"/>
  <c r="C2734" i="7"/>
  <c r="C2738" i="7"/>
  <c r="C2742" i="7"/>
  <c r="C2746" i="7"/>
  <c r="C2750" i="7"/>
  <c r="C2754" i="7"/>
  <c r="C2758" i="7"/>
  <c r="C2762" i="7"/>
  <c r="C2766" i="7"/>
  <c r="C2770" i="7"/>
  <c r="C2774" i="7"/>
  <c r="C2778" i="7"/>
  <c r="C2782" i="7"/>
  <c r="C2786" i="7"/>
  <c r="C2790" i="7"/>
  <c r="C2794" i="7"/>
  <c r="C2798" i="7"/>
  <c r="C2802" i="7"/>
  <c r="C2806" i="7"/>
  <c r="C2810" i="7"/>
  <c r="C2814" i="7"/>
  <c r="C2818" i="7"/>
  <c r="C2822" i="7"/>
  <c r="C2826" i="7"/>
  <c r="C2830" i="7"/>
  <c r="C2834" i="7"/>
  <c r="C2838" i="7"/>
  <c r="C2842" i="7"/>
  <c r="C2846" i="7"/>
  <c r="C2850" i="7"/>
  <c r="C2854" i="7"/>
  <c r="C2858" i="7"/>
  <c r="C2862" i="7"/>
  <c r="C2866" i="7"/>
  <c r="C2870" i="7"/>
  <c r="C2874" i="7"/>
  <c r="C2878" i="7"/>
  <c r="D2" i="19" l="1"/>
  <c r="D80" i="19"/>
  <c r="D108" i="19"/>
  <c r="D92" i="19"/>
  <c r="D76" i="19"/>
  <c r="D60" i="19"/>
  <c r="D44" i="19"/>
  <c r="D28" i="19"/>
  <c r="D12" i="19"/>
  <c r="D107" i="19"/>
  <c r="D91" i="19"/>
  <c r="D75" i="19"/>
  <c r="D59" i="19"/>
  <c r="D43" i="19"/>
  <c r="D27" i="19"/>
  <c r="D11" i="19"/>
  <c r="D105" i="19"/>
  <c r="D89" i="19"/>
  <c r="D73" i="19"/>
  <c r="D57" i="19"/>
  <c r="D41" i="19"/>
  <c r="D25" i="19"/>
  <c r="D9" i="19"/>
  <c r="D98" i="19"/>
  <c r="D82" i="19"/>
  <c r="D66" i="19"/>
  <c r="D50" i="19"/>
  <c r="D34" i="19"/>
  <c r="D18" i="19"/>
  <c r="D104" i="19"/>
  <c r="D88" i="19"/>
  <c r="D72" i="19"/>
  <c r="D56" i="19"/>
  <c r="D40" i="19"/>
  <c r="D24" i="19"/>
  <c r="D8" i="19"/>
  <c r="D103" i="19"/>
  <c r="D87" i="19"/>
  <c r="D71" i="19"/>
  <c r="D55" i="19"/>
  <c r="D39" i="19"/>
  <c r="D23" i="19"/>
  <c r="D7" i="19"/>
  <c r="D101" i="19"/>
  <c r="D85" i="19"/>
  <c r="D69" i="19"/>
  <c r="D53" i="19"/>
  <c r="D37" i="19"/>
  <c r="D21" i="19"/>
  <c r="D5" i="19"/>
  <c r="D94" i="19"/>
  <c r="D78" i="19"/>
  <c r="D62" i="19"/>
  <c r="D46" i="19"/>
  <c r="D30" i="19"/>
  <c r="D14" i="19"/>
  <c r="D100" i="19"/>
  <c r="D84" i="19"/>
  <c r="D68" i="19"/>
  <c r="D52" i="19"/>
  <c r="D36" i="19"/>
  <c r="D20" i="19"/>
  <c r="D4" i="19"/>
  <c r="D99" i="19"/>
  <c r="D83" i="19"/>
  <c r="D67" i="19"/>
  <c r="D51" i="19"/>
  <c r="D35" i="19"/>
  <c r="D19" i="19"/>
  <c r="D3" i="19"/>
  <c r="D110" i="19"/>
  <c r="D97" i="19"/>
  <c r="D81" i="19"/>
  <c r="D65" i="19"/>
  <c r="D49" i="19"/>
  <c r="D33" i="19"/>
  <c r="D17" i="19"/>
  <c r="D106" i="19"/>
  <c r="D90" i="19"/>
  <c r="D74" i="19"/>
  <c r="D58" i="19"/>
  <c r="D42" i="19"/>
  <c r="D26" i="19"/>
  <c r="D10" i="19"/>
  <c r="D6" i="19"/>
  <c r="D96" i="19"/>
  <c r="D64" i="19"/>
  <c r="D48" i="19"/>
  <c r="D32" i="19"/>
  <c r="D16" i="19"/>
  <c r="D111" i="19"/>
  <c r="D95" i="19"/>
  <c r="D79" i="19"/>
  <c r="D63" i="19"/>
  <c r="D47" i="19"/>
  <c r="D31" i="19"/>
  <c r="D15" i="19"/>
  <c r="D109" i="19"/>
  <c r="D93" i="19"/>
  <c r="D77" i="19"/>
  <c r="D61" i="19"/>
  <c r="D45" i="19"/>
  <c r="D29" i="19"/>
  <c r="D13" i="19"/>
  <c r="D102" i="19"/>
  <c r="D86" i="19"/>
  <c r="D70" i="19"/>
  <c r="D54" i="19"/>
  <c r="D38" i="19"/>
  <c r="D22" i="19"/>
  <c r="P21" i="12"/>
  <c r="C101" i="19"/>
  <c r="C85" i="19"/>
  <c r="C69" i="19"/>
  <c r="C53" i="19"/>
  <c r="C96" i="19"/>
  <c r="C80" i="19"/>
  <c r="C64" i="19"/>
  <c r="C48" i="19"/>
  <c r="C32" i="19"/>
  <c r="C16" i="19"/>
  <c r="P108" i="12"/>
  <c r="P92" i="12"/>
  <c r="P76" i="12"/>
  <c r="P60" i="12"/>
  <c r="P44" i="12"/>
  <c r="P28" i="12"/>
  <c r="P12" i="12"/>
  <c r="N106" i="6"/>
  <c r="N90" i="6"/>
  <c r="N74" i="6"/>
  <c r="N58" i="6"/>
  <c r="N42" i="6"/>
  <c r="N26" i="6"/>
  <c r="N10" i="6"/>
  <c r="C107" i="19"/>
  <c r="C91" i="19"/>
  <c r="C75" i="19"/>
  <c r="C59" i="19"/>
  <c r="C43" i="19"/>
  <c r="C27" i="19"/>
  <c r="C11" i="19"/>
  <c r="P107" i="12"/>
  <c r="P91" i="12"/>
  <c r="P75" i="12"/>
  <c r="P59" i="12"/>
  <c r="P43" i="12"/>
  <c r="P27" i="12"/>
  <c r="P11" i="12"/>
  <c r="N105" i="6"/>
  <c r="N89" i="6"/>
  <c r="N73" i="6"/>
  <c r="N57" i="6"/>
  <c r="N41" i="6"/>
  <c r="N25" i="6"/>
  <c r="N9" i="6"/>
  <c r="C102" i="19"/>
  <c r="C86" i="19"/>
  <c r="C70" i="19"/>
  <c r="C54" i="19"/>
  <c r="C38" i="19"/>
  <c r="C22" i="19"/>
  <c r="C6" i="19"/>
  <c r="P98" i="12"/>
  <c r="P82" i="12"/>
  <c r="P66" i="12"/>
  <c r="P50" i="12"/>
  <c r="P34" i="12"/>
  <c r="P18" i="12"/>
  <c r="P2" i="12"/>
  <c r="N96" i="6"/>
  <c r="N80" i="6"/>
  <c r="N64" i="6"/>
  <c r="N48" i="6"/>
  <c r="N32" i="6"/>
  <c r="N16" i="6"/>
  <c r="C45" i="19"/>
  <c r="P81" i="12"/>
  <c r="P17" i="12"/>
  <c r="N63" i="6"/>
  <c r="C41" i="19"/>
  <c r="P93" i="12"/>
  <c r="P29" i="12"/>
  <c r="N75" i="6"/>
  <c r="N11" i="6"/>
  <c r="P105" i="12"/>
  <c r="P41" i="12"/>
  <c r="N87" i="6"/>
  <c r="N23" i="6"/>
  <c r="C17" i="19"/>
  <c r="N67" i="6"/>
  <c r="P37" i="12"/>
  <c r="P53" i="12"/>
  <c r="P69" i="12"/>
  <c r="C97" i="19"/>
  <c r="C81" i="19"/>
  <c r="C65" i="19"/>
  <c r="C108" i="19"/>
  <c r="C92" i="19"/>
  <c r="C76" i="19"/>
  <c r="C60" i="19"/>
  <c r="C44" i="19"/>
  <c r="C28" i="19"/>
  <c r="C12" i="19"/>
  <c r="P104" i="12"/>
  <c r="P88" i="12"/>
  <c r="P72" i="12"/>
  <c r="P56" i="12"/>
  <c r="P40" i="12"/>
  <c r="P24" i="12"/>
  <c r="P8" i="12"/>
  <c r="N102" i="6"/>
  <c r="N86" i="6"/>
  <c r="N70" i="6"/>
  <c r="N54" i="6"/>
  <c r="N38" i="6"/>
  <c r="N22" i="6"/>
  <c r="N6" i="6"/>
  <c r="C103" i="19"/>
  <c r="C87" i="19"/>
  <c r="C71" i="19"/>
  <c r="C55" i="19"/>
  <c r="C39" i="19"/>
  <c r="C23" i="19"/>
  <c r="C7" i="19"/>
  <c r="P103" i="12"/>
  <c r="P87" i="12"/>
  <c r="P71" i="12"/>
  <c r="P55" i="12"/>
  <c r="P39" i="12"/>
  <c r="P23" i="12"/>
  <c r="P7" i="12"/>
  <c r="N101" i="6"/>
  <c r="N85" i="6"/>
  <c r="N69" i="6"/>
  <c r="N53" i="6"/>
  <c r="N37" i="6"/>
  <c r="N21" i="6"/>
  <c r="N5" i="6"/>
  <c r="C98" i="19"/>
  <c r="C82" i="19"/>
  <c r="C66" i="19"/>
  <c r="C50" i="19"/>
  <c r="C34" i="19"/>
  <c r="C18" i="19"/>
  <c r="P110" i="12"/>
  <c r="P94" i="12"/>
  <c r="P78" i="12"/>
  <c r="P62" i="12"/>
  <c r="P46" i="12"/>
  <c r="P30" i="12"/>
  <c r="P14" i="12"/>
  <c r="N108" i="6"/>
  <c r="N92" i="6"/>
  <c r="N76" i="6"/>
  <c r="N60" i="6"/>
  <c r="N44" i="6"/>
  <c r="N28" i="6"/>
  <c r="N12" i="6"/>
  <c r="C29" i="19"/>
  <c r="P65" i="12"/>
  <c r="N111" i="6"/>
  <c r="N47" i="6"/>
  <c r="C25" i="19"/>
  <c r="P77" i="12"/>
  <c r="P13" i="12"/>
  <c r="N59" i="6"/>
  <c r="C37" i="19"/>
  <c r="P89" i="12"/>
  <c r="P25" i="12"/>
  <c r="N71" i="6"/>
  <c r="N7" i="6"/>
  <c r="P85" i="12"/>
  <c r="P101" i="12"/>
  <c r="C109" i="19"/>
  <c r="N99" i="6"/>
  <c r="C93" i="19"/>
  <c r="C77" i="19"/>
  <c r="C61" i="19"/>
  <c r="C104" i="19"/>
  <c r="C88" i="19"/>
  <c r="C72" i="19"/>
  <c r="C56" i="19"/>
  <c r="C40" i="19"/>
  <c r="C24" i="19"/>
  <c r="C8" i="19"/>
  <c r="P100" i="12"/>
  <c r="P84" i="12"/>
  <c r="P68" i="12"/>
  <c r="P52" i="12"/>
  <c r="P36" i="12"/>
  <c r="P20" i="12"/>
  <c r="P4" i="12"/>
  <c r="N98" i="6"/>
  <c r="N82" i="6"/>
  <c r="N66" i="6"/>
  <c r="N50" i="6"/>
  <c r="N34" i="6"/>
  <c r="N18" i="6"/>
  <c r="N2" i="6"/>
  <c r="C99" i="19"/>
  <c r="C83" i="19"/>
  <c r="C67" i="19"/>
  <c r="C51" i="19"/>
  <c r="C35" i="19"/>
  <c r="C19" i="19"/>
  <c r="C3" i="19"/>
  <c r="P99" i="12"/>
  <c r="P83" i="12"/>
  <c r="P67" i="12"/>
  <c r="P51" i="12"/>
  <c r="P35" i="12"/>
  <c r="P19" i="12"/>
  <c r="P3" i="12"/>
  <c r="N97" i="6"/>
  <c r="N81" i="6"/>
  <c r="N65" i="6"/>
  <c r="N49" i="6"/>
  <c r="N33" i="6"/>
  <c r="N17" i="6"/>
  <c r="C110" i="19"/>
  <c r="C94" i="19"/>
  <c r="C78" i="19"/>
  <c r="C62" i="19"/>
  <c r="C46" i="19"/>
  <c r="C30" i="19"/>
  <c r="C14" i="19"/>
  <c r="P106" i="12"/>
  <c r="P90" i="12"/>
  <c r="P74" i="12"/>
  <c r="P58" i="12"/>
  <c r="P42" i="12"/>
  <c r="P26" i="12"/>
  <c r="P10" i="12"/>
  <c r="N104" i="6"/>
  <c r="N88" i="6"/>
  <c r="N72" i="6"/>
  <c r="N56" i="6"/>
  <c r="N40" i="6"/>
  <c r="N24" i="6"/>
  <c r="N8" i="6"/>
  <c r="C13" i="19"/>
  <c r="P49" i="12"/>
  <c r="N95" i="6"/>
  <c r="N31" i="6"/>
  <c r="C9" i="19"/>
  <c r="P61" i="12"/>
  <c r="N107" i="6"/>
  <c r="N43" i="6"/>
  <c r="C21" i="19"/>
  <c r="P73" i="12"/>
  <c r="P9" i="12"/>
  <c r="N55" i="6"/>
  <c r="C49" i="19"/>
  <c r="N19" i="6"/>
  <c r="C2" i="19"/>
  <c r="N51" i="6"/>
  <c r="N3" i="6"/>
  <c r="C105" i="19"/>
  <c r="C89" i="19"/>
  <c r="C73" i="19"/>
  <c r="C57" i="19"/>
  <c r="C100" i="19"/>
  <c r="C84" i="19"/>
  <c r="C68" i="19"/>
  <c r="C52" i="19"/>
  <c r="C36" i="19"/>
  <c r="C20" i="19"/>
  <c r="C4" i="19"/>
  <c r="P96" i="12"/>
  <c r="P80" i="12"/>
  <c r="P64" i="12"/>
  <c r="P48" i="12"/>
  <c r="P32" i="12"/>
  <c r="P16" i="12"/>
  <c r="N110" i="6"/>
  <c r="N94" i="6"/>
  <c r="N78" i="6"/>
  <c r="N62" i="6"/>
  <c r="N46" i="6"/>
  <c r="N30" i="6"/>
  <c r="N14" i="6"/>
  <c r="C111" i="19"/>
  <c r="C95" i="19"/>
  <c r="C79" i="19"/>
  <c r="C63" i="19"/>
  <c r="C47" i="19"/>
  <c r="C31" i="19"/>
  <c r="C15" i="19"/>
  <c r="P111" i="12"/>
  <c r="P95" i="12"/>
  <c r="P79" i="12"/>
  <c r="P63" i="12"/>
  <c r="P47" i="12"/>
  <c r="P31" i="12"/>
  <c r="P15" i="12"/>
  <c r="N109" i="6"/>
  <c r="N93" i="6"/>
  <c r="N77" i="6"/>
  <c r="N61" i="6"/>
  <c r="N45" i="6"/>
  <c r="N29" i="6"/>
  <c r="N13" i="6"/>
  <c r="C106" i="19"/>
  <c r="C90" i="19"/>
  <c r="C74" i="19"/>
  <c r="C58" i="19"/>
  <c r="C42" i="19"/>
  <c r="C26" i="19"/>
  <c r="C10" i="19"/>
  <c r="P102" i="12"/>
  <c r="P86" i="12"/>
  <c r="P70" i="12"/>
  <c r="P54" i="12"/>
  <c r="P38" i="12"/>
  <c r="P22" i="12"/>
  <c r="P6" i="12"/>
  <c r="N100" i="6"/>
  <c r="N84" i="6"/>
  <c r="N68" i="6"/>
  <c r="N52" i="6"/>
  <c r="N36" i="6"/>
  <c r="N20" i="6"/>
  <c r="N4" i="6"/>
  <c r="P97" i="12"/>
  <c r="P33" i="12"/>
  <c r="N79" i="6"/>
  <c r="N15" i="6"/>
  <c r="P109" i="12"/>
  <c r="P45" i="12"/>
  <c r="N91" i="6"/>
  <c r="N27" i="6"/>
  <c r="C5" i="19"/>
  <c r="P57" i="12"/>
  <c r="N103" i="6"/>
  <c r="N39" i="6"/>
  <c r="C33" i="19"/>
  <c r="N83" i="6"/>
  <c r="N35" i="6"/>
  <c r="P5" i="12"/>
  <c r="F112" i="19"/>
  <c r="I1174" i="12"/>
  <c r="J1174" i="12" s="1"/>
  <c r="I1170" i="12"/>
  <c r="J1170" i="12" s="1"/>
  <c r="I1166" i="12"/>
  <c r="J1166" i="12" s="1"/>
  <c r="I1162" i="12"/>
  <c r="J1162" i="12" s="1"/>
  <c r="I1158" i="12"/>
  <c r="J1158" i="12" s="1"/>
  <c r="I1154" i="12"/>
  <c r="J1154" i="12" s="1"/>
  <c r="I1150" i="12"/>
  <c r="J1150" i="12" s="1"/>
  <c r="I1146" i="12"/>
  <c r="J1146" i="12" s="1"/>
  <c r="I1142" i="12"/>
  <c r="J1142" i="12" s="1"/>
  <c r="I1138" i="12"/>
  <c r="J1138" i="12" s="1"/>
  <c r="I1134" i="12"/>
  <c r="J1134" i="12" s="1"/>
  <c r="I1130" i="12"/>
  <c r="J1130" i="12" s="1"/>
  <c r="I1126" i="12"/>
  <c r="J1126" i="12" s="1"/>
  <c r="I1122" i="12"/>
  <c r="J1122" i="12" s="1"/>
  <c r="I1118" i="12"/>
  <c r="J1118" i="12" s="1"/>
  <c r="I1114" i="12"/>
  <c r="J1114" i="12" s="1"/>
  <c r="I1110" i="12"/>
  <c r="J1110" i="12" s="1"/>
  <c r="I1106" i="12"/>
  <c r="J1106" i="12" s="1"/>
  <c r="I1102" i="12"/>
  <c r="J1102" i="12" s="1"/>
  <c r="I1098" i="12"/>
  <c r="J1098" i="12" s="1"/>
  <c r="I1094" i="12"/>
  <c r="J1094" i="12" s="1"/>
  <c r="I1090" i="12"/>
  <c r="J1090" i="12" s="1"/>
  <c r="I1086" i="12"/>
  <c r="J1086" i="12" s="1"/>
  <c r="I1082" i="12"/>
  <c r="J1082" i="12" s="1"/>
  <c r="I1078" i="12"/>
  <c r="J1078" i="12" s="1"/>
  <c r="I1074" i="12"/>
  <c r="J1074" i="12" s="1"/>
  <c r="I1070" i="12"/>
  <c r="J1070" i="12" s="1"/>
  <c r="I1066" i="12"/>
  <c r="J1066" i="12" s="1"/>
  <c r="I1062" i="12"/>
  <c r="J1062" i="12" s="1"/>
  <c r="I1058" i="12"/>
  <c r="J1058" i="12" s="1"/>
  <c r="I1054" i="12"/>
  <c r="J1054" i="12" s="1"/>
  <c r="I1050" i="12"/>
  <c r="J1050" i="12" s="1"/>
  <c r="I1046" i="12"/>
  <c r="J1046" i="12" s="1"/>
  <c r="I1042" i="12"/>
  <c r="J1042" i="12" s="1"/>
  <c r="I1038" i="12"/>
  <c r="J1038" i="12" s="1"/>
  <c r="I1034" i="12"/>
  <c r="J1034" i="12" s="1"/>
  <c r="I1030" i="12"/>
  <c r="J1030" i="12" s="1"/>
  <c r="I1026" i="12"/>
  <c r="J1026" i="12" s="1"/>
  <c r="I1022" i="12"/>
  <c r="J1022" i="12" s="1"/>
  <c r="I1018" i="12"/>
  <c r="J1018" i="12" s="1"/>
  <c r="I1014" i="12"/>
  <c r="J1014" i="12" s="1"/>
  <c r="I1010" i="12"/>
  <c r="J1010" i="12" s="1"/>
  <c r="I1006" i="12"/>
  <c r="J1006" i="12" s="1"/>
  <c r="I1002" i="12"/>
  <c r="J1002" i="12" s="1"/>
  <c r="I998" i="12"/>
  <c r="J998" i="12" s="1"/>
  <c r="I994" i="12"/>
  <c r="J994" i="12" s="1"/>
  <c r="I990" i="12"/>
  <c r="J990" i="12" s="1"/>
  <c r="I986" i="12"/>
  <c r="J986" i="12" s="1"/>
  <c r="I1172" i="12"/>
  <c r="J1172" i="12" s="1"/>
  <c r="I1168" i="12"/>
  <c r="J1168" i="12" s="1"/>
  <c r="I1164" i="12"/>
  <c r="J1164" i="12" s="1"/>
  <c r="I1160" i="12"/>
  <c r="J1160" i="12" s="1"/>
  <c r="I1156" i="12"/>
  <c r="J1156" i="12" s="1"/>
  <c r="I1152" i="12"/>
  <c r="J1152" i="12" s="1"/>
  <c r="I1148" i="12"/>
  <c r="J1148" i="12" s="1"/>
  <c r="I1144" i="12"/>
  <c r="J1144" i="12" s="1"/>
  <c r="I1140" i="12"/>
  <c r="J1140" i="12" s="1"/>
  <c r="I1136" i="12"/>
  <c r="J1136" i="12" s="1"/>
  <c r="I1132" i="12"/>
  <c r="J1132" i="12" s="1"/>
  <c r="I1128" i="12"/>
  <c r="J1128" i="12" s="1"/>
  <c r="I1124" i="12"/>
  <c r="J1124" i="12" s="1"/>
  <c r="I1120" i="12"/>
  <c r="J1120" i="12" s="1"/>
  <c r="I1116" i="12"/>
  <c r="J1116" i="12" s="1"/>
  <c r="I1112" i="12"/>
  <c r="J1112" i="12" s="1"/>
  <c r="I1108" i="12"/>
  <c r="J1108" i="12" s="1"/>
  <c r="I1104" i="12"/>
  <c r="J1104" i="12" s="1"/>
  <c r="I1100" i="12"/>
  <c r="J1100" i="12" s="1"/>
  <c r="I1096" i="12"/>
  <c r="J1096" i="12" s="1"/>
  <c r="I1092" i="12"/>
  <c r="J1092" i="12" s="1"/>
  <c r="I1088" i="12"/>
  <c r="J1088" i="12" s="1"/>
  <c r="I1084" i="12"/>
  <c r="J1084" i="12" s="1"/>
  <c r="I1080" i="12"/>
  <c r="J1080" i="12" s="1"/>
  <c r="I1076" i="12"/>
  <c r="J1076" i="12" s="1"/>
  <c r="I1072" i="12"/>
  <c r="J1072" i="12" s="1"/>
  <c r="I1068" i="12"/>
  <c r="J1068" i="12" s="1"/>
  <c r="I1064" i="12"/>
  <c r="J1064" i="12" s="1"/>
  <c r="I1060" i="12"/>
  <c r="J1060" i="12" s="1"/>
  <c r="I1056" i="12"/>
  <c r="J1056" i="12" s="1"/>
  <c r="I1052" i="12"/>
  <c r="J1052" i="12" s="1"/>
  <c r="I1048" i="12"/>
  <c r="J1048" i="12" s="1"/>
  <c r="I1044" i="12"/>
  <c r="J1044" i="12" s="1"/>
  <c r="I1040" i="12"/>
  <c r="J1040" i="12" s="1"/>
  <c r="I1036" i="12"/>
  <c r="J1036" i="12" s="1"/>
  <c r="I1032" i="12"/>
  <c r="J1032" i="12" s="1"/>
  <c r="I1028" i="12"/>
  <c r="J1028" i="12" s="1"/>
  <c r="I1024" i="12"/>
  <c r="J1024" i="12" s="1"/>
  <c r="I1020" i="12"/>
  <c r="J1020" i="12" s="1"/>
  <c r="I1016" i="12"/>
  <c r="J1016" i="12" s="1"/>
  <c r="I1012" i="12"/>
  <c r="J1012" i="12" s="1"/>
  <c r="I1008" i="12"/>
  <c r="J1008" i="12" s="1"/>
  <c r="I1004" i="12"/>
  <c r="J1004" i="12" s="1"/>
  <c r="I1000" i="12"/>
  <c r="J1000" i="12" s="1"/>
  <c r="I996" i="12"/>
  <c r="J996" i="12" s="1"/>
  <c r="I992" i="12"/>
  <c r="J992" i="12" s="1"/>
  <c r="I988" i="12"/>
  <c r="J988" i="12" s="1"/>
  <c r="I984" i="12"/>
  <c r="J984" i="12" s="1"/>
  <c r="I980" i="12"/>
  <c r="J980" i="12" s="1"/>
  <c r="I976" i="12"/>
  <c r="J976" i="12" s="1"/>
  <c r="I972" i="12"/>
  <c r="J972" i="12" s="1"/>
  <c r="I968" i="12"/>
  <c r="J968" i="12" s="1"/>
  <c r="I964" i="12"/>
  <c r="J964" i="12" s="1"/>
  <c r="I960" i="12"/>
  <c r="J960" i="12" s="1"/>
  <c r="I956" i="12"/>
  <c r="J956" i="12" s="1"/>
  <c r="I952" i="12"/>
  <c r="J952" i="12" s="1"/>
  <c r="I948" i="12"/>
  <c r="J948" i="12" s="1"/>
  <c r="I944" i="12"/>
  <c r="J944" i="12" s="1"/>
  <c r="I940" i="12"/>
  <c r="J940" i="12" s="1"/>
  <c r="I936" i="12"/>
  <c r="J936" i="12" s="1"/>
  <c r="I932" i="12"/>
  <c r="J932" i="12" s="1"/>
  <c r="I928" i="12"/>
  <c r="J928" i="12" s="1"/>
  <c r="I924" i="12"/>
  <c r="J924" i="12" s="1"/>
  <c r="I920" i="12"/>
  <c r="J920" i="12" s="1"/>
  <c r="I916" i="12"/>
  <c r="J916" i="12" s="1"/>
  <c r="I912" i="12"/>
  <c r="J912" i="12" s="1"/>
  <c r="I908" i="12"/>
  <c r="J908" i="12" s="1"/>
  <c r="I904" i="12"/>
  <c r="J904" i="12" s="1"/>
  <c r="I900" i="12"/>
  <c r="J900" i="12" s="1"/>
  <c r="I896" i="12"/>
  <c r="J896" i="12" s="1"/>
  <c r="I892" i="12"/>
  <c r="J892" i="12" s="1"/>
  <c r="I888" i="12"/>
  <c r="J888" i="12" s="1"/>
  <c r="I884" i="12"/>
  <c r="J884" i="12" s="1"/>
  <c r="I881" i="12"/>
  <c r="J881" i="12" s="1"/>
  <c r="I877" i="12"/>
  <c r="J877" i="12" s="1"/>
  <c r="I873" i="12"/>
  <c r="J873" i="12" s="1"/>
  <c r="I869" i="12"/>
  <c r="J869" i="12" s="1"/>
  <c r="I865" i="12"/>
  <c r="J865" i="12" s="1"/>
  <c r="I861" i="12"/>
  <c r="J861" i="12" s="1"/>
  <c r="I857" i="12"/>
  <c r="J857" i="12" s="1"/>
  <c r="I853" i="12"/>
  <c r="J853" i="12" s="1"/>
  <c r="I849" i="12"/>
  <c r="J849" i="12" s="1"/>
  <c r="I845" i="12"/>
  <c r="J845" i="12" s="1"/>
  <c r="I841" i="12"/>
  <c r="J841" i="12" s="1"/>
  <c r="I837" i="12"/>
  <c r="J837" i="12" s="1"/>
  <c r="I833" i="12"/>
  <c r="J833" i="12" s="1"/>
  <c r="I829" i="12"/>
  <c r="J829" i="12" s="1"/>
  <c r="I825" i="12"/>
  <c r="J825" i="12" s="1"/>
  <c r="I821" i="12"/>
  <c r="J821" i="12" s="1"/>
  <c r="I817" i="12"/>
  <c r="J817" i="12" s="1"/>
  <c r="I813" i="12"/>
  <c r="J813" i="12" s="1"/>
  <c r="I809" i="12"/>
  <c r="J809" i="12" s="1"/>
  <c r="I805" i="12"/>
  <c r="J805" i="12" s="1"/>
  <c r="I801" i="12"/>
  <c r="J801" i="12" s="1"/>
  <c r="I797" i="12"/>
  <c r="J797" i="12" s="1"/>
  <c r="I793" i="12"/>
  <c r="J793" i="12" s="1"/>
  <c r="I789" i="12"/>
  <c r="J789" i="12" s="1"/>
  <c r="I785" i="12"/>
  <c r="J785" i="12" s="1"/>
  <c r="I781" i="12"/>
  <c r="J781" i="12" s="1"/>
  <c r="I777" i="12"/>
  <c r="J777" i="12" s="1"/>
  <c r="I773" i="12"/>
  <c r="J773" i="12" s="1"/>
  <c r="I769" i="12"/>
  <c r="J769" i="12" s="1"/>
  <c r="I765" i="12"/>
  <c r="J765" i="12" s="1"/>
  <c r="I761" i="12"/>
  <c r="J761" i="12" s="1"/>
  <c r="I757" i="12"/>
  <c r="J757" i="12" s="1"/>
  <c r="I753" i="12"/>
  <c r="J753" i="12" s="1"/>
  <c r="I749" i="12"/>
  <c r="J749" i="12" s="1"/>
  <c r="I745" i="12"/>
  <c r="J745" i="12" s="1"/>
  <c r="I741" i="12"/>
  <c r="J741" i="12" s="1"/>
  <c r="I737" i="12"/>
  <c r="J737" i="12" s="1"/>
  <c r="I733" i="12"/>
  <c r="J733" i="12" s="1"/>
  <c r="I729" i="12"/>
  <c r="J729" i="12" s="1"/>
  <c r="I725" i="12"/>
  <c r="J725" i="12" s="1"/>
  <c r="I721" i="12"/>
  <c r="J721" i="12" s="1"/>
  <c r="I717" i="12"/>
  <c r="J717" i="12" s="1"/>
  <c r="I713" i="12"/>
  <c r="J713" i="12" s="1"/>
  <c r="I709" i="12"/>
  <c r="J709" i="12" s="1"/>
  <c r="I705" i="12"/>
  <c r="J705" i="12" s="1"/>
  <c r="I701" i="12"/>
  <c r="J701" i="12" s="1"/>
  <c r="I697" i="12"/>
  <c r="J697" i="12" s="1"/>
  <c r="I693" i="12"/>
  <c r="J693" i="12" s="1"/>
  <c r="I689" i="12"/>
  <c r="J689" i="12" s="1"/>
  <c r="I685" i="12"/>
  <c r="J685" i="12" s="1"/>
  <c r="I681" i="12"/>
  <c r="J681" i="12" s="1"/>
  <c r="I677" i="12"/>
  <c r="J677" i="12" s="1"/>
  <c r="I673" i="12"/>
  <c r="J673" i="12" s="1"/>
  <c r="I669" i="12"/>
  <c r="J669" i="12" s="1"/>
  <c r="I665" i="12"/>
  <c r="J665" i="12" s="1"/>
  <c r="I661" i="12"/>
  <c r="J661" i="12" s="1"/>
  <c r="I657" i="12"/>
  <c r="J657" i="12" s="1"/>
  <c r="I653" i="12"/>
  <c r="J653" i="12" s="1"/>
  <c r="I649" i="12"/>
  <c r="J649" i="12" s="1"/>
  <c r="I645" i="12"/>
  <c r="J645" i="12" s="1"/>
  <c r="I641" i="12"/>
  <c r="J641" i="12" s="1"/>
  <c r="I637" i="12"/>
  <c r="J637" i="12" s="1"/>
  <c r="I633" i="12"/>
  <c r="J633" i="12" s="1"/>
  <c r="I629" i="12"/>
  <c r="J629" i="12" s="1"/>
  <c r="I625" i="12"/>
  <c r="J625" i="12" s="1"/>
  <c r="I621" i="12"/>
  <c r="J621" i="12" s="1"/>
  <c r="I617" i="12"/>
  <c r="J617" i="12" s="1"/>
  <c r="I613" i="12"/>
  <c r="J613" i="12" s="1"/>
  <c r="I609" i="12"/>
  <c r="J609" i="12" s="1"/>
  <c r="I605" i="12"/>
  <c r="J605" i="12" s="1"/>
  <c r="I601" i="12"/>
  <c r="J601" i="12" s="1"/>
  <c r="I597" i="12"/>
  <c r="J597" i="12" s="1"/>
  <c r="I593" i="12"/>
  <c r="J593" i="12" s="1"/>
  <c r="I589" i="12"/>
  <c r="J589" i="12" s="1"/>
  <c r="I585" i="12"/>
  <c r="J585" i="12" s="1"/>
  <c r="I581" i="12"/>
  <c r="J581" i="12" s="1"/>
  <c r="I577" i="12"/>
  <c r="J577" i="12" s="1"/>
  <c r="I573" i="12"/>
  <c r="J573" i="12" s="1"/>
  <c r="I569" i="12"/>
  <c r="J569" i="12" s="1"/>
  <c r="I565" i="12"/>
  <c r="J565" i="12" s="1"/>
  <c r="I561" i="12"/>
  <c r="J561" i="12" s="1"/>
  <c r="I557" i="12"/>
  <c r="J557" i="12" s="1"/>
  <c r="I553" i="12"/>
  <c r="J553" i="12" s="1"/>
  <c r="I549" i="12"/>
  <c r="J549" i="12" s="1"/>
  <c r="I545" i="12"/>
  <c r="J545" i="12" s="1"/>
  <c r="I541" i="12"/>
  <c r="J541" i="12" s="1"/>
  <c r="I537" i="12"/>
  <c r="J537" i="12" s="1"/>
  <c r="I533" i="12"/>
  <c r="J533" i="12" s="1"/>
  <c r="I529" i="12"/>
  <c r="J529" i="12" s="1"/>
  <c r="I525" i="12"/>
  <c r="J525" i="12" s="1"/>
  <c r="I521" i="12"/>
  <c r="J521" i="12" s="1"/>
  <c r="I517" i="12"/>
  <c r="J517" i="12" s="1"/>
  <c r="I513" i="12"/>
  <c r="J513" i="12" s="1"/>
  <c r="I509" i="12"/>
  <c r="J509" i="12" s="1"/>
  <c r="I505" i="12"/>
  <c r="J505" i="12" s="1"/>
  <c r="I501" i="12"/>
  <c r="J501" i="12" s="1"/>
  <c r="I497" i="12"/>
  <c r="J497" i="12" s="1"/>
  <c r="I493" i="12"/>
  <c r="J493" i="12" s="1"/>
  <c r="I489" i="12"/>
  <c r="J489" i="12" s="1"/>
  <c r="I485" i="12"/>
  <c r="J485" i="12" s="1"/>
  <c r="I481" i="12"/>
  <c r="J481" i="12" s="1"/>
  <c r="I477" i="12"/>
  <c r="J477" i="12" s="1"/>
  <c r="I473" i="12"/>
  <c r="J473" i="12" s="1"/>
  <c r="I469" i="12"/>
  <c r="J469" i="12" s="1"/>
  <c r="I465" i="12"/>
  <c r="J465" i="12" s="1"/>
  <c r="I461" i="12"/>
  <c r="J461" i="12" s="1"/>
  <c r="I457" i="12"/>
  <c r="J457" i="12" s="1"/>
  <c r="I453" i="12"/>
  <c r="J453" i="12" s="1"/>
  <c r="I449" i="12"/>
  <c r="J449" i="12" s="1"/>
  <c r="I445" i="12"/>
  <c r="J445" i="12" s="1"/>
  <c r="I441" i="12"/>
  <c r="J441" i="12" s="1"/>
  <c r="I437" i="12"/>
  <c r="J437" i="12" s="1"/>
  <c r="I433" i="12"/>
  <c r="J433" i="12" s="1"/>
  <c r="I429" i="12"/>
  <c r="J429" i="12" s="1"/>
  <c r="I425" i="12"/>
  <c r="J425" i="12" s="1"/>
  <c r="I421" i="12"/>
  <c r="J421" i="12" s="1"/>
  <c r="I417" i="12"/>
  <c r="J417" i="12" s="1"/>
  <c r="I413" i="12"/>
  <c r="J413" i="12" s="1"/>
  <c r="I409" i="12"/>
  <c r="J409" i="12" s="1"/>
  <c r="I405" i="12"/>
  <c r="J405" i="12" s="1"/>
  <c r="I401" i="12"/>
  <c r="J401" i="12" s="1"/>
  <c r="I397" i="12"/>
  <c r="J397" i="12" s="1"/>
  <c r="I393" i="12"/>
  <c r="J393" i="12" s="1"/>
  <c r="I389" i="12"/>
  <c r="J389" i="12" s="1"/>
  <c r="I385" i="12"/>
  <c r="J385" i="12" s="1"/>
  <c r="I381" i="12"/>
  <c r="J381" i="12" s="1"/>
  <c r="I377" i="12"/>
  <c r="J377" i="12" s="1"/>
  <c r="I373" i="12"/>
  <c r="J373" i="12" s="1"/>
  <c r="I369" i="12"/>
  <c r="J369" i="12" s="1"/>
  <c r="I365" i="12"/>
  <c r="J365" i="12" s="1"/>
  <c r="I361" i="12"/>
  <c r="J361" i="12" s="1"/>
  <c r="I357" i="12"/>
  <c r="J357" i="12" s="1"/>
  <c r="I353" i="12"/>
  <c r="J353" i="12" s="1"/>
  <c r="I349" i="12"/>
  <c r="J349" i="12" s="1"/>
  <c r="I345" i="12"/>
  <c r="J345" i="12" s="1"/>
  <c r="I341" i="12"/>
  <c r="J341" i="12" s="1"/>
  <c r="I337" i="12"/>
  <c r="J337" i="12" s="1"/>
  <c r="I333" i="12"/>
  <c r="J333" i="12" s="1"/>
  <c r="I329" i="12"/>
  <c r="J329" i="12" s="1"/>
  <c r="I325" i="12"/>
  <c r="J325" i="12" s="1"/>
  <c r="I321" i="12"/>
  <c r="J321" i="12" s="1"/>
  <c r="I317" i="12"/>
  <c r="J317" i="12" s="1"/>
  <c r="I313" i="12"/>
  <c r="J313" i="12" s="1"/>
  <c r="I309" i="12"/>
  <c r="J309" i="12" s="1"/>
  <c r="I305" i="12"/>
  <c r="J305" i="12" s="1"/>
  <c r="I301" i="12"/>
  <c r="J301" i="12" s="1"/>
  <c r="I297" i="12"/>
  <c r="J297" i="12" s="1"/>
  <c r="I293" i="12"/>
  <c r="J293" i="12" s="1"/>
  <c r="I289" i="12"/>
  <c r="J289" i="12" s="1"/>
  <c r="I285" i="12"/>
  <c r="J285" i="12" s="1"/>
  <c r="I281" i="12"/>
  <c r="J281" i="12" s="1"/>
  <c r="I277" i="12"/>
  <c r="J277" i="12" s="1"/>
  <c r="I273" i="12"/>
  <c r="J273" i="12" s="1"/>
  <c r="I269" i="12"/>
  <c r="J269" i="12" s="1"/>
  <c r="I265" i="12"/>
  <c r="J265" i="12" s="1"/>
  <c r="I261" i="12"/>
  <c r="J261" i="12" s="1"/>
  <c r="I257" i="12"/>
  <c r="J257" i="12" s="1"/>
  <c r="I253" i="12"/>
  <c r="J253" i="12" s="1"/>
  <c r="I249" i="12"/>
  <c r="J249" i="12" s="1"/>
  <c r="I245" i="12"/>
  <c r="J245" i="12" s="1"/>
  <c r="I241" i="12"/>
  <c r="J241" i="12" s="1"/>
  <c r="I237" i="12"/>
  <c r="J237" i="12" s="1"/>
  <c r="I233" i="12"/>
  <c r="J233" i="12" s="1"/>
  <c r="I229" i="12"/>
  <c r="J229" i="12" s="1"/>
  <c r="I225" i="12"/>
  <c r="J225" i="12" s="1"/>
  <c r="I221" i="12"/>
  <c r="J221" i="12" s="1"/>
  <c r="I217" i="12"/>
  <c r="J217" i="12" s="1"/>
  <c r="I213" i="12"/>
  <c r="J213" i="12" s="1"/>
  <c r="I209" i="12"/>
  <c r="J209" i="12" s="1"/>
  <c r="I205" i="12"/>
  <c r="J205" i="12" s="1"/>
  <c r="I201" i="12"/>
  <c r="J201" i="12" s="1"/>
  <c r="I197" i="12"/>
  <c r="J197" i="12" s="1"/>
  <c r="I193" i="12"/>
  <c r="J193" i="12" s="1"/>
  <c r="I189" i="12"/>
  <c r="J189" i="12" s="1"/>
  <c r="I185" i="12"/>
  <c r="J185" i="12" s="1"/>
  <c r="I181" i="12"/>
  <c r="J181" i="12" s="1"/>
  <c r="I177" i="12"/>
  <c r="J177" i="12" s="1"/>
  <c r="I173" i="12"/>
  <c r="J173" i="12" s="1"/>
  <c r="I169" i="12"/>
  <c r="J169" i="12" s="1"/>
  <c r="I165" i="12"/>
  <c r="J165" i="12" s="1"/>
  <c r="I161" i="12"/>
  <c r="J161" i="12" s="1"/>
  <c r="I157" i="12"/>
  <c r="J157" i="12" s="1"/>
  <c r="I153" i="12"/>
  <c r="J153" i="12" s="1"/>
  <c r="I149" i="12"/>
  <c r="J149" i="12" s="1"/>
  <c r="I145" i="12"/>
  <c r="J145" i="12" s="1"/>
  <c r="I141" i="12"/>
  <c r="J141" i="12" s="1"/>
  <c r="I137" i="12"/>
  <c r="J137" i="12" s="1"/>
  <c r="I133" i="12"/>
  <c r="J133" i="12" s="1"/>
  <c r="I129" i="12"/>
  <c r="J129" i="12" s="1"/>
  <c r="I125" i="12"/>
  <c r="J125" i="12" s="1"/>
  <c r="I121" i="12"/>
  <c r="J121" i="12" s="1"/>
  <c r="I117" i="12"/>
  <c r="J117" i="12" s="1"/>
  <c r="I113" i="12"/>
  <c r="J113" i="12" s="1"/>
  <c r="I109" i="12"/>
  <c r="J109" i="12" s="1"/>
  <c r="I105" i="12"/>
  <c r="J105" i="12" s="1"/>
  <c r="I101" i="12"/>
  <c r="J101" i="12" s="1"/>
  <c r="I97" i="12"/>
  <c r="J97" i="12" s="1"/>
  <c r="I93" i="12"/>
  <c r="J93" i="12" s="1"/>
  <c r="I89" i="12"/>
  <c r="J89" i="12" s="1"/>
  <c r="I85" i="12"/>
  <c r="J85" i="12" s="1"/>
  <c r="I81" i="12"/>
  <c r="J81" i="12" s="1"/>
  <c r="I77" i="12"/>
  <c r="J77" i="12" s="1"/>
  <c r="I73" i="12"/>
  <c r="J73" i="12" s="1"/>
  <c r="I69" i="12"/>
  <c r="J69" i="12" s="1"/>
  <c r="I65" i="12"/>
  <c r="J65" i="12" s="1"/>
  <c r="I61" i="12"/>
  <c r="J61" i="12" s="1"/>
  <c r="I57" i="12"/>
  <c r="J57" i="12" s="1"/>
  <c r="I53" i="12"/>
  <c r="J53" i="12" s="1"/>
  <c r="I49" i="12"/>
  <c r="J49" i="12" s="1"/>
  <c r="I45" i="12"/>
  <c r="J45" i="12" s="1"/>
  <c r="I41" i="12"/>
  <c r="J41" i="12" s="1"/>
  <c r="I37" i="12"/>
  <c r="J37" i="12" s="1"/>
  <c r="I33" i="12"/>
  <c r="J33" i="12" s="1"/>
  <c r="I29" i="12"/>
  <c r="J29" i="12" s="1"/>
  <c r="I25" i="12"/>
  <c r="J25" i="12" s="1"/>
  <c r="I21" i="12"/>
  <c r="J21" i="12" s="1"/>
  <c r="I17" i="12"/>
  <c r="J17" i="12" s="1"/>
  <c r="I13" i="12"/>
  <c r="J13" i="12" s="1"/>
  <c r="I9" i="12"/>
  <c r="J9" i="12" s="1"/>
  <c r="I5" i="12"/>
  <c r="J5" i="12" s="1"/>
  <c r="I1173" i="12"/>
  <c r="J1173" i="12" s="1"/>
  <c r="I1165" i="12"/>
  <c r="J1165" i="12" s="1"/>
  <c r="I1157" i="12"/>
  <c r="J1157" i="12" s="1"/>
  <c r="I1149" i="12"/>
  <c r="J1149" i="12" s="1"/>
  <c r="I1141" i="12"/>
  <c r="J1141" i="12" s="1"/>
  <c r="I1133" i="12"/>
  <c r="J1133" i="12" s="1"/>
  <c r="I1125" i="12"/>
  <c r="J1125" i="12" s="1"/>
  <c r="I1117" i="12"/>
  <c r="J1117" i="12" s="1"/>
  <c r="I1109" i="12"/>
  <c r="J1109" i="12" s="1"/>
  <c r="I1101" i="12"/>
  <c r="J1101" i="12" s="1"/>
  <c r="I1093" i="12"/>
  <c r="J1093" i="12" s="1"/>
  <c r="I1085" i="12"/>
  <c r="J1085" i="12" s="1"/>
  <c r="I1077" i="12"/>
  <c r="J1077" i="12" s="1"/>
  <c r="I1069" i="12"/>
  <c r="J1069" i="12" s="1"/>
  <c r="I1061" i="12"/>
  <c r="J1061" i="12" s="1"/>
  <c r="I1053" i="12"/>
  <c r="J1053" i="12" s="1"/>
  <c r="I1045" i="12"/>
  <c r="J1045" i="12" s="1"/>
  <c r="I1037" i="12"/>
  <c r="J1037" i="12" s="1"/>
  <c r="I1029" i="12"/>
  <c r="J1029" i="12" s="1"/>
  <c r="I1021" i="12"/>
  <c r="J1021" i="12" s="1"/>
  <c r="I1013" i="12"/>
  <c r="J1013" i="12" s="1"/>
  <c r="I1005" i="12"/>
  <c r="J1005" i="12" s="1"/>
  <c r="I997" i="12"/>
  <c r="J997" i="12" s="1"/>
  <c r="I989" i="12"/>
  <c r="J989" i="12" s="1"/>
  <c r="I982" i="12"/>
  <c r="J982" i="12" s="1"/>
  <c r="I977" i="12"/>
  <c r="J977" i="12" s="1"/>
  <c r="I971" i="12"/>
  <c r="J971" i="12" s="1"/>
  <c r="I966" i="12"/>
  <c r="J966" i="12" s="1"/>
  <c r="I961" i="12"/>
  <c r="J961" i="12" s="1"/>
  <c r="I955" i="12"/>
  <c r="J955" i="12" s="1"/>
  <c r="I950" i="12"/>
  <c r="J950" i="12" s="1"/>
  <c r="I945" i="12"/>
  <c r="J945" i="12" s="1"/>
  <c r="I939" i="12"/>
  <c r="J939" i="12" s="1"/>
  <c r="I934" i="12"/>
  <c r="J934" i="12" s="1"/>
  <c r="I929" i="12"/>
  <c r="J929" i="12" s="1"/>
  <c r="I923" i="12"/>
  <c r="J923" i="12" s="1"/>
  <c r="I918" i="12"/>
  <c r="J918" i="12" s="1"/>
  <c r="I913" i="12"/>
  <c r="J913" i="12" s="1"/>
  <c r="I907" i="12"/>
  <c r="J907" i="12" s="1"/>
  <c r="I902" i="12"/>
  <c r="J902" i="12" s="1"/>
  <c r="I897" i="12"/>
  <c r="J897" i="12" s="1"/>
  <c r="I891" i="12"/>
  <c r="J891" i="12" s="1"/>
  <c r="I886" i="12"/>
  <c r="J886" i="12" s="1"/>
  <c r="I882" i="12"/>
  <c r="J882" i="12" s="1"/>
  <c r="I876" i="12"/>
  <c r="J876" i="12" s="1"/>
  <c r="I871" i="12"/>
  <c r="J871" i="12" s="1"/>
  <c r="I866" i="12"/>
  <c r="J866" i="12" s="1"/>
  <c r="I860" i="12"/>
  <c r="J860" i="12" s="1"/>
  <c r="I855" i="12"/>
  <c r="J855" i="12" s="1"/>
  <c r="I850" i="12"/>
  <c r="J850" i="12" s="1"/>
  <c r="I844" i="12"/>
  <c r="J844" i="12" s="1"/>
  <c r="I839" i="12"/>
  <c r="J839" i="12" s="1"/>
  <c r="I834" i="12"/>
  <c r="J834" i="12" s="1"/>
  <c r="I828" i="12"/>
  <c r="J828" i="12" s="1"/>
  <c r="I823" i="12"/>
  <c r="J823" i="12" s="1"/>
  <c r="I818" i="12"/>
  <c r="J818" i="12" s="1"/>
  <c r="I812" i="12"/>
  <c r="J812" i="12" s="1"/>
  <c r="I807" i="12"/>
  <c r="J807" i="12" s="1"/>
  <c r="I802" i="12"/>
  <c r="J802" i="12" s="1"/>
  <c r="I796" i="12"/>
  <c r="J796" i="12" s="1"/>
  <c r="I791" i="12"/>
  <c r="J791" i="12" s="1"/>
  <c r="I786" i="12"/>
  <c r="J786" i="12" s="1"/>
  <c r="I780" i="12"/>
  <c r="J780" i="12" s="1"/>
  <c r="I775" i="12"/>
  <c r="J775" i="12" s="1"/>
  <c r="I770" i="12"/>
  <c r="J770" i="12" s="1"/>
  <c r="I764" i="12"/>
  <c r="J764" i="12" s="1"/>
  <c r="I759" i="12"/>
  <c r="J759" i="12" s="1"/>
  <c r="I754" i="12"/>
  <c r="J754" i="12" s="1"/>
  <c r="I748" i="12"/>
  <c r="J748" i="12" s="1"/>
  <c r="I743" i="12"/>
  <c r="J743" i="12" s="1"/>
  <c r="I738" i="12"/>
  <c r="J738" i="12" s="1"/>
  <c r="I732" i="12"/>
  <c r="J732" i="12" s="1"/>
  <c r="I727" i="12"/>
  <c r="J727" i="12" s="1"/>
  <c r="I722" i="12"/>
  <c r="J722" i="12" s="1"/>
  <c r="I716" i="12"/>
  <c r="J716" i="12" s="1"/>
  <c r="I711" i="12"/>
  <c r="J711" i="12" s="1"/>
  <c r="I706" i="12"/>
  <c r="J706" i="12" s="1"/>
  <c r="I700" i="12"/>
  <c r="J700" i="12" s="1"/>
  <c r="I695" i="12"/>
  <c r="J695" i="12" s="1"/>
  <c r="I690" i="12"/>
  <c r="J690" i="12" s="1"/>
  <c r="I684" i="12"/>
  <c r="J684" i="12" s="1"/>
  <c r="I679" i="12"/>
  <c r="J679" i="12" s="1"/>
  <c r="I674" i="12"/>
  <c r="J674" i="12" s="1"/>
  <c r="I668" i="12"/>
  <c r="J668" i="12" s="1"/>
  <c r="I663" i="12"/>
  <c r="J663" i="12" s="1"/>
  <c r="I658" i="12"/>
  <c r="J658" i="12" s="1"/>
  <c r="I652" i="12"/>
  <c r="J652" i="12" s="1"/>
  <c r="I647" i="12"/>
  <c r="J647" i="12" s="1"/>
  <c r="I642" i="12"/>
  <c r="J642" i="12" s="1"/>
  <c r="I636" i="12"/>
  <c r="J636" i="12" s="1"/>
  <c r="I631" i="12"/>
  <c r="J631" i="12" s="1"/>
  <c r="I626" i="12"/>
  <c r="J626" i="12" s="1"/>
  <c r="I620" i="12"/>
  <c r="J620" i="12" s="1"/>
  <c r="I615" i="12"/>
  <c r="J615" i="12" s="1"/>
  <c r="I610" i="12"/>
  <c r="J610" i="12" s="1"/>
  <c r="I604" i="12"/>
  <c r="J604" i="12" s="1"/>
  <c r="I599" i="12"/>
  <c r="J599" i="12" s="1"/>
  <c r="I594" i="12"/>
  <c r="J594" i="12" s="1"/>
  <c r="I588" i="12"/>
  <c r="J588" i="12" s="1"/>
  <c r="I583" i="12"/>
  <c r="J583" i="12" s="1"/>
  <c r="I578" i="12"/>
  <c r="J578" i="12" s="1"/>
  <c r="I572" i="12"/>
  <c r="J572" i="12" s="1"/>
  <c r="I567" i="12"/>
  <c r="J567" i="12" s="1"/>
  <c r="I562" i="12"/>
  <c r="J562" i="12" s="1"/>
  <c r="I556" i="12"/>
  <c r="J556" i="12" s="1"/>
  <c r="I551" i="12"/>
  <c r="J551" i="12" s="1"/>
  <c r="I546" i="12"/>
  <c r="J546" i="12" s="1"/>
  <c r="I540" i="12"/>
  <c r="J540" i="12" s="1"/>
  <c r="I535" i="12"/>
  <c r="J535" i="12" s="1"/>
  <c r="I530" i="12"/>
  <c r="J530" i="12" s="1"/>
  <c r="I524" i="12"/>
  <c r="J524" i="12" s="1"/>
  <c r="I519" i="12"/>
  <c r="J519" i="12" s="1"/>
  <c r="I514" i="12"/>
  <c r="J514" i="12" s="1"/>
  <c r="I508" i="12"/>
  <c r="J508" i="12" s="1"/>
  <c r="I503" i="12"/>
  <c r="J503" i="12" s="1"/>
  <c r="I498" i="12"/>
  <c r="J498" i="12" s="1"/>
  <c r="I492" i="12"/>
  <c r="J492" i="12" s="1"/>
  <c r="I487" i="12"/>
  <c r="J487" i="12" s="1"/>
  <c r="I482" i="12"/>
  <c r="J482" i="12" s="1"/>
  <c r="I476" i="12"/>
  <c r="J476" i="12" s="1"/>
  <c r="I471" i="12"/>
  <c r="J471" i="12" s="1"/>
  <c r="I466" i="12"/>
  <c r="J466" i="12" s="1"/>
  <c r="I460" i="12"/>
  <c r="J460" i="12" s="1"/>
  <c r="I455" i="12"/>
  <c r="J455" i="12" s="1"/>
  <c r="I450" i="12"/>
  <c r="J450" i="12" s="1"/>
  <c r="I444" i="12"/>
  <c r="J444" i="12" s="1"/>
  <c r="I439" i="12"/>
  <c r="J439" i="12" s="1"/>
  <c r="I434" i="12"/>
  <c r="J434" i="12" s="1"/>
  <c r="I428" i="12"/>
  <c r="J428" i="12" s="1"/>
  <c r="I423" i="12"/>
  <c r="J423" i="12" s="1"/>
  <c r="I418" i="12"/>
  <c r="J418" i="12" s="1"/>
  <c r="I412" i="12"/>
  <c r="J412" i="12" s="1"/>
  <c r="I407" i="12"/>
  <c r="J407" i="12" s="1"/>
  <c r="I402" i="12"/>
  <c r="J402" i="12" s="1"/>
  <c r="I396" i="12"/>
  <c r="J396" i="12" s="1"/>
  <c r="I391" i="12"/>
  <c r="J391" i="12" s="1"/>
  <c r="I386" i="12"/>
  <c r="J386" i="12" s="1"/>
  <c r="I380" i="12"/>
  <c r="J380" i="12" s="1"/>
  <c r="I375" i="12"/>
  <c r="J375" i="12" s="1"/>
  <c r="I370" i="12"/>
  <c r="J370" i="12" s="1"/>
  <c r="I364" i="12"/>
  <c r="J364" i="12" s="1"/>
  <c r="I359" i="12"/>
  <c r="J359" i="12" s="1"/>
  <c r="I354" i="12"/>
  <c r="J354" i="12" s="1"/>
  <c r="I348" i="12"/>
  <c r="J348" i="12" s="1"/>
  <c r="I343" i="12"/>
  <c r="J343" i="12" s="1"/>
  <c r="I338" i="12"/>
  <c r="J338" i="12" s="1"/>
  <c r="I332" i="12"/>
  <c r="J332" i="12" s="1"/>
  <c r="I327" i="12"/>
  <c r="J327" i="12" s="1"/>
  <c r="I322" i="12"/>
  <c r="J322" i="12" s="1"/>
  <c r="I316" i="12"/>
  <c r="J316" i="12" s="1"/>
  <c r="I311" i="12"/>
  <c r="J311" i="12" s="1"/>
  <c r="I306" i="12"/>
  <c r="J306" i="12" s="1"/>
  <c r="I300" i="12"/>
  <c r="J300" i="12" s="1"/>
  <c r="I295" i="12"/>
  <c r="J295" i="12" s="1"/>
  <c r="I290" i="12"/>
  <c r="J290" i="12" s="1"/>
  <c r="I284" i="12"/>
  <c r="J284" i="12" s="1"/>
  <c r="I279" i="12"/>
  <c r="J279" i="12" s="1"/>
  <c r="I274" i="12"/>
  <c r="J274" i="12" s="1"/>
  <c r="I268" i="12"/>
  <c r="J268" i="12" s="1"/>
  <c r="I263" i="12"/>
  <c r="J263" i="12" s="1"/>
  <c r="I258" i="12"/>
  <c r="J258" i="12" s="1"/>
  <c r="I252" i="12"/>
  <c r="J252" i="12" s="1"/>
  <c r="I247" i="12"/>
  <c r="J247" i="12" s="1"/>
  <c r="I242" i="12"/>
  <c r="J242" i="12" s="1"/>
  <c r="I236" i="12"/>
  <c r="J236" i="12" s="1"/>
  <c r="I231" i="12"/>
  <c r="J231" i="12" s="1"/>
  <c r="I226" i="12"/>
  <c r="J226" i="12" s="1"/>
  <c r="I220" i="12"/>
  <c r="J220" i="12" s="1"/>
  <c r="I215" i="12"/>
  <c r="J215" i="12" s="1"/>
  <c r="I210" i="12"/>
  <c r="J210" i="12" s="1"/>
  <c r="I204" i="12"/>
  <c r="J204" i="12" s="1"/>
  <c r="I199" i="12"/>
  <c r="J199" i="12" s="1"/>
  <c r="I194" i="12"/>
  <c r="J194" i="12" s="1"/>
  <c r="I188" i="12"/>
  <c r="J188" i="12" s="1"/>
  <c r="I183" i="12"/>
  <c r="J183" i="12" s="1"/>
  <c r="I178" i="12"/>
  <c r="J178" i="12" s="1"/>
  <c r="I172" i="12"/>
  <c r="J172" i="12" s="1"/>
  <c r="I167" i="12"/>
  <c r="J167" i="12" s="1"/>
  <c r="I162" i="12"/>
  <c r="J162" i="12" s="1"/>
  <c r="I156" i="12"/>
  <c r="J156" i="12" s="1"/>
  <c r="I151" i="12"/>
  <c r="J151" i="12" s="1"/>
  <c r="I146" i="12"/>
  <c r="J146" i="12" s="1"/>
  <c r="I140" i="12"/>
  <c r="J140" i="12" s="1"/>
  <c r="I135" i="12"/>
  <c r="J135" i="12" s="1"/>
  <c r="I130" i="12"/>
  <c r="J130" i="12" s="1"/>
  <c r="I124" i="12"/>
  <c r="J124" i="12" s="1"/>
  <c r="I119" i="12"/>
  <c r="J119" i="12" s="1"/>
  <c r="I114" i="12"/>
  <c r="J114" i="12" s="1"/>
  <c r="I108" i="12"/>
  <c r="J108" i="12" s="1"/>
  <c r="I103" i="12"/>
  <c r="J103" i="12" s="1"/>
  <c r="I98" i="12"/>
  <c r="J98" i="12" s="1"/>
  <c r="I92" i="12"/>
  <c r="J92" i="12" s="1"/>
  <c r="I87" i="12"/>
  <c r="J87" i="12" s="1"/>
  <c r="I82" i="12"/>
  <c r="J82" i="12" s="1"/>
  <c r="I76" i="12"/>
  <c r="J76" i="12" s="1"/>
  <c r="I71" i="12"/>
  <c r="J71" i="12" s="1"/>
  <c r="I66" i="12"/>
  <c r="J66" i="12" s="1"/>
  <c r="I60" i="12"/>
  <c r="J60" i="12" s="1"/>
  <c r="I55" i="12"/>
  <c r="J55" i="12" s="1"/>
  <c r="I50" i="12"/>
  <c r="J50" i="12" s="1"/>
  <c r="I44" i="12"/>
  <c r="J44" i="12" s="1"/>
  <c r="I39" i="12"/>
  <c r="J39" i="12" s="1"/>
  <c r="I34" i="12"/>
  <c r="J34" i="12" s="1"/>
  <c r="I28" i="12"/>
  <c r="J28" i="12" s="1"/>
  <c r="I23" i="12"/>
  <c r="J23" i="12" s="1"/>
  <c r="I18" i="12"/>
  <c r="J18" i="12" s="1"/>
  <c r="I12" i="12"/>
  <c r="J12" i="12" s="1"/>
  <c r="I7" i="12"/>
  <c r="J7" i="12" s="1"/>
  <c r="I2" i="12"/>
  <c r="J2" i="12" s="1"/>
  <c r="I1171" i="12"/>
  <c r="J1171" i="12" s="1"/>
  <c r="I1163" i="12"/>
  <c r="J1163" i="12" s="1"/>
  <c r="I1155" i="12"/>
  <c r="J1155" i="12" s="1"/>
  <c r="I1147" i="12"/>
  <c r="J1147" i="12" s="1"/>
  <c r="I1139" i="12"/>
  <c r="J1139" i="12" s="1"/>
  <c r="I1131" i="12"/>
  <c r="J1131" i="12" s="1"/>
  <c r="I1123" i="12"/>
  <c r="J1123" i="12" s="1"/>
  <c r="I1115" i="12"/>
  <c r="J1115" i="12" s="1"/>
  <c r="I1107" i="12"/>
  <c r="J1107" i="12" s="1"/>
  <c r="I1099" i="12"/>
  <c r="J1099" i="12" s="1"/>
  <c r="I1091" i="12"/>
  <c r="J1091" i="12" s="1"/>
  <c r="I1083" i="12"/>
  <c r="J1083" i="12" s="1"/>
  <c r="I1075" i="12"/>
  <c r="J1075" i="12" s="1"/>
  <c r="I1067" i="12"/>
  <c r="J1067" i="12" s="1"/>
  <c r="I1059" i="12"/>
  <c r="J1059" i="12" s="1"/>
  <c r="I1051" i="12"/>
  <c r="J1051" i="12" s="1"/>
  <c r="I1043" i="12"/>
  <c r="J1043" i="12" s="1"/>
  <c r="I1035" i="12"/>
  <c r="J1035" i="12" s="1"/>
  <c r="I1027" i="12"/>
  <c r="J1027" i="12" s="1"/>
  <c r="I1019" i="12"/>
  <c r="J1019" i="12" s="1"/>
  <c r="I1011" i="12"/>
  <c r="J1011" i="12" s="1"/>
  <c r="I1003" i="12"/>
  <c r="J1003" i="12" s="1"/>
  <c r="I995" i="12"/>
  <c r="J995" i="12" s="1"/>
  <c r="I987" i="12"/>
  <c r="J987" i="12" s="1"/>
  <c r="I981" i="12"/>
  <c r="J981" i="12" s="1"/>
  <c r="I975" i="12"/>
  <c r="J975" i="12" s="1"/>
  <c r="I970" i="12"/>
  <c r="J970" i="12" s="1"/>
  <c r="I965" i="12"/>
  <c r="J965" i="12" s="1"/>
  <c r="I959" i="12"/>
  <c r="J959" i="12" s="1"/>
  <c r="I954" i="12"/>
  <c r="J954" i="12" s="1"/>
  <c r="I949" i="12"/>
  <c r="J949" i="12" s="1"/>
  <c r="I943" i="12"/>
  <c r="J943" i="12" s="1"/>
  <c r="I938" i="12"/>
  <c r="J938" i="12" s="1"/>
  <c r="I933" i="12"/>
  <c r="J933" i="12" s="1"/>
  <c r="I927" i="12"/>
  <c r="J927" i="12" s="1"/>
  <c r="I922" i="12"/>
  <c r="J922" i="12" s="1"/>
  <c r="I917" i="12"/>
  <c r="J917" i="12" s="1"/>
  <c r="I911" i="12"/>
  <c r="J911" i="12" s="1"/>
  <c r="I906" i="12"/>
  <c r="J906" i="12" s="1"/>
  <c r="I901" i="12"/>
  <c r="J901" i="12" s="1"/>
  <c r="I895" i="12"/>
  <c r="J895" i="12" s="1"/>
  <c r="I890" i="12"/>
  <c r="J890" i="12" s="1"/>
  <c r="I885" i="12"/>
  <c r="J885" i="12" s="1"/>
  <c r="I880" i="12"/>
  <c r="J880" i="12" s="1"/>
  <c r="I875" i="12"/>
  <c r="J875" i="12" s="1"/>
  <c r="I870" i="12"/>
  <c r="J870" i="12" s="1"/>
  <c r="I864" i="12"/>
  <c r="J864" i="12" s="1"/>
  <c r="I859" i="12"/>
  <c r="J859" i="12" s="1"/>
  <c r="I854" i="12"/>
  <c r="J854" i="12" s="1"/>
  <c r="I848" i="12"/>
  <c r="J848" i="12" s="1"/>
  <c r="I843" i="12"/>
  <c r="J843" i="12" s="1"/>
  <c r="I838" i="12"/>
  <c r="J838" i="12" s="1"/>
  <c r="I832" i="12"/>
  <c r="J832" i="12" s="1"/>
  <c r="I827" i="12"/>
  <c r="J827" i="12" s="1"/>
  <c r="I822" i="12"/>
  <c r="J822" i="12" s="1"/>
  <c r="I816" i="12"/>
  <c r="J816" i="12" s="1"/>
  <c r="I811" i="12"/>
  <c r="J811" i="12" s="1"/>
  <c r="I806" i="12"/>
  <c r="J806" i="12" s="1"/>
  <c r="I800" i="12"/>
  <c r="J800" i="12" s="1"/>
  <c r="I795" i="12"/>
  <c r="J795" i="12" s="1"/>
  <c r="I790" i="12"/>
  <c r="J790" i="12" s="1"/>
  <c r="I784" i="12"/>
  <c r="J784" i="12" s="1"/>
  <c r="I779" i="12"/>
  <c r="J779" i="12" s="1"/>
  <c r="I774" i="12"/>
  <c r="J774" i="12" s="1"/>
  <c r="I768" i="12"/>
  <c r="J768" i="12" s="1"/>
  <c r="I763" i="12"/>
  <c r="J763" i="12" s="1"/>
  <c r="I758" i="12"/>
  <c r="J758" i="12" s="1"/>
  <c r="I752" i="12"/>
  <c r="J752" i="12" s="1"/>
  <c r="I747" i="12"/>
  <c r="J747" i="12" s="1"/>
  <c r="I742" i="12"/>
  <c r="J742" i="12" s="1"/>
  <c r="I736" i="12"/>
  <c r="J736" i="12" s="1"/>
  <c r="I731" i="12"/>
  <c r="J731" i="12" s="1"/>
  <c r="I726" i="12"/>
  <c r="J726" i="12" s="1"/>
  <c r="I720" i="12"/>
  <c r="J720" i="12" s="1"/>
  <c r="I715" i="12"/>
  <c r="J715" i="12" s="1"/>
  <c r="I710" i="12"/>
  <c r="J710" i="12" s="1"/>
  <c r="I704" i="12"/>
  <c r="J704" i="12" s="1"/>
  <c r="I699" i="12"/>
  <c r="J699" i="12" s="1"/>
  <c r="I694" i="12"/>
  <c r="J694" i="12" s="1"/>
  <c r="I688" i="12"/>
  <c r="J688" i="12" s="1"/>
  <c r="I683" i="12"/>
  <c r="J683" i="12" s="1"/>
  <c r="I678" i="12"/>
  <c r="J678" i="12" s="1"/>
  <c r="I672" i="12"/>
  <c r="J672" i="12" s="1"/>
  <c r="I667" i="12"/>
  <c r="J667" i="12" s="1"/>
  <c r="I662" i="12"/>
  <c r="J662" i="12" s="1"/>
  <c r="I656" i="12"/>
  <c r="J656" i="12" s="1"/>
  <c r="I651" i="12"/>
  <c r="J651" i="12" s="1"/>
  <c r="I646" i="12"/>
  <c r="J646" i="12" s="1"/>
  <c r="I640" i="12"/>
  <c r="J640" i="12" s="1"/>
  <c r="I635" i="12"/>
  <c r="J635" i="12" s="1"/>
  <c r="I630" i="12"/>
  <c r="J630" i="12" s="1"/>
  <c r="I624" i="12"/>
  <c r="J624" i="12" s="1"/>
  <c r="I619" i="12"/>
  <c r="J619" i="12" s="1"/>
  <c r="I614" i="12"/>
  <c r="J614" i="12" s="1"/>
  <c r="I608" i="12"/>
  <c r="J608" i="12" s="1"/>
  <c r="I603" i="12"/>
  <c r="J603" i="12" s="1"/>
  <c r="I598" i="12"/>
  <c r="J598" i="12" s="1"/>
  <c r="I592" i="12"/>
  <c r="J592" i="12" s="1"/>
  <c r="I587" i="12"/>
  <c r="J587" i="12" s="1"/>
  <c r="I582" i="12"/>
  <c r="J582" i="12" s="1"/>
  <c r="I576" i="12"/>
  <c r="J576" i="12" s="1"/>
  <c r="I571" i="12"/>
  <c r="J571" i="12" s="1"/>
  <c r="I566" i="12"/>
  <c r="J566" i="12" s="1"/>
  <c r="I560" i="12"/>
  <c r="J560" i="12" s="1"/>
  <c r="I555" i="12"/>
  <c r="J555" i="12" s="1"/>
  <c r="I550" i="12"/>
  <c r="J550" i="12" s="1"/>
  <c r="I544" i="12"/>
  <c r="J544" i="12" s="1"/>
  <c r="I539" i="12"/>
  <c r="J539" i="12" s="1"/>
  <c r="I534" i="12"/>
  <c r="J534" i="12" s="1"/>
  <c r="I528" i="12"/>
  <c r="J528" i="12" s="1"/>
  <c r="I523" i="12"/>
  <c r="J523" i="12" s="1"/>
  <c r="I518" i="12"/>
  <c r="J518" i="12" s="1"/>
  <c r="I512" i="12"/>
  <c r="J512" i="12" s="1"/>
  <c r="I507" i="12"/>
  <c r="J507" i="12" s="1"/>
  <c r="I502" i="12"/>
  <c r="J502" i="12" s="1"/>
  <c r="I496" i="12"/>
  <c r="J496" i="12" s="1"/>
  <c r="I491" i="12"/>
  <c r="J491" i="12" s="1"/>
  <c r="I486" i="12"/>
  <c r="J486" i="12" s="1"/>
  <c r="I480" i="12"/>
  <c r="J480" i="12" s="1"/>
  <c r="I475" i="12"/>
  <c r="J475" i="12" s="1"/>
  <c r="I470" i="12"/>
  <c r="J470" i="12" s="1"/>
  <c r="I464" i="12"/>
  <c r="J464" i="12" s="1"/>
  <c r="I459" i="12"/>
  <c r="J459" i="12" s="1"/>
  <c r="I454" i="12"/>
  <c r="J454" i="12" s="1"/>
  <c r="I448" i="12"/>
  <c r="J448" i="12" s="1"/>
  <c r="I443" i="12"/>
  <c r="J443" i="12" s="1"/>
  <c r="I438" i="12"/>
  <c r="J438" i="12" s="1"/>
  <c r="I432" i="12"/>
  <c r="J432" i="12" s="1"/>
  <c r="I427" i="12"/>
  <c r="J427" i="12" s="1"/>
  <c r="I422" i="12"/>
  <c r="J422" i="12" s="1"/>
  <c r="I416" i="12"/>
  <c r="J416" i="12" s="1"/>
  <c r="I411" i="12"/>
  <c r="J411" i="12" s="1"/>
  <c r="I406" i="12"/>
  <c r="J406" i="12" s="1"/>
  <c r="I400" i="12"/>
  <c r="J400" i="12" s="1"/>
  <c r="I395" i="12"/>
  <c r="J395" i="12" s="1"/>
  <c r="I390" i="12"/>
  <c r="J390" i="12" s="1"/>
  <c r="I384" i="12"/>
  <c r="J384" i="12" s="1"/>
  <c r="I379" i="12"/>
  <c r="J379" i="12" s="1"/>
  <c r="I374" i="12"/>
  <c r="J374" i="12" s="1"/>
  <c r="I368" i="12"/>
  <c r="J368" i="12" s="1"/>
  <c r="I363" i="12"/>
  <c r="J363" i="12" s="1"/>
  <c r="I358" i="12"/>
  <c r="J358" i="12" s="1"/>
  <c r="I352" i="12"/>
  <c r="J352" i="12" s="1"/>
  <c r="I347" i="12"/>
  <c r="J347" i="12" s="1"/>
  <c r="I342" i="12"/>
  <c r="J342" i="12" s="1"/>
  <c r="I336" i="12"/>
  <c r="J336" i="12" s="1"/>
  <c r="I331" i="12"/>
  <c r="J331" i="12" s="1"/>
  <c r="I326" i="12"/>
  <c r="J326" i="12" s="1"/>
  <c r="I320" i="12"/>
  <c r="J320" i="12" s="1"/>
  <c r="I315" i="12"/>
  <c r="J315" i="12" s="1"/>
  <c r="I310" i="12"/>
  <c r="J310" i="12" s="1"/>
  <c r="I304" i="12"/>
  <c r="J304" i="12" s="1"/>
  <c r="I299" i="12"/>
  <c r="J299" i="12" s="1"/>
  <c r="I294" i="12"/>
  <c r="J294" i="12" s="1"/>
  <c r="I288" i="12"/>
  <c r="J288" i="12" s="1"/>
  <c r="I283" i="12"/>
  <c r="J283" i="12" s="1"/>
  <c r="I278" i="12"/>
  <c r="J278" i="12" s="1"/>
  <c r="I272" i="12"/>
  <c r="J272" i="12" s="1"/>
  <c r="I267" i="12"/>
  <c r="J267" i="12" s="1"/>
  <c r="I262" i="12"/>
  <c r="J262" i="12" s="1"/>
  <c r="I256" i="12"/>
  <c r="J256" i="12" s="1"/>
  <c r="I251" i="12"/>
  <c r="J251" i="12" s="1"/>
  <c r="I246" i="12"/>
  <c r="J246" i="12" s="1"/>
  <c r="I240" i="12"/>
  <c r="J240" i="12" s="1"/>
  <c r="I235" i="12"/>
  <c r="J235" i="12" s="1"/>
  <c r="I230" i="12"/>
  <c r="J230" i="12" s="1"/>
  <c r="I224" i="12"/>
  <c r="J224" i="12" s="1"/>
  <c r="I219" i="12"/>
  <c r="J219" i="12" s="1"/>
  <c r="I214" i="12"/>
  <c r="J214" i="12" s="1"/>
  <c r="I208" i="12"/>
  <c r="J208" i="12" s="1"/>
  <c r="I203" i="12"/>
  <c r="J203" i="12" s="1"/>
  <c r="I198" i="12"/>
  <c r="J198" i="12" s="1"/>
  <c r="I192" i="12"/>
  <c r="J192" i="12" s="1"/>
  <c r="I187" i="12"/>
  <c r="J187" i="12" s="1"/>
  <c r="I182" i="12"/>
  <c r="J182" i="12" s="1"/>
  <c r="I176" i="12"/>
  <c r="J176" i="12" s="1"/>
  <c r="I171" i="12"/>
  <c r="J171" i="12" s="1"/>
  <c r="I166" i="12"/>
  <c r="J166" i="12" s="1"/>
  <c r="I160" i="12"/>
  <c r="J160" i="12" s="1"/>
  <c r="I155" i="12"/>
  <c r="J155" i="12" s="1"/>
  <c r="I150" i="12"/>
  <c r="J150" i="12" s="1"/>
  <c r="I144" i="12"/>
  <c r="J144" i="12" s="1"/>
  <c r="I139" i="12"/>
  <c r="J139" i="12" s="1"/>
  <c r="I134" i="12"/>
  <c r="J134" i="12" s="1"/>
  <c r="I128" i="12"/>
  <c r="J128" i="12" s="1"/>
  <c r="I123" i="12"/>
  <c r="J123" i="12" s="1"/>
  <c r="I118" i="12"/>
  <c r="J118" i="12" s="1"/>
  <c r="I112" i="12"/>
  <c r="J112" i="12" s="1"/>
  <c r="I107" i="12"/>
  <c r="J107" i="12" s="1"/>
  <c r="I102" i="12"/>
  <c r="J102" i="12" s="1"/>
  <c r="I96" i="12"/>
  <c r="J96" i="12" s="1"/>
  <c r="I91" i="12"/>
  <c r="J91" i="12" s="1"/>
  <c r="I86" i="12"/>
  <c r="J86" i="12" s="1"/>
  <c r="I80" i="12"/>
  <c r="J80" i="12" s="1"/>
  <c r="I75" i="12"/>
  <c r="J75" i="12" s="1"/>
  <c r="I70" i="12"/>
  <c r="J70" i="12" s="1"/>
  <c r="I64" i="12"/>
  <c r="J64" i="12" s="1"/>
  <c r="I59" i="12"/>
  <c r="J59" i="12" s="1"/>
  <c r="I54" i="12"/>
  <c r="J54" i="12" s="1"/>
  <c r="I48" i="12"/>
  <c r="J48" i="12" s="1"/>
  <c r="I43" i="12"/>
  <c r="J43" i="12" s="1"/>
  <c r="I38" i="12"/>
  <c r="J38" i="12" s="1"/>
  <c r="I32" i="12"/>
  <c r="J32" i="12" s="1"/>
  <c r="I27" i="12"/>
  <c r="J27" i="12" s="1"/>
  <c r="I22" i="12"/>
  <c r="J22" i="12" s="1"/>
  <c r="I16" i="12"/>
  <c r="J16" i="12" s="1"/>
  <c r="I11" i="12"/>
  <c r="J11" i="12" s="1"/>
  <c r="I6" i="12"/>
  <c r="J6" i="12" s="1"/>
  <c r="I1169" i="12"/>
  <c r="J1169" i="12" s="1"/>
  <c r="I1161" i="12"/>
  <c r="J1161" i="12" s="1"/>
  <c r="I1153" i="12"/>
  <c r="J1153" i="12" s="1"/>
  <c r="I1145" i="12"/>
  <c r="J1145" i="12" s="1"/>
  <c r="I1137" i="12"/>
  <c r="J1137" i="12" s="1"/>
  <c r="I1129" i="12"/>
  <c r="J1129" i="12" s="1"/>
  <c r="I1121" i="12"/>
  <c r="J1121" i="12" s="1"/>
  <c r="I1113" i="12"/>
  <c r="J1113" i="12" s="1"/>
  <c r="I1105" i="12"/>
  <c r="J1105" i="12" s="1"/>
  <c r="I1097" i="12"/>
  <c r="J1097" i="12" s="1"/>
  <c r="I1089" i="12"/>
  <c r="J1089" i="12" s="1"/>
  <c r="I1081" i="12"/>
  <c r="J1081" i="12" s="1"/>
  <c r="I1073" i="12"/>
  <c r="J1073" i="12" s="1"/>
  <c r="I1065" i="12"/>
  <c r="J1065" i="12" s="1"/>
  <c r="I1057" i="12"/>
  <c r="J1057" i="12" s="1"/>
  <c r="I1049" i="12"/>
  <c r="J1049" i="12" s="1"/>
  <c r="I1041" i="12"/>
  <c r="J1041" i="12" s="1"/>
  <c r="I1033" i="12"/>
  <c r="J1033" i="12" s="1"/>
  <c r="I1025" i="12"/>
  <c r="J1025" i="12" s="1"/>
  <c r="I1017" i="12"/>
  <c r="J1017" i="12" s="1"/>
  <c r="I1009" i="12"/>
  <c r="J1009" i="12" s="1"/>
  <c r="I1001" i="12"/>
  <c r="J1001" i="12" s="1"/>
  <c r="I993" i="12"/>
  <c r="J993" i="12" s="1"/>
  <c r="I985" i="12"/>
  <c r="J985" i="12" s="1"/>
  <c r="I979" i="12"/>
  <c r="J979" i="12" s="1"/>
  <c r="I974" i="12"/>
  <c r="J974" i="12" s="1"/>
  <c r="I969" i="12"/>
  <c r="J969" i="12" s="1"/>
  <c r="I963" i="12"/>
  <c r="J963" i="12" s="1"/>
  <c r="I958" i="12"/>
  <c r="J958" i="12" s="1"/>
  <c r="I953" i="12"/>
  <c r="J953" i="12" s="1"/>
  <c r="I947" i="12"/>
  <c r="J947" i="12" s="1"/>
  <c r="I942" i="12"/>
  <c r="J942" i="12" s="1"/>
  <c r="I937" i="12"/>
  <c r="J937" i="12" s="1"/>
  <c r="I931" i="12"/>
  <c r="J931" i="12" s="1"/>
  <c r="I926" i="12"/>
  <c r="J926" i="12" s="1"/>
  <c r="I921" i="12"/>
  <c r="J921" i="12" s="1"/>
  <c r="I915" i="12"/>
  <c r="J915" i="12" s="1"/>
  <c r="I910" i="12"/>
  <c r="J910" i="12" s="1"/>
  <c r="I905" i="12"/>
  <c r="J905" i="12" s="1"/>
  <c r="I899" i="12"/>
  <c r="J899" i="12" s="1"/>
  <c r="I894" i="12"/>
  <c r="J894" i="12" s="1"/>
  <c r="I889" i="12"/>
  <c r="J889" i="12" s="1"/>
  <c r="I879" i="12"/>
  <c r="J879" i="12" s="1"/>
  <c r="I874" i="12"/>
  <c r="J874" i="12" s="1"/>
  <c r="I868" i="12"/>
  <c r="J868" i="12" s="1"/>
  <c r="I863" i="12"/>
  <c r="J863" i="12" s="1"/>
  <c r="I858" i="12"/>
  <c r="J858" i="12" s="1"/>
  <c r="I852" i="12"/>
  <c r="J852" i="12" s="1"/>
  <c r="I847" i="12"/>
  <c r="J847" i="12" s="1"/>
  <c r="I842" i="12"/>
  <c r="J842" i="12" s="1"/>
  <c r="I836" i="12"/>
  <c r="J836" i="12" s="1"/>
  <c r="I831" i="12"/>
  <c r="J831" i="12" s="1"/>
  <c r="I826" i="12"/>
  <c r="J826" i="12" s="1"/>
  <c r="I820" i="12"/>
  <c r="J820" i="12" s="1"/>
  <c r="I815" i="12"/>
  <c r="J815" i="12" s="1"/>
  <c r="I810" i="12"/>
  <c r="J810" i="12" s="1"/>
  <c r="I804" i="12"/>
  <c r="J804" i="12" s="1"/>
  <c r="I799" i="12"/>
  <c r="J799" i="12" s="1"/>
  <c r="I794" i="12"/>
  <c r="J794" i="12" s="1"/>
  <c r="I788" i="12"/>
  <c r="J788" i="12" s="1"/>
  <c r="I783" i="12"/>
  <c r="J783" i="12" s="1"/>
  <c r="I778" i="12"/>
  <c r="J778" i="12" s="1"/>
  <c r="I772" i="12"/>
  <c r="J772" i="12" s="1"/>
  <c r="I767" i="12"/>
  <c r="J767" i="12" s="1"/>
  <c r="I762" i="12"/>
  <c r="J762" i="12" s="1"/>
  <c r="I756" i="12"/>
  <c r="J756" i="12" s="1"/>
  <c r="I751" i="12"/>
  <c r="J751" i="12" s="1"/>
  <c r="I746" i="12"/>
  <c r="J746" i="12" s="1"/>
  <c r="I740" i="12"/>
  <c r="J740" i="12" s="1"/>
  <c r="I735" i="12"/>
  <c r="J735" i="12" s="1"/>
  <c r="I730" i="12"/>
  <c r="J730" i="12" s="1"/>
  <c r="I724" i="12"/>
  <c r="J724" i="12" s="1"/>
  <c r="I719" i="12"/>
  <c r="J719" i="12" s="1"/>
  <c r="I714" i="12"/>
  <c r="J714" i="12" s="1"/>
  <c r="I708" i="12"/>
  <c r="J708" i="12" s="1"/>
  <c r="I703" i="12"/>
  <c r="J703" i="12" s="1"/>
  <c r="I698" i="12"/>
  <c r="J698" i="12" s="1"/>
  <c r="I692" i="12"/>
  <c r="J692" i="12" s="1"/>
  <c r="I687" i="12"/>
  <c r="J687" i="12" s="1"/>
  <c r="I682" i="12"/>
  <c r="J682" i="12" s="1"/>
  <c r="I676" i="12"/>
  <c r="J676" i="12" s="1"/>
  <c r="I671" i="12"/>
  <c r="J671" i="12" s="1"/>
  <c r="I666" i="12"/>
  <c r="J666" i="12" s="1"/>
  <c r="I660" i="12"/>
  <c r="J660" i="12" s="1"/>
  <c r="I655" i="12"/>
  <c r="J655" i="12" s="1"/>
  <c r="I650" i="12"/>
  <c r="J650" i="12" s="1"/>
  <c r="I644" i="12"/>
  <c r="J644" i="12" s="1"/>
  <c r="I639" i="12"/>
  <c r="J639" i="12" s="1"/>
  <c r="I634" i="12"/>
  <c r="J634" i="12" s="1"/>
  <c r="I628" i="12"/>
  <c r="J628" i="12" s="1"/>
  <c r="I623" i="12"/>
  <c r="J623" i="12" s="1"/>
  <c r="I618" i="12"/>
  <c r="J618" i="12" s="1"/>
  <c r="I612" i="12"/>
  <c r="J612" i="12" s="1"/>
  <c r="I607" i="12"/>
  <c r="J607" i="12" s="1"/>
  <c r="I602" i="12"/>
  <c r="J602" i="12" s="1"/>
  <c r="I596" i="12"/>
  <c r="J596" i="12" s="1"/>
  <c r="I591" i="12"/>
  <c r="J591" i="12" s="1"/>
  <c r="I586" i="12"/>
  <c r="J586" i="12" s="1"/>
  <c r="I580" i="12"/>
  <c r="J580" i="12" s="1"/>
  <c r="I575" i="12"/>
  <c r="J575" i="12" s="1"/>
  <c r="I570" i="12"/>
  <c r="J570" i="12" s="1"/>
  <c r="I564" i="12"/>
  <c r="J564" i="12" s="1"/>
  <c r="I559" i="12"/>
  <c r="J559" i="12" s="1"/>
  <c r="I554" i="12"/>
  <c r="J554" i="12" s="1"/>
  <c r="I548" i="12"/>
  <c r="J548" i="12" s="1"/>
  <c r="I543" i="12"/>
  <c r="J543" i="12" s="1"/>
  <c r="I538" i="12"/>
  <c r="J538" i="12" s="1"/>
  <c r="I532" i="12"/>
  <c r="J532" i="12" s="1"/>
  <c r="I527" i="12"/>
  <c r="J527" i="12" s="1"/>
  <c r="I522" i="12"/>
  <c r="J522" i="12" s="1"/>
  <c r="I516" i="12"/>
  <c r="J516" i="12" s="1"/>
  <c r="I511" i="12"/>
  <c r="J511" i="12" s="1"/>
  <c r="I506" i="12"/>
  <c r="J506" i="12" s="1"/>
  <c r="I500" i="12"/>
  <c r="J500" i="12" s="1"/>
  <c r="I495" i="12"/>
  <c r="J495" i="12" s="1"/>
  <c r="I490" i="12"/>
  <c r="J490" i="12" s="1"/>
  <c r="I484" i="12"/>
  <c r="J484" i="12" s="1"/>
  <c r="I479" i="12"/>
  <c r="J479" i="12" s="1"/>
  <c r="I474" i="12"/>
  <c r="J474" i="12" s="1"/>
  <c r="I468" i="12"/>
  <c r="J468" i="12" s="1"/>
  <c r="I463" i="12"/>
  <c r="J463" i="12" s="1"/>
  <c r="I458" i="12"/>
  <c r="J458" i="12" s="1"/>
  <c r="I452" i="12"/>
  <c r="J452" i="12" s="1"/>
  <c r="I447" i="12"/>
  <c r="J447" i="12" s="1"/>
  <c r="I442" i="12"/>
  <c r="J442" i="12" s="1"/>
  <c r="I436" i="12"/>
  <c r="J436" i="12" s="1"/>
  <c r="I431" i="12"/>
  <c r="J431" i="12" s="1"/>
  <c r="I426" i="12"/>
  <c r="J426" i="12" s="1"/>
  <c r="I420" i="12"/>
  <c r="J420" i="12" s="1"/>
  <c r="I415" i="12"/>
  <c r="J415" i="12" s="1"/>
  <c r="I410" i="12"/>
  <c r="J410" i="12" s="1"/>
  <c r="I404" i="12"/>
  <c r="J404" i="12" s="1"/>
  <c r="I399" i="12"/>
  <c r="J399" i="12" s="1"/>
  <c r="I394" i="12"/>
  <c r="J394" i="12" s="1"/>
  <c r="I388" i="12"/>
  <c r="J388" i="12" s="1"/>
  <c r="I383" i="12"/>
  <c r="J383" i="12" s="1"/>
  <c r="I378" i="12"/>
  <c r="J378" i="12" s="1"/>
  <c r="I372" i="12"/>
  <c r="J372" i="12" s="1"/>
  <c r="I367" i="12"/>
  <c r="J367" i="12" s="1"/>
  <c r="I362" i="12"/>
  <c r="J362" i="12" s="1"/>
  <c r="I356" i="12"/>
  <c r="J356" i="12" s="1"/>
  <c r="I351" i="12"/>
  <c r="J351" i="12" s="1"/>
  <c r="I346" i="12"/>
  <c r="J346" i="12" s="1"/>
  <c r="I340" i="12"/>
  <c r="J340" i="12" s="1"/>
  <c r="I335" i="12"/>
  <c r="J335" i="12" s="1"/>
  <c r="I330" i="12"/>
  <c r="J330" i="12" s="1"/>
  <c r="I324" i="12"/>
  <c r="J324" i="12" s="1"/>
  <c r="I319" i="12"/>
  <c r="J319" i="12" s="1"/>
  <c r="I314" i="12"/>
  <c r="J314" i="12" s="1"/>
  <c r="I308" i="12"/>
  <c r="J308" i="12" s="1"/>
  <c r="I303" i="12"/>
  <c r="J303" i="12" s="1"/>
  <c r="I298" i="12"/>
  <c r="J298" i="12" s="1"/>
  <c r="I292" i="12"/>
  <c r="J292" i="12" s="1"/>
  <c r="I287" i="12"/>
  <c r="J287" i="12" s="1"/>
  <c r="I282" i="12"/>
  <c r="J282" i="12" s="1"/>
  <c r="I276" i="12"/>
  <c r="J276" i="12" s="1"/>
  <c r="I271" i="12"/>
  <c r="J271" i="12" s="1"/>
  <c r="I266" i="12"/>
  <c r="J266" i="12" s="1"/>
  <c r="I260" i="12"/>
  <c r="J260" i="12" s="1"/>
  <c r="I255" i="12"/>
  <c r="J255" i="12" s="1"/>
  <c r="I250" i="12"/>
  <c r="J250" i="12" s="1"/>
  <c r="I244" i="12"/>
  <c r="J244" i="12" s="1"/>
  <c r="I239" i="12"/>
  <c r="J239" i="12" s="1"/>
  <c r="I234" i="12"/>
  <c r="J234" i="12" s="1"/>
  <c r="I228" i="12"/>
  <c r="J228" i="12" s="1"/>
  <c r="I223" i="12"/>
  <c r="J223" i="12" s="1"/>
  <c r="I218" i="12"/>
  <c r="J218" i="12" s="1"/>
  <c r="I212" i="12"/>
  <c r="J212" i="12" s="1"/>
  <c r="I207" i="12"/>
  <c r="J207" i="12" s="1"/>
  <c r="I202" i="12"/>
  <c r="J202" i="12" s="1"/>
  <c r="I196" i="12"/>
  <c r="J196" i="12" s="1"/>
  <c r="I191" i="12"/>
  <c r="J191" i="12" s="1"/>
  <c r="I186" i="12"/>
  <c r="J186" i="12" s="1"/>
  <c r="I180" i="12"/>
  <c r="J180" i="12" s="1"/>
  <c r="I175" i="12"/>
  <c r="J175" i="12" s="1"/>
  <c r="I170" i="12"/>
  <c r="J170" i="12" s="1"/>
  <c r="I164" i="12"/>
  <c r="J164" i="12" s="1"/>
  <c r="I159" i="12"/>
  <c r="J159" i="12" s="1"/>
  <c r="I154" i="12"/>
  <c r="J154" i="12" s="1"/>
  <c r="I148" i="12"/>
  <c r="J148" i="12" s="1"/>
  <c r="I143" i="12"/>
  <c r="J143" i="12" s="1"/>
  <c r="I138" i="12"/>
  <c r="J138" i="12" s="1"/>
  <c r="I132" i="12"/>
  <c r="J132" i="12" s="1"/>
  <c r="I127" i="12"/>
  <c r="J127" i="12" s="1"/>
  <c r="I122" i="12"/>
  <c r="J122" i="12" s="1"/>
  <c r="I116" i="12"/>
  <c r="J116" i="12" s="1"/>
  <c r="I111" i="12"/>
  <c r="J111" i="12" s="1"/>
  <c r="I106" i="12"/>
  <c r="J106" i="12" s="1"/>
  <c r="I100" i="12"/>
  <c r="J100" i="12" s="1"/>
  <c r="I95" i="12"/>
  <c r="J95" i="12" s="1"/>
  <c r="I90" i="12"/>
  <c r="J90" i="12" s="1"/>
  <c r="I84" i="12"/>
  <c r="J84" i="12" s="1"/>
  <c r="I79" i="12"/>
  <c r="J79" i="12" s="1"/>
  <c r="I74" i="12"/>
  <c r="J74" i="12" s="1"/>
  <c r="I68" i="12"/>
  <c r="J68" i="12" s="1"/>
  <c r="I63" i="12"/>
  <c r="J63" i="12" s="1"/>
  <c r="I58" i="12"/>
  <c r="J58" i="12" s="1"/>
  <c r="I52" i="12"/>
  <c r="J52" i="12" s="1"/>
  <c r="I47" i="12"/>
  <c r="J47" i="12" s="1"/>
  <c r="I42" i="12"/>
  <c r="J42" i="12" s="1"/>
  <c r="I36" i="12"/>
  <c r="J36" i="12" s="1"/>
  <c r="I31" i="12"/>
  <c r="J31" i="12" s="1"/>
  <c r="I26" i="12"/>
  <c r="J26" i="12" s="1"/>
  <c r="I20" i="12"/>
  <c r="J20" i="12" s="1"/>
  <c r="I15" i="12"/>
  <c r="J15" i="12" s="1"/>
  <c r="I10" i="12"/>
  <c r="J10" i="12" s="1"/>
  <c r="I4" i="12"/>
  <c r="J4" i="12" s="1"/>
  <c r="I1159" i="12"/>
  <c r="J1159" i="12" s="1"/>
  <c r="I1127" i="12"/>
  <c r="J1127" i="12" s="1"/>
  <c r="I1095" i="12"/>
  <c r="J1095" i="12" s="1"/>
  <c r="I1063" i="12"/>
  <c r="J1063" i="12" s="1"/>
  <c r="I1031" i="12"/>
  <c r="J1031" i="12" s="1"/>
  <c r="I999" i="12"/>
  <c r="J999" i="12" s="1"/>
  <c r="I973" i="12"/>
  <c r="J973" i="12" s="1"/>
  <c r="I951" i="12"/>
  <c r="J951" i="12" s="1"/>
  <c r="I930" i="12"/>
  <c r="J930" i="12" s="1"/>
  <c r="I909" i="12"/>
  <c r="J909" i="12" s="1"/>
  <c r="I887" i="12"/>
  <c r="J887" i="12" s="1"/>
  <c r="I867" i="12"/>
  <c r="J867" i="12" s="1"/>
  <c r="I846" i="12"/>
  <c r="J846" i="12" s="1"/>
  <c r="I824" i="12"/>
  <c r="J824" i="12" s="1"/>
  <c r="I803" i="12"/>
  <c r="J803" i="12" s="1"/>
  <c r="I782" i="12"/>
  <c r="J782" i="12" s="1"/>
  <c r="I760" i="12"/>
  <c r="J760" i="12" s="1"/>
  <c r="I739" i="12"/>
  <c r="J739" i="12" s="1"/>
  <c r="I718" i="12"/>
  <c r="J718" i="12" s="1"/>
  <c r="I696" i="12"/>
  <c r="J696" i="12" s="1"/>
  <c r="I675" i="12"/>
  <c r="J675" i="12" s="1"/>
  <c r="I654" i="12"/>
  <c r="J654" i="12" s="1"/>
  <c r="I632" i="12"/>
  <c r="J632" i="12" s="1"/>
  <c r="I611" i="12"/>
  <c r="J611" i="12" s="1"/>
  <c r="I590" i="12"/>
  <c r="J590" i="12" s="1"/>
  <c r="I568" i="12"/>
  <c r="J568" i="12" s="1"/>
  <c r="I547" i="12"/>
  <c r="J547" i="12" s="1"/>
  <c r="I526" i="12"/>
  <c r="J526" i="12" s="1"/>
  <c r="I504" i="12"/>
  <c r="J504" i="12" s="1"/>
  <c r="I483" i="12"/>
  <c r="J483" i="12" s="1"/>
  <c r="I462" i="12"/>
  <c r="J462" i="12" s="1"/>
  <c r="I440" i="12"/>
  <c r="J440" i="12" s="1"/>
  <c r="I419" i="12"/>
  <c r="J419" i="12" s="1"/>
  <c r="I398" i="12"/>
  <c r="J398" i="12" s="1"/>
  <c r="I376" i="12"/>
  <c r="J376" i="12" s="1"/>
  <c r="I355" i="12"/>
  <c r="J355" i="12" s="1"/>
  <c r="I334" i="12"/>
  <c r="J334" i="12" s="1"/>
  <c r="I312" i="12"/>
  <c r="J312" i="12" s="1"/>
  <c r="I291" i="12"/>
  <c r="J291" i="12" s="1"/>
  <c r="I270" i="12"/>
  <c r="J270" i="12" s="1"/>
  <c r="I248" i="12"/>
  <c r="J248" i="12" s="1"/>
  <c r="I227" i="12"/>
  <c r="J227" i="12" s="1"/>
  <c r="I206" i="12"/>
  <c r="J206" i="12" s="1"/>
  <c r="I184" i="12"/>
  <c r="J184" i="12" s="1"/>
  <c r="I163" i="12"/>
  <c r="J163" i="12" s="1"/>
  <c r="I142" i="12"/>
  <c r="J142" i="12" s="1"/>
  <c r="I120" i="12"/>
  <c r="J120" i="12" s="1"/>
  <c r="I99" i="12"/>
  <c r="J99" i="12" s="1"/>
  <c r="I78" i="12"/>
  <c r="J78" i="12" s="1"/>
  <c r="I56" i="12"/>
  <c r="J56" i="12" s="1"/>
  <c r="I35" i="12"/>
  <c r="J35" i="12" s="1"/>
  <c r="I14" i="12"/>
  <c r="J14" i="12" s="1"/>
  <c r="I1151" i="12"/>
  <c r="J1151" i="12" s="1"/>
  <c r="I1119" i="12"/>
  <c r="J1119" i="12" s="1"/>
  <c r="I1087" i="12"/>
  <c r="J1087" i="12" s="1"/>
  <c r="I1055" i="12"/>
  <c r="J1055" i="12" s="1"/>
  <c r="I1023" i="12"/>
  <c r="J1023" i="12" s="1"/>
  <c r="I991" i="12"/>
  <c r="J991" i="12" s="1"/>
  <c r="I967" i="12"/>
  <c r="J967" i="12" s="1"/>
  <c r="I946" i="12"/>
  <c r="J946" i="12" s="1"/>
  <c r="I925" i="12"/>
  <c r="J925" i="12" s="1"/>
  <c r="I903" i="12"/>
  <c r="J903" i="12" s="1"/>
  <c r="I883" i="12"/>
  <c r="J883" i="12" s="1"/>
  <c r="I862" i="12"/>
  <c r="J862" i="12" s="1"/>
  <c r="I840" i="12"/>
  <c r="J840" i="12" s="1"/>
  <c r="I819" i="12"/>
  <c r="J819" i="12" s="1"/>
  <c r="I798" i="12"/>
  <c r="J798" i="12" s="1"/>
  <c r="I776" i="12"/>
  <c r="J776" i="12" s="1"/>
  <c r="I755" i="12"/>
  <c r="J755" i="12" s="1"/>
  <c r="I734" i="12"/>
  <c r="J734" i="12" s="1"/>
  <c r="I712" i="12"/>
  <c r="J712" i="12" s="1"/>
  <c r="I691" i="12"/>
  <c r="J691" i="12" s="1"/>
  <c r="I670" i="12"/>
  <c r="J670" i="12" s="1"/>
  <c r="I648" i="12"/>
  <c r="J648" i="12" s="1"/>
  <c r="I627" i="12"/>
  <c r="J627" i="12" s="1"/>
  <c r="I606" i="12"/>
  <c r="J606" i="12" s="1"/>
  <c r="I584" i="12"/>
  <c r="J584" i="12" s="1"/>
  <c r="I563" i="12"/>
  <c r="J563" i="12" s="1"/>
  <c r="I542" i="12"/>
  <c r="J542" i="12" s="1"/>
  <c r="I520" i="12"/>
  <c r="J520" i="12" s="1"/>
  <c r="I499" i="12"/>
  <c r="J499" i="12" s="1"/>
  <c r="I478" i="12"/>
  <c r="J478" i="12" s="1"/>
  <c r="I456" i="12"/>
  <c r="J456" i="12" s="1"/>
  <c r="I435" i="12"/>
  <c r="J435" i="12" s="1"/>
  <c r="I414" i="12"/>
  <c r="J414" i="12" s="1"/>
  <c r="I392" i="12"/>
  <c r="J392" i="12" s="1"/>
  <c r="I371" i="12"/>
  <c r="J371" i="12" s="1"/>
  <c r="I350" i="12"/>
  <c r="J350" i="12" s="1"/>
  <c r="I328" i="12"/>
  <c r="J328" i="12" s="1"/>
  <c r="I307" i="12"/>
  <c r="J307" i="12" s="1"/>
  <c r="I286" i="12"/>
  <c r="J286" i="12" s="1"/>
  <c r="I264" i="12"/>
  <c r="J264" i="12" s="1"/>
  <c r="I243" i="12"/>
  <c r="J243" i="12" s="1"/>
  <c r="I222" i="12"/>
  <c r="J222" i="12" s="1"/>
  <c r="I200" i="12"/>
  <c r="J200" i="12" s="1"/>
  <c r="I179" i="12"/>
  <c r="J179" i="12" s="1"/>
  <c r="I158" i="12"/>
  <c r="J158" i="12" s="1"/>
  <c r="I136" i="12"/>
  <c r="J136" i="12" s="1"/>
  <c r="I115" i="12"/>
  <c r="J115" i="12" s="1"/>
  <c r="I94" i="12"/>
  <c r="J94" i="12" s="1"/>
  <c r="I72" i="12"/>
  <c r="J72" i="12" s="1"/>
  <c r="I51" i="12"/>
  <c r="J51" i="12" s="1"/>
  <c r="I30" i="12"/>
  <c r="J30" i="12" s="1"/>
  <c r="I8" i="12"/>
  <c r="J8" i="12" s="1"/>
  <c r="I1143" i="12"/>
  <c r="J1143" i="12" s="1"/>
  <c r="I1111" i="12"/>
  <c r="J1111" i="12" s="1"/>
  <c r="I1079" i="12"/>
  <c r="J1079" i="12" s="1"/>
  <c r="I1047" i="12"/>
  <c r="J1047" i="12" s="1"/>
  <c r="I1015" i="12"/>
  <c r="J1015" i="12" s="1"/>
  <c r="I983" i="12"/>
  <c r="J983" i="12" s="1"/>
  <c r="I962" i="12"/>
  <c r="J962" i="12" s="1"/>
  <c r="I941" i="12"/>
  <c r="J941" i="12" s="1"/>
  <c r="I919" i="12"/>
  <c r="J919" i="12" s="1"/>
  <c r="I898" i="12"/>
  <c r="J898" i="12" s="1"/>
  <c r="I878" i="12"/>
  <c r="J878" i="12" s="1"/>
  <c r="I856" i="12"/>
  <c r="J856" i="12" s="1"/>
  <c r="I835" i="12"/>
  <c r="J835" i="12" s="1"/>
  <c r="I814" i="12"/>
  <c r="J814" i="12" s="1"/>
  <c r="I792" i="12"/>
  <c r="J792" i="12" s="1"/>
  <c r="I771" i="12"/>
  <c r="J771" i="12" s="1"/>
  <c r="I750" i="12"/>
  <c r="J750" i="12" s="1"/>
  <c r="I728" i="12"/>
  <c r="J728" i="12" s="1"/>
  <c r="I707" i="12"/>
  <c r="J707" i="12" s="1"/>
  <c r="I686" i="12"/>
  <c r="J686" i="12" s="1"/>
  <c r="I664" i="12"/>
  <c r="J664" i="12" s="1"/>
  <c r="I643" i="12"/>
  <c r="J643" i="12" s="1"/>
  <c r="I622" i="12"/>
  <c r="J622" i="12" s="1"/>
  <c r="I600" i="12"/>
  <c r="J600" i="12" s="1"/>
  <c r="I579" i="12"/>
  <c r="J579" i="12" s="1"/>
  <c r="I558" i="12"/>
  <c r="J558" i="12" s="1"/>
  <c r="I536" i="12"/>
  <c r="J536" i="12" s="1"/>
  <c r="I515" i="12"/>
  <c r="J515" i="12" s="1"/>
  <c r="I494" i="12"/>
  <c r="J494" i="12" s="1"/>
  <c r="I472" i="12"/>
  <c r="J472" i="12" s="1"/>
  <c r="I451" i="12"/>
  <c r="J451" i="12" s="1"/>
  <c r="I430" i="12"/>
  <c r="J430" i="12" s="1"/>
  <c r="I408" i="12"/>
  <c r="J408" i="12" s="1"/>
  <c r="I387" i="12"/>
  <c r="J387" i="12" s="1"/>
  <c r="I366" i="12"/>
  <c r="J366" i="12" s="1"/>
  <c r="I344" i="12"/>
  <c r="J344" i="12" s="1"/>
  <c r="I323" i="12"/>
  <c r="J323" i="12" s="1"/>
  <c r="I302" i="12"/>
  <c r="J302" i="12" s="1"/>
  <c r="I280" i="12"/>
  <c r="J280" i="12" s="1"/>
  <c r="I259" i="12"/>
  <c r="J259" i="12" s="1"/>
  <c r="I238" i="12"/>
  <c r="J238" i="12" s="1"/>
  <c r="I216" i="12"/>
  <c r="J216" i="12" s="1"/>
  <c r="I195" i="12"/>
  <c r="J195" i="12" s="1"/>
  <c r="I174" i="12"/>
  <c r="J174" i="12" s="1"/>
  <c r="I152" i="12"/>
  <c r="J152" i="12" s="1"/>
  <c r="I131" i="12"/>
  <c r="J131" i="12" s="1"/>
  <c r="I110" i="12"/>
  <c r="J110" i="12" s="1"/>
  <c r="I88" i="12"/>
  <c r="J88" i="12" s="1"/>
  <c r="I67" i="12"/>
  <c r="J67" i="12" s="1"/>
  <c r="I46" i="12"/>
  <c r="J46" i="12" s="1"/>
  <c r="I24" i="12"/>
  <c r="J24" i="12" s="1"/>
  <c r="I3" i="12"/>
  <c r="J3" i="12" s="1"/>
  <c r="I1167" i="12"/>
  <c r="J1167" i="12" s="1"/>
  <c r="I1135" i="12"/>
  <c r="J1135" i="12" s="1"/>
  <c r="I1103" i="12"/>
  <c r="J1103" i="12" s="1"/>
  <c r="I1071" i="12"/>
  <c r="J1071" i="12" s="1"/>
  <c r="I1039" i="12"/>
  <c r="J1039" i="12" s="1"/>
  <c r="I1007" i="12"/>
  <c r="J1007" i="12" s="1"/>
  <c r="I978" i="12"/>
  <c r="J978" i="12" s="1"/>
  <c r="I957" i="12"/>
  <c r="J957" i="12" s="1"/>
  <c r="I935" i="12"/>
  <c r="J935" i="12" s="1"/>
  <c r="I914" i="12"/>
  <c r="J914" i="12" s="1"/>
  <c r="I893" i="12"/>
  <c r="J893" i="12" s="1"/>
  <c r="I872" i="12"/>
  <c r="J872" i="12" s="1"/>
  <c r="I851" i="12"/>
  <c r="J851" i="12" s="1"/>
  <c r="I830" i="12"/>
  <c r="J830" i="12" s="1"/>
  <c r="I808" i="12"/>
  <c r="J808" i="12" s="1"/>
  <c r="I787" i="12"/>
  <c r="J787" i="12" s="1"/>
  <c r="I766" i="12"/>
  <c r="J766" i="12" s="1"/>
  <c r="I744" i="12"/>
  <c r="J744" i="12" s="1"/>
  <c r="I723" i="12"/>
  <c r="J723" i="12" s="1"/>
  <c r="I702" i="12"/>
  <c r="J702" i="12" s="1"/>
  <c r="I680" i="12"/>
  <c r="J680" i="12" s="1"/>
  <c r="I659" i="12"/>
  <c r="J659" i="12" s="1"/>
  <c r="I638" i="12"/>
  <c r="J638" i="12" s="1"/>
  <c r="I616" i="12"/>
  <c r="J616" i="12" s="1"/>
  <c r="I595" i="12"/>
  <c r="J595" i="12" s="1"/>
  <c r="I574" i="12"/>
  <c r="J574" i="12" s="1"/>
  <c r="I552" i="12"/>
  <c r="J552" i="12" s="1"/>
  <c r="I531" i="12"/>
  <c r="J531" i="12" s="1"/>
  <c r="I510" i="12"/>
  <c r="J510" i="12" s="1"/>
  <c r="I488" i="12"/>
  <c r="J488" i="12" s="1"/>
  <c r="I467" i="12"/>
  <c r="J467" i="12" s="1"/>
  <c r="I446" i="12"/>
  <c r="J446" i="12" s="1"/>
  <c r="I424" i="12"/>
  <c r="J424" i="12" s="1"/>
  <c r="I403" i="12"/>
  <c r="J403" i="12" s="1"/>
  <c r="I382" i="12"/>
  <c r="J382" i="12" s="1"/>
  <c r="I360" i="12"/>
  <c r="J360" i="12" s="1"/>
  <c r="I339" i="12"/>
  <c r="J339" i="12" s="1"/>
  <c r="I318" i="12"/>
  <c r="J318" i="12" s="1"/>
  <c r="I296" i="12"/>
  <c r="J296" i="12" s="1"/>
  <c r="I275" i="12"/>
  <c r="J275" i="12" s="1"/>
  <c r="I254" i="12"/>
  <c r="J254" i="12" s="1"/>
  <c r="I232" i="12"/>
  <c r="J232" i="12" s="1"/>
  <c r="I211" i="12"/>
  <c r="J211" i="12" s="1"/>
  <c r="I190" i="12"/>
  <c r="J190" i="12" s="1"/>
  <c r="I168" i="12"/>
  <c r="J168" i="12" s="1"/>
  <c r="I147" i="12"/>
  <c r="J147" i="12" s="1"/>
  <c r="I126" i="12"/>
  <c r="J126" i="12" s="1"/>
  <c r="I104" i="12"/>
  <c r="J104" i="12" s="1"/>
  <c r="I83" i="12"/>
  <c r="J83" i="12" s="1"/>
  <c r="I62" i="12"/>
  <c r="J62" i="12" s="1"/>
  <c r="I40" i="12"/>
  <c r="J40" i="12" s="1"/>
  <c r="I19" i="12"/>
  <c r="J19" i="12" s="1"/>
  <c r="I114" i="6"/>
  <c r="J114" i="6" s="1"/>
  <c r="I110" i="6"/>
  <c r="J110" i="6" s="1"/>
  <c r="M91" i="6" s="1"/>
  <c r="I106" i="6"/>
  <c r="J106" i="6" s="1"/>
  <c r="I102" i="6"/>
  <c r="J102" i="6" s="1"/>
  <c r="I98" i="6"/>
  <c r="J98" i="6" s="1"/>
  <c r="M76" i="6" s="1"/>
  <c r="I94" i="6"/>
  <c r="J94" i="6" s="1"/>
  <c r="I90" i="6"/>
  <c r="I86" i="6"/>
  <c r="J86" i="6" s="1"/>
  <c r="I82" i="6"/>
  <c r="J82" i="6" s="1"/>
  <c r="M63" i="6" s="1"/>
  <c r="I78" i="6"/>
  <c r="J78" i="6" s="1"/>
  <c r="I74" i="6"/>
  <c r="J74" i="6" s="1"/>
  <c r="M53" i="6" s="1"/>
  <c r="I70" i="6"/>
  <c r="J70" i="6" s="1"/>
  <c r="I66" i="6"/>
  <c r="J66" i="6" s="1"/>
  <c r="I62" i="6"/>
  <c r="J62" i="6" s="1"/>
  <c r="I58" i="6"/>
  <c r="J58" i="6" s="1"/>
  <c r="I54" i="6"/>
  <c r="J54" i="6" s="1"/>
  <c r="M39" i="6" s="1"/>
  <c r="I50" i="6"/>
  <c r="J50" i="6" s="1"/>
  <c r="M32" i="6" s="1"/>
  <c r="I46" i="6"/>
  <c r="J46" i="6" s="1"/>
  <c r="M29" i="6" s="1"/>
  <c r="I42" i="6"/>
  <c r="J42" i="6" s="1"/>
  <c r="I38" i="6"/>
  <c r="J38" i="6" s="1"/>
  <c r="I34" i="6"/>
  <c r="J34" i="6" s="1"/>
  <c r="I30" i="6"/>
  <c r="J30" i="6" s="1"/>
  <c r="I26" i="6"/>
  <c r="J26" i="6" s="1"/>
  <c r="I22" i="6"/>
  <c r="J22" i="6" s="1"/>
  <c r="I18" i="6"/>
  <c r="J18" i="6" s="1"/>
  <c r="I14" i="6"/>
  <c r="J14" i="6" s="1"/>
  <c r="I10" i="6"/>
  <c r="J10" i="6" s="1"/>
  <c r="I6" i="6"/>
  <c r="J6" i="6" s="1"/>
  <c r="I2" i="6"/>
  <c r="J2" i="6" s="1"/>
  <c r="M2" i="6" s="1"/>
  <c r="I117" i="6"/>
  <c r="J117" i="6" s="1"/>
  <c r="I113" i="6"/>
  <c r="J113" i="6" s="1"/>
  <c r="I109" i="6"/>
  <c r="J109" i="6" s="1"/>
  <c r="M85" i="6" s="1"/>
  <c r="I105" i="6"/>
  <c r="J105" i="6" s="1"/>
  <c r="I101" i="6"/>
  <c r="J101" i="6" s="1"/>
  <c r="M79" i="6" s="1"/>
  <c r="I97" i="6"/>
  <c r="J97" i="6" s="1"/>
  <c r="M75" i="6" s="1"/>
  <c r="I93" i="6"/>
  <c r="J93" i="6" s="1"/>
  <c r="M72" i="6" s="1"/>
  <c r="I89" i="6"/>
  <c r="J89" i="6" s="1"/>
  <c r="I85" i="6"/>
  <c r="J85" i="6" s="1"/>
  <c r="M66" i="6" s="1"/>
  <c r="I81" i="6"/>
  <c r="J81" i="6" s="1"/>
  <c r="M61" i="6" s="1"/>
  <c r="I77" i="6"/>
  <c r="J77" i="6" s="1"/>
  <c r="M59" i="6" s="1"/>
  <c r="I73" i="6"/>
  <c r="J73" i="6" s="1"/>
  <c r="M51" i="6" s="1"/>
  <c r="I69" i="6"/>
  <c r="J69" i="6" s="1"/>
  <c r="I65" i="6"/>
  <c r="J65" i="6" s="1"/>
  <c r="I61" i="6"/>
  <c r="J61" i="6" s="1"/>
  <c r="I57" i="6"/>
  <c r="J57" i="6" s="1"/>
  <c r="M41" i="6" s="1"/>
  <c r="I53" i="6"/>
  <c r="J53" i="6" s="1"/>
  <c r="M38" i="6" s="1"/>
  <c r="I49" i="6"/>
  <c r="J49" i="6" s="1"/>
  <c r="I45" i="6"/>
  <c r="J45" i="6" s="1"/>
  <c r="I41" i="6"/>
  <c r="J41" i="6" s="1"/>
  <c r="I37" i="6"/>
  <c r="J37" i="6" s="1"/>
  <c r="I33" i="6"/>
  <c r="J33" i="6" s="1"/>
  <c r="I29" i="6"/>
  <c r="J29" i="6" s="1"/>
  <c r="I25" i="6"/>
  <c r="J25" i="6" s="1"/>
  <c r="I21" i="6"/>
  <c r="J21" i="6" s="1"/>
  <c r="I17" i="6"/>
  <c r="J17" i="6" s="1"/>
  <c r="I13" i="6"/>
  <c r="J13" i="6" s="1"/>
  <c r="I9" i="6"/>
  <c r="J9" i="6" s="1"/>
  <c r="I5" i="6"/>
  <c r="J5" i="6" s="1"/>
  <c r="M5" i="6" s="1"/>
  <c r="I116" i="6"/>
  <c r="J116" i="6" s="1"/>
  <c r="I112" i="6"/>
  <c r="J112" i="6" s="1"/>
  <c r="M96" i="6" s="1"/>
  <c r="I108" i="6"/>
  <c r="J108" i="6" s="1"/>
  <c r="M84" i="6" s="1"/>
  <c r="I104" i="6"/>
  <c r="J104" i="6" s="1"/>
  <c r="M81" i="6" s="1"/>
  <c r="I100" i="6"/>
  <c r="J100" i="6" s="1"/>
  <c r="I96" i="6"/>
  <c r="J96" i="6" s="1"/>
  <c r="M74" i="6" s="1"/>
  <c r="I92" i="6"/>
  <c r="J92" i="6" s="1"/>
  <c r="M71" i="6" s="1"/>
  <c r="I88" i="6"/>
  <c r="J88" i="6" s="1"/>
  <c r="I84" i="6"/>
  <c r="J84" i="6" s="1"/>
  <c r="M65" i="6" s="1"/>
  <c r="I80" i="6"/>
  <c r="J80" i="6" s="1"/>
  <c r="I76" i="6"/>
  <c r="J76" i="6" s="1"/>
  <c r="M57" i="6" s="1"/>
  <c r="I72" i="6"/>
  <c r="J72" i="6" s="1"/>
  <c r="M50" i="6" s="1"/>
  <c r="I68" i="6"/>
  <c r="J68" i="6" s="1"/>
  <c r="I64" i="6"/>
  <c r="J64" i="6" s="1"/>
  <c r="I60" i="6"/>
  <c r="J60" i="6" s="1"/>
  <c r="I56" i="6"/>
  <c r="J56" i="6" s="1"/>
  <c r="I52" i="6"/>
  <c r="J52" i="6" s="1"/>
  <c r="I48" i="6"/>
  <c r="J48" i="6" s="1"/>
  <c r="I44" i="6"/>
  <c r="J44" i="6" s="1"/>
  <c r="I40" i="6"/>
  <c r="J40" i="6" s="1"/>
  <c r="I36" i="6"/>
  <c r="J36" i="6" s="1"/>
  <c r="M24" i="6" s="1"/>
  <c r="I32" i="6"/>
  <c r="J32" i="6" s="1"/>
  <c r="I28" i="6"/>
  <c r="J28" i="6" s="1"/>
  <c r="I24" i="6"/>
  <c r="J24" i="6" s="1"/>
  <c r="I20" i="6"/>
  <c r="J20" i="6" s="1"/>
  <c r="I16" i="6"/>
  <c r="J16" i="6" s="1"/>
  <c r="M14" i="6" s="1"/>
  <c r="I12" i="6"/>
  <c r="J12" i="6" s="1"/>
  <c r="I8" i="6"/>
  <c r="J8" i="6" s="1"/>
  <c r="M9" i="6" s="1"/>
  <c r="I4" i="6"/>
  <c r="J4" i="6" s="1"/>
  <c r="M4" i="6" s="1"/>
  <c r="I115" i="6"/>
  <c r="J115" i="6" s="1"/>
  <c r="I111" i="6"/>
  <c r="J111" i="6" s="1"/>
  <c r="M95" i="6" s="1"/>
  <c r="I107" i="6"/>
  <c r="J107" i="6" s="1"/>
  <c r="M83" i="6" s="1"/>
  <c r="I103" i="6"/>
  <c r="J103" i="6" s="1"/>
  <c r="I99" i="6"/>
  <c r="J99" i="6" s="1"/>
  <c r="I95" i="6"/>
  <c r="J95" i="6" s="1"/>
  <c r="I91" i="6"/>
  <c r="J91" i="6" s="1"/>
  <c r="I87" i="6"/>
  <c r="J87" i="6" s="1"/>
  <c r="I83" i="6"/>
  <c r="J83" i="6" s="1"/>
  <c r="M64" i="6" s="1"/>
  <c r="I79" i="6"/>
  <c r="J79" i="6" s="1"/>
  <c r="I75" i="6"/>
  <c r="J75" i="6" s="1"/>
  <c r="M54" i="6" s="1"/>
  <c r="I71" i="6"/>
  <c r="J71" i="6" s="1"/>
  <c r="I67" i="6"/>
  <c r="J67" i="6" s="1"/>
  <c r="I63" i="6"/>
  <c r="J63" i="6" s="1"/>
  <c r="I59" i="6"/>
  <c r="J59" i="6" s="1"/>
  <c r="I55" i="6"/>
  <c r="J55" i="6" s="1"/>
  <c r="I51" i="6"/>
  <c r="J51" i="6" s="1"/>
  <c r="I47" i="6"/>
  <c r="J47" i="6" s="1"/>
  <c r="M30" i="6" s="1"/>
  <c r="I43" i="6"/>
  <c r="J43" i="6" s="1"/>
  <c r="I39" i="6"/>
  <c r="J39" i="6" s="1"/>
  <c r="I35" i="6"/>
  <c r="J35" i="6" s="1"/>
  <c r="I31" i="6"/>
  <c r="J31" i="6" s="1"/>
  <c r="M21" i="6" s="1"/>
  <c r="I27" i="6"/>
  <c r="J27" i="6" s="1"/>
  <c r="I23" i="6"/>
  <c r="J23" i="6" s="1"/>
  <c r="I19" i="6"/>
  <c r="J19" i="6" s="1"/>
  <c r="I15" i="6"/>
  <c r="J15" i="6" s="1"/>
  <c r="I11" i="6"/>
  <c r="J11" i="6" s="1"/>
  <c r="M11" i="6" s="1"/>
  <c r="I7" i="6"/>
  <c r="J7" i="6" s="1"/>
  <c r="I3" i="6"/>
  <c r="J3" i="6" s="1"/>
  <c r="M3" i="6" s="1"/>
  <c r="I2332" i="5"/>
  <c r="J2332" i="5" s="1"/>
  <c r="I2328" i="5"/>
  <c r="J2328" i="5" s="1"/>
  <c r="I2324" i="5"/>
  <c r="J2324" i="5" s="1"/>
  <c r="I2320" i="5"/>
  <c r="J2320" i="5" s="1"/>
  <c r="I2316" i="5"/>
  <c r="J2316" i="5" s="1"/>
  <c r="I2312" i="5"/>
  <c r="J2312" i="5" s="1"/>
  <c r="I2308" i="5"/>
  <c r="J2308" i="5" s="1"/>
  <c r="I2304" i="5"/>
  <c r="J2304" i="5" s="1"/>
  <c r="I2300" i="5"/>
  <c r="J2300" i="5" s="1"/>
  <c r="I2296" i="5"/>
  <c r="J2296" i="5" s="1"/>
  <c r="I2292" i="5"/>
  <c r="J2292" i="5" s="1"/>
  <c r="I2288" i="5"/>
  <c r="J2288" i="5" s="1"/>
  <c r="I2284" i="5"/>
  <c r="J2284" i="5" s="1"/>
  <c r="I2280" i="5"/>
  <c r="J2280" i="5" s="1"/>
  <c r="I2276" i="5"/>
  <c r="J2276" i="5" s="1"/>
  <c r="I2272" i="5"/>
  <c r="J2272" i="5" s="1"/>
  <c r="I2268" i="5"/>
  <c r="J2268" i="5" s="1"/>
  <c r="I2264" i="5"/>
  <c r="J2264" i="5" s="1"/>
  <c r="I2260" i="5"/>
  <c r="J2260" i="5" s="1"/>
  <c r="I2256" i="5"/>
  <c r="J2256" i="5" s="1"/>
  <c r="I2252" i="5"/>
  <c r="J2252" i="5" s="1"/>
  <c r="I2248" i="5"/>
  <c r="J2248" i="5" s="1"/>
  <c r="I2244" i="5"/>
  <c r="J2244" i="5" s="1"/>
  <c r="I2240" i="5"/>
  <c r="J2240" i="5" s="1"/>
  <c r="I2236" i="5"/>
  <c r="J2236" i="5" s="1"/>
  <c r="I2232" i="5"/>
  <c r="J2232" i="5" s="1"/>
  <c r="I2228" i="5"/>
  <c r="J2228" i="5" s="1"/>
  <c r="I2224" i="5"/>
  <c r="J2224" i="5" s="1"/>
  <c r="I2220" i="5"/>
  <c r="J2220" i="5" s="1"/>
  <c r="I2331" i="5"/>
  <c r="J2331" i="5" s="1"/>
  <c r="I2327" i="5"/>
  <c r="J2327" i="5" s="1"/>
  <c r="I2323" i="5"/>
  <c r="J2323" i="5" s="1"/>
  <c r="I2319" i="5"/>
  <c r="J2319" i="5" s="1"/>
  <c r="I2315" i="5"/>
  <c r="J2315" i="5" s="1"/>
  <c r="I2311" i="5"/>
  <c r="J2311" i="5" s="1"/>
  <c r="I2307" i="5"/>
  <c r="J2307" i="5" s="1"/>
  <c r="I2303" i="5"/>
  <c r="J2303" i="5" s="1"/>
  <c r="I2299" i="5"/>
  <c r="J2299" i="5" s="1"/>
  <c r="I2295" i="5"/>
  <c r="J2295" i="5" s="1"/>
  <c r="I2291" i="5"/>
  <c r="J2291" i="5" s="1"/>
  <c r="I2287" i="5"/>
  <c r="J2287" i="5" s="1"/>
  <c r="I2283" i="5"/>
  <c r="J2283" i="5" s="1"/>
  <c r="I2279" i="5"/>
  <c r="J2279" i="5" s="1"/>
  <c r="I2275" i="5"/>
  <c r="J2275" i="5" s="1"/>
  <c r="I2271" i="5"/>
  <c r="J2271" i="5" s="1"/>
  <c r="I2267" i="5"/>
  <c r="J2267" i="5" s="1"/>
  <c r="I2263" i="5"/>
  <c r="J2263" i="5" s="1"/>
  <c r="I2259" i="5"/>
  <c r="J2259" i="5" s="1"/>
  <c r="I2255" i="5"/>
  <c r="J2255" i="5" s="1"/>
  <c r="I2251" i="5"/>
  <c r="J2251" i="5" s="1"/>
  <c r="I2247" i="5"/>
  <c r="J2247" i="5" s="1"/>
  <c r="I2243" i="5"/>
  <c r="J2243" i="5" s="1"/>
  <c r="I2239" i="5"/>
  <c r="J2239" i="5" s="1"/>
  <c r="I2235" i="5"/>
  <c r="J2235" i="5" s="1"/>
  <c r="I2231" i="5"/>
  <c r="J2231" i="5" s="1"/>
  <c r="I2227" i="5"/>
  <c r="J2227" i="5" s="1"/>
  <c r="I2334" i="5"/>
  <c r="J2334" i="5" s="1"/>
  <c r="I2330" i="5"/>
  <c r="J2330" i="5" s="1"/>
  <c r="I2326" i="5"/>
  <c r="J2326" i="5" s="1"/>
  <c r="I2322" i="5"/>
  <c r="J2322" i="5" s="1"/>
  <c r="I2318" i="5"/>
  <c r="J2318" i="5" s="1"/>
  <c r="I2314" i="5"/>
  <c r="J2314" i="5" s="1"/>
  <c r="I2310" i="5"/>
  <c r="J2310" i="5" s="1"/>
  <c r="I2306" i="5"/>
  <c r="J2306" i="5" s="1"/>
  <c r="I2302" i="5"/>
  <c r="J2302" i="5" s="1"/>
  <c r="I2298" i="5"/>
  <c r="J2298" i="5" s="1"/>
  <c r="I2294" i="5"/>
  <c r="J2294" i="5" s="1"/>
  <c r="I2290" i="5"/>
  <c r="J2290" i="5" s="1"/>
  <c r="I2286" i="5"/>
  <c r="J2286" i="5" s="1"/>
  <c r="I2282" i="5"/>
  <c r="J2282" i="5" s="1"/>
  <c r="I2278" i="5"/>
  <c r="J2278" i="5" s="1"/>
  <c r="I2274" i="5"/>
  <c r="J2274" i="5" s="1"/>
  <c r="I2270" i="5"/>
  <c r="J2270" i="5" s="1"/>
  <c r="I2266" i="5"/>
  <c r="J2266" i="5" s="1"/>
  <c r="I2262" i="5"/>
  <c r="J2262" i="5" s="1"/>
  <c r="I2258" i="5"/>
  <c r="J2258" i="5" s="1"/>
  <c r="I2254" i="5"/>
  <c r="J2254" i="5" s="1"/>
  <c r="I2250" i="5"/>
  <c r="J2250" i="5" s="1"/>
  <c r="I2246" i="5"/>
  <c r="J2246" i="5" s="1"/>
  <c r="I2242" i="5"/>
  <c r="J2242" i="5" s="1"/>
  <c r="I2238" i="5"/>
  <c r="J2238" i="5" s="1"/>
  <c r="I2234" i="5"/>
  <c r="J2234" i="5" s="1"/>
  <c r="I2230" i="5"/>
  <c r="J2230" i="5" s="1"/>
  <c r="I2226" i="5"/>
  <c r="J2226" i="5" s="1"/>
  <c r="I2325" i="5"/>
  <c r="J2325" i="5" s="1"/>
  <c r="I2309" i="5"/>
  <c r="J2309" i="5" s="1"/>
  <c r="I2293" i="5"/>
  <c r="J2293" i="5" s="1"/>
  <c r="I2277" i="5"/>
  <c r="J2277" i="5" s="1"/>
  <c r="I2261" i="5"/>
  <c r="J2261" i="5" s="1"/>
  <c r="I2245" i="5"/>
  <c r="J2245" i="5" s="1"/>
  <c r="I2229" i="5"/>
  <c r="J2229" i="5" s="1"/>
  <c r="I2221" i="5"/>
  <c r="J2221" i="5" s="1"/>
  <c r="I2216" i="5"/>
  <c r="J2216" i="5" s="1"/>
  <c r="I2212" i="5"/>
  <c r="J2212" i="5" s="1"/>
  <c r="I2208" i="5"/>
  <c r="J2208" i="5" s="1"/>
  <c r="I2204" i="5"/>
  <c r="J2204" i="5" s="1"/>
  <c r="I2200" i="5"/>
  <c r="J2200" i="5" s="1"/>
  <c r="I2196" i="5"/>
  <c r="J2196" i="5" s="1"/>
  <c r="I2192" i="5"/>
  <c r="J2192" i="5" s="1"/>
  <c r="I2188" i="5"/>
  <c r="J2188" i="5" s="1"/>
  <c r="I2184" i="5"/>
  <c r="J2184" i="5" s="1"/>
  <c r="I2180" i="5"/>
  <c r="J2180" i="5" s="1"/>
  <c r="I2176" i="5"/>
  <c r="J2176" i="5" s="1"/>
  <c r="I2172" i="5"/>
  <c r="J2172" i="5" s="1"/>
  <c r="I2168" i="5"/>
  <c r="J2168" i="5" s="1"/>
  <c r="I2164" i="5"/>
  <c r="J2164" i="5" s="1"/>
  <c r="I2160" i="5"/>
  <c r="J2160" i="5" s="1"/>
  <c r="I2156" i="5"/>
  <c r="J2156" i="5" s="1"/>
  <c r="I2152" i="5"/>
  <c r="J2152" i="5" s="1"/>
  <c r="I2148" i="5"/>
  <c r="J2148" i="5" s="1"/>
  <c r="I2144" i="5"/>
  <c r="J2144" i="5" s="1"/>
  <c r="I2140" i="5"/>
  <c r="J2140" i="5" s="1"/>
  <c r="I2136" i="5"/>
  <c r="J2136" i="5" s="1"/>
  <c r="I2132" i="5"/>
  <c r="J2132" i="5" s="1"/>
  <c r="I2128" i="5"/>
  <c r="J2128" i="5" s="1"/>
  <c r="I2124" i="5"/>
  <c r="J2124" i="5" s="1"/>
  <c r="I2120" i="5"/>
  <c r="J2120" i="5" s="1"/>
  <c r="I2116" i="5"/>
  <c r="J2116" i="5" s="1"/>
  <c r="I2112" i="5"/>
  <c r="J2112" i="5" s="1"/>
  <c r="I2108" i="5"/>
  <c r="J2108" i="5" s="1"/>
  <c r="I2104" i="5"/>
  <c r="J2104" i="5" s="1"/>
  <c r="I2100" i="5"/>
  <c r="J2100" i="5" s="1"/>
  <c r="I2096" i="5"/>
  <c r="J2096" i="5" s="1"/>
  <c r="I2092" i="5"/>
  <c r="J2092" i="5" s="1"/>
  <c r="I2088" i="5"/>
  <c r="J2088" i="5" s="1"/>
  <c r="I2084" i="5"/>
  <c r="J2084" i="5" s="1"/>
  <c r="I2080" i="5"/>
  <c r="J2080" i="5" s="1"/>
  <c r="I2076" i="5"/>
  <c r="J2076" i="5" s="1"/>
  <c r="I2072" i="5"/>
  <c r="J2072" i="5" s="1"/>
  <c r="I2068" i="5"/>
  <c r="J2068" i="5" s="1"/>
  <c r="I2064" i="5"/>
  <c r="J2064" i="5" s="1"/>
  <c r="I2060" i="5"/>
  <c r="J2060" i="5" s="1"/>
  <c r="I2056" i="5"/>
  <c r="J2056" i="5" s="1"/>
  <c r="I2052" i="5"/>
  <c r="J2052" i="5" s="1"/>
  <c r="I2048" i="5"/>
  <c r="J2048" i="5" s="1"/>
  <c r="I2044" i="5"/>
  <c r="J2044" i="5" s="1"/>
  <c r="I2040" i="5"/>
  <c r="J2040" i="5" s="1"/>
  <c r="I2036" i="5"/>
  <c r="J2036" i="5" s="1"/>
  <c r="I2032" i="5"/>
  <c r="J2032" i="5" s="1"/>
  <c r="I2028" i="5"/>
  <c r="J2028" i="5" s="1"/>
  <c r="I2024" i="5"/>
  <c r="J2024" i="5" s="1"/>
  <c r="I2020" i="5"/>
  <c r="J2020" i="5" s="1"/>
  <c r="I2016" i="5"/>
  <c r="J2016" i="5" s="1"/>
  <c r="I2012" i="5"/>
  <c r="J2012" i="5" s="1"/>
  <c r="I2008" i="5"/>
  <c r="J2008" i="5" s="1"/>
  <c r="I2004" i="5"/>
  <c r="J2004" i="5" s="1"/>
  <c r="I2000" i="5"/>
  <c r="J2000" i="5" s="1"/>
  <c r="I1996" i="5"/>
  <c r="J1996" i="5" s="1"/>
  <c r="I1992" i="5"/>
  <c r="J1992" i="5" s="1"/>
  <c r="I1988" i="5"/>
  <c r="J1988" i="5" s="1"/>
  <c r="I1984" i="5"/>
  <c r="J1984" i="5" s="1"/>
  <c r="I1980" i="5"/>
  <c r="J1980" i="5" s="1"/>
  <c r="I1976" i="5"/>
  <c r="J1976" i="5" s="1"/>
  <c r="I1972" i="5"/>
  <c r="J1972" i="5" s="1"/>
  <c r="I1968" i="5"/>
  <c r="J1968" i="5" s="1"/>
  <c r="I1964" i="5"/>
  <c r="J1964" i="5" s="1"/>
  <c r="I1960" i="5"/>
  <c r="J1960" i="5" s="1"/>
  <c r="I1956" i="5"/>
  <c r="J1956" i="5" s="1"/>
  <c r="I1952" i="5"/>
  <c r="J1952" i="5" s="1"/>
  <c r="I1948" i="5"/>
  <c r="J1948" i="5" s="1"/>
  <c r="I1944" i="5"/>
  <c r="J1944" i="5" s="1"/>
  <c r="I1940" i="5"/>
  <c r="J1940" i="5" s="1"/>
  <c r="I1936" i="5"/>
  <c r="J1936" i="5" s="1"/>
  <c r="I1932" i="5"/>
  <c r="J1932" i="5" s="1"/>
  <c r="I1928" i="5"/>
  <c r="J1928" i="5" s="1"/>
  <c r="I1924" i="5"/>
  <c r="J1924" i="5" s="1"/>
  <c r="I1920" i="5"/>
  <c r="J1920" i="5" s="1"/>
  <c r="I1916" i="5"/>
  <c r="J1916" i="5" s="1"/>
  <c r="I1912" i="5"/>
  <c r="J1912" i="5" s="1"/>
  <c r="I1908" i="5"/>
  <c r="J1908" i="5" s="1"/>
  <c r="I1904" i="5"/>
  <c r="J1904" i="5" s="1"/>
  <c r="I1900" i="5"/>
  <c r="J1900" i="5" s="1"/>
  <c r="I1896" i="5"/>
  <c r="J1896" i="5" s="1"/>
  <c r="I1892" i="5"/>
  <c r="J1892" i="5" s="1"/>
  <c r="I1888" i="5"/>
  <c r="J1888" i="5" s="1"/>
  <c r="I1884" i="5"/>
  <c r="J1884" i="5" s="1"/>
  <c r="I1880" i="5"/>
  <c r="J1880" i="5" s="1"/>
  <c r="I1876" i="5"/>
  <c r="J1876" i="5" s="1"/>
  <c r="I1872" i="5"/>
  <c r="J1872" i="5" s="1"/>
  <c r="I1868" i="5"/>
  <c r="J1868" i="5" s="1"/>
  <c r="I1864" i="5"/>
  <c r="J1864" i="5" s="1"/>
  <c r="I1860" i="5"/>
  <c r="J1860" i="5" s="1"/>
  <c r="I1856" i="5"/>
  <c r="J1856" i="5" s="1"/>
  <c r="I1852" i="5"/>
  <c r="J1852" i="5" s="1"/>
  <c r="I1848" i="5"/>
  <c r="J1848" i="5" s="1"/>
  <c r="I1844" i="5"/>
  <c r="J1844" i="5" s="1"/>
  <c r="I1840" i="5"/>
  <c r="J1840" i="5" s="1"/>
  <c r="I1836" i="5"/>
  <c r="J1836" i="5" s="1"/>
  <c r="I1832" i="5"/>
  <c r="J1832" i="5" s="1"/>
  <c r="I1828" i="5"/>
  <c r="J1828" i="5" s="1"/>
  <c r="I1824" i="5"/>
  <c r="J1824" i="5" s="1"/>
  <c r="I1820" i="5"/>
  <c r="J1820" i="5" s="1"/>
  <c r="I1816" i="5"/>
  <c r="J1816" i="5" s="1"/>
  <c r="I1812" i="5"/>
  <c r="J1812" i="5" s="1"/>
  <c r="I1808" i="5"/>
  <c r="J1808" i="5" s="1"/>
  <c r="I1804" i="5"/>
  <c r="J1804" i="5" s="1"/>
  <c r="I1800" i="5"/>
  <c r="J1800" i="5" s="1"/>
  <c r="I1796" i="5"/>
  <c r="J1796" i="5" s="1"/>
  <c r="I1792" i="5"/>
  <c r="J1792" i="5" s="1"/>
  <c r="I1788" i="5"/>
  <c r="J1788" i="5" s="1"/>
  <c r="I1784" i="5"/>
  <c r="J1784" i="5" s="1"/>
  <c r="I1780" i="5"/>
  <c r="J1780" i="5" s="1"/>
  <c r="I1776" i="5"/>
  <c r="J1776" i="5" s="1"/>
  <c r="I1772" i="5"/>
  <c r="J1772" i="5" s="1"/>
  <c r="I1768" i="5"/>
  <c r="J1768" i="5" s="1"/>
  <c r="I1764" i="5"/>
  <c r="J1764" i="5" s="1"/>
  <c r="I1760" i="5"/>
  <c r="J1760" i="5" s="1"/>
  <c r="I1756" i="5"/>
  <c r="J1756" i="5" s="1"/>
  <c r="I1752" i="5"/>
  <c r="J1752" i="5" s="1"/>
  <c r="I1748" i="5"/>
  <c r="J1748" i="5" s="1"/>
  <c r="I1744" i="5"/>
  <c r="J1744" i="5" s="1"/>
  <c r="I1740" i="5"/>
  <c r="J1740" i="5" s="1"/>
  <c r="I1736" i="5"/>
  <c r="J1736" i="5" s="1"/>
  <c r="I1732" i="5"/>
  <c r="J1732" i="5" s="1"/>
  <c r="I1728" i="5"/>
  <c r="J1728" i="5" s="1"/>
  <c r="I1724" i="5"/>
  <c r="J1724" i="5" s="1"/>
  <c r="I1720" i="5"/>
  <c r="J1720" i="5" s="1"/>
  <c r="I1716" i="5"/>
  <c r="J1716" i="5" s="1"/>
  <c r="I1712" i="5"/>
  <c r="J1712" i="5" s="1"/>
  <c r="I1708" i="5"/>
  <c r="J1708" i="5" s="1"/>
  <c r="I1704" i="5"/>
  <c r="J1704" i="5" s="1"/>
  <c r="I1700" i="5"/>
  <c r="J1700" i="5" s="1"/>
  <c r="I1696" i="5"/>
  <c r="J1696" i="5" s="1"/>
  <c r="I1692" i="5"/>
  <c r="J1692" i="5" s="1"/>
  <c r="I1688" i="5"/>
  <c r="J1688" i="5" s="1"/>
  <c r="I1684" i="5"/>
  <c r="J1684" i="5" s="1"/>
  <c r="I1680" i="5"/>
  <c r="J1680" i="5" s="1"/>
  <c r="I1676" i="5"/>
  <c r="J1676" i="5" s="1"/>
  <c r="I1672" i="5"/>
  <c r="J1672" i="5" s="1"/>
  <c r="I1668" i="5"/>
  <c r="J1668" i="5" s="1"/>
  <c r="I1664" i="5"/>
  <c r="J1664" i="5" s="1"/>
  <c r="I1660" i="5"/>
  <c r="J1660" i="5" s="1"/>
  <c r="I1656" i="5"/>
  <c r="J1656" i="5" s="1"/>
  <c r="I1652" i="5"/>
  <c r="J1652" i="5" s="1"/>
  <c r="I1648" i="5"/>
  <c r="J1648" i="5" s="1"/>
  <c r="I1644" i="5"/>
  <c r="J1644" i="5" s="1"/>
  <c r="I1640" i="5"/>
  <c r="J1640" i="5" s="1"/>
  <c r="I1636" i="5"/>
  <c r="J1636" i="5" s="1"/>
  <c r="I1632" i="5"/>
  <c r="J1632" i="5" s="1"/>
  <c r="I1628" i="5"/>
  <c r="J1628" i="5" s="1"/>
  <c r="I1624" i="5"/>
  <c r="J1624" i="5" s="1"/>
  <c r="I1620" i="5"/>
  <c r="J1620" i="5" s="1"/>
  <c r="I1616" i="5"/>
  <c r="J1616" i="5" s="1"/>
  <c r="I1612" i="5"/>
  <c r="J1612" i="5" s="1"/>
  <c r="I1608" i="5"/>
  <c r="J1608" i="5" s="1"/>
  <c r="I1604" i="5"/>
  <c r="J1604" i="5" s="1"/>
  <c r="I1600" i="5"/>
  <c r="J1600" i="5" s="1"/>
  <c r="I1596" i="5"/>
  <c r="J1596" i="5" s="1"/>
  <c r="I1592" i="5"/>
  <c r="J1592" i="5" s="1"/>
  <c r="I1588" i="5"/>
  <c r="J1588" i="5" s="1"/>
  <c r="I1584" i="5"/>
  <c r="J1584" i="5" s="1"/>
  <c r="I1580" i="5"/>
  <c r="J1580" i="5" s="1"/>
  <c r="I1576" i="5"/>
  <c r="J1576" i="5" s="1"/>
  <c r="I1572" i="5"/>
  <c r="J1572" i="5" s="1"/>
  <c r="I1568" i="5"/>
  <c r="J1568" i="5" s="1"/>
  <c r="I1564" i="5"/>
  <c r="J1564" i="5" s="1"/>
  <c r="I1560" i="5"/>
  <c r="J1560" i="5" s="1"/>
  <c r="I1556" i="5"/>
  <c r="J1556" i="5" s="1"/>
  <c r="I1552" i="5"/>
  <c r="J1552" i="5" s="1"/>
  <c r="I1548" i="5"/>
  <c r="J1548" i="5" s="1"/>
  <c r="I1544" i="5"/>
  <c r="J1544" i="5" s="1"/>
  <c r="I1540" i="5"/>
  <c r="J1540" i="5" s="1"/>
  <c r="I1536" i="5"/>
  <c r="J1536" i="5" s="1"/>
  <c r="I1532" i="5"/>
  <c r="J1532" i="5" s="1"/>
  <c r="I1528" i="5"/>
  <c r="J1528" i="5" s="1"/>
  <c r="I1524" i="5"/>
  <c r="J1524" i="5" s="1"/>
  <c r="I1520" i="5"/>
  <c r="J1520" i="5" s="1"/>
  <c r="I1516" i="5"/>
  <c r="J1516" i="5" s="1"/>
  <c r="I1512" i="5"/>
  <c r="J1512" i="5" s="1"/>
  <c r="I1508" i="5"/>
  <c r="J1508" i="5" s="1"/>
  <c r="I1504" i="5"/>
  <c r="J1504" i="5" s="1"/>
  <c r="I1500" i="5"/>
  <c r="J1500" i="5" s="1"/>
  <c r="I1496" i="5"/>
  <c r="J1496" i="5" s="1"/>
  <c r="I1492" i="5"/>
  <c r="J1492" i="5" s="1"/>
  <c r="I1488" i="5"/>
  <c r="J1488" i="5" s="1"/>
  <c r="I1484" i="5"/>
  <c r="J1484" i="5" s="1"/>
  <c r="I1480" i="5"/>
  <c r="J1480" i="5" s="1"/>
  <c r="I1476" i="5"/>
  <c r="J1476" i="5" s="1"/>
  <c r="I1472" i="5"/>
  <c r="J1472" i="5" s="1"/>
  <c r="I1468" i="5"/>
  <c r="J1468" i="5" s="1"/>
  <c r="I1464" i="5"/>
  <c r="J1464" i="5" s="1"/>
  <c r="I1460" i="5"/>
  <c r="J1460" i="5" s="1"/>
  <c r="I1456" i="5"/>
  <c r="J1456" i="5" s="1"/>
  <c r="I1452" i="5"/>
  <c r="J1452" i="5" s="1"/>
  <c r="I1448" i="5"/>
  <c r="J1448" i="5" s="1"/>
  <c r="I1444" i="5"/>
  <c r="J1444" i="5" s="1"/>
  <c r="I1440" i="5"/>
  <c r="J1440" i="5" s="1"/>
  <c r="I1436" i="5"/>
  <c r="J1436" i="5" s="1"/>
  <c r="I1432" i="5"/>
  <c r="J1432" i="5" s="1"/>
  <c r="I1428" i="5"/>
  <c r="J1428" i="5" s="1"/>
  <c r="I1424" i="5"/>
  <c r="J1424" i="5" s="1"/>
  <c r="I1420" i="5"/>
  <c r="J1420" i="5" s="1"/>
  <c r="I1416" i="5"/>
  <c r="J1416" i="5" s="1"/>
  <c r="I1412" i="5"/>
  <c r="J1412" i="5" s="1"/>
  <c r="I1408" i="5"/>
  <c r="J1408" i="5" s="1"/>
  <c r="I1404" i="5"/>
  <c r="J1404" i="5" s="1"/>
  <c r="I1400" i="5"/>
  <c r="J1400" i="5" s="1"/>
  <c r="I1396" i="5"/>
  <c r="J1396" i="5" s="1"/>
  <c r="I1392" i="5"/>
  <c r="J1392" i="5" s="1"/>
  <c r="I1388" i="5"/>
  <c r="J1388" i="5" s="1"/>
  <c r="I1384" i="5"/>
  <c r="J1384" i="5" s="1"/>
  <c r="I1380" i="5"/>
  <c r="J1380" i="5" s="1"/>
  <c r="I1376" i="5"/>
  <c r="J1376" i="5" s="1"/>
  <c r="I1372" i="5"/>
  <c r="J1372" i="5" s="1"/>
  <c r="I1368" i="5"/>
  <c r="J1368" i="5" s="1"/>
  <c r="I1364" i="5"/>
  <c r="J1364" i="5" s="1"/>
  <c r="I1360" i="5"/>
  <c r="J1360" i="5" s="1"/>
  <c r="I1356" i="5"/>
  <c r="J1356" i="5" s="1"/>
  <c r="I1352" i="5"/>
  <c r="J1352" i="5" s="1"/>
  <c r="I1348" i="5"/>
  <c r="J1348" i="5" s="1"/>
  <c r="I1344" i="5"/>
  <c r="J1344" i="5" s="1"/>
  <c r="I1340" i="5"/>
  <c r="J1340" i="5" s="1"/>
  <c r="I1336" i="5"/>
  <c r="J1336" i="5" s="1"/>
  <c r="I1332" i="5"/>
  <c r="J1332" i="5" s="1"/>
  <c r="I1328" i="5"/>
  <c r="J1328" i="5" s="1"/>
  <c r="I1324" i="5"/>
  <c r="J1324" i="5" s="1"/>
  <c r="I1320" i="5"/>
  <c r="J1320" i="5" s="1"/>
  <c r="I1316" i="5"/>
  <c r="J1316" i="5" s="1"/>
  <c r="I1312" i="5"/>
  <c r="J1312" i="5" s="1"/>
  <c r="I1308" i="5"/>
  <c r="J1308" i="5" s="1"/>
  <c r="I1304" i="5"/>
  <c r="J1304" i="5" s="1"/>
  <c r="I1300" i="5"/>
  <c r="J1300" i="5" s="1"/>
  <c r="I1296" i="5"/>
  <c r="J1296" i="5" s="1"/>
  <c r="I1292" i="5"/>
  <c r="J1292" i="5" s="1"/>
  <c r="I1288" i="5"/>
  <c r="J1288" i="5" s="1"/>
  <c r="I1284" i="5"/>
  <c r="J1284" i="5" s="1"/>
  <c r="I1280" i="5"/>
  <c r="J1280" i="5" s="1"/>
  <c r="I1276" i="5"/>
  <c r="J1276" i="5" s="1"/>
  <c r="I1272" i="5"/>
  <c r="J1272" i="5" s="1"/>
  <c r="I1268" i="5"/>
  <c r="J1268" i="5" s="1"/>
  <c r="I1264" i="5"/>
  <c r="J1264" i="5" s="1"/>
  <c r="I1260" i="5"/>
  <c r="J1260" i="5" s="1"/>
  <c r="I1256" i="5"/>
  <c r="J1256" i="5" s="1"/>
  <c r="I1252" i="5"/>
  <c r="J1252" i="5" s="1"/>
  <c r="I1248" i="5"/>
  <c r="J1248" i="5" s="1"/>
  <c r="I1244" i="5"/>
  <c r="J1244" i="5" s="1"/>
  <c r="I1240" i="5"/>
  <c r="J1240" i="5" s="1"/>
  <c r="I1236" i="5"/>
  <c r="J1236" i="5" s="1"/>
  <c r="I1232" i="5"/>
  <c r="J1232" i="5" s="1"/>
  <c r="I1228" i="5"/>
  <c r="J1228" i="5" s="1"/>
  <c r="I1224" i="5"/>
  <c r="J1224" i="5" s="1"/>
  <c r="I1220" i="5"/>
  <c r="J1220" i="5" s="1"/>
  <c r="I1216" i="5"/>
  <c r="J1216" i="5" s="1"/>
  <c r="I1212" i="5"/>
  <c r="J1212" i="5" s="1"/>
  <c r="I1208" i="5"/>
  <c r="J1208" i="5" s="1"/>
  <c r="I1204" i="5"/>
  <c r="J1204" i="5" s="1"/>
  <c r="I1200" i="5"/>
  <c r="J1200" i="5" s="1"/>
  <c r="I1196" i="5"/>
  <c r="J1196" i="5" s="1"/>
  <c r="I1192" i="5"/>
  <c r="J1192" i="5" s="1"/>
  <c r="I1188" i="5"/>
  <c r="J1188" i="5" s="1"/>
  <c r="I1184" i="5"/>
  <c r="J1184" i="5" s="1"/>
  <c r="I1180" i="5"/>
  <c r="J1180" i="5" s="1"/>
  <c r="I1176" i="5"/>
  <c r="J1176" i="5" s="1"/>
  <c r="I1172" i="5"/>
  <c r="J1172" i="5" s="1"/>
  <c r="I1168" i="5"/>
  <c r="J1168" i="5" s="1"/>
  <c r="I1164" i="5"/>
  <c r="J1164" i="5" s="1"/>
  <c r="I1160" i="5"/>
  <c r="J1160" i="5" s="1"/>
  <c r="I1156" i="5"/>
  <c r="J1156" i="5" s="1"/>
  <c r="I1152" i="5"/>
  <c r="J1152" i="5" s="1"/>
  <c r="I1148" i="5"/>
  <c r="J1148" i="5" s="1"/>
  <c r="I1144" i="5"/>
  <c r="J1144" i="5" s="1"/>
  <c r="I1140" i="5"/>
  <c r="J1140" i="5" s="1"/>
  <c r="I1136" i="5"/>
  <c r="J1136" i="5" s="1"/>
  <c r="I1132" i="5"/>
  <c r="J1132" i="5" s="1"/>
  <c r="I1128" i="5"/>
  <c r="J1128" i="5" s="1"/>
  <c r="I1124" i="5"/>
  <c r="J1124" i="5" s="1"/>
  <c r="I1120" i="5"/>
  <c r="J1120" i="5" s="1"/>
  <c r="I1116" i="5"/>
  <c r="J1116" i="5" s="1"/>
  <c r="I1112" i="5"/>
  <c r="J1112" i="5" s="1"/>
  <c r="I1108" i="5"/>
  <c r="J1108" i="5" s="1"/>
  <c r="I1104" i="5"/>
  <c r="J1104" i="5" s="1"/>
  <c r="I1100" i="5"/>
  <c r="J1100" i="5" s="1"/>
  <c r="I1096" i="5"/>
  <c r="J1096" i="5" s="1"/>
  <c r="I1092" i="5"/>
  <c r="J1092" i="5" s="1"/>
  <c r="I1088" i="5"/>
  <c r="J1088" i="5" s="1"/>
  <c r="I1084" i="5"/>
  <c r="J1084" i="5" s="1"/>
  <c r="I1080" i="5"/>
  <c r="J1080" i="5" s="1"/>
  <c r="I1076" i="5"/>
  <c r="J1076" i="5" s="1"/>
  <c r="I1072" i="5"/>
  <c r="J1072" i="5" s="1"/>
  <c r="I1068" i="5"/>
  <c r="J1068" i="5" s="1"/>
  <c r="I1064" i="5"/>
  <c r="J1064" i="5" s="1"/>
  <c r="I1060" i="5"/>
  <c r="J1060" i="5" s="1"/>
  <c r="I1056" i="5"/>
  <c r="J1056" i="5" s="1"/>
  <c r="I1052" i="5"/>
  <c r="J1052" i="5" s="1"/>
  <c r="I1048" i="5"/>
  <c r="J1048" i="5" s="1"/>
  <c r="I1044" i="5"/>
  <c r="J1044" i="5" s="1"/>
  <c r="I2321" i="5"/>
  <c r="J2321" i="5" s="1"/>
  <c r="I2305" i="5"/>
  <c r="J2305" i="5" s="1"/>
  <c r="I2289" i="5"/>
  <c r="J2289" i="5" s="1"/>
  <c r="I2273" i="5"/>
  <c r="J2273" i="5" s="1"/>
  <c r="I2257" i="5"/>
  <c r="J2257" i="5" s="1"/>
  <c r="I2241" i="5"/>
  <c r="J2241" i="5" s="1"/>
  <c r="I2225" i="5"/>
  <c r="J2225" i="5" s="1"/>
  <c r="I2219" i="5"/>
  <c r="J2219" i="5" s="1"/>
  <c r="I2215" i="5"/>
  <c r="J2215" i="5" s="1"/>
  <c r="I2211" i="5"/>
  <c r="J2211" i="5" s="1"/>
  <c r="I2207" i="5"/>
  <c r="J2207" i="5" s="1"/>
  <c r="I2203" i="5"/>
  <c r="J2203" i="5" s="1"/>
  <c r="I2199" i="5"/>
  <c r="J2199" i="5" s="1"/>
  <c r="I2195" i="5"/>
  <c r="J2195" i="5" s="1"/>
  <c r="I2191" i="5"/>
  <c r="J2191" i="5" s="1"/>
  <c r="I2187" i="5"/>
  <c r="J2187" i="5" s="1"/>
  <c r="I2183" i="5"/>
  <c r="J2183" i="5" s="1"/>
  <c r="I2179" i="5"/>
  <c r="J2179" i="5" s="1"/>
  <c r="I2175" i="5"/>
  <c r="J2175" i="5" s="1"/>
  <c r="I2171" i="5"/>
  <c r="J2171" i="5" s="1"/>
  <c r="I2167" i="5"/>
  <c r="J2167" i="5" s="1"/>
  <c r="I2163" i="5"/>
  <c r="J2163" i="5" s="1"/>
  <c r="I2159" i="5"/>
  <c r="J2159" i="5" s="1"/>
  <c r="I2155" i="5"/>
  <c r="J2155" i="5" s="1"/>
  <c r="I2151" i="5"/>
  <c r="J2151" i="5" s="1"/>
  <c r="I2147" i="5"/>
  <c r="J2147" i="5" s="1"/>
  <c r="I2143" i="5"/>
  <c r="J2143" i="5" s="1"/>
  <c r="I2139" i="5"/>
  <c r="J2139" i="5" s="1"/>
  <c r="I2135" i="5"/>
  <c r="J2135" i="5" s="1"/>
  <c r="I2131" i="5"/>
  <c r="J2131" i="5" s="1"/>
  <c r="I2127" i="5"/>
  <c r="J2127" i="5" s="1"/>
  <c r="I2123" i="5"/>
  <c r="J2123" i="5" s="1"/>
  <c r="I2119" i="5"/>
  <c r="J2119" i="5" s="1"/>
  <c r="I2115" i="5"/>
  <c r="J2115" i="5" s="1"/>
  <c r="I2111" i="5"/>
  <c r="J2111" i="5" s="1"/>
  <c r="I2107" i="5"/>
  <c r="J2107" i="5" s="1"/>
  <c r="I2103" i="5"/>
  <c r="J2103" i="5" s="1"/>
  <c r="I2099" i="5"/>
  <c r="J2099" i="5" s="1"/>
  <c r="I2095" i="5"/>
  <c r="J2095" i="5" s="1"/>
  <c r="I2091" i="5"/>
  <c r="J2091" i="5" s="1"/>
  <c r="I2087" i="5"/>
  <c r="J2087" i="5" s="1"/>
  <c r="I2083" i="5"/>
  <c r="J2083" i="5" s="1"/>
  <c r="I2079" i="5"/>
  <c r="J2079" i="5" s="1"/>
  <c r="I2075" i="5"/>
  <c r="J2075" i="5" s="1"/>
  <c r="I2071" i="5"/>
  <c r="J2071" i="5" s="1"/>
  <c r="I2067" i="5"/>
  <c r="J2067" i="5" s="1"/>
  <c r="I2063" i="5"/>
  <c r="J2063" i="5" s="1"/>
  <c r="I2059" i="5"/>
  <c r="J2059" i="5" s="1"/>
  <c r="I2055" i="5"/>
  <c r="J2055" i="5" s="1"/>
  <c r="I2051" i="5"/>
  <c r="J2051" i="5" s="1"/>
  <c r="I2047" i="5"/>
  <c r="J2047" i="5" s="1"/>
  <c r="I2043" i="5"/>
  <c r="J2043" i="5" s="1"/>
  <c r="I2039" i="5"/>
  <c r="J2039" i="5" s="1"/>
  <c r="I2035" i="5"/>
  <c r="J2035" i="5" s="1"/>
  <c r="I2031" i="5"/>
  <c r="J2031" i="5" s="1"/>
  <c r="I2027" i="5"/>
  <c r="J2027" i="5" s="1"/>
  <c r="I2023" i="5"/>
  <c r="J2023" i="5" s="1"/>
  <c r="I2019" i="5"/>
  <c r="J2019" i="5" s="1"/>
  <c r="I2015" i="5"/>
  <c r="J2015" i="5" s="1"/>
  <c r="I2011" i="5"/>
  <c r="J2011" i="5" s="1"/>
  <c r="I2007" i="5"/>
  <c r="J2007" i="5" s="1"/>
  <c r="I2003" i="5"/>
  <c r="J2003" i="5" s="1"/>
  <c r="I1999" i="5"/>
  <c r="J1999" i="5" s="1"/>
  <c r="I1995" i="5"/>
  <c r="J1995" i="5" s="1"/>
  <c r="I1991" i="5"/>
  <c r="J1991" i="5" s="1"/>
  <c r="I1987" i="5"/>
  <c r="J1987" i="5" s="1"/>
  <c r="I1983" i="5"/>
  <c r="J1983" i="5" s="1"/>
  <c r="I1979" i="5"/>
  <c r="J1979" i="5" s="1"/>
  <c r="I1975" i="5"/>
  <c r="J1975" i="5" s="1"/>
  <c r="I1971" i="5"/>
  <c r="J1971" i="5" s="1"/>
  <c r="I1967" i="5"/>
  <c r="J1967" i="5" s="1"/>
  <c r="I1963" i="5"/>
  <c r="J1963" i="5" s="1"/>
  <c r="I1959" i="5"/>
  <c r="J1959" i="5" s="1"/>
  <c r="I1955" i="5"/>
  <c r="J1955" i="5" s="1"/>
  <c r="I1951" i="5"/>
  <c r="J1951" i="5" s="1"/>
  <c r="I1947" i="5"/>
  <c r="J1947" i="5" s="1"/>
  <c r="I1943" i="5"/>
  <c r="J1943" i="5" s="1"/>
  <c r="I1939" i="5"/>
  <c r="J1939" i="5" s="1"/>
  <c r="I1935" i="5"/>
  <c r="J1935" i="5" s="1"/>
  <c r="I1931" i="5"/>
  <c r="J1931" i="5" s="1"/>
  <c r="I1927" i="5"/>
  <c r="J1927" i="5" s="1"/>
  <c r="I1923" i="5"/>
  <c r="J1923" i="5" s="1"/>
  <c r="I1919" i="5"/>
  <c r="J1919" i="5" s="1"/>
  <c r="I1915" i="5"/>
  <c r="J1915" i="5" s="1"/>
  <c r="I1911" i="5"/>
  <c r="J1911" i="5" s="1"/>
  <c r="I1907" i="5"/>
  <c r="J1907" i="5" s="1"/>
  <c r="I1903" i="5"/>
  <c r="J1903" i="5" s="1"/>
  <c r="I1899" i="5"/>
  <c r="J1899" i="5" s="1"/>
  <c r="I1895" i="5"/>
  <c r="J1895" i="5" s="1"/>
  <c r="I1891" i="5"/>
  <c r="J1891" i="5" s="1"/>
  <c r="I1887" i="5"/>
  <c r="J1887" i="5" s="1"/>
  <c r="I1883" i="5"/>
  <c r="J1883" i="5" s="1"/>
  <c r="I1879" i="5"/>
  <c r="J1879" i="5" s="1"/>
  <c r="I1875" i="5"/>
  <c r="J1875" i="5" s="1"/>
  <c r="I1871" i="5"/>
  <c r="J1871" i="5" s="1"/>
  <c r="I1867" i="5"/>
  <c r="J1867" i="5" s="1"/>
  <c r="I1863" i="5"/>
  <c r="J1863" i="5" s="1"/>
  <c r="I1859" i="5"/>
  <c r="J1859" i="5" s="1"/>
  <c r="I1855" i="5"/>
  <c r="J1855" i="5" s="1"/>
  <c r="I1851" i="5"/>
  <c r="J1851" i="5" s="1"/>
  <c r="I1847" i="5"/>
  <c r="J1847" i="5" s="1"/>
  <c r="I1843" i="5"/>
  <c r="J1843" i="5" s="1"/>
  <c r="I1839" i="5"/>
  <c r="J1839" i="5" s="1"/>
  <c r="I1835" i="5"/>
  <c r="J1835" i="5" s="1"/>
  <c r="I1831" i="5"/>
  <c r="J1831" i="5" s="1"/>
  <c r="I1827" i="5"/>
  <c r="J1827" i="5" s="1"/>
  <c r="I1823" i="5"/>
  <c r="J1823" i="5" s="1"/>
  <c r="I1819" i="5"/>
  <c r="J1819" i="5" s="1"/>
  <c r="I1815" i="5"/>
  <c r="J1815" i="5" s="1"/>
  <c r="I1811" i="5"/>
  <c r="J1811" i="5" s="1"/>
  <c r="I1807" i="5"/>
  <c r="J1807" i="5" s="1"/>
  <c r="I1803" i="5"/>
  <c r="J1803" i="5" s="1"/>
  <c r="I1799" i="5"/>
  <c r="J1799" i="5" s="1"/>
  <c r="I1795" i="5"/>
  <c r="J1795" i="5" s="1"/>
  <c r="I1791" i="5"/>
  <c r="J1791" i="5" s="1"/>
  <c r="I1787" i="5"/>
  <c r="J1787" i="5" s="1"/>
  <c r="I1783" i="5"/>
  <c r="J1783" i="5" s="1"/>
  <c r="I1779" i="5"/>
  <c r="J1779" i="5" s="1"/>
  <c r="I1775" i="5"/>
  <c r="J1775" i="5" s="1"/>
  <c r="I1771" i="5"/>
  <c r="J1771" i="5" s="1"/>
  <c r="I1767" i="5"/>
  <c r="J1767" i="5" s="1"/>
  <c r="I1763" i="5"/>
  <c r="J1763" i="5" s="1"/>
  <c r="I1759" i="5"/>
  <c r="J1759" i="5" s="1"/>
  <c r="I1755" i="5"/>
  <c r="J1755" i="5" s="1"/>
  <c r="I1751" i="5"/>
  <c r="J1751" i="5" s="1"/>
  <c r="I1747" i="5"/>
  <c r="J1747" i="5" s="1"/>
  <c r="I1743" i="5"/>
  <c r="J1743" i="5" s="1"/>
  <c r="I1739" i="5"/>
  <c r="J1739" i="5" s="1"/>
  <c r="I1735" i="5"/>
  <c r="J1735" i="5" s="1"/>
  <c r="I1731" i="5"/>
  <c r="J1731" i="5" s="1"/>
  <c r="I1727" i="5"/>
  <c r="J1727" i="5" s="1"/>
  <c r="I1723" i="5"/>
  <c r="J1723" i="5" s="1"/>
  <c r="I1719" i="5"/>
  <c r="J1719" i="5" s="1"/>
  <c r="I1715" i="5"/>
  <c r="J1715" i="5" s="1"/>
  <c r="I1711" i="5"/>
  <c r="J1711" i="5" s="1"/>
  <c r="I1707" i="5"/>
  <c r="J1707" i="5" s="1"/>
  <c r="I1703" i="5"/>
  <c r="J1703" i="5" s="1"/>
  <c r="I1699" i="5"/>
  <c r="J1699" i="5" s="1"/>
  <c r="I1695" i="5"/>
  <c r="J1695" i="5" s="1"/>
  <c r="I1691" i="5"/>
  <c r="J1691" i="5" s="1"/>
  <c r="I1687" i="5"/>
  <c r="J1687" i="5" s="1"/>
  <c r="I1683" i="5"/>
  <c r="J1683" i="5" s="1"/>
  <c r="I1679" i="5"/>
  <c r="J1679" i="5" s="1"/>
  <c r="I1675" i="5"/>
  <c r="J1675" i="5" s="1"/>
  <c r="I1671" i="5"/>
  <c r="J1671" i="5" s="1"/>
  <c r="I1667" i="5"/>
  <c r="J1667" i="5" s="1"/>
  <c r="I1663" i="5"/>
  <c r="J1663" i="5" s="1"/>
  <c r="I1659" i="5"/>
  <c r="J1659" i="5" s="1"/>
  <c r="I1655" i="5"/>
  <c r="J1655" i="5" s="1"/>
  <c r="I1651" i="5"/>
  <c r="J1651" i="5" s="1"/>
  <c r="I1647" i="5"/>
  <c r="J1647" i="5" s="1"/>
  <c r="I1643" i="5"/>
  <c r="J1643" i="5" s="1"/>
  <c r="I1639" i="5"/>
  <c r="J1639" i="5" s="1"/>
  <c r="I1635" i="5"/>
  <c r="J1635" i="5" s="1"/>
  <c r="I1631" i="5"/>
  <c r="J1631" i="5" s="1"/>
  <c r="I1627" i="5"/>
  <c r="J1627" i="5" s="1"/>
  <c r="I1623" i="5"/>
  <c r="J1623" i="5" s="1"/>
  <c r="I1619" i="5"/>
  <c r="J1619" i="5" s="1"/>
  <c r="I1615" i="5"/>
  <c r="J1615" i="5" s="1"/>
  <c r="I1611" i="5"/>
  <c r="J1611" i="5" s="1"/>
  <c r="I1607" i="5"/>
  <c r="J1607" i="5" s="1"/>
  <c r="I1603" i="5"/>
  <c r="J1603" i="5" s="1"/>
  <c r="I1599" i="5"/>
  <c r="J1599" i="5" s="1"/>
  <c r="I1595" i="5"/>
  <c r="J1595" i="5" s="1"/>
  <c r="I1591" i="5"/>
  <c r="J1591" i="5" s="1"/>
  <c r="I1587" i="5"/>
  <c r="J1587" i="5" s="1"/>
  <c r="I1583" i="5"/>
  <c r="J1583" i="5" s="1"/>
  <c r="I1579" i="5"/>
  <c r="J1579" i="5" s="1"/>
  <c r="I1575" i="5"/>
  <c r="J1575" i="5" s="1"/>
  <c r="I1571" i="5"/>
  <c r="J1571" i="5" s="1"/>
  <c r="I1567" i="5"/>
  <c r="J1567" i="5" s="1"/>
  <c r="I1563" i="5"/>
  <c r="J1563" i="5" s="1"/>
  <c r="I1559" i="5"/>
  <c r="J1559" i="5" s="1"/>
  <c r="I1555" i="5"/>
  <c r="J1555" i="5" s="1"/>
  <c r="I1551" i="5"/>
  <c r="J1551" i="5" s="1"/>
  <c r="I1547" i="5"/>
  <c r="J1547" i="5" s="1"/>
  <c r="I1543" i="5"/>
  <c r="J1543" i="5" s="1"/>
  <c r="I1539" i="5"/>
  <c r="J1539" i="5" s="1"/>
  <c r="I1535" i="5"/>
  <c r="J1535" i="5" s="1"/>
  <c r="I1531" i="5"/>
  <c r="J1531" i="5" s="1"/>
  <c r="I1527" i="5"/>
  <c r="J1527" i="5" s="1"/>
  <c r="I1523" i="5"/>
  <c r="J1523" i="5" s="1"/>
  <c r="I1519" i="5"/>
  <c r="J1519" i="5" s="1"/>
  <c r="I1515" i="5"/>
  <c r="J1515" i="5" s="1"/>
  <c r="I1511" i="5"/>
  <c r="J1511" i="5" s="1"/>
  <c r="I1507" i="5"/>
  <c r="J1507" i="5" s="1"/>
  <c r="I1503" i="5"/>
  <c r="J1503" i="5" s="1"/>
  <c r="I1499" i="5"/>
  <c r="J1499" i="5" s="1"/>
  <c r="I1495" i="5"/>
  <c r="J1495" i="5" s="1"/>
  <c r="I1491" i="5"/>
  <c r="J1491" i="5" s="1"/>
  <c r="I1487" i="5"/>
  <c r="J1487" i="5" s="1"/>
  <c r="I1483" i="5"/>
  <c r="J1483" i="5" s="1"/>
  <c r="I1479" i="5"/>
  <c r="J1479" i="5" s="1"/>
  <c r="I1475" i="5"/>
  <c r="J1475" i="5" s="1"/>
  <c r="I1471" i="5"/>
  <c r="J1471" i="5" s="1"/>
  <c r="I1467" i="5"/>
  <c r="J1467" i="5" s="1"/>
  <c r="I1463" i="5"/>
  <c r="J1463" i="5" s="1"/>
  <c r="I1459" i="5"/>
  <c r="J1459" i="5" s="1"/>
  <c r="I1455" i="5"/>
  <c r="J1455" i="5" s="1"/>
  <c r="I1451" i="5"/>
  <c r="J1451" i="5" s="1"/>
  <c r="I1447" i="5"/>
  <c r="J1447" i="5" s="1"/>
  <c r="I1443" i="5"/>
  <c r="J1443" i="5" s="1"/>
  <c r="I1439" i="5"/>
  <c r="J1439" i="5" s="1"/>
  <c r="I1435" i="5"/>
  <c r="J1435" i="5" s="1"/>
  <c r="I1431" i="5"/>
  <c r="J1431" i="5" s="1"/>
  <c r="I1427" i="5"/>
  <c r="J1427" i="5" s="1"/>
  <c r="I1423" i="5"/>
  <c r="J1423" i="5" s="1"/>
  <c r="I1419" i="5"/>
  <c r="J1419" i="5" s="1"/>
  <c r="I1415" i="5"/>
  <c r="J1415" i="5" s="1"/>
  <c r="I1411" i="5"/>
  <c r="J1411" i="5" s="1"/>
  <c r="I1407" i="5"/>
  <c r="J1407" i="5" s="1"/>
  <c r="I1403" i="5"/>
  <c r="J1403" i="5" s="1"/>
  <c r="I1399" i="5"/>
  <c r="J1399" i="5" s="1"/>
  <c r="I1395" i="5"/>
  <c r="J1395" i="5" s="1"/>
  <c r="I1391" i="5"/>
  <c r="J1391" i="5" s="1"/>
  <c r="I1387" i="5"/>
  <c r="J1387" i="5" s="1"/>
  <c r="I1383" i="5"/>
  <c r="J1383" i="5" s="1"/>
  <c r="I1379" i="5"/>
  <c r="J1379" i="5" s="1"/>
  <c r="I1375" i="5"/>
  <c r="J1375" i="5" s="1"/>
  <c r="I1371" i="5"/>
  <c r="J1371" i="5" s="1"/>
  <c r="I1367" i="5"/>
  <c r="J1367" i="5" s="1"/>
  <c r="I1363" i="5"/>
  <c r="J1363" i="5" s="1"/>
  <c r="I1359" i="5"/>
  <c r="J1359" i="5" s="1"/>
  <c r="I1355" i="5"/>
  <c r="J1355" i="5" s="1"/>
  <c r="I1351" i="5"/>
  <c r="J1351" i="5" s="1"/>
  <c r="I1347" i="5"/>
  <c r="J1347" i="5" s="1"/>
  <c r="I1343" i="5"/>
  <c r="J1343" i="5" s="1"/>
  <c r="I1339" i="5"/>
  <c r="J1339" i="5" s="1"/>
  <c r="I1335" i="5"/>
  <c r="J1335" i="5" s="1"/>
  <c r="I1331" i="5"/>
  <c r="J1331" i="5" s="1"/>
  <c r="I1327" i="5"/>
  <c r="J1327" i="5" s="1"/>
  <c r="I1323" i="5"/>
  <c r="J1323" i="5" s="1"/>
  <c r="I1319" i="5"/>
  <c r="J1319" i="5" s="1"/>
  <c r="I1315" i="5"/>
  <c r="J1315" i="5" s="1"/>
  <c r="I1311" i="5"/>
  <c r="J1311" i="5" s="1"/>
  <c r="I1307" i="5"/>
  <c r="J1307" i="5" s="1"/>
  <c r="I1303" i="5"/>
  <c r="J1303" i="5" s="1"/>
  <c r="I1299" i="5"/>
  <c r="J1299" i="5" s="1"/>
  <c r="I1295" i="5"/>
  <c r="J1295" i="5" s="1"/>
  <c r="I1291" i="5"/>
  <c r="J1291" i="5" s="1"/>
  <c r="I1287" i="5"/>
  <c r="J1287" i="5" s="1"/>
  <c r="I1283" i="5"/>
  <c r="J1283" i="5" s="1"/>
  <c r="I1279" i="5"/>
  <c r="J1279" i="5" s="1"/>
  <c r="I1275" i="5"/>
  <c r="J1275" i="5" s="1"/>
  <c r="I1271" i="5"/>
  <c r="J1271" i="5" s="1"/>
  <c r="I1267" i="5"/>
  <c r="J1267" i="5" s="1"/>
  <c r="I1263" i="5"/>
  <c r="J1263" i="5" s="1"/>
  <c r="I1259" i="5"/>
  <c r="J1259" i="5" s="1"/>
  <c r="I1255" i="5"/>
  <c r="J1255" i="5" s="1"/>
  <c r="I1251" i="5"/>
  <c r="J1251" i="5" s="1"/>
  <c r="I1247" i="5"/>
  <c r="J1247" i="5" s="1"/>
  <c r="I1243" i="5"/>
  <c r="J1243" i="5" s="1"/>
  <c r="I1239" i="5"/>
  <c r="J1239" i="5" s="1"/>
  <c r="I1235" i="5"/>
  <c r="J1235" i="5" s="1"/>
  <c r="I1231" i="5"/>
  <c r="J1231" i="5" s="1"/>
  <c r="I1227" i="5"/>
  <c r="J1227" i="5" s="1"/>
  <c r="I1223" i="5"/>
  <c r="J1223" i="5" s="1"/>
  <c r="I1219" i="5"/>
  <c r="J1219" i="5" s="1"/>
  <c r="I1215" i="5"/>
  <c r="J1215" i="5" s="1"/>
  <c r="I1211" i="5"/>
  <c r="J1211" i="5" s="1"/>
  <c r="I1207" i="5"/>
  <c r="J1207" i="5" s="1"/>
  <c r="I1203" i="5"/>
  <c r="J1203" i="5" s="1"/>
  <c r="I1199" i="5"/>
  <c r="J1199" i="5" s="1"/>
  <c r="I1195" i="5"/>
  <c r="J1195" i="5" s="1"/>
  <c r="I1191" i="5"/>
  <c r="J1191" i="5" s="1"/>
  <c r="I1187" i="5"/>
  <c r="J1187" i="5" s="1"/>
  <c r="I1183" i="5"/>
  <c r="J1183" i="5" s="1"/>
  <c r="I1179" i="5"/>
  <c r="J1179" i="5" s="1"/>
  <c r="I1175" i="5"/>
  <c r="J1175" i="5" s="1"/>
  <c r="I1171" i="5"/>
  <c r="J1171" i="5" s="1"/>
  <c r="I1167" i="5"/>
  <c r="J1167" i="5" s="1"/>
  <c r="I1163" i="5"/>
  <c r="J1163" i="5" s="1"/>
  <c r="I1159" i="5"/>
  <c r="J1159" i="5" s="1"/>
  <c r="I1155" i="5"/>
  <c r="J1155" i="5" s="1"/>
  <c r="I1151" i="5"/>
  <c r="J1151" i="5" s="1"/>
  <c r="I1147" i="5"/>
  <c r="J1147" i="5" s="1"/>
  <c r="I1143" i="5"/>
  <c r="J1143" i="5" s="1"/>
  <c r="I1139" i="5"/>
  <c r="J1139" i="5" s="1"/>
  <c r="I1135" i="5"/>
  <c r="J1135" i="5" s="1"/>
  <c r="I1131" i="5"/>
  <c r="J1131" i="5" s="1"/>
  <c r="I1127" i="5"/>
  <c r="J1127" i="5" s="1"/>
  <c r="I1123" i="5"/>
  <c r="J1123" i="5" s="1"/>
  <c r="I1119" i="5"/>
  <c r="J1119" i="5" s="1"/>
  <c r="I1115" i="5"/>
  <c r="J1115" i="5" s="1"/>
  <c r="I1111" i="5"/>
  <c r="J1111" i="5" s="1"/>
  <c r="I1107" i="5"/>
  <c r="J1107" i="5" s="1"/>
  <c r="I1103" i="5"/>
  <c r="J1103" i="5" s="1"/>
  <c r="I1099" i="5"/>
  <c r="J1099" i="5" s="1"/>
  <c r="I1095" i="5"/>
  <c r="J1095" i="5" s="1"/>
  <c r="I1091" i="5"/>
  <c r="J1091" i="5" s="1"/>
  <c r="I1087" i="5"/>
  <c r="J1087" i="5" s="1"/>
  <c r="I1083" i="5"/>
  <c r="J1083" i="5" s="1"/>
  <c r="I1079" i="5"/>
  <c r="J1079" i="5" s="1"/>
  <c r="I1075" i="5"/>
  <c r="J1075" i="5" s="1"/>
  <c r="I1071" i="5"/>
  <c r="J1071" i="5" s="1"/>
  <c r="I1067" i="5"/>
  <c r="J1067" i="5" s="1"/>
  <c r="I1063" i="5"/>
  <c r="J1063" i="5" s="1"/>
  <c r="I1059" i="5"/>
  <c r="J1059" i="5" s="1"/>
  <c r="I1055" i="5"/>
  <c r="J1055" i="5" s="1"/>
  <c r="I1051" i="5"/>
  <c r="J1051" i="5" s="1"/>
  <c r="I1047" i="5"/>
  <c r="J1047" i="5" s="1"/>
  <c r="I1043" i="5"/>
  <c r="J1043" i="5" s="1"/>
  <c r="I1039" i="5"/>
  <c r="J1039" i="5" s="1"/>
  <c r="I1035" i="5"/>
  <c r="J1035" i="5" s="1"/>
  <c r="I1031" i="5"/>
  <c r="J1031" i="5" s="1"/>
  <c r="I2333" i="5"/>
  <c r="J2333" i="5" s="1"/>
  <c r="I2317" i="5"/>
  <c r="J2317" i="5" s="1"/>
  <c r="I2301" i="5"/>
  <c r="J2301" i="5" s="1"/>
  <c r="I2285" i="5"/>
  <c r="J2285" i="5" s="1"/>
  <c r="I2269" i="5"/>
  <c r="J2269" i="5" s="1"/>
  <c r="I2253" i="5"/>
  <c r="J2253" i="5" s="1"/>
  <c r="I2237" i="5"/>
  <c r="J2237" i="5" s="1"/>
  <c r="I2223" i="5"/>
  <c r="J2223" i="5" s="1"/>
  <c r="I2218" i="5"/>
  <c r="J2218" i="5" s="1"/>
  <c r="I2214" i="5"/>
  <c r="J2214" i="5" s="1"/>
  <c r="I2210" i="5"/>
  <c r="J2210" i="5" s="1"/>
  <c r="I2206" i="5"/>
  <c r="J2206" i="5" s="1"/>
  <c r="I2202" i="5"/>
  <c r="J2202" i="5" s="1"/>
  <c r="I2198" i="5"/>
  <c r="J2198" i="5" s="1"/>
  <c r="I2194" i="5"/>
  <c r="J2194" i="5" s="1"/>
  <c r="I2190" i="5"/>
  <c r="J2190" i="5" s="1"/>
  <c r="I2186" i="5"/>
  <c r="J2186" i="5" s="1"/>
  <c r="I2182" i="5"/>
  <c r="J2182" i="5" s="1"/>
  <c r="I2178" i="5"/>
  <c r="J2178" i="5" s="1"/>
  <c r="I2174" i="5"/>
  <c r="J2174" i="5" s="1"/>
  <c r="I2170" i="5"/>
  <c r="J2170" i="5" s="1"/>
  <c r="I2166" i="5"/>
  <c r="J2166" i="5" s="1"/>
  <c r="I2162" i="5"/>
  <c r="J2162" i="5" s="1"/>
  <c r="I2158" i="5"/>
  <c r="J2158" i="5" s="1"/>
  <c r="I2154" i="5"/>
  <c r="J2154" i="5" s="1"/>
  <c r="I2150" i="5"/>
  <c r="J2150" i="5" s="1"/>
  <c r="I2146" i="5"/>
  <c r="J2146" i="5" s="1"/>
  <c r="I2142" i="5"/>
  <c r="J2142" i="5" s="1"/>
  <c r="I2138" i="5"/>
  <c r="J2138" i="5" s="1"/>
  <c r="I2134" i="5"/>
  <c r="J2134" i="5" s="1"/>
  <c r="I2130" i="5"/>
  <c r="J2130" i="5" s="1"/>
  <c r="I2126" i="5"/>
  <c r="J2126" i="5" s="1"/>
  <c r="I2122" i="5"/>
  <c r="J2122" i="5" s="1"/>
  <c r="I2118" i="5"/>
  <c r="J2118" i="5" s="1"/>
  <c r="I2114" i="5"/>
  <c r="J2114" i="5" s="1"/>
  <c r="I2110" i="5"/>
  <c r="J2110" i="5" s="1"/>
  <c r="I2106" i="5"/>
  <c r="J2106" i="5" s="1"/>
  <c r="I2102" i="5"/>
  <c r="J2102" i="5" s="1"/>
  <c r="I2098" i="5"/>
  <c r="J2098" i="5" s="1"/>
  <c r="I2094" i="5"/>
  <c r="J2094" i="5" s="1"/>
  <c r="I2090" i="5"/>
  <c r="J2090" i="5" s="1"/>
  <c r="I2086" i="5"/>
  <c r="J2086" i="5" s="1"/>
  <c r="I2082" i="5"/>
  <c r="J2082" i="5" s="1"/>
  <c r="I2078" i="5"/>
  <c r="J2078" i="5" s="1"/>
  <c r="I2074" i="5"/>
  <c r="J2074" i="5" s="1"/>
  <c r="I2070" i="5"/>
  <c r="J2070" i="5" s="1"/>
  <c r="I2066" i="5"/>
  <c r="J2066" i="5" s="1"/>
  <c r="I2062" i="5"/>
  <c r="J2062" i="5" s="1"/>
  <c r="I2058" i="5"/>
  <c r="J2058" i="5" s="1"/>
  <c r="I2054" i="5"/>
  <c r="J2054" i="5" s="1"/>
  <c r="I2050" i="5"/>
  <c r="J2050" i="5" s="1"/>
  <c r="I2046" i="5"/>
  <c r="J2046" i="5" s="1"/>
  <c r="I2042" i="5"/>
  <c r="J2042" i="5" s="1"/>
  <c r="I2038" i="5"/>
  <c r="J2038" i="5" s="1"/>
  <c r="I2034" i="5"/>
  <c r="J2034" i="5" s="1"/>
  <c r="I2030" i="5"/>
  <c r="J2030" i="5" s="1"/>
  <c r="I2026" i="5"/>
  <c r="J2026" i="5" s="1"/>
  <c r="I2022" i="5"/>
  <c r="J2022" i="5" s="1"/>
  <c r="I2018" i="5"/>
  <c r="J2018" i="5" s="1"/>
  <c r="I2014" i="5"/>
  <c r="J2014" i="5" s="1"/>
  <c r="I2010" i="5"/>
  <c r="J2010" i="5" s="1"/>
  <c r="I2006" i="5"/>
  <c r="J2006" i="5" s="1"/>
  <c r="I2002" i="5"/>
  <c r="J2002" i="5" s="1"/>
  <c r="I1998" i="5"/>
  <c r="J1998" i="5" s="1"/>
  <c r="I1994" i="5"/>
  <c r="J1994" i="5" s="1"/>
  <c r="I1990" i="5"/>
  <c r="J1990" i="5" s="1"/>
  <c r="I1986" i="5"/>
  <c r="J1986" i="5" s="1"/>
  <c r="I1982" i="5"/>
  <c r="J1982" i="5" s="1"/>
  <c r="I1978" i="5"/>
  <c r="J1978" i="5" s="1"/>
  <c r="I1974" i="5"/>
  <c r="J1974" i="5" s="1"/>
  <c r="I1970" i="5"/>
  <c r="J1970" i="5" s="1"/>
  <c r="I1966" i="5"/>
  <c r="J1966" i="5" s="1"/>
  <c r="I1962" i="5"/>
  <c r="J1962" i="5" s="1"/>
  <c r="I1958" i="5"/>
  <c r="J1958" i="5" s="1"/>
  <c r="I1954" i="5"/>
  <c r="J1954" i="5" s="1"/>
  <c r="I1950" i="5"/>
  <c r="J1950" i="5" s="1"/>
  <c r="I1946" i="5"/>
  <c r="J1946" i="5" s="1"/>
  <c r="I1942" i="5"/>
  <c r="J1942" i="5" s="1"/>
  <c r="I1938" i="5"/>
  <c r="J1938" i="5" s="1"/>
  <c r="I1934" i="5"/>
  <c r="J1934" i="5" s="1"/>
  <c r="I1930" i="5"/>
  <c r="J1930" i="5" s="1"/>
  <c r="I1926" i="5"/>
  <c r="J1926" i="5" s="1"/>
  <c r="I1922" i="5"/>
  <c r="J1922" i="5" s="1"/>
  <c r="I1918" i="5"/>
  <c r="J1918" i="5" s="1"/>
  <c r="I1914" i="5"/>
  <c r="J1914" i="5" s="1"/>
  <c r="I1910" i="5"/>
  <c r="J1910" i="5" s="1"/>
  <c r="I1906" i="5"/>
  <c r="J1906" i="5" s="1"/>
  <c r="I1902" i="5"/>
  <c r="J1902" i="5" s="1"/>
  <c r="I1898" i="5"/>
  <c r="J1898" i="5" s="1"/>
  <c r="I1894" i="5"/>
  <c r="J1894" i="5" s="1"/>
  <c r="I1890" i="5"/>
  <c r="J1890" i="5" s="1"/>
  <c r="I1886" i="5"/>
  <c r="J1886" i="5" s="1"/>
  <c r="I1882" i="5"/>
  <c r="J1882" i="5" s="1"/>
  <c r="I1878" i="5"/>
  <c r="J1878" i="5" s="1"/>
  <c r="I1874" i="5"/>
  <c r="J1874" i="5" s="1"/>
  <c r="I1870" i="5"/>
  <c r="J1870" i="5" s="1"/>
  <c r="I1866" i="5"/>
  <c r="J1866" i="5" s="1"/>
  <c r="I1862" i="5"/>
  <c r="J1862" i="5" s="1"/>
  <c r="I1858" i="5"/>
  <c r="J1858" i="5" s="1"/>
  <c r="I1854" i="5"/>
  <c r="J1854" i="5" s="1"/>
  <c r="I1850" i="5"/>
  <c r="J1850" i="5" s="1"/>
  <c r="I1846" i="5"/>
  <c r="J1846" i="5" s="1"/>
  <c r="I1842" i="5"/>
  <c r="J1842" i="5" s="1"/>
  <c r="I1838" i="5"/>
  <c r="J1838" i="5" s="1"/>
  <c r="I1834" i="5"/>
  <c r="J1834" i="5" s="1"/>
  <c r="I1830" i="5"/>
  <c r="J1830" i="5" s="1"/>
  <c r="I1826" i="5"/>
  <c r="J1826" i="5" s="1"/>
  <c r="I1822" i="5"/>
  <c r="J1822" i="5" s="1"/>
  <c r="I1818" i="5"/>
  <c r="J1818" i="5" s="1"/>
  <c r="I1814" i="5"/>
  <c r="J1814" i="5" s="1"/>
  <c r="I1810" i="5"/>
  <c r="J1810" i="5" s="1"/>
  <c r="I1806" i="5"/>
  <c r="J1806" i="5" s="1"/>
  <c r="I1802" i="5"/>
  <c r="J1802" i="5" s="1"/>
  <c r="I1798" i="5"/>
  <c r="J1798" i="5" s="1"/>
  <c r="I1794" i="5"/>
  <c r="J1794" i="5" s="1"/>
  <c r="I1790" i="5"/>
  <c r="J1790" i="5" s="1"/>
  <c r="I1786" i="5"/>
  <c r="J1786" i="5" s="1"/>
  <c r="I1782" i="5"/>
  <c r="J1782" i="5" s="1"/>
  <c r="I1778" i="5"/>
  <c r="J1778" i="5" s="1"/>
  <c r="I1774" i="5"/>
  <c r="J1774" i="5" s="1"/>
  <c r="I1770" i="5"/>
  <c r="J1770" i="5" s="1"/>
  <c r="I1766" i="5"/>
  <c r="J1766" i="5" s="1"/>
  <c r="I1762" i="5"/>
  <c r="J1762" i="5" s="1"/>
  <c r="I1758" i="5"/>
  <c r="J1758" i="5" s="1"/>
  <c r="I1754" i="5"/>
  <c r="J1754" i="5" s="1"/>
  <c r="I1750" i="5"/>
  <c r="J1750" i="5" s="1"/>
  <c r="I1746" i="5"/>
  <c r="J1746" i="5" s="1"/>
  <c r="I1742" i="5"/>
  <c r="J1742" i="5" s="1"/>
  <c r="I1738" i="5"/>
  <c r="J1738" i="5" s="1"/>
  <c r="I1734" i="5"/>
  <c r="J1734" i="5" s="1"/>
  <c r="I1730" i="5"/>
  <c r="J1730" i="5" s="1"/>
  <c r="I1726" i="5"/>
  <c r="J1726" i="5" s="1"/>
  <c r="I1722" i="5"/>
  <c r="J1722" i="5" s="1"/>
  <c r="I1718" i="5"/>
  <c r="J1718" i="5" s="1"/>
  <c r="I1714" i="5"/>
  <c r="J1714" i="5" s="1"/>
  <c r="I1710" i="5"/>
  <c r="J1710" i="5" s="1"/>
  <c r="I1706" i="5"/>
  <c r="J1706" i="5" s="1"/>
  <c r="I1702" i="5"/>
  <c r="J1702" i="5" s="1"/>
  <c r="I1698" i="5"/>
  <c r="J1698" i="5" s="1"/>
  <c r="I1694" i="5"/>
  <c r="J1694" i="5" s="1"/>
  <c r="I1690" i="5"/>
  <c r="J1690" i="5" s="1"/>
  <c r="I1686" i="5"/>
  <c r="J1686" i="5" s="1"/>
  <c r="I1682" i="5"/>
  <c r="J1682" i="5" s="1"/>
  <c r="I2313" i="5"/>
  <c r="J2313" i="5" s="1"/>
  <c r="I2249" i="5"/>
  <c r="J2249" i="5" s="1"/>
  <c r="I2213" i="5"/>
  <c r="J2213" i="5" s="1"/>
  <c r="I2197" i="5"/>
  <c r="J2197" i="5" s="1"/>
  <c r="I2181" i="5"/>
  <c r="J2181" i="5" s="1"/>
  <c r="I2165" i="5"/>
  <c r="J2165" i="5" s="1"/>
  <c r="I2149" i="5"/>
  <c r="J2149" i="5" s="1"/>
  <c r="I2133" i="5"/>
  <c r="J2133" i="5" s="1"/>
  <c r="I2117" i="5"/>
  <c r="J2117" i="5" s="1"/>
  <c r="I2101" i="5"/>
  <c r="J2101" i="5" s="1"/>
  <c r="I2085" i="5"/>
  <c r="J2085" i="5" s="1"/>
  <c r="I2069" i="5"/>
  <c r="J2069" i="5" s="1"/>
  <c r="I2053" i="5"/>
  <c r="J2053" i="5" s="1"/>
  <c r="I2037" i="5"/>
  <c r="J2037" i="5" s="1"/>
  <c r="I2021" i="5"/>
  <c r="J2021" i="5" s="1"/>
  <c r="I2005" i="5"/>
  <c r="J2005" i="5" s="1"/>
  <c r="I1989" i="5"/>
  <c r="J1989" i="5" s="1"/>
  <c r="I1973" i="5"/>
  <c r="J1973" i="5" s="1"/>
  <c r="I1957" i="5"/>
  <c r="J1957" i="5" s="1"/>
  <c r="I1941" i="5"/>
  <c r="J1941" i="5" s="1"/>
  <c r="I1925" i="5"/>
  <c r="J1925" i="5" s="1"/>
  <c r="I1909" i="5"/>
  <c r="J1909" i="5" s="1"/>
  <c r="I1893" i="5"/>
  <c r="J1893" i="5" s="1"/>
  <c r="I1877" i="5"/>
  <c r="J1877" i="5" s="1"/>
  <c r="I1861" i="5"/>
  <c r="J1861" i="5" s="1"/>
  <c r="I1845" i="5"/>
  <c r="J1845" i="5" s="1"/>
  <c r="I1829" i="5"/>
  <c r="J1829" i="5" s="1"/>
  <c r="I1813" i="5"/>
  <c r="J1813" i="5" s="1"/>
  <c r="I1797" i="5"/>
  <c r="J1797" i="5" s="1"/>
  <c r="I1781" i="5"/>
  <c r="J1781" i="5" s="1"/>
  <c r="I1765" i="5"/>
  <c r="J1765" i="5" s="1"/>
  <c r="I1749" i="5"/>
  <c r="J1749" i="5" s="1"/>
  <c r="I1733" i="5"/>
  <c r="J1733" i="5" s="1"/>
  <c r="I1717" i="5"/>
  <c r="J1717" i="5" s="1"/>
  <c r="I1701" i="5"/>
  <c r="J1701" i="5" s="1"/>
  <c r="I1685" i="5"/>
  <c r="J1685" i="5" s="1"/>
  <c r="I1674" i="5"/>
  <c r="J1674" i="5" s="1"/>
  <c r="I1666" i="5"/>
  <c r="J1666" i="5" s="1"/>
  <c r="I1658" i="5"/>
  <c r="J1658" i="5" s="1"/>
  <c r="I1650" i="5"/>
  <c r="J1650" i="5" s="1"/>
  <c r="I1642" i="5"/>
  <c r="J1642" i="5" s="1"/>
  <c r="I1634" i="5"/>
  <c r="J1634" i="5" s="1"/>
  <c r="I1626" i="5"/>
  <c r="J1626" i="5" s="1"/>
  <c r="I1618" i="5"/>
  <c r="J1618" i="5" s="1"/>
  <c r="I1610" i="5"/>
  <c r="J1610" i="5" s="1"/>
  <c r="I1602" i="5"/>
  <c r="J1602" i="5" s="1"/>
  <c r="I1594" i="5"/>
  <c r="J1594" i="5" s="1"/>
  <c r="I1586" i="5"/>
  <c r="J1586" i="5" s="1"/>
  <c r="I1578" i="5"/>
  <c r="J1578" i="5" s="1"/>
  <c r="I1570" i="5"/>
  <c r="J1570" i="5" s="1"/>
  <c r="I1562" i="5"/>
  <c r="J1562" i="5" s="1"/>
  <c r="I1554" i="5"/>
  <c r="J1554" i="5" s="1"/>
  <c r="I1546" i="5"/>
  <c r="J1546" i="5" s="1"/>
  <c r="I1538" i="5"/>
  <c r="J1538" i="5" s="1"/>
  <c r="I1530" i="5"/>
  <c r="J1530" i="5" s="1"/>
  <c r="I1522" i="5"/>
  <c r="J1522" i="5" s="1"/>
  <c r="I1514" i="5"/>
  <c r="J1514" i="5" s="1"/>
  <c r="I1506" i="5"/>
  <c r="J1506" i="5" s="1"/>
  <c r="I1498" i="5"/>
  <c r="J1498" i="5" s="1"/>
  <c r="I1490" i="5"/>
  <c r="J1490" i="5" s="1"/>
  <c r="I1482" i="5"/>
  <c r="J1482" i="5" s="1"/>
  <c r="I1474" i="5"/>
  <c r="J1474" i="5" s="1"/>
  <c r="I1466" i="5"/>
  <c r="J1466" i="5" s="1"/>
  <c r="I1458" i="5"/>
  <c r="J1458" i="5" s="1"/>
  <c r="I1450" i="5"/>
  <c r="J1450" i="5" s="1"/>
  <c r="I1442" i="5"/>
  <c r="J1442" i="5" s="1"/>
  <c r="I1434" i="5"/>
  <c r="J1434" i="5" s="1"/>
  <c r="I1426" i="5"/>
  <c r="J1426" i="5" s="1"/>
  <c r="I1418" i="5"/>
  <c r="J1418" i="5" s="1"/>
  <c r="I1410" i="5"/>
  <c r="J1410" i="5" s="1"/>
  <c r="I1402" i="5"/>
  <c r="J1402" i="5" s="1"/>
  <c r="I1394" i="5"/>
  <c r="J1394" i="5" s="1"/>
  <c r="I1386" i="5"/>
  <c r="J1386" i="5" s="1"/>
  <c r="I1378" i="5"/>
  <c r="J1378" i="5" s="1"/>
  <c r="I1370" i="5"/>
  <c r="J1370" i="5" s="1"/>
  <c r="I1362" i="5"/>
  <c r="J1362" i="5" s="1"/>
  <c r="I1354" i="5"/>
  <c r="J1354" i="5" s="1"/>
  <c r="I1346" i="5"/>
  <c r="J1346" i="5" s="1"/>
  <c r="I1338" i="5"/>
  <c r="J1338" i="5" s="1"/>
  <c r="I1330" i="5"/>
  <c r="J1330" i="5" s="1"/>
  <c r="I1322" i="5"/>
  <c r="J1322" i="5" s="1"/>
  <c r="I1314" i="5"/>
  <c r="J1314" i="5" s="1"/>
  <c r="I1306" i="5"/>
  <c r="J1306" i="5" s="1"/>
  <c r="I1298" i="5"/>
  <c r="J1298" i="5" s="1"/>
  <c r="I1290" i="5"/>
  <c r="J1290" i="5" s="1"/>
  <c r="I1282" i="5"/>
  <c r="J1282" i="5" s="1"/>
  <c r="I1274" i="5"/>
  <c r="J1274" i="5" s="1"/>
  <c r="I1266" i="5"/>
  <c r="J1266" i="5" s="1"/>
  <c r="I1258" i="5"/>
  <c r="J1258" i="5" s="1"/>
  <c r="I1250" i="5"/>
  <c r="J1250" i="5" s="1"/>
  <c r="I1242" i="5"/>
  <c r="J1242" i="5" s="1"/>
  <c r="I1234" i="5"/>
  <c r="J1234" i="5" s="1"/>
  <c r="I1226" i="5"/>
  <c r="J1226" i="5" s="1"/>
  <c r="I1218" i="5"/>
  <c r="J1218" i="5" s="1"/>
  <c r="I1210" i="5"/>
  <c r="J1210" i="5" s="1"/>
  <c r="I1202" i="5"/>
  <c r="J1202" i="5" s="1"/>
  <c r="I1194" i="5"/>
  <c r="J1194" i="5" s="1"/>
  <c r="I1186" i="5"/>
  <c r="J1186" i="5" s="1"/>
  <c r="I1178" i="5"/>
  <c r="J1178" i="5" s="1"/>
  <c r="I1170" i="5"/>
  <c r="J1170" i="5" s="1"/>
  <c r="I1162" i="5"/>
  <c r="J1162" i="5" s="1"/>
  <c r="I1154" i="5"/>
  <c r="J1154" i="5" s="1"/>
  <c r="I1146" i="5"/>
  <c r="J1146" i="5" s="1"/>
  <c r="I1138" i="5"/>
  <c r="J1138" i="5" s="1"/>
  <c r="I1130" i="5"/>
  <c r="J1130" i="5" s="1"/>
  <c r="I1122" i="5"/>
  <c r="J1122" i="5" s="1"/>
  <c r="I1114" i="5"/>
  <c r="J1114" i="5" s="1"/>
  <c r="I1106" i="5"/>
  <c r="J1106" i="5" s="1"/>
  <c r="I1098" i="5"/>
  <c r="J1098" i="5" s="1"/>
  <c r="I1090" i="5"/>
  <c r="J1090" i="5" s="1"/>
  <c r="I1082" i="5"/>
  <c r="J1082" i="5" s="1"/>
  <c r="I1074" i="5"/>
  <c r="J1074" i="5" s="1"/>
  <c r="I1066" i="5"/>
  <c r="J1066" i="5" s="1"/>
  <c r="I1058" i="5"/>
  <c r="J1058" i="5" s="1"/>
  <c r="I1050" i="5"/>
  <c r="J1050" i="5" s="1"/>
  <c r="I1042" i="5"/>
  <c r="J1042" i="5" s="1"/>
  <c r="I1037" i="5"/>
  <c r="J1037" i="5" s="1"/>
  <c r="I1032" i="5"/>
  <c r="J1032" i="5" s="1"/>
  <c r="I1027" i="5"/>
  <c r="J1027" i="5" s="1"/>
  <c r="I1023" i="5"/>
  <c r="J1023" i="5" s="1"/>
  <c r="I1019" i="5"/>
  <c r="J1019" i="5" s="1"/>
  <c r="I1015" i="5"/>
  <c r="J1015" i="5" s="1"/>
  <c r="I1011" i="5"/>
  <c r="J1011" i="5" s="1"/>
  <c r="I1007" i="5"/>
  <c r="J1007" i="5" s="1"/>
  <c r="I1003" i="5"/>
  <c r="J1003" i="5" s="1"/>
  <c r="I999" i="5"/>
  <c r="J999" i="5" s="1"/>
  <c r="I995" i="5"/>
  <c r="J995" i="5" s="1"/>
  <c r="I991" i="5"/>
  <c r="J991" i="5" s="1"/>
  <c r="I987" i="5"/>
  <c r="J987" i="5" s="1"/>
  <c r="I983" i="5"/>
  <c r="J983" i="5" s="1"/>
  <c r="I979" i="5"/>
  <c r="J979" i="5" s="1"/>
  <c r="I975" i="5"/>
  <c r="J975" i="5" s="1"/>
  <c r="I971" i="5"/>
  <c r="J971" i="5" s="1"/>
  <c r="I967" i="5"/>
  <c r="J967" i="5" s="1"/>
  <c r="I963" i="5"/>
  <c r="J963" i="5" s="1"/>
  <c r="I959" i="5"/>
  <c r="J959" i="5" s="1"/>
  <c r="I955" i="5"/>
  <c r="J955" i="5" s="1"/>
  <c r="I951" i="5"/>
  <c r="J951" i="5" s="1"/>
  <c r="I947" i="5"/>
  <c r="J947" i="5" s="1"/>
  <c r="I943" i="5"/>
  <c r="J943" i="5" s="1"/>
  <c r="I939" i="5"/>
  <c r="J939" i="5" s="1"/>
  <c r="I935" i="5"/>
  <c r="J935" i="5" s="1"/>
  <c r="I931" i="5"/>
  <c r="J931" i="5" s="1"/>
  <c r="I927" i="5"/>
  <c r="J927" i="5" s="1"/>
  <c r="I923" i="5"/>
  <c r="J923" i="5" s="1"/>
  <c r="I919" i="5"/>
  <c r="J919" i="5" s="1"/>
  <c r="I915" i="5"/>
  <c r="J915" i="5" s="1"/>
  <c r="I911" i="5"/>
  <c r="J911" i="5" s="1"/>
  <c r="I907" i="5"/>
  <c r="J907" i="5" s="1"/>
  <c r="I903" i="5"/>
  <c r="J903" i="5" s="1"/>
  <c r="I899" i="5"/>
  <c r="J899" i="5" s="1"/>
  <c r="I895" i="5"/>
  <c r="J895" i="5" s="1"/>
  <c r="I891" i="5"/>
  <c r="J891" i="5" s="1"/>
  <c r="I887" i="5"/>
  <c r="J887" i="5" s="1"/>
  <c r="I883" i="5"/>
  <c r="J883" i="5" s="1"/>
  <c r="I879" i="5"/>
  <c r="J879" i="5" s="1"/>
  <c r="I875" i="5"/>
  <c r="J875" i="5" s="1"/>
  <c r="I871" i="5"/>
  <c r="J871" i="5" s="1"/>
  <c r="I867" i="5"/>
  <c r="J867" i="5" s="1"/>
  <c r="I863" i="5"/>
  <c r="J863" i="5" s="1"/>
  <c r="I859" i="5"/>
  <c r="J859" i="5" s="1"/>
  <c r="I855" i="5"/>
  <c r="J855" i="5" s="1"/>
  <c r="I851" i="5"/>
  <c r="J851" i="5" s="1"/>
  <c r="I847" i="5"/>
  <c r="J847" i="5" s="1"/>
  <c r="I843" i="5"/>
  <c r="J843" i="5" s="1"/>
  <c r="I839" i="5"/>
  <c r="J839" i="5" s="1"/>
  <c r="I835" i="5"/>
  <c r="J835" i="5" s="1"/>
  <c r="I831" i="5"/>
  <c r="J831" i="5" s="1"/>
  <c r="I827" i="5"/>
  <c r="J827" i="5" s="1"/>
  <c r="I823" i="5"/>
  <c r="J823" i="5" s="1"/>
  <c r="I819" i="5"/>
  <c r="J819" i="5" s="1"/>
  <c r="I815" i="5"/>
  <c r="J815" i="5" s="1"/>
  <c r="I811" i="5"/>
  <c r="J811" i="5" s="1"/>
  <c r="I807" i="5"/>
  <c r="J807" i="5" s="1"/>
  <c r="I803" i="5"/>
  <c r="J803" i="5" s="1"/>
  <c r="I799" i="5"/>
  <c r="J799" i="5" s="1"/>
  <c r="I795" i="5"/>
  <c r="J795" i="5" s="1"/>
  <c r="I791" i="5"/>
  <c r="J791" i="5" s="1"/>
  <c r="I787" i="5"/>
  <c r="J787" i="5" s="1"/>
  <c r="I783" i="5"/>
  <c r="J783" i="5" s="1"/>
  <c r="I779" i="5"/>
  <c r="J779" i="5" s="1"/>
  <c r="I775" i="5"/>
  <c r="J775" i="5" s="1"/>
  <c r="I771" i="5"/>
  <c r="J771" i="5" s="1"/>
  <c r="I767" i="5"/>
  <c r="J767" i="5" s="1"/>
  <c r="I763" i="5"/>
  <c r="J763" i="5" s="1"/>
  <c r="I759" i="5"/>
  <c r="J759" i="5" s="1"/>
  <c r="I755" i="5"/>
  <c r="J755" i="5" s="1"/>
  <c r="I751" i="5"/>
  <c r="J751" i="5" s="1"/>
  <c r="I747" i="5"/>
  <c r="J747" i="5" s="1"/>
  <c r="I743" i="5"/>
  <c r="J743" i="5" s="1"/>
  <c r="I739" i="5"/>
  <c r="J739" i="5" s="1"/>
  <c r="I735" i="5"/>
  <c r="J735" i="5" s="1"/>
  <c r="I731" i="5"/>
  <c r="J731" i="5" s="1"/>
  <c r="I727" i="5"/>
  <c r="J727" i="5" s="1"/>
  <c r="I723" i="5"/>
  <c r="J723" i="5" s="1"/>
  <c r="I719" i="5"/>
  <c r="J719" i="5" s="1"/>
  <c r="I715" i="5"/>
  <c r="J715" i="5" s="1"/>
  <c r="I711" i="5"/>
  <c r="J711" i="5" s="1"/>
  <c r="I707" i="5"/>
  <c r="J707" i="5" s="1"/>
  <c r="I703" i="5"/>
  <c r="J703" i="5" s="1"/>
  <c r="I699" i="5"/>
  <c r="J699" i="5" s="1"/>
  <c r="I695" i="5"/>
  <c r="J695" i="5" s="1"/>
  <c r="I691" i="5"/>
  <c r="J691" i="5" s="1"/>
  <c r="I687" i="5"/>
  <c r="J687" i="5" s="1"/>
  <c r="I683" i="5"/>
  <c r="J683" i="5" s="1"/>
  <c r="I679" i="5"/>
  <c r="J679" i="5" s="1"/>
  <c r="I675" i="5"/>
  <c r="J675" i="5" s="1"/>
  <c r="I671" i="5"/>
  <c r="J671" i="5" s="1"/>
  <c r="I667" i="5"/>
  <c r="J667" i="5" s="1"/>
  <c r="I663" i="5"/>
  <c r="J663" i="5" s="1"/>
  <c r="I659" i="5"/>
  <c r="J659" i="5" s="1"/>
  <c r="I655" i="5"/>
  <c r="J655" i="5" s="1"/>
  <c r="I651" i="5"/>
  <c r="J651" i="5" s="1"/>
  <c r="I647" i="5"/>
  <c r="J647" i="5" s="1"/>
  <c r="I643" i="5"/>
  <c r="J643" i="5" s="1"/>
  <c r="I639" i="5"/>
  <c r="J639" i="5" s="1"/>
  <c r="I635" i="5"/>
  <c r="J635" i="5" s="1"/>
  <c r="I631" i="5"/>
  <c r="J631" i="5" s="1"/>
  <c r="I627" i="5"/>
  <c r="J627" i="5" s="1"/>
  <c r="I623" i="5"/>
  <c r="J623" i="5" s="1"/>
  <c r="I619" i="5"/>
  <c r="J619" i="5" s="1"/>
  <c r="I615" i="5"/>
  <c r="J615" i="5" s="1"/>
  <c r="I611" i="5"/>
  <c r="J611" i="5" s="1"/>
  <c r="I607" i="5"/>
  <c r="J607" i="5" s="1"/>
  <c r="I603" i="5"/>
  <c r="J603" i="5" s="1"/>
  <c r="I599" i="5"/>
  <c r="J599" i="5" s="1"/>
  <c r="I595" i="5"/>
  <c r="J595" i="5" s="1"/>
  <c r="I591" i="5"/>
  <c r="J591" i="5" s="1"/>
  <c r="I587" i="5"/>
  <c r="J587" i="5" s="1"/>
  <c r="I583" i="5"/>
  <c r="J583" i="5" s="1"/>
  <c r="I579" i="5"/>
  <c r="J579" i="5" s="1"/>
  <c r="I575" i="5"/>
  <c r="J575" i="5" s="1"/>
  <c r="I571" i="5"/>
  <c r="J571" i="5" s="1"/>
  <c r="I567" i="5"/>
  <c r="J567" i="5" s="1"/>
  <c r="I563" i="5"/>
  <c r="J563" i="5" s="1"/>
  <c r="I559" i="5"/>
  <c r="J559" i="5" s="1"/>
  <c r="I555" i="5"/>
  <c r="J555" i="5" s="1"/>
  <c r="I551" i="5"/>
  <c r="J551" i="5" s="1"/>
  <c r="I547" i="5"/>
  <c r="J547" i="5" s="1"/>
  <c r="I543" i="5"/>
  <c r="J543" i="5" s="1"/>
  <c r="I539" i="5"/>
  <c r="J539" i="5" s="1"/>
  <c r="I535" i="5"/>
  <c r="J535" i="5" s="1"/>
  <c r="I531" i="5"/>
  <c r="J531" i="5" s="1"/>
  <c r="I527" i="5"/>
  <c r="J527" i="5" s="1"/>
  <c r="I523" i="5"/>
  <c r="J523" i="5" s="1"/>
  <c r="I519" i="5"/>
  <c r="J519" i="5" s="1"/>
  <c r="I515" i="5"/>
  <c r="J515" i="5" s="1"/>
  <c r="I511" i="5"/>
  <c r="J511" i="5" s="1"/>
  <c r="I507" i="5"/>
  <c r="J507" i="5" s="1"/>
  <c r="I503" i="5"/>
  <c r="J503" i="5" s="1"/>
  <c r="I499" i="5"/>
  <c r="J499" i="5" s="1"/>
  <c r="I495" i="5"/>
  <c r="J495" i="5" s="1"/>
  <c r="I491" i="5"/>
  <c r="J491" i="5" s="1"/>
  <c r="I487" i="5"/>
  <c r="J487" i="5" s="1"/>
  <c r="I483" i="5"/>
  <c r="J483" i="5" s="1"/>
  <c r="I479" i="5"/>
  <c r="J479" i="5" s="1"/>
  <c r="I475" i="5"/>
  <c r="J475" i="5" s="1"/>
  <c r="I471" i="5"/>
  <c r="J471" i="5" s="1"/>
  <c r="I467" i="5"/>
  <c r="J467" i="5" s="1"/>
  <c r="I463" i="5"/>
  <c r="J463" i="5" s="1"/>
  <c r="I459" i="5"/>
  <c r="J459" i="5" s="1"/>
  <c r="I455" i="5"/>
  <c r="J455" i="5" s="1"/>
  <c r="I451" i="5"/>
  <c r="J451" i="5" s="1"/>
  <c r="I447" i="5"/>
  <c r="J447" i="5" s="1"/>
  <c r="I443" i="5"/>
  <c r="J443" i="5" s="1"/>
  <c r="I439" i="5"/>
  <c r="J439" i="5" s="1"/>
  <c r="I435" i="5"/>
  <c r="J435" i="5" s="1"/>
  <c r="I431" i="5"/>
  <c r="J431" i="5" s="1"/>
  <c r="I427" i="5"/>
  <c r="J427" i="5" s="1"/>
  <c r="I423" i="5"/>
  <c r="J423" i="5" s="1"/>
  <c r="I419" i="5"/>
  <c r="J419" i="5" s="1"/>
  <c r="I415" i="5"/>
  <c r="J415" i="5" s="1"/>
  <c r="I411" i="5"/>
  <c r="J411" i="5" s="1"/>
  <c r="I407" i="5"/>
  <c r="J407" i="5" s="1"/>
  <c r="I403" i="5"/>
  <c r="J403" i="5" s="1"/>
  <c r="I399" i="5"/>
  <c r="J399" i="5" s="1"/>
  <c r="I395" i="5"/>
  <c r="J395" i="5" s="1"/>
  <c r="I391" i="5"/>
  <c r="J391" i="5" s="1"/>
  <c r="I387" i="5"/>
  <c r="J387" i="5" s="1"/>
  <c r="I383" i="5"/>
  <c r="J383" i="5" s="1"/>
  <c r="I379" i="5"/>
  <c r="J379" i="5" s="1"/>
  <c r="I375" i="5"/>
  <c r="J375" i="5" s="1"/>
  <c r="I371" i="5"/>
  <c r="J371" i="5" s="1"/>
  <c r="I367" i="5"/>
  <c r="J367" i="5" s="1"/>
  <c r="I363" i="5"/>
  <c r="J363" i="5" s="1"/>
  <c r="I359" i="5"/>
  <c r="J359" i="5" s="1"/>
  <c r="I355" i="5"/>
  <c r="J355" i="5" s="1"/>
  <c r="I351" i="5"/>
  <c r="J351" i="5" s="1"/>
  <c r="I347" i="5"/>
  <c r="J347" i="5" s="1"/>
  <c r="I343" i="5"/>
  <c r="J343" i="5" s="1"/>
  <c r="I339" i="5"/>
  <c r="J339" i="5" s="1"/>
  <c r="I335" i="5"/>
  <c r="J335" i="5" s="1"/>
  <c r="I331" i="5"/>
  <c r="J331" i="5" s="1"/>
  <c r="I327" i="5"/>
  <c r="J327" i="5" s="1"/>
  <c r="I323" i="5"/>
  <c r="J323" i="5" s="1"/>
  <c r="I319" i="5"/>
  <c r="J319" i="5" s="1"/>
  <c r="I315" i="5"/>
  <c r="J315" i="5" s="1"/>
  <c r="I311" i="5"/>
  <c r="J311" i="5" s="1"/>
  <c r="I307" i="5"/>
  <c r="J307" i="5" s="1"/>
  <c r="I303" i="5"/>
  <c r="J303" i="5" s="1"/>
  <c r="I299" i="5"/>
  <c r="J299" i="5" s="1"/>
  <c r="I295" i="5"/>
  <c r="J295" i="5" s="1"/>
  <c r="I291" i="5"/>
  <c r="J291" i="5" s="1"/>
  <c r="I287" i="5"/>
  <c r="J287" i="5" s="1"/>
  <c r="I283" i="5"/>
  <c r="J283" i="5" s="1"/>
  <c r="I279" i="5"/>
  <c r="J279" i="5" s="1"/>
  <c r="I275" i="5"/>
  <c r="J275" i="5" s="1"/>
  <c r="I271" i="5"/>
  <c r="J271" i="5" s="1"/>
  <c r="I267" i="5"/>
  <c r="J267" i="5" s="1"/>
  <c r="I263" i="5"/>
  <c r="J263" i="5" s="1"/>
  <c r="I259" i="5"/>
  <c r="J259" i="5" s="1"/>
  <c r="I255" i="5"/>
  <c r="J255" i="5" s="1"/>
  <c r="I251" i="5"/>
  <c r="J251" i="5" s="1"/>
  <c r="I247" i="5"/>
  <c r="J247" i="5" s="1"/>
  <c r="I243" i="5"/>
  <c r="J243" i="5" s="1"/>
  <c r="I239" i="5"/>
  <c r="J239" i="5" s="1"/>
  <c r="I235" i="5"/>
  <c r="J235" i="5" s="1"/>
  <c r="I231" i="5"/>
  <c r="J231" i="5" s="1"/>
  <c r="I227" i="5"/>
  <c r="J227" i="5" s="1"/>
  <c r="I223" i="5"/>
  <c r="J223" i="5" s="1"/>
  <c r="I219" i="5"/>
  <c r="J219" i="5" s="1"/>
  <c r="I215" i="5"/>
  <c r="J215" i="5" s="1"/>
  <c r="I211" i="5"/>
  <c r="J211" i="5" s="1"/>
  <c r="I207" i="5"/>
  <c r="J207" i="5" s="1"/>
  <c r="I203" i="5"/>
  <c r="J203" i="5" s="1"/>
  <c r="I199" i="5"/>
  <c r="J199" i="5" s="1"/>
  <c r="I195" i="5"/>
  <c r="J195" i="5" s="1"/>
  <c r="I191" i="5"/>
  <c r="J191" i="5" s="1"/>
  <c r="I187" i="5"/>
  <c r="J187" i="5" s="1"/>
  <c r="I183" i="5"/>
  <c r="J183" i="5" s="1"/>
  <c r="I179" i="5"/>
  <c r="J179" i="5" s="1"/>
  <c r="I175" i="5"/>
  <c r="J175" i="5" s="1"/>
  <c r="I2297" i="5"/>
  <c r="J2297" i="5" s="1"/>
  <c r="I2233" i="5"/>
  <c r="J2233" i="5" s="1"/>
  <c r="I2209" i="5"/>
  <c r="J2209" i="5" s="1"/>
  <c r="I2193" i="5"/>
  <c r="J2193" i="5" s="1"/>
  <c r="I2177" i="5"/>
  <c r="J2177" i="5" s="1"/>
  <c r="I2161" i="5"/>
  <c r="J2161" i="5" s="1"/>
  <c r="I2145" i="5"/>
  <c r="J2145" i="5" s="1"/>
  <c r="I2129" i="5"/>
  <c r="J2129" i="5" s="1"/>
  <c r="I2113" i="5"/>
  <c r="J2113" i="5" s="1"/>
  <c r="I2097" i="5"/>
  <c r="J2097" i="5" s="1"/>
  <c r="I2081" i="5"/>
  <c r="J2081" i="5" s="1"/>
  <c r="I2065" i="5"/>
  <c r="J2065" i="5" s="1"/>
  <c r="I2049" i="5"/>
  <c r="J2049" i="5" s="1"/>
  <c r="I2033" i="5"/>
  <c r="J2033" i="5" s="1"/>
  <c r="I2017" i="5"/>
  <c r="J2017" i="5" s="1"/>
  <c r="I2001" i="5"/>
  <c r="J2001" i="5" s="1"/>
  <c r="I1985" i="5"/>
  <c r="J1985" i="5" s="1"/>
  <c r="I1969" i="5"/>
  <c r="J1969" i="5" s="1"/>
  <c r="I1953" i="5"/>
  <c r="J1953" i="5" s="1"/>
  <c r="I1937" i="5"/>
  <c r="J1937" i="5" s="1"/>
  <c r="I1921" i="5"/>
  <c r="J1921" i="5" s="1"/>
  <c r="I1905" i="5"/>
  <c r="J1905" i="5" s="1"/>
  <c r="I1889" i="5"/>
  <c r="J1889" i="5" s="1"/>
  <c r="I1873" i="5"/>
  <c r="J1873" i="5" s="1"/>
  <c r="I1857" i="5"/>
  <c r="J1857" i="5" s="1"/>
  <c r="I1841" i="5"/>
  <c r="J1841" i="5" s="1"/>
  <c r="I1825" i="5"/>
  <c r="J1825" i="5" s="1"/>
  <c r="I1809" i="5"/>
  <c r="J1809" i="5" s="1"/>
  <c r="I1793" i="5"/>
  <c r="J1793" i="5" s="1"/>
  <c r="I1777" i="5"/>
  <c r="J1777" i="5" s="1"/>
  <c r="I1761" i="5"/>
  <c r="J1761" i="5" s="1"/>
  <c r="I1745" i="5"/>
  <c r="J1745" i="5" s="1"/>
  <c r="I1729" i="5"/>
  <c r="J1729" i="5" s="1"/>
  <c r="I1713" i="5"/>
  <c r="J1713" i="5" s="1"/>
  <c r="I1697" i="5"/>
  <c r="J1697" i="5" s="1"/>
  <c r="I1681" i="5"/>
  <c r="J1681" i="5" s="1"/>
  <c r="I1673" i="5"/>
  <c r="J1673" i="5" s="1"/>
  <c r="I1665" i="5"/>
  <c r="J1665" i="5" s="1"/>
  <c r="I1657" i="5"/>
  <c r="J1657" i="5" s="1"/>
  <c r="I1649" i="5"/>
  <c r="J1649" i="5" s="1"/>
  <c r="I1641" i="5"/>
  <c r="J1641" i="5" s="1"/>
  <c r="I1633" i="5"/>
  <c r="J1633" i="5" s="1"/>
  <c r="I1625" i="5"/>
  <c r="J1625" i="5" s="1"/>
  <c r="I1617" i="5"/>
  <c r="J1617" i="5" s="1"/>
  <c r="I1609" i="5"/>
  <c r="J1609" i="5" s="1"/>
  <c r="I1601" i="5"/>
  <c r="J1601" i="5" s="1"/>
  <c r="I1593" i="5"/>
  <c r="J1593" i="5" s="1"/>
  <c r="I1585" i="5"/>
  <c r="J1585" i="5" s="1"/>
  <c r="I1577" i="5"/>
  <c r="J1577" i="5" s="1"/>
  <c r="I1569" i="5"/>
  <c r="J1569" i="5" s="1"/>
  <c r="I1561" i="5"/>
  <c r="J1561" i="5" s="1"/>
  <c r="I1553" i="5"/>
  <c r="J1553" i="5" s="1"/>
  <c r="I1545" i="5"/>
  <c r="J1545" i="5" s="1"/>
  <c r="I1537" i="5"/>
  <c r="J1537" i="5" s="1"/>
  <c r="I1529" i="5"/>
  <c r="J1529" i="5" s="1"/>
  <c r="I1521" i="5"/>
  <c r="J1521" i="5" s="1"/>
  <c r="I1513" i="5"/>
  <c r="J1513" i="5" s="1"/>
  <c r="I1505" i="5"/>
  <c r="J1505" i="5" s="1"/>
  <c r="I1497" i="5"/>
  <c r="J1497" i="5" s="1"/>
  <c r="I1489" i="5"/>
  <c r="J1489" i="5" s="1"/>
  <c r="I1481" i="5"/>
  <c r="J1481" i="5" s="1"/>
  <c r="I1473" i="5"/>
  <c r="J1473" i="5" s="1"/>
  <c r="I1465" i="5"/>
  <c r="J1465" i="5" s="1"/>
  <c r="I1457" i="5"/>
  <c r="J1457" i="5" s="1"/>
  <c r="I1449" i="5"/>
  <c r="J1449" i="5" s="1"/>
  <c r="I1441" i="5"/>
  <c r="J1441" i="5" s="1"/>
  <c r="I1433" i="5"/>
  <c r="J1433" i="5" s="1"/>
  <c r="I1425" i="5"/>
  <c r="J1425" i="5" s="1"/>
  <c r="I1417" i="5"/>
  <c r="J1417" i="5" s="1"/>
  <c r="I1409" i="5"/>
  <c r="J1409" i="5" s="1"/>
  <c r="I1401" i="5"/>
  <c r="J1401" i="5" s="1"/>
  <c r="I1393" i="5"/>
  <c r="J1393" i="5" s="1"/>
  <c r="I1385" i="5"/>
  <c r="J1385" i="5" s="1"/>
  <c r="I1377" i="5"/>
  <c r="J1377" i="5" s="1"/>
  <c r="I1369" i="5"/>
  <c r="J1369" i="5" s="1"/>
  <c r="I1361" i="5"/>
  <c r="J1361" i="5" s="1"/>
  <c r="I1353" i="5"/>
  <c r="J1353" i="5" s="1"/>
  <c r="I1345" i="5"/>
  <c r="J1345" i="5" s="1"/>
  <c r="I1337" i="5"/>
  <c r="J1337" i="5" s="1"/>
  <c r="I1329" i="5"/>
  <c r="J1329" i="5" s="1"/>
  <c r="I1321" i="5"/>
  <c r="J1321" i="5" s="1"/>
  <c r="I1313" i="5"/>
  <c r="J1313" i="5" s="1"/>
  <c r="I1305" i="5"/>
  <c r="J1305" i="5" s="1"/>
  <c r="I1297" i="5"/>
  <c r="J1297" i="5" s="1"/>
  <c r="I1289" i="5"/>
  <c r="J1289" i="5" s="1"/>
  <c r="I1281" i="5"/>
  <c r="J1281" i="5" s="1"/>
  <c r="I1273" i="5"/>
  <c r="J1273" i="5" s="1"/>
  <c r="I1265" i="5"/>
  <c r="J1265" i="5" s="1"/>
  <c r="I1257" i="5"/>
  <c r="J1257" i="5" s="1"/>
  <c r="I1249" i="5"/>
  <c r="J1249" i="5" s="1"/>
  <c r="I1241" i="5"/>
  <c r="J1241" i="5" s="1"/>
  <c r="I1233" i="5"/>
  <c r="J1233" i="5" s="1"/>
  <c r="I1225" i="5"/>
  <c r="J1225" i="5" s="1"/>
  <c r="I1217" i="5"/>
  <c r="J1217" i="5" s="1"/>
  <c r="I1209" i="5"/>
  <c r="J1209" i="5" s="1"/>
  <c r="I1201" i="5"/>
  <c r="J1201" i="5" s="1"/>
  <c r="I1193" i="5"/>
  <c r="J1193" i="5" s="1"/>
  <c r="I1185" i="5"/>
  <c r="J1185" i="5" s="1"/>
  <c r="I1177" i="5"/>
  <c r="J1177" i="5" s="1"/>
  <c r="I1169" i="5"/>
  <c r="J1169" i="5" s="1"/>
  <c r="I1161" i="5"/>
  <c r="J1161" i="5" s="1"/>
  <c r="I1153" i="5"/>
  <c r="J1153" i="5" s="1"/>
  <c r="I1145" i="5"/>
  <c r="J1145" i="5" s="1"/>
  <c r="I1137" i="5"/>
  <c r="J1137" i="5" s="1"/>
  <c r="I1129" i="5"/>
  <c r="J1129" i="5" s="1"/>
  <c r="I1121" i="5"/>
  <c r="J1121" i="5" s="1"/>
  <c r="I1113" i="5"/>
  <c r="J1113" i="5" s="1"/>
  <c r="I1105" i="5"/>
  <c r="J1105" i="5" s="1"/>
  <c r="I1097" i="5"/>
  <c r="J1097" i="5" s="1"/>
  <c r="I1089" i="5"/>
  <c r="J1089" i="5" s="1"/>
  <c r="I1081" i="5"/>
  <c r="J1081" i="5" s="1"/>
  <c r="I1073" i="5"/>
  <c r="J1073" i="5" s="1"/>
  <c r="I1065" i="5"/>
  <c r="J1065" i="5" s="1"/>
  <c r="I1057" i="5"/>
  <c r="J1057" i="5" s="1"/>
  <c r="I1049" i="5"/>
  <c r="J1049" i="5" s="1"/>
  <c r="I1041" i="5"/>
  <c r="J1041" i="5" s="1"/>
  <c r="I1036" i="5"/>
  <c r="J1036" i="5" s="1"/>
  <c r="I1030" i="5"/>
  <c r="J1030" i="5" s="1"/>
  <c r="I1026" i="5"/>
  <c r="J1026" i="5" s="1"/>
  <c r="I1022" i="5"/>
  <c r="J1022" i="5" s="1"/>
  <c r="I1018" i="5"/>
  <c r="J1018" i="5" s="1"/>
  <c r="I1014" i="5"/>
  <c r="J1014" i="5" s="1"/>
  <c r="I1010" i="5"/>
  <c r="J1010" i="5" s="1"/>
  <c r="I1006" i="5"/>
  <c r="J1006" i="5" s="1"/>
  <c r="I1002" i="5"/>
  <c r="J1002" i="5" s="1"/>
  <c r="I998" i="5"/>
  <c r="J998" i="5" s="1"/>
  <c r="I994" i="5"/>
  <c r="J994" i="5" s="1"/>
  <c r="I990" i="5"/>
  <c r="J990" i="5" s="1"/>
  <c r="I986" i="5"/>
  <c r="J986" i="5" s="1"/>
  <c r="I982" i="5"/>
  <c r="J982" i="5" s="1"/>
  <c r="I978" i="5"/>
  <c r="J978" i="5" s="1"/>
  <c r="I974" i="5"/>
  <c r="J974" i="5" s="1"/>
  <c r="I970" i="5"/>
  <c r="J970" i="5" s="1"/>
  <c r="I966" i="5"/>
  <c r="J966" i="5" s="1"/>
  <c r="I962" i="5"/>
  <c r="J962" i="5" s="1"/>
  <c r="I958" i="5"/>
  <c r="J958" i="5" s="1"/>
  <c r="I954" i="5"/>
  <c r="J954" i="5" s="1"/>
  <c r="I950" i="5"/>
  <c r="J950" i="5" s="1"/>
  <c r="I946" i="5"/>
  <c r="J946" i="5" s="1"/>
  <c r="I942" i="5"/>
  <c r="J942" i="5" s="1"/>
  <c r="I938" i="5"/>
  <c r="J938" i="5" s="1"/>
  <c r="I934" i="5"/>
  <c r="J934" i="5" s="1"/>
  <c r="I930" i="5"/>
  <c r="J930" i="5" s="1"/>
  <c r="I926" i="5"/>
  <c r="J926" i="5" s="1"/>
  <c r="I922" i="5"/>
  <c r="J922" i="5" s="1"/>
  <c r="I918" i="5"/>
  <c r="J918" i="5" s="1"/>
  <c r="I914" i="5"/>
  <c r="J914" i="5" s="1"/>
  <c r="I910" i="5"/>
  <c r="J910" i="5" s="1"/>
  <c r="I906" i="5"/>
  <c r="J906" i="5" s="1"/>
  <c r="I902" i="5"/>
  <c r="J902" i="5" s="1"/>
  <c r="I898" i="5"/>
  <c r="J898" i="5" s="1"/>
  <c r="I894" i="5"/>
  <c r="J894" i="5" s="1"/>
  <c r="I890" i="5"/>
  <c r="J890" i="5" s="1"/>
  <c r="I886" i="5"/>
  <c r="J886" i="5" s="1"/>
  <c r="I882" i="5"/>
  <c r="J882" i="5" s="1"/>
  <c r="I878" i="5"/>
  <c r="J878" i="5" s="1"/>
  <c r="I874" i="5"/>
  <c r="J874" i="5" s="1"/>
  <c r="I870" i="5"/>
  <c r="J870" i="5" s="1"/>
  <c r="I866" i="5"/>
  <c r="J866" i="5" s="1"/>
  <c r="I862" i="5"/>
  <c r="J862" i="5" s="1"/>
  <c r="I858" i="5"/>
  <c r="J858" i="5" s="1"/>
  <c r="I854" i="5"/>
  <c r="J854" i="5" s="1"/>
  <c r="I850" i="5"/>
  <c r="J850" i="5" s="1"/>
  <c r="I846" i="5"/>
  <c r="J846" i="5" s="1"/>
  <c r="I842" i="5"/>
  <c r="J842" i="5" s="1"/>
  <c r="I838" i="5"/>
  <c r="J838" i="5" s="1"/>
  <c r="I834" i="5"/>
  <c r="J834" i="5" s="1"/>
  <c r="I830" i="5"/>
  <c r="J830" i="5" s="1"/>
  <c r="I826" i="5"/>
  <c r="J826" i="5" s="1"/>
  <c r="I822" i="5"/>
  <c r="J822" i="5" s="1"/>
  <c r="I818" i="5"/>
  <c r="J818" i="5" s="1"/>
  <c r="I814" i="5"/>
  <c r="J814" i="5" s="1"/>
  <c r="I810" i="5"/>
  <c r="J810" i="5" s="1"/>
  <c r="I806" i="5"/>
  <c r="J806" i="5" s="1"/>
  <c r="I802" i="5"/>
  <c r="J802" i="5" s="1"/>
  <c r="I798" i="5"/>
  <c r="J798" i="5" s="1"/>
  <c r="I794" i="5"/>
  <c r="J794" i="5" s="1"/>
  <c r="I790" i="5"/>
  <c r="J790" i="5" s="1"/>
  <c r="I786" i="5"/>
  <c r="J786" i="5" s="1"/>
  <c r="I782" i="5"/>
  <c r="J782" i="5" s="1"/>
  <c r="I778" i="5"/>
  <c r="J778" i="5" s="1"/>
  <c r="I774" i="5"/>
  <c r="J774" i="5" s="1"/>
  <c r="I770" i="5"/>
  <c r="J770" i="5" s="1"/>
  <c r="I766" i="5"/>
  <c r="J766" i="5" s="1"/>
  <c r="I762" i="5"/>
  <c r="J762" i="5" s="1"/>
  <c r="I758" i="5"/>
  <c r="J758" i="5" s="1"/>
  <c r="I754" i="5"/>
  <c r="J754" i="5" s="1"/>
  <c r="I750" i="5"/>
  <c r="J750" i="5" s="1"/>
  <c r="I746" i="5"/>
  <c r="J746" i="5" s="1"/>
  <c r="I742" i="5"/>
  <c r="J742" i="5" s="1"/>
  <c r="I738" i="5"/>
  <c r="J738" i="5" s="1"/>
  <c r="I734" i="5"/>
  <c r="J734" i="5" s="1"/>
  <c r="I730" i="5"/>
  <c r="J730" i="5" s="1"/>
  <c r="I726" i="5"/>
  <c r="J726" i="5" s="1"/>
  <c r="I722" i="5"/>
  <c r="J722" i="5" s="1"/>
  <c r="I718" i="5"/>
  <c r="J718" i="5" s="1"/>
  <c r="I714" i="5"/>
  <c r="J714" i="5" s="1"/>
  <c r="I710" i="5"/>
  <c r="J710" i="5" s="1"/>
  <c r="I706" i="5"/>
  <c r="J706" i="5" s="1"/>
  <c r="I702" i="5"/>
  <c r="J702" i="5" s="1"/>
  <c r="I698" i="5"/>
  <c r="J698" i="5" s="1"/>
  <c r="I694" i="5"/>
  <c r="J694" i="5" s="1"/>
  <c r="I690" i="5"/>
  <c r="J690" i="5" s="1"/>
  <c r="I686" i="5"/>
  <c r="J686" i="5" s="1"/>
  <c r="I682" i="5"/>
  <c r="J682" i="5" s="1"/>
  <c r="I678" i="5"/>
  <c r="J678" i="5" s="1"/>
  <c r="I674" i="5"/>
  <c r="J674" i="5" s="1"/>
  <c r="I670" i="5"/>
  <c r="J670" i="5" s="1"/>
  <c r="I666" i="5"/>
  <c r="J666" i="5" s="1"/>
  <c r="I662" i="5"/>
  <c r="J662" i="5" s="1"/>
  <c r="I658" i="5"/>
  <c r="J658" i="5" s="1"/>
  <c r="I654" i="5"/>
  <c r="J654" i="5" s="1"/>
  <c r="I650" i="5"/>
  <c r="J650" i="5" s="1"/>
  <c r="I646" i="5"/>
  <c r="J646" i="5" s="1"/>
  <c r="I642" i="5"/>
  <c r="J642" i="5" s="1"/>
  <c r="I638" i="5"/>
  <c r="J638" i="5" s="1"/>
  <c r="I634" i="5"/>
  <c r="J634" i="5" s="1"/>
  <c r="I630" i="5"/>
  <c r="J630" i="5" s="1"/>
  <c r="I626" i="5"/>
  <c r="J626" i="5" s="1"/>
  <c r="I622" i="5"/>
  <c r="J622" i="5" s="1"/>
  <c r="I618" i="5"/>
  <c r="J618" i="5" s="1"/>
  <c r="I614" i="5"/>
  <c r="J614" i="5" s="1"/>
  <c r="I610" i="5"/>
  <c r="J610" i="5" s="1"/>
  <c r="I606" i="5"/>
  <c r="J606" i="5" s="1"/>
  <c r="I602" i="5"/>
  <c r="J602" i="5" s="1"/>
  <c r="I598" i="5"/>
  <c r="J598" i="5" s="1"/>
  <c r="I594" i="5"/>
  <c r="J594" i="5" s="1"/>
  <c r="I590" i="5"/>
  <c r="J590" i="5" s="1"/>
  <c r="I586" i="5"/>
  <c r="J586" i="5" s="1"/>
  <c r="I582" i="5"/>
  <c r="J582" i="5" s="1"/>
  <c r="I578" i="5"/>
  <c r="J578" i="5" s="1"/>
  <c r="I574" i="5"/>
  <c r="J574" i="5" s="1"/>
  <c r="I570" i="5"/>
  <c r="J570" i="5" s="1"/>
  <c r="I566" i="5"/>
  <c r="J566" i="5" s="1"/>
  <c r="I562" i="5"/>
  <c r="J562" i="5" s="1"/>
  <c r="I558" i="5"/>
  <c r="J558" i="5" s="1"/>
  <c r="I554" i="5"/>
  <c r="J554" i="5" s="1"/>
  <c r="I550" i="5"/>
  <c r="J550" i="5" s="1"/>
  <c r="I546" i="5"/>
  <c r="J546" i="5" s="1"/>
  <c r="I542" i="5"/>
  <c r="J542" i="5" s="1"/>
  <c r="I538" i="5"/>
  <c r="J538" i="5" s="1"/>
  <c r="I534" i="5"/>
  <c r="J534" i="5" s="1"/>
  <c r="I530" i="5"/>
  <c r="J530" i="5" s="1"/>
  <c r="I526" i="5"/>
  <c r="J526" i="5" s="1"/>
  <c r="I522" i="5"/>
  <c r="J522" i="5" s="1"/>
  <c r="I518" i="5"/>
  <c r="J518" i="5" s="1"/>
  <c r="I514" i="5"/>
  <c r="J514" i="5" s="1"/>
  <c r="I510" i="5"/>
  <c r="J510" i="5" s="1"/>
  <c r="I506" i="5"/>
  <c r="J506" i="5" s="1"/>
  <c r="I502" i="5"/>
  <c r="J502" i="5" s="1"/>
  <c r="I498" i="5"/>
  <c r="J498" i="5" s="1"/>
  <c r="I494" i="5"/>
  <c r="J494" i="5" s="1"/>
  <c r="I490" i="5"/>
  <c r="J490" i="5" s="1"/>
  <c r="I486" i="5"/>
  <c r="J486" i="5" s="1"/>
  <c r="I482" i="5"/>
  <c r="J482" i="5" s="1"/>
  <c r="I478" i="5"/>
  <c r="J478" i="5" s="1"/>
  <c r="I474" i="5"/>
  <c r="J474" i="5" s="1"/>
  <c r="I470" i="5"/>
  <c r="J470" i="5" s="1"/>
  <c r="I466" i="5"/>
  <c r="J466" i="5" s="1"/>
  <c r="I462" i="5"/>
  <c r="J462" i="5" s="1"/>
  <c r="I458" i="5"/>
  <c r="J458" i="5" s="1"/>
  <c r="I454" i="5"/>
  <c r="J454" i="5" s="1"/>
  <c r="I450" i="5"/>
  <c r="J450" i="5" s="1"/>
  <c r="I446" i="5"/>
  <c r="J446" i="5" s="1"/>
  <c r="I442" i="5"/>
  <c r="J442" i="5" s="1"/>
  <c r="I438" i="5"/>
  <c r="J438" i="5" s="1"/>
  <c r="I434" i="5"/>
  <c r="J434" i="5" s="1"/>
  <c r="I430" i="5"/>
  <c r="J430" i="5" s="1"/>
  <c r="I426" i="5"/>
  <c r="J426" i="5" s="1"/>
  <c r="I422" i="5"/>
  <c r="J422" i="5" s="1"/>
  <c r="I418" i="5"/>
  <c r="J418" i="5" s="1"/>
  <c r="I414" i="5"/>
  <c r="J414" i="5" s="1"/>
  <c r="I410" i="5"/>
  <c r="J410" i="5" s="1"/>
  <c r="I406" i="5"/>
  <c r="J406" i="5" s="1"/>
  <c r="I402" i="5"/>
  <c r="J402" i="5" s="1"/>
  <c r="I398" i="5"/>
  <c r="J398" i="5" s="1"/>
  <c r="I394" i="5"/>
  <c r="J394" i="5" s="1"/>
  <c r="I390" i="5"/>
  <c r="J390" i="5" s="1"/>
  <c r="I386" i="5"/>
  <c r="J386" i="5" s="1"/>
  <c r="I382" i="5"/>
  <c r="J382" i="5" s="1"/>
  <c r="I378" i="5"/>
  <c r="J378" i="5" s="1"/>
  <c r="I374" i="5"/>
  <c r="J374" i="5" s="1"/>
  <c r="I370" i="5"/>
  <c r="J370" i="5" s="1"/>
  <c r="I366" i="5"/>
  <c r="J366" i="5" s="1"/>
  <c r="I362" i="5"/>
  <c r="J362" i="5" s="1"/>
  <c r="I358" i="5"/>
  <c r="J358" i="5" s="1"/>
  <c r="I354" i="5"/>
  <c r="J354" i="5" s="1"/>
  <c r="I350" i="5"/>
  <c r="J350" i="5" s="1"/>
  <c r="I346" i="5"/>
  <c r="J346" i="5" s="1"/>
  <c r="I342" i="5"/>
  <c r="J342" i="5" s="1"/>
  <c r="I338" i="5"/>
  <c r="J338" i="5" s="1"/>
  <c r="I334" i="5"/>
  <c r="J334" i="5" s="1"/>
  <c r="I330" i="5"/>
  <c r="J330" i="5" s="1"/>
  <c r="I326" i="5"/>
  <c r="J326" i="5" s="1"/>
  <c r="I322" i="5"/>
  <c r="J322" i="5" s="1"/>
  <c r="I318" i="5"/>
  <c r="J318" i="5" s="1"/>
  <c r="I314" i="5"/>
  <c r="J314" i="5" s="1"/>
  <c r="I310" i="5"/>
  <c r="J310" i="5" s="1"/>
  <c r="I306" i="5"/>
  <c r="J306" i="5" s="1"/>
  <c r="I302" i="5"/>
  <c r="J302" i="5" s="1"/>
  <c r="I298" i="5"/>
  <c r="J298" i="5" s="1"/>
  <c r="I294" i="5"/>
  <c r="J294" i="5" s="1"/>
  <c r="I290" i="5"/>
  <c r="J290" i="5" s="1"/>
  <c r="I286" i="5"/>
  <c r="J286" i="5" s="1"/>
  <c r="I282" i="5"/>
  <c r="J282" i="5" s="1"/>
  <c r="I278" i="5"/>
  <c r="J278" i="5" s="1"/>
  <c r="I274" i="5"/>
  <c r="J274" i="5" s="1"/>
  <c r="I270" i="5"/>
  <c r="J270" i="5" s="1"/>
  <c r="I266" i="5"/>
  <c r="J266" i="5" s="1"/>
  <c r="I262" i="5"/>
  <c r="J262" i="5" s="1"/>
  <c r="I258" i="5"/>
  <c r="J258" i="5" s="1"/>
  <c r="I254" i="5"/>
  <c r="J254" i="5" s="1"/>
  <c r="I250" i="5"/>
  <c r="J250" i="5" s="1"/>
  <c r="I246" i="5"/>
  <c r="J246" i="5" s="1"/>
  <c r="I242" i="5"/>
  <c r="J242" i="5" s="1"/>
  <c r="I238" i="5"/>
  <c r="J238" i="5" s="1"/>
  <c r="I234" i="5"/>
  <c r="J234" i="5" s="1"/>
  <c r="I230" i="5"/>
  <c r="J230" i="5" s="1"/>
  <c r="I226" i="5"/>
  <c r="J226" i="5" s="1"/>
  <c r="I222" i="5"/>
  <c r="J222" i="5" s="1"/>
  <c r="I218" i="5"/>
  <c r="J218" i="5" s="1"/>
  <c r="I214" i="5"/>
  <c r="J214" i="5" s="1"/>
  <c r="I210" i="5"/>
  <c r="J210" i="5" s="1"/>
  <c r="I206" i="5"/>
  <c r="J206" i="5" s="1"/>
  <c r="I202" i="5"/>
  <c r="J202" i="5" s="1"/>
  <c r="I198" i="5"/>
  <c r="J198" i="5" s="1"/>
  <c r="I194" i="5"/>
  <c r="J194" i="5" s="1"/>
  <c r="I190" i="5"/>
  <c r="J190" i="5" s="1"/>
  <c r="I2281" i="5"/>
  <c r="J2281" i="5" s="1"/>
  <c r="I2222" i="5"/>
  <c r="J2222" i="5" s="1"/>
  <c r="I2205" i="5"/>
  <c r="J2205" i="5" s="1"/>
  <c r="I2189" i="5"/>
  <c r="J2189" i="5" s="1"/>
  <c r="I2173" i="5"/>
  <c r="J2173" i="5" s="1"/>
  <c r="I2157" i="5"/>
  <c r="J2157" i="5" s="1"/>
  <c r="I2141" i="5"/>
  <c r="J2141" i="5" s="1"/>
  <c r="I2125" i="5"/>
  <c r="J2125" i="5" s="1"/>
  <c r="I2109" i="5"/>
  <c r="J2109" i="5" s="1"/>
  <c r="I2093" i="5"/>
  <c r="J2093" i="5" s="1"/>
  <c r="I2077" i="5"/>
  <c r="J2077" i="5" s="1"/>
  <c r="I2061" i="5"/>
  <c r="J2061" i="5" s="1"/>
  <c r="I2045" i="5"/>
  <c r="J2045" i="5" s="1"/>
  <c r="I2029" i="5"/>
  <c r="J2029" i="5" s="1"/>
  <c r="I2013" i="5"/>
  <c r="J2013" i="5" s="1"/>
  <c r="I1997" i="5"/>
  <c r="J1997" i="5" s="1"/>
  <c r="I1981" i="5"/>
  <c r="J1981" i="5" s="1"/>
  <c r="I1965" i="5"/>
  <c r="J1965" i="5" s="1"/>
  <c r="I1949" i="5"/>
  <c r="J1949" i="5" s="1"/>
  <c r="I1933" i="5"/>
  <c r="J1933" i="5" s="1"/>
  <c r="I1917" i="5"/>
  <c r="J1917" i="5" s="1"/>
  <c r="I1901" i="5"/>
  <c r="J1901" i="5" s="1"/>
  <c r="I1885" i="5"/>
  <c r="J1885" i="5" s="1"/>
  <c r="I1869" i="5"/>
  <c r="J1869" i="5" s="1"/>
  <c r="I1853" i="5"/>
  <c r="J1853" i="5" s="1"/>
  <c r="I1837" i="5"/>
  <c r="J1837" i="5" s="1"/>
  <c r="I1821" i="5"/>
  <c r="J1821" i="5" s="1"/>
  <c r="I1805" i="5"/>
  <c r="J1805" i="5" s="1"/>
  <c r="I1789" i="5"/>
  <c r="J1789" i="5" s="1"/>
  <c r="I1773" i="5"/>
  <c r="J1773" i="5" s="1"/>
  <c r="I1757" i="5"/>
  <c r="J1757" i="5" s="1"/>
  <c r="I1741" i="5"/>
  <c r="J1741" i="5" s="1"/>
  <c r="I1725" i="5"/>
  <c r="J1725" i="5" s="1"/>
  <c r="I1709" i="5"/>
  <c r="J1709" i="5" s="1"/>
  <c r="I1693" i="5"/>
  <c r="J1693" i="5" s="1"/>
  <c r="I1678" i="5"/>
  <c r="J1678" i="5" s="1"/>
  <c r="I1670" i="5"/>
  <c r="J1670" i="5" s="1"/>
  <c r="I1662" i="5"/>
  <c r="J1662" i="5" s="1"/>
  <c r="I1654" i="5"/>
  <c r="J1654" i="5" s="1"/>
  <c r="I1646" i="5"/>
  <c r="J1646" i="5" s="1"/>
  <c r="I1638" i="5"/>
  <c r="J1638" i="5" s="1"/>
  <c r="I1630" i="5"/>
  <c r="J1630" i="5" s="1"/>
  <c r="I1622" i="5"/>
  <c r="J1622" i="5" s="1"/>
  <c r="I1614" i="5"/>
  <c r="J1614" i="5" s="1"/>
  <c r="I1606" i="5"/>
  <c r="J1606" i="5" s="1"/>
  <c r="I1598" i="5"/>
  <c r="J1598" i="5" s="1"/>
  <c r="I1590" i="5"/>
  <c r="J1590" i="5" s="1"/>
  <c r="I1582" i="5"/>
  <c r="J1582" i="5" s="1"/>
  <c r="I1574" i="5"/>
  <c r="J1574" i="5" s="1"/>
  <c r="I1566" i="5"/>
  <c r="J1566" i="5" s="1"/>
  <c r="I1558" i="5"/>
  <c r="J1558" i="5" s="1"/>
  <c r="I1550" i="5"/>
  <c r="J1550" i="5" s="1"/>
  <c r="I1542" i="5"/>
  <c r="J1542" i="5" s="1"/>
  <c r="I1534" i="5"/>
  <c r="J1534" i="5" s="1"/>
  <c r="I1526" i="5"/>
  <c r="J1526" i="5" s="1"/>
  <c r="I1518" i="5"/>
  <c r="J1518" i="5" s="1"/>
  <c r="I1510" i="5"/>
  <c r="J1510" i="5" s="1"/>
  <c r="I1502" i="5"/>
  <c r="J1502" i="5" s="1"/>
  <c r="I1494" i="5"/>
  <c r="J1494" i="5" s="1"/>
  <c r="I1486" i="5"/>
  <c r="J1486" i="5" s="1"/>
  <c r="I1478" i="5"/>
  <c r="J1478" i="5" s="1"/>
  <c r="I1470" i="5"/>
  <c r="J1470" i="5" s="1"/>
  <c r="I1462" i="5"/>
  <c r="J1462" i="5" s="1"/>
  <c r="I1454" i="5"/>
  <c r="J1454" i="5" s="1"/>
  <c r="I1446" i="5"/>
  <c r="J1446" i="5" s="1"/>
  <c r="I1438" i="5"/>
  <c r="J1438" i="5" s="1"/>
  <c r="I1430" i="5"/>
  <c r="J1430" i="5" s="1"/>
  <c r="I1422" i="5"/>
  <c r="J1422" i="5" s="1"/>
  <c r="I1414" i="5"/>
  <c r="J1414" i="5" s="1"/>
  <c r="I1406" i="5"/>
  <c r="J1406" i="5" s="1"/>
  <c r="I1398" i="5"/>
  <c r="J1398" i="5" s="1"/>
  <c r="I1390" i="5"/>
  <c r="J1390" i="5" s="1"/>
  <c r="I1382" i="5"/>
  <c r="J1382" i="5" s="1"/>
  <c r="I1374" i="5"/>
  <c r="J1374" i="5" s="1"/>
  <c r="I1366" i="5"/>
  <c r="J1366" i="5" s="1"/>
  <c r="I1358" i="5"/>
  <c r="J1358" i="5" s="1"/>
  <c r="I1350" i="5"/>
  <c r="J1350" i="5" s="1"/>
  <c r="I1342" i="5"/>
  <c r="J1342" i="5" s="1"/>
  <c r="I1334" i="5"/>
  <c r="J1334" i="5" s="1"/>
  <c r="I1326" i="5"/>
  <c r="J1326" i="5" s="1"/>
  <c r="I1318" i="5"/>
  <c r="J1318" i="5" s="1"/>
  <c r="I1310" i="5"/>
  <c r="J1310" i="5" s="1"/>
  <c r="I1302" i="5"/>
  <c r="J1302" i="5" s="1"/>
  <c r="I1294" i="5"/>
  <c r="J1294" i="5" s="1"/>
  <c r="I1286" i="5"/>
  <c r="J1286" i="5" s="1"/>
  <c r="I1278" i="5"/>
  <c r="J1278" i="5" s="1"/>
  <c r="I1270" i="5"/>
  <c r="J1270" i="5" s="1"/>
  <c r="I1262" i="5"/>
  <c r="J1262" i="5" s="1"/>
  <c r="I1254" i="5"/>
  <c r="J1254" i="5" s="1"/>
  <c r="I1246" i="5"/>
  <c r="J1246" i="5" s="1"/>
  <c r="I1238" i="5"/>
  <c r="J1238" i="5" s="1"/>
  <c r="I1230" i="5"/>
  <c r="J1230" i="5" s="1"/>
  <c r="I1222" i="5"/>
  <c r="J1222" i="5" s="1"/>
  <c r="I1214" i="5"/>
  <c r="J1214" i="5" s="1"/>
  <c r="I1206" i="5"/>
  <c r="J1206" i="5" s="1"/>
  <c r="I1198" i="5"/>
  <c r="J1198" i="5" s="1"/>
  <c r="I1190" i="5"/>
  <c r="J1190" i="5" s="1"/>
  <c r="I1182" i="5"/>
  <c r="J1182" i="5" s="1"/>
  <c r="I1174" i="5"/>
  <c r="J1174" i="5" s="1"/>
  <c r="I1166" i="5"/>
  <c r="J1166" i="5" s="1"/>
  <c r="I1158" i="5"/>
  <c r="J1158" i="5" s="1"/>
  <c r="I1150" i="5"/>
  <c r="J1150" i="5" s="1"/>
  <c r="I1142" i="5"/>
  <c r="J1142" i="5" s="1"/>
  <c r="I1134" i="5"/>
  <c r="J1134" i="5" s="1"/>
  <c r="I1126" i="5"/>
  <c r="J1126" i="5" s="1"/>
  <c r="I1118" i="5"/>
  <c r="J1118" i="5" s="1"/>
  <c r="I1110" i="5"/>
  <c r="J1110" i="5" s="1"/>
  <c r="I1102" i="5"/>
  <c r="J1102" i="5" s="1"/>
  <c r="I1094" i="5"/>
  <c r="J1094" i="5" s="1"/>
  <c r="I1086" i="5"/>
  <c r="J1086" i="5" s="1"/>
  <c r="I1078" i="5"/>
  <c r="J1078" i="5" s="1"/>
  <c r="I1070" i="5"/>
  <c r="J1070" i="5" s="1"/>
  <c r="I1062" i="5"/>
  <c r="J1062" i="5" s="1"/>
  <c r="I1054" i="5"/>
  <c r="J1054" i="5" s="1"/>
  <c r="I1046" i="5"/>
  <c r="J1046" i="5" s="1"/>
  <c r="I1040" i="5"/>
  <c r="J1040" i="5" s="1"/>
  <c r="I1034" i="5"/>
  <c r="J1034" i="5" s="1"/>
  <c r="I1029" i="5"/>
  <c r="J1029" i="5" s="1"/>
  <c r="I1025" i="5"/>
  <c r="J1025" i="5" s="1"/>
  <c r="I1021" i="5"/>
  <c r="J1021" i="5" s="1"/>
  <c r="I1017" i="5"/>
  <c r="J1017" i="5" s="1"/>
  <c r="I1013" i="5"/>
  <c r="J1013" i="5" s="1"/>
  <c r="I1009" i="5"/>
  <c r="J1009" i="5" s="1"/>
  <c r="I1005" i="5"/>
  <c r="J1005" i="5" s="1"/>
  <c r="I1001" i="5"/>
  <c r="J1001" i="5" s="1"/>
  <c r="I997" i="5"/>
  <c r="J997" i="5" s="1"/>
  <c r="I993" i="5"/>
  <c r="J993" i="5" s="1"/>
  <c r="I989" i="5"/>
  <c r="J989" i="5" s="1"/>
  <c r="I985" i="5"/>
  <c r="J985" i="5" s="1"/>
  <c r="I981" i="5"/>
  <c r="J981" i="5" s="1"/>
  <c r="I977" i="5"/>
  <c r="J977" i="5" s="1"/>
  <c r="I973" i="5"/>
  <c r="J973" i="5" s="1"/>
  <c r="I969" i="5"/>
  <c r="J969" i="5" s="1"/>
  <c r="I965" i="5"/>
  <c r="J965" i="5" s="1"/>
  <c r="I961" i="5"/>
  <c r="J961" i="5" s="1"/>
  <c r="I957" i="5"/>
  <c r="J957" i="5" s="1"/>
  <c r="I953" i="5"/>
  <c r="J953" i="5" s="1"/>
  <c r="I949" i="5"/>
  <c r="J949" i="5" s="1"/>
  <c r="I945" i="5"/>
  <c r="J945" i="5" s="1"/>
  <c r="I941" i="5"/>
  <c r="J941" i="5" s="1"/>
  <c r="I937" i="5"/>
  <c r="J937" i="5" s="1"/>
  <c r="I933" i="5"/>
  <c r="J933" i="5" s="1"/>
  <c r="I929" i="5"/>
  <c r="J929" i="5" s="1"/>
  <c r="I925" i="5"/>
  <c r="J925" i="5" s="1"/>
  <c r="I921" i="5"/>
  <c r="J921" i="5" s="1"/>
  <c r="I917" i="5"/>
  <c r="J917" i="5" s="1"/>
  <c r="I913" i="5"/>
  <c r="J913" i="5" s="1"/>
  <c r="I909" i="5"/>
  <c r="J909" i="5" s="1"/>
  <c r="I905" i="5"/>
  <c r="J905" i="5" s="1"/>
  <c r="I901" i="5"/>
  <c r="J901" i="5" s="1"/>
  <c r="I897" i="5"/>
  <c r="J897" i="5" s="1"/>
  <c r="I893" i="5"/>
  <c r="J893" i="5" s="1"/>
  <c r="I889" i="5"/>
  <c r="J889" i="5" s="1"/>
  <c r="I885" i="5"/>
  <c r="J885" i="5" s="1"/>
  <c r="I881" i="5"/>
  <c r="J881" i="5" s="1"/>
  <c r="I877" i="5"/>
  <c r="J877" i="5" s="1"/>
  <c r="I873" i="5"/>
  <c r="J873" i="5" s="1"/>
  <c r="I869" i="5"/>
  <c r="J869" i="5" s="1"/>
  <c r="I865" i="5"/>
  <c r="J865" i="5" s="1"/>
  <c r="I861" i="5"/>
  <c r="J861" i="5" s="1"/>
  <c r="I857" i="5"/>
  <c r="J857" i="5" s="1"/>
  <c r="I853" i="5"/>
  <c r="J853" i="5" s="1"/>
  <c r="I849" i="5"/>
  <c r="J849" i="5" s="1"/>
  <c r="I845" i="5"/>
  <c r="J845" i="5" s="1"/>
  <c r="I841" i="5"/>
  <c r="J841" i="5" s="1"/>
  <c r="I837" i="5"/>
  <c r="J837" i="5" s="1"/>
  <c r="I833" i="5"/>
  <c r="J833" i="5" s="1"/>
  <c r="I829" i="5"/>
  <c r="J829" i="5" s="1"/>
  <c r="I825" i="5"/>
  <c r="J825" i="5" s="1"/>
  <c r="I821" i="5"/>
  <c r="J821" i="5" s="1"/>
  <c r="I817" i="5"/>
  <c r="J817" i="5" s="1"/>
  <c r="I813" i="5"/>
  <c r="J813" i="5" s="1"/>
  <c r="I809" i="5"/>
  <c r="J809" i="5" s="1"/>
  <c r="I805" i="5"/>
  <c r="J805" i="5" s="1"/>
  <c r="I801" i="5"/>
  <c r="J801" i="5" s="1"/>
  <c r="I797" i="5"/>
  <c r="J797" i="5" s="1"/>
  <c r="I793" i="5"/>
  <c r="J793" i="5" s="1"/>
  <c r="I789" i="5"/>
  <c r="J789" i="5" s="1"/>
  <c r="I785" i="5"/>
  <c r="J785" i="5" s="1"/>
  <c r="I781" i="5"/>
  <c r="J781" i="5" s="1"/>
  <c r="I777" i="5"/>
  <c r="J777" i="5" s="1"/>
  <c r="I773" i="5"/>
  <c r="J773" i="5" s="1"/>
  <c r="I769" i="5"/>
  <c r="J769" i="5" s="1"/>
  <c r="I765" i="5"/>
  <c r="J765" i="5" s="1"/>
  <c r="I761" i="5"/>
  <c r="J761" i="5" s="1"/>
  <c r="I757" i="5"/>
  <c r="J757" i="5" s="1"/>
  <c r="I753" i="5"/>
  <c r="J753" i="5" s="1"/>
  <c r="I749" i="5"/>
  <c r="J749" i="5" s="1"/>
  <c r="I745" i="5"/>
  <c r="J745" i="5" s="1"/>
  <c r="I741" i="5"/>
  <c r="J741" i="5" s="1"/>
  <c r="I737" i="5"/>
  <c r="J737" i="5" s="1"/>
  <c r="I733" i="5"/>
  <c r="J733" i="5" s="1"/>
  <c r="I729" i="5"/>
  <c r="J729" i="5" s="1"/>
  <c r="I725" i="5"/>
  <c r="J725" i="5" s="1"/>
  <c r="I721" i="5"/>
  <c r="J721" i="5" s="1"/>
  <c r="I717" i="5"/>
  <c r="J717" i="5" s="1"/>
  <c r="I713" i="5"/>
  <c r="J713" i="5" s="1"/>
  <c r="I709" i="5"/>
  <c r="J709" i="5" s="1"/>
  <c r="I705" i="5"/>
  <c r="J705" i="5" s="1"/>
  <c r="I701" i="5"/>
  <c r="J701" i="5" s="1"/>
  <c r="I697" i="5"/>
  <c r="J697" i="5" s="1"/>
  <c r="I693" i="5"/>
  <c r="J693" i="5" s="1"/>
  <c r="I689" i="5"/>
  <c r="J689" i="5" s="1"/>
  <c r="I685" i="5"/>
  <c r="J685" i="5" s="1"/>
  <c r="I681" i="5"/>
  <c r="J681" i="5" s="1"/>
  <c r="I677" i="5"/>
  <c r="J677" i="5" s="1"/>
  <c r="I673" i="5"/>
  <c r="J673" i="5" s="1"/>
  <c r="I669" i="5"/>
  <c r="J669" i="5" s="1"/>
  <c r="I665" i="5"/>
  <c r="J665" i="5" s="1"/>
  <c r="I661" i="5"/>
  <c r="J661" i="5" s="1"/>
  <c r="I657" i="5"/>
  <c r="J657" i="5" s="1"/>
  <c r="I653" i="5"/>
  <c r="J653" i="5" s="1"/>
  <c r="I649" i="5"/>
  <c r="J649" i="5" s="1"/>
  <c r="I645" i="5"/>
  <c r="J645" i="5" s="1"/>
  <c r="I641" i="5"/>
  <c r="J641" i="5" s="1"/>
  <c r="I637" i="5"/>
  <c r="J637" i="5" s="1"/>
  <c r="I633" i="5"/>
  <c r="J633" i="5" s="1"/>
  <c r="I629" i="5"/>
  <c r="J629" i="5" s="1"/>
  <c r="I625" i="5"/>
  <c r="J625" i="5" s="1"/>
  <c r="I621" i="5"/>
  <c r="J621" i="5" s="1"/>
  <c r="I617" i="5"/>
  <c r="J617" i="5" s="1"/>
  <c r="I613" i="5"/>
  <c r="J613" i="5" s="1"/>
  <c r="I609" i="5"/>
  <c r="J609" i="5" s="1"/>
  <c r="I605" i="5"/>
  <c r="J605" i="5" s="1"/>
  <c r="I601" i="5"/>
  <c r="J601" i="5" s="1"/>
  <c r="I597" i="5"/>
  <c r="J597" i="5" s="1"/>
  <c r="I593" i="5"/>
  <c r="J593" i="5" s="1"/>
  <c r="I589" i="5"/>
  <c r="J589" i="5" s="1"/>
  <c r="I585" i="5"/>
  <c r="J585" i="5" s="1"/>
  <c r="I581" i="5"/>
  <c r="J581" i="5" s="1"/>
  <c r="I577" i="5"/>
  <c r="J577" i="5" s="1"/>
  <c r="I573" i="5"/>
  <c r="J573" i="5" s="1"/>
  <c r="I569" i="5"/>
  <c r="J569" i="5" s="1"/>
  <c r="I565" i="5"/>
  <c r="J565" i="5" s="1"/>
  <c r="I561" i="5"/>
  <c r="J561" i="5" s="1"/>
  <c r="I557" i="5"/>
  <c r="J557" i="5" s="1"/>
  <c r="I553" i="5"/>
  <c r="J553" i="5" s="1"/>
  <c r="I549" i="5"/>
  <c r="J549" i="5" s="1"/>
  <c r="I545" i="5"/>
  <c r="J545" i="5" s="1"/>
  <c r="I541" i="5"/>
  <c r="J541" i="5" s="1"/>
  <c r="I537" i="5"/>
  <c r="J537" i="5" s="1"/>
  <c r="I533" i="5"/>
  <c r="J533" i="5" s="1"/>
  <c r="I529" i="5"/>
  <c r="J529" i="5" s="1"/>
  <c r="I525" i="5"/>
  <c r="J525" i="5" s="1"/>
  <c r="I521" i="5"/>
  <c r="J521" i="5" s="1"/>
  <c r="I517" i="5"/>
  <c r="J517" i="5" s="1"/>
  <c r="I513" i="5"/>
  <c r="J513" i="5" s="1"/>
  <c r="I509" i="5"/>
  <c r="J509" i="5" s="1"/>
  <c r="I505" i="5"/>
  <c r="J505" i="5" s="1"/>
  <c r="I501" i="5"/>
  <c r="J501" i="5" s="1"/>
  <c r="I497" i="5"/>
  <c r="J497" i="5" s="1"/>
  <c r="I493" i="5"/>
  <c r="J493" i="5" s="1"/>
  <c r="I489" i="5"/>
  <c r="J489" i="5" s="1"/>
  <c r="I485" i="5"/>
  <c r="J485" i="5" s="1"/>
  <c r="I481" i="5"/>
  <c r="J481" i="5" s="1"/>
  <c r="I477" i="5"/>
  <c r="J477" i="5" s="1"/>
  <c r="I473" i="5"/>
  <c r="J473" i="5" s="1"/>
  <c r="I469" i="5"/>
  <c r="J469" i="5" s="1"/>
  <c r="I465" i="5"/>
  <c r="J465" i="5" s="1"/>
  <c r="I461" i="5"/>
  <c r="J461" i="5" s="1"/>
  <c r="I457" i="5"/>
  <c r="J457" i="5" s="1"/>
  <c r="I453" i="5"/>
  <c r="J453" i="5" s="1"/>
  <c r="I449" i="5"/>
  <c r="J449" i="5" s="1"/>
  <c r="I445" i="5"/>
  <c r="J445" i="5" s="1"/>
  <c r="I441" i="5"/>
  <c r="J441" i="5" s="1"/>
  <c r="I437" i="5"/>
  <c r="J437" i="5" s="1"/>
  <c r="I433" i="5"/>
  <c r="J433" i="5" s="1"/>
  <c r="I429" i="5"/>
  <c r="J429" i="5" s="1"/>
  <c r="I425" i="5"/>
  <c r="J425" i="5" s="1"/>
  <c r="I2329" i="5"/>
  <c r="J2329" i="5" s="1"/>
  <c r="I2185" i="5"/>
  <c r="J2185" i="5" s="1"/>
  <c r="I2121" i="5"/>
  <c r="J2121" i="5" s="1"/>
  <c r="I2057" i="5"/>
  <c r="J2057" i="5" s="1"/>
  <c r="I1993" i="5"/>
  <c r="J1993" i="5" s="1"/>
  <c r="I1929" i="5"/>
  <c r="J1929" i="5" s="1"/>
  <c r="I1865" i="5"/>
  <c r="J1865" i="5" s="1"/>
  <c r="I1801" i="5"/>
  <c r="J1801" i="5" s="1"/>
  <c r="I1737" i="5"/>
  <c r="J1737" i="5" s="1"/>
  <c r="I1677" i="5"/>
  <c r="J1677" i="5" s="1"/>
  <c r="I1645" i="5"/>
  <c r="J1645" i="5" s="1"/>
  <c r="I1613" i="5"/>
  <c r="J1613" i="5" s="1"/>
  <c r="I1581" i="5"/>
  <c r="J1581" i="5" s="1"/>
  <c r="I1549" i="5"/>
  <c r="J1549" i="5" s="1"/>
  <c r="I1517" i="5"/>
  <c r="J1517" i="5" s="1"/>
  <c r="I1485" i="5"/>
  <c r="J1485" i="5" s="1"/>
  <c r="I1453" i="5"/>
  <c r="J1453" i="5" s="1"/>
  <c r="I1421" i="5"/>
  <c r="J1421" i="5" s="1"/>
  <c r="I1389" i="5"/>
  <c r="J1389" i="5" s="1"/>
  <c r="I1357" i="5"/>
  <c r="J1357" i="5" s="1"/>
  <c r="I1325" i="5"/>
  <c r="J1325" i="5" s="1"/>
  <c r="I1293" i="5"/>
  <c r="J1293" i="5" s="1"/>
  <c r="I1261" i="5"/>
  <c r="J1261" i="5" s="1"/>
  <c r="I1229" i="5"/>
  <c r="J1229" i="5" s="1"/>
  <c r="I1197" i="5"/>
  <c r="J1197" i="5" s="1"/>
  <c r="I1165" i="5"/>
  <c r="J1165" i="5" s="1"/>
  <c r="I1133" i="5"/>
  <c r="J1133" i="5" s="1"/>
  <c r="I1101" i="5"/>
  <c r="J1101" i="5" s="1"/>
  <c r="I1069" i="5"/>
  <c r="J1069" i="5" s="1"/>
  <c r="I1038" i="5"/>
  <c r="J1038" i="5" s="1"/>
  <c r="I1020" i="5"/>
  <c r="J1020" i="5" s="1"/>
  <c r="I1004" i="5"/>
  <c r="J1004" i="5" s="1"/>
  <c r="I988" i="5"/>
  <c r="J988" i="5" s="1"/>
  <c r="I972" i="5"/>
  <c r="J972" i="5" s="1"/>
  <c r="I956" i="5"/>
  <c r="J956" i="5" s="1"/>
  <c r="I940" i="5"/>
  <c r="J940" i="5" s="1"/>
  <c r="I924" i="5"/>
  <c r="J924" i="5" s="1"/>
  <c r="I908" i="5"/>
  <c r="J908" i="5" s="1"/>
  <c r="I892" i="5"/>
  <c r="J892" i="5" s="1"/>
  <c r="I876" i="5"/>
  <c r="J876" i="5" s="1"/>
  <c r="I860" i="5"/>
  <c r="J860" i="5" s="1"/>
  <c r="I844" i="5"/>
  <c r="J844" i="5" s="1"/>
  <c r="I828" i="5"/>
  <c r="J828" i="5" s="1"/>
  <c r="I812" i="5"/>
  <c r="J812" i="5" s="1"/>
  <c r="I796" i="5"/>
  <c r="J796" i="5" s="1"/>
  <c r="I780" i="5"/>
  <c r="J780" i="5" s="1"/>
  <c r="I764" i="5"/>
  <c r="J764" i="5" s="1"/>
  <c r="I748" i="5"/>
  <c r="J748" i="5" s="1"/>
  <c r="I732" i="5"/>
  <c r="J732" i="5" s="1"/>
  <c r="I716" i="5"/>
  <c r="J716" i="5" s="1"/>
  <c r="I700" i="5"/>
  <c r="J700" i="5" s="1"/>
  <c r="I684" i="5"/>
  <c r="J684" i="5" s="1"/>
  <c r="I668" i="5"/>
  <c r="J668" i="5" s="1"/>
  <c r="I652" i="5"/>
  <c r="J652" i="5" s="1"/>
  <c r="I636" i="5"/>
  <c r="J636" i="5" s="1"/>
  <c r="I620" i="5"/>
  <c r="J620" i="5" s="1"/>
  <c r="I604" i="5"/>
  <c r="J604" i="5" s="1"/>
  <c r="I588" i="5"/>
  <c r="J588" i="5" s="1"/>
  <c r="I572" i="5"/>
  <c r="J572" i="5" s="1"/>
  <c r="I556" i="5"/>
  <c r="J556" i="5" s="1"/>
  <c r="I540" i="5"/>
  <c r="J540" i="5" s="1"/>
  <c r="I524" i="5"/>
  <c r="J524" i="5" s="1"/>
  <c r="I508" i="5"/>
  <c r="J508" i="5" s="1"/>
  <c r="I492" i="5"/>
  <c r="J492" i="5" s="1"/>
  <c r="I476" i="5"/>
  <c r="J476" i="5" s="1"/>
  <c r="I460" i="5"/>
  <c r="J460" i="5" s="1"/>
  <c r="I444" i="5"/>
  <c r="J444" i="5" s="1"/>
  <c r="I428" i="5"/>
  <c r="J428" i="5" s="1"/>
  <c r="I417" i="5"/>
  <c r="J417" i="5" s="1"/>
  <c r="I409" i="5"/>
  <c r="J409" i="5" s="1"/>
  <c r="I401" i="5"/>
  <c r="J401" i="5" s="1"/>
  <c r="I393" i="5"/>
  <c r="J393" i="5" s="1"/>
  <c r="I385" i="5"/>
  <c r="J385" i="5" s="1"/>
  <c r="I377" i="5"/>
  <c r="J377" i="5" s="1"/>
  <c r="I369" i="5"/>
  <c r="J369" i="5" s="1"/>
  <c r="I361" i="5"/>
  <c r="J361" i="5" s="1"/>
  <c r="I353" i="5"/>
  <c r="J353" i="5" s="1"/>
  <c r="I345" i="5"/>
  <c r="J345" i="5" s="1"/>
  <c r="I337" i="5"/>
  <c r="J337" i="5" s="1"/>
  <c r="I329" i="5"/>
  <c r="J329" i="5" s="1"/>
  <c r="I321" i="5"/>
  <c r="J321" i="5" s="1"/>
  <c r="I313" i="5"/>
  <c r="J313" i="5" s="1"/>
  <c r="I305" i="5"/>
  <c r="J305" i="5" s="1"/>
  <c r="I297" i="5"/>
  <c r="J297" i="5" s="1"/>
  <c r="I289" i="5"/>
  <c r="J289" i="5" s="1"/>
  <c r="I281" i="5"/>
  <c r="J281" i="5" s="1"/>
  <c r="I273" i="5"/>
  <c r="J273" i="5" s="1"/>
  <c r="I265" i="5"/>
  <c r="J265" i="5" s="1"/>
  <c r="I257" i="5"/>
  <c r="J257" i="5" s="1"/>
  <c r="I249" i="5"/>
  <c r="J249" i="5" s="1"/>
  <c r="I241" i="5"/>
  <c r="J241" i="5" s="1"/>
  <c r="I233" i="5"/>
  <c r="J233" i="5" s="1"/>
  <c r="I225" i="5"/>
  <c r="J225" i="5" s="1"/>
  <c r="I217" i="5"/>
  <c r="J217" i="5" s="1"/>
  <c r="I209" i="5"/>
  <c r="J209" i="5" s="1"/>
  <c r="I201" i="5"/>
  <c r="J201" i="5" s="1"/>
  <c r="I193" i="5"/>
  <c r="J193" i="5" s="1"/>
  <c r="I186" i="5"/>
  <c r="J186" i="5" s="1"/>
  <c r="I181" i="5"/>
  <c r="J181" i="5" s="1"/>
  <c r="I176" i="5"/>
  <c r="J176" i="5" s="1"/>
  <c r="I171" i="5"/>
  <c r="J171" i="5" s="1"/>
  <c r="I167" i="5"/>
  <c r="J167" i="5" s="1"/>
  <c r="I163" i="5"/>
  <c r="J163" i="5" s="1"/>
  <c r="I159" i="5"/>
  <c r="J159" i="5" s="1"/>
  <c r="I155" i="5"/>
  <c r="J155" i="5" s="1"/>
  <c r="I151" i="5"/>
  <c r="J151" i="5" s="1"/>
  <c r="I147" i="5"/>
  <c r="J147" i="5" s="1"/>
  <c r="I143" i="5"/>
  <c r="J143" i="5" s="1"/>
  <c r="I139" i="5"/>
  <c r="J139" i="5" s="1"/>
  <c r="I135" i="5"/>
  <c r="J135" i="5" s="1"/>
  <c r="I131" i="5"/>
  <c r="J131" i="5" s="1"/>
  <c r="I127" i="5"/>
  <c r="J127" i="5" s="1"/>
  <c r="I123" i="5"/>
  <c r="J123" i="5" s="1"/>
  <c r="I119" i="5"/>
  <c r="J119" i="5" s="1"/>
  <c r="I115" i="5"/>
  <c r="J115" i="5" s="1"/>
  <c r="I111" i="5"/>
  <c r="J111" i="5" s="1"/>
  <c r="I107" i="5"/>
  <c r="J107" i="5" s="1"/>
  <c r="I103" i="5"/>
  <c r="J103" i="5" s="1"/>
  <c r="I99" i="5"/>
  <c r="J99" i="5" s="1"/>
  <c r="I95" i="5"/>
  <c r="J95" i="5" s="1"/>
  <c r="I91" i="5"/>
  <c r="J91" i="5" s="1"/>
  <c r="I87" i="5"/>
  <c r="J87" i="5" s="1"/>
  <c r="I83" i="5"/>
  <c r="J83" i="5" s="1"/>
  <c r="I79" i="5"/>
  <c r="J79" i="5" s="1"/>
  <c r="I75" i="5"/>
  <c r="J75" i="5" s="1"/>
  <c r="I71" i="5"/>
  <c r="J71" i="5" s="1"/>
  <c r="I67" i="5"/>
  <c r="J67" i="5" s="1"/>
  <c r="I63" i="5"/>
  <c r="J63" i="5" s="1"/>
  <c r="I59" i="5"/>
  <c r="J59" i="5" s="1"/>
  <c r="I55" i="5"/>
  <c r="J55" i="5" s="1"/>
  <c r="I51" i="5"/>
  <c r="J51" i="5" s="1"/>
  <c r="I47" i="5"/>
  <c r="J47" i="5" s="1"/>
  <c r="I43" i="5"/>
  <c r="J43" i="5" s="1"/>
  <c r="I39" i="5"/>
  <c r="J39" i="5" s="1"/>
  <c r="I35" i="5"/>
  <c r="J35" i="5" s="1"/>
  <c r="I31" i="5"/>
  <c r="J31" i="5" s="1"/>
  <c r="I27" i="5"/>
  <c r="J27" i="5" s="1"/>
  <c r="I23" i="5"/>
  <c r="J23" i="5" s="1"/>
  <c r="I19" i="5"/>
  <c r="J19" i="5" s="1"/>
  <c r="I15" i="5"/>
  <c r="J15" i="5" s="1"/>
  <c r="I11" i="5"/>
  <c r="J11" i="5" s="1"/>
  <c r="I7" i="5"/>
  <c r="J7" i="5" s="1"/>
  <c r="I3" i="5"/>
  <c r="J3" i="5" s="1"/>
  <c r="I2265" i="5"/>
  <c r="J2265" i="5" s="1"/>
  <c r="I2169" i="5"/>
  <c r="J2169" i="5" s="1"/>
  <c r="I2105" i="5"/>
  <c r="J2105" i="5" s="1"/>
  <c r="I2041" i="5"/>
  <c r="J2041" i="5" s="1"/>
  <c r="I1977" i="5"/>
  <c r="J1977" i="5" s="1"/>
  <c r="I1913" i="5"/>
  <c r="J1913" i="5" s="1"/>
  <c r="I1849" i="5"/>
  <c r="J1849" i="5" s="1"/>
  <c r="I1785" i="5"/>
  <c r="J1785" i="5" s="1"/>
  <c r="I1721" i="5"/>
  <c r="J1721" i="5" s="1"/>
  <c r="I1669" i="5"/>
  <c r="J1669" i="5" s="1"/>
  <c r="I1637" i="5"/>
  <c r="J1637" i="5" s="1"/>
  <c r="I1605" i="5"/>
  <c r="J1605" i="5" s="1"/>
  <c r="I1573" i="5"/>
  <c r="J1573" i="5" s="1"/>
  <c r="I1541" i="5"/>
  <c r="J1541" i="5" s="1"/>
  <c r="I1509" i="5"/>
  <c r="J1509" i="5" s="1"/>
  <c r="I1477" i="5"/>
  <c r="J1477" i="5" s="1"/>
  <c r="I1445" i="5"/>
  <c r="J1445" i="5" s="1"/>
  <c r="I1413" i="5"/>
  <c r="J1413" i="5" s="1"/>
  <c r="I1381" i="5"/>
  <c r="J1381" i="5" s="1"/>
  <c r="I1349" i="5"/>
  <c r="J1349" i="5" s="1"/>
  <c r="I1317" i="5"/>
  <c r="J1317" i="5" s="1"/>
  <c r="I1285" i="5"/>
  <c r="J1285" i="5" s="1"/>
  <c r="I1253" i="5"/>
  <c r="J1253" i="5" s="1"/>
  <c r="I1221" i="5"/>
  <c r="J1221" i="5" s="1"/>
  <c r="I1189" i="5"/>
  <c r="J1189" i="5" s="1"/>
  <c r="I1157" i="5"/>
  <c r="J1157" i="5" s="1"/>
  <c r="I1125" i="5"/>
  <c r="J1125" i="5" s="1"/>
  <c r="I1093" i="5"/>
  <c r="J1093" i="5" s="1"/>
  <c r="I1061" i="5"/>
  <c r="J1061" i="5" s="1"/>
  <c r="I1033" i="5"/>
  <c r="J1033" i="5" s="1"/>
  <c r="I1016" i="5"/>
  <c r="J1016" i="5" s="1"/>
  <c r="I1000" i="5"/>
  <c r="J1000" i="5" s="1"/>
  <c r="I984" i="5"/>
  <c r="J984" i="5" s="1"/>
  <c r="I968" i="5"/>
  <c r="J968" i="5" s="1"/>
  <c r="I952" i="5"/>
  <c r="J952" i="5" s="1"/>
  <c r="I936" i="5"/>
  <c r="J936" i="5" s="1"/>
  <c r="I920" i="5"/>
  <c r="J920" i="5" s="1"/>
  <c r="I904" i="5"/>
  <c r="J904" i="5" s="1"/>
  <c r="I888" i="5"/>
  <c r="J888" i="5" s="1"/>
  <c r="I872" i="5"/>
  <c r="J872" i="5" s="1"/>
  <c r="I856" i="5"/>
  <c r="J856" i="5" s="1"/>
  <c r="I840" i="5"/>
  <c r="J840" i="5" s="1"/>
  <c r="I824" i="5"/>
  <c r="J824" i="5" s="1"/>
  <c r="I808" i="5"/>
  <c r="J808" i="5" s="1"/>
  <c r="I792" i="5"/>
  <c r="J792" i="5" s="1"/>
  <c r="I776" i="5"/>
  <c r="J776" i="5" s="1"/>
  <c r="I760" i="5"/>
  <c r="J760" i="5" s="1"/>
  <c r="I744" i="5"/>
  <c r="J744" i="5" s="1"/>
  <c r="I728" i="5"/>
  <c r="J728" i="5" s="1"/>
  <c r="I712" i="5"/>
  <c r="J712" i="5" s="1"/>
  <c r="I696" i="5"/>
  <c r="J696" i="5" s="1"/>
  <c r="I680" i="5"/>
  <c r="J680" i="5" s="1"/>
  <c r="I664" i="5"/>
  <c r="J664" i="5" s="1"/>
  <c r="I648" i="5"/>
  <c r="J648" i="5" s="1"/>
  <c r="I632" i="5"/>
  <c r="J632" i="5" s="1"/>
  <c r="I616" i="5"/>
  <c r="J616" i="5" s="1"/>
  <c r="I600" i="5"/>
  <c r="J600" i="5" s="1"/>
  <c r="I584" i="5"/>
  <c r="J584" i="5" s="1"/>
  <c r="I568" i="5"/>
  <c r="J568" i="5" s="1"/>
  <c r="I552" i="5"/>
  <c r="J552" i="5" s="1"/>
  <c r="I536" i="5"/>
  <c r="J536" i="5" s="1"/>
  <c r="I520" i="5"/>
  <c r="J520" i="5" s="1"/>
  <c r="I504" i="5"/>
  <c r="J504" i="5" s="1"/>
  <c r="I488" i="5"/>
  <c r="J488" i="5" s="1"/>
  <c r="I472" i="5"/>
  <c r="J472" i="5" s="1"/>
  <c r="I456" i="5"/>
  <c r="J456" i="5" s="1"/>
  <c r="I440" i="5"/>
  <c r="J440" i="5" s="1"/>
  <c r="I424" i="5"/>
  <c r="J424" i="5" s="1"/>
  <c r="I416" i="5"/>
  <c r="J416" i="5" s="1"/>
  <c r="I408" i="5"/>
  <c r="J408" i="5" s="1"/>
  <c r="I400" i="5"/>
  <c r="J400" i="5" s="1"/>
  <c r="I392" i="5"/>
  <c r="J392" i="5" s="1"/>
  <c r="I384" i="5"/>
  <c r="J384" i="5" s="1"/>
  <c r="I376" i="5"/>
  <c r="J376" i="5" s="1"/>
  <c r="I368" i="5"/>
  <c r="J368" i="5" s="1"/>
  <c r="I360" i="5"/>
  <c r="J360" i="5" s="1"/>
  <c r="I352" i="5"/>
  <c r="J352" i="5" s="1"/>
  <c r="I344" i="5"/>
  <c r="J344" i="5" s="1"/>
  <c r="I336" i="5"/>
  <c r="J336" i="5" s="1"/>
  <c r="I328" i="5"/>
  <c r="J328" i="5" s="1"/>
  <c r="I320" i="5"/>
  <c r="J320" i="5" s="1"/>
  <c r="I312" i="5"/>
  <c r="J312" i="5" s="1"/>
  <c r="I304" i="5"/>
  <c r="J304" i="5" s="1"/>
  <c r="I296" i="5"/>
  <c r="J296" i="5" s="1"/>
  <c r="I288" i="5"/>
  <c r="J288" i="5" s="1"/>
  <c r="I280" i="5"/>
  <c r="J280" i="5" s="1"/>
  <c r="I272" i="5"/>
  <c r="J272" i="5" s="1"/>
  <c r="I264" i="5"/>
  <c r="J264" i="5" s="1"/>
  <c r="I256" i="5"/>
  <c r="J256" i="5" s="1"/>
  <c r="I248" i="5"/>
  <c r="J248" i="5" s="1"/>
  <c r="I240" i="5"/>
  <c r="J240" i="5" s="1"/>
  <c r="I232" i="5"/>
  <c r="J232" i="5" s="1"/>
  <c r="I224" i="5"/>
  <c r="J224" i="5" s="1"/>
  <c r="I216" i="5"/>
  <c r="J216" i="5" s="1"/>
  <c r="I208" i="5"/>
  <c r="J208" i="5" s="1"/>
  <c r="I200" i="5"/>
  <c r="J200" i="5" s="1"/>
  <c r="I192" i="5"/>
  <c r="J192" i="5" s="1"/>
  <c r="I185" i="5"/>
  <c r="J185" i="5" s="1"/>
  <c r="I180" i="5"/>
  <c r="J180" i="5" s="1"/>
  <c r="I174" i="5"/>
  <c r="J174" i="5" s="1"/>
  <c r="I170" i="5"/>
  <c r="J170" i="5" s="1"/>
  <c r="I166" i="5"/>
  <c r="J166" i="5" s="1"/>
  <c r="I162" i="5"/>
  <c r="J162" i="5" s="1"/>
  <c r="I158" i="5"/>
  <c r="J158" i="5" s="1"/>
  <c r="I154" i="5"/>
  <c r="J154" i="5" s="1"/>
  <c r="I150" i="5"/>
  <c r="J150" i="5" s="1"/>
  <c r="I146" i="5"/>
  <c r="J146" i="5" s="1"/>
  <c r="I142" i="5"/>
  <c r="J142" i="5" s="1"/>
  <c r="I138" i="5"/>
  <c r="J138" i="5" s="1"/>
  <c r="I134" i="5"/>
  <c r="J134" i="5" s="1"/>
  <c r="I130" i="5"/>
  <c r="J130" i="5" s="1"/>
  <c r="I126" i="5"/>
  <c r="J126" i="5" s="1"/>
  <c r="I122" i="5"/>
  <c r="J122" i="5" s="1"/>
  <c r="I118" i="5"/>
  <c r="J118" i="5" s="1"/>
  <c r="I114" i="5"/>
  <c r="J114" i="5" s="1"/>
  <c r="I110" i="5"/>
  <c r="J110" i="5" s="1"/>
  <c r="I106" i="5"/>
  <c r="J106" i="5" s="1"/>
  <c r="I102" i="5"/>
  <c r="J102" i="5" s="1"/>
  <c r="I98" i="5"/>
  <c r="J98" i="5" s="1"/>
  <c r="I94" i="5"/>
  <c r="J94" i="5" s="1"/>
  <c r="I90" i="5"/>
  <c r="J90" i="5" s="1"/>
  <c r="I86" i="5"/>
  <c r="J86" i="5" s="1"/>
  <c r="I82" i="5"/>
  <c r="J82" i="5" s="1"/>
  <c r="I78" i="5"/>
  <c r="J78" i="5" s="1"/>
  <c r="I74" i="5"/>
  <c r="J74" i="5" s="1"/>
  <c r="I70" i="5"/>
  <c r="J70" i="5" s="1"/>
  <c r="I66" i="5"/>
  <c r="J66" i="5" s="1"/>
  <c r="I62" i="5"/>
  <c r="J62" i="5" s="1"/>
  <c r="I58" i="5"/>
  <c r="J58" i="5" s="1"/>
  <c r="I54" i="5"/>
  <c r="J54" i="5" s="1"/>
  <c r="I50" i="5"/>
  <c r="J50" i="5" s="1"/>
  <c r="I46" i="5"/>
  <c r="J46" i="5" s="1"/>
  <c r="I42" i="5"/>
  <c r="J42" i="5" s="1"/>
  <c r="I38" i="5"/>
  <c r="J38" i="5" s="1"/>
  <c r="I34" i="5"/>
  <c r="J34" i="5" s="1"/>
  <c r="I30" i="5"/>
  <c r="J30" i="5" s="1"/>
  <c r="I26" i="5"/>
  <c r="J26" i="5" s="1"/>
  <c r="I22" i="5"/>
  <c r="J22" i="5" s="1"/>
  <c r="I18" i="5"/>
  <c r="J18" i="5" s="1"/>
  <c r="I14" i="5"/>
  <c r="J14" i="5" s="1"/>
  <c r="I10" i="5"/>
  <c r="J10" i="5" s="1"/>
  <c r="I6" i="5"/>
  <c r="J6" i="5" s="1"/>
  <c r="I2" i="5"/>
  <c r="J2" i="5" s="1"/>
  <c r="I2217" i="5"/>
  <c r="J2217" i="5" s="1"/>
  <c r="I2153" i="5"/>
  <c r="J2153" i="5" s="1"/>
  <c r="I2089" i="5"/>
  <c r="J2089" i="5" s="1"/>
  <c r="I2025" i="5"/>
  <c r="J2025" i="5" s="1"/>
  <c r="I1961" i="5"/>
  <c r="J1961" i="5" s="1"/>
  <c r="I1897" i="5"/>
  <c r="J1897" i="5" s="1"/>
  <c r="I1833" i="5"/>
  <c r="J1833" i="5" s="1"/>
  <c r="I1769" i="5"/>
  <c r="J1769" i="5" s="1"/>
  <c r="I1705" i="5"/>
  <c r="J1705" i="5" s="1"/>
  <c r="I1661" i="5"/>
  <c r="J1661" i="5" s="1"/>
  <c r="I1629" i="5"/>
  <c r="J1629" i="5" s="1"/>
  <c r="I1597" i="5"/>
  <c r="J1597" i="5" s="1"/>
  <c r="I1565" i="5"/>
  <c r="J1565" i="5" s="1"/>
  <c r="I1533" i="5"/>
  <c r="J1533" i="5" s="1"/>
  <c r="I1501" i="5"/>
  <c r="J1501" i="5" s="1"/>
  <c r="I1469" i="5"/>
  <c r="J1469" i="5" s="1"/>
  <c r="I1437" i="5"/>
  <c r="J1437" i="5" s="1"/>
  <c r="I1405" i="5"/>
  <c r="J1405" i="5" s="1"/>
  <c r="I1373" i="5"/>
  <c r="J1373" i="5" s="1"/>
  <c r="I1341" i="5"/>
  <c r="J1341" i="5" s="1"/>
  <c r="I1309" i="5"/>
  <c r="J1309" i="5" s="1"/>
  <c r="I1277" i="5"/>
  <c r="J1277" i="5" s="1"/>
  <c r="I1245" i="5"/>
  <c r="J1245" i="5" s="1"/>
  <c r="I1213" i="5"/>
  <c r="J1213" i="5" s="1"/>
  <c r="I1181" i="5"/>
  <c r="J1181" i="5" s="1"/>
  <c r="I1149" i="5"/>
  <c r="J1149" i="5" s="1"/>
  <c r="I1117" i="5"/>
  <c r="J1117" i="5" s="1"/>
  <c r="I1085" i="5"/>
  <c r="J1085" i="5" s="1"/>
  <c r="I1053" i="5"/>
  <c r="J1053" i="5" s="1"/>
  <c r="I1028" i="5"/>
  <c r="J1028" i="5" s="1"/>
  <c r="I1012" i="5"/>
  <c r="J1012" i="5" s="1"/>
  <c r="I996" i="5"/>
  <c r="J996" i="5" s="1"/>
  <c r="I980" i="5"/>
  <c r="J980" i="5" s="1"/>
  <c r="I964" i="5"/>
  <c r="J964" i="5" s="1"/>
  <c r="I948" i="5"/>
  <c r="J948" i="5" s="1"/>
  <c r="I932" i="5"/>
  <c r="J932" i="5" s="1"/>
  <c r="I916" i="5"/>
  <c r="J916" i="5" s="1"/>
  <c r="I900" i="5"/>
  <c r="J900" i="5" s="1"/>
  <c r="I884" i="5"/>
  <c r="J884" i="5" s="1"/>
  <c r="I868" i="5"/>
  <c r="J868" i="5" s="1"/>
  <c r="I852" i="5"/>
  <c r="J852" i="5" s="1"/>
  <c r="I836" i="5"/>
  <c r="J836" i="5" s="1"/>
  <c r="I820" i="5"/>
  <c r="J820" i="5" s="1"/>
  <c r="I804" i="5"/>
  <c r="J804" i="5" s="1"/>
  <c r="I788" i="5"/>
  <c r="J788" i="5" s="1"/>
  <c r="I772" i="5"/>
  <c r="J772" i="5" s="1"/>
  <c r="I756" i="5"/>
  <c r="J756" i="5" s="1"/>
  <c r="I740" i="5"/>
  <c r="J740" i="5" s="1"/>
  <c r="I724" i="5"/>
  <c r="J724" i="5" s="1"/>
  <c r="I708" i="5"/>
  <c r="J708" i="5" s="1"/>
  <c r="I692" i="5"/>
  <c r="J692" i="5" s="1"/>
  <c r="I676" i="5"/>
  <c r="J676" i="5" s="1"/>
  <c r="I660" i="5"/>
  <c r="J660" i="5" s="1"/>
  <c r="I644" i="5"/>
  <c r="J644" i="5" s="1"/>
  <c r="I628" i="5"/>
  <c r="J628" i="5" s="1"/>
  <c r="I612" i="5"/>
  <c r="J612" i="5" s="1"/>
  <c r="I596" i="5"/>
  <c r="J596" i="5" s="1"/>
  <c r="I580" i="5"/>
  <c r="J580" i="5" s="1"/>
  <c r="I564" i="5"/>
  <c r="J564" i="5" s="1"/>
  <c r="I548" i="5"/>
  <c r="J548" i="5" s="1"/>
  <c r="I532" i="5"/>
  <c r="J532" i="5" s="1"/>
  <c r="I516" i="5"/>
  <c r="J516" i="5" s="1"/>
  <c r="I500" i="5"/>
  <c r="J500" i="5" s="1"/>
  <c r="I484" i="5"/>
  <c r="J484" i="5" s="1"/>
  <c r="I468" i="5"/>
  <c r="J468" i="5" s="1"/>
  <c r="I452" i="5"/>
  <c r="J452" i="5" s="1"/>
  <c r="I436" i="5"/>
  <c r="J436" i="5" s="1"/>
  <c r="I421" i="5"/>
  <c r="J421" i="5" s="1"/>
  <c r="I413" i="5"/>
  <c r="J413" i="5" s="1"/>
  <c r="I405" i="5"/>
  <c r="J405" i="5" s="1"/>
  <c r="I397" i="5"/>
  <c r="J397" i="5" s="1"/>
  <c r="I389" i="5"/>
  <c r="J389" i="5" s="1"/>
  <c r="I381" i="5"/>
  <c r="J381" i="5" s="1"/>
  <c r="I373" i="5"/>
  <c r="J373" i="5" s="1"/>
  <c r="I365" i="5"/>
  <c r="J365" i="5" s="1"/>
  <c r="I357" i="5"/>
  <c r="J357" i="5" s="1"/>
  <c r="I349" i="5"/>
  <c r="J349" i="5" s="1"/>
  <c r="I341" i="5"/>
  <c r="J341" i="5" s="1"/>
  <c r="I333" i="5"/>
  <c r="J333" i="5" s="1"/>
  <c r="I325" i="5"/>
  <c r="J325" i="5" s="1"/>
  <c r="I317" i="5"/>
  <c r="J317" i="5" s="1"/>
  <c r="I309" i="5"/>
  <c r="J309" i="5" s="1"/>
  <c r="I301" i="5"/>
  <c r="J301" i="5" s="1"/>
  <c r="I293" i="5"/>
  <c r="J293" i="5" s="1"/>
  <c r="I285" i="5"/>
  <c r="J285" i="5" s="1"/>
  <c r="I277" i="5"/>
  <c r="J277" i="5" s="1"/>
  <c r="I269" i="5"/>
  <c r="J269" i="5" s="1"/>
  <c r="I261" i="5"/>
  <c r="J261" i="5" s="1"/>
  <c r="I253" i="5"/>
  <c r="J253" i="5" s="1"/>
  <c r="I245" i="5"/>
  <c r="J245" i="5" s="1"/>
  <c r="I237" i="5"/>
  <c r="J237" i="5" s="1"/>
  <c r="I229" i="5"/>
  <c r="J229" i="5" s="1"/>
  <c r="I221" i="5"/>
  <c r="J221" i="5" s="1"/>
  <c r="I213" i="5"/>
  <c r="J213" i="5" s="1"/>
  <c r="I205" i="5"/>
  <c r="J205" i="5" s="1"/>
  <c r="I197" i="5"/>
  <c r="J197" i="5" s="1"/>
  <c r="I189" i="5"/>
  <c r="J189" i="5" s="1"/>
  <c r="I184" i="5"/>
  <c r="J184" i="5" s="1"/>
  <c r="I178" i="5"/>
  <c r="J178" i="5" s="1"/>
  <c r="I173" i="5"/>
  <c r="J173" i="5" s="1"/>
  <c r="I169" i="5"/>
  <c r="J169" i="5" s="1"/>
  <c r="I165" i="5"/>
  <c r="J165" i="5" s="1"/>
  <c r="I161" i="5"/>
  <c r="J161" i="5" s="1"/>
  <c r="I157" i="5"/>
  <c r="J157" i="5" s="1"/>
  <c r="I153" i="5"/>
  <c r="J153" i="5" s="1"/>
  <c r="I149" i="5"/>
  <c r="J149" i="5" s="1"/>
  <c r="I145" i="5"/>
  <c r="J145" i="5" s="1"/>
  <c r="I141" i="5"/>
  <c r="J141" i="5" s="1"/>
  <c r="I137" i="5"/>
  <c r="J137" i="5" s="1"/>
  <c r="I133" i="5"/>
  <c r="J133" i="5" s="1"/>
  <c r="I129" i="5"/>
  <c r="J129" i="5" s="1"/>
  <c r="I125" i="5"/>
  <c r="J125" i="5" s="1"/>
  <c r="I121" i="5"/>
  <c r="J121" i="5" s="1"/>
  <c r="I117" i="5"/>
  <c r="J117" i="5" s="1"/>
  <c r="I113" i="5"/>
  <c r="J113" i="5" s="1"/>
  <c r="I109" i="5"/>
  <c r="J109" i="5" s="1"/>
  <c r="I105" i="5"/>
  <c r="J105" i="5" s="1"/>
  <c r="I101" i="5"/>
  <c r="J101" i="5" s="1"/>
  <c r="I97" i="5"/>
  <c r="J97" i="5" s="1"/>
  <c r="I93" i="5"/>
  <c r="J93" i="5" s="1"/>
  <c r="I89" i="5"/>
  <c r="J89" i="5" s="1"/>
  <c r="I85" i="5"/>
  <c r="J85" i="5" s="1"/>
  <c r="I81" i="5"/>
  <c r="J81" i="5" s="1"/>
  <c r="I77" i="5"/>
  <c r="J77" i="5" s="1"/>
  <c r="I73" i="5"/>
  <c r="J73" i="5" s="1"/>
  <c r="I69" i="5"/>
  <c r="J69" i="5" s="1"/>
  <c r="I65" i="5"/>
  <c r="J65" i="5" s="1"/>
  <c r="I61" i="5"/>
  <c r="J61" i="5" s="1"/>
  <c r="I57" i="5"/>
  <c r="J57" i="5" s="1"/>
  <c r="I53" i="5"/>
  <c r="J53" i="5" s="1"/>
  <c r="I49" i="5"/>
  <c r="J49" i="5" s="1"/>
  <c r="I45" i="5"/>
  <c r="J45" i="5" s="1"/>
  <c r="I41" i="5"/>
  <c r="J41" i="5" s="1"/>
  <c r="I37" i="5"/>
  <c r="J37" i="5" s="1"/>
  <c r="I33" i="5"/>
  <c r="J33" i="5" s="1"/>
  <c r="I29" i="5"/>
  <c r="J29" i="5" s="1"/>
  <c r="I25" i="5"/>
  <c r="J25" i="5" s="1"/>
  <c r="I21" i="5"/>
  <c r="J21" i="5" s="1"/>
  <c r="I17" i="5"/>
  <c r="J17" i="5" s="1"/>
  <c r="I13" i="5"/>
  <c r="J13" i="5" s="1"/>
  <c r="I9" i="5"/>
  <c r="J9" i="5" s="1"/>
  <c r="I5" i="5"/>
  <c r="J5" i="5" s="1"/>
  <c r="I2201" i="5"/>
  <c r="J2201" i="5" s="1"/>
  <c r="I2137" i="5"/>
  <c r="J2137" i="5" s="1"/>
  <c r="I2073" i="5"/>
  <c r="J2073" i="5" s="1"/>
  <c r="I2009" i="5"/>
  <c r="J2009" i="5" s="1"/>
  <c r="I1945" i="5"/>
  <c r="J1945" i="5" s="1"/>
  <c r="I1881" i="5"/>
  <c r="J1881" i="5" s="1"/>
  <c r="I1817" i="5"/>
  <c r="J1817" i="5" s="1"/>
  <c r="I1753" i="5"/>
  <c r="J1753" i="5" s="1"/>
  <c r="I1689" i="5"/>
  <c r="J1689" i="5" s="1"/>
  <c r="I1653" i="5"/>
  <c r="J1653" i="5" s="1"/>
  <c r="I1621" i="5"/>
  <c r="J1621" i="5" s="1"/>
  <c r="I1589" i="5"/>
  <c r="J1589" i="5" s="1"/>
  <c r="I1557" i="5"/>
  <c r="J1557" i="5" s="1"/>
  <c r="I1525" i="5"/>
  <c r="J1525" i="5" s="1"/>
  <c r="I1493" i="5"/>
  <c r="J1493" i="5" s="1"/>
  <c r="I1461" i="5"/>
  <c r="J1461" i="5" s="1"/>
  <c r="I1429" i="5"/>
  <c r="J1429" i="5" s="1"/>
  <c r="I1397" i="5"/>
  <c r="J1397" i="5" s="1"/>
  <c r="I1365" i="5"/>
  <c r="J1365" i="5" s="1"/>
  <c r="I1237" i="5"/>
  <c r="J1237" i="5" s="1"/>
  <c r="I1109" i="5"/>
  <c r="J1109" i="5" s="1"/>
  <c r="I1008" i="5"/>
  <c r="J1008" i="5" s="1"/>
  <c r="I944" i="5"/>
  <c r="J944" i="5" s="1"/>
  <c r="I880" i="5"/>
  <c r="J880" i="5" s="1"/>
  <c r="I816" i="5"/>
  <c r="J816" i="5" s="1"/>
  <c r="I752" i="5"/>
  <c r="J752" i="5" s="1"/>
  <c r="I688" i="5"/>
  <c r="J688" i="5" s="1"/>
  <c r="I624" i="5"/>
  <c r="J624" i="5" s="1"/>
  <c r="I560" i="5"/>
  <c r="J560" i="5" s="1"/>
  <c r="I496" i="5"/>
  <c r="J496" i="5" s="1"/>
  <c r="I432" i="5"/>
  <c r="J432" i="5" s="1"/>
  <c r="I396" i="5"/>
  <c r="J396" i="5" s="1"/>
  <c r="I364" i="5"/>
  <c r="J364" i="5" s="1"/>
  <c r="I332" i="5"/>
  <c r="J332" i="5" s="1"/>
  <c r="I300" i="5"/>
  <c r="J300" i="5" s="1"/>
  <c r="I268" i="5"/>
  <c r="J268" i="5" s="1"/>
  <c r="I236" i="5"/>
  <c r="J236" i="5" s="1"/>
  <c r="I204" i="5"/>
  <c r="J204" i="5" s="1"/>
  <c r="I177" i="5"/>
  <c r="J177" i="5" s="1"/>
  <c r="I160" i="5"/>
  <c r="J160" i="5" s="1"/>
  <c r="I144" i="5"/>
  <c r="J144" i="5" s="1"/>
  <c r="I128" i="5"/>
  <c r="J128" i="5" s="1"/>
  <c r="I112" i="5"/>
  <c r="J112" i="5" s="1"/>
  <c r="I96" i="5"/>
  <c r="J96" i="5" s="1"/>
  <c r="I80" i="5"/>
  <c r="J80" i="5" s="1"/>
  <c r="I64" i="5"/>
  <c r="J64" i="5" s="1"/>
  <c r="I48" i="5"/>
  <c r="J48" i="5" s="1"/>
  <c r="I32" i="5"/>
  <c r="J32" i="5" s="1"/>
  <c r="I16" i="5"/>
  <c r="J16" i="5" s="1"/>
  <c r="I1333" i="5"/>
  <c r="J1333" i="5" s="1"/>
  <c r="I1205" i="5"/>
  <c r="J1205" i="5" s="1"/>
  <c r="I1077" i="5"/>
  <c r="J1077" i="5" s="1"/>
  <c r="I992" i="5"/>
  <c r="J992" i="5" s="1"/>
  <c r="I928" i="5"/>
  <c r="J928" i="5" s="1"/>
  <c r="I864" i="5"/>
  <c r="J864" i="5" s="1"/>
  <c r="I800" i="5"/>
  <c r="J800" i="5" s="1"/>
  <c r="I736" i="5"/>
  <c r="J736" i="5" s="1"/>
  <c r="I672" i="5"/>
  <c r="J672" i="5" s="1"/>
  <c r="I608" i="5"/>
  <c r="J608" i="5" s="1"/>
  <c r="I544" i="5"/>
  <c r="J544" i="5" s="1"/>
  <c r="I480" i="5"/>
  <c r="J480" i="5" s="1"/>
  <c r="I420" i="5"/>
  <c r="J420" i="5" s="1"/>
  <c r="I388" i="5"/>
  <c r="J388" i="5" s="1"/>
  <c r="I356" i="5"/>
  <c r="J356" i="5" s="1"/>
  <c r="I324" i="5"/>
  <c r="J324" i="5" s="1"/>
  <c r="I292" i="5"/>
  <c r="J292" i="5" s="1"/>
  <c r="I260" i="5"/>
  <c r="J260" i="5" s="1"/>
  <c r="I228" i="5"/>
  <c r="J228" i="5" s="1"/>
  <c r="I196" i="5"/>
  <c r="J196" i="5" s="1"/>
  <c r="I172" i="5"/>
  <c r="J172" i="5" s="1"/>
  <c r="I156" i="5"/>
  <c r="J156" i="5" s="1"/>
  <c r="I140" i="5"/>
  <c r="J140" i="5" s="1"/>
  <c r="I124" i="5"/>
  <c r="J124" i="5" s="1"/>
  <c r="I108" i="5"/>
  <c r="J108" i="5" s="1"/>
  <c r="I92" i="5"/>
  <c r="J92" i="5" s="1"/>
  <c r="I76" i="5"/>
  <c r="J76" i="5" s="1"/>
  <c r="I60" i="5"/>
  <c r="J60" i="5" s="1"/>
  <c r="I44" i="5"/>
  <c r="J44" i="5" s="1"/>
  <c r="I28" i="5"/>
  <c r="J28" i="5" s="1"/>
  <c r="I12" i="5"/>
  <c r="J12" i="5" s="1"/>
  <c r="I1301" i="5"/>
  <c r="J1301" i="5" s="1"/>
  <c r="I1173" i="5"/>
  <c r="J1173" i="5" s="1"/>
  <c r="I1045" i="5"/>
  <c r="J1045" i="5" s="1"/>
  <c r="I976" i="5"/>
  <c r="J976" i="5" s="1"/>
  <c r="I912" i="5"/>
  <c r="J912" i="5" s="1"/>
  <c r="I848" i="5"/>
  <c r="J848" i="5" s="1"/>
  <c r="I784" i="5"/>
  <c r="J784" i="5" s="1"/>
  <c r="I720" i="5"/>
  <c r="J720" i="5" s="1"/>
  <c r="I656" i="5"/>
  <c r="J656" i="5" s="1"/>
  <c r="I592" i="5"/>
  <c r="J592" i="5" s="1"/>
  <c r="I528" i="5"/>
  <c r="J528" i="5" s="1"/>
  <c r="I464" i="5"/>
  <c r="J464" i="5" s="1"/>
  <c r="I412" i="5"/>
  <c r="J412" i="5" s="1"/>
  <c r="I380" i="5"/>
  <c r="J380" i="5" s="1"/>
  <c r="I348" i="5"/>
  <c r="J348" i="5" s="1"/>
  <c r="I316" i="5"/>
  <c r="J316" i="5" s="1"/>
  <c r="I284" i="5"/>
  <c r="J284" i="5" s="1"/>
  <c r="I252" i="5"/>
  <c r="J252" i="5" s="1"/>
  <c r="I220" i="5"/>
  <c r="J220" i="5" s="1"/>
  <c r="I188" i="5"/>
  <c r="J188" i="5" s="1"/>
  <c r="I168" i="5"/>
  <c r="J168" i="5" s="1"/>
  <c r="I152" i="5"/>
  <c r="J152" i="5" s="1"/>
  <c r="I136" i="5"/>
  <c r="J136" i="5" s="1"/>
  <c r="I120" i="5"/>
  <c r="J120" i="5" s="1"/>
  <c r="I104" i="5"/>
  <c r="J104" i="5" s="1"/>
  <c r="I1269" i="5"/>
  <c r="J1269" i="5" s="1"/>
  <c r="I1141" i="5"/>
  <c r="J1141" i="5" s="1"/>
  <c r="I1024" i="5"/>
  <c r="J1024" i="5" s="1"/>
  <c r="I960" i="5"/>
  <c r="J960" i="5" s="1"/>
  <c r="I896" i="5"/>
  <c r="J896" i="5" s="1"/>
  <c r="I832" i="5"/>
  <c r="J832" i="5" s="1"/>
  <c r="I768" i="5"/>
  <c r="J768" i="5" s="1"/>
  <c r="I704" i="5"/>
  <c r="J704" i="5" s="1"/>
  <c r="I640" i="5"/>
  <c r="J640" i="5" s="1"/>
  <c r="I576" i="5"/>
  <c r="J576" i="5" s="1"/>
  <c r="I512" i="5"/>
  <c r="J512" i="5" s="1"/>
  <c r="I448" i="5"/>
  <c r="J448" i="5" s="1"/>
  <c r="I404" i="5"/>
  <c r="J404" i="5" s="1"/>
  <c r="I372" i="5"/>
  <c r="J372" i="5" s="1"/>
  <c r="I340" i="5"/>
  <c r="J340" i="5" s="1"/>
  <c r="I308" i="5"/>
  <c r="J308" i="5" s="1"/>
  <c r="I276" i="5"/>
  <c r="J276" i="5" s="1"/>
  <c r="I244" i="5"/>
  <c r="J244" i="5" s="1"/>
  <c r="I212" i="5"/>
  <c r="J212" i="5" s="1"/>
  <c r="I182" i="5"/>
  <c r="J182" i="5" s="1"/>
  <c r="I164" i="5"/>
  <c r="J164" i="5" s="1"/>
  <c r="I148" i="5"/>
  <c r="J148" i="5" s="1"/>
  <c r="I132" i="5"/>
  <c r="J132" i="5" s="1"/>
  <c r="I116" i="5"/>
  <c r="J116" i="5" s="1"/>
  <c r="I100" i="5"/>
  <c r="J100" i="5" s="1"/>
  <c r="I84" i="5"/>
  <c r="J84" i="5" s="1"/>
  <c r="I68" i="5"/>
  <c r="J68" i="5" s="1"/>
  <c r="I52" i="5"/>
  <c r="J52" i="5" s="1"/>
  <c r="I36" i="5"/>
  <c r="J36" i="5" s="1"/>
  <c r="I20" i="5"/>
  <c r="J20" i="5" s="1"/>
  <c r="I4" i="5"/>
  <c r="J4" i="5" s="1"/>
  <c r="I88" i="5"/>
  <c r="J88" i="5" s="1"/>
  <c r="I24" i="5"/>
  <c r="J24" i="5" s="1"/>
  <c r="I72" i="5"/>
  <c r="J72" i="5" s="1"/>
  <c r="I8" i="5"/>
  <c r="J8" i="5" s="1"/>
  <c r="I56" i="5"/>
  <c r="J56" i="5" s="1"/>
  <c r="I40" i="5"/>
  <c r="J40" i="5" s="1"/>
  <c r="H2324" i="2"/>
  <c r="I2324" i="2" s="1"/>
  <c r="J2324" i="2" s="1"/>
  <c r="H2320" i="2"/>
  <c r="I2320" i="2" s="1"/>
  <c r="J2320" i="2" s="1"/>
  <c r="H2316" i="2"/>
  <c r="I2316" i="2" s="1"/>
  <c r="J2316" i="2" s="1"/>
  <c r="H2312" i="2"/>
  <c r="I2312" i="2" s="1"/>
  <c r="J2312" i="2" s="1"/>
  <c r="H2308" i="2"/>
  <c r="I2308" i="2" s="1"/>
  <c r="J2308" i="2" s="1"/>
  <c r="H2304" i="2"/>
  <c r="I2304" i="2" s="1"/>
  <c r="J2304" i="2" s="1"/>
  <c r="H2300" i="2"/>
  <c r="I2300" i="2" s="1"/>
  <c r="J2300" i="2" s="1"/>
  <c r="H2296" i="2"/>
  <c r="I2296" i="2" s="1"/>
  <c r="J2296" i="2" s="1"/>
  <c r="H2292" i="2"/>
  <c r="I2292" i="2" s="1"/>
  <c r="J2292" i="2" s="1"/>
  <c r="H2288" i="2"/>
  <c r="I2288" i="2" s="1"/>
  <c r="J2288" i="2" s="1"/>
  <c r="H2284" i="2"/>
  <c r="I2284" i="2" s="1"/>
  <c r="J2284" i="2" s="1"/>
  <c r="H2280" i="2"/>
  <c r="I2280" i="2" s="1"/>
  <c r="J2280" i="2" s="1"/>
  <c r="H2276" i="2"/>
  <c r="I2276" i="2" s="1"/>
  <c r="J2276" i="2" s="1"/>
  <c r="H2272" i="2"/>
  <c r="I2272" i="2" s="1"/>
  <c r="J2272" i="2" s="1"/>
  <c r="H2268" i="2"/>
  <c r="I2268" i="2" s="1"/>
  <c r="J2268" i="2" s="1"/>
  <c r="H2264" i="2"/>
  <c r="I2264" i="2" s="1"/>
  <c r="J2264" i="2" s="1"/>
  <c r="H2260" i="2"/>
  <c r="I2260" i="2" s="1"/>
  <c r="J2260" i="2" s="1"/>
  <c r="H2256" i="2"/>
  <c r="I2256" i="2" s="1"/>
  <c r="J2256" i="2" s="1"/>
  <c r="H2252" i="2"/>
  <c r="I2252" i="2" s="1"/>
  <c r="J2252" i="2" s="1"/>
  <c r="H2248" i="2"/>
  <c r="I2248" i="2" s="1"/>
  <c r="J2248" i="2" s="1"/>
  <c r="H2244" i="2"/>
  <c r="I2244" i="2" s="1"/>
  <c r="J2244" i="2" s="1"/>
  <c r="H2240" i="2"/>
  <c r="I2240" i="2" s="1"/>
  <c r="J2240" i="2" s="1"/>
  <c r="H2236" i="2"/>
  <c r="I2236" i="2" s="1"/>
  <c r="J2236" i="2" s="1"/>
  <c r="H2232" i="2"/>
  <c r="I2232" i="2" s="1"/>
  <c r="J2232" i="2" s="1"/>
  <c r="H2228" i="2"/>
  <c r="I2228" i="2" s="1"/>
  <c r="J2228" i="2" s="1"/>
  <c r="H2224" i="2"/>
  <c r="I2224" i="2" s="1"/>
  <c r="J2224" i="2" s="1"/>
  <c r="H2220" i="2"/>
  <c r="I2220" i="2" s="1"/>
  <c r="J2220" i="2" s="1"/>
  <c r="H2216" i="2"/>
  <c r="I2216" i="2" s="1"/>
  <c r="J2216" i="2" s="1"/>
  <c r="H2212" i="2"/>
  <c r="I2212" i="2" s="1"/>
  <c r="J2212" i="2" s="1"/>
  <c r="H2208" i="2"/>
  <c r="I2208" i="2" s="1"/>
  <c r="J2208" i="2" s="1"/>
  <c r="H2204" i="2"/>
  <c r="I2204" i="2" s="1"/>
  <c r="J2204" i="2" s="1"/>
  <c r="H2200" i="2"/>
  <c r="I2200" i="2" s="1"/>
  <c r="J2200" i="2" s="1"/>
  <c r="H2196" i="2"/>
  <c r="I2196" i="2" s="1"/>
  <c r="J2196" i="2" s="1"/>
  <c r="H2192" i="2"/>
  <c r="I2192" i="2" s="1"/>
  <c r="J2192" i="2" s="1"/>
  <c r="H2188" i="2"/>
  <c r="I2188" i="2" s="1"/>
  <c r="J2188" i="2" s="1"/>
  <c r="H2184" i="2"/>
  <c r="I2184" i="2" s="1"/>
  <c r="J2184" i="2" s="1"/>
  <c r="H2180" i="2"/>
  <c r="I2180" i="2" s="1"/>
  <c r="J2180" i="2" s="1"/>
  <c r="H2176" i="2"/>
  <c r="I2176" i="2" s="1"/>
  <c r="J2176" i="2" s="1"/>
  <c r="H2172" i="2"/>
  <c r="I2172" i="2" s="1"/>
  <c r="J2172" i="2" s="1"/>
  <c r="H2168" i="2"/>
  <c r="I2168" i="2" s="1"/>
  <c r="J2168" i="2" s="1"/>
  <c r="H2164" i="2"/>
  <c r="I2164" i="2" s="1"/>
  <c r="J2164" i="2" s="1"/>
  <c r="H2160" i="2"/>
  <c r="I2160" i="2" s="1"/>
  <c r="J2160" i="2" s="1"/>
  <c r="H2156" i="2"/>
  <c r="I2156" i="2" s="1"/>
  <c r="J2156" i="2" s="1"/>
  <c r="H2152" i="2"/>
  <c r="I2152" i="2" s="1"/>
  <c r="J2152" i="2" s="1"/>
  <c r="H2148" i="2"/>
  <c r="I2148" i="2" s="1"/>
  <c r="J2148" i="2" s="1"/>
  <c r="H2144" i="2"/>
  <c r="I2144" i="2" s="1"/>
  <c r="J2144" i="2" s="1"/>
  <c r="H2140" i="2"/>
  <c r="I2140" i="2" s="1"/>
  <c r="J2140" i="2" s="1"/>
  <c r="H2136" i="2"/>
  <c r="I2136" i="2" s="1"/>
  <c r="J2136" i="2" s="1"/>
  <c r="H2132" i="2"/>
  <c r="I2132" i="2" s="1"/>
  <c r="J2132" i="2" s="1"/>
  <c r="H2128" i="2"/>
  <c r="I2128" i="2" s="1"/>
  <c r="J2128" i="2" s="1"/>
  <c r="H2124" i="2"/>
  <c r="I2124" i="2" s="1"/>
  <c r="J2124" i="2" s="1"/>
  <c r="H2120" i="2"/>
  <c r="I2120" i="2" s="1"/>
  <c r="J2120" i="2" s="1"/>
  <c r="H2116" i="2"/>
  <c r="I2116" i="2" s="1"/>
  <c r="J2116" i="2" s="1"/>
  <c r="H2112" i="2"/>
  <c r="I2112" i="2" s="1"/>
  <c r="J2112" i="2" s="1"/>
  <c r="H2108" i="2"/>
  <c r="I2108" i="2" s="1"/>
  <c r="J2108" i="2" s="1"/>
  <c r="H2104" i="2"/>
  <c r="I2104" i="2" s="1"/>
  <c r="J2104" i="2" s="1"/>
  <c r="H2100" i="2"/>
  <c r="I2100" i="2" s="1"/>
  <c r="J2100" i="2" s="1"/>
  <c r="H2096" i="2"/>
  <c r="I2096" i="2" s="1"/>
  <c r="J2096" i="2" s="1"/>
  <c r="H2092" i="2"/>
  <c r="I2092" i="2" s="1"/>
  <c r="J2092" i="2" s="1"/>
  <c r="H2088" i="2"/>
  <c r="I2088" i="2" s="1"/>
  <c r="J2088" i="2" s="1"/>
  <c r="H2084" i="2"/>
  <c r="I2084" i="2" s="1"/>
  <c r="J2084" i="2" s="1"/>
  <c r="H2080" i="2"/>
  <c r="I2080" i="2" s="1"/>
  <c r="J2080" i="2" s="1"/>
  <c r="H2076" i="2"/>
  <c r="I2076" i="2" s="1"/>
  <c r="J2076" i="2" s="1"/>
  <c r="H2072" i="2"/>
  <c r="I2072" i="2" s="1"/>
  <c r="J2072" i="2" s="1"/>
  <c r="H2068" i="2"/>
  <c r="I2068" i="2" s="1"/>
  <c r="J2068" i="2" s="1"/>
  <c r="H2064" i="2"/>
  <c r="I2064" i="2" s="1"/>
  <c r="J2064" i="2" s="1"/>
  <c r="H2060" i="2"/>
  <c r="I2060" i="2" s="1"/>
  <c r="J2060" i="2" s="1"/>
  <c r="H2056" i="2"/>
  <c r="I2056" i="2" s="1"/>
  <c r="J2056" i="2" s="1"/>
  <c r="H2052" i="2"/>
  <c r="I2052" i="2" s="1"/>
  <c r="J2052" i="2" s="1"/>
  <c r="H2048" i="2"/>
  <c r="I2048" i="2" s="1"/>
  <c r="J2048" i="2" s="1"/>
  <c r="H2044" i="2"/>
  <c r="I2044" i="2" s="1"/>
  <c r="J2044" i="2" s="1"/>
  <c r="H2040" i="2"/>
  <c r="I2040" i="2" s="1"/>
  <c r="J2040" i="2" s="1"/>
  <c r="H2036" i="2"/>
  <c r="I2036" i="2" s="1"/>
  <c r="J2036" i="2" s="1"/>
  <c r="H2032" i="2"/>
  <c r="I2032" i="2" s="1"/>
  <c r="J2032" i="2" s="1"/>
  <c r="H2028" i="2"/>
  <c r="I2028" i="2" s="1"/>
  <c r="J2028" i="2" s="1"/>
  <c r="H2024" i="2"/>
  <c r="I2024" i="2" s="1"/>
  <c r="J2024" i="2" s="1"/>
  <c r="H2020" i="2"/>
  <c r="I2020" i="2" s="1"/>
  <c r="J2020" i="2" s="1"/>
  <c r="H2016" i="2"/>
  <c r="I2016" i="2" s="1"/>
  <c r="J2016" i="2" s="1"/>
  <c r="H2012" i="2"/>
  <c r="I2012" i="2" s="1"/>
  <c r="J2012" i="2" s="1"/>
  <c r="H2008" i="2"/>
  <c r="I2008" i="2" s="1"/>
  <c r="J2008" i="2" s="1"/>
  <c r="H2004" i="2"/>
  <c r="I2004" i="2" s="1"/>
  <c r="J2004" i="2" s="1"/>
  <c r="H2000" i="2"/>
  <c r="I2000" i="2" s="1"/>
  <c r="J2000" i="2" s="1"/>
  <c r="H1996" i="2"/>
  <c r="I1996" i="2" s="1"/>
  <c r="J1996" i="2" s="1"/>
  <c r="H1992" i="2"/>
  <c r="I1992" i="2" s="1"/>
  <c r="J1992" i="2" s="1"/>
  <c r="H1988" i="2"/>
  <c r="I1988" i="2" s="1"/>
  <c r="J1988" i="2" s="1"/>
  <c r="H1984" i="2"/>
  <c r="I1984" i="2" s="1"/>
  <c r="J1984" i="2" s="1"/>
  <c r="H1980" i="2"/>
  <c r="I1980" i="2" s="1"/>
  <c r="J1980" i="2" s="1"/>
  <c r="H1976" i="2"/>
  <c r="I1976" i="2" s="1"/>
  <c r="J1976" i="2" s="1"/>
  <c r="H1972" i="2"/>
  <c r="I1972" i="2" s="1"/>
  <c r="J1972" i="2" s="1"/>
  <c r="H1968" i="2"/>
  <c r="I1968" i="2" s="1"/>
  <c r="J1968" i="2" s="1"/>
  <c r="H1964" i="2"/>
  <c r="I1964" i="2" s="1"/>
  <c r="J1964" i="2" s="1"/>
  <c r="H1960" i="2"/>
  <c r="I1960" i="2" s="1"/>
  <c r="J1960" i="2" s="1"/>
  <c r="H1956" i="2"/>
  <c r="I1956" i="2" s="1"/>
  <c r="J1956" i="2" s="1"/>
  <c r="H1952" i="2"/>
  <c r="I1952" i="2" s="1"/>
  <c r="J1952" i="2" s="1"/>
  <c r="H1948" i="2"/>
  <c r="I1948" i="2" s="1"/>
  <c r="J1948" i="2" s="1"/>
  <c r="H1944" i="2"/>
  <c r="I1944" i="2" s="1"/>
  <c r="J1944" i="2" s="1"/>
  <c r="H1940" i="2"/>
  <c r="I1940" i="2" s="1"/>
  <c r="J1940" i="2" s="1"/>
  <c r="H1936" i="2"/>
  <c r="I1936" i="2" s="1"/>
  <c r="J1936" i="2" s="1"/>
  <c r="H2327" i="2"/>
  <c r="I2327" i="2" s="1"/>
  <c r="J2327" i="2" s="1"/>
  <c r="H2323" i="2"/>
  <c r="I2323" i="2" s="1"/>
  <c r="J2323" i="2" s="1"/>
  <c r="H2319" i="2"/>
  <c r="I2319" i="2" s="1"/>
  <c r="J2319" i="2" s="1"/>
  <c r="H2315" i="2"/>
  <c r="I2315" i="2" s="1"/>
  <c r="J2315" i="2" s="1"/>
  <c r="H2311" i="2"/>
  <c r="I2311" i="2" s="1"/>
  <c r="J2311" i="2" s="1"/>
  <c r="H2307" i="2"/>
  <c r="I2307" i="2" s="1"/>
  <c r="J2307" i="2" s="1"/>
  <c r="H2303" i="2"/>
  <c r="I2303" i="2" s="1"/>
  <c r="J2303" i="2" s="1"/>
  <c r="H2299" i="2"/>
  <c r="I2299" i="2" s="1"/>
  <c r="J2299" i="2" s="1"/>
  <c r="H2295" i="2"/>
  <c r="I2295" i="2" s="1"/>
  <c r="J2295" i="2" s="1"/>
  <c r="H2291" i="2"/>
  <c r="I2291" i="2" s="1"/>
  <c r="J2291" i="2" s="1"/>
  <c r="H2287" i="2"/>
  <c r="I2287" i="2" s="1"/>
  <c r="J2287" i="2" s="1"/>
  <c r="H2283" i="2"/>
  <c r="I2283" i="2" s="1"/>
  <c r="J2283" i="2" s="1"/>
  <c r="H2279" i="2"/>
  <c r="I2279" i="2" s="1"/>
  <c r="J2279" i="2" s="1"/>
  <c r="H2275" i="2"/>
  <c r="I2275" i="2" s="1"/>
  <c r="J2275" i="2" s="1"/>
  <c r="H2271" i="2"/>
  <c r="I2271" i="2" s="1"/>
  <c r="J2271" i="2" s="1"/>
  <c r="H2267" i="2"/>
  <c r="I2267" i="2" s="1"/>
  <c r="J2267" i="2" s="1"/>
  <c r="H2263" i="2"/>
  <c r="I2263" i="2" s="1"/>
  <c r="J2263" i="2" s="1"/>
  <c r="H2259" i="2"/>
  <c r="I2259" i="2" s="1"/>
  <c r="J2259" i="2" s="1"/>
  <c r="H2255" i="2"/>
  <c r="I2255" i="2" s="1"/>
  <c r="J2255" i="2" s="1"/>
  <c r="H2251" i="2"/>
  <c r="I2251" i="2" s="1"/>
  <c r="J2251" i="2" s="1"/>
  <c r="H2247" i="2"/>
  <c r="I2247" i="2" s="1"/>
  <c r="J2247" i="2" s="1"/>
  <c r="H2243" i="2"/>
  <c r="I2243" i="2" s="1"/>
  <c r="J2243" i="2" s="1"/>
  <c r="H2239" i="2"/>
  <c r="I2239" i="2" s="1"/>
  <c r="J2239" i="2" s="1"/>
  <c r="H2235" i="2"/>
  <c r="I2235" i="2" s="1"/>
  <c r="J2235" i="2" s="1"/>
  <c r="H2231" i="2"/>
  <c r="I2231" i="2" s="1"/>
  <c r="J2231" i="2" s="1"/>
  <c r="H2227" i="2"/>
  <c r="I2227" i="2" s="1"/>
  <c r="J2227" i="2" s="1"/>
  <c r="H2223" i="2"/>
  <c r="I2223" i="2" s="1"/>
  <c r="J2223" i="2" s="1"/>
  <c r="H2219" i="2"/>
  <c r="I2219" i="2" s="1"/>
  <c r="J2219" i="2" s="1"/>
  <c r="H2215" i="2"/>
  <c r="I2215" i="2" s="1"/>
  <c r="J2215" i="2" s="1"/>
  <c r="H2211" i="2"/>
  <c r="I2211" i="2" s="1"/>
  <c r="J2211" i="2" s="1"/>
  <c r="H2207" i="2"/>
  <c r="I2207" i="2" s="1"/>
  <c r="J2207" i="2" s="1"/>
  <c r="H2203" i="2"/>
  <c r="I2203" i="2" s="1"/>
  <c r="J2203" i="2" s="1"/>
  <c r="H2199" i="2"/>
  <c r="I2199" i="2" s="1"/>
  <c r="J2199" i="2" s="1"/>
  <c r="H2195" i="2"/>
  <c r="I2195" i="2" s="1"/>
  <c r="J2195" i="2" s="1"/>
  <c r="H2191" i="2"/>
  <c r="I2191" i="2" s="1"/>
  <c r="J2191" i="2" s="1"/>
  <c r="H2187" i="2"/>
  <c r="I2187" i="2" s="1"/>
  <c r="J2187" i="2" s="1"/>
  <c r="H2183" i="2"/>
  <c r="I2183" i="2" s="1"/>
  <c r="J2183" i="2" s="1"/>
  <c r="H2179" i="2"/>
  <c r="I2179" i="2" s="1"/>
  <c r="J2179" i="2" s="1"/>
  <c r="H2175" i="2"/>
  <c r="I2175" i="2" s="1"/>
  <c r="J2175" i="2" s="1"/>
  <c r="H2171" i="2"/>
  <c r="I2171" i="2" s="1"/>
  <c r="J2171" i="2" s="1"/>
  <c r="H2167" i="2"/>
  <c r="I2167" i="2" s="1"/>
  <c r="J2167" i="2" s="1"/>
  <c r="H2163" i="2"/>
  <c r="I2163" i="2" s="1"/>
  <c r="J2163" i="2" s="1"/>
  <c r="H2159" i="2"/>
  <c r="I2159" i="2" s="1"/>
  <c r="J2159" i="2" s="1"/>
  <c r="H2155" i="2"/>
  <c r="I2155" i="2" s="1"/>
  <c r="J2155" i="2" s="1"/>
  <c r="H2151" i="2"/>
  <c r="I2151" i="2" s="1"/>
  <c r="J2151" i="2" s="1"/>
  <c r="H2147" i="2"/>
  <c r="I2147" i="2" s="1"/>
  <c r="J2147" i="2" s="1"/>
  <c r="H2143" i="2"/>
  <c r="I2143" i="2" s="1"/>
  <c r="J2143" i="2" s="1"/>
  <c r="H2139" i="2"/>
  <c r="I2139" i="2" s="1"/>
  <c r="J2139" i="2" s="1"/>
  <c r="H2135" i="2"/>
  <c r="I2135" i="2" s="1"/>
  <c r="J2135" i="2" s="1"/>
  <c r="H2131" i="2"/>
  <c r="I2131" i="2" s="1"/>
  <c r="J2131" i="2" s="1"/>
  <c r="H2127" i="2"/>
  <c r="I2127" i="2" s="1"/>
  <c r="J2127" i="2" s="1"/>
  <c r="H2123" i="2"/>
  <c r="I2123" i="2" s="1"/>
  <c r="J2123" i="2" s="1"/>
  <c r="H2119" i="2"/>
  <c r="I2119" i="2" s="1"/>
  <c r="J2119" i="2" s="1"/>
  <c r="H2115" i="2"/>
  <c r="I2115" i="2" s="1"/>
  <c r="J2115" i="2" s="1"/>
  <c r="H2111" i="2"/>
  <c r="I2111" i="2" s="1"/>
  <c r="J2111" i="2" s="1"/>
  <c r="H2107" i="2"/>
  <c r="I2107" i="2" s="1"/>
  <c r="J2107" i="2" s="1"/>
  <c r="H2103" i="2"/>
  <c r="I2103" i="2" s="1"/>
  <c r="J2103" i="2" s="1"/>
  <c r="H2099" i="2"/>
  <c r="I2099" i="2" s="1"/>
  <c r="J2099" i="2" s="1"/>
  <c r="H2095" i="2"/>
  <c r="I2095" i="2" s="1"/>
  <c r="J2095" i="2" s="1"/>
  <c r="H2091" i="2"/>
  <c r="I2091" i="2" s="1"/>
  <c r="J2091" i="2" s="1"/>
  <c r="H2087" i="2"/>
  <c r="I2087" i="2" s="1"/>
  <c r="J2087" i="2" s="1"/>
  <c r="H2083" i="2"/>
  <c r="I2083" i="2" s="1"/>
  <c r="J2083" i="2" s="1"/>
  <c r="H2079" i="2"/>
  <c r="I2079" i="2" s="1"/>
  <c r="J2079" i="2" s="1"/>
  <c r="H2075" i="2"/>
  <c r="I2075" i="2" s="1"/>
  <c r="J2075" i="2" s="1"/>
  <c r="H2071" i="2"/>
  <c r="I2071" i="2" s="1"/>
  <c r="J2071" i="2" s="1"/>
  <c r="H2067" i="2"/>
  <c r="I2067" i="2" s="1"/>
  <c r="J2067" i="2" s="1"/>
  <c r="H2063" i="2"/>
  <c r="I2063" i="2" s="1"/>
  <c r="J2063" i="2" s="1"/>
  <c r="H2059" i="2"/>
  <c r="I2059" i="2" s="1"/>
  <c r="J2059" i="2" s="1"/>
  <c r="H2055" i="2"/>
  <c r="I2055" i="2" s="1"/>
  <c r="J2055" i="2" s="1"/>
  <c r="H2051" i="2"/>
  <c r="I2051" i="2" s="1"/>
  <c r="J2051" i="2" s="1"/>
  <c r="H2047" i="2"/>
  <c r="I2047" i="2" s="1"/>
  <c r="J2047" i="2" s="1"/>
  <c r="H2043" i="2"/>
  <c r="I2043" i="2" s="1"/>
  <c r="J2043" i="2" s="1"/>
  <c r="H2039" i="2"/>
  <c r="I2039" i="2" s="1"/>
  <c r="J2039" i="2" s="1"/>
  <c r="H2035" i="2"/>
  <c r="I2035" i="2" s="1"/>
  <c r="J2035" i="2" s="1"/>
  <c r="H2031" i="2"/>
  <c r="I2031" i="2" s="1"/>
  <c r="J2031" i="2" s="1"/>
  <c r="H2027" i="2"/>
  <c r="I2027" i="2" s="1"/>
  <c r="J2027" i="2" s="1"/>
  <c r="H2023" i="2"/>
  <c r="I2023" i="2" s="1"/>
  <c r="J2023" i="2" s="1"/>
  <c r="H2019" i="2"/>
  <c r="I2019" i="2" s="1"/>
  <c r="J2019" i="2" s="1"/>
  <c r="H2015" i="2"/>
  <c r="I2015" i="2" s="1"/>
  <c r="J2015" i="2" s="1"/>
  <c r="H2011" i="2"/>
  <c r="I2011" i="2" s="1"/>
  <c r="J2011" i="2" s="1"/>
  <c r="H2007" i="2"/>
  <c r="I2007" i="2" s="1"/>
  <c r="J2007" i="2" s="1"/>
  <c r="H2003" i="2"/>
  <c r="I2003" i="2" s="1"/>
  <c r="J2003" i="2" s="1"/>
  <c r="H1999" i="2"/>
  <c r="I1999" i="2" s="1"/>
  <c r="J1999" i="2" s="1"/>
  <c r="H1995" i="2"/>
  <c r="I1995" i="2" s="1"/>
  <c r="J1995" i="2" s="1"/>
  <c r="H1991" i="2"/>
  <c r="I1991" i="2" s="1"/>
  <c r="J1991" i="2" s="1"/>
  <c r="H1987" i="2"/>
  <c r="I1987" i="2" s="1"/>
  <c r="J1987" i="2" s="1"/>
  <c r="H1983" i="2"/>
  <c r="I1983" i="2" s="1"/>
  <c r="J1983" i="2" s="1"/>
  <c r="H1979" i="2"/>
  <c r="I1979" i="2" s="1"/>
  <c r="J1979" i="2" s="1"/>
  <c r="H1975" i="2"/>
  <c r="I1975" i="2" s="1"/>
  <c r="J1975" i="2" s="1"/>
  <c r="H1971" i="2"/>
  <c r="I1971" i="2" s="1"/>
  <c r="J1971" i="2" s="1"/>
  <c r="H1967" i="2"/>
  <c r="I1967" i="2" s="1"/>
  <c r="J1967" i="2" s="1"/>
  <c r="H1963" i="2"/>
  <c r="I1963" i="2" s="1"/>
  <c r="H1959" i="2"/>
  <c r="I1959" i="2" s="1"/>
  <c r="J1959" i="2" s="1"/>
  <c r="H1955" i="2"/>
  <c r="I1955" i="2" s="1"/>
  <c r="J1955" i="2" s="1"/>
  <c r="H1951" i="2"/>
  <c r="I1951" i="2" s="1"/>
  <c r="J1951" i="2" s="1"/>
  <c r="H1947" i="2"/>
  <c r="I1947" i="2" s="1"/>
  <c r="J1947" i="2" s="1"/>
  <c r="H1943" i="2"/>
  <c r="I1943" i="2" s="1"/>
  <c r="J1943" i="2" s="1"/>
  <c r="H1939" i="2"/>
  <c r="I1939" i="2" s="1"/>
  <c r="J1939" i="2" s="1"/>
  <c r="H1935" i="2"/>
  <c r="I1935" i="2" s="1"/>
  <c r="J1935" i="2" s="1"/>
  <c r="H1931" i="2"/>
  <c r="I1931" i="2" s="1"/>
  <c r="J1931" i="2" s="1"/>
  <c r="H1927" i="2"/>
  <c r="I1927" i="2" s="1"/>
  <c r="J1927" i="2" s="1"/>
  <c r="H1923" i="2"/>
  <c r="I1923" i="2" s="1"/>
  <c r="J1923" i="2" s="1"/>
  <c r="H1919" i="2"/>
  <c r="I1919" i="2" s="1"/>
  <c r="J1919" i="2" s="1"/>
  <c r="H1915" i="2"/>
  <c r="I1915" i="2" s="1"/>
  <c r="J1915" i="2" s="1"/>
  <c r="H1911" i="2"/>
  <c r="I1911" i="2" s="1"/>
  <c r="J1911" i="2" s="1"/>
  <c r="H1907" i="2"/>
  <c r="I1907" i="2" s="1"/>
  <c r="J1907" i="2" s="1"/>
  <c r="H1903" i="2"/>
  <c r="I1903" i="2" s="1"/>
  <c r="J1903" i="2" s="1"/>
  <c r="H1899" i="2"/>
  <c r="I1899" i="2" s="1"/>
  <c r="J1899" i="2" s="1"/>
  <c r="H1895" i="2"/>
  <c r="I1895" i="2" s="1"/>
  <c r="J1895" i="2" s="1"/>
  <c r="H1891" i="2"/>
  <c r="I1891" i="2" s="1"/>
  <c r="J1891" i="2" s="1"/>
  <c r="H1887" i="2"/>
  <c r="I1887" i="2" s="1"/>
  <c r="J1887" i="2" s="1"/>
  <c r="H1883" i="2"/>
  <c r="I1883" i="2" s="1"/>
  <c r="J1883" i="2" s="1"/>
  <c r="H1879" i="2"/>
  <c r="I1879" i="2" s="1"/>
  <c r="J1879" i="2" s="1"/>
  <c r="H1875" i="2"/>
  <c r="I1875" i="2" s="1"/>
  <c r="J1875" i="2" s="1"/>
  <c r="H1871" i="2"/>
  <c r="I1871" i="2" s="1"/>
  <c r="J1871" i="2" s="1"/>
  <c r="H1867" i="2"/>
  <c r="I1867" i="2" s="1"/>
  <c r="J1867" i="2" s="1"/>
  <c r="H1863" i="2"/>
  <c r="I1863" i="2" s="1"/>
  <c r="J1863" i="2" s="1"/>
  <c r="H1859" i="2"/>
  <c r="I1859" i="2" s="1"/>
  <c r="J1859" i="2" s="1"/>
  <c r="H1855" i="2"/>
  <c r="I1855" i="2" s="1"/>
  <c r="J1855" i="2" s="1"/>
  <c r="H1851" i="2"/>
  <c r="I1851" i="2" s="1"/>
  <c r="J1851" i="2" s="1"/>
  <c r="H1847" i="2"/>
  <c r="I1847" i="2" s="1"/>
  <c r="J1847" i="2" s="1"/>
  <c r="H1843" i="2"/>
  <c r="I1843" i="2" s="1"/>
  <c r="J1843" i="2" s="1"/>
  <c r="H1839" i="2"/>
  <c r="I1839" i="2" s="1"/>
  <c r="J1839" i="2" s="1"/>
  <c r="H1835" i="2"/>
  <c r="I1835" i="2" s="1"/>
  <c r="J1835" i="2" s="1"/>
  <c r="H1831" i="2"/>
  <c r="I1831" i="2" s="1"/>
  <c r="J1831" i="2" s="1"/>
  <c r="H1827" i="2"/>
  <c r="I1827" i="2" s="1"/>
  <c r="J1827" i="2" s="1"/>
  <c r="H1823" i="2"/>
  <c r="I1823" i="2" s="1"/>
  <c r="J1823" i="2" s="1"/>
  <c r="H1819" i="2"/>
  <c r="I1819" i="2" s="1"/>
  <c r="J1819" i="2" s="1"/>
  <c r="H1815" i="2"/>
  <c r="I1815" i="2" s="1"/>
  <c r="J1815" i="2" s="1"/>
  <c r="H1811" i="2"/>
  <c r="I1811" i="2" s="1"/>
  <c r="J1811" i="2" s="1"/>
  <c r="H1807" i="2"/>
  <c r="I1807" i="2" s="1"/>
  <c r="J1807" i="2" s="1"/>
  <c r="H1803" i="2"/>
  <c r="I1803" i="2" s="1"/>
  <c r="J1803" i="2" s="1"/>
  <c r="H1799" i="2"/>
  <c r="I1799" i="2" s="1"/>
  <c r="J1799" i="2" s="1"/>
  <c r="H1795" i="2"/>
  <c r="I1795" i="2" s="1"/>
  <c r="J1795" i="2" s="1"/>
  <c r="H1791" i="2"/>
  <c r="I1791" i="2" s="1"/>
  <c r="J1791" i="2" s="1"/>
  <c r="H1787" i="2"/>
  <c r="I1787" i="2" s="1"/>
  <c r="J1787" i="2" s="1"/>
  <c r="H1783" i="2"/>
  <c r="I1783" i="2" s="1"/>
  <c r="J1783" i="2" s="1"/>
  <c r="H1779" i="2"/>
  <c r="I1779" i="2" s="1"/>
  <c r="J1779" i="2" s="1"/>
  <c r="H1775" i="2"/>
  <c r="I1775" i="2" s="1"/>
  <c r="J1775" i="2" s="1"/>
  <c r="H1771" i="2"/>
  <c r="I1771" i="2" s="1"/>
  <c r="J1771" i="2" s="1"/>
  <c r="H1767" i="2"/>
  <c r="I1767" i="2" s="1"/>
  <c r="J1767" i="2" s="1"/>
  <c r="H1763" i="2"/>
  <c r="I1763" i="2" s="1"/>
  <c r="J1763" i="2" s="1"/>
  <c r="H1759" i="2"/>
  <c r="I1759" i="2" s="1"/>
  <c r="J1759" i="2" s="1"/>
  <c r="H1755" i="2"/>
  <c r="I1755" i="2" s="1"/>
  <c r="J1755" i="2" s="1"/>
  <c r="H1751" i="2"/>
  <c r="I1751" i="2" s="1"/>
  <c r="J1751" i="2" s="1"/>
  <c r="H1747" i="2"/>
  <c r="I1747" i="2" s="1"/>
  <c r="J1747" i="2" s="1"/>
  <c r="H1743" i="2"/>
  <c r="I1743" i="2" s="1"/>
  <c r="J1743" i="2" s="1"/>
  <c r="H1739" i="2"/>
  <c r="I1739" i="2" s="1"/>
  <c r="J1739" i="2" s="1"/>
  <c r="H1735" i="2"/>
  <c r="I1735" i="2" s="1"/>
  <c r="J1735" i="2" s="1"/>
  <c r="H1731" i="2"/>
  <c r="I1731" i="2" s="1"/>
  <c r="J1731" i="2" s="1"/>
  <c r="H1727" i="2"/>
  <c r="I1727" i="2" s="1"/>
  <c r="J1727" i="2" s="1"/>
  <c r="H1723" i="2"/>
  <c r="I1723" i="2" s="1"/>
  <c r="J1723" i="2" s="1"/>
  <c r="H1719" i="2"/>
  <c r="I1719" i="2" s="1"/>
  <c r="J1719" i="2" s="1"/>
  <c r="H1715" i="2"/>
  <c r="I1715" i="2" s="1"/>
  <c r="J1715" i="2" s="1"/>
  <c r="H1711" i="2"/>
  <c r="I1711" i="2" s="1"/>
  <c r="J1711" i="2" s="1"/>
  <c r="H1707" i="2"/>
  <c r="I1707" i="2" s="1"/>
  <c r="J1707" i="2" s="1"/>
  <c r="H1703" i="2"/>
  <c r="I1703" i="2" s="1"/>
  <c r="J1703" i="2" s="1"/>
  <c r="H1699" i="2"/>
  <c r="I1699" i="2" s="1"/>
  <c r="J1699" i="2" s="1"/>
  <c r="H1695" i="2"/>
  <c r="I1695" i="2" s="1"/>
  <c r="J1695" i="2" s="1"/>
  <c r="H1691" i="2"/>
  <c r="I1691" i="2" s="1"/>
  <c r="J1691" i="2" s="1"/>
  <c r="H1687" i="2"/>
  <c r="I1687" i="2" s="1"/>
  <c r="J1687" i="2" s="1"/>
  <c r="H1683" i="2"/>
  <c r="I1683" i="2" s="1"/>
  <c r="J1683" i="2" s="1"/>
  <c r="H1679" i="2"/>
  <c r="I1679" i="2" s="1"/>
  <c r="J1679" i="2" s="1"/>
  <c r="H1675" i="2"/>
  <c r="I1675" i="2" s="1"/>
  <c r="J1675" i="2" s="1"/>
  <c r="H1671" i="2"/>
  <c r="I1671" i="2" s="1"/>
  <c r="J1671" i="2" s="1"/>
  <c r="H1667" i="2"/>
  <c r="I1667" i="2" s="1"/>
  <c r="J1667" i="2" s="1"/>
  <c r="H1663" i="2"/>
  <c r="I1663" i="2" s="1"/>
  <c r="J1663" i="2" s="1"/>
  <c r="H1659" i="2"/>
  <c r="I1659" i="2" s="1"/>
  <c r="J1659" i="2" s="1"/>
  <c r="H1655" i="2"/>
  <c r="I1655" i="2" s="1"/>
  <c r="J1655" i="2" s="1"/>
  <c r="H1651" i="2"/>
  <c r="I1651" i="2" s="1"/>
  <c r="J1651" i="2" s="1"/>
  <c r="H1647" i="2"/>
  <c r="I1647" i="2" s="1"/>
  <c r="J1647" i="2" s="1"/>
  <c r="H1643" i="2"/>
  <c r="I1643" i="2" s="1"/>
  <c r="J1643" i="2" s="1"/>
  <c r="H1639" i="2"/>
  <c r="I1639" i="2" s="1"/>
  <c r="J1639" i="2" s="1"/>
  <c r="H1635" i="2"/>
  <c r="I1635" i="2" s="1"/>
  <c r="J1635" i="2" s="1"/>
  <c r="H1631" i="2"/>
  <c r="I1631" i="2" s="1"/>
  <c r="J1631" i="2" s="1"/>
  <c r="H1627" i="2"/>
  <c r="I1627" i="2" s="1"/>
  <c r="J1627" i="2" s="1"/>
  <c r="H1623" i="2"/>
  <c r="I1623" i="2" s="1"/>
  <c r="J1623" i="2" s="1"/>
  <c r="H1619" i="2"/>
  <c r="I1619" i="2" s="1"/>
  <c r="J1619" i="2" s="1"/>
  <c r="H1615" i="2"/>
  <c r="I1615" i="2" s="1"/>
  <c r="J1615" i="2" s="1"/>
  <c r="H1611" i="2"/>
  <c r="I1611" i="2" s="1"/>
  <c r="J1611" i="2" s="1"/>
  <c r="H1607" i="2"/>
  <c r="I1607" i="2" s="1"/>
  <c r="J1607" i="2" s="1"/>
  <c r="H1603" i="2"/>
  <c r="I1603" i="2" s="1"/>
  <c r="J1603" i="2" s="1"/>
  <c r="H1599" i="2"/>
  <c r="I1599" i="2" s="1"/>
  <c r="J1599" i="2" s="1"/>
  <c r="H1595" i="2"/>
  <c r="I1595" i="2" s="1"/>
  <c r="J1595" i="2" s="1"/>
  <c r="H1591" i="2"/>
  <c r="I1591" i="2" s="1"/>
  <c r="J1591" i="2" s="1"/>
  <c r="H1587" i="2"/>
  <c r="I1587" i="2" s="1"/>
  <c r="J1587" i="2" s="1"/>
  <c r="H1583" i="2"/>
  <c r="I1583" i="2" s="1"/>
  <c r="J1583" i="2" s="1"/>
  <c r="H1579" i="2"/>
  <c r="I1579" i="2" s="1"/>
  <c r="J1579" i="2" s="1"/>
  <c r="H1575" i="2"/>
  <c r="I1575" i="2" s="1"/>
  <c r="J1575" i="2" s="1"/>
  <c r="H1571" i="2"/>
  <c r="I1571" i="2" s="1"/>
  <c r="J1571" i="2" s="1"/>
  <c r="H1567" i="2"/>
  <c r="I1567" i="2" s="1"/>
  <c r="J1567" i="2" s="1"/>
  <c r="H1563" i="2"/>
  <c r="I1563" i="2" s="1"/>
  <c r="J1563" i="2" s="1"/>
  <c r="H1559" i="2"/>
  <c r="I1559" i="2" s="1"/>
  <c r="J1559" i="2" s="1"/>
  <c r="H1555" i="2"/>
  <c r="I1555" i="2" s="1"/>
  <c r="J1555" i="2" s="1"/>
  <c r="H1551" i="2"/>
  <c r="I1551" i="2" s="1"/>
  <c r="J1551" i="2" s="1"/>
  <c r="H1547" i="2"/>
  <c r="I1547" i="2" s="1"/>
  <c r="J1547" i="2" s="1"/>
  <c r="H1543" i="2"/>
  <c r="I1543" i="2" s="1"/>
  <c r="J1543" i="2" s="1"/>
  <c r="H1539" i="2"/>
  <c r="I1539" i="2" s="1"/>
  <c r="J1539" i="2" s="1"/>
  <c r="H1535" i="2"/>
  <c r="I1535" i="2" s="1"/>
  <c r="J1535" i="2" s="1"/>
  <c r="H1531" i="2"/>
  <c r="I1531" i="2" s="1"/>
  <c r="J1531" i="2" s="1"/>
  <c r="H1527" i="2"/>
  <c r="I1527" i="2" s="1"/>
  <c r="J1527" i="2" s="1"/>
  <c r="H1523" i="2"/>
  <c r="I1523" i="2" s="1"/>
  <c r="J1523" i="2" s="1"/>
  <c r="H1519" i="2"/>
  <c r="I1519" i="2" s="1"/>
  <c r="J1519" i="2" s="1"/>
  <c r="H1515" i="2"/>
  <c r="I1515" i="2" s="1"/>
  <c r="J1515" i="2" s="1"/>
  <c r="H1511" i="2"/>
  <c r="I1511" i="2" s="1"/>
  <c r="J1511" i="2" s="1"/>
  <c r="H1507" i="2"/>
  <c r="I1507" i="2" s="1"/>
  <c r="J1507" i="2" s="1"/>
  <c r="H1503" i="2"/>
  <c r="I1503" i="2" s="1"/>
  <c r="J1503" i="2" s="1"/>
  <c r="H1499" i="2"/>
  <c r="I1499" i="2" s="1"/>
  <c r="J1499" i="2" s="1"/>
  <c r="H1495" i="2"/>
  <c r="I1495" i="2" s="1"/>
  <c r="J1495" i="2" s="1"/>
  <c r="H1491" i="2"/>
  <c r="I1491" i="2" s="1"/>
  <c r="J1491" i="2" s="1"/>
  <c r="H1487" i="2"/>
  <c r="I1487" i="2" s="1"/>
  <c r="J1487" i="2" s="1"/>
  <c r="H1483" i="2"/>
  <c r="I1483" i="2" s="1"/>
  <c r="J1483" i="2" s="1"/>
  <c r="H1479" i="2"/>
  <c r="I1479" i="2" s="1"/>
  <c r="J1479" i="2" s="1"/>
  <c r="H1475" i="2"/>
  <c r="I1475" i="2" s="1"/>
  <c r="J1475" i="2" s="1"/>
  <c r="H1471" i="2"/>
  <c r="I1471" i="2" s="1"/>
  <c r="J1471" i="2" s="1"/>
  <c r="H1467" i="2"/>
  <c r="I1467" i="2" s="1"/>
  <c r="J1467" i="2" s="1"/>
  <c r="H1463" i="2"/>
  <c r="I1463" i="2" s="1"/>
  <c r="J1463" i="2" s="1"/>
  <c r="H1459" i="2"/>
  <c r="I1459" i="2" s="1"/>
  <c r="J1459" i="2" s="1"/>
  <c r="H1455" i="2"/>
  <c r="I1455" i="2" s="1"/>
  <c r="J1455" i="2" s="1"/>
  <c r="H1451" i="2"/>
  <c r="I1451" i="2" s="1"/>
  <c r="J1451" i="2" s="1"/>
  <c r="H1447" i="2"/>
  <c r="I1447" i="2" s="1"/>
  <c r="J1447" i="2" s="1"/>
  <c r="H1443" i="2"/>
  <c r="I1443" i="2" s="1"/>
  <c r="J1443" i="2" s="1"/>
  <c r="H1439" i="2"/>
  <c r="I1439" i="2" s="1"/>
  <c r="J1439" i="2" s="1"/>
  <c r="H1435" i="2"/>
  <c r="I1435" i="2" s="1"/>
  <c r="J1435" i="2" s="1"/>
  <c r="H1431" i="2"/>
  <c r="I1431" i="2" s="1"/>
  <c r="J1431" i="2" s="1"/>
  <c r="H1427" i="2"/>
  <c r="I1427" i="2" s="1"/>
  <c r="J1427" i="2" s="1"/>
  <c r="H1423" i="2"/>
  <c r="I1423" i="2" s="1"/>
  <c r="J1423" i="2" s="1"/>
  <c r="H1419" i="2"/>
  <c r="I1419" i="2" s="1"/>
  <c r="J1419" i="2" s="1"/>
  <c r="H1415" i="2"/>
  <c r="I1415" i="2" s="1"/>
  <c r="J1415" i="2" s="1"/>
  <c r="H1411" i="2"/>
  <c r="I1411" i="2" s="1"/>
  <c r="J1411" i="2" s="1"/>
  <c r="H1407" i="2"/>
  <c r="I1407" i="2" s="1"/>
  <c r="J1407" i="2" s="1"/>
  <c r="H1403" i="2"/>
  <c r="I1403" i="2" s="1"/>
  <c r="J1403" i="2" s="1"/>
  <c r="H1399" i="2"/>
  <c r="I1399" i="2" s="1"/>
  <c r="J1399" i="2" s="1"/>
  <c r="H1395" i="2"/>
  <c r="I1395" i="2" s="1"/>
  <c r="J1395" i="2" s="1"/>
  <c r="H1391" i="2"/>
  <c r="I1391" i="2" s="1"/>
  <c r="J1391" i="2" s="1"/>
  <c r="H1387" i="2"/>
  <c r="I1387" i="2" s="1"/>
  <c r="J1387" i="2" s="1"/>
  <c r="H1383" i="2"/>
  <c r="I1383" i="2" s="1"/>
  <c r="J1383" i="2" s="1"/>
  <c r="H1379" i="2"/>
  <c r="I1379" i="2" s="1"/>
  <c r="J1379" i="2" s="1"/>
  <c r="H1375" i="2"/>
  <c r="I1375" i="2" s="1"/>
  <c r="J1375" i="2" s="1"/>
  <c r="H1371" i="2"/>
  <c r="I1371" i="2" s="1"/>
  <c r="J1371" i="2" s="1"/>
  <c r="H1367" i="2"/>
  <c r="I1367" i="2" s="1"/>
  <c r="J1367" i="2" s="1"/>
  <c r="H1363" i="2"/>
  <c r="I1363" i="2" s="1"/>
  <c r="J1363" i="2" s="1"/>
  <c r="H1359" i="2"/>
  <c r="I1359" i="2" s="1"/>
  <c r="J1359" i="2" s="1"/>
  <c r="H1355" i="2"/>
  <c r="I1355" i="2" s="1"/>
  <c r="J1355" i="2" s="1"/>
  <c r="H1351" i="2"/>
  <c r="I1351" i="2" s="1"/>
  <c r="J1351" i="2" s="1"/>
  <c r="H1347" i="2"/>
  <c r="I1347" i="2" s="1"/>
  <c r="J1347" i="2" s="1"/>
  <c r="H1343" i="2"/>
  <c r="I1343" i="2" s="1"/>
  <c r="J1343" i="2" s="1"/>
  <c r="H1339" i="2"/>
  <c r="I1339" i="2" s="1"/>
  <c r="J1339" i="2" s="1"/>
  <c r="H1335" i="2"/>
  <c r="I1335" i="2" s="1"/>
  <c r="J1335" i="2" s="1"/>
  <c r="H1331" i="2"/>
  <c r="I1331" i="2" s="1"/>
  <c r="J1331" i="2" s="1"/>
  <c r="H1327" i="2"/>
  <c r="I1327" i="2" s="1"/>
  <c r="J1327" i="2" s="1"/>
  <c r="H1323" i="2"/>
  <c r="I1323" i="2" s="1"/>
  <c r="J1323" i="2" s="1"/>
  <c r="H1319" i="2"/>
  <c r="I1319" i="2" s="1"/>
  <c r="J1319" i="2" s="1"/>
  <c r="H1315" i="2"/>
  <c r="I1315" i="2" s="1"/>
  <c r="J1315" i="2" s="1"/>
  <c r="H1311" i="2"/>
  <c r="I1311" i="2" s="1"/>
  <c r="J1311" i="2" s="1"/>
  <c r="H1307" i="2"/>
  <c r="I1307" i="2" s="1"/>
  <c r="J1307" i="2" s="1"/>
  <c r="H1303" i="2"/>
  <c r="I1303" i="2" s="1"/>
  <c r="J1303" i="2" s="1"/>
  <c r="H1299" i="2"/>
  <c r="I1299" i="2" s="1"/>
  <c r="J1299" i="2" s="1"/>
  <c r="H1295" i="2"/>
  <c r="I1295" i="2" s="1"/>
  <c r="J1295" i="2" s="1"/>
  <c r="H1291" i="2"/>
  <c r="I1291" i="2" s="1"/>
  <c r="J1291" i="2" s="1"/>
  <c r="H1287" i="2"/>
  <c r="I1287" i="2" s="1"/>
  <c r="J1287" i="2" s="1"/>
  <c r="H1283" i="2"/>
  <c r="I1283" i="2" s="1"/>
  <c r="J1283" i="2" s="1"/>
  <c r="H1279" i="2"/>
  <c r="I1279" i="2" s="1"/>
  <c r="J1279" i="2" s="1"/>
  <c r="H1275" i="2"/>
  <c r="I1275" i="2" s="1"/>
  <c r="J1275" i="2" s="1"/>
  <c r="H1271" i="2"/>
  <c r="I1271" i="2" s="1"/>
  <c r="J1271" i="2" s="1"/>
  <c r="H1267" i="2"/>
  <c r="I1267" i="2" s="1"/>
  <c r="J1267" i="2" s="1"/>
  <c r="H1263" i="2"/>
  <c r="I1263" i="2" s="1"/>
  <c r="J1263" i="2" s="1"/>
  <c r="H1259" i="2"/>
  <c r="I1259" i="2" s="1"/>
  <c r="J1259" i="2" s="1"/>
  <c r="H1255" i="2"/>
  <c r="I1255" i="2" s="1"/>
  <c r="J1255" i="2" s="1"/>
  <c r="H1251" i="2"/>
  <c r="I1251" i="2" s="1"/>
  <c r="J1251" i="2" s="1"/>
  <c r="H1247" i="2"/>
  <c r="I1247" i="2" s="1"/>
  <c r="J1247" i="2" s="1"/>
  <c r="H1243" i="2"/>
  <c r="I1243" i="2" s="1"/>
  <c r="J1243" i="2" s="1"/>
  <c r="H1239" i="2"/>
  <c r="I1239" i="2" s="1"/>
  <c r="J1239" i="2" s="1"/>
  <c r="H1235" i="2"/>
  <c r="I1235" i="2" s="1"/>
  <c r="J1235" i="2" s="1"/>
  <c r="H1231" i="2"/>
  <c r="I1231" i="2" s="1"/>
  <c r="J1231" i="2" s="1"/>
  <c r="H1227" i="2"/>
  <c r="I1227" i="2" s="1"/>
  <c r="J1227" i="2" s="1"/>
  <c r="H1223" i="2"/>
  <c r="I1223" i="2" s="1"/>
  <c r="J1223" i="2" s="1"/>
  <c r="H1219" i="2"/>
  <c r="I1219" i="2" s="1"/>
  <c r="J1219" i="2" s="1"/>
  <c r="H1215" i="2"/>
  <c r="I1215" i="2" s="1"/>
  <c r="J1215" i="2" s="1"/>
  <c r="H1211" i="2"/>
  <c r="I1211" i="2" s="1"/>
  <c r="J1211" i="2" s="1"/>
  <c r="H1207" i="2"/>
  <c r="I1207" i="2" s="1"/>
  <c r="J1207" i="2" s="1"/>
  <c r="H1203" i="2"/>
  <c r="I1203" i="2" s="1"/>
  <c r="J1203" i="2" s="1"/>
  <c r="H1199" i="2"/>
  <c r="I1199" i="2" s="1"/>
  <c r="J1199" i="2" s="1"/>
  <c r="H1195" i="2"/>
  <c r="I1195" i="2" s="1"/>
  <c r="J1195" i="2" s="1"/>
  <c r="H1191" i="2"/>
  <c r="I1191" i="2" s="1"/>
  <c r="J1191" i="2" s="1"/>
  <c r="H1187" i="2"/>
  <c r="I1187" i="2" s="1"/>
  <c r="J1187" i="2" s="1"/>
  <c r="H1183" i="2"/>
  <c r="I1183" i="2" s="1"/>
  <c r="J1183" i="2" s="1"/>
  <c r="H1179" i="2"/>
  <c r="I1179" i="2" s="1"/>
  <c r="J1179" i="2" s="1"/>
  <c r="H1175" i="2"/>
  <c r="I1175" i="2" s="1"/>
  <c r="J1175" i="2" s="1"/>
  <c r="H1171" i="2"/>
  <c r="I1171" i="2" s="1"/>
  <c r="J1171" i="2" s="1"/>
  <c r="H1167" i="2"/>
  <c r="I1167" i="2" s="1"/>
  <c r="J1167" i="2" s="1"/>
  <c r="H1163" i="2"/>
  <c r="I1163" i="2" s="1"/>
  <c r="J1163" i="2" s="1"/>
  <c r="H1159" i="2"/>
  <c r="I1159" i="2" s="1"/>
  <c r="J1159" i="2" s="1"/>
  <c r="H1155" i="2"/>
  <c r="I1155" i="2" s="1"/>
  <c r="J1155" i="2" s="1"/>
  <c r="H1151" i="2"/>
  <c r="I1151" i="2" s="1"/>
  <c r="J1151" i="2" s="1"/>
  <c r="H1147" i="2"/>
  <c r="I1147" i="2" s="1"/>
  <c r="J1147" i="2" s="1"/>
  <c r="H1143" i="2"/>
  <c r="I1143" i="2" s="1"/>
  <c r="J1143" i="2" s="1"/>
  <c r="H1139" i="2"/>
  <c r="I1139" i="2" s="1"/>
  <c r="J1139" i="2" s="1"/>
  <c r="H1135" i="2"/>
  <c r="I1135" i="2" s="1"/>
  <c r="J1135" i="2" s="1"/>
  <c r="H1131" i="2"/>
  <c r="I1131" i="2" s="1"/>
  <c r="J1131" i="2" s="1"/>
  <c r="H1127" i="2"/>
  <c r="I1127" i="2" s="1"/>
  <c r="J1127" i="2" s="1"/>
  <c r="H1123" i="2"/>
  <c r="I1123" i="2" s="1"/>
  <c r="J1123" i="2" s="1"/>
  <c r="H1119" i="2"/>
  <c r="I1119" i="2" s="1"/>
  <c r="J1119" i="2" s="1"/>
  <c r="H1115" i="2"/>
  <c r="I1115" i="2" s="1"/>
  <c r="J1115" i="2" s="1"/>
  <c r="H1111" i="2"/>
  <c r="I1111" i="2" s="1"/>
  <c r="J1111" i="2" s="1"/>
  <c r="H1107" i="2"/>
  <c r="I1107" i="2" s="1"/>
  <c r="J1107" i="2" s="1"/>
  <c r="H1103" i="2"/>
  <c r="I1103" i="2" s="1"/>
  <c r="J1103" i="2" s="1"/>
  <c r="H1099" i="2"/>
  <c r="I1099" i="2" s="1"/>
  <c r="J1099" i="2" s="1"/>
  <c r="H1095" i="2"/>
  <c r="I1095" i="2" s="1"/>
  <c r="J1095" i="2" s="1"/>
  <c r="H1091" i="2"/>
  <c r="I1091" i="2" s="1"/>
  <c r="J1091" i="2" s="1"/>
  <c r="H1087" i="2"/>
  <c r="I1087" i="2" s="1"/>
  <c r="J1087" i="2" s="1"/>
  <c r="H1083" i="2"/>
  <c r="I1083" i="2" s="1"/>
  <c r="J1083" i="2" s="1"/>
  <c r="H1079" i="2"/>
  <c r="I1079" i="2" s="1"/>
  <c r="J1079" i="2" s="1"/>
  <c r="H1075" i="2"/>
  <c r="I1075" i="2" s="1"/>
  <c r="J1075" i="2" s="1"/>
  <c r="H1071" i="2"/>
  <c r="I1071" i="2" s="1"/>
  <c r="J1071" i="2" s="1"/>
  <c r="H1067" i="2"/>
  <c r="I1067" i="2" s="1"/>
  <c r="J1067" i="2" s="1"/>
  <c r="H1063" i="2"/>
  <c r="I1063" i="2" s="1"/>
  <c r="J1063" i="2" s="1"/>
  <c r="H1059" i="2"/>
  <c r="I1059" i="2" s="1"/>
  <c r="J1059" i="2" s="1"/>
  <c r="H2326" i="2"/>
  <c r="I2326" i="2" s="1"/>
  <c r="J2326" i="2" s="1"/>
  <c r="H2322" i="2"/>
  <c r="I2322" i="2" s="1"/>
  <c r="J2322" i="2" s="1"/>
  <c r="H2318" i="2"/>
  <c r="I2318" i="2" s="1"/>
  <c r="J2318" i="2" s="1"/>
  <c r="H2314" i="2"/>
  <c r="I2314" i="2" s="1"/>
  <c r="J2314" i="2" s="1"/>
  <c r="H2310" i="2"/>
  <c r="I2310" i="2" s="1"/>
  <c r="J2310" i="2" s="1"/>
  <c r="H2306" i="2"/>
  <c r="I2306" i="2" s="1"/>
  <c r="J2306" i="2" s="1"/>
  <c r="H2302" i="2"/>
  <c r="I2302" i="2" s="1"/>
  <c r="J2302" i="2" s="1"/>
  <c r="H2298" i="2"/>
  <c r="I2298" i="2" s="1"/>
  <c r="J2298" i="2" s="1"/>
  <c r="H2294" i="2"/>
  <c r="I2294" i="2" s="1"/>
  <c r="J2294" i="2" s="1"/>
  <c r="H2290" i="2"/>
  <c r="I2290" i="2" s="1"/>
  <c r="J2290" i="2" s="1"/>
  <c r="H2286" i="2"/>
  <c r="I2286" i="2" s="1"/>
  <c r="J2286" i="2" s="1"/>
  <c r="H2282" i="2"/>
  <c r="I2282" i="2" s="1"/>
  <c r="J2282" i="2" s="1"/>
  <c r="H2278" i="2"/>
  <c r="I2278" i="2" s="1"/>
  <c r="J2278" i="2" s="1"/>
  <c r="H2274" i="2"/>
  <c r="I2274" i="2" s="1"/>
  <c r="J2274" i="2" s="1"/>
  <c r="H2270" i="2"/>
  <c r="I2270" i="2" s="1"/>
  <c r="J2270" i="2" s="1"/>
  <c r="H2266" i="2"/>
  <c r="I2266" i="2" s="1"/>
  <c r="J2266" i="2" s="1"/>
  <c r="H2262" i="2"/>
  <c r="I2262" i="2" s="1"/>
  <c r="J2262" i="2" s="1"/>
  <c r="H2258" i="2"/>
  <c r="I2258" i="2" s="1"/>
  <c r="J2258" i="2" s="1"/>
  <c r="H2254" i="2"/>
  <c r="I2254" i="2" s="1"/>
  <c r="J2254" i="2" s="1"/>
  <c r="H2250" i="2"/>
  <c r="I2250" i="2" s="1"/>
  <c r="J2250" i="2" s="1"/>
  <c r="H2246" i="2"/>
  <c r="I2246" i="2" s="1"/>
  <c r="J2246" i="2" s="1"/>
  <c r="H2242" i="2"/>
  <c r="I2242" i="2" s="1"/>
  <c r="J2242" i="2" s="1"/>
  <c r="H2238" i="2"/>
  <c r="I2238" i="2" s="1"/>
  <c r="J2238" i="2" s="1"/>
  <c r="H2234" i="2"/>
  <c r="I2234" i="2" s="1"/>
  <c r="J2234" i="2" s="1"/>
  <c r="H2230" i="2"/>
  <c r="I2230" i="2" s="1"/>
  <c r="J2230" i="2" s="1"/>
  <c r="H2226" i="2"/>
  <c r="I2226" i="2" s="1"/>
  <c r="J2226" i="2" s="1"/>
  <c r="H2222" i="2"/>
  <c r="I2222" i="2" s="1"/>
  <c r="J2222" i="2" s="1"/>
  <c r="H2218" i="2"/>
  <c r="I2218" i="2" s="1"/>
  <c r="J2218" i="2" s="1"/>
  <c r="H2214" i="2"/>
  <c r="I2214" i="2" s="1"/>
  <c r="J2214" i="2" s="1"/>
  <c r="H2210" i="2"/>
  <c r="I2210" i="2" s="1"/>
  <c r="J2210" i="2" s="1"/>
  <c r="H2206" i="2"/>
  <c r="I2206" i="2" s="1"/>
  <c r="J2206" i="2" s="1"/>
  <c r="H2202" i="2"/>
  <c r="I2202" i="2" s="1"/>
  <c r="J2202" i="2" s="1"/>
  <c r="H2198" i="2"/>
  <c r="I2198" i="2" s="1"/>
  <c r="J2198" i="2" s="1"/>
  <c r="H2194" i="2"/>
  <c r="I2194" i="2" s="1"/>
  <c r="J2194" i="2" s="1"/>
  <c r="H2190" i="2"/>
  <c r="I2190" i="2" s="1"/>
  <c r="J2190" i="2" s="1"/>
  <c r="H2186" i="2"/>
  <c r="I2186" i="2" s="1"/>
  <c r="J2186" i="2" s="1"/>
  <c r="H2182" i="2"/>
  <c r="I2182" i="2" s="1"/>
  <c r="J2182" i="2" s="1"/>
  <c r="H2178" i="2"/>
  <c r="I2178" i="2" s="1"/>
  <c r="J2178" i="2" s="1"/>
  <c r="H2174" i="2"/>
  <c r="I2174" i="2" s="1"/>
  <c r="J2174" i="2" s="1"/>
  <c r="H2170" i="2"/>
  <c r="I2170" i="2" s="1"/>
  <c r="J2170" i="2" s="1"/>
  <c r="H2166" i="2"/>
  <c r="I2166" i="2" s="1"/>
  <c r="J2166" i="2" s="1"/>
  <c r="H2162" i="2"/>
  <c r="I2162" i="2" s="1"/>
  <c r="J2162" i="2" s="1"/>
  <c r="H2158" i="2"/>
  <c r="I2158" i="2" s="1"/>
  <c r="J2158" i="2" s="1"/>
  <c r="H2154" i="2"/>
  <c r="I2154" i="2" s="1"/>
  <c r="J2154" i="2" s="1"/>
  <c r="H2150" i="2"/>
  <c r="I2150" i="2" s="1"/>
  <c r="J2150" i="2" s="1"/>
  <c r="H2146" i="2"/>
  <c r="I2146" i="2" s="1"/>
  <c r="J2146" i="2" s="1"/>
  <c r="H2142" i="2"/>
  <c r="I2142" i="2" s="1"/>
  <c r="J2142" i="2" s="1"/>
  <c r="H2138" i="2"/>
  <c r="I2138" i="2" s="1"/>
  <c r="J2138" i="2" s="1"/>
  <c r="H2134" i="2"/>
  <c r="I2134" i="2" s="1"/>
  <c r="J2134" i="2" s="1"/>
  <c r="H2130" i="2"/>
  <c r="I2130" i="2" s="1"/>
  <c r="J2130" i="2" s="1"/>
  <c r="H2126" i="2"/>
  <c r="I2126" i="2" s="1"/>
  <c r="J2126" i="2" s="1"/>
  <c r="H2122" i="2"/>
  <c r="I2122" i="2" s="1"/>
  <c r="J2122" i="2" s="1"/>
  <c r="H2118" i="2"/>
  <c r="I2118" i="2" s="1"/>
  <c r="J2118" i="2" s="1"/>
  <c r="H2114" i="2"/>
  <c r="I2114" i="2" s="1"/>
  <c r="J2114" i="2" s="1"/>
  <c r="H2110" i="2"/>
  <c r="I2110" i="2" s="1"/>
  <c r="J2110" i="2" s="1"/>
  <c r="H2106" i="2"/>
  <c r="I2106" i="2" s="1"/>
  <c r="J2106" i="2" s="1"/>
  <c r="H2102" i="2"/>
  <c r="I2102" i="2" s="1"/>
  <c r="J2102" i="2" s="1"/>
  <c r="H2098" i="2"/>
  <c r="I2098" i="2" s="1"/>
  <c r="J2098" i="2" s="1"/>
  <c r="H2094" i="2"/>
  <c r="I2094" i="2" s="1"/>
  <c r="J2094" i="2" s="1"/>
  <c r="H2090" i="2"/>
  <c r="I2090" i="2" s="1"/>
  <c r="J2090" i="2" s="1"/>
  <c r="H2086" i="2"/>
  <c r="I2086" i="2" s="1"/>
  <c r="J2086" i="2" s="1"/>
  <c r="H2082" i="2"/>
  <c r="I2082" i="2" s="1"/>
  <c r="J2082" i="2" s="1"/>
  <c r="H2078" i="2"/>
  <c r="I2078" i="2" s="1"/>
  <c r="J2078" i="2" s="1"/>
  <c r="H2074" i="2"/>
  <c r="I2074" i="2" s="1"/>
  <c r="J2074" i="2" s="1"/>
  <c r="H2070" i="2"/>
  <c r="I2070" i="2" s="1"/>
  <c r="J2070" i="2" s="1"/>
  <c r="H2066" i="2"/>
  <c r="I2066" i="2" s="1"/>
  <c r="J2066" i="2" s="1"/>
  <c r="H2062" i="2"/>
  <c r="I2062" i="2" s="1"/>
  <c r="J2062" i="2" s="1"/>
  <c r="H2058" i="2"/>
  <c r="I2058" i="2" s="1"/>
  <c r="J2058" i="2" s="1"/>
  <c r="H2054" i="2"/>
  <c r="I2054" i="2" s="1"/>
  <c r="J2054" i="2" s="1"/>
  <c r="H2050" i="2"/>
  <c r="I2050" i="2" s="1"/>
  <c r="J2050" i="2" s="1"/>
  <c r="H2046" i="2"/>
  <c r="I2046" i="2" s="1"/>
  <c r="J2046" i="2" s="1"/>
  <c r="H2042" i="2"/>
  <c r="I2042" i="2" s="1"/>
  <c r="J2042" i="2" s="1"/>
  <c r="H2038" i="2"/>
  <c r="I2038" i="2" s="1"/>
  <c r="J2038" i="2" s="1"/>
  <c r="H2034" i="2"/>
  <c r="I2034" i="2" s="1"/>
  <c r="J2034" i="2" s="1"/>
  <c r="H2030" i="2"/>
  <c r="I2030" i="2" s="1"/>
  <c r="J2030" i="2" s="1"/>
  <c r="H2026" i="2"/>
  <c r="I2026" i="2" s="1"/>
  <c r="J2026" i="2" s="1"/>
  <c r="H2022" i="2"/>
  <c r="I2022" i="2" s="1"/>
  <c r="J2022" i="2" s="1"/>
  <c r="H2018" i="2"/>
  <c r="I2018" i="2" s="1"/>
  <c r="J2018" i="2" s="1"/>
  <c r="H2014" i="2"/>
  <c r="I2014" i="2" s="1"/>
  <c r="J2014" i="2" s="1"/>
  <c r="H2010" i="2"/>
  <c r="I2010" i="2" s="1"/>
  <c r="J2010" i="2" s="1"/>
  <c r="H2006" i="2"/>
  <c r="I2006" i="2" s="1"/>
  <c r="J2006" i="2" s="1"/>
  <c r="H2002" i="2"/>
  <c r="I2002" i="2" s="1"/>
  <c r="J2002" i="2" s="1"/>
  <c r="H1998" i="2"/>
  <c r="I1998" i="2" s="1"/>
  <c r="J1998" i="2" s="1"/>
  <c r="H1994" i="2"/>
  <c r="I1994" i="2" s="1"/>
  <c r="J1994" i="2" s="1"/>
  <c r="H1990" i="2"/>
  <c r="I1990" i="2" s="1"/>
  <c r="J1990" i="2" s="1"/>
  <c r="H1986" i="2"/>
  <c r="I1986" i="2" s="1"/>
  <c r="J1986" i="2" s="1"/>
  <c r="H1982" i="2"/>
  <c r="I1982" i="2" s="1"/>
  <c r="J1982" i="2" s="1"/>
  <c r="H1978" i="2"/>
  <c r="I1978" i="2" s="1"/>
  <c r="J1978" i="2" s="1"/>
  <c r="H1974" i="2"/>
  <c r="I1974" i="2" s="1"/>
  <c r="J1974" i="2" s="1"/>
  <c r="H1970" i="2"/>
  <c r="I1970" i="2" s="1"/>
  <c r="J1970" i="2" s="1"/>
  <c r="H1966" i="2"/>
  <c r="I1966" i="2" s="1"/>
  <c r="J1966" i="2" s="1"/>
  <c r="H1962" i="2"/>
  <c r="I1962" i="2" s="1"/>
  <c r="J1962" i="2" s="1"/>
  <c r="H1958" i="2"/>
  <c r="I1958" i="2" s="1"/>
  <c r="J1958" i="2" s="1"/>
  <c r="H1954" i="2"/>
  <c r="I1954" i="2" s="1"/>
  <c r="J1954" i="2" s="1"/>
  <c r="H1950" i="2"/>
  <c r="I1950" i="2" s="1"/>
  <c r="J1950" i="2" s="1"/>
  <c r="H1946" i="2"/>
  <c r="I1946" i="2" s="1"/>
  <c r="J1946" i="2" s="1"/>
  <c r="H1942" i="2"/>
  <c r="I1942" i="2" s="1"/>
  <c r="J1942" i="2" s="1"/>
  <c r="H1938" i="2"/>
  <c r="I1938" i="2" s="1"/>
  <c r="J1938" i="2" s="1"/>
  <c r="H1934" i="2"/>
  <c r="I1934" i="2" s="1"/>
  <c r="J1934" i="2" s="1"/>
  <c r="H1930" i="2"/>
  <c r="I1930" i="2" s="1"/>
  <c r="J1930" i="2" s="1"/>
  <c r="H1926" i="2"/>
  <c r="I1926" i="2" s="1"/>
  <c r="J1926" i="2" s="1"/>
  <c r="H1922" i="2"/>
  <c r="I1922" i="2" s="1"/>
  <c r="J1922" i="2" s="1"/>
  <c r="H1918" i="2"/>
  <c r="I1918" i="2" s="1"/>
  <c r="J1918" i="2" s="1"/>
  <c r="H1914" i="2"/>
  <c r="I1914" i="2" s="1"/>
  <c r="J1914" i="2" s="1"/>
  <c r="H1910" i="2"/>
  <c r="I1910" i="2" s="1"/>
  <c r="J1910" i="2" s="1"/>
  <c r="H1906" i="2"/>
  <c r="I1906" i="2" s="1"/>
  <c r="J1906" i="2" s="1"/>
  <c r="H1902" i="2"/>
  <c r="I1902" i="2" s="1"/>
  <c r="J1902" i="2" s="1"/>
  <c r="H1898" i="2"/>
  <c r="I1898" i="2" s="1"/>
  <c r="J1898" i="2" s="1"/>
  <c r="H1894" i="2"/>
  <c r="I1894" i="2" s="1"/>
  <c r="J1894" i="2" s="1"/>
  <c r="H1890" i="2"/>
  <c r="I1890" i="2" s="1"/>
  <c r="J1890" i="2" s="1"/>
  <c r="H1886" i="2"/>
  <c r="I1886" i="2" s="1"/>
  <c r="J1886" i="2" s="1"/>
  <c r="H1882" i="2"/>
  <c r="I1882" i="2" s="1"/>
  <c r="J1882" i="2" s="1"/>
  <c r="H1878" i="2"/>
  <c r="I1878" i="2" s="1"/>
  <c r="J1878" i="2" s="1"/>
  <c r="H1874" i="2"/>
  <c r="I1874" i="2" s="1"/>
  <c r="J1874" i="2" s="1"/>
  <c r="H1870" i="2"/>
  <c r="I1870" i="2" s="1"/>
  <c r="J1870" i="2" s="1"/>
  <c r="H1866" i="2"/>
  <c r="I1866" i="2" s="1"/>
  <c r="J1866" i="2" s="1"/>
  <c r="H1862" i="2"/>
  <c r="I1862" i="2" s="1"/>
  <c r="J1862" i="2" s="1"/>
  <c r="H1858" i="2"/>
  <c r="I1858" i="2" s="1"/>
  <c r="J1858" i="2" s="1"/>
  <c r="H1854" i="2"/>
  <c r="I1854" i="2" s="1"/>
  <c r="J1854" i="2" s="1"/>
  <c r="H1850" i="2"/>
  <c r="I1850" i="2" s="1"/>
  <c r="J1850" i="2" s="1"/>
  <c r="H1846" i="2"/>
  <c r="I1846" i="2" s="1"/>
  <c r="J1846" i="2" s="1"/>
  <c r="H1842" i="2"/>
  <c r="I1842" i="2" s="1"/>
  <c r="J1842" i="2" s="1"/>
  <c r="H1838" i="2"/>
  <c r="I1838" i="2" s="1"/>
  <c r="J1838" i="2" s="1"/>
  <c r="H1834" i="2"/>
  <c r="I1834" i="2" s="1"/>
  <c r="J1834" i="2" s="1"/>
  <c r="H1830" i="2"/>
  <c r="I1830" i="2" s="1"/>
  <c r="J1830" i="2" s="1"/>
  <c r="H1826" i="2"/>
  <c r="I1826" i="2" s="1"/>
  <c r="J1826" i="2" s="1"/>
  <c r="H1822" i="2"/>
  <c r="I1822" i="2" s="1"/>
  <c r="J1822" i="2" s="1"/>
  <c r="H1818" i="2"/>
  <c r="I1818" i="2" s="1"/>
  <c r="J1818" i="2" s="1"/>
  <c r="H1814" i="2"/>
  <c r="I1814" i="2" s="1"/>
  <c r="J1814" i="2" s="1"/>
  <c r="H1810" i="2"/>
  <c r="I1810" i="2" s="1"/>
  <c r="J1810" i="2" s="1"/>
  <c r="H1806" i="2"/>
  <c r="I1806" i="2" s="1"/>
  <c r="J1806" i="2" s="1"/>
  <c r="H1802" i="2"/>
  <c r="I1802" i="2" s="1"/>
  <c r="J1802" i="2" s="1"/>
  <c r="H1798" i="2"/>
  <c r="I1798" i="2" s="1"/>
  <c r="J1798" i="2" s="1"/>
  <c r="H1794" i="2"/>
  <c r="I1794" i="2" s="1"/>
  <c r="J1794" i="2" s="1"/>
  <c r="H1790" i="2"/>
  <c r="I1790" i="2" s="1"/>
  <c r="J1790" i="2" s="1"/>
  <c r="H1786" i="2"/>
  <c r="I1786" i="2" s="1"/>
  <c r="J1786" i="2" s="1"/>
  <c r="H1782" i="2"/>
  <c r="I1782" i="2" s="1"/>
  <c r="J1782" i="2" s="1"/>
  <c r="H1778" i="2"/>
  <c r="I1778" i="2" s="1"/>
  <c r="J1778" i="2" s="1"/>
  <c r="H1774" i="2"/>
  <c r="I1774" i="2" s="1"/>
  <c r="J1774" i="2" s="1"/>
  <c r="H1770" i="2"/>
  <c r="I1770" i="2" s="1"/>
  <c r="J1770" i="2" s="1"/>
  <c r="H1766" i="2"/>
  <c r="I1766" i="2" s="1"/>
  <c r="J1766" i="2" s="1"/>
  <c r="H1762" i="2"/>
  <c r="I1762" i="2" s="1"/>
  <c r="J1762" i="2" s="1"/>
  <c r="H1758" i="2"/>
  <c r="I1758" i="2" s="1"/>
  <c r="J1758" i="2" s="1"/>
  <c r="H1754" i="2"/>
  <c r="I1754" i="2" s="1"/>
  <c r="J1754" i="2" s="1"/>
  <c r="H1750" i="2"/>
  <c r="I1750" i="2" s="1"/>
  <c r="J1750" i="2" s="1"/>
  <c r="H1746" i="2"/>
  <c r="I1746" i="2" s="1"/>
  <c r="J1746" i="2" s="1"/>
  <c r="H1742" i="2"/>
  <c r="I1742" i="2" s="1"/>
  <c r="J1742" i="2" s="1"/>
  <c r="H1738" i="2"/>
  <c r="I1738" i="2" s="1"/>
  <c r="J1738" i="2" s="1"/>
  <c r="H1734" i="2"/>
  <c r="I1734" i="2" s="1"/>
  <c r="J1734" i="2" s="1"/>
  <c r="H1730" i="2"/>
  <c r="I1730" i="2" s="1"/>
  <c r="J1730" i="2" s="1"/>
  <c r="H1726" i="2"/>
  <c r="I1726" i="2" s="1"/>
  <c r="J1726" i="2" s="1"/>
  <c r="H1722" i="2"/>
  <c r="I1722" i="2" s="1"/>
  <c r="J1722" i="2" s="1"/>
  <c r="H1718" i="2"/>
  <c r="I1718" i="2" s="1"/>
  <c r="J1718" i="2" s="1"/>
  <c r="H1714" i="2"/>
  <c r="I1714" i="2" s="1"/>
  <c r="J1714" i="2" s="1"/>
  <c r="H1710" i="2"/>
  <c r="I1710" i="2" s="1"/>
  <c r="J1710" i="2" s="1"/>
  <c r="H1706" i="2"/>
  <c r="I1706" i="2" s="1"/>
  <c r="J1706" i="2" s="1"/>
  <c r="H1702" i="2"/>
  <c r="I1702" i="2" s="1"/>
  <c r="J1702" i="2" s="1"/>
  <c r="H1698" i="2"/>
  <c r="I1698" i="2" s="1"/>
  <c r="J1698" i="2" s="1"/>
  <c r="H1694" i="2"/>
  <c r="I1694" i="2" s="1"/>
  <c r="J1694" i="2" s="1"/>
  <c r="H1690" i="2"/>
  <c r="I1690" i="2" s="1"/>
  <c r="J1690" i="2" s="1"/>
  <c r="H1686" i="2"/>
  <c r="I1686" i="2" s="1"/>
  <c r="J1686" i="2" s="1"/>
  <c r="H1682" i="2"/>
  <c r="I1682" i="2" s="1"/>
  <c r="J1682" i="2" s="1"/>
  <c r="H1678" i="2"/>
  <c r="I1678" i="2" s="1"/>
  <c r="J1678" i="2" s="1"/>
  <c r="H1674" i="2"/>
  <c r="I1674" i="2" s="1"/>
  <c r="J1674" i="2" s="1"/>
  <c r="H1670" i="2"/>
  <c r="I1670" i="2" s="1"/>
  <c r="J1670" i="2" s="1"/>
  <c r="H1666" i="2"/>
  <c r="I1666" i="2" s="1"/>
  <c r="J1666" i="2" s="1"/>
  <c r="H1662" i="2"/>
  <c r="I1662" i="2" s="1"/>
  <c r="J1662" i="2" s="1"/>
  <c r="H1658" i="2"/>
  <c r="I1658" i="2" s="1"/>
  <c r="J1658" i="2" s="1"/>
  <c r="H1654" i="2"/>
  <c r="I1654" i="2" s="1"/>
  <c r="J1654" i="2" s="1"/>
  <c r="H1650" i="2"/>
  <c r="I1650" i="2" s="1"/>
  <c r="J1650" i="2" s="1"/>
  <c r="H1646" i="2"/>
  <c r="I1646" i="2" s="1"/>
  <c r="J1646" i="2" s="1"/>
  <c r="H1642" i="2"/>
  <c r="I1642" i="2" s="1"/>
  <c r="J1642" i="2" s="1"/>
  <c r="H1638" i="2"/>
  <c r="I1638" i="2" s="1"/>
  <c r="J1638" i="2" s="1"/>
  <c r="H1634" i="2"/>
  <c r="I1634" i="2" s="1"/>
  <c r="J1634" i="2" s="1"/>
  <c r="H1630" i="2"/>
  <c r="I1630" i="2" s="1"/>
  <c r="J1630" i="2" s="1"/>
  <c r="H1626" i="2"/>
  <c r="I1626" i="2" s="1"/>
  <c r="J1626" i="2" s="1"/>
  <c r="H1622" i="2"/>
  <c r="I1622" i="2" s="1"/>
  <c r="J1622" i="2" s="1"/>
  <c r="H1618" i="2"/>
  <c r="I1618" i="2" s="1"/>
  <c r="J1618" i="2" s="1"/>
  <c r="H1614" i="2"/>
  <c r="I1614" i="2" s="1"/>
  <c r="J1614" i="2" s="1"/>
  <c r="H1610" i="2"/>
  <c r="I1610" i="2" s="1"/>
  <c r="J1610" i="2" s="1"/>
  <c r="H1606" i="2"/>
  <c r="I1606" i="2" s="1"/>
  <c r="J1606" i="2" s="1"/>
  <c r="H1602" i="2"/>
  <c r="I1602" i="2" s="1"/>
  <c r="J1602" i="2" s="1"/>
  <c r="H1598" i="2"/>
  <c r="I1598" i="2" s="1"/>
  <c r="J1598" i="2" s="1"/>
  <c r="H1594" i="2"/>
  <c r="I1594" i="2" s="1"/>
  <c r="J1594" i="2" s="1"/>
  <c r="H1590" i="2"/>
  <c r="I1590" i="2" s="1"/>
  <c r="J1590" i="2" s="1"/>
  <c r="H1586" i="2"/>
  <c r="I1586" i="2" s="1"/>
  <c r="J1586" i="2" s="1"/>
  <c r="H1582" i="2"/>
  <c r="I1582" i="2" s="1"/>
  <c r="J1582" i="2" s="1"/>
  <c r="H1578" i="2"/>
  <c r="I1578" i="2" s="1"/>
  <c r="J1578" i="2" s="1"/>
  <c r="H2325" i="2"/>
  <c r="I2325" i="2" s="1"/>
  <c r="J2325" i="2" s="1"/>
  <c r="H2321" i="2"/>
  <c r="I2321" i="2" s="1"/>
  <c r="J2321" i="2" s="1"/>
  <c r="H2317" i="2"/>
  <c r="I2317" i="2" s="1"/>
  <c r="J2317" i="2" s="1"/>
  <c r="H2313" i="2"/>
  <c r="I2313" i="2" s="1"/>
  <c r="J2313" i="2" s="1"/>
  <c r="H2309" i="2"/>
  <c r="I2309" i="2" s="1"/>
  <c r="J2309" i="2" s="1"/>
  <c r="H2305" i="2"/>
  <c r="I2305" i="2" s="1"/>
  <c r="J2305" i="2" s="1"/>
  <c r="H2301" i="2"/>
  <c r="I2301" i="2" s="1"/>
  <c r="J2301" i="2" s="1"/>
  <c r="H2297" i="2"/>
  <c r="I2297" i="2" s="1"/>
  <c r="J2297" i="2" s="1"/>
  <c r="H2293" i="2"/>
  <c r="I2293" i="2" s="1"/>
  <c r="J2293" i="2" s="1"/>
  <c r="H2289" i="2"/>
  <c r="I2289" i="2" s="1"/>
  <c r="J2289" i="2" s="1"/>
  <c r="H2285" i="2"/>
  <c r="I2285" i="2" s="1"/>
  <c r="J2285" i="2" s="1"/>
  <c r="H2281" i="2"/>
  <c r="I2281" i="2" s="1"/>
  <c r="J2281" i="2" s="1"/>
  <c r="H2277" i="2"/>
  <c r="I2277" i="2" s="1"/>
  <c r="J2277" i="2" s="1"/>
  <c r="H2273" i="2"/>
  <c r="I2273" i="2" s="1"/>
  <c r="J2273" i="2" s="1"/>
  <c r="H2269" i="2"/>
  <c r="I2269" i="2" s="1"/>
  <c r="J2269" i="2" s="1"/>
  <c r="H2265" i="2"/>
  <c r="I2265" i="2" s="1"/>
  <c r="J2265" i="2" s="1"/>
  <c r="H2261" i="2"/>
  <c r="I2261" i="2" s="1"/>
  <c r="J2261" i="2" s="1"/>
  <c r="H2257" i="2"/>
  <c r="I2257" i="2" s="1"/>
  <c r="J2257" i="2" s="1"/>
  <c r="H2253" i="2"/>
  <c r="I2253" i="2" s="1"/>
  <c r="J2253" i="2" s="1"/>
  <c r="H2249" i="2"/>
  <c r="I2249" i="2" s="1"/>
  <c r="J2249" i="2" s="1"/>
  <c r="H2245" i="2"/>
  <c r="I2245" i="2" s="1"/>
  <c r="J2245" i="2" s="1"/>
  <c r="H2241" i="2"/>
  <c r="I2241" i="2" s="1"/>
  <c r="J2241" i="2" s="1"/>
  <c r="H2237" i="2"/>
  <c r="I2237" i="2" s="1"/>
  <c r="J2237" i="2" s="1"/>
  <c r="H2233" i="2"/>
  <c r="I2233" i="2" s="1"/>
  <c r="J2233" i="2" s="1"/>
  <c r="H2229" i="2"/>
  <c r="I2229" i="2" s="1"/>
  <c r="J2229" i="2" s="1"/>
  <c r="H2225" i="2"/>
  <c r="I2225" i="2" s="1"/>
  <c r="J2225" i="2" s="1"/>
  <c r="H2221" i="2"/>
  <c r="I2221" i="2" s="1"/>
  <c r="J2221" i="2" s="1"/>
  <c r="H2217" i="2"/>
  <c r="I2217" i="2" s="1"/>
  <c r="J2217" i="2" s="1"/>
  <c r="H2213" i="2"/>
  <c r="I2213" i="2" s="1"/>
  <c r="J2213" i="2" s="1"/>
  <c r="H2209" i="2"/>
  <c r="I2209" i="2" s="1"/>
  <c r="J2209" i="2" s="1"/>
  <c r="H2205" i="2"/>
  <c r="I2205" i="2" s="1"/>
  <c r="J2205" i="2" s="1"/>
  <c r="H2201" i="2"/>
  <c r="I2201" i="2" s="1"/>
  <c r="J2201" i="2" s="1"/>
  <c r="H2197" i="2"/>
  <c r="I2197" i="2" s="1"/>
  <c r="J2197" i="2" s="1"/>
  <c r="H2193" i="2"/>
  <c r="I2193" i="2" s="1"/>
  <c r="J2193" i="2" s="1"/>
  <c r="H2189" i="2"/>
  <c r="I2189" i="2" s="1"/>
  <c r="J2189" i="2" s="1"/>
  <c r="H2185" i="2"/>
  <c r="I2185" i="2" s="1"/>
  <c r="J2185" i="2" s="1"/>
  <c r="H2181" i="2"/>
  <c r="I2181" i="2" s="1"/>
  <c r="J2181" i="2" s="1"/>
  <c r="H2177" i="2"/>
  <c r="I2177" i="2" s="1"/>
  <c r="J2177" i="2" s="1"/>
  <c r="H2173" i="2"/>
  <c r="I2173" i="2" s="1"/>
  <c r="J2173" i="2" s="1"/>
  <c r="H2169" i="2"/>
  <c r="I2169" i="2" s="1"/>
  <c r="J2169" i="2" s="1"/>
  <c r="H2165" i="2"/>
  <c r="I2165" i="2" s="1"/>
  <c r="J2165" i="2" s="1"/>
  <c r="H2161" i="2"/>
  <c r="I2161" i="2" s="1"/>
  <c r="J2161" i="2" s="1"/>
  <c r="H2157" i="2"/>
  <c r="I2157" i="2" s="1"/>
  <c r="J2157" i="2" s="1"/>
  <c r="H2153" i="2"/>
  <c r="I2153" i="2" s="1"/>
  <c r="J2153" i="2" s="1"/>
  <c r="H2149" i="2"/>
  <c r="I2149" i="2" s="1"/>
  <c r="J2149" i="2" s="1"/>
  <c r="H2145" i="2"/>
  <c r="I2145" i="2" s="1"/>
  <c r="J2145" i="2" s="1"/>
  <c r="H2141" i="2"/>
  <c r="I2141" i="2" s="1"/>
  <c r="J2141" i="2" s="1"/>
  <c r="H2137" i="2"/>
  <c r="I2137" i="2" s="1"/>
  <c r="J2137" i="2" s="1"/>
  <c r="H2133" i="2"/>
  <c r="I2133" i="2" s="1"/>
  <c r="J2133" i="2" s="1"/>
  <c r="H2129" i="2"/>
  <c r="I2129" i="2" s="1"/>
  <c r="J2129" i="2" s="1"/>
  <c r="H2125" i="2"/>
  <c r="I2125" i="2" s="1"/>
  <c r="J2125" i="2" s="1"/>
  <c r="H2121" i="2"/>
  <c r="I2121" i="2" s="1"/>
  <c r="J2121" i="2" s="1"/>
  <c r="H2117" i="2"/>
  <c r="I2117" i="2" s="1"/>
  <c r="J2117" i="2" s="1"/>
  <c r="H2113" i="2"/>
  <c r="I2113" i="2" s="1"/>
  <c r="J2113" i="2" s="1"/>
  <c r="H2109" i="2"/>
  <c r="I2109" i="2" s="1"/>
  <c r="J2109" i="2" s="1"/>
  <c r="H2105" i="2"/>
  <c r="I2105" i="2" s="1"/>
  <c r="J2105" i="2" s="1"/>
  <c r="H2101" i="2"/>
  <c r="I2101" i="2" s="1"/>
  <c r="J2101" i="2" s="1"/>
  <c r="H2097" i="2"/>
  <c r="I2097" i="2" s="1"/>
  <c r="J2097" i="2" s="1"/>
  <c r="H2093" i="2"/>
  <c r="I2093" i="2" s="1"/>
  <c r="J2093" i="2" s="1"/>
  <c r="H2089" i="2"/>
  <c r="I2089" i="2" s="1"/>
  <c r="J2089" i="2" s="1"/>
  <c r="H2085" i="2"/>
  <c r="I2085" i="2" s="1"/>
  <c r="J2085" i="2" s="1"/>
  <c r="H2081" i="2"/>
  <c r="I2081" i="2" s="1"/>
  <c r="J2081" i="2" s="1"/>
  <c r="H2077" i="2"/>
  <c r="I2077" i="2" s="1"/>
  <c r="J2077" i="2" s="1"/>
  <c r="H2073" i="2"/>
  <c r="I2073" i="2" s="1"/>
  <c r="J2073" i="2" s="1"/>
  <c r="H2069" i="2"/>
  <c r="I2069" i="2" s="1"/>
  <c r="J2069" i="2" s="1"/>
  <c r="H2065" i="2"/>
  <c r="I2065" i="2" s="1"/>
  <c r="J2065" i="2" s="1"/>
  <c r="H2061" i="2"/>
  <c r="I2061" i="2" s="1"/>
  <c r="J2061" i="2" s="1"/>
  <c r="H2057" i="2"/>
  <c r="I2057" i="2" s="1"/>
  <c r="J2057" i="2" s="1"/>
  <c r="H2053" i="2"/>
  <c r="I2053" i="2" s="1"/>
  <c r="J2053" i="2" s="1"/>
  <c r="H2049" i="2"/>
  <c r="I2049" i="2" s="1"/>
  <c r="J2049" i="2" s="1"/>
  <c r="H2045" i="2"/>
  <c r="I2045" i="2" s="1"/>
  <c r="J2045" i="2" s="1"/>
  <c r="H2041" i="2"/>
  <c r="I2041" i="2" s="1"/>
  <c r="J2041" i="2" s="1"/>
  <c r="H2037" i="2"/>
  <c r="I2037" i="2" s="1"/>
  <c r="J2037" i="2" s="1"/>
  <c r="H2033" i="2"/>
  <c r="I2033" i="2" s="1"/>
  <c r="J2033" i="2" s="1"/>
  <c r="H2025" i="2"/>
  <c r="I2025" i="2" s="1"/>
  <c r="J2025" i="2" s="1"/>
  <c r="H2009" i="2"/>
  <c r="I2009" i="2" s="1"/>
  <c r="J2009" i="2" s="1"/>
  <c r="H1993" i="2"/>
  <c r="I1993" i="2" s="1"/>
  <c r="J1993" i="2" s="1"/>
  <c r="H1977" i="2"/>
  <c r="I1977" i="2" s="1"/>
  <c r="J1977" i="2" s="1"/>
  <c r="H1961" i="2"/>
  <c r="I1961" i="2" s="1"/>
  <c r="J1961" i="2" s="1"/>
  <c r="H1945" i="2"/>
  <c r="I1945" i="2" s="1"/>
  <c r="J1945" i="2" s="1"/>
  <c r="H1932" i="2"/>
  <c r="I1932" i="2" s="1"/>
  <c r="J1932" i="2" s="1"/>
  <c r="H1924" i="2"/>
  <c r="I1924" i="2" s="1"/>
  <c r="J1924" i="2" s="1"/>
  <c r="H1916" i="2"/>
  <c r="I1916" i="2" s="1"/>
  <c r="J1916" i="2" s="1"/>
  <c r="H1908" i="2"/>
  <c r="I1908" i="2" s="1"/>
  <c r="J1908" i="2" s="1"/>
  <c r="H1900" i="2"/>
  <c r="I1900" i="2" s="1"/>
  <c r="J1900" i="2" s="1"/>
  <c r="H1892" i="2"/>
  <c r="I1892" i="2" s="1"/>
  <c r="J1892" i="2" s="1"/>
  <c r="H1884" i="2"/>
  <c r="I1884" i="2" s="1"/>
  <c r="J1884" i="2" s="1"/>
  <c r="H1876" i="2"/>
  <c r="I1876" i="2" s="1"/>
  <c r="J1876" i="2" s="1"/>
  <c r="H1868" i="2"/>
  <c r="I1868" i="2" s="1"/>
  <c r="J1868" i="2" s="1"/>
  <c r="H1860" i="2"/>
  <c r="I1860" i="2" s="1"/>
  <c r="J1860" i="2" s="1"/>
  <c r="H1852" i="2"/>
  <c r="I1852" i="2" s="1"/>
  <c r="J1852" i="2" s="1"/>
  <c r="H1844" i="2"/>
  <c r="I1844" i="2" s="1"/>
  <c r="J1844" i="2" s="1"/>
  <c r="H1836" i="2"/>
  <c r="I1836" i="2" s="1"/>
  <c r="J1836" i="2" s="1"/>
  <c r="H1828" i="2"/>
  <c r="I1828" i="2" s="1"/>
  <c r="J1828" i="2" s="1"/>
  <c r="H1820" i="2"/>
  <c r="I1820" i="2" s="1"/>
  <c r="J1820" i="2" s="1"/>
  <c r="H1812" i="2"/>
  <c r="I1812" i="2" s="1"/>
  <c r="J1812" i="2" s="1"/>
  <c r="H1804" i="2"/>
  <c r="I1804" i="2" s="1"/>
  <c r="J1804" i="2" s="1"/>
  <c r="H1796" i="2"/>
  <c r="I1796" i="2" s="1"/>
  <c r="J1796" i="2" s="1"/>
  <c r="H1788" i="2"/>
  <c r="I1788" i="2" s="1"/>
  <c r="J1788" i="2" s="1"/>
  <c r="H1780" i="2"/>
  <c r="I1780" i="2" s="1"/>
  <c r="J1780" i="2" s="1"/>
  <c r="H1772" i="2"/>
  <c r="I1772" i="2" s="1"/>
  <c r="J1772" i="2" s="1"/>
  <c r="H1764" i="2"/>
  <c r="I1764" i="2" s="1"/>
  <c r="J1764" i="2" s="1"/>
  <c r="H1756" i="2"/>
  <c r="I1756" i="2" s="1"/>
  <c r="J1756" i="2" s="1"/>
  <c r="H1748" i="2"/>
  <c r="I1748" i="2" s="1"/>
  <c r="J1748" i="2" s="1"/>
  <c r="H1740" i="2"/>
  <c r="I1740" i="2" s="1"/>
  <c r="J1740" i="2" s="1"/>
  <c r="H1732" i="2"/>
  <c r="I1732" i="2" s="1"/>
  <c r="J1732" i="2" s="1"/>
  <c r="H1724" i="2"/>
  <c r="I1724" i="2" s="1"/>
  <c r="J1724" i="2" s="1"/>
  <c r="H1716" i="2"/>
  <c r="I1716" i="2" s="1"/>
  <c r="J1716" i="2" s="1"/>
  <c r="H1708" i="2"/>
  <c r="I1708" i="2" s="1"/>
  <c r="J1708" i="2" s="1"/>
  <c r="H1700" i="2"/>
  <c r="I1700" i="2" s="1"/>
  <c r="J1700" i="2" s="1"/>
  <c r="H1692" i="2"/>
  <c r="I1692" i="2" s="1"/>
  <c r="J1692" i="2" s="1"/>
  <c r="H1684" i="2"/>
  <c r="I1684" i="2" s="1"/>
  <c r="J1684" i="2" s="1"/>
  <c r="H1676" i="2"/>
  <c r="I1676" i="2" s="1"/>
  <c r="J1676" i="2" s="1"/>
  <c r="H1668" i="2"/>
  <c r="I1668" i="2" s="1"/>
  <c r="J1668" i="2" s="1"/>
  <c r="H1660" i="2"/>
  <c r="I1660" i="2" s="1"/>
  <c r="J1660" i="2" s="1"/>
  <c r="H1652" i="2"/>
  <c r="I1652" i="2" s="1"/>
  <c r="J1652" i="2" s="1"/>
  <c r="H1644" i="2"/>
  <c r="I1644" i="2" s="1"/>
  <c r="J1644" i="2" s="1"/>
  <c r="H1636" i="2"/>
  <c r="I1636" i="2" s="1"/>
  <c r="J1636" i="2" s="1"/>
  <c r="H1628" i="2"/>
  <c r="I1628" i="2" s="1"/>
  <c r="J1628" i="2" s="1"/>
  <c r="H1620" i="2"/>
  <c r="I1620" i="2" s="1"/>
  <c r="J1620" i="2" s="1"/>
  <c r="H1612" i="2"/>
  <c r="I1612" i="2" s="1"/>
  <c r="J1612" i="2" s="1"/>
  <c r="H1604" i="2"/>
  <c r="I1604" i="2" s="1"/>
  <c r="J1604" i="2" s="1"/>
  <c r="H1596" i="2"/>
  <c r="I1596" i="2" s="1"/>
  <c r="J1596" i="2" s="1"/>
  <c r="H1588" i="2"/>
  <c r="I1588" i="2" s="1"/>
  <c r="J1588" i="2" s="1"/>
  <c r="H1580" i="2"/>
  <c r="I1580" i="2" s="1"/>
  <c r="J1580" i="2" s="1"/>
  <c r="H1573" i="2"/>
  <c r="I1573" i="2" s="1"/>
  <c r="J1573" i="2" s="1"/>
  <c r="H1568" i="2"/>
  <c r="I1568" i="2" s="1"/>
  <c r="J1568" i="2" s="1"/>
  <c r="H1562" i="2"/>
  <c r="I1562" i="2" s="1"/>
  <c r="J1562" i="2" s="1"/>
  <c r="H1557" i="2"/>
  <c r="I1557" i="2" s="1"/>
  <c r="J1557" i="2" s="1"/>
  <c r="H1552" i="2"/>
  <c r="I1552" i="2" s="1"/>
  <c r="J1552" i="2" s="1"/>
  <c r="H1546" i="2"/>
  <c r="I1546" i="2" s="1"/>
  <c r="J1546" i="2" s="1"/>
  <c r="H1541" i="2"/>
  <c r="I1541" i="2" s="1"/>
  <c r="J1541" i="2" s="1"/>
  <c r="H1536" i="2"/>
  <c r="I1536" i="2" s="1"/>
  <c r="J1536" i="2" s="1"/>
  <c r="H1530" i="2"/>
  <c r="I1530" i="2" s="1"/>
  <c r="J1530" i="2" s="1"/>
  <c r="H1525" i="2"/>
  <c r="I1525" i="2" s="1"/>
  <c r="J1525" i="2" s="1"/>
  <c r="H1520" i="2"/>
  <c r="I1520" i="2" s="1"/>
  <c r="J1520" i="2" s="1"/>
  <c r="H1514" i="2"/>
  <c r="I1514" i="2" s="1"/>
  <c r="J1514" i="2" s="1"/>
  <c r="H1509" i="2"/>
  <c r="I1509" i="2" s="1"/>
  <c r="J1509" i="2" s="1"/>
  <c r="H1504" i="2"/>
  <c r="I1504" i="2" s="1"/>
  <c r="J1504" i="2" s="1"/>
  <c r="H1498" i="2"/>
  <c r="I1498" i="2" s="1"/>
  <c r="J1498" i="2" s="1"/>
  <c r="H1493" i="2"/>
  <c r="I1493" i="2" s="1"/>
  <c r="J1493" i="2" s="1"/>
  <c r="H1488" i="2"/>
  <c r="I1488" i="2" s="1"/>
  <c r="J1488" i="2" s="1"/>
  <c r="H1482" i="2"/>
  <c r="I1482" i="2" s="1"/>
  <c r="J1482" i="2" s="1"/>
  <c r="H1477" i="2"/>
  <c r="I1477" i="2" s="1"/>
  <c r="J1477" i="2" s="1"/>
  <c r="H1472" i="2"/>
  <c r="I1472" i="2" s="1"/>
  <c r="J1472" i="2" s="1"/>
  <c r="H1466" i="2"/>
  <c r="I1466" i="2" s="1"/>
  <c r="J1466" i="2" s="1"/>
  <c r="H1461" i="2"/>
  <c r="I1461" i="2" s="1"/>
  <c r="J1461" i="2" s="1"/>
  <c r="H1456" i="2"/>
  <c r="I1456" i="2" s="1"/>
  <c r="J1456" i="2" s="1"/>
  <c r="H1450" i="2"/>
  <c r="I1450" i="2" s="1"/>
  <c r="J1450" i="2" s="1"/>
  <c r="H1445" i="2"/>
  <c r="I1445" i="2" s="1"/>
  <c r="J1445" i="2" s="1"/>
  <c r="H1440" i="2"/>
  <c r="I1440" i="2" s="1"/>
  <c r="J1440" i="2" s="1"/>
  <c r="H1434" i="2"/>
  <c r="I1434" i="2" s="1"/>
  <c r="J1434" i="2" s="1"/>
  <c r="H1429" i="2"/>
  <c r="I1429" i="2" s="1"/>
  <c r="J1429" i="2" s="1"/>
  <c r="H1424" i="2"/>
  <c r="I1424" i="2" s="1"/>
  <c r="J1424" i="2" s="1"/>
  <c r="H1418" i="2"/>
  <c r="I1418" i="2" s="1"/>
  <c r="J1418" i="2" s="1"/>
  <c r="H1413" i="2"/>
  <c r="I1413" i="2" s="1"/>
  <c r="J1413" i="2" s="1"/>
  <c r="H1408" i="2"/>
  <c r="I1408" i="2" s="1"/>
  <c r="J1408" i="2" s="1"/>
  <c r="H1402" i="2"/>
  <c r="I1402" i="2" s="1"/>
  <c r="J1402" i="2" s="1"/>
  <c r="H1397" i="2"/>
  <c r="I1397" i="2" s="1"/>
  <c r="J1397" i="2" s="1"/>
  <c r="H1392" i="2"/>
  <c r="I1392" i="2" s="1"/>
  <c r="J1392" i="2" s="1"/>
  <c r="H1386" i="2"/>
  <c r="I1386" i="2" s="1"/>
  <c r="J1386" i="2" s="1"/>
  <c r="H1381" i="2"/>
  <c r="I1381" i="2" s="1"/>
  <c r="J1381" i="2" s="1"/>
  <c r="H1376" i="2"/>
  <c r="I1376" i="2" s="1"/>
  <c r="J1376" i="2" s="1"/>
  <c r="H1370" i="2"/>
  <c r="I1370" i="2" s="1"/>
  <c r="J1370" i="2" s="1"/>
  <c r="H1365" i="2"/>
  <c r="I1365" i="2" s="1"/>
  <c r="J1365" i="2" s="1"/>
  <c r="H1360" i="2"/>
  <c r="I1360" i="2" s="1"/>
  <c r="J1360" i="2" s="1"/>
  <c r="H1354" i="2"/>
  <c r="I1354" i="2" s="1"/>
  <c r="J1354" i="2" s="1"/>
  <c r="H1349" i="2"/>
  <c r="I1349" i="2" s="1"/>
  <c r="J1349" i="2" s="1"/>
  <c r="H1344" i="2"/>
  <c r="I1344" i="2" s="1"/>
  <c r="J1344" i="2" s="1"/>
  <c r="H1338" i="2"/>
  <c r="I1338" i="2" s="1"/>
  <c r="J1338" i="2" s="1"/>
  <c r="H1333" i="2"/>
  <c r="I1333" i="2" s="1"/>
  <c r="J1333" i="2" s="1"/>
  <c r="H1328" i="2"/>
  <c r="I1328" i="2" s="1"/>
  <c r="J1328" i="2" s="1"/>
  <c r="H1322" i="2"/>
  <c r="I1322" i="2" s="1"/>
  <c r="J1322" i="2" s="1"/>
  <c r="H1317" i="2"/>
  <c r="I1317" i="2" s="1"/>
  <c r="J1317" i="2" s="1"/>
  <c r="H1312" i="2"/>
  <c r="I1312" i="2" s="1"/>
  <c r="J1312" i="2" s="1"/>
  <c r="H1306" i="2"/>
  <c r="I1306" i="2" s="1"/>
  <c r="J1306" i="2" s="1"/>
  <c r="H1301" i="2"/>
  <c r="I1301" i="2" s="1"/>
  <c r="J1301" i="2" s="1"/>
  <c r="H1296" i="2"/>
  <c r="I1296" i="2" s="1"/>
  <c r="J1296" i="2" s="1"/>
  <c r="H1290" i="2"/>
  <c r="I1290" i="2" s="1"/>
  <c r="J1290" i="2" s="1"/>
  <c r="H1285" i="2"/>
  <c r="I1285" i="2" s="1"/>
  <c r="J1285" i="2" s="1"/>
  <c r="H1280" i="2"/>
  <c r="I1280" i="2" s="1"/>
  <c r="J1280" i="2" s="1"/>
  <c r="H1274" i="2"/>
  <c r="I1274" i="2" s="1"/>
  <c r="J1274" i="2" s="1"/>
  <c r="H1269" i="2"/>
  <c r="I1269" i="2" s="1"/>
  <c r="J1269" i="2" s="1"/>
  <c r="H1264" i="2"/>
  <c r="I1264" i="2" s="1"/>
  <c r="J1264" i="2" s="1"/>
  <c r="H1258" i="2"/>
  <c r="I1258" i="2" s="1"/>
  <c r="J1258" i="2" s="1"/>
  <c r="H1253" i="2"/>
  <c r="I1253" i="2" s="1"/>
  <c r="J1253" i="2" s="1"/>
  <c r="H1248" i="2"/>
  <c r="I1248" i="2" s="1"/>
  <c r="J1248" i="2" s="1"/>
  <c r="H1242" i="2"/>
  <c r="I1242" i="2" s="1"/>
  <c r="J1242" i="2" s="1"/>
  <c r="H1237" i="2"/>
  <c r="I1237" i="2" s="1"/>
  <c r="J1237" i="2" s="1"/>
  <c r="H1232" i="2"/>
  <c r="I1232" i="2" s="1"/>
  <c r="J1232" i="2" s="1"/>
  <c r="H1226" i="2"/>
  <c r="I1226" i="2" s="1"/>
  <c r="J1226" i="2" s="1"/>
  <c r="H1221" i="2"/>
  <c r="I1221" i="2" s="1"/>
  <c r="J1221" i="2" s="1"/>
  <c r="H1216" i="2"/>
  <c r="I1216" i="2" s="1"/>
  <c r="J1216" i="2" s="1"/>
  <c r="H1210" i="2"/>
  <c r="I1210" i="2" s="1"/>
  <c r="J1210" i="2" s="1"/>
  <c r="H1205" i="2"/>
  <c r="I1205" i="2" s="1"/>
  <c r="J1205" i="2" s="1"/>
  <c r="H1200" i="2"/>
  <c r="I1200" i="2" s="1"/>
  <c r="J1200" i="2" s="1"/>
  <c r="H1194" i="2"/>
  <c r="I1194" i="2" s="1"/>
  <c r="J1194" i="2" s="1"/>
  <c r="H1189" i="2"/>
  <c r="I1189" i="2" s="1"/>
  <c r="J1189" i="2" s="1"/>
  <c r="H1184" i="2"/>
  <c r="I1184" i="2" s="1"/>
  <c r="J1184" i="2" s="1"/>
  <c r="H1178" i="2"/>
  <c r="I1178" i="2" s="1"/>
  <c r="J1178" i="2" s="1"/>
  <c r="H1173" i="2"/>
  <c r="I1173" i="2" s="1"/>
  <c r="J1173" i="2" s="1"/>
  <c r="H1168" i="2"/>
  <c r="I1168" i="2" s="1"/>
  <c r="J1168" i="2" s="1"/>
  <c r="H1162" i="2"/>
  <c r="I1162" i="2" s="1"/>
  <c r="J1162" i="2" s="1"/>
  <c r="H1157" i="2"/>
  <c r="I1157" i="2" s="1"/>
  <c r="J1157" i="2" s="1"/>
  <c r="H1152" i="2"/>
  <c r="I1152" i="2" s="1"/>
  <c r="J1152" i="2" s="1"/>
  <c r="H1146" i="2"/>
  <c r="I1146" i="2" s="1"/>
  <c r="J1146" i="2" s="1"/>
  <c r="H1141" i="2"/>
  <c r="I1141" i="2" s="1"/>
  <c r="J1141" i="2" s="1"/>
  <c r="H1136" i="2"/>
  <c r="I1136" i="2" s="1"/>
  <c r="J1136" i="2" s="1"/>
  <c r="H1130" i="2"/>
  <c r="I1130" i="2" s="1"/>
  <c r="J1130" i="2" s="1"/>
  <c r="H1125" i="2"/>
  <c r="I1125" i="2" s="1"/>
  <c r="J1125" i="2" s="1"/>
  <c r="H1120" i="2"/>
  <c r="I1120" i="2" s="1"/>
  <c r="J1120" i="2" s="1"/>
  <c r="H1114" i="2"/>
  <c r="I1114" i="2" s="1"/>
  <c r="J1114" i="2" s="1"/>
  <c r="H1109" i="2"/>
  <c r="I1109" i="2" s="1"/>
  <c r="J1109" i="2" s="1"/>
  <c r="H1104" i="2"/>
  <c r="I1104" i="2" s="1"/>
  <c r="J1104" i="2" s="1"/>
  <c r="H1098" i="2"/>
  <c r="I1098" i="2" s="1"/>
  <c r="J1098" i="2" s="1"/>
  <c r="H1093" i="2"/>
  <c r="I1093" i="2" s="1"/>
  <c r="J1093" i="2" s="1"/>
  <c r="H1088" i="2"/>
  <c r="I1088" i="2" s="1"/>
  <c r="J1088" i="2" s="1"/>
  <c r="H1082" i="2"/>
  <c r="I1082" i="2" s="1"/>
  <c r="J1082" i="2" s="1"/>
  <c r="H1077" i="2"/>
  <c r="I1077" i="2" s="1"/>
  <c r="J1077" i="2" s="1"/>
  <c r="H1072" i="2"/>
  <c r="I1072" i="2" s="1"/>
  <c r="J1072" i="2" s="1"/>
  <c r="H1066" i="2"/>
  <c r="I1066" i="2" s="1"/>
  <c r="J1066" i="2" s="1"/>
  <c r="H1061" i="2"/>
  <c r="I1061" i="2" s="1"/>
  <c r="J1061" i="2" s="1"/>
  <c r="H1056" i="2"/>
  <c r="I1056" i="2" s="1"/>
  <c r="J1056" i="2" s="1"/>
  <c r="H1052" i="2"/>
  <c r="I1052" i="2" s="1"/>
  <c r="J1052" i="2" s="1"/>
  <c r="H1048" i="2"/>
  <c r="I1048" i="2" s="1"/>
  <c r="J1048" i="2" s="1"/>
  <c r="H1044" i="2"/>
  <c r="I1044" i="2" s="1"/>
  <c r="J1044" i="2" s="1"/>
  <c r="H1040" i="2"/>
  <c r="I1040" i="2" s="1"/>
  <c r="J1040" i="2" s="1"/>
  <c r="H1036" i="2"/>
  <c r="I1036" i="2" s="1"/>
  <c r="J1036" i="2" s="1"/>
  <c r="H1032" i="2"/>
  <c r="I1032" i="2" s="1"/>
  <c r="J1032" i="2" s="1"/>
  <c r="H1028" i="2"/>
  <c r="I1028" i="2" s="1"/>
  <c r="J1028" i="2" s="1"/>
  <c r="H1024" i="2"/>
  <c r="I1024" i="2" s="1"/>
  <c r="J1024" i="2" s="1"/>
  <c r="H1020" i="2"/>
  <c r="I1020" i="2" s="1"/>
  <c r="J1020" i="2" s="1"/>
  <c r="H1016" i="2"/>
  <c r="I1016" i="2" s="1"/>
  <c r="J1016" i="2" s="1"/>
  <c r="H1012" i="2"/>
  <c r="I1012" i="2" s="1"/>
  <c r="J1012" i="2" s="1"/>
  <c r="H1008" i="2"/>
  <c r="I1008" i="2" s="1"/>
  <c r="J1008" i="2" s="1"/>
  <c r="H1004" i="2"/>
  <c r="I1004" i="2" s="1"/>
  <c r="J1004" i="2" s="1"/>
  <c r="H1000" i="2"/>
  <c r="I1000" i="2" s="1"/>
  <c r="J1000" i="2" s="1"/>
  <c r="H996" i="2"/>
  <c r="I996" i="2" s="1"/>
  <c r="J996" i="2" s="1"/>
  <c r="H992" i="2"/>
  <c r="I992" i="2" s="1"/>
  <c r="J992" i="2" s="1"/>
  <c r="H988" i="2"/>
  <c r="I988" i="2" s="1"/>
  <c r="J988" i="2" s="1"/>
  <c r="H984" i="2"/>
  <c r="I984" i="2" s="1"/>
  <c r="J984" i="2" s="1"/>
  <c r="H980" i="2"/>
  <c r="I980" i="2" s="1"/>
  <c r="J980" i="2" s="1"/>
  <c r="H976" i="2"/>
  <c r="I976" i="2" s="1"/>
  <c r="J976" i="2" s="1"/>
  <c r="H972" i="2"/>
  <c r="I972" i="2" s="1"/>
  <c r="J972" i="2" s="1"/>
  <c r="H968" i="2"/>
  <c r="I968" i="2" s="1"/>
  <c r="J968" i="2" s="1"/>
  <c r="H964" i="2"/>
  <c r="I964" i="2" s="1"/>
  <c r="J964" i="2" s="1"/>
  <c r="H960" i="2"/>
  <c r="I960" i="2" s="1"/>
  <c r="J960" i="2" s="1"/>
  <c r="H956" i="2"/>
  <c r="I956" i="2" s="1"/>
  <c r="J956" i="2" s="1"/>
  <c r="H952" i="2"/>
  <c r="I952" i="2" s="1"/>
  <c r="J952" i="2" s="1"/>
  <c r="H948" i="2"/>
  <c r="I948" i="2" s="1"/>
  <c r="J948" i="2" s="1"/>
  <c r="H944" i="2"/>
  <c r="I944" i="2" s="1"/>
  <c r="J944" i="2" s="1"/>
  <c r="H940" i="2"/>
  <c r="I940" i="2" s="1"/>
  <c r="J940" i="2" s="1"/>
  <c r="H936" i="2"/>
  <c r="I936" i="2" s="1"/>
  <c r="J936" i="2" s="1"/>
  <c r="H932" i="2"/>
  <c r="I932" i="2" s="1"/>
  <c r="J932" i="2" s="1"/>
  <c r="H928" i="2"/>
  <c r="I928" i="2" s="1"/>
  <c r="J928" i="2" s="1"/>
  <c r="H924" i="2"/>
  <c r="I924" i="2" s="1"/>
  <c r="J924" i="2" s="1"/>
  <c r="H920" i="2"/>
  <c r="I920" i="2" s="1"/>
  <c r="J920" i="2" s="1"/>
  <c r="H916" i="2"/>
  <c r="I916" i="2" s="1"/>
  <c r="J916" i="2" s="1"/>
  <c r="H912" i="2"/>
  <c r="I912" i="2" s="1"/>
  <c r="J912" i="2" s="1"/>
  <c r="H908" i="2"/>
  <c r="I908" i="2" s="1"/>
  <c r="J908" i="2" s="1"/>
  <c r="H904" i="2"/>
  <c r="I904" i="2" s="1"/>
  <c r="J904" i="2" s="1"/>
  <c r="H900" i="2"/>
  <c r="I900" i="2" s="1"/>
  <c r="J900" i="2" s="1"/>
  <c r="H896" i="2"/>
  <c r="I896" i="2" s="1"/>
  <c r="J896" i="2" s="1"/>
  <c r="H892" i="2"/>
  <c r="I892" i="2" s="1"/>
  <c r="J892" i="2" s="1"/>
  <c r="H888" i="2"/>
  <c r="I888" i="2" s="1"/>
  <c r="J888" i="2" s="1"/>
  <c r="H884" i="2"/>
  <c r="I884" i="2" s="1"/>
  <c r="J884" i="2" s="1"/>
  <c r="H880" i="2"/>
  <c r="I880" i="2" s="1"/>
  <c r="J880" i="2" s="1"/>
  <c r="H876" i="2"/>
  <c r="I876" i="2" s="1"/>
  <c r="J876" i="2" s="1"/>
  <c r="H872" i="2"/>
  <c r="I872" i="2" s="1"/>
  <c r="J872" i="2" s="1"/>
  <c r="H868" i="2"/>
  <c r="I868" i="2" s="1"/>
  <c r="J868" i="2" s="1"/>
  <c r="H864" i="2"/>
  <c r="I864" i="2" s="1"/>
  <c r="J864" i="2" s="1"/>
  <c r="H860" i="2"/>
  <c r="I860" i="2" s="1"/>
  <c r="J860" i="2" s="1"/>
  <c r="H856" i="2"/>
  <c r="I856" i="2" s="1"/>
  <c r="J856" i="2" s="1"/>
  <c r="H852" i="2"/>
  <c r="I852" i="2" s="1"/>
  <c r="J852" i="2" s="1"/>
  <c r="H848" i="2"/>
  <c r="I848" i="2" s="1"/>
  <c r="J848" i="2" s="1"/>
  <c r="H844" i="2"/>
  <c r="I844" i="2" s="1"/>
  <c r="J844" i="2" s="1"/>
  <c r="H840" i="2"/>
  <c r="I840" i="2" s="1"/>
  <c r="J840" i="2" s="1"/>
  <c r="H836" i="2"/>
  <c r="I836" i="2" s="1"/>
  <c r="J836" i="2" s="1"/>
  <c r="H832" i="2"/>
  <c r="I832" i="2" s="1"/>
  <c r="J832" i="2" s="1"/>
  <c r="H828" i="2"/>
  <c r="I828" i="2" s="1"/>
  <c r="J828" i="2" s="1"/>
  <c r="H824" i="2"/>
  <c r="I824" i="2" s="1"/>
  <c r="J824" i="2" s="1"/>
  <c r="H820" i="2"/>
  <c r="I820" i="2" s="1"/>
  <c r="J820" i="2" s="1"/>
  <c r="H816" i="2"/>
  <c r="I816" i="2" s="1"/>
  <c r="J816" i="2" s="1"/>
  <c r="H812" i="2"/>
  <c r="I812" i="2" s="1"/>
  <c r="J812" i="2" s="1"/>
  <c r="H808" i="2"/>
  <c r="I808" i="2" s="1"/>
  <c r="J808" i="2" s="1"/>
  <c r="H804" i="2"/>
  <c r="I804" i="2" s="1"/>
  <c r="J804" i="2" s="1"/>
  <c r="H800" i="2"/>
  <c r="I800" i="2" s="1"/>
  <c r="J800" i="2" s="1"/>
  <c r="H796" i="2"/>
  <c r="I796" i="2" s="1"/>
  <c r="J796" i="2" s="1"/>
  <c r="H792" i="2"/>
  <c r="I792" i="2" s="1"/>
  <c r="J792" i="2" s="1"/>
  <c r="H788" i="2"/>
  <c r="I788" i="2" s="1"/>
  <c r="J788" i="2" s="1"/>
  <c r="H784" i="2"/>
  <c r="I784" i="2" s="1"/>
  <c r="J784" i="2" s="1"/>
  <c r="H780" i="2"/>
  <c r="I780" i="2" s="1"/>
  <c r="J780" i="2" s="1"/>
  <c r="H776" i="2"/>
  <c r="I776" i="2" s="1"/>
  <c r="J776" i="2" s="1"/>
  <c r="H772" i="2"/>
  <c r="I772" i="2" s="1"/>
  <c r="J772" i="2" s="1"/>
  <c r="H768" i="2"/>
  <c r="I768" i="2" s="1"/>
  <c r="J768" i="2" s="1"/>
  <c r="H764" i="2"/>
  <c r="I764" i="2" s="1"/>
  <c r="J764" i="2" s="1"/>
  <c r="H760" i="2"/>
  <c r="I760" i="2" s="1"/>
  <c r="J760" i="2" s="1"/>
  <c r="H756" i="2"/>
  <c r="I756" i="2" s="1"/>
  <c r="J756" i="2" s="1"/>
  <c r="H752" i="2"/>
  <c r="I752" i="2" s="1"/>
  <c r="J752" i="2" s="1"/>
  <c r="H748" i="2"/>
  <c r="I748" i="2" s="1"/>
  <c r="J748" i="2" s="1"/>
  <c r="H744" i="2"/>
  <c r="I744" i="2" s="1"/>
  <c r="J744" i="2" s="1"/>
  <c r="H740" i="2"/>
  <c r="I740" i="2" s="1"/>
  <c r="J740" i="2" s="1"/>
  <c r="H736" i="2"/>
  <c r="I736" i="2" s="1"/>
  <c r="J736" i="2" s="1"/>
  <c r="H732" i="2"/>
  <c r="I732" i="2" s="1"/>
  <c r="J732" i="2" s="1"/>
  <c r="H728" i="2"/>
  <c r="I728" i="2" s="1"/>
  <c r="J728" i="2" s="1"/>
  <c r="H724" i="2"/>
  <c r="I724" i="2" s="1"/>
  <c r="J724" i="2" s="1"/>
  <c r="H720" i="2"/>
  <c r="I720" i="2" s="1"/>
  <c r="J720" i="2" s="1"/>
  <c r="H716" i="2"/>
  <c r="I716" i="2" s="1"/>
  <c r="J716" i="2" s="1"/>
  <c r="H712" i="2"/>
  <c r="I712" i="2" s="1"/>
  <c r="J712" i="2" s="1"/>
  <c r="H708" i="2"/>
  <c r="I708" i="2" s="1"/>
  <c r="J708" i="2" s="1"/>
  <c r="H704" i="2"/>
  <c r="I704" i="2" s="1"/>
  <c r="J704" i="2" s="1"/>
  <c r="H700" i="2"/>
  <c r="I700" i="2" s="1"/>
  <c r="J700" i="2" s="1"/>
  <c r="H696" i="2"/>
  <c r="I696" i="2" s="1"/>
  <c r="J696" i="2" s="1"/>
  <c r="H692" i="2"/>
  <c r="I692" i="2" s="1"/>
  <c r="J692" i="2" s="1"/>
  <c r="H688" i="2"/>
  <c r="I688" i="2" s="1"/>
  <c r="J688" i="2" s="1"/>
  <c r="H684" i="2"/>
  <c r="I684" i="2" s="1"/>
  <c r="J684" i="2" s="1"/>
  <c r="H680" i="2"/>
  <c r="I680" i="2" s="1"/>
  <c r="J680" i="2" s="1"/>
  <c r="H676" i="2"/>
  <c r="I676" i="2" s="1"/>
  <c r="J676" i="2" s="1"/>
  <c r="H672" i="2"/>
  <c r="I672" i="2" s="1"/>
  <c r="J672" i="2" s="1"/>
  <c r="H668" i="2"/>
  <c r="I668" i="2" s="1"/>
  <c r="J668" i="2" s="1"/>
  <c r="H664" i="2"/>
  <c r="I664" i="2" s="1"/>
  <c r="J664" i="2" s="1"/>
  <c r="H660" i="2"/>
  <c r="I660" i="2" s="1"/>
  <c r="J660" i="2" s="1"/>
  <c r="H656" i="2"/>
  <c r="I656" i="2" s="1"/>
  <c r="J656" i="2" s="1"/>
  <c r="H652" i="2"/>
  <c r="I652" i="2" s="1"/>
  <c r="J652" i="2" s="1"/>
  <c r="H648" i="2"/>
  <c r="I648" i="2" s="1"/>
  <c r="J648" i="2" s="1"/>
  <c r="H644" i="2"/>
  <c r="I644" i="2" s="1"/>
  <c r="J644" i="2" s="1"/>
  <c r="H640" i="2"/>
  <c r="I640" i="2" s="1"/>
  <c r="J640" i="2" s="1"/>
  <c r="H636" i="2"/>
  <c r="I636" i="2" s="1"/>
  <c r="J636" i="2" s="1"/>
  <c r="H632" i="2"/>
  <c r="I632" i="2" s="1"/>
  <c r="J632" i="2" s="1"/>
  <c r="H628" i="2"/>
  <c r="I628" i="2" s="1"/>
  <c r="J628" i="2" s="1"/>
  <c r="H624" i="2"/>
  <c r="I624" i="2" s="1"/>
  <c r="J624" i="2" s="1"/>
  <c r="H620" i="2"/>
  <c r="I620" i="2" s="1"/>
  <c r="J620" i="2" s="1"/>
  <c r="H616" i="2"/>
  <c r="I616" i="2" s="1"/>
  <c r="J616" i="2" s="1"/>
  <c r="H612" i="2"/>
  <c r="I612" i="2" s="1"/>
  <c r="J612" i="2" s="1"/>
  <c r="H608" i="2"/>
  <c r="I608" i="2" s="1"/>
  <c r="J608" i="2" s="1"/>
  <c r="H604" i="2"/>
  <c r="I604" i="2" s="1"/>
  <c r="J604" i="2" s="1"/>
  <c r="H600" i="2"/>
  <c r="I600" i="2" s="1"/>
  <c r="J600" i="2" s="1"/>
  <c r="H596" i="2"/>
  <c r="I596" i="2" s="1"/>
  <c r="J596" i="2" s="1"/>
  <c r="H592" i="2"/>
  <c r="I592" i="2" s="1"/>
  <c r="J592" i="2" s="1"/>
  <c r="H588" i="2"/>
  <c r="I588" i="2" s="1"/>
  <c r="J588" i="2" s="1"/>
  <c r="H584" i="2"/>
  <c r="I584" i="2" s="1"/>
  <c r="J584" i="2" s="1"/>
  <c r="H580" i="2"/>
  <c r="I580" i="2" s="1"/>
  <c r="J580" i="2" s="1"/>
  <c r="H576" i="2"/>
  <c r="I576" i="2" s="1"/>
  <c r="J576" i="2" s="1"/>
  <c r="H572" i="2"/>
  <c r="I572" i="2" s="1"/>
  <c r="J572" i="2" s="1"/>
  <c r="H568" i="2"/>
  <c r="I568" i="2" s="1"/>
  <c r="J568" i="2" s="1"/>
  <c r="H564" i="2"/>
  <c r="I564" i="2" s="1"/>
  <c r="J564" i="2" s="1"/>
  <c r="H560" i="2"/>
  <c r="I560" i="2" s="1"/>
  <c r="J560" i="2" s="1"/>
  <c r="H556" i="2"/>
  <c r="I556" i="2" s="1"/>
  <c r="J556" i="2" s="1"/>
  <c r="H552" i="2"/>
  <c r="I552" i="2" s="1"/>
  <c r="J552" i="2" s="1"/>
  <c r="H548" i="2"/>
  <c r="I548" i="2" s="1"/>
  <c r="J548" i="2" s="1"/>
  <c r="H544" i="2"/>
  <c r="I544" i="2" s="1"/>
  <c r="J544" i="2" s="1"/>
  <c r="H540" i="2"/>
  <c r="I540" i="2" s="1"/>
  <c r="J540" i="2" s="1"/>
  <c r="H536" i="2"/>
  <c r="I536" i="2" s="1"/>
  <c r="J536" i="2" s="1"/>
  <c r="H532" i="2"/>
  <c r="I532" i="2" s="1"/>
  <c r="J532" i="2" s="1"/>
  <c r="H528" i="2"/>
  <c r="I528" i="2" s="1"/>
  <c r="J528" i="2" s="1"/>
  <c r="H524" i="2"/>
  <c r="I524" i="2" s="1"/>
  <c r="J524" i="2" s="1"/>
  <c r="H520" i="2"/>
  <c r="I520" i="2" s="1"/>
  <c r="J520" i="2" s="1"/>
  <c r="H516" i="2"/>
  <c r="I516" i="2" s="1"/>
  <c r="J516" i="2" s="1"/>
  <c r="H512" i="2"/>
  <c r="I512" i="2" s="1"/>
  <c r="J512" i="2" s="1"/>
  <c r="H508" i="2"/>
  <c r="I508" i="2" s="1"/>
  <c r="H504" i="2"/>
  <c r="I504" i="2" s="1"/>
  <c r="J504" i="2" s="1"/>
  <c r="H500" i="2"/>
  <c r="I500" i="2" s="1"/>
  <c r="J500" i="2" s="1"/>
  <c r="H496" i="2"/>
  <c r="I496" i="2" s="1"/>
  <c r="J496" i="2" s="1"/>
  <c r="H492" i="2"/>
  <c r="I492" i="2" s="1"/>
  <c r="J492" i="2" s="1"/>
  <c r="H488" i="2"/>
  <c r="I488" i="2" s="1"/>
  <c r="J488" i="2" s="1"/>
  <c r="H484" i="2"/>
  <c r="I484" i="2" s="1"/>
  <c r="J484" i="2" s="1"/>
  <c r="H480" i="2"/>
  <c r="I480" i="2" s="1"/>
  <c r="J480" i="2" s="1"/>
  <c r="H476" i="2"/>
  <c r="I476" i="2" s="1"/>
  <c r="J476" i="2" s="1"/>
  <c r="H472" i="2"/>
  <c r="I472" i="2" s="1"/>
  <c r="J472" i="2" s="1"/>
  <c r="H468" i="2"/>
  <c r="I468" i="2" s="1"/>
  <c r="J468" i="2" s="1"/>
  <c r="H464" i="2"/>
  <c r="I464" i="2" s="1"/>
  <c r="J464" i="2" s="1"/>
  <c r="H460" i="2"/>
  <c r="I460" i="2" s="1"/>
  <c r="J460" i="2" s="1"/>
  <c r="H456" i="2"/>
  <c r="I456" i="2" s="1"/>
  <c r="J456" i="2" s="1"/>
  <c r="H452" i="2"/>
  <c r="I452" i="2" s="1"/>
  <c r="J452" i="2" s="1"/>
  <c r="H448" i="2"/>
  <c r="I448" i="2" s="1"/>
  <c r="J448" i="2" s="1"/>
  <c r="H444" i="2"/>
  <c r="I444" i="2" s="1"/>
  <c r="J444" i="2" s="1"/>
  <c r="H440" i="2"/>
  <c r="I440" i="2" s="1"/>
  <c r="J440" i="2" s="1"/>
  <c r="H436" i="2"/>
  <c r="I436" i="2" s="1"/>
  <c r="J436" i="2" s="1"/>
  <c r="H432" i="2"/>
  <c r="I432" i="2" s="1"/>
  <c r="J432" i="2" s="1"/>
  <c r="H428" i="2"/>
  <c r="I428" i="2" s="1"/>
  <c r="J428" i="2" s="1"/>
  <c r="H424" i="2"/>
  <c r="I424" i="2" s="1"/>
  <c r="J424" i="2" s="1"/>
  <c r="H420" i="2"/>
  <c r="I420" i="2" s="1"/>
  <c r="J420" i="2" s="1"/>
  <c r="H416" i="2"/>
  <c r="I416" i="2" s="1"/>
  <c r="J416" i="2" s="1"/>
  <c r="H412" i="2"/>
  <c r="I412" i="2" s="1"/>
  <c r="J412" i="2" s="1"/>
  <c r="H408" i="2"/>
  <c r="I408" i="2" s="1"/>
  <c r="J408" i="2" s="1"/>
  <c r="H404" i="2"/>
  <c r="I404" i="2" s="1"/>
  <c r="J404" i="2" s="1"/>
  <c r="H400" i="2"/>
  <c r="I400" i="2" s="1"/>
  <c r="J400" i="2" s="1"/>
  <c r="H396" i="2"/>
  <c r="I396" i="2" s="1"/>
  <c r="J396" i="2" s="1"/>
  <c r="H392" i="2"/>
  <c r="I392" i="2" s="1"/>
  <c r="J392" i="2" s="1"/>
  <c r="H388" i="2"/>
  <c r="I388" i="2" s="1"/>
  <c r="J388" i="2" s="1"/>
  <c r="H384" i="2"/>
  <c r="I384" i="2" s="1"/>
  <c r="J384" i="2" s="1"/>
  <c r="H380" i="2"/>
  <c r="I380" i="2" s="1"/>
  <c r="J380" i="2" s="1"/>
  <c r="H376" i="2"/>
  <c r="I376" i="2" s="1"/>
  <c r="J376" i="2" s="1"/>
  <c r="H372" i="2"/>
  <c r="I372" i="2" s="1"/>
  <c r="J372" i="2" s="1"/>
  <c r="H368" i="2"/>
  <c r="I368" i="2" s="1"/>
  <c r="J368" i="2" s="1"/>
  <c r="H364" i="2"/>
  <c r="I364" i="2" s="1"/>
  <c r="J364" i="2" s="1"/>
  <c r="H360" i="2"/>
  <c r="I360" i="2" s="1"/>
  <c r="J360" i="2" s="1"/>
  <c r="H356" i="2"/>
  <c r="I356" i="2" s="1"/>
  <c r="J356" i="2" s="1"/>
  <c r="H352" i="2"/>
  <c r="I352" i="2" s="1"/>
  <c r="J352" i="2" s="1"/>
  <c r="H348" i="2"/>
  <c r="I348" i="2" s="1"/>
  <c r="J348" i="2" s="1"/>
  <c r="H344" i="2"/>
  <c r="I344" i="2" s="1"/>
  <c r="J344" i="2" s="1"/>
  <c r="H340" i="2"/>
  <c r="I340" i="2" s="1"/>
  <c r="J340" i="2" s="1"/>
  <c r="H336" i="2"/>
  <c r="I336" i="2" s="1"/>
  <c r="J336" i="2" s="1"/>
  <c r="H332" i="2"/>
  <c r="I332" i="2" s="1"/>
  <c r="J332" i="2" s="1"/>
  <c r="H328" i="2"/>
  <c r="I328" i="2" s="1"/>
  <c r="J328" i="2" s="1"/>
  <c r="H324" i="2"/>
  <c r="I324" i="2" s="1"/>
  <c r="J324" i="2" s="1"/>
  <c r="H320" i="2"/>
  <c r="I320" i="2" s="1"/>
  <c r="J320" i="2" s="1"/>
  <c r="H316" i="2"/>
  <c r="I316" i="2" s="1"/>
  <c r="J316" i="2" s="1"/>
  <c r="H312" i="2"/>
  <c r="I312" i="2" s="1"/>
  <c r="J312" i="2" s="1"/>
  <c r="H308" i="2"/>
  <c r="I308" i="2" s="1"/>
  <c r="J308" i="2" s="1"/>
  <c r="H304" i="2"/>
  <c r="I304" i="2" s="1"/>
  <c r="J304" i="2" s="1"/>
  <c r="H300" i="2"/>
  <c r="I300" i="2" s="1"/>
  <c r="J300" i="2" s="1"/>
  <c r="H296" i="2"/>
  <c r="I296" i="2" s="1"/>
  <c r="J296" i="2" s="1"/>
  <c r="H292" i="2"/>
  <c r="I292" i="2" s="1"/>
  <c r="J292" i="2" s="1"/>
  <c r="H288" i="2"/>
  <c r="I288" i="2" s="1"/>
  <c r="J288" i="2" s="1"/>
  <c r="H284" i="2"/>
  <c r="I284" i="2" s="1"/>
  <c r="J284" i="2" s="1"/>
  <c r="H280" i="2"/>
  <c r="I280" i="2" s="1"/>
  <c r="J280" i="2" s="1"/>
  <c r="H276" i="2"/>
  <c r="I276" i="2" s="1"/>
  <c r="J276" i="2" s="1"/>
  <c r="H272" i="2"/>
  <c r="I272" i="2" s="1"/>
  <c r="J272" i="2" s="1"/>
  <c r="H268" i="2"/>
  <c r="I268" i="2" s="1"/>
  <c r="J268" i="2" s="1"/>
  <c r="H264" i="2"/>
  <c r="I264" i="2" s="1"/>
  <c r="J264" i="2" s="1"/>
  <c r="H260" i="2"/>
  <c r="I260" i="2" s="1"/>
  <c r="J260" i="2" s="1"/>
  <c r="H256" i="2"/>
  <c r="I256" i="2" s="1"/>
  <c r="J256" i="2" s="1"/>
  <c r="H252" i="2"/>
  <c r="I252" i="2" s="1"/>
  <c r="J252" i="2" s="1"/>
  <c r="H248" i="2"/>
  <c r="I248" i="2" s="1"/>
  <c r="J248" i="2" s="1"/>
  <c r="H244" i="2"/>
  <c r="I244" i="2" s="1"/>
  <c r="J244" i="2" s="1"/>
  <c r="H240" i="2"/>
  <c r="I240" i="2" s="1"/>
  <c r="J240" i="2" s="1"/>
  <c r="H236" i="2"/>
  <c r="I236" i="2" s="1"/>
  <c r="J236" i="2" s="1"/>
  <c r="H232" i="2"/>
  <c r="I232" i="2" s="1"/>
  <c r="J232" i="2" s="1"/>
  <c r="H228" i="2"/>
  <c r="I228" i="2" s="1"/>
  <c r="J228" i="2" s="1"/>
  <c r="H224" i="2"/>
  <c r="I224" i="2" s="1"/>
  <c r="J224" i="2" s="1"/>
  <c r="H220" i="2"/>
  <c r="I220" i="2" s="1"/>
  <c r="J220" i="2" s="1"/>
  <c r="H216" i="2"/>
  <c r="I216" i="2" s="1"/>
  <c r="J216" i="2" s="1"/>
  <c r="H212" i="2"/>
  <c r="I212" i="2" s="1"/>
  <c r="J212" i="2" s="1"/>
  <c r="H208" i="2"/>
  <c r="I208" i="2" s="1"/>
  <c r="J208" i="2" s="1"/>
  <c r="H204" i="2"/>
  <c r="I204" i="2" s="1"/>
  <c r="J204" i="2" s="1"/>
  <c r="H200" i="2"/>
  <c r="I200" i="2" s="1"/>
  <c r="J200" i="2" s="1"/>
  <c r="H196" i="2"/>
  <c r="I196" i="2" s="1"/>
  <c r="J196" i="2" s="1"/>
  <c r="H192" i="2"/>
  <c r="I192" i="2" s="1"/>
  <c r="J192" i="2" s="1"/>
  <c r="H188" i="2"/>
  <c r="I188" i="2" s="1"/>
  <c r="J188" i="2" s="1"/>
  <c r="H184" i="2"/>
  <c r="I184" i="2" s="1"/>
  <c r="J184" i="2" s="1"/>
  <c r="H180" i="2"/>
  <c r="I180" i="2" s="1"/>
  <c r="J180" i="2" s="1"/>
  <c r="H176" i="2"/>
  <c r="I176" i="2" s="1"/>
  <c r="J176" i="2" s="1"/>
  <c r="H172" i="2"/>
  <c r="I172" i="2" s="1"/>
  <c r="J172" i="2" s="1"/>
  <c r="H168" i="2"/>
  <c r="I168" i="2" s="1"/>
  <c r="J168" i="2" s="1"/>
  <c r="H164" i="2"/>
  <c r="I164" i="2" s="1"/>
  <c r="J164" i="2" s="1"/>
  <c r="H160" i="2"/>
  <c r="I160" i="2" s="1"/>
  <c r="J160" i="2" s="1"/>
  <c r="H156" i="2"/>
  <c r="I156" i="2" s="1"/>
  <c r="J156" i="2" s="1"/>
  <c r="H152" i="2"/>
  <c r="I152" i="2" s="1"/>
  <c r="J152" i="2" s="1"/>
  <c r="H148" i="2"/>
  <c r="I148" i="2" s="1"/>
  <c r="J148" i="2" s="1"/>
  <c r="H144" i="2"/>
  <c r="I144" i="2" s="1"/>
  <c r="J144" i="2" s="1"/>
  <c r="H140" i="2"/>
  <c r="I140" i="2" s="1"/>
  <c r="J140" i="2" s="1"/>
  <c r="H136" i="2"/>
  <c r="I136" i="2" s="1"/>
  <c r="J136" i="2" s="1"/>
  <c r="H132" i="2"/>
  <c r="I132" i="2" s="1"/>
  <c r="J132" i="2" s="1"/>
  <c r="H128" i="2"/>
  <c r="I128" i="2" s="1"/>
  <c r="J128" i="2" s="1"/>
  <c r="H124" i="2"/>
  <c r="I124" i="2" s="1"/>
  <c r="J124" i="2" s="1"/>
  <c r="H120" i="2"/>
  <c r="I120" i="2" s="1"/>
  <c r="J120" i="2" s="1"/>
  <c r="H116" i="2"/>
  <c r="I116" i="2" s="1"/>
  <c r="J116" i="2" s="1"/>
  <c r="H112" i="2"/>
  <c r="I112" i="2" s="1"/>
  <c r="J112" i="2" s="1"/>
  <c r="H108" i="2"/>
  <c r="I108" i="2" s="1"/>
  <c r="J108" i="2" s="1"/>
  <c r="H104" i="2"/>
  <c r="I104" i="2" s="1"/>
  <c r="J104" i="2" s="1"/>
  <c r="H100" i="2"/>
  <c r="I100" i="2" s="1"/>
  <c r="J100" i="2" s="1"/>
  <c r="H96" i="2"/>
  <c r="I96" i="2" s="1"/>
  <c r="J96" i="2" s="1"/>
  <c r="H92" i="2"/>
  <c r="I92" i="2" s="1"/>
  <c r="J92" i="2" s="1"/>
  <c r="H88" i="2"/>
  <c r="I88" i="2" s="1"/>
  <c r="J88" i="2" s="1"/>
  <c r="H84" i="2"/>
  <c r="I84" i="2" s="1"/>
  <c r="J84" i="2" s="1"/>
  <c r="H80" i="2"/>
  <c r="I80" i="2" s="1"/>
  <c r="J80" i="2" s="1"/>
  <c r="H76" i="2"/>
  <c r="I76" i="2" s="1"/>
  <c r="J76" i="2" s="1"/>
  <c r="H72" i="2"/>
  <c r="I72" i="2" s="1"/>
  <c r="J72" i="2" s="1"/>
  <c r="H68" i="2"/>
  <c r="I68" i="2" s="1"/>
  <c r="J68" i="2" s="1"/>
  <c r="H64" i="2"/>
  <c r="I64" i="2" s="1"/>
  <c r="J64" i="2" s="1"/>
  <c r="H60" i="2"/>
  <c r="I60" i="2" s="1"/>
  <c r="J60" i="2" s="1"/>
  <c r="H56" i="2"/>
  <c r="I56" i="2" s="1"/>
  <c r="J56" i="2" s="1"/>
  <c r="H52" i="2"/>
  <c r="I52" i="2" s="1"/>
  <c r="J52" i="2" s="1"/>
  <c r="H48" i="2"/>
  <c r="I48" i="2" s="1"/>
  <c r="J48" i="2" s="1"/>
  <c r="H44" i="2"/>
  <c r="I44" i="2" s="1"/>
  <c r="J44" i="2" s="1"/>
  <c r="H40" i="2"/>
  <c r="I40" i="2" s="1"/>
  <c r="J40" i="2" s="1"/>
  <c r="H36" i="2"/>
  <c r="I36" i="2" s="1"/>
  <c r="J36" i="2" s="1"/>
  <c r="H32" i="2"/>
  <c r="I32" i="2" s="1"/>
  <c r="J32" i="2" s="1"/>
  <c r="H28" i="2"/>
  <c r="I28" i="2" s="1"/>
  <c r="J28" i="2" s="1"/>
  <c r="H24" i="2"/>
  <c r="I24" i="2" s="1"/>
  <c r="J24" i="2" s="1"/>
  <c r="H20" i="2"/>
  <c r="I20" i="2" s="1"/>
  <c r="J20" i="2" s="1"/>
  <c r="H16" i="2"/>
  <c r="I16" i="2" s="1"/>
  <c r="J16" i="2" s="1"/>
  <c r="H12" i="2"/>
  <c r="I12" i="2" s="1"/>
  <c r="J12" i="2" s="1"/>
  <c r="H8" i="2"/>
  <c r="I8" i="2" s="1"/>
  <c r="J8" i="2" s="1"/>
  <c r="H4" i="2"/>
  <c r="I4" i="2" s="1"/>
  <c r="J4" i="2" s="1"/>
  <c r="H2021" i="2"/>
  <c r="I2021" i="2" s="1"/>
  <c r="H2005" i="2"/>
  <c r="I2005" i="2" s="1"/>
  <c r="J2005" i="2" s="1"/>
  <c r="H1989" i="2"/>
  <c r="I1989" i="2" s="1"/>
  <c r="J1989" i="2" s="1"/>
  <c r="H1973" i="2"/>
  <c r="I1973" i="2" s="1"/>
  <c r="J1973" i="2" s="1"/>
  <c r="H1957" i="2"/>
  <c r="I1957" i="2" s="1"/>
  <c r="J1957" i="2" s="1"/>
  <c r="H1941" i="2"/>
  <c r="I1941" i="2" s="1"/>
  <c r="J1941" i="2" s="1"/>
  <c r="H1929" i="2"/>
  <c r="I1929" i="2" s="1"/>
  <c r="J1929" i="2" s="1"/>
  <c r="H1921" i="2"/>
  <c r="I1921" i="2" s="1"/>
  <c r="J1921" i="2" s="1"/>
  <c r="H1913" i="2"/>
  <c r="I1913" i="2" s="1"/>
  <c r="J1913" i="2" s="1"/>
  <c r="H1905" i="2"/>
  <c r="I1905" i="2" s="1"/>
  <c r="J1905" i="2" s="1"/>
  <c r="H1897" i="2"/>
  <c r="I1897" i="2" s="1"/>
  <c r="J1897" i="2" s="1"/>
  <c r="H1889" i="2"/>
  <c r="I1889" i="2" s="1"/>
  <c r="J1889" i="2" s="1"/>
  <c r="H1881" i="2"/>
  <c r="I1881" i="2" s="1"/>
  <c r="J1881" i="2" s="1"/>
  <c r="H1873" i="2"/>
  <c r="I1873" i="2" s="1"/>
  <c r="J1873" i="2" s="1"/>
  <c r="H1865" i="2"/>
  <c r="I1865" i="2" s="1"/>
  <c r="J1865" i="2" s="1"/>
  <c r="H1857" i="2"/>
  <c r="I1857" i="2" s="1"/>
  <c r="J1857" i="2" s="1"/>
  <c r="H1849" i="2"/>
  <c r="I1849" i="2" s="1"/>
  <c r="J1849" i="2" s="1"/>
  <c r="H1841" i="2"/>
  <c r="I1841" i="2" s="1"/>
  <c r="J1841" i="2" s="1"/>
  <c r="H1833" i="2"/>
  <c r="I1833" i="2" s="1"/>
  <c r="J1833" i="2" s="1"/>
  <c r="H1825" i="2"/>
  <c r="I1825" i="2" s="1"/>
  <c r="J1825" i="2" s="1"/>
  <c r="H1817" i="2"/>
  <c r="I1817" i="2" s="1"/>
  <c r="J1817" i="2" s="1"/>
  <c r="H1809" i="2"/>
  <c r="I1809" i="2" s="1"/>
  <c r="J1809" i="2" s="1"/>
  <c r="H1801" i="2"/>
  <c r="I1801" i="2" s="1"/>
  <c r="J1801" i="2" s="1"/>
  <c r="H1793" i="2"/>
  <c r="I1793" i="2" s="1"/>
  <c r="J1793" i="2" s="1"/>
  <c r="H1785" i="2"/>
  <c r="I1785" i="2" s="1"/>
  <c r="J1785" i="2" s="1"/>
  <c r="H1777" i="2"/>
  <c r="I1777" i="2" s="1"/>
  <c r="J1777" i="2" s="1"/>
  <c r="H1769" i="2"/>
  <c r="I1769" i="2" s="1"/>
  <c r="J1769" i="2" s="1"/>
  <c r="H1761" i="2"/>
  <c r="I1761" i="2" s="1"/>
  <c r="J1761" i="2" s="1"/>
  <c r="H1753" i="2"/>
  <c r="I1753" i="2" s="1"/>
  <c r="J1753" i="2" s="1"/>
  <c r="H1745" i="2"/>
  <c r="I1745" i="2" s="1"/>
  <c r="J1745" i="2" s="1"/>
  <c r="H1737" i="2"/>
  <c r="I1737" i="2" s="1"/>
  <c r="J1737" i="2" s="1"/>
  <c r="H1729" i="2"/>
  <c r="I1729" i="2" s="1"/>
  <c r="J1729" i="2" s="1"/>
  <c r="H1721" i="2"/>
  <c r="I1721" i="2" s="1"/>
  <c r="J1721" i="2" s="1"/>
  <c r="H1713" i="2"/>
  <c r="I1713" i="2" s="1"/>
  <c r="J1713" i="2" s="1"/>
  <c r="H1705" i="2"/>
  <c r="I1705" i="2" s="1"/>
  <c r="J1705" i="2" s="1"/>
  <c r="H1697" i="2"/>
  <c r="I1697" i="2" s="1"/>
  <c r="J1697" i="2" s="1"/>
  <c r="H1689" i="2"/>
  <c r="I1689" i="2" s="1"/>
  <c r="J1689" i="2" s="1"/>
  <c r="H1681" i="2"/>
  <c r="I1681" i="2" s="1"/>
  <c r="J1681" i="2" s="1"/>
  <c r="H1673" i="2"/>
  <c r="I1673" i="2" s="1"/>
  <c r="J1673" i="2" s="1"/>
  <c r="H1665" i="2"/>
  <c r="I1665" i="2" s="1"/>
  <c r="J1665" i="2" s="1"/>
  <c r="H1657" i="2"/>
  <c r="I1657" i="2" s="1"/>
  <c r="J1657" i="2" s="1"/>
  <c r="H1649" i="2"/>
  <c r="I1649" i="2" s="1"/>
  <c r="J1649" i="2" s="1"/>
  <c r="H1641" i="2"/>
  <c r="I1641" i="2" s="1"/>
  <c r="J1641" i="2" s="1"/>
  <c r="H1633" i="2"/>
  <c r="I1633" i="2" s="1"/>
  <c r="J1633" i="2" s="1"/>
  <c r="H1625" i="2"/>
  <c r="I1625" i="2" s="1"/>
  <c r="J1625" i="2" s="1"/>
  <c r="H1617" i="2"/>
  <c r="I1617" i="2" s="1"/>
  <c r="J1617" i="2" s="1"/>
  <c r="H1609" i="2"/>
  <c r="I1609" i="2" s="1"/>
  <c r="J1609" i="2" s="1"/>
  <c r="H1601" i="2"/>
  <c r="I1601" i="2" s="1"/>
  <c r="J1601" i="2" s="1"/>
  <c r="H1593" i="2"/>
  <c r="I1593" i="2" s="1"/>
  <c r="J1593" i="2" s="1"/>
  <c r="H1585" i="2"/>
  <c r="I1585" i="2" s="1"/>
  <c r="J1585" i="2" s="1"/>
  <c r="H1577" i="2"/>
  <c r="I1577" i="2" s="1"/>
  <c r="J1577" i="2" s="1"/>
  <c r="H1572" i="2"/>
  <c r="I1572" i="2" s="1"/>
  <c r="J1572" i="2" s="1"/>
  <c r="H1566" i="2"/>
  <c r="I1566" i="2" s="1"/>
  <c r="J1566" i="2" s="1"/>
  <c r="H1561" i="2"/>
  <c r="I1561" i="2" s="1"/>
  <c r="J1561" i="2" s="1"/>
  <c r="H1556" i="2"/>
  <c r="I1556" i="2" s="1"/>
  <c r="J1556" i="2" s="1"/>
  <c r="H1550" i="2"/>
  <c r="I1550" i="2" s="1"/>
  <c r="J1550" i="2" s="1"/>
  <c r="H1545" i="2"/>
  <c r="I1545" i="2" s="1"/>
  <c r="J1545" i="2" s="1"/>
  <c r="H1540" i="2"/>
  <c r="I1540" i="2" s="1"/>
  <c r="J1540" i="2" s="1"/>
  <c r="H1534" i="2"/>
  <c r="I1534" i="2" s="1"/>
  <c r="J1534" i="2" s="1"/>
  <c r="H1529" i="2"/>
  <c r="I1529" i="2" s="1"/>
  <c r="J1529" i="2" s="1"/>
  <c r="H1524" i="2"/>
  <c r="I1524" i="2" s="1"/>
  <c r="J1524" i="2" s="1"/>
  <c r="H1518" i="2"/>
  <c r="I1518" i="2" s="1"/>
  <c r="J1518" i="2" s="1"/>
  <c r="H1513" i="2"/>
  <c r="I1513" i="2" s="1"/>
  <c r="J1513" i="2" s="1"/>
  <c r="H1508" i="2"/>
  <c r="I1508" i="2" s="1"/>
  <c r="J1508" i="2" s="1"/>
  <c r="H1502" i="2"/>
  <c r="I1502" i="2" s="1"/>
  <c r="J1502" i="2" s="1"/>
  <c r="H1497" i="2"/>
  <c r="I1497" i="2" s="1"/>
  <c r="J1497" i="2" s="1"/>
  <c r="H1492" i="2"/>
  <c r="I1492" i="2" s="1"/>
  <c r="J1492" i="2" s="1"/>
  <c r="H1486" i="2"/>
  <c r="I1486" i="2" s="1"/>
  <c r="J1486" i="2" s="1"/>
  <c r="H1481" i="2"/>
  <c r="I1481" i="2" s="1"/>
  <c r="J1481" i="2" s="1"/>
  <c r="H1476" i="2"/>
  <c r="I1476" i="2" s="1"/>
  <c r="J1476" i="2" s="1"/>
  <c r="H1470" i="2"/>
  <c r="I1470" i="2" s="1"/>
  <c r="J1470" i="2" s="1"/>
  <c r="H1465" i="2"/>
  <c r="I1465" i="2" s="1"/>
  <c r="J1465" i="2" s="1"/>
  <c r="H1460" i="2"/>
  <c r="I1460" i="2" s="1"/>
  <c r="J1460" i="2" s="1"/>
  <c r="H1454" i="2"/>
  <c r="I1454" i="2" s="1"/>
  <c r="J1454" i="2" s="1"/>
  <c r="H1449" i="2"/>
  <c r="I1449" i="2" s="1"/>
  <c r="J1449" i="2" s="1"/>
  <c r="H1444" i="2"/>
  <c r="I1444" i="2" s="1"/>
  <c r="J1444" i="2" s="1"/>
  <c r="H1438" i="2"/>
  <c r="I1438" i="2" s="1"/>
  <c r="J1438" i="2" s="1"/>
  <c r="H1433" i="2"/>
  <c r="I1433" i="2" s="1"/>
  <c r="J1433" i="2" s="1"/>
  <c r="H1428" i="2"/>
  <c r="I1428" i="2" s="1"/>
  <c r="J1428" i="2" s="1"/>
  <c r="H1422" i="2"/>
  <c r="I1422" i="2" s="1"/>
  <c r="J1422" i="2" s="1"/>
  <c r="H1417" i="2"/>
  <c r="I1417" i="2" s="1"/>
  <c r="J1417" i="2" s="1"/>
  <c r="H1412" i="2"/>
  <c r="I1412" i="2" s="1"/>
  <c r="J1412" i="2" s="1"/>
  <c r="H1406" i="2"/>
  <c r="I1406" i="2" s="1"/>
  <c r="J1406" i="2" s="1"/>
  <c r="H1401" i="2"/>
  <c r="I1401" i="2" s="1"/>
  <c r="J1401" i="2" s="1"/>
  <c r="H1396" i="2"/>
  <c r="I1396" i="2" s="1"/>
  <c r="J1396" i="2" s="1"/>
  <c r="H1390" i="2"/>
  <c r="I1390" i="2" s="1"/>
  <c r="J1390" i="2" s="1"/>
  <c r="H1385" i="2"/>
  <c r="I1385" i="2" s="1"/>
  <c r="J1385" i="2" s="1"/>
  <c r="H1380" i="2"/>
  <c r="I1380" i="2" s="1"/>
  <c r="J1380" i="2" s="1"/>
  <c r="H1374" i="2"/>
  <c r="I1374" i="2" s="1"/>
  <c r="J1374" i="2" s="1"/>
  <c r="H1369" i="2"/>
  <c r="I1369" i="2" s="1"/>
  <c r="J1369" i="2" s="1"/>
  <c r="H1364" i="2"/>
  <c r="I1364" i="2" s="1"/>
  <c r="J1364" i="2" s="1"/>
  <c r="H1358" i="2"/>
  <c r="I1358" i="2" s="1"/>
  <c r="J1358" i="2" s="1"/>
  <c r="H1353" i="2"/>
  <c r="I1353" i="2" s="1"/>
  <c r="J1353" i="2" s="1"/>
  <c r="H1348" i="2"/>
  <c r="I1348" i="2" s="1"/>
  <c r="J1348" i="2" s="1"/>
  <c r="H1342" i="2"/>
  <c r="I1342" i="2" s="1"/>
  <c r="J1342" i="2" s="1"/>
  <c r="H1337" i="2"/>
  <c r="I1337" i="2" s="1"/>
  <c r="J1337" i="2" s="1"/>
  <c r="H1332" i="2"/>
  <c r="I1332" i="2" s="1"/>
  <c r="J1332" i="2" s="1"/>
  <c r="H1326" i="2"/>
  <c r="I1326" i="2" s="1"/>
  <c r="J1326" i="2" s="1"/>
  <c r="H1321" i="2"/>
  <c r="I1321" i="2" s="1"/>
  <c r="J1321" i="2" s="1"/>
  <c r="H1316" i="2"/>
  <c r="I1316" i="2" s="1"/>
  <c r="J1316" i="2" s="1"/>
  <c r="H1310" i="2"/>
  <c r="I1310" i="2" s="1"/>
  <c r="J1310" i="2" s="1"/>
  <c r="H1305" i="2"/>
  <c r="I1305" i="2" s="1"/>
  <c r="J1305" i="2" s="1"/>
  <c r="H1300" i="2"/>
  <c r="I1300" i="2" s="1"/>
  <c r="J1300" i="2" s="1"/>
  <c r="H1294" i="2"/>
  <c r="I1294" i="2" s="1"/>
  <c r="J1294" i="2" s="1"/>
  <c r="H1289" i="2"/>
  <c r="I1289" i="2" s="1"/>
  <c r="J1289" i="2" s="1"/>
  <c r="H1284" i="2"/>
  <c r="I1284" i="2" s="1"/>
  <c r="J1284" i="2" s="1"/>
  <c r="H1278" i="2"/>
  <c r="I1278" i="2" s="1"/>
  <c r="J1278" i="2" s="1"/>
  <c r="H1273" i="2"/>
  <c r="I1273" i="2" s="1"/>
  <c r="J1273" i="2" s="1"/>
  <c r="H1268" i="2"/>
  <c r="I1268" i="2" s="1"/>
  <c r="J1268" i="2" s="1"/>
  <c r="H1262" i="2"/>
  <c r="I1262" i="2" s="1"/>
  <c r="J1262" i="2" s="1"/>
  <c r="H1257" i="2"/>
  <c r="I1257" i="2" s="1"/>
  <c r="J1257" i="2" s="1"/>
  <c r="H1252" i="2"/>
  <c r="I1252" i="2" s="1"/>
  <c r="J1252" i="2" s="1"/>
  <c r="H1246" i="2"/>
  <c r="I1246" i="2" s="1"/>
  <c r="J1246" i="2" s="1"/>
  <c r="H1241" i="2"/>
  <c r="I1241" i="2" s="1"/>
  <c r="J1241" i="2" s="1"/>
  <c r="H1236" i="2"/>
  <c r="I1236" i="2" s="1"/>
  <c r="J1236" i="2" s="1"/>
  <c r="H1230" i="2"/>
  <c r="I1230" i="2" s="1"/>
  <c r="J1230" i="2" s="1"/>
  <c r="H1225" i="2"/>
  <c r="I1225" i="2" s="1"/>
  <c r="J1225" i="2" s="1"/>
  <c r="H1220" i="2"/>
  <c r="I1220" i="2" s="1"/>
  <c r="J1220" i="2" s="1"/>
  <c r="H1214" i="2"/>
  <c r="I1214" i="2" s="1"/>
  <c r="J1214" i="2" s="1"/>
  <c r="H1209" i="2"/>
  <c r="I1209" i="2" s="1"/>
  <c r="J1209" i="2" s="1"/>
  <c r="H1204" i="2"/>
  <c r="I1204" i="2" s="1"/>
  <c r="J1204" i="2" s="1"/>
  <c r="H1198" i="2"/>
  <c r="I1198" i="2" s="1"/>
  <c r="J1198" i="2" s="1"/>
  <c r="H1193" i="2"/>
  <c r="I1193" i="2" s="1"/>
  <c r="J1193" i="2" s="1"/>
  <c r="H1188" i="2"/>
  <c r="I1188" i="2" s="1"/>
  <c r="J1188" i="2" s="1"/>
  <c r="H1182" i="2"/>
  <c r="I1182" i="2" s="1"/>
  <c r="J1182" i="2" s="1"/>
  <c r="H1177" i="2"/>
  <c r="I1177" i="2" s="1"/>
  <c r="J1177" i="2" s="1"/>
  <c r="H1172" i="2"/>
  <c r="I1172" i="2" s="1"/>
  <c r="J1172" i="2" s="1"/>
  <c r="H1166" i="2"/>
  <c r="I1166" i="2" s="1"/>
  <c r="J1166" i="2" s="1"/>
  <c r="H1161" i="2"/>
  <c r="I1161" i="2" s="1"/>
  <c r="J1161" i="2" s="1"/>
  <c r="H1156" i="2"/>
  <c r="I1156" i="2" s="1"/>
  <c r="J1156" i="2" s="1"/>
  <c r="H1150" i="2"/>
  <c r="I1150" i="2" s="1"/>
  <c r="J1150" i="2" s="1"/>
  <c r="H1145" i="2"/>
  <c r="I1145" i="2" s="1"/>
  <c r="J1145" i="2" s="1"/>
  <c r="H1140" i="2"/>
  <c r="I1140" i="2" s="1"/>
  <c r="J1140" i="2" s="1"/>
  <c r="H1134" i="2"/>
  <c r="I1134" i="2" s="1"/>
  <c r="J1134" i="2" s="1"/>
  <c r="H1129" i="2"/>
  <c r="I1129" i="2" s="1"/>
  <c r="J1129" i="2" s="1"/>
  <c r="H1124" i="2"/>
  <c r="I1124" i="2" s="1"/>
  <c r="J1124" i="2" s="1"/>
  <c r="H1118" i="2"/>
  <c r="I1118" i="2" s="1"/>
  <c r="J1118" i="2" s="1"/>
  <c r="H1113" i="2"/>
  <c r="I1113" i="2" s="1"/>
  <c r="J1113" i="2" s="1"/>
  <c r="H1108" i="2"/>
  <c r="I1108" i="2" s="1"/>
  <c r="J1108" i="2" s="1"/>
  <c r="H1102" i="2"/>
  <c r="I1102" i="2" s="1"/>
  <c r="J1102" i="2" s="1"/>
  <c r="H1097" i="2"/>
  <c r="I1097" i="2" s="1"/>
  <c r="J1097" i="2" s="1"/>
  <c r="H1092" i="2"/>
  <c r="I1092" i="2" s="1"/>
  <c r="J1092" i="2" s="1"/>
  <c r="H1086" i="2"/>
  <c r="I1086" i="2" s="1"/>
  <c r="J1086" i="2" s="1"/>
  <c r="H1081" i="2"/>
  <c r="I1081" i="2" s="1"/>
  <c r="J1081" i="2" s="1"/>
  <c r="H1076" i="2"/>
  <c r="I1076" i="2" s="1"/>
  <c r="J1076" i="2" s="1"/>
  <c r="H1070" i="2"/>
  <c r="I1070" i="2" s="1"/>
  <c r="J1070" i="2" s="1"/>
  <c r="H1065" i="2"/>
  <c r="I1065" i="2" s="1"/>
  <c r="J1065" i="2" s="1"/>
  <c r="H1060" i="2"/>
  <c r="I1060" i="2" s="1"/>
  <c r="J1060" i="2" s="1"/>
  <c r="H1055" i="2"/>
  <c r="I1055" i="2" s="1"/>
  <c r="J1055" i="2" s="1"/>
  <c r="H1051" i="2"/>
  <c r="I1051" i="2" s="1"/>
  <c r="J1051" i="2" s="1"/>
  <c r="H1047" i="2"/>
  <c r="I1047" i="2" s="1"/>
  <c r="J1047" i="2" s="1"/>
  <c r="H1043" i="2"/>
  <c r="I1043" i="2" s="1"/>
  <c r="J1043" i="2" s="1"/>
  <c r="H1039" i="2"/>
  <c r="I1039" i="2" s="1"/>
  <c r="J1039" i="2" s="1"/>
  <c r="H1035" i="2"/>
  <c r="I1035" i="2" s="1"/>
  <c r="J1035" i="2" s="1"/>
  <c r="H1031" i="2"/>
  <c r="I1031" i="2" s="1"/>
  <c r="J1031" i="2" s="1"/>
  <c r="H1027" i="2"/>
  <c r="I1027" i="2" s="1"/>
  <c r="J1027" i="2" s="1"/>
  <c r="H1023" i="2"/>
  <c r="I1023" i="2" s="1"/>
  <c r="J1023" i="2" s="1"/>
  <c r="H1019" i="2"/>
  <c r="I1019" i="2" s="1"/>
  <c r="J1019" i="2" s="1"/>
  <c r="H1015" i="2"/>
  <c r="I1015" i="2" s="1"/>
  <c r="J1015" i="2" s="1"/>
  <c r="H1011" i="2"/>
  <c r="I1011" i="2" s="1"/>
  <c r="J1011" i="2" s="1"/>
  <c r="H1007" i="2"/>
  <c r="I1007" i="2" s="1"/>
  <c r="J1007" i="2" s="1"/>
  <c r="H1003" i="2"/>
  <c r="I1003" i="2" s="1"/>
  <c r="J1003" i="2" s="1"/>
  <c r="H999" i="2"/>
  <c r="I999" i="2" s="1"/>
  <c r="J999" i="2" s="1"/>
  <c r="H995" i="2"/>
  <c r="I995" i="2" s="1"/>
  <c r="J995" i="2" s="1"/>
  <c r="H991" i="2"/>
  <c r="I991" i="2" s="1"/>
  <c r="J991" i="2" s="1"/>
  <c r="H987" i="2"/>
  <c r="I987" i="2" s="1"/>
  <c r="J987" i="2" s="1"/>
  <c r="H983" i="2"/>
  <c r="I983" i="2" s="1"/>
  <c r="J983" i="2" s="1"/>
  <c r="H979" i="2"/>
  <c r="I979" i="2" s="1"/>
  <c r="J979" i="2" s="1"/>
  <c r="H975" i="2"/>
  <c r="I975" i="2" s="1"/>
  <c r="J975" i="2" s="1"/>
  <c r="H971" i="2"/>
  <c r="I971" i="2" s="1"/>
  <c r="J971" i="2" s="1"/>
  <c r="H967" i="2"/>
  <c r="I967" i="2" s="1"/>
  <c r="J967" i="2" s="1"/>
  <c r="H963" i="2"/>
  <c r="I963" i="2" s="1"/>
  <c r="J963" i="2" s="1"/>
  <c r="H959" i="2"/>
  <c r="I959" i="2" s="1"/>
  <c r="J959" i="2" s="1"/>
  <c r="H955" i="2"/>
  <c r="I955" i="2" s="1"/>
  <c r="J955" i="2" s="1"/>
  <c r="H951" i="2"/>
  <c r="I951" i="2" s="1"/>
  <c r="J951" i="2" s="1"/>
  <c r="H947" i="2"/>
  <c r="I947" i="2" s="1"/>
  <c r="J947" i="2" s="1"/>
  <c r="H943" i="2"/>
  <c r="I943" i="2" s="1"/>
  <c r="J943" i="2" s="1"/>
  <c r="H939" i="2"/>
  <c r="I939" i="2" s="1"/>
  <c r="J939" i="2" s="1"/>
  <c r="H935" i="2"/>
  <c r="I935" i="2" s="1"/>
  <c r="J935" i="2" s="1"/>
  <c r="H931" i="2"/>
  <c r="I931" i="2" s="1"/>
  <c r="J931" i="2" s="1"/>
  <c r="H927" i="2"/>
  <c r="I927" i="2" s="1"/>
  <c r="J927" i="2" s="1"/>
  <c r="H923" i="2"/>
  <c r="I923" i="2" s="1"/>
  <c r="J923" i="2" s="1"/>
  <c r="H919" i="2"/>
  <c r="I919" i="2" s="1"/>
  <c r="J919" i="2" s="1"/>
  <c r="H915" i="2"/>
  <c r="I915" i="2" s="1"/>
  <c r="J915" i="2" s="1"/>
  <c r="H911" i="2"/>
  <c r="I911" i="2" s="1"/>
  <c r="J911" i="2" s="1"/>
  <c r="H907" i="2"/>
  <c r="I907" i="2" s="1"/>
  <c r="J907" i="2" s="1"/>
  <c r="H903" i="2"/>
  <c r="I903" i="2" s="1"/>
  <c r="J903" i="2" s="1"/>
  <c r="H899" i="2"/>
  <c r="I899" i="2" s="1"/>
  <c r="J899" i="2" s="1"/>
  <c r="H895" i="2"/>
  <c r="I895" i="2" s="1"/>
  <c r="J895" i="2" s="1"/>
  <c r="H891" i="2"/>
  <c r="I891" i="2" s="1"/>
  <c r="J891" i="2" s="1"/>
  <c r="H887" i="2"/>
  <c r="I887" i="2" s="1"/>
  <c r="J887" i="2" s="1"/>
  <c r="H883" i="2"/>
  <c r="I883" i="2" s="1"/>
  <c r="J883" i="2" s="1"/>
  <c r="H879" i="2"/>
  <c r="I879" i="2" s="1"/>
  <c r="J879" i="2" s="1"/>
  <c r="H875" i="2"/>
  <c r="I875" i="2" s="1"/>
  <c r="J875" i="2" s="1"/>
  <c r="H871" i="2"/>
  <c r="I871" i="2" s="1"/>
  <c r="J871" i="2" s="1"/>
  <c r="H867" i="2"/>
  <c r="I867" i="2" s="1"/>
  <c r="J867" i="2" s="1"/>
  <c r="H863" i="2"/>
  <c r="I863" i="2" s="1"/>
  <c r="J863" i="2" s="1"/>
  <c r="H859" i="2"/>
  <c r="I859" i="2" s="1"/>
  <c r="J859" i="2" s="1"/>
  <c r="H855" i="2"/>
  <c r="I855" i="2" s="1"/>
  <c r="J855" i="2" s="1"/>
  <c r="H851" i="2"/>
  <c r="I851" i="2" s="1"/>
  <c r="J851" i="2" s="1"/>
  <c r="H847" i="2"/>
  <c r="I847" i="2" s="1"/>
  <c r="J847" i="2" s="1"/>
  <c r="H843" i="2"/>
  <c r="I843" i="2" s="1"/>
  <c r="J843" i="2" s="1"/>
  <c r="H839" i="2"/>
  <c r="I839" i="2" s="1"/>
  <c r="J839" i="2" s="1"/>
  <c r="H835" i="2"/>
  <c r="I835" i="2" s="1"/>
  <c r="J835" i="2" s="1"/>
  <c r="H831" i="2"/>
  <c r="I831" i="2" s="1"/>
  <c r="J831" i="2" s="1"/>
  <c r="H827" i="2"/>
  <c r="I827" i="2" s="1"/>
  <c r="J827" i="2" s="1"/>
  <c r="H823" i="2"/>
  <c r="I823" i="2" s="1"/>
  <c r="J823" i="2" s="1"/>
  <c r="H819" i="2"/>
  <c r="I819" i="2" s="1"/>
  <c r="J819" i="2" s="1"/>
  <c r="H815" i="2"/>
  <c r="I815" i="2" s="1"/>
  <c r="J815" i="2" s="1"/>
  <c r="H811" i="2"/>
  <c r="I811" i="2" s="1"/>
  <c r="J811" i="2" s="1"/>
  <c r="H807" i="2"/>
  <c r="I807" i="2" s="1"/>
  <c r="J807" i="2" s="1"/>
  <c r="H803" i="2"/>
  <c r="I803" i="2" s="1"/>
  <c r="J803" i="2" s="1"/>
  <c r="H799" i="2"/>
  <c r="I799" i="2" s="1"/>
  <c r="J799" i="2" s="1"/>
  <c r="H795" i="2"/>
  <c r="I795" i="2" s="1"/>
  <c r="J795" i="2" s="1"/>
  <c r="H791" i="2"/>
  <c r="I791" i="2" s="1"/>
  <c r="J791" i="2" s="1"/>
  <c r="H787" i="2"/>
  <c r="I787" i="2" s="1"/>
  <c r="J787" i="2" s="1"/>
  <c r="H783" i="2"/>
  <c r="I783" i="2" s="1"/>
  <c r="J783" i="2" s="1"/>
  <c r="H779" i="2"/>
  <c r="I779" i="2" s="1"/>
  <c r="J779" i="2" s="1"/>
  <c r="H775" i="2"/>
  <c r="I775" i="2" s="1"/>
  <c r="J775" i="2" s="1"/>
  <c r="H771" i="2"/>
  <c r="I771" i="2" s="1"/>
  <c r="J771" i="2" s="1"/>
  <c r="H767" i="2"/>
  <c r="I767" i="2" s="1"/>
  <c r="J767" i="2" s="1"/>
  <c r="H763" i="2"/>
  <c r="I763" i="2" s="1"/>
  <c r="J763" i="2" s="1"/>
  <c r="H759" i="2"/>
  <c r="I759" i="2" s="1"/>
  <c r="J759" i="2" s="1"/>
  <c r="H755" i="2"/>
  <c r="I755" i="2" s="1"/>
  <c r="J755" i="2" s="1"/>
  <c r="H751" i="2"/>
  <c r="I751" i="2" s="1"/>
  <c r="J751" i="2" s="1"/>
  <c r="H747" i="2"/>
  <c r="I747" i="2" s="1"/>
  <c r="J747" i="2" s="1"/>
  <c r="H743" i="2"/>
  <c r="I743" i="2" s="1"/>
  <c r="J743" i="2" s="1"/>
  <c r="H739" i="2"/>
  <c r="I739" i="2" s="1"/>
  <c r="J739" i="2" s="1"/>
  <c r="H735" i="2"/>
  <c r="I735" i="2" s="1"/>
  <c r="J735" i="2" s="1"/>
  <c r="H731" i="2"/>
  <c r="I731" i="2" s="1"/>
  <c r="J731" i="2" s="1"/>
  <c r="H727" i="2"/>
  <c r="I727" i="2" s="1"/>
  <c r="J727" i="2" s="1"/>
  <c r="H723" i="2"/>
  <c r="I723" i="2" s="1"/>
  <c r="J723" i="2" s="1"/>
  <c r="H719" i="2"/>
  <c r="I719" i="2" s="1"/>
  <c r="J719" i="2" s="1"/>
  <c r="H715" i="2"/>
  <c r="I715" i="2" s="1"/>
  <c r="J715" i="2" s="1"/>
  <c r="H711" i="2"/>
  <c r="I711" i="2" s="1"/>
  <c r="J711" i="2" s="1"/>
  <c r="H707" i="2"/>
  <c r="I707" i="2" s="1"/>
  <c r="J707" i="2" s="1"/>
  <c r="H703" i="2"/>
  <c r="I703" i="2" s="1"/>
  <c r="J703" i="2" s="1"/>
  <c r="H699" i="2"/>
  <c r="I699" i="2" s="1"/>
  <c r="J699" i="2" s="1"/>
  <c r="H695" i="2"/>
  <c r="I695" i="2" s="1"/>
  <c r="J695" i="2" s="1"/>
  <c r="H691" i="2"/>
  <c r="I691" i="2" s="1"/>
  <c r="J691" i="2" s="1"/>
  <c r="H687" i="2"/>
  <c r="I687" i="2" s="1"/>
  <c r="J687" i="2" s="1"/>
  <c r="H683" i="2"/>
  <c r="I683" i="2" s="1"/>
  <c r="J683" i="2" s="1"/>
  <c r="H679" i="2"/>
  <c r="I679" i="2" s="1"/>
  <c r="J679" i="2" s="1"/>
  <c r="H675" i="2"/>
  <c r="I675" i="2" s="1"/>
  <c r="J675" i="2" s="1"/>
  <c r="H671" i="2"/>
  <c r="I671" i="2" s="1"/>
  <c r="J671" i="2" s="1"/>
  <c r="H667" i="2"/>
  <c r="I667" i="2" s="1"/>
  <c r="J667" i="2" s="1"/>
  <c r="H663" i="2"/>
  <c r="I663" i="2" s="1"/>
  <c r="J663" i="2" s="1"/>
  <c r="H659" i="2"/>
  <c r="I659" i="2" s="1"/>
  <c r="J659" i="2" s="1"/>
  <c r="H655" i="2"/>
  <c r="I655" i="2" s="1"/>
  <c r="J655" i="2" s="1"/>
  <c r="H651" i="2"/>
  <c r="I651" i="2" s="1"/>
  <c r="J651" i="2" s="1"/>
  <c r="H647" i="2"/>
  <c r="I647" i="2" s="1"/>
  <c r="J647" i="2" s="1"/>
  <c r="H643" i="2"/>
  <c r="I643" i="2" s="1"/>
  <c r="J643" i="2" s="1"/>
  <c r="H639" i="2"/>
  <c r="I639" i="2" s="1"/>
  <c r="J639" i="2" s="1"/>
  <c r="H635" i="2"/>
  <c r="I635" i="2" s="1"/>
  <c r="J635" i="2" s="1"/>
  <c r="H631" i="2"/>
  <c r="I631" i="2" s="1"/>
  <c r="J631" i="2" s="1"/>
  <c r="H627" i="2"/>
  <c r="I627" i="2" s="1"/>
  <c r="J627" i="2" s="1"/>
  <c r="H623" i="2"/>
  <c r="I623" i="2" s="1"/>
  <c r="J623" i="2" s="1"/>
  <c r="H619" i="2"/>
  <c r="I619" i="2" s="1"/>
  <c r="J619" i="2" s="1"/>
  <c r="H615" i="2"/>
  <c r="I615" i="2" s="1"/>
  <c r="J615" i="2" s="1"/>
  <c r="H611" i="2"/>
  <c r="I611" i="2" s="1"/>
  <c r="J611" i="2" s="1"/>
  <c r="H607" i="2"/>
  <c r="I607" i="2" s="1"/>
  <c r="J607" i="2" s="1"/>
  <c r="H603" i="2"/>
  <c r="I603" i="2" s="1"/>
  <c r="J603" i="2" s="1"/>
  <c r="H599" i="2"/>
  <c r="I599" i="2" s="1"/>
  <c r="J599" i="2" s="1"/>
  <c r="H595" i="2"/>
  <c r="I595" i="2" s="1"/>
  <c r="J595" i="2" s="1"/>
  <c r="H591" i="2"/>
  <c r="I591" i="2" s="1"/>
  <c r="J591" i="2" s="1"/>
  <c r="H587" i="2"/>
  <c r="I587" i="2" s="1"/>
  <c r="J587" i="2" s="1"/>
  <c r="H583" i="2"/>
  <c r="I583" i="2" s="1"/>
  <c r="J583" i="2" s="1"/>
  <c r="H579" i="2"/>
  <c r="I579" i="2" s="1"/>
  <c r="J579" i="2" s="1"/>
  <c r="H575" i="2"/>
  <c r="I575" i="2" s="1"/>
  <c r="J575" i="2" s="1"/>
  <c r="H571" i="2"/>
  <c r="I571" i="2" s="1"/>
  <c r="J571" i="2" s="1"/>
  <c r="H567" i="2"/>
  <c r="I567" i="2" s="1"/>
  <c r="J567" i="2" s="1"/>
  <c r="H563" i="2"/>
  <c r="I563" i="2" s="1"/>
  <c r="J563" i="2" s="1"/>
  <c r="H559" i="2"/>
  <c r="I559" i="2" s="1"/>
  <c r="J559" i="2" s="1"/>
  <c r="H555" i="2"/>
  <c r="I555" i="2" s="1"/>
  <c r="J555" i="2" s="1"/>
  <c r="H551" i="2"/>
  <c r="I551" i="2" s="1"/>
  <c r="J551" i="2" s="1"/>
  <c r="H547" i="2"/>
  <c r="I547" i="2" s="1"/>
  <c r="J547" i="2" s="1"/>
  <c r="H543" i="2"/>
  <c r="I543" i="2" s="1"/>
  <c r="J543" i="2" s="1"/>
  <c r="H539" i="2"/>
  <c r="I539" i="2" s="1"/>
  <c r="J539" i="2" s="1"/>
  <c r="H535" i="2"/>
  <c r="I535" i="2" s="1"/>
  <c r="J535" i="2" s="1"/>
  <c r="H531" i="2"/>
  <c r="I531" i="2" s="1"/>
  <c r="J531" i="2" s="1"/>
  <c r="H527" i="2"/>
  <c r="I527" i="2" s="1"/>
  <c r="J527" i="2" s="1"/>
  <c r="H523" i="2"/>
  <c r="I523" i="2" s="1"/>
  <c r="J523" i="2" s="1"/>
  <c r="H519" i="2"/>
  <c r="I519" i="2" s="1"/>
  <c r="J519" i="2" s="1"/>
  <c r="H515" i="2"/>
  <c r="I515" i="2" s="1"/>
  <c r="J515" i="2" s="1"/>
  <c r="H511" i="2"/>
  <c r="I511" i="2" s="1"/>
  <c r="J511" i="2" s="1"/>
  <c r="H507" i="2"/>
  <c r="I507" i="2" s="1"/>
  <c r="J507" i="2" s="1"/>
  <c r="H503" i="2"/>
  <c r="I503" i="2" s="1"/>
  <c r="H499" i="2"/>
  <c r="I499" i="2" s="1"/>
  <c r="J499" i="2" s="1"/>
  <c r="H495" i="2"/>
  <c r="I495" i="2" s="1"/>
  <c r="J495" i="2" s="1"/>
  <c r="H491" i="2"/>
  <c r="I491" i="2" s="1"/>
  <c r="J491" i="2" s="1"/>
  <c r="H487" i="2"/>
  <c r="I487" i="2" s="1"/>
  <c r="J487" i="2" s="1"/>
  <c r="H483" i="2"/>
  <c r="I483" i="2" s="1"/>
  <c r="J483" i="2" s="1"/>
  <c r="H479" i="2"/>
  <c r="I479" i="2" s="1"/>
  <c r="J479" i="2" s="1"/>
  <c r="H475" i="2"/>
  <c r="I475" i="2" s="1"/>
  <c r="J475" i="2" s="1"/>
  <c r="H471" i="2"/>
  <c r="I471" i="2" s="1"/>
  <c r="J471" i="2" s="1"/>
  <c r="H467" i="2"/>
  <c r="I467" i="2" s="1"/>
  <c r="J467" i="2" s="1"/>
  <c r="H463" i="2"/>
  <c r="I463" i="2" s="1"/>
  <c r="J463" i="2" s="1"/>
  <c r="H459" i="2"/>
  <c r="I459" i="2" s="1"/>
  <c r="J459" i="2" s="1"/>
  <c r="H455" i="2"/>
  <c r="I455" i="2" s="1"/>
  <c r="J455" i="2" s="1"/>
  <c r="H451" i="2"/>
  <c r="I451" i="2" s="1"/>
  <c r="J451" i="2" s="1"/>
  <c r="H447" i="2"/>
  <c r="I447" i="2" s="1"/>
  <c r="J447" i="2" s="1"/>
  <c r="H443" i="2"/>
  <c r="I443" i="2" s="1"/>
  <c r="J443" i="2" s="1"/>
  <c r="H439" i="2"/>
  <c r="I439" i="2" s="1"/>
  <c r="J439" i="2" s="1"/>
  <c r="H435" i="2"/>
  <c r="I435" i="2" s="1"/>
  <c r="J435" i="2" s="1"/>
  <c r="H431" i="2"/>
  <c r="I431" i="2" s="1"/>
  <c r="J431" i="2" s="1"/>
  <c r="H427" i="2"/>
  <c r="I427" i="2" s="1"/>
  <c r="J427" i="2" s="1"/>
  <c r="H423" i="2"/>
  <c r="I423" i="2" s="1"/>
  <c r="J423" i="2" s="1"/>
  <c r="H419" i="2"/>
  <c r="I419" i="2" s="1"/>
  <c r="J419" i="2" s="1"/>
  <c r="H415" i="2"/>
  <c r="I415" i="2" s="1"/>
  <c r="J415" i="2" s="1"/>
  <c r="H411" i="2"/>
  <c r="I411" i="2" s="1"/>
  <c r="J411" i="2" s="1"/>
  <c r="H407" i="2"/>
  <c r="I407" i="2" s="1"/>
  <c r="J407" i="2" s="1"/>
  <c r="H403" i="2"/>
  <c r="I403" i="2" s="1"/>
  <c r="J403" i="2" s="1"/>
  <c r="H399" i="2"/>
  <c r="I399" i="2" s="1"/>
  <c r="J399" i="2" s="1"/>
  <c r="H395" i="2"/>
  <c r="I395" i="2" s="1"/>
  <c r="J395" i="2" s="1"/>
  <c r="H391" i="2"/>
  <c r="I391" i="2" s="1"/>
  <c r="J391" i="2" s="1"/>
  <c r="H387" i="2"/>
  <c r="I387" i="2" s="1"/>
  <c r="J387" i="2" s="1"/>
  <c r="H383" i="2"/>
  <c r="I383" i="2" s="1"/>
  <c r="J383" i="2" s="1"/>
  <c r="H379" i="2"/>
  <c r="I379" i="2" s="1"/>
  <c r="J379" i="2" s="1"/>
  <c r="H375" i="2"/>
  <c r="I375" i="2" s="1"/>
  <c r="J375" i="2" s="1"/>
  <c r="H371" i="2"/>
  <c r="I371" i="2" s="1"/>
  <c r="J371" i="2" s="1"/>
  <c r="H367" i="2"/>
  <c r="I367" i="2" s="1"/>
  <c r="J367" i="2" s="1"/>
  <c r="H363" i="2"/>
  <c r="I363" i="2" s="1"/>
  <c r="J363" i="2" s="1"/>
  <c r="H359" i="2"/>
  <c r="I359" i="2" s="1"/>
  <c r="J359" i="2" s="1"/>
  <c r="H355" i="2"/>
  <c r="I355" i="2" s="1"/>
  <c r="J355" i="2" s="1"/>
  <c r="H351" i="2"/>
  <c r="I351" i="2" s="1"/>
  <c r="J351" i="2" s="1"/>
  <c r="H347" i="2"/>
  <c r="I347" i="2" s="1"/>
  <c r="J347" i="2" s="1"/>
  <c r="H343" i="2"/>
  <c r="I343" i="2" s="1"/>
  <c r="J343" i="2" s="1"/>
  <c r="H339" i="2"/>
  <c r="I339" i="2" s="1"/>
  <c r="J339" i="2" s="1"/>
  <c r="H335" i="2"/>
  <c r="I335" i="2" s="1"/>
  <c r="J335" i="2" s="1"/>
  <c r="H331" i="2"/>
  <c r="I331" i="2" s="1"/>
  <c r="J331" i="2" s="1"/>
  <c r="H327" i="2"/>
  <c r="I327" i="2" s="1"/>
  <c r="J327" i="2" s="1"/>
  <c r="H323" i="2"/>
  <c r="I323" i="2" s="1"/>
  <c r="J323" i="2" s="1"/>
  <c r="H319" i="2"/>
  <c r="I319" i="2" s="1"/>
  <c r="J319" i="2" s="1"/>
  <c r="H315" i="2"/>
  <c r="I315" i="2" s="1"/>
  <c r="J315" i="2" s="1"/>
  <c r="H311" i="2"/>
  <c r="I311" i="2" s="1"/>
  <c r="J311" i="2" s="1"/>
  <c r="H307" i="2"/>
  <c r="I307" i="2" s="1"/>
  <c r="J307" i="2" s="1"/>
  <c r="H303" i="2"/>
  <c r="I303" i="2" s="1"/>
  <c r="J303" i="2" s="1"/>
  <c r="H299" i="2"/>
  <c r="I299" i="2" s="1"/>
  <c r="J299" i="2" s="1"/>
  <c r="H295" i="2"/>
  <c r="I295" i="2" s="1"/>
  <c r="J295" i="2" s="1"/>
  <c r="H291" i="2"/>
  <c r="I291" i="2" s="1"/>
  <c r="J291" i="2" s="1"/>
  <c r="H287" i="2"/>
  <c r="I287" i="2" s="1"/>
  <c r="J287" i="2" s="1"/>
  <c r="H283" i="2"/>
  <c r="I283" i="2" s="1"/>
  <c r="J283" i="2" s="1"/>
  <c r="H279" i="2"/>
  <c r="I279" i="2" s="1"/>
  <c r="J279" i="2" s="1"/>
  <c r="H275" i="2"/>
  <c r="I275" i="2" s="1"/>
  <c r="J275" i="2" s="1"/>
  <c r="H271" i="2"/>
  <c r="I271" i="2" s="1"/>
  <c r="J271" i="2" s="1"/>
  <c r="H267" i="2"/>
  <c r="I267" i="2" s="1"/>
  <c r="J267" i="2" s="1"/>
  <c r="H263" i="2"/>
  <c r="I263" i="2" s="1"/>
  <c r="J263" i="2" s="1"/>
  <c r="H259" i="2"/>
  <c r="I259" i="2" s="1"/>
  <c r="J259" i="2" s="1"/>
  <c r="H255" i="2"/>
  <c r="I255" i="2" s="1"/>
  <c r="J255" i="2" s="1"/>
  <c r="H251" i="2"/>
  <c r="I251" i="2" s="1"/>
  <c r="J251" i="2" s="1"/>
  <c r="I247" i="2"/>
  <c r="H243" i="2"/>
  <c r="I243" i="2" s="1"/>
  <c r="J243" i="2" s="1"/>
  <c r="H239" i="2"/>
  <c r="I239" i="2" s="1"/>
  <c r="J239" i="2" s="1"/>
  <c r="H235" i="2"/>
  <c r="I235" i="2" s="1"/>
  <c r="J235" i="2" s="1"/>
  <c r="H231" i="2"/>
  <c r="I231" i="2" s="1"/>
  <c r="J231" i="2" s="1"/>
  <c r="H227" i="2"/>
  <c r="I227" i="2" s="1"/>
  <c r="J227" i="2" s="1"/>
  <c r="H223" i="2"/>
  <c r="I223" i="2" s="1"/>
  <c r="J223" i="2" s="1"/>
  <c r="H219" i="2"/>
  <c r="I219" i="2" s="1"/>
  <c r="J219" i="2" s="1"/>
  <c r="H215" i="2"/>
  <c r="I215" i="2" s="1"/>
  <c r="J215" i="2" s="1"/>
  <c r="H211" i="2"/>
  <c r="I211" i="2" s="1"/>
  <c r="J211" i="2" s="1"/>
  <c r="H207" i="2"/>
  <c r="I207" i="2" s="1"/>
  <c r="J207" i="2" s="1"/>
  <c r="H203" i="2"/>
  <c r="I203" i="2" s="1"/>
  <c r="J203" i="2" s="1"/>
  <c r="H199" i="2"/>
  <c r="I199" i="2" s="1"/>
  <c r="J199" i="2" s="1"/>
  <c r="H195" i="2"/>
  <c r="I195" i="2" s="1"/>
  <c r="J195" i="2" s="1"/>
  <c r="H191" i="2"/>
  <c r="I191" i="2" s="1"/>
  <c r="J191" i="2" s="1"/>
  <c r="H187" i="2"/>
  <c r="I187" i="2" s="1"/>
  <c r="J187" i="2" s="1"/>
  <c r="H183" i="2"/>
  <c r="I183" i="2" s="1"/>
  <c r="J183" i="2" s="1"/>
  <c r="H179" i="2"/>
  <c r="I179" i="2" s="1"/>
  <c r="J179" i="2" s="1"/>
  <c r="H175" i="2"/>
  <c r="I175" i="2" s="1"/>
  <c r="J175" i="2" s="1"/>
  <c r="H171" i="2"/>
  <c r="I171" i="2" s="1"/>
  <c r="J171" i="2" s="1"/>
  <c r="H167" i="2"/>
  <c r="I167" i="2" s="1"/>
  <c r="J167" i="2" s="1"/>
  <c r="H163" i="2"/>
  <c r="I163" i="2" s="1"/>
  <c r="J163" i="2" s="1"/>
  <c r="H159" i="2"/>
  <c r="I159" i="2" s="1"/>
  <c r="J159" i="2" s="1"/>
  <c r="H155" i="2"/>
  <c r="I155" i="2" s="1"/>
  <c r="J155" i="2" s="1"/>
  <c r="H151" i="2"/>
  <c r="I151" i="2" s="1"/>
  <c r="J151" i="2" s="1"/>
  <c r="H147" i="2"/>
  <c r="I147" i="2" s="1"/>
  <c r="J147" i="2" s="1"/>
  <c r="H143" i="2"/>
  <c r="I143" i="2" s="1"/>
  <c r="J143" i="2" s="1"/>
  <c r="H139" i="2"/>
  <c r="I139" i="2" s="1"/>
  <c r="J139" i="2" s="1"/>
  <c r="H135" i="2"/>
  <c r="I135" i="2" s="1"/>
  <c r="J135" i="2" s="1"/>
  <c r="H131" i="2"/>
  <c r="I131" i="2" s="1"/>
  <c r="J131" i="2" s="1"/>
  <c r="H127" i="2"/>
  <c r="I127" i="2" s="1"/>
  <c r="J127" i="2" s="1"/>
  <c r="H123" i="2"/>
  <c r="I123" i="2" s="1"/>
  <c r="J123" i="2" s="1"/>
  <c r="H119" i="2"/>
  <c r="I119" i="2" s="1"/>
  <c r="J119" i="2" s="1"/>
  <c r="H115" i="2"/>
  <c r="I115" i="2" s="1"/>
  <c r="J115" i="2" s="1"/>
  <c r="H111" i="2"/>
  <c r="I111" i="2" s="1"/>
  <c r="J111" i="2" s="1"/>
  <c r="H107" i="2"/>
  <c r="I107" i="2" s="1"/>
  <c r="J107" i="2" s="1"/>
  <c r="H103" i="2"/>
  <c r="I103" i="2" s="1"/>
  <c r="J103" i="2" s="1"/>
  <c r="H99" i="2"/>
  <c r="I99" i="2" s="1"/>
  <c r="J99" i="2" s="1"/>
  <c r="H95" i="2"/>
  <c r="I95" i="2" s="1"/>
  <c r="J95" i="2" s="1"/>
  <c r="H91" i="2"/>
  <c r="I91" i="2" s="1"/>
  <c r="J91" i="2" s="1"/>
  <c r="H87" i="2"/>
  <c r="I87" i="2" s="1"/>
  <c r="J87" i="2" s="1"/>
  <c r="H83" i="2"/>
  <c r="I83" i="2" s="1"/>
  <c r="J83" i="2" s="1"/>
  <c r="H79" i="2"/>
  <c r="I79" i="2" s="1"/>
  <c r="J79" i="2" s="1"/>
  <c r="H75" i="2"/>
  <c r="I75" i="2" s="1"/>
  <c r="J75" i="2" s="1"/>
  <c r="H71" i="2"/>
  <c r="I71" i="2" s="1"/>
  <c r="J71" i="2" s="1"/>
  <c r="H67" i="2"/>
  <c r="I67" i="2" s="1"/>
  <c r="J67" i="2" s="1"/>
  <c r="H63" i="2"/>
  <c r="I63" i="2" s="1"/>
  <c r="J63" i="2" s="1"/>
  <c r="H59" i="2"/>
  <c r="I59" i="2" s="1"/>
  <c r="J59" i="2" s="1"/>
  <c r="H55" i="2"/>
  <c r="I55" i="2" s="1"/>
  <c r="J55" i="2" s="1"/>
  <c r="H51" i="2"/>
  <c r="I51" i="2" s="1"/>
  <c r="J51" i="2" s="1"/>
  <c r="H47" i="2"/>
  <c r="I47" i="2" s="1"/>
  <c r="J47" i="2" s="1"/>
  <c r="H43" i="2"/>
  <c r="I43" i="2" s="1"/>
  <c r="J43" i="2" s="1"/>
  <c r="H39" i="2"/>
  <c r="I39" i="2" s="1"/>
  <c r="J39" i="2" s="1"/>
  <c r="H35" i="2"/>
  <c r="I35" i="2" s="1"/>
  <c r="J35" i="2" s="1"/>
  <c r="H31" i="2"/>
  <c r="I31" i="2" s="1"/>
  <c r="J31" i="2" s="1"/>
  <c r="H27" i="2"/>
  <c r="I27" i="2" s="1"/>
  <c r="J27" i="2" s="1"/>
  <c r="H23" i="2"/>
  <c r="I23" i="2" s="1"/>
  <c r="J23" i="2" s="1"/>
  <c r="H19" i="2"/>
  <c r="I19" i="2" s="1"/>
  <c r="J19" i="2" s="1"/>
  <c r="H15" i="2"/>
  <c r="I15" i="2" s="1"/>
  <c r="J15" i="2" s="1"/>
  <c r="H11" i="2"/>
  <c r="I11" i="2" s="1"/>
  <c r="J11" i="2" s="1"/>
  <c r="H7" i="2"/>
  <c r="I7" i="2" s="1"/>
  <c r="J7" i="2" s="1"/>
  <c r="H3" i="2"/>
  <c r="I3" i="2" s="1"/>
  <c r="J3" i="2" s="1"/>
  <c r="H2017" i="2"/>
  <c r="I2017" i="2" s="1"/>
  <c r="J2017" i="2" s="1"/>
  <c r="H2001" i="2"/>
  <c r="I2001" i="2" s="1"/>
  <c r="J2001" i="2" s="1"/>
  <c r="H1985" i="2"/>
  <c r="I1985" i="2" s="1"/>
  <c r="J1985" i="2" s="1"/>
  <c r="H1969" i="2"/>
  <c r="I1969" i="2" s="1"/>
  <c r="J1969" i="2" s="1"/>
  <c r="H1953" i="2"/>
  <c r="I1953" i="2" s="1"/>
  <c r="J1953" i="2" s="1"/>
  <c r="H1937" i="2"/>
  <c r="I1937" i="2" s="1"/>
  <c r="J1937" i="2" s="1"/>
  <c r="H1928" i="2"/>
  <c r="I1928" i="2" s="1"/>
  <c r="J1928" i="2" s="1"/>
  <c r="H1920" i="2"/>
  <c r="I1920" i="2" s="1"/>
  <c r="J1920" i="2" s="1"/>
  <c r="H1912" i="2"/>
  <c r="I1912" i="2" s="1"/>
  <c r="J1912" i="2" s="1"/>
  <c r="H1904" i="2"/>
  <c r="I1904" i="2" s="1"/>
  <c r="J1904" i="2" s="1"/>
  <c r="H1896" i="2"/>
  <c r="I1896" i="2" s="1"/>
  <c r="J1896" i="2" s="1"/>
  <c r="H1888" i="2"/>
  <c r="I1888" i="2" s="1"/>
  <c r="J1888" i="2" s="1"/>
  <c r="H1880" i="2"/>
  <c r="I1880" i="2" s="1"/>
  <c r="J1880" i="2" s="1"/>
  <c r="H1872" i="2"/>
  <c r="I1872" i="2" s="1"/>
  <c r="J1872" i="2" s="1"/>
  <c r="H1864" i="2"/>
  <c r="I1864" i="2" s="1"/>
  <c r="J1864" i="2" s="1"/>
  <c r="H1856" i="2"/>
  <c r="I1856" i="2" s="1"/>
  <c r="J1856" i="2" s="1"/>
  <c r="H1848" i="2"/>
  <c r="I1848" i="2" s="1"/>
  <c r="J1848" i="2" s="1"/>
  <c r="H1840" i="2"/>
  <c r="I1840" i="2" s="1"/>
  <c r="J1840" i="2" s="1"/>
  <c r="H1832" i="2"/>
  <c r="I1832" i="2" s="1"/>
  <c r="J1832" i="2" s="1"/>
  <c r="H1824" i="2"/>
  <c r="I1824" i="2" s="1"/>
  <c r="J1824" i="2" s="1"/>
  <c r="H1816" i="2"/>
  <c r="I1816" i="2" s="1"/>
  <c r="J1816" i="2" s="1"/>
  <c r="H1808" i="2"/>
  <c r="I1808" i="2" s="1"/>
  <c r="J1808" i="2" s="1"/>
  <c r="H1800" i="2"/>
  <c r="I1800" i="2" s="1"/>
  <c r="J1800" i="2" s="1"/>
  <c r="H1792" i="2"/>
  <c r="I1792" i="2" s="1"/>
  <c r="J1792" i="2" s="1"/>
  <c r="H1784" i="2"/>
  <c r="I1784" i="2" s="1"/>
  <c r="H1776" i="2"/>
  <c r="I1776" i="2" s="1"/>
  <c r="J1776" i="2" s="1"/>
  <c r="H1768" i="2"/>
  <c r="I1768" i="2" s="1"/>
  <c r="J1768" i="2" s="1"/>
  <c r="H1760" i="2"/>
  <c r="I1760" i="2" s="1"/>
  <c r="J1760" i="2" s="1"/>
  <c r="H1752" i="2"/>
  <c r="I1752" i="2" s="1"/>
  <c r="J1752" i="2" s="1"/>
  <c r="H1744" i="2"/>
  <c r="I1744" i="2" s="1"/>
  <c r="J1744" i="2" s="1"/>
  <c r="H1736" i="2"/>
  <c r="I1736" i="2" s="1"/>
  <c r="J1736" i="2" s="1"/>
  <c r="H1728" i="2"/>
  <c r="I1728" i="2" s="1"/>
  <c r="J1728" i="2" s="1"/>
  <c r="H1720" i="2"/>
  <c r="I1720" i="2" s="1"/>
  <c r="J1720" i="2" s="1"/>
  <c r="H1712" i="2"/>
  <c r="I1712" i="2" s="1"/>
  <c r="J1712" i="2" s="1"/>
  <c r="H1704" i="2"/>
  <c r="I1704" i="2" s="1"/>
  <c r="J1704" i="2" s="1"/>
  <c r="H1696" i="2"/>
  <c r="I1696" i="2" s="1"/>
  <c r="J1696" i="2" s="1"/>
  <c r="H1688" i="2"/>
  <c r="I1688" i="2" s="1"/>
  <c r="J1688" i="2" s="1"/>
  <c r="H1680" i="2"/>
  <c r="I1680" i="2" s="1"/>
  <c r="J1680" i="2" s="1"/>
  <c r="H1672" i="2"/>
  <c r="I1672" i="2" s="1"/>
  <c r="J1672" i="2" s="1"/>
  <c r="H1664" i="2"/>
  <c r="I1664" i="2" s="1"/>
  <c r="J1664" i="2" s="1"/>
  <c r="H1656" i="2"/>
  <c r="I1656" i="2" s="1"/>
  <c r="J1656" i="2" s="1"/>
  <c r="H1648" i="2"/>
  <c r="I1648" i="2" s="1"/>
  <c r="J1648" i="2" s="1"/>
  <c r="H1640" i="2"/>
  <c r="I1640" i="2" s="1"/>
  <c r="J1640" i="2" s="1"/>
  <c r="H1632" i="2"/>
  <c r="I1632" i="2" s="1"/>
  <c r="J1632" i="2" s="1"/>
  <c r="H1624" i="2"/>
  <c r="I1624" i="2" s="1"/>
  <c r="J1624" i="2" s="1"/>
  <c r="H1616" i="2"/>
  <c r="I1616" i="2" s="1"/>
  <c r="J1616" i="2" s="1"/>
  <c r="H1608" i="2"/>
  <c r="I1608" i="2" s="1"/>
  <c r="J1608" i="2" s="1"/>
  <c r="H1600" i="2"/>
  <c r="I1600" i="2" s="1"/>
  <c r="J1600" i="2" s="1"/>
  <c r="H1592" i="2"/>
  <c r="I1592" i="2" s="1"/>
  <c r="J1592" i="2" s="1"/>
  <c r="H1584" i="2"/>
  <c r="I1584" i="2" s="1"/>
  <c r="J1584" i="2" s="1"/>
  <c r="H1576" i="2"/>
  <c r="I1576" i="2" s="1"/>
  <c r="J1576" i="2" s="1"/>
  <c r="H1570" i="2"/>
  <c r="I1570" i="2" s="1"/>
  <c r="J1570" i="2" s="1"/>
  <c r="H1565" i="2"/>
  <c r="I1565" i="2" s="1"/>
  <c r="J1565" i="2" s="1"/>
  <c r="H1560" i="2"/>
  <c r="I1560" i="2" s="1"/>
  <c r="J1560" i="2" s="1"/>
  <c r="H1554" i="2"/>
  <c r="I1554" i="2" s="1"/>
  <c r="J1554" i="2" s="1"/>
  <c r="H1549" i="2"/>
  <c r="I1549" i="2" s="1"/>
  <c r="J1549" i="2" s="1"/>
  <c r="H1544" i="2"/>
  <c r="I1544" i="2" s="1"/>
  <c r="J1544" i="2" s="1"/>
  <c r="H1538" i="2"/>
  <c r="I1538" i="2" s="1"/>
  <c r="J1538" i="2" s="1"/>
  <c r="H1533" i="2"/>
  <c r="I1533" i="2" s="1"/>
  <c r="J1533" i="2" s="1"/>
  <c r="H1528" i="2"/>
  <c r="I1528" i="2" s="1"/>
  <c r="J1528" i="2" s="1"/>
  <c r="H1522" i="2"/>
  <c r="I1522" i="2" s="1"/>
  <c r="J1522" i="2" s="1"/>
  <c r="H1517" i="2"/>
  <c r="I1517" i="2" s="1"/>
  <c r="J1517" i="2" s="1"/>
  <c r="H1512" i="2"/>
  <c r="I1512" i="2" s="1"/>
  <c r="J1512" i="2" s="1"/>
  <c r="H1506" i="2"/>
  <c r="I1506" i="2" s="1"/>
  <c r="J1506" i="2" s="1"/>
  <c r="H1501" i="2"/>
  <c r="I1501" i="2" s="1"/>
  <c r="J1501" i="2" s="1"/>
  <c r="H1496" i="2"/>
  <c r="I1496" i="2" s="1"/>
  <c r="J1496" i="2" s="1"/>
  <c r="H1490" i="2"/>
  <c r="I1490" i="2" s="1"/>
  <c r="J1490" i="2" s="1"/>
  <c r="H1485" i="2"/>
  <c r="I1485" i="2" s="1"/>
  <c r="J1485" i="2" s="1"/>
  <c r="H1480" i="2"/>
  <c r="I1480" i="2" s="1"/>
  <c r="J1480" i="2" s="1"/>
  <c r="H1474" i="2"/>
  <c r="I1474" i="2" s="1"/>
  <c r="J1474" i="2" s="1"/>
  <c r="H1469" i="2"/>
  <c r="I1469" i="2" s="1"/>
  <c r="J1469" i="2" s="1"/>
  <c r="H1464" i="2"/>
  <c r="I1464" i="2" s="1"/>
  <c r="J1464" i="2" s="1"/>
  <c r="H1458" i="2"/>
  <c r="I1458" i="2" s="1"/>
  <c r="J1458" i="2" s="1"/>
  <c r="H1453" i="2"/>
  <c r="I1453" i="2" s="1"/>
  <c r="J1453" i="2" s="1"/>
  <c r="H1448" i="2"/>
  <c r="I1448" i="2" s="1"/>
  <c r="J1448" i="2" s="1"/>
  <c r="H1442" i="2"/>
  <c r="I1442" i="2" s="1"/>
  <c r="J1442" i="2" s="1"/>
  <c r="H1437" i="2"/>
  <c r="I1437" i="2" s="1"/>
  <c r="J1437" i="2" s="1"/>
  <c r="H1432" i="2"/>
  <c r="I1432" i="2" s="1"/>
  <c r="J1432" i="2" s="1"/>
  <c r="H1426" i="2"/>
  <c r="I1426" i="2" s="1"/>
  <c r="J1426" i="2" s="1"/>
  <c r="H1421" i="2"/>
  <c r="I1421" i="2" s="1"/>
  <c r="J1421" i="2" s="1"/>
  <c r="H1416" i="2"/>
  <c r="I1416" i="2" s="1"/>
  <c r="J1416" i="2" s="1"/>
  <c r="H1410" i="2"/>
  <c r="I1410" i="2" s="1"/>
  <c r="J1410" i="2" s="1"/>
  <c r="H1405" i="2"/>
  <c r="I1405" i="2" s="1"/>
  <c r="J1405" i="2" s="1"/>
  <c r="H1400" i="2"/>
  <c r="I1400" i="2" s="1"/>
  <c r="J1400" i="2" s="1"/>
  <c r="H1394" i="2"/>
  <c r="I1394" i="2" s="1"/>
  <c r="J1394" i="2" s="1"/>
  <c r="H1389" i="2"/>
  <c r="I1389" i="2" s="1"/>
  <c r="J1389" i="2" s="1"/>
  <c r="H1384" i="2"/>
  <c r="I1384" i="2" s="1"/>
  <c r="J1384" i="2" s="1"/>
  <c r="H1378" i="2"/>
  <c r="I1378" i="2" s="1"/>
  <c r="J1378" i="2" s="1"/>
  <c r="H1373" i="2"/>
  <c r="I1373" i="2" s="1"/>
  <c r="J1373" i="2" s="1"/>
  <c r="H1368" i="2"/>
  <c r="I1368" i="2" s="1"/>
  <c r="J1368" i="2" s="1"/>
  <c r="H1362" i="2"/>
  <c r="I1362" i="2" s="1"/>
  <c r="J1362" i="2" s="1"/>
  <c r="H1357" i="2"/>
  <c r="I1357" i="2" s="1"/>
  <c r="J1357" i="2" s="1"/>
  <c r="H1352" i="2"/>
  <c r="I1352" i="2" s="1"/>
  <c r="J1352" i="2" s="1"/>
  <c r="H1346" i="2"/>
  <c r="I1346" i="2" s="1"/>
  <c r="J1346" i="2" s="1"/>
  <c r="H1341" i="2"/>
  <c r="I1341" i="2" s="1"/>
  <c r="J1341" i="2" s="1"/>
  <c r="H1336" i="2"/>
  <c r="I1336" i="2" s="1"/>
  <c r="J1336" i="2" s="1"/>
  <c r="H1330" i="2"/>
  <c r="I1330" i="2" s="1"/>
  <c r="J1330" i="2" s="1"/>
  <c r="H1325" i="2"/>
  <c r="I1325" i="2" s="1"/>
  <c r="J1325" i="2" s="1"/>
  <c r="H1320" i="2"/>
  <c r="I1320" i="2" s="1"/>
  <c r="J1320" i="2" s="1"/>
  <c r="H1314" i="2"/>
  <c r="I1314" i="2" s="1"/>
  <c r="J1314" i="2" s="1"/>
  <c r="H1309" i="2"/>
  <c r="I1309" i="2" s="1"/>
  <c r="J1309" i="2" s="1"/>
  <c r="H1304" i="2"/>
  <c r="I1304" i="2" s="1"/>
  <c r="J1304" i="2" s="1"/>
  <c r="H1298" i="2"/>
  <c r="I1298" i="2" s="1"/>
  <c r="J1298" i="2" s="1"/>
  <c r="H1293" i="2"/>
  <c r="I1293" i="2" s="1"/>
  <c r="J1293" i="2" s="1"/>
  <c r="H1288" i="2"/>
  <c r="I1288" i="2" s="1"/>
  <c r="J1288" i="2" s="1"/>
  <c r="H1282" i="2"/>
  <c r="I1282" i="2" s="1"/>
  <c r="J1282" i="2" s="1"/>
  <c r="H1277" i="2"/>
  <c r="I1277" i="2" s="1"/>
  <c r="J1277" i="2" s="1"/>
  <c r="H1272" i="2"/>
  <c r="I1272" i="2" s="1"/>
  <c r="J1272" i="2" s="1"/>
  <c r="H1266" i="2"/>
  <c r="I1266" i="2" s="1"/>
  <c r="J1266" i="2" s="1"/>
  <c r="H1261" i="2"/>
  <c r="I1261" i="2" s="1"/>
  <c r="J1261" i="2" s="1"/>
  <c r="H1256" i="2"/>
  <c r="I1256" i="2" s="1"/>
  <c r="J1256" i="2" s="1"/>
  <c r="H1250" i="2"/>
  <c r="I1250" i="2" s="1"/>
  <c r="J1250" i="2" s="1"/>
  <c r="H1245" i="2"/>
  <c r="I1245" i="2" s="1"/>
  <c r="J1245" i="2" s="1"/>
  <c r="H1240" i="2"/>
  <c r="I1240" i="2" s="1"/>
  <c r="J1240" i="2" s="1"/>
  <c r="H1234" i="2"/>
  <c r="I1234" i="2" s="1"/>
  <c r="J1234" i="2" s="1"/>
  <c r="H1229" i="2"/>
  <c r="I1229" i="2" s="1"/>
  <c r="J1229" i="2" s="1"/>
  <c r="H1224" i="2"/>
  <c r="I1224" i="2" s="1"/>
  <c r="J1224" i="2" s="1"/>
  <c r="H1218" i="2"/>
  <c r="I1218" i="2" s="1"/>
  <c r="J1218" i="2" s="1"/>
  <c r="H1213" i="2"/>
  <c r="I1213" i="2" s="1"/>
  <c r="J1213" i="2" s="1"/>
  <c r="H1208" i="2"/>
  <c r="I1208" i="2" s="1"/>
  <c r="J1208" i="2" s="1"/>
  <c r="H1202" i="2"/>
  <c r="I1202" i="2" s="1"/>
  <c r="J1202" i="2" s="1"/>
  <c r="H1197" i="2"/>
  <c r="I1197" i="2" s="1"/>
  <c r="J1197" i="2" s="1"/>
  <c r="H1192" i="2"/>
  <c r="I1192" i="2" s="1"/>
  <c r="J1192" i="2" s="1"/>
  <c r="H1186" i="2"/>
  <c r="I1186" i="2" s="1"/>
  <c r="J1186" i="2" s="1"/>
  <c r="H1181" i="2"/>
  <c r="I1181" i="2" s="1"/>
  <c r="J1181" i="2" s="1"/>
  <c r="H1176" i="2"/>
  <c r="I1176" i="2" s="1"/>
  <c r="J1176" i="2" s="1"/>
  <c r="H1170" i="2"/>
  <c r="I1170" i="2" s="1"/>
  <c r="J1170" i="2" s="1"/>
  <c r="H1165" i="2"/>
  <c r="I1165" i="2" s="1"/>
  <c r="J1165" i="2" s="1"/>
  <c r="H1160" i="2"/>
  <c r="I1160" i="2" s="1"/>
  <c r="J1160" i="2" s="1"/>
  <c r="H1154" i="2"/>
  <c r="I1154" i="2" s="1"/>
  <c r="J1154" i="2" s="1"/>
  <c r="H1149" i="2"/>
  <c r="I1149" i="2" s="1"/>
  <c r="J1149" i="2" s="1"/>
  <c r="H1144" i="2"/>
  <c r="I1144" i="2" s="1"/>
  <c r="J1144" i="2" s="1"/>
  <c r="H1138" i="2"/>
  <c r="I1138" i="2" s="1"/>
  <c r="J1138" i="2" s="1"/>
  <c r="H1133" i="2"/>
  <c r="I1133" i="2" s="1"/>
  <c r="J1133" i="2" s="1"/>
  <c r="H1128" i="2"/>
  <c r="I1128" i="2" s="1"/>
  <c r="J1128" i="2" s="1"/>
  <c r="H1122" i="2"/>
  <c r="I1122" i="2" s="1"/>
  <c r="J1122" i="2" s="1"/>
  <c r="H1117" i="2"/>
  <c r="I1117" i="2" s="1"/>
  <c r="J1117" i="2" s="1"/>
  <c r="H1112" i="2"/>
  <c r="I1112" i="2" s="1"/>
  <c r="J1112" i="2" s="1"/>
  <c r="H1106" i="2"/>
  <c r="I1106" i="2" s="1"/>
  <c r="J1106" i="2" s="1"/>
  <c r="H1101" i="2"/>
  <c r="I1101" i="2" s="1"/>
  <c r="J1101" i="2" s="1"/>
  <c r="H1096" i="2"/>
  <c r="I1096" i="2" s="1"/>
  <c r="J1096" i="2" s="1"/>
  <c r="H1090" i="2"/>
  <c r="I1090" i="2" s="1"/>
  <c r="J1090" i="2" s="1"/>
  <c r="H1085" i="2"/>
  <c r="I1085" i="2" s="1"/>
  <c r="J1085" i="2" s="1"/>
  <c r="H1080" i="2"/>
  <c r="I1080" i="2" s="1"/>
  <c r="J1080" i="2" s="1"/>
  <c r="H1074" i="2"/>
  <c r="I1074" i="2" s="1"/>
  <c r="J1074" i="2" s="1"/>
  <c r="H1069" i="2"/>
  <c r="I1069" i="2" s="1"/>
  <c r="J1069" i="2" s="1"/>
  <c r="H1064" i="2"/>
  <c r="I1064" i="2" s="1"/>
  <c r="J1064" i="2" s="1"/>
  <c r="H1058" i="2"/>
  <c r="I1058" i="2" s="1"/>
  <c r="J1058" i="2" s="1"/>
  <c r="H1054" i="2"/>
  <c r="I1054" i="2" s="1"/>
  <c r="J1054" i="2" s="1"/>
  <c r="H1050" i="2"/>
  <c r="I1050" i="2" s="1"/>
  <c r="J1050" i="2" s="1"/>
  <c r="H1046" i="2"/>
  <c r="I1046" i="2" s="1"/>
  <c r="J1046" i="2" s="1"/>
  <c r="H1042" i="2"/>
  <c r="I1042" i="2" s="1"/>
  <c r="J1042" i="2" s="1"/>
  <c r="H1038" i="2"/>
  <c r="I1038" i="2" s="1"/>
  <c r="J1038" i="2" s="1"/>
  <c r="H1034" i="2"/>
  <c r="I1034" i="2" s="1"/>
  <c r="J1034" i="2" s="1"/>
  <c r="H1030" i="2"/>
  <c r="I1030" i="2" s="1"/>
  <c r="J1030" i="2" s="1"/>
  <c r="H1026" i="2"/>
  <c r="I1026" i="2" s="1"/>
  <c r="J1026" i="2" s="1"/>
  <c r="H1022" i="2"/>
  <c r="I1022" i="2" s="1"/>
  <c r="J1022" i="2" s="1"/>
  <c r="H1018" i="2"/>
  <c r="I1018" i="2" s="1"/>
  <c r="J1018" i="2" s="1"/>
  <c r="H1014" i="2"/>
  <c r="I1014" i="2" s="1"/>
  <c r="J1014" i="2" s="1"/>
  <c r="H1010" i="2"/>
  <c r="I1010" i="2" s="1"/>
  <c r="J1010" i="2" s="1"/>
  <c r="H1006" i="2"/>
  <c r="I1006" i="2" s="1"/>
  <c r="J1006" i="2" s="1"/>
  <c r="H1002" i="2"/>
  <c r="I1002" i="2" s="1"/>
  <c r="J1002" i="2" s="1"/>
  <c r="H998" i="2"/>
  <c r="I998" i="2" s="1"/>
  <c r="J998" i="2" s="1"/>
  <c r="H994" i="2"/>
  <c r="I994" i="2" s="1"/>
  <c r="J994" i="2" s="1"/>
  <c r="H990" i="2"/>
  <c r="I990" i="2" s="1"/>
  <c r="J990" i="2" s="1"/>
  <c r="H986" i="2"/>
  <c r="I986" i="2" s="1"/>
  <c r="J986" i="2" s="1"/>
  <c r="H982" i="2"/>
  <c r="I982" i="2" s="1"/>
  <c r="J982" i="2" s="1"/>
  <c r="H978" i="2"/>
  <c r="I978" i="2" s="1"/>
  <c r="J978" i="2" s="1"/>
  <c r="H974" i="2"/>
  <c r="I974" i="2" s="1"/>
  <c r="J974" i="2" s="1"/>
  <c r="H970" i="2"/>
  <c r="I970" i="2" s="1"/>
  <c r="J970" i="2" s="1"/>
  <c r="H966" i="2"/>
  <c r="I966" i="2" s="1"/>
  <c r="J966" i="2" s="1"/>
  <c r="H962" i="2"/>
  <c r="I962" i="2" s="1"/>
  <c r="J962" i="2" s="1"/>
  <c r="H958" i="2"/>
  <c r="I958" i="2" s="1"/>
  <c r="J958" i="2" s="1"/>
  <c r="H954" i="2"/>
  <c r="I954" i="2" s="1"/>
  <c r="J954" i="2" s="1"/>
  <c r="H950" i="2"/>
  <c r="I950" i="2" s="1"/>
  <c r="J950" i="2" s="1"/>
  <c r="H946" i="2"/>
  <c r="I946" i="2" s="1"/>
  <c r="J946" i="2" s="1"/>
  <c r="H942" i="2"/>
  <c r="I942" i="2" s="1"/>
  <c r="J942" i="2" s="1"/>
  <c r="H938" i="2"/>
  <c r="I938" i="2" s="1"/>
  <c r="J938" i="2" s="1"/>
  <c r="H934" i="2"/>
  <c r="I934" i="2" s="1"/>
  <c r="J934" i="2" s="1"/>
  <c r="H930" i="2"/>
  <c r="I930" i="2" s="1"/>
  <c r="J930" i="2" s="1"/>
  <c r="H926" i="2"/>
  <c r="I926" i="2" s="1"/>
  <c r="J926" i="2" s="1"/>
  <c r="H922" i="2"/>
  <c r="I922" i="2" s="1"/>
  <c r="J922" i="2" s="1"/>
  <c r="H918" i="2"/>
  <c r="I918" i="2" s="1"/>
  <c r="J918" i="2" s="1"/>
  <c r="H914" i="2"/>
  <c r="I914" i="2" s="1"/>
  <c r="J914" i="2" s="1"/>
  <c r="H910" i="2"/>
  <c r="I910" i="2" s="1"/>
  <c r="J910" i="2" s="1"/>
  <c r="H906" i="2"/>
  <c r="I906" i="2" s="1"/>
  <c r="J906" i="2" s="1"/>
  <c r="H902" i="2"/>
  <c r="I902" i="2" s="1"/>
  <c r="J902" i="2" s="1"/>
  <c r="H898" i="2"/>
  <c r="I898" i="2" s="1"/>
  <c r="J898" i="2" s="1"/>
  <c r="H894" i="2"/>
  <c r="I894" i="2" s="1"/>
  <c r="J894" i="2" s="1"/>
  <c r="H890" i="2"/>
  <c r="I890" i="2" s="1"/>
  <c r="J890" i="2" s="1"/>
  <c r="H886" i="2"/>
  <c r="I886" i="2" s="1"/>
  <c r="J886" i="2" s="1"/>
  <c r="H882" i="2"/>
  <c r="I882" i="2" s="1"/>
  <c r="J882" i="2" s="1"/>
  <c r="H878" i="2"/>
  <c r="I878" i="2" s="1"/>
  <c r="J878" i="2" s="1"/>
  <c r="H874" i="2"/>
  <c r="I874" i="2" s="1"/>
  <c r="J874" i="2" s="1"/>
  <c r="H870" i="2"/>
  <c r="I870" i="2" s="1"/>
  <c r="J870" i="2" s="1"/>
  <c r="H866" i="2"/>
  <c r="I866" i="2" s="1"/>
  <c r="J866" i="2" s="1"/>
  <c r="H862" i="2"/>
  <c r="I862" i="2" s="1"/>
  <c r="J862" i="2" s="1"/>
  <c r="H858" i="2"/>
  <c r="I858" i="2" s="1"/>
  <c r="J858" i="2" s="1"/>
  <c r="H854" i="2"/>
  <c r="I854" i="2" s="1"/>
  <c r="J854" i="2" s="1"/>
  <c r="H850" i="2"/>
  <c r="I850" i="2" s="1"/>
  <c r="J850" i="2" s="1"/>
  <c r="H846" i="2"/>
  <c r="I846" i="2" s="1"/>
  <c r="J846" i="2" s="1"/>
  <c r="H842" i="2"/>
  <c r="I842" i="2" s="1"/>
  <c r="J842" i="2" s="1"/>
  <c r="H838" i="2"/>
  <c r="I838" i="2" s="1"/>
  <c r="J838" i="2" s="1"/>
  <c r="H834" i="2"/>
  <c r="I834" i="2" s="1"/>
  <c r="J834" i="2" s="1"/>
  <c r="H830" i="2"/>
  <c r="I830" i="2" s="1"/>
  <c r="J830" i="2" s="1"/>
  <c r="H826" i="2"/>
  <c r="I826" i="2" s="1"/>
  <c r="J826" i="2" s="1"/>
  <c r="H822" i="2"/>
  <c r="I822" i="2" s="1"/>
  <c r="J822" i="2" s="1"/>
  <c r="H818" i="2"/>
  <c r="I818" i="2" s="1"/>
  <c r="J818" i="2" s="1"/>
  <c r="H814" i="2"/>
  <c r="I814" i="2" s="1"/>
  <c r="J814" i="2" s="1"/>
  <c r="H810" i="2"/>
  <c r="I810" i="2" s="1"/>
  <c r="J810" i="2" s="1"/>
  <c r="H806" i="2"/>
  <c r="I806" i="2" s="1"/>
  <c r="J806" i="2" s="1"/>
  <c r="H802" i="2"/>
  <c r="I802" i="2" s="1"/>
  <c r="J802" i="2" s="1"/>
  <c r="H798" i="2"/>
  <c r="I798" i="2" s="1"/>
  <c r="J798" i="2" s="1"/>
  <c r="H794" i="2"/>
  <c r="I794" i="2" s="1"/>
  <c r="J794" i="2" s="1"/>
  <c r="H790" i="2"/>
  <c r="I790" i="2" s="1"/>
  <c r="J790" i="2" s="1"/>
  <c r="H786" i="2"/>
  <c r="I786" i="2" s="1"/>
  <c r="J786" i="2" s="1"/>
  <c r="H782" i="2"/>
  <c r="I782" i="2" s="1"/>
  <c r="J782" i="2" s="1"/>
  <c r="H778" i="2"/>
  <c r="I778" i="2" s="1"/>
  <c r="J778" i="2" s="1"/>
  <c r="H774" i="2"/>
  <c r="I774" i="2" s="1"/>
  <c r="J774" i="2" s="1"/>
  <c r="H770" i="2"/>
  <c r="I770" i="2" s="1"/>
  <c r="J770" i="2" s="1"/>
  <c r="H766" i="2"/>
  <c r="I766" i="2" s="1"/>
  <c r="J766" i="2" s="1"/>
  <c r="H762" i="2"/>
  <c r="I762" i="2" s="1"/>
  <c r="J762" i="2" s="1"/>
  <c r="H758" i="2"/>
  <c r="I758" i="2" s="1"/>
  <c r="J758" i="2" s="1"/>
  <c r="H754" i="2"/>
  <c r="I754" i="2" s="1"/>
  <c r="J754" i="2" s="1"/>
  <c r="H750" i="2"/>
  <c r="I750" i="2" s="1"/>
  <c r="J750" i="2" s="1"/>
  <c r="H746" i="2"/>
  <c r="I746" i="2" s="1"/>
  <c r="J746" i="2" s="1"/>
  <c r="H742" i="2"/>
  <c r="I742" i="2" s="1"/>
  <c r="J742" i="2" s="1"/>
  <c r="H738" i="2"/>
  <c r="I738" i="2" s="1"/>
  <c r="J738" i="2" s="1"/>
  <c r="H734" i="2"/>
  <c r="I734" i="2" s="1"/>
  <c r="J734" i="2" s="1"/>
  <c r="H730" i="2"/>
  <c r="I730" i="2" s="1"/>
  <c r="J730" i="2" s="1"/>
  <c r="H726" i="2"/>
  <c r="I726" i="2" s="1"/>
  <c r="J726" i="2" s="1"/>
  <c r="H722" i="2"/>
  <c r="I722" i="2" s="1"/>
  <c r="J722" i="2" s="1"/>
  <c r="H718" i="2"/>
  <c r="I718" i="2" s="1"/>
  <c r="J718" i="2" s="1"/>
  <c r="H714" i="2"/>
  <c r="I714" i="2" s="1"/>
  <c r="J714" i="2" s="1"/>
  <c r="H710" i="2"/>
  <c r="I710" i="2" s="1"/>
  <c r="J710" i="2" s="1"/>
  <c r="H706" i="2"/>
  <c r="I706" i="2" s="1"/>
  <c r="J706" i="2" s="1"/>
  <c r="H702" i="2"/>
  <c r="I702" i="2" s="1"/>
  <c r="J702" i="2" s="1"/>
  <c r="H698" i="2"/>
  <c r="I698" i="2" s="1"/>
  <c r="J698" i="2" s="1"/>
  <c r="H694" i="2"/>
  <c r="I694" i="2" s="1"/>
  <c r="J694" i="2" s="1"/>
  <c r="H690" i="2"/>
  <c r="I690" i="2" s="1"/>
  <c r="J690" i="2" s="1"/>
  <c r="H686" i="2"/>
  <c r="I686" i="2" s="1"/>
  <c r="J686" i="2" s="1"/>
  <c r="H682" i="2"/>
  <c r="I682" i="2" s="1"/>
  <c r="J682" i="2" s="1"/>
  <c r="H678" i="2"/>
  <c r="I678" i="2" s="1"/>
  <c r="J678" i="2" s="1"/>
  <c r="H674" i="2"/>
  <c r="I674" i="2" s="1"/>
  <c r="J674" i="2" s="1"/>
  <c r="H670" i="2"/>
  <c r="I670" i="2" s="1"/>
  <c r="J670" i="2" s="1"/>
  <c r="H666" i="2"/>
  <c r="I666" i="2" s="1"/>
  <c r="J666" i="2" s="1"/>
  <c r="H662" i="2"/>
  <c r="I662" i="2" s="1"/>
  <c r="J662" i="2" s="1"/>
  <c r="H658" i="2"/>
  <c r="I658" i="2" s="1"/>
  <c r="J658" i="2" s="1"/>
  <c r="H654" i="2"/>
  <c r="I654" i="2" s="1"/>
  <c r="J654" i="2" s="1"/>
  <c r="H650" i="2"/>
  <c r="I650" i="2" s="1"/>
  <c r="J650" i="2" s="1"/>
  <c r="H646" i="2"/>
  <c r="I646" i="2" s="1"/>
  <c r="J646" i="2" s="1"/>
  <c r="H642" i="2"/>
  <c r="I642" i="2" s="1"/>
  <c r="J642" i="2" s="1"/>
  <c r="H638" i="2"/>
  <c r="I638" i="2" s="1"/>
  <c r="J638" i="2" s="1"/>
  <c r="H634" i="2"/>
  <c r="I634" i="2" s="1"/>
  <c r="J634" i="2" s="1"/>
  <c r="H630" i="2"/>
  <c r="I630" i="2" s="1"/>
  <c r="J630" i="2" s="1"/>
  <c r="H626" i="2"/>
  <c r="I626" i="2" s="1"/>
  <c r="J626" i="2" s="1"/>
  <c r="H622" i="2"/>
  <c r="I622" i="2" s="1"/>
  <c r="J622" i="2" s="1"/>
  <c r="H618" i="2"/>
  <c r="I618" i="2" s="1"/>
  <c r="J618" i="2" s="1"/>
  <c r="H614" i="2"/>
  <c r="I614" i="2" s="1"/>
  <c r="J614" i="2" s="1"/>
  <c r="H610" i="2"/>
  <c r="I610" i="2" s="1"/>
  <c r="J610" i="2" s="1"/>
  <c r="H606" i="2"/>
  <c r="I606" i="2" s="1"/>
  <c r="J606" i="2" s="1"/>
  <c r="H602" i="2"/>
  <c r="I602" i="2" s="1"/>
  <c r="J602" i="2" s="1"/>
  <c r="H598" i="2"/>
  <c r="I598" i="2" s="1"/>
  <c r="J598" i="2" s="1"/>
  <c r="H594" i="2"/>
  <c r="I594" i="2" s="1"/>
  <c r="J594" i="2" s="1"/>
  <c r="H590" i="2"/>
  <c r="I590" i="2" s="1"/>
  <c r="J590" i="2" s="1"/>
  <c r="H586" i="2"/>
  <c r="I586" i="2" s="1"/>
  <c r="J586" i="2" s="1"/>
  <c r="H582" i="2"/>
  <c r="I582" i="2" s="1"/>
  <c r="J582" i="2" s="1"/>
  <c r="H578" i="2"/>
  <c r="I578" i="2" s="1"/>
  <c r="J578" i="2" s="1"/>
  <c r="H574" i="2"/>
  <c r="I574" i="2" s="1"/>
  <c r="J574" i="2" s="1"/>
  <c r="H570" i="2"/>
  <c r="I570" i="2" s="1"/>
  <c r="J570" i="2" s="1"/>
  <c r="H566" i="2"/>
  <c r="I566" i="2" s="1"/>
  <c r="J566" i="2" s="1"/>
  <c r="H562" i="2"/>
  <c r="I562" i="2" s="1"/>
  <c r="J562" i="2" s="1"/>
  <c r="H558" i="2"/>
  <c r="I558" i="2" s="1"/>
  <c r="J558" i="2" s="1"/>
  <c r="H554" i="2"/>
  <c r="I554" i="2" s="1"/>
  <c r="J554" i="2" s="1"/>
  <c r="H550" i="2"/>
  <c r="I550" i="2" s="1"/>
  <c r="J550" i="2" s="1"/>
  <c r="H546" i="2"/>
  <c r="I546" i="2" s="1"/>
  <c r="J546" i="2" s="1"/>
  <c r="H542" i="2"/>
  <c r="I542" i="2" s="1"/>
  <c r="J542" i="2" s="1"/>
  <c r="H538" i="2"/>
  <c r="I538" i="2" s="1"/>
  <c r="J538" i="2" s="1"/>
  <c r="H534" i="2"/>
  <c r="I534" i="2" s="1"/>
  <c r="J534" i="2" s="1"/>
  <c r="H530" i="2"/>
  <c r="I530" i="2" s="1"/>
  <c r="J530" i="2" s="1"/>
  <c r="H526" i="2"/>
  <c r="I526" i="2" s="1"/>
  <c r="J526" i="2" s="1"/>
  <c r="H522" i="2"/>
  <c r="I522" i="2" s="1"/>
  <c r="J522" i="2" s="1"/>
  <c r="H518" i="2"/>
  <c r="I518" i="2" s="1"/>
  <c r="J518" i="2" s="1"/>
  <c r="H514" i="2"/>
  <c r="I514" i="2" s="1"/>
  <c r="J514" i="2" s="1"/>
  <c r="H510" i="2"/>
  <c r="I510" i="2" s="1"/>
  <c r="J510" i="2" s="1"/>
  <c r="H506" i="2"/>
  <c r="I506" i="2" s="1"/>
  <c r="J506" i="2" s="1"/>
  <c r="H502" i="2"/>
  <c r="I502" i="2" s="1"/>
  <c r="J502" i="2" s="1"/>
  <c r="H498" i="2"/>
  <c r="I498" i="2" s="1"/>
  <c r="H494" i="2"/>
  <c r="I494" i="2" s="1"/>
  <c r="J494" i="2" s="1"/>
  <c r="H490" i="2"/>
  <c r="I490" i="2" s="1"/>
  <c r="J490" i="2" s="1"/>
  <c r="H486" i="2"/>
  <c r="I486" i="2" s="1"/>
  <c r="J486" i="2" s="1"/>
  <c r="H482" i="2"/>
  <c r="I482" i="2" s="1"/>
  <c r="J482" i="2" s="1"/>
  <c r="H478" i="2"/>
  <c r="I478" i="2" s="1"/>
  <c r="J478" i="2" s="1"/>
  <c r="H474" i="2"/>
  <c r="I474" i="2" s="1"/>
  <c r="J474" i="2" s="1"/>
  <c r="H470" i="2"/>
  <c r="I470" i="2" s="1"/>
  <c r="J470" i="2" s="1"/>
  <c r="H466" i="2"/>
  <c r="I466" i="2" s="1"/>
  <c r="J466" i="2" s="1"/>
  <c r="H462" i="2"/>
  <c r="I462" i="2" s="1"/>
  <c r="J462" i="2" s="1"/>
  <c r="H458" i="2"/>
  <c r="I458" i="2" s="1"/>
  <c r="J458" i="2" s="1"/>
  <c r="H454" i="2"/>
  <c r="I454" i="2" s="1"/>
  <c r="J454" i="2" s="1"/>
  <c r="H450" i="2"/>
  <c r="I450" i="2" s="1"/>
  <c r="J450" i="2" s="1"/>
  <c r="H446" i="2"/>
  <c r="I446" i="2" s="1"/>
  <c r="J446" i="2" s="1"/>
  <c r="H442" i="2"/>
  <c r="I442" i="2" s="1"/>
  <c r="J442" i="2" s="1"/>
  <c r="H438" i="2"/>
  <c r="I438" i="2" s="1"/>
  <c r="J438" i="2" s="1"/>
  <c r="H434" i="2"/>
  <c r="I434" i="2" s="1"/>
  <c r="J434" i="2" s="1"/>
  <c r="H430" i="2"/>
  <c r="I430" i="2" s="1"/>
  <c r="J430" i="2" s="1"/>
  <c r="H426" i="2"/>
  <c r="I426" i="2" s="1"/>
  <c r="J426" i="2" s="1"/>
  <c r="H422" i="2"/>
  <c r="I422" i="2" s="1"/>
  <c r="J422" i="2" s="1"/>
  <c r="H418" i="2"/>
  <c r="I418" i="2" s="1"/>
  <c r="J418" i="2" s="1"/>
  <c r="H414" i="2"/>
  <c r="I414" i="2" s="1"/>
  <c r="J414" i="2" s="1"/>
  <c r="H410" i="2"/>
  <c r="I410" i="2" s="1"/>
  <c r="J410" i="2" s="1"/>
  <c r="H406" i="2"/>
  <c r="I406" i="2" s="1"/>
  <c r="J406" i="2" s="1"/>
  <c r="H402" i="2"/>
  <c r="I402" i="2" s="1"/>
  <c r="J402" i="2" s="1"/>
  <c r="H398" i="2"/>
  <c r="I398" i="2" s="1"/>
  <c r="J398" i="2" s="1"/>
  <c r="H394" i="2"/>
  <c r="I394" i="2" s="1"/>
  <c r="J394" i="2" s="1"/>
  <c r="H390" i="2"/>
  <c r="I390" i="2" s="1"/>
  <c r="J390" i="2" s="1"/>
  <c r="H386" i="2"/>
  <c r="I386" i="2" s="1"/>
  <c r="J386" i="2" s="1"/>
  <c r="H382" i="2"/>
  <c r="I382" i="2" s="1"/>
  <c r="J382" i="2" s="1"/>
  <c r="H378" i="2"/>
  <c r="I378" i="2" s="1"/>
  <c r="J378" i="2" s="1"/>
  <c r="H374" i="2"/>
  <c r="I374" i="2" s="1"/>
  <c r="J374" i="2" s="1"/>
  <c r="H370" i="2"/>
  <c r="I370" i="2" s="1"/>
  <c r="J370" i="2" s="1"/>
  <c r="H366" i="2"/>
  <c r="I366" i="2" s="1"/>
  <c r="J366" i="2" s="1"/>
  <c r="H362" i="2"/>
  <c r="I362" i="2" s="1"/>
  <c r="J362" i="2" s="1"/>
  <c r="H358" i="2"/>
  <c r="I358" i="2" s="1"/>
  <c r="J358" i="2" s="1"/>
  <c r="H354" i="2"/>
  <c r="I354" i="2" s="1"/>
  <c r="J354" i="2" s="1"/>
  <c r="H350" i="2"/>
  <c r="I350" i="2" s="1"/>
  <c r="J350" i="2" s="1"/>
  <c r="H346" i="2"/>
  <c r="I346" i="2" s="1"/>
  <c r="J346" i="2" s="1"/>
  <c r="H342" i="2"/>
  <c r="I342" i="2" s="1"/>
  <c r="J342" i="2" s="1"/>
  <c r="H338" i="2"/>
  <c r="I338" i="2" s="1"/>
  <c r="J338" i="2" s="1"/>
  <c r="H334" i="2"/>
  <c r="I334" i="2" s="1"/>
  <c r="J334" i="2" s="1"/>
  <c r="H330" i="2"/>
  <c r="I330" i="2" s="1"/>
  <c r="J330" i="2" s="1"/>
  <c r="H326" i="2"/>
  <c r="I326" i="2" s="1"/>
  <c r="J326" i="2" s="1"/>
  <c r="H322" i="2"/>
  <c r="I322" i="2" s="1"/>
  <c r="J322" i="2" s="1"/>
  <c r="H318" i="2"/>
  <c r="I318" i="2" s="1"/>
  <c r="J318" i="2" s="1"/>
  <c r="H314" i="2"/>
  <c r="I314" i="2" s="1"/>
  <c r="J314" i="2" s="1"/>
  <c r="H310" i="2"/>
  <c r="I310" i="2" s="1"/>
  <c r="J310" i="2" s="1"/>
  <c r="H306" i="2"/>
  <c r="I306" i="2" s="1"/>
  <c r="J306" i="2" s="1"/>
  <c r="H302" i="2"/>
  <c r="I302" i="2" s="1"/>
  <c r="J302" i="2" s="1"/>
  <c r="H298" i="2"/>
  <c r="I298" i="2" s="1"/>
  <c r="J298" i="2" s="1"/>
  <c r="H294" i="2"/>
  <c r="I294" i="2" s="1"/>
  <c r="J294" i="2" s="1"/>
  <c r="H290" i="2"/>
  <c r="I290" i="2" s="1"/>
  <c r="J290" i="2" s="1"/>
  <c r="H286" i="2"/>
  <c r="I286" i="2" s="1"/>
  <c r="J286" i="2" s="1"/>
  <c r="H282" i="2"/>
  <c r="I282" i="2" s="1"/>
  <c r="J282" i="2" s="1"/>
  <c r="H278" i="2"/>
  <c r="I278" i="2" s="1"/>
  <c r="J278" i="2" s="1"/>
  <c r="H274" i="2"/>
  <c r="I274" i="2" s="1"/>
  <c r="J274" i="2" s="1"/>
  <c r="H270" i="2"/>
  <c r="I270" i="2" s="1"/>
  <c r="J270" i="2" s="1"/>
  <c r="H266" i="2"/>
  <c r="I266" i="2" s="1"/>
  <c r="J266" i="2" s="1"/>
  <c r="H262" i="2"/>
  <c r="I262" i="2" s="1"/>
  <c r="J262" i="2" s="1"/>
  <c r="H258" i="2"/>
  <c r="I258" i="2" s="1"/>
  <c r="J258" i="2" s="1"/>
  <c r="H254" i="2"/>
  <c r="I254" i="2" s="1"/>
  <c r="J254" i="2" s="1"/>
  <c r="H250" i="2"/>
  <c r="I250" i="2" s="1"/>
  <c r="J250" i="2" s="1"/>
  <c r="H246" i="2"/>
  <c r="I246" i="2" s="1"/>
  <c r="J246" i="2" s="1"/>
  <c r="H242" i="2"/>
  <c r="I242" i="2" s="1"/>
  <c r="J242" i="2" s="1"/>
  <c r="H238" i="2"/>
  <c r="I238" i="2" s="1"/>
  <c r="J238" i="2" s="1"/>
  <c r="H234" i="2"/>
  <c r="I234" i="2" s="1"/>
  <c r="J234" i="2" s="1"/>
  <c r="H230" i="2"/>
  <c r="I230" i="2" s="1"/>
  <c r="J230" i="2" s="1"/>
  <c r="H226" i="2"/>
  <c r="I226" i="2" s="1"/>
  <c r="J226" i="2" s="1"/>
  <c r="H222" i="2"/>
  <c r="I222" i="2" s="1"/>
  <c r="J222" i="2" s="1"/>
  <c r="H218" i="2"/>
  <c r="I218" i="2" s="1"/>
  <c r="J218" i="2" s="1"/>
  <c r="H214" i="2"/>
  <c r="I214" i="2" s="1"/>
  <c r="J214" i="2" s="1"/>
  <c r="H210" i="2"/>
  <c r="I210" i="2" s="1"/>
  <c r="J210" i="2" s="1"/>
  <c r="H206" i="2"/>
  <c r="I206" i="2" s="1"/>
  <c r="J206" i="2" s="1"/>
  <c r="H202" i="2"/>
  <c r="I202" i="2" s="1"/>
  <c r="J202" i="2" s="1"/>
  <c r="H198" i="2"/>
  <c r="I198" i="2" s="1"/>
  <c r="J198" i="2" s="1"/>
  <c r="H194" i="2"/>
  <c r="I194" i="2" s="1"/>
  <c r="J194" i="2" s="1"/>
  <c r="H190" i="2"/>
  <c r="I190" i="2" s="1"/>
  <c r="J190" i="2" s="1"/>
  <c r="H186" i="2"/>
  <c r="I186" i="2" s="1"/>
  <c r="J186" i="2" s="1"/>
  <c r="H182" i="2"/>
  <c r="I182" i="2" s="1"/>
  <c r="J182" i="2" s="1"/>
  <c r="H178" i="2"/>
  <c r="I178" i="2" s="1"/>
  <c r="J178" i="2" s="1"/>
  <c r="H174" i="2"/>
  <c r="I174" i="2" s="1"/>
  <c r="J174" i="2" s="1"/>
  <c r="H170" i="2"/>
  <c r="I170" i="2" s="1"/>
  <c r="J170" i="2" s="1"/>
  <c r="H166" i="2"/>
  <c r="I166" i="2" s="1"/>
  <c r="J166" i="2" s="1"/>
  <c r="H162" i="2"/>
  <c r="I162" i="2" s="1"/>
  <c r="J162" i="2" s="1"/>
  <c r="H158" i="2"/>
  <c r="I158" i="2" s="1"/>
  <c r="J158" i="2" s="1"/>
  <c r="H154" i="2"/>
  <c r="I154" i="2" s="1"/>
  <c r="J154" i="2" s="1"/>
  <c r="H150" i="2"/>
  <c r="I150" i="2" s="1"/>
  <c r="J150" i="2" s="1"/>
  <c r="H146" i="2"/>
  <c r="I146" i="2" s="1"/>
  <c r="J146" i="2" s="1"/>
  <c r="H142" i="2"/>
  <c r="I142" i="2" s="1"/>
  <c r="J142" i="2" s="1"/>
  <c r="H138" i="2"/>
  <c r="I138" i="2" s="1"/>
  <c r="J138" i="2" s="1"/>
  <c r="H134" i="2"/>
  <c r="I134" i="2" s="1"/>
  <c r="J134" i="2" s="1"/>
  <c r="H130" i="2"/>
  <c r="I130" i="2" s="1"/>
  <c r="J130" i="2" s="1"/>
  <c r="H126" i="2"/>
  <c r="I126" i="2" s="1"/>
  <c r="J126" i="2" s="1"/>
  <c r="H122" i="2"/>
  <c r="I122" i="2" s="1"/>
  <c r="J122" i="2" s="1"/>
  <c r="H118" i="2"/>
  <c r="I118" i="2" s="1"/>
  <c r="J118" i="2" s="1"/>
  <c r="H114" i="2"/>
  <c r="I114" i="2" s="1"/>
  <c r="J114" i="2" s="1"/>
  <c r="H110" i="2"/>
  <c r="I110" i="2" s="1"/>
  <c r="J110" i="2" s="1"/>
  <c r="H106" i="2"/>
  <c r="I106" i="2" s="1"/>
  <c r="J106" i="2" s="1"/>
  <c r="H102" i="2"/>
  <c r="I102" i="2" s="1"/>
  <c r="J102" i="2" s="1"/>
  <c r="H98" i="2"/>
  <c r="I98" i="2" s="1"/>
  <c r="J98" i="2" s="1"/>
  <c r="H94" i="2"/>
  <c r="I94" i="2" s="1"/>
  <c r="J94" i="2" s="1"/>
  <c r="H90" i="2"/>
  <c r="I90" i="2" s="1"/>
  <c r="J90" i="2" s="1"/>
  <c r="H86" i="2"/>
  <c r="I86" i="2" s="1"/>
  <c r="J86" i="2" s="1"/>
  <c r="H82" i="2"/>
  <c r="I82" i="2" s="1"/>
  <c r="J82" i="2" s="1"/>
  <c r="H78" i="2"/>
  <c r="I78" i="2" s="1"/>
  <c r="J78" i="2" s="1"/>
  <c r="H74" i="2"/>
  <c r="I74" i="2" s="1"/>
  <c r="J74" i="2" s="1"/>
  <c r="H70" i="2"/>
  <c r="I70" i="2" s="1"/>
  <c r="J70" i="2" s="1"/>
  <c r="H66" i="2"/>
  <c r="I66" i="2" s="1"/>
  <c r="J66" i="2" s="1"/>
  <c r="H62" i="2"/>
  <c r="I62" i="2" s="1"/>
  <c r="J62" i="2" s="1"/>
  <c r="H58" i="2"/>
  <c r="I58" i="2" s="1"/>
  <c r="J58" i="2" s="1"/>
  <c r="H54" i="2"/>
  <c r="I54" i="2" s="1"/>
  <c r="J54" i="2" s="1"/>
  <c r="H50" i="2"/>
  <c r="I50" i="2" s="1"/>
  <c r="J50" i="2" s="1"/>
  <c r="H46" i="2"/>
  <c r="I46" i="2" s="1"/>
  <c r="J46" i="2" s="1"/>
  <c r="H42" i="2"/>
  <c r="I42" i="2" s="1"/>
  <c r="J42" i="2" s="1"/>
  <c r="H38" i="2"/>
  <c r="I38" i="2" s="1"/>
  <c r="J38" i="2" s="1"/>
  <c r="H34" i="2"/>
  <c r="I34" i="2" s="1"/>
  <c r="J34" i="2" s="1"/>
  <c r="H30" i="2"/>
  <c r="I30" i="2" s="1"/>
  <c r="J30" i="2" s="1"/>
  <c r="H26" i="2"/>
  <c r="I26" i="2" s="1"/>
  <c r="J26" i="2" s="1"/>
  <c r="H22" i="2"/>
  <c r="I22" i="2" s="1"/>
  <c r="J22" i="2" s="1"/>
  <c r="H18" i="2"/>
  <c r="I18" i="2" s="1"/>
  <c r="J18" i="2" s="1"/>
  <c r="H14" i="2"/>
  <c r="I14" i="2" s="1"/>
  <c r="J14" i="2" s="1"/>
  <c r="H10" i="2"/>
  <c r="I10" i="2" s="1"/>
  <c r="J10" i="2" s="1"/>
  <c r="H6" i="2"/>
  <c r="I6" i="2" s="1"/>
  <c r="J6" i="2" s="1"/>
  <c r="H2" i="2"/>
  <c r="I2" i="2" s="1"/>
  <c r="J2" i="2" s="1"/>
  <c r="H2029" i="2"/>
  <c r="I2029" i="2" s="1"/>
  <c r="J2029" i="2" s="1"/>
  <c r="H2013" i="2"/>
  <c r="I2013" i="2" s="1"/>
  <c r="J2013" i="2" s="1"/>
  <c r="H1997" i="2"/>
  <c r="I1997" i="2" s="1"/>
  <c r="J1997" i="2" s="1"/>
  <c r="H1981" i="2"/>
  <c r="I1981" i="2" s="1"/>
  <c r="J1981" i="2" s="1"/>
  <c r="H1965" i="2"/>
  <c r="I1965" i="2" s="1"/>
  <c r="J1965" i="2" s="1"/>
  <c r="H1949" i="2"/>
  <c r="I1949" i="2" s="1"/>
  <c r="J1949" i="2" s="1"/>
  <c r="H1933" i="2"/>
  <c r="I1933" i="2" s="1"/>
  <c r="J1933" i="2" s="1"/>
  <c r="H1925" i="2"/>
  <c r="I1925" i="2" s="1"/>
  <c r="J1925" i="2" s="1"/>
  <c r="H1917" i="2"/>
  <c r="I1917" i="2" s="1"/>
  <c r="J1917" i="2" s="1"/>
  <c r="H1909" i="2"/>
  <c r="I1909" i="2" s="1"/>
  <c r="J1909" i="2" s="1"/>
  <c r="H1901" i="2"/>
  <c r="I1901" i="2" s="1"/>
  <c r="J1901" i="2" s="1"/>
  <c r="H1893" i="2"/>
  <c r="I1893" i="2" s="1"/>
  <c r="J1893" i="2" s="1"/>
  <c r="H1885" i="2"/>
  <c r="I1885" i="2" s="1"/>
  <c r="J1885" i="2" s="1"/>
  <c r="H1877" i="2"/>
  <c r="I1877" i="2" s="1"/>
  <c r="J1877" i="2" s="1"/>
  <c r="H1869" i="2"/>
  <c r="I1869" i="2" s="1"/>
  <c r="J1869" i="2" s="1"/>
  <c r="H1861" i="2"/>
  <c r="I1861" i="2" s="1"/>
  <c r="J1861" i="2" s="1"/>
  <c r="H1853" i="2"/>
  <c r="I1853" i="2" s="1"/>
  <c r="J1853" i="2" s="1"/>
  <c r="H1845" i="2"/>
  <c r="I1845" i="2" s="1"/>
  <c r="J1845" i="2" s="1"/>
  <c r="H1837" i="2"/>
  <c r="I1837" i="2" s="1"/>
  <c r="J1837" i="2" s="1"/>
  <c r="H1829" i="2"/>
  <c r="I1829" i="2" s="1"/>
  <c r="J1829" i="2" s="1"/>
  <c r="H1821" i="2"/>
  <c r="I1821" i="2" s="1"/>
  <c r="J1821" i="2" s="1"/>
  <c r="H1813" i="2"/>
  <c r="I1813" i="2" s="1"/>
  <c r="J1813" i="2" s="1"/>
  <c r="H1805" i="2"/>
  <c r="I1805" i="2" s="1"/>
  <c r="J1805" i="2" s="1"/>
  <c r="H1797" i="2"/>
  <c r="I1797" i="2" s="1"/>
  <c r="J1797" i="2" s="1"/>
  <c r="H1789" i="2"/>
  <c r="I1789" i="2" s="1"/>
  <c r="J1789" i="2" s="1"/>
  <c r="H1781" i="2"/>
  <c r="I1781" i="2" s="1"/>
  <c r="J1781" i="2" s="1"/>
  <c r="H1773" i="2"/>
  <c r="I1773" i="2" s="1"/>
  <c r="J1773" i="2" s="1"/>
  <c r="H1765" i="2"/>
  <c r="I1765" i="2" s="1"/>
  <c r="J1765" i="2" s="1"/>
  <c r="H1757" i="2"/>
  <c r="I1757" i="2" s="1"/>
  <c r="J1757" i="2" s="1"/>
  <c r="H1749" i="2"/>
  <c r="I1749" i="2" s="1"/>
  <c r="J1749" i="2" s="1"/>
  <c r="H1741" i="2"/>
  <c r="I1741" i="2" s="1"/>
  <c r="J1741" i="2" s="1"/>
  <c r="H1733" i="2"/>
  <c r="I1733" i="2" s="1"/>
  <c r="J1733" i="2" s="1"/>
  <c r="H1725" i="2"/>
  <c r="I1725" i="2" s="1"/>
  <c r="J1725" i="2" s="1"/>
  <c r="H1717" i="2"/>
  <c r="I1717" i="2" s="1"/>
  <c r="J1717" i="2" s="1"/>
  <c r="H1709" i="2"/>
  <c r="I1709" i="2" s="1"/>
  <c r="J1709" i="2" s="1"/>
  <c r="H1701" i="2"/>
  <c r="I1701" i="2" s="1"/>
  <c r="J1701" i="2" s="1"/>
  <c r="H1693" i="2"/>
  <c r="I1693" i="2" s="1"/>
  <c r="J1693" i="2" s="1"/>
  <c r="H1685" i="2"/>
  <c r="I1685" i="2" s="1"/>
  <c r="J1685" i="2" s="1"/>
  <c r="H1677" i="2"/>
  <c r="I1677" i="2" s="1"/>
  <c r="J1677" i="2" s="1"/>
  <c r="H1669" i="2"/>
  <c r="I1669" i="2" s="1"/>
  <c r="J1669" i="2" s="1"/>
  <c r="H1661" i="2"/>
  <c r="I1661" i="2" s="1"/>
  <c r="J1661" i="2" s="1"/>
  <c r="H1653" i="2"/>
  <c r="I1653" i="2" s="1"/>
  <c r="J1653" i="2" s="1"/>
  <c r="H1645" i="2"/>
  <c r="I1645" i="2" s="1"/>
  <c r="J1645" i="2" s="1"/>
  <c r="H1637" i="2"/>
  <c r="I1637" i="2" s="1"/>
  <c r="J1637" i="2" s="1"/>
  <c r="H1629" i="2"/>
  <c r="I1629" i="2" s="1"/>
  <c r="J1629" i="2" s="1"/>
  <c r="H1621" i="2"/>
  <c r="I1621" i="2" s="1"/>
  <c r="J1621" i="2" s="1"/>
  <c r="H1613" i="2"/>
  <c r="I1613" i="2" s="1"/>
  <c r="J1613" i="2" s="1"/>
  <c r="H1605" i="2"/>
  <c r="I1605" i="2" s="1"/>
  <c r="J1605" i="2" s="1"/>
  <c r="H1597" i="2"/>
  <c r="I1597" i="2" s="1"/>
  <c r="J1597" i="2" s="1"/>
  <c r="H1589" i="2"/>
  <c r="I1589" i="2" s="1"/>
  <c r="J1589" i="2" s="1"/>
  <c r="H1581" i="2"/>
  <c r="I1581" i="2" s="1"/>
  <c r="J1581" i="2" s="1"/>
  <c r="H1574" i="2"/>
  <c r="I1574" i="2" s="1"/>
  <c r="J1574" i="2" s="1"/>
  <c r="H1569" i="2"/>
  <c r="I1569" i="2" s="1"/>
  <c r="J1569" i="2" s="1"/>
  <c r="H1564" i="2"/>
  <c r="I1564" i="2" s="1"/>
  <c r="J1564" i="2" s="1"/>
  <c r="H1558" i="2"/>
  <c r="I1558" i="2" s="1"/>
  <c r="J1558" i="2" s="1"/>
  <c r="H1553" i="2"/>
  <c r="I1553" i="2" s="1"/>
  <c r="J1553" i="2" s="1"/>
  <c r="H1548" i="2"/>
  <c r="I1548" i="2" s="1"/>
  <c r="J1548" i="2" s="1"/>
  <c r="H1542" i="2"/>
  <c r="I1542" i="2" s="1"/>
  <c r="J1542" i="2" s="1"/>
  <c r="H1537" i="2"/>
  <c r="I1537" i="2" s="1"/>
  <c r="J1537" i="2" s="1"/>
  <c r="H1532" i="2"/>
  <c r="I1532" i="2" s="1"/>
  <c r="J1532" i="2" s="1"/>
  <c r="H1526" i="2"/>
  <c r="I1526" i="2" s="1"/>
  <c r="J1526" i="2" s="1"/>
  <c r="H1521" i="2"/>
  <c r="I1521" i="2" s="1"/>
  <c r="J1521" i="2" s="1"/>
  <c r="H1516" i="2"/>
  <c r="I1516" i="2" s="1"/>
  <c r="J1516" i="2" s="1"/>
  <c r="H1510" i="2"/>
  <c r="I1510" i="2" s="1"/>
  <c r="J1510" i="2" s="1"/>
  <c r="H1505" i="2"/>
  <c r="I1505" i="2" s="1"/>
  <c r="J1505" i="2" s="1"/>
  <c r="H1500" i="2"/>
  <c r="I1500" i="2" s="1"/>
  <c r="J1500" i="2" s="1"/>
  <c r="H1494" i="2"/>
  <c r="I1494" i="2" s="1"/>
  <c r="J1494" i="2" s="1"/>
  <c r="H1489" i="2"/>
  <c r="I1489" i="2" s="1"/>
  <c r="J1489" i="2" s="1"/>
  <c r="H1484" i="2"/>
  <c r="I1484" i="2" s="1"/>
  <c r="J1484" i="2" s="1"/>
  <c r="H1478" i="2"/>
  <c r="I1478" i="2" s="1"/>
  <c r="J1478" i="2" s="1"/>
  <c r="H1473" i="2"/>
  <c r="I1473" i="2" s="1"/>
  <c r="J1473" i="2" s="1"/>
  <c r="H1468" i="2"/>
  <c r="I1468" i="2" s="1"/>
  <c r="J1468" i="2" s="1"/>
  <c r="H1462" i="2"/>
  <c r="I1462" i="2" s="1"/>
  <c r="J1462" i="2" s="1"/>
  <c r="H1457" i="2"/>
  <c r="I1457" i="2" s="1"/>
  <c r="J1457" i="2" s="1"/>
  <c r="H1452" i="2"/>
  <c r="I1452" i="2" s="1"/>
  <c r="J1452" i="2" s="1"/>
  <c r="H1446" i="2"/>
  <c r="I1446" i="2" s="1"/>
  <c r="J1446" i="2" s="1"/>
  <c r="H1441" i="2"/>
  <c r="I1441" i="2" s="1"/>
  <c r="J1441" i="2" s="1"/>
  <c r="H1436" i="2"/>
  <c r="I1436" i="2" s="1"/>
  <c r="J1436" i="2" s="1"/>
  <c r="H1430" i="2"/>
  <c r="I1430" i="2" s="1"/>
  <c r="J1430" i="2" s="1"/>
  <c r="H1425" i="2"/>
  <c r="I1425" i="2" s="1"/>
  <c r="J1425" i="2" s="1"/>
  <c r="H1420" i="2"/>
  <c r="I1420" i="2" s="1"/>
  <c r="J1420" i="2" s="1"/>
  <c r="H1414" i="2"/>
  <c r="I1414" i="2" s="1"/>
  <c r="J1414" i="2" s="1"/>
  <c r="H1409" i="2"/>
  <c r="I1409" i="2" s="1"/>
  <c r="J1409" i="2" s="1"/>
  <c r="H1404" i="2"/>
  <c r="I1404" i="2" s="1"/>
  <c r="J1404" i="2" s="1"/>
  <c r="H1398" i="2"/>
  <c r="I1398" i="2" s="1"/>
  <c r="J1398" i="2" s="1"/>
  <c r="H1393" i="2"/>
  <c r="I1393" i="2" s="1"/>
  <c r="J1393" i="2" s="1"/>
  <c r="H1388" i="2"/>
  <c r="I1388" i="2" s="1"/>
  <c r="J1388" i="2" s="1"/>
  <c r="H1382" i="2"/>
  <c r="I1382" i="2" s="1"/>
  <c r="J1382" i="2" s="1"/>
  <c r="H1377" i="2"/>
  <c r="I1377" i="2" s="1"/>
  <c r="J1377" i="2" s="1"/>
  <c r="H1372" i="2"/>
  <c r="I1372" i="2" s="1"/>
  <c r="J1372" i="2" s="1"/>
  <c r="H1366" i="2"/>
  <c r="I1366" i="2" s="1"/>
  <c r="J1366" i="2" s="1"/>
  <c r="H1361" i="2"/>
  <c r="I1361" i="2" s="1"/>
  <c r="J1361" i="2" s="1"/>
  <c r="H1356" i="2"/>
  <c r="I1356" i="2" s="1"/>
  <c r="J1356" i="2" s="1"/>
  <c r="H1350" i="2"/>
  <c r="I1350" i="2" s="1"/>
  <c r="J1350" i="2" s="1"/>
  <c r="H1345" i="2"/>
  <c r="I1345" i="2" s="1"/>
  <c r="J1345" i="2" s="1"/>
  <c r="H1340" i="2"/>
  <c r="I1340" i="2" s="1"/>
  <c r="J1340" i="2" s="1"/>
  <c r="H1334" i="2"/>
  <c r="I1334" i="2" s="1"/>
  <c r="J1334" i="2" s="1"/>
  <c r="H1329" i="2"/>
  <c r="I1329" i="2" s="1"/>
  <c r="J1329" i="2" s="1"/>
  <c r="H1324" i="2"/>
  <c r="I1324" i="2" s="1"/>
  <c r="J1324" i="2" s="1"/>
  <c r="H1318" i="2"/>
  <c r="I1318" i="2" s="1"/>
  <c r="J1318" i="2" s="1"/>
  <c r="H1313" i="2"/>
  <c r="I1313" i="2" s="1"/>
  <c r="J1313" i="2" s="1"/>
  <c r="H1308" i="2"/>
  <c r="I1308" i="2" s="1"/>
  <c r="J1308" i="2" s="1"/>
  <c r="H1302" i="2"/>
  <c r="I1302" i="2" s="1"/>
  <c r="J1302" i="2" s="1"/>
  <c r="H1297" i="2"/>
  <c r="I1297" i="2" s="1"/>
  <c r="J1297" i="2" s="1"/>
  <c r="H1292" i="2"/>
  <c r="I1292" i="2" s="1"/>
  <c r="J1292" i="2" s="1"/>
  <c r="H1286" i="2"/>
  <c r="I1286" i="2" s="1"/>
  <c r="J1286" i="2" s="1"/>
  <c r="H1281" i="2"/>
  <c r="I1281" i="2" s="1"/>
  <c r="J1281" i="2" s="1"/>
  <c r="H1276" i="2"/>
  <c r="I1276" i="2" s="1"/>
  <c r="J1276" i="2" s="1"/>
  <c r="H1270" i="2"/>
  <c r="I1270" i="2" s="1"/>
  <c r="J1270" i="2" s="1"/>
  <c r="H1265" i="2"/>
  <c r="I1265" i="2" s="1"/>
  <c r="J1265" i="2" s="1"/>
  <c r="H1260" i="2"/>
  <c r="I1260" i="2" s="1"/>
  <c r="J1260" i="2" s="1"/>
  <c r="H1254" i="2"/>
  <c r="I1254" i="2" s="1"/>
  <c r="J1254" i="2" s="1"/>
  <c r="H1249" i="2"/>
  <c r="I1249" i="2" s="1"/>
  <c r="J1249" i="2" s="1"/>
  <c r="H1244" i="2"/>
  <c r="I1244" i="2" s="1"/>
  <c r="J1244" i="2" s="1"/>
  <c r="H1238" i="2"/>
  <c r="I1238" i="2" s="1"/>
  <c r="J1238" i="2" s="1"/>
  <c r="H1233" i="2"/>
  <c r="I1233" i="2" s="1"/>
  <c r="J1233" i="2" s="1"/>
  <c r="H1228" i="2"/>
  <c r="I1228" i="2" s="1"/>
  <c r="J1228" i="2" s="1"/>
  <c r="H1222" i="2"/>
  <c r="I1222" i="2" s="1"/>
  <c r="J1222" i="2" s="1"/>
  <c r="H1217" i="2"/>
  <c r="I1217" i="2" s="1"/>
  <c r="J1217" i="2" s="1"/>
  <c r="H1212" i="2"/>
  <c r="I1212" i="2" s="1"/>
  <c r="J1212" i="2" s="1"/>
  <c r="H1206" i="2"/>
  <c r="I1206" i="2" s="1"/>
  <c r="J1206" i="2" s="1"/>
  <c r="H1201" i="2"/>
  <c r="I1201" i="2" s="1"/>
  <c r="J1201" i="2" s="1"/>
  <c r="H1196" i="2"/>
  <c r="I1196" i="2" s="1"/>
  <c r="J1196" i="2" s="1"/>
  <c r="H1190" i="2"/>
  <c r="I1190" i="2" s="1"/>
  <c r="J1190" i="2" s="1"/>
  <c r="H1185" i="2"/>
  <c r="I1185" i="2" s="1"/>
  <c r="J1185" i="2" s="1"/>
  <c r="H1180" i="2"/>
  <c r="I1180" i="2" s="1"/>
  <c r="J1180" i="2" s="1"/>
  <c r="H1174" i="2"/>
  <c r="I1174" i="2" s="1"/>
  <c r="J1174" i="2" s="1"/>
  <c r="H1169" i="2"/>
  <c r="I1169" i="2" s="1"/>
  <c r="J1169" i="2" s="1"/>
  <c r="H1164" i="2"/>
  <c r="I1164" i="2" s="1"/>
  <c r="J1164" i="2" s="1"/>
  <c r="H1158" i="2"/>
  <c r="I1158" i="2" s="1"/>
  <c r="J1158" i="2" s="1"/>
  <c r="H1153" i="2"/>
  <c r="I1153" i="2" s="1"/>
  <c r="J1153" i="2" s="1"/>
  <c r="H1148" i="2"/>
  <c r="I1148" i="2" s="1"/>
  <c r="J1148" i="2" s="1"/>
  <c r="H1142" i="2"/>
  <c r="I1142" i="2" s="1"/>
  <c r="J1142" i="2" s="1"/>
  <c r="H1137" i="2"/>
  <c r="I1137" i="2" s="1"/>
  <c r="J1137" i="2" s="1"/>
  <c r="H1132" i="2"/>
  <c r="I1132" i="2" s="1"/>
  <c r="J1132" i="2" s="1"/>
  <c r="H1126" i="2"/>
  <c r="I1126" i="2" s="1"/>
  <c r="J1126" i="2" s="1"/>
  <c r="H1121" i="2"/>
  <c r="I1121" i="2" s="1"/>
  <c r="J1121" i="2" s="1"/>
  <c r="H1116" i="2"/>
  <c r="I1116" i="2" s="1"/>
  <c r="J1116" i="2" s="1"/>
  <c r="H1110" i="2"/>
  <c r="I1110" i="2" s="1"/>
  <c r="J1110" i="2" s="1"/>
  <c r="H1105" i="2"/>
  <c r="I1105" i="2" s="1"/>
  <c r="J1105" i="2" s="1"/>
  <c r="H1100" i="2"/>
  <c r="I1100" i="2" s="1"/>
  <c r="J1100" i="2" s="1"/>
  <c r="H1094" i="2"/>
  <c r="I1094" i="2" s="1"/>
  <c r="J1094" i="2" s="1"/>
  <c r="H1089" i="2"/>
  <c r="I1089" i="2" s="1"/>
  <c r="J1089" i="2" s="1"/>
  <c r="H1084" i="2"/>
  <c r="I1084" i="2" s="1"/>
  <c r="J1084" i="2" s="1"/>
  <c r="H1078" i="2"/>
  <c r="I1078" i="2" s="1"/>
  <c r="J1078" i="2" s="1"/>
  <c r="H1073" i="2"/>
  <c r="I1073" i="2" s="1"/>
  <c r="J1073" i="2" s="1"/>
  <c r="H1068" i="2"/>
  <c r="I1068" i="2" s="1"/>
  <c r="J1068" i="2" s="1"/>
  <c r="H1062" i="2"/>
  <c r="I1062" i="2" s="1"/>
  <c r="J1062" i="2" s="1"/>
  <c r="H1057" i="2"/>
  <c r="I1057" i="2" s="1"/>
  <c r="J1057" i="2" s="1"/>
  <c r="H1053" i="2"/>
  <c r="I1053" i="2" s="1"/>
  <c r="J1053" i="2" s="1"/>
  <c r="H1049" i="2"/>
  <c r="I1049" i="2" s="1"/>
  <c r="J1049" i="2" s="1"/>
  <c r="H1045" i="2"/>
  <c r="I1045" i="2" s="1"/>
  <c r="J1045" i="2" s="1"/>
  <c r="H1041" i="2"/>
  <c r="I1041" i="2" s="1"/>
  <c r="J1041" i="2" s="1"/>
  <c r="H1037" i="2"/>
  <c r="I1037" i="2" s="1"/>
  <c r="J1037" i="2" s="1"/>
  <c r="H1033" i="2"/>
  <c r="I1033" i="2" s="1"/>
  <c r="J1033" i="2" s="1"/>
  <c r="H1029" i="2"/>
  <c r="I1029" i="2" s="1"/>
  <c r="J1029" i="2" s="1"/>
  <c r="H1025" i="2"/>
  <c r="I1025" i="2" s="1"/>
  <c r="J1025" i="2" s="1"/>
  <c r="H1021" i="2"/>
  <c r="I1021" i="2" s="1"/>
  <c r="J1021" i="2" s="1"/>
  <c r="H1017" i="2"/>
  <c r="I1017" i="2" s="1"/>
  <c r="J1017" i="2" s="1"/>
  <c r="H1013" i="2"/>
  <c r="I1013" i="2" s="1"/>
  <c r="J1013" i="2" s="1"/>
  <c r="H1009" i="2"/>
  <c r="I1009" i="2" s="1"/>
  <c r="J1009" i="2" s="1"/>
  <c r="H1005" i="2"/>
  <c r="I1005" i="2" s="1"/>
  <c r="J1005" i="2" s="1"/>
  <c r="H1001" i="2"/>
  <c r="I1001" i="2" s="1"/>
  <c r="J1001" i="2" s="1"/>
  <c r="H997" i="2"/>
  <c r="I997" i="2" s="1"/>
  <c r="J997" i="2" s="1"/>
  <c r="H993" i="2"/>
  <c r="I993" i="2" s="1"/>
  <c r="J993" i="2" s="1"/>
  <c r="H989" i="2"/>
  <c r="I989" i="2" s="1"/>
  <c r="J989" i="2" s="1"/>
  <c r="H985" i="2"/>
  <c r="I985" i="2" s="1"/>
  <c r="J985" i="2" s="1"/>
  <c r="H981" i="2"/>
  <c r="I981" i="2" s="1"/>
  <c r="J981" i="2" s="1"/>
  <c r="H977" i="2"/>
  <c r="I977" i="2" s="1"/>
  <c r="J977" i="2" s="1"/>
  <c r="H973" i="2"/>
  <c r="I973" i="2" s="1"/>
  <c r="J973" i="2" s="1"/>
  <c r="H969" i="2"/>
  <c r="I969" i="2" s="1"/>
  <c r="J969" i="2" s="1"/>
  <c r="H965" i="2"/>
  <c r="I965" i="2" s="1"/>
  <c r="J965" i="2" s="1"/>
  <c r="H961" i="2"/>
  <c r="I961" i="2" s="1"/>
  <c r="J961" i="2" s="1"/>
  <c r="H957" i="2"/>
  <c r="I957" i="2" s="1"/>
  <c r="J957" i="2" s="1"/>
  <c r="H953" i="2"/>
  <c r="I953" i="2" s="1"/>
  <c r="J953" i="2" s="1"/>
  <c r="H949" i="2"/>
  <c r="I949" i="2" s="1"/>
  <c r="J949" i="2" s="1"/>
  <c r="H945" i="2"/>
  <c r="I945" i="2" s="1"/>
  <c r="J945" i="2" s="1"/>
  <c r="H941" i="2"/>
  <c r="I941" i="2" s="1"/>
  <c r="J941" i="2" s="1"/>
  <c r="H937" i="2"/>
  <c r="I937" i="2" s="1"/>
  <c r="J937" i="2" s="1"/>
  <c r="H933" i="2"/>
  <c r="I933" i="2" s="1"/>
  <c r="J933" i="2" s="1"/>
  <c r="H929" i="2"/>
  <c r="I929" i="2" s="1"/>
  <c r="J929" i="2" s="1"/>
  <c r="H925" i="2"/>
  <c r="I925" i="2" s="1"/>
  <c r="J925" i="2" s="1"/>
  <c r="H921" i="2"/>
  <c r="I921" i="2" s="1"/>
  <c r="J921" i="2" s="1"/>
  <c r="H917" i="2"/>
  <c r="I917" i="2" s="1"/>
  <c r="J917" i="2" s="1"/>
  <c r="H913" i="2"/>
  <c r="I913" i="2" s="1"/>
  <c r="J913" i="2" s="1"/>
  <c r="H909" i="2"/>
  <c r="I909" i="2" s="1"/>
  <c r="J909" i="2" s="1"/>
  <c r="H905" i="2"/>
  <c r="I905" i="2" s="1"/>
  <c r="J905" i="2" s="1"/>
  <c r="H901" i="2"/>
  <c r="I901" i="2" s="1"/>
  <c r="J901" i="2" s="1"/>
  <c r="H897" i="2"/>
  <c r="I897" i="2" s="1"/>
  <c r="J897" i="2" s="1"/>
  <c r="H893" i="2"/>
  <c r="I893" i="2" s="1"/>
  <c r="J893" i="2" s="1"/>
  <c r="H889" i="2"/>
  <c r="I889" i="2" s="1"/>
  <c r="J889" i="2" s="1"/>
  <c r="H885" i="2"/>
  <c r="I885" i="2" s="1"/>
  <c r="J885" i="2" s="1"/>
  <c r="H881" i="2"/>
  <c r="I881" i="2" s="1"/>
  <c r="J881" i="2" s="1"/>
  <c r="H877" i="2"/>
  <c r="I877" i="2" s="1"/>
  <c r="J877" i="2" s="1"/>
  <c r="H873" i="2"/>
  <c r="I873" i="2" s="1"/>
  <c r="J873" i="2" s="1"/>
  <c r="H869" i="2"/>
  <c r="I869" i="2" s="1"/>
  <c r="J869" i="2" s="1"/>
  <c r="H865" i="2"/>
  <c r="I865" i="2" s="1"/>
  <c r="J865" i="2" s="1"/>
  <c r="H861" i="2"/>
  <c r="I861" i="2" s="1"/>
  <c r="J861" i="2" s="1"/>
  <c r="H857" i="2"/>
  <c r="I857" i="2" s="1"/>
  <c r="J857" i="2" s="1"/>
  <c r="H853" i="2"/>
  <c r="I853" i="2" s="1"/>
  <c r="J853" i="2" s="1"/>
  <c r="H849" i="2"/>
  <c r="I849" i="2" s="1"/>
  <c r="J849" i="2" s="1"/>
  <c r="H845" i="2"/>
  <c r="I845" i="2" s="1"/>
  <c r="J845" i="2" s="1"/>
  <c r="H841" i="2"/>
  <c r="I841" i="2" s="1"/>
  <c r="J841" i="2" s="1"/>
  <c r="H837" i="2"/>
  <c r="I837" i="2" s="1"/>
  <c r="J837" i="2" s="1"/>
  <c r="H833" i="2"/>
  <c r="I833" i="2" s="1"/>
  <c r="J833" i="2" s="1"/>
  <c r="H829" i="2"/>
  <c r="I829" i="2" s="1"/>
  <c r="J829" i="2" s="1"/>
  <c r="H825" i="2"/>
  <c r="I825" i="2" s="1"/>
  <c r="J825" i="2" s="1"/>
  <c r="H821" i="2"/>
  <c r="I821" i="2" s="1"/>
  <c r="J821" i="2" s="1"/>
  <c r="H817" i="2"/>
  <c r="I817" i="2" s="1"/>
  <c r="J817" i="2" s="1"/>
  <c r="H813" i="2"/>
  <c r="I813" i="2" s="1"/>
  <c r="J813" i="2" s="1"/>
  <c r="H809" i="2"/>
  <c r="I809" i="2" s="1"/>
  <c r="J809" i="2" s="1"/>
  <c r="H805" i="2"/>
  <c r="I805" i="2" s="1"/>
  <c r="J805" i="2" s="1"/>
  <c r="H801" i="2"/>
  <c r="I801" i="2" s="1"/>
  <c r="J801" i="2" s="1"/>
  <c r="H797" i="2"/>
  <c r="I797" i="2" s="1"/>
  <c r="J797" i="2" s="1"/>
  <c r="H793" i="2"/>
  <c r="I793" i="2" s="1"/>
  <c r="J793" i="2" s="1"/>
  <c r="H789" i="2"/>
  <c r="I789" i="2" s="1"/>
  <c r="J789" i="2" s="1"/>
  <c r="H785" i="2"/>
  <c r="I785" i="2" s="1"/>
  <c r="J785" i="2" s="1"/>
  <c r="H781" i="2"/>
  <c r="I781" i="2" s="1"/>
  <c r="J781" i="2" s="1"/>
  <c r="H777" i="2"/>
  <c r="I777" i="2" s="1"/>
  <c r="J777" i="2" s="1"/>
  <c r="H773" i="2"/>
  <c r="I773" i="2" s="1"/>
  <c r="J773" i="2" s="1"/>
  <c r="H769" i="2"/>
  <c r="I769" i="2" s="1"/>
  <c r="J769" i="2" s="1"/>
  <c r="H765" i="2"/>
  <c r="I765" i="2" s="1"/>
  <c r="J765" i="2" s="1"/>
  <c r="H761" i="2"/>
  <c r="I761" i="2" s="1"/>
  <c r="J761" i="2" s="1"/>
  <c r="H757" i="2"/>
  <c r="I757" i="2" s="1"/>
  <c r="J757" i="2" s="1"/>
  <c r="H753" i="2"/>
  <c r="I753" i="2" s="1"/>
  <c r="J753" i="2" s="1"/>
  <c r="H749" i="2"/>
  <c r="I749" i="2" s="1"/>
  <c r="J749" i="2" s="1"/>
  <c r="H745" i="2"/>
  <c r="I745" i="2" s="1"/>
  <c r="J745" i="2" s="1"/>
  <c r="H741" i="2"/>
  <c r="I741" i="2" s="1"/>
  <c r="J741" i="2" s="1"/>
  <c r="H737" i="2"/>
  <c r="I737" i="2" s="1"/>
  <c r="J737" i="2" s="1"/>
  <c r="H733" i="2"/>
  <c r="I733" i="2" s="1"/>
  <c r="J733" i="2" s="1"/>
  <c r="H729" i="2"/>
  <c r="I729" i="2" s="1"/>
  <c r="J729" i="2" s="1"/>
  <c r="H725" i="2"/>
  <c r="I725" i="2" s="1"/>
  <c r="J725" i="2" s="1"/>
  <c r="H721" i="2"/>
  <c r="I721" i="2" s="1"/>
  <c r="J721" i="2" s="1"/>
  <c r="H717" i="2"/>
  <c r="I717" i="2" s="1"/>
  <c r="J717" i="2" s="1"/>
  <c r="H713" i="2"/>
  <c r="I713" i="2" s="1"/>
  <c r="J713" i="2" s="1"/>
  <c r="H709" i="2"/>
  <c r="I709" i="2" s="1"/>
  <c r="J709" i="2" s="1"/>
  <c r="H705" i="2"/>
  <c r="I705" i="2" s="1"/>
  <c r="J705" i="2" s="1"/>
  <c r="H701" i="2"/>
  <c r="I701" i="2" s="1"/>
  <c r="J701" i="2" s="1"/>
  <c r="H697" i="2"/>
  <c r="I697" i="2" s="1"/>
  <c r="J697" i="2" s="1"/>
  <c r="H693" i="2"/>
  <c r="I693" i="2" s="1"/>
  <c r="J693" i="2" s="1"/>
  <c r="H689" i="2"/>
  <c r="I689" i="2" s="1"/>
  <c r="J689" i="2" s="1"/>
  <c r="H685" i="2"/>
  <c r="I685" i="2" s="1"/>
  <c r="J685" i="2" s="1"/>
  <c r="H681" i="2"/>
  <c r="I681" i="2" s="1"/>
  <c r="J681" i="2" s="1"/>
  <c r="H677" i="2"/>
  <c r="I677" i="2" s="1"/>
  <c r="J677" i="2" s="1"/>
  <c r="H673" i="2"/>
  <c r="I673" i="2" s="1"/>
  <c r="J673" i="2" s="1"/>
  <c r="H669" i="2"/>
  <c r="I669" i="2" s="1"/>
  <c r="J669" i="2" s="1"/>
  <c r="H665" i="2"/>
  <c r="I665" i="2" s="1"/>
  <c r="J665" i="2" s="1"/>
  <c r="H661" i="2"/>
  <c r="I661" i="2" s="1"/>
  <c r="J661" i="2" s="1"/>
  <c r="H657" i="2"/>
  <c r="I657" i="2" s="1"/>
  <c r="J657" i="2" s="1"/>
  <c r="H653" i="2"/>
  <c r="I653" i="2" s="1"/>
  <c r="J653" i="2" s="1"/>
  <c r="H649" i="2"/>
  <c r="I649" i="2" s="1"/>
  <c r="J649" i="2" s="1"/>
  <c r="H645" i="2"/>
  <c r="I645" i="2" s="1"/>
  <c r="J645" i="2" s="1"/>
  <c r="H641" i="2"/>
  <c r="I641" i="2" s="1"/>
  <c r="J641" i="2" s="1"/>
  <c r="H637" i="2"/>
  <c r="I637" i="2" s="1"/>
  <c r="J637" i="2" s="1"/>
  <c r="H633" i="2"/>
  <c r="I633" i="2" s="1"/>
  <c r="J633" i="2" s="1"/>
  <c r="H629" i="2"/>
  <c r="I629" i="2" s="1"/>
  <c r="J629" i="2" s="1"/>
  <c r="H625" i="2"/>
  <c r="I625" i="2" s="1"/>
  <c r="J625" i="2" s="1"/>
  <c r="H621" i="2"/>
  <c r="I621" i="2" s="1"/>
  <c r="J621" i="2" s="1"/>
  <c r="H617" i="2"/>
  <c r="I617" i="2" s="1"/>
  <c r="J617" i="2" s="1"/>
  <c r="H613" i="2"/>
  <c r="I613" i="2" s="1"/>
  <c r="J613" i="2" s="1"/>
  <c r="H609" i="2"/>
  <c r="I609" i="2" s="1"/>
  <c r="J609" i="2" s="1"/>
  <c r="H605" i="2"/>
  <c r="I605" i="2" s="1"/>
  <c r="J605" i="2" s="1"/>
  <c r="H601" i="2"/>
  <c r="I601" i="2" s="1"/>
  <c r="J601" i="2" s="1"/>
  <c r="H597" i="2"/>
  <c r="I597" i="2" s="1"/>
  <c r="J597" i="2" s="1"/>
  <c r="H593" i="2"/>
  <c r="I593" i="2" s="1"/>
  <c r="J593" i="2" s="1"/>
  <c r="H589" i="2"/>
  <c r="I589" i="2" s="1"/>
  <c r="J589" i="2" s="1"/>
  <c r="H585" i="2"/>
  <c r="I585" i="2" s="1"/>
  <c r="J585" i="2" s="1"/>
  <c r="H581" i="2"/>
  <c r="I581" i="2" s="1"/>
  <c r="J581" i="2" s="1"/>
  <c r="H577" i="2"/>
  <c r="I577" i="2" s="1"/>
  <c r="J577" i="2" s="1"/>
  <c r="H573" i="2"/>
  <c r="I573" i="2" s="1"/>
  <c r="J573" i="2" s="1"/>
  <c r="H569" i="2"/>
  <c r="I569" i="2" s="1"/>
  <c r="J569" i="2" s="1"/>
  <c r="H565" i="2"/>
  <c r="I565" i="2" s="1"/>
  <c r="J565" i="2" s="1"/>
  <c r="H561" i="2"/>
  <c r="I561" i="2" s="1"/>
  <c r="J561" i="2" s="1"/>
  <c r="H557" i="2"/>
  <c r="I557" i="2" s="1"/>
  <c r="J557" i="2" s="1"/>
  <c r="H553" i="2"/>
  <c r="I553" i="2" s="1"/>
  <c r="J553" i="2" s="1"/>
  <c r="H549" i="2"/>
  <c r="I549" i="2" s="1"/>
  <c r="J549" i="2" s="1"/>
  <c r="H545" i="2"/>
  <c r="I545" i="2" s="1"/>
  <c r="J545" i="2" s="1"/>
  <c r="H541" i="2"/>
  <c r="I541" i="2" s="1"/>
  <c r="J541" i="2" s="1"/>
  <c r="H537" i="2"/>
  <c r="I537" i="2" s="1"/>
  <c r="J537" i="2" s="1"/>
  <c r="H533" i="2"/>
  <c r="I533" i="2" s="1"/>
  <c r="J533" i="2" s="1"/>
  <c r="H529" i="2"/>
  <c r="I529" i="2" s="1"/>
  <c r="J529" i="2" s="1"/>
  <c r="H525" i="2"/>
  <c r="I525" i="2" s="1"/>
  <c r="J525" i="2" s="1"/>
  <c r="H521" i="2"/>
  <c r="I521" i="2" s="1"/>
  <c r="J521" i="2" s="1"/>
  <c r="H517" i="2"/>
  <c r="I517" i="2" s="1"/>
  <c r="J517" i="2" s="1"/>
  <c r="H513" i="2"/>
  <c r="I513" i="2" s="1"/>
  <c r="J513" i="2" s="1"/>
  <c r="H509" i="2"/>
  <c r="I509" i="2" s="1"/>
  <c r="J509" i="2" s="1"/>
  <c r="H505" i="2"/>
  <c r="I505" i="2" s="1"/>
  <c r="J505" i="2" s="1"/>
  <c r="H501" i="2"/>
  <c r="I501" i="2" s="1"/>
  <c r="J501" i="2" s="1"/>
  <c r="H497" i="2"/>
  <c r="I497" i="2" s="1"/>
  <c r="J497" i="2" s="1"/>
  <c r="H493" i="2"/>
  <c r="I493" i="2" s="1"/>
  <c r="H489" i="2"/>
  <c r="I489" i="2" s="1"/>
  <c r="J489" i="2" s="1"/>
  <c r="H485" i="2"/>
  <c r="I485" i="2" s="1"/>
  <c r="J485" i="2" s="1"/>
  <c r="H481" i="2"/>
  <c r="I481" i="2" s="1"/>
  <c r="J481" i="2" s="1"/>
  <c r="H477" i="2"/>
  <c r="I477" i="2" s="1"/>
  <c r="J477" i="2" s="1"/>
  <c r="H473" i="2"/>
  <c r="I473" i="2" s="1"/>
  <c r="J473" i="2" s="1"/>
  <c r="H469" i="2"/>
  <c r="I469" i="2" s="1"/>
  <c r="J469" i="2" s="1"/>
  <c r="H465" i="2"/>
  <c r="I465" i="2" s="1"/>
  <c r="J465" i="2" s="1"/>
  <c r="H461" i="2"/>
  <c r="I461" i="2" s="1"/>
  <c r="J461" i="2" s="1"/>
  <c r="H457" i="2"/>
  <c r="I457" i="2" s="1"/>
  <c r="J457" i="2" s="1"/>
  <c r="H453" i="2"/>
  <c r="I453" i="2" s="1"/>
  <c r="J453" i="2" s="1"/>
  <c r="H449" i="2"/>
  <c r="I449" i="2" s="1"/>
  <c r="J449" i="2" s="1"/>
  <c r="H445" i="2"/>
  <c r="I445" i="2" s="1"/>
  <c r="J445" i="2" s="1"/>
  <c r="H441" i="2"/>
  <c r="I441" i="2" s="1"/>
  <c r="J441" i="2" s="1"/>
  <c r="H437" i="2"/>
  <c r="I437" i="2" s="1"/>
  <c r="J437" i="2" s="1"/>
  <c r="H433" i="2"/>
  <c r="I433" i="2" s="1"/>
  <c r="J433" i="2" s="1"/>
  <c r="H429" i="2"/>
  <c r="I429" i="2" s="1"/>
  <c r="J429" i="2" s="1"/>
  <c r="H425" i="2"/>
  <c r="I425" i="2" s="1"/>
  <c r="J425" i="2" s="1"/>
  <c r="H421" i="2"/>
  <c r="I421" i="2" s="1"/>
  <c r="J421" i="2" s="1"/>
  <c r="H417" i="2"/>
  <c r="I417" i="2" s="1"/>
  <c r="J417" i="2" s="1"/>
  <c r="H413" i="2"/>
  <c r="I413" i="2" s="1"/>
  <c r="J413" i="2" s="1"/>
  <c r="H409" i="2"/>
  <c r="I409" i="2" s="1"/>
  <c r="J409" i="2" s="1"/>
  <c r="H405" i="2"/>
  <c r="I405" i="2" s="1"/>
  <c r="J405" i="2" s="1"/>
  <c r="H401" i="2"/>
  <c r="I401" i="2" s="1"/>
  <c r="J401" i="2" s="1"/>
  <c r="H397" i="2"/>
  <c r="I397" i="2" s="1"/>
  <c r="J397" i="2" s="1"/>
  <c r="H393" i="2"/>
  <c r="I393" i="2" s="1"/>
  <c r="J393" i="2" s="1"/>
  <c r="H389" i="2"/>
  <c r="I389" i="2" s="1"/>
  <c r="J389" i="2" s="1"/>
  <c r="H385" i="2"/>
  <c r="I385" i="2" s="1"/>
  <c r="J385" i="2" s="1"/>
  <c r="H381" i="2"/>
  <c r="I381" i="2" s="1"/>
  <c r="J381" i="2" s="1"/>
  <c r="H377" i="2"/>
  <c r="I377" i="2" s="1"/>
  <c r="J377" i="2" s="1"/>
  <c r="H373" i="2"/>
  <c r="I373" i="2" s="1"/>
  <c r="J373" i="2" s="1"/>
  <c r="H369" i="2"/>
  <c r="I369" i="2" s="1"/>
  <c r="J369" i="2" s="1"/>
  <c r="H365" i="2"/>
  <c r="I365" i="2" s="1"/>
  <c r="J365" i="2" s="1"/>
  <c r="H361" i="2"/>
  <c r="I361" i="2" s="1"/>
  <c r="J361" i="2" s="1"/>
  <c r="H357" i="2"/>
  <c r="I357" i="2" s="1"/>
  <c r="J357" i="2" s="1"/>
  <c r="H353" i="2"/>
  <c r="I353" i="2" s="1"/>
  <c r="J353" i="2" s="1"/>
  <c r="H349" i="2"/>
  <c r="I349" i="2" s="1"/>
  <c r="J349" i="2" s="1"/>
  <c r="H345" i="2"/>
  <c r="I345" i="2" s="1"/>
  <c r="J345" i="2" s="1"/>
  <c r="H341" i="2"/>
  <c r="I341" i="2" s="1"/>
  <c r="J341" i="2" s="1"/>
  <c r="H337" i="2"/>
  <c r="I337" i="2" s="1"/>
  <c r="J337" i="2" s="1"/>
  <c r="H333" i="2"/>
  <c r="I333" i="2" s="1"/>
  <c r="J333" i="2" s="1"/>
  <c r="H329" i="2"/>
  <c r="I329" i="2" s="1"/>
  <c r="J329" i="2" s="1"/>
  <c r="H325" i="2"/>
  <c r="I325" i="2" s="1"/>
  <c r="J325" i="2" s="1"/>
  <c r="H321" i="2"/>
  <c r="I321" i="2" s="1"/>
  <c r="J321" i="2" s="1"/>
  <c r="H317" i="2"/>
  <c r="I317" i="2" s="1"/>
  <c r="J317" i="2" s="1"/>
  <c r="H313" i="2"/>
  <c r="I313" i="2" s="1"/>
  <c r="J313" i="2" s="1"/>
  <c r="H309" i="2"/>
  <c r="I309" i="2" s="1"/>
  <c r="J309" i="2" s="1"/>
  <c r="H305" i="2"/>
  <c r="I305" i="2" s="1"/>
  <c r="J305" i="2" s="1"/>
  <c r="H301" i="2"/>
  <c r="I301" i="2" s="1"/>
  <c r="J301" i="2" s="1"/>
  <c r="H297" i="2"/>
  <c r="I297" i="2" s="1"/>
  <c r="J297" i="2" s="1"/>
  <c r="H293" i="2"/>
  <c r="I293" i="2" s="1"/>
  <c r="J293" i="2" s="1"/>
  <c r="H289" i="2"/>
  <c r="I289" i="2" s="1"/>
  <c r="J289" i="2" s="1"/>
  <c r="H285" i="2"/>
  <c r="I285" i="2" s="1"/>
  <c r="J285" i="2" s="1"/>
  <c r="H281" i="2"/>
  <c r="I281" i="2" s="1"/>
  <c r="J281" i="2" s="1"/>
  <c r="H277" i="2"/>
  <c r="I277" i="2" s="1"/>
  <c r="H273" i="2"/>
  <c r="I273" i="2" s="1"/>
  <c r="J273" i="2" s="1"/>
  <c r="H269" i="2"/>
  <c r="I269" i="2" s="1"/>
  <c r="J269" i="2" s="1"/>
  <c r="H265" i="2"/>
  <c r="I265" i="2" s="1"/>
  <c r="J265" i="2" s="1"/>
  <c r="H261" i="2"/>
  <c r="I261" i="2" s="1"/>
  <c r="J261" i="2" s="1"/>
  <c r="H257" i="2"/>
  <c r="I257" i="2" s="1"/>
  <c r="J257" i="2" s="1"/>
  <c r="H253" i="2"/>
  <c r="I253" i="2" s="1"/>
  <c r="J253" i="2" s="1"/>
  <c r="H249" i="2"/>
  <c r="I249" i="2" s="1"/>
  <c r="J249" i="2" s="1"/>
  <c r="H245" i="2"/>
  <c r="I245" i="2" s="1"/>
  <c r="J245" i="2" s="1"/>
  <c r="H241" i="2"/>
  <c r="I241" i="2" s="1"/>
  <c r="J241" i="2" s="1"/>
  <c r="H237" i="2"/>
  <c r="I237" i="2" s="1"/>
  <c r="J237" i="2" s="1"/>
  <c r="H233" i="2"/>
  <c r="I233" i="2" s="1"/>
  <c r="J233" i="2" s="1"/>
  <c r="H229" i="2"/>
  <c r="I229" i="2" s="1"/>
  <c r="J229" i="2" s="1"/>
  <c r="H225" i="2"/>
  <c r="I225" i="2" s="1"/>
  <c r="J225" i="2" s="1"/>
  <c r="H221" i="2"/>
  <c r="I221" i="2" s="1"/>
  <c r="J221" i="2" s="1"/>
  <c r="H217" i="2"/>
  <c r="I217" i="2" s="1"/>
  <c r="J217" i="2" s="1"/>
  <c r="H213" i="2"/>
  <c r="I213" i="2" s="1"/>
  <c r="J213" i="2" s="1"/>
  <c r="H209" i="2"/>
  <c r="I209" i="2" s="1"/>
  <c r="J209" i="2" s="1"/>
  <c r="H205" i="2"/>
  <c r="I205" i="2" s="1"/>
  <c r="J205" i="2" s="1"/>
  <c r="H201" i="2"/>
  <c r="I201" i="2" s="1"/>
  <c r="J201" i="2" s="1"/>
  <c r="H197" i="2"/>
  <c r="I197" i="2" s="1"/>
  <c r="J197" i="2" s="1"/>
  <c r="H193" i="2"/>
  <c r="I193" i="2" s="1"/>
  <c r="J193" i="2" s="1"/>
  <c r="H189" i="2"/>
  <c r="I189" i="2" s="1"/>
  <c r="J189" i="2" s="1"/>
  <c r="H185" i="2"/>
  <c r="I185" i="2" s="1"/>
  <c r="J185" i="2" s="1"/>
  <c r="H181" i="2"/>
  <c r="I181" i="2" s="1"/>
  <c r="J181" i="2" s="1"/>
  <c r="H177" i="2"/>
  <c r="I177" i="2" s="1"/>
  <c r="J177" i="2" s="1"/>
  <c r="H173" i="2"/>
  <c r="I173" i="2" s="1"/>
  <c r="J173" i="2" s="1"/>
  <c r="H169" i="2"/>
  <c r="I169" i="2" s="1"/>
  <c r="J169" i="2" s="1"/>
  <c r="H165" i="2"/>
  <c r="I165" i="2" s="1"/>
  <c r="J165" i="2" s="1"/>
  <c r="H161" i="2"/>
  <c r="I161" i="2" s="1"/>
  <c r="J161" i="2" s="1"/>
  <c r="H157" i="2"/>
  <c r="I157" i="2" s="1"/>
  <c r="J157" i="2" s="1"/>
  <c r="H153" i="2"/>
  <c r="I153" i="2" s="1"/>
  <c r="J153" i="2" s="1"/>
  <c r="H149" i="2"/>
  <c r="I149" i="2" s="1"/>
  <c r="J149" i="2" s="1"/>
  <c r="H145" i="2"/>
  <c r="I145" i="2" s="1"/>
  <c r="J145" i="2" s="1"/>
  <c r="H141" i="2"/>
  <c r="I141" i="2" s="1"/>
  <c r="J141" i="2" s="1"/>
  <c r="H137" i="2"/>
  <c r="I137" i="2" s="1"/>
  <c r="J137" i="2" s="1"/>
  <c r="H133" i="2"/>
  <c r="I133" i="2" s="1"/>
  <c r="J133" i="2" s="1"/>
  <c r="H129" i="2"/>
  <c r="I129" i="2" s="1"/>
  <c r="J129" i="2" s="1"/>
  <c r="H125" i="2"/>
  <c r="I125" i="2" s="1"/>
  <c r="J125" i="2" s="1"/>
  <c r="H121" i="2"/>
  <c r="I121" i="2" s="1"/>
  <c r="J121" i="2" s="1"/>
  <c r="H117" i="2"/>
  <c r="I117" i="2" s="1"/>
  <c r="J117" i="2" s="1"/>
  <c r="H113" i="2"/>
  <c r="I113" i="2" s="1"/>
  <c r="J113" i="2" s="1"/>
  <c r="H109" i="2"/>
  <c r="I109" i="2" s="1"/>
  <c r="J109" i="2" s="1"/>
  <c r="H105" i="2"/>
  <c r="I105" i="2" s="1"/>
  <c r="J105" i="2" s="1"/>
  <c r="H101" i="2"/>
  <c r="I101" i="2" s="1"/>
  <c r="J101" i="2" s="1"/>
  <c r="H97" i="2"/>
  <c r="I97" i="2" s="1"/>
  <c r="J97" i="2" s="1"/>
  <c r="H93" i="2"/>
  <c r="I93" i="2" s="1"/>
  <c r="J93" i="2" s="1"/>
  <c r="H89" i="2"/>
  <c r="I89" i="2" s="1"/>
  <c r="J89" i="2" s="1"/>
  <c r="H85" i="2"/>
  <c r="I85" i="2" s="1"/>
  <c r="J85" i="2" s="1"/>
  <c r="H81" i="2"/>
  <c r="I81" i="2" s="1"/>
  <c r="J81" i="2" s="1"/>
  <c r="H77" i="2"/>
  <c r="I77" i="2" s="1"/>
  <c r="J77" i="2" s="1"/>
  <c r="H73" i="2"/>
  <c r="I73" i="2" s="1"/>
  <c r="J73" i="2" s="1"/>
  <c r="H69" i="2"/>
  <c r="I69" i="2" s="1"/>
  <c r="J69" i="2" s="1"/>
  <c r="H65" i="2"/>
  <c r="I65" i="2" s="1"/>
  <c r="J65" i="2" s="1"/>
  <c r="H61" i="2"/>
  <c r="I61" i="2" s="1"/>
  <c r="J61" i="2" s="1"/>
  <c r="H57" i="2"/>
  <c r="I57" i="2" s="1"/>
  <c r="J57" i="2" s="1"/>
  <c r="H53" i="2"/>
  <c r="I53" i="2" s="1"/>
  <c r="J53" i="2" s="1"/>
  <c r="H49" i="2"/>
  <c r="I49" i="2" s="1"/>
  <c r="J49" i="2" s="1"/>
  <c r="H45" i="2"/>
  <c r="I45" i="2" s="1"/>
  <c r="J45" i="2" s="1"/>
  <c r="H41" i="2"/>
  <c r="I41" i="2" s="1"/>
  <c r="J41" i="2" s="1"/>
  <c r="H37" i="2"/>
  <c r="I37" i="2" s="1"/>
  <c r="J37" i="2" s="1"/>
  <c r="H33" i="2"/>
  <c r="I33" i="2" s="1"/>
  <c r="J33" i="2" s="1"/>
  <c r="H29" i="2"/>
  <c r="I29" i="2" s="1"/>
  <c r="J29" i="2" s="1"/>
  <c r="H25" i="2"/>
  <c r="I25" i="2" s="1"/>
  <c r="J25" i="2" s="1"/>
  <c r="H21" i="2"/>
  <c r="I21" i="2" s="1"/>
  <c r="J21" i="2" s="1"/>
  <c r="H17" i="2"/>
  <c r="I17" i="2" s="1"/>
  <c r="J17" i="2" s="1"/>
  <c r="H13" i="2"/>
  <c r="I13" i="2" s="1"/>
  <c r="J13" i="2" s="1"/>
  <c r="H9" i="2"/>
  <c r="I9" i="2" s="1"/>
  <c r="J9" i="2" s="1"/>
  <c r="H5" i="2"/>
  <c r="I5" i="2" s="1"/>
  <c r="J5" i="2" s="1"/>
  <c r="D112" i="19" l="1"/>
  <c r="C112" i="19"/>
  <c r="P112" i="12"/>
  <c r="O90" i="12"/>
  <c r="O71" i="12"/>
  <c r="M19" i="6"/>
  <c r="M10" i="6"/>
  <c r="M18" i="6"/>
  <c r="M82" i="6"/>
  <c r="M22" i="6"/>
  <c r="M31" i="6"/>
  <c r="M46" i="6"/>
  <c r="M13" i="6"/>
  <c r="M45" i="6"/>
  <c r="M73" i="6"/>
  <c r="O86" i="12"/>
  <c r="O94" i="12"/>
  <c r="O104" i="12"/>
  <c r="M16" i="6"/>
  <c r="M48" i="6"/>
  <c r="M103" i="6"/>
  <c r="O91" i="12"/>
  <c r="O36" i="12"/>
  <c r="O7" i="12"/>
  <c r="O13" i="12"/>
  <c r="O35" i="12"/>
  <c r="O55" i="12"/>
  <c r="O82" i="12"/>
  <c r="O110" i="12"/>
  <c r="O97" i="12"/>
  <c r="O52" i="12"/>
  <c r="O10" i="12"/>
  <c r="O28" i="12"/>
  <c r="O44" i="12"/>
  <c r="M40" i="6"/>
  <c r="O26" i="12"/>
  <c r="M20" i="6"/>
  <c r="M23" i="6"/>
  <c r="M47" i="6"/>
  <c r="O12" i="12"/>
  <c r="O21" i="12"/>
  <c r="O47" i="12"/>
  <c r="O109" i="12"/>
  <c r="O62" i="12"/>
  <c r="O87" i="12"/>
  <c r="O68" i="12"/>
  <c r="O29" i="12"/>
  <c r="O14" i="12"/>
  <c r="O2" i="12"/>
  <c r="O49" i="12"/>
  <c r="O76" i="12"/>
  <c r="O105" i="12"/>
  <c r="O6" i="12"/>
  <c r="O17" i="12"/>
  <c r="O32" i="12"/>
  <c r="O58" i="12"/>
  <c r="O84" i="12"/>
  <c r="O98" i="12"/>
  <c r="O4" i="12"/>
  <c r="O37" i="12"/>
  <c r="O56" i="12"/>
  <c r="O75" i="12"/>
  <c r="O96" i="12"/>
  <c r="M37" i="6"/>
  <c r="M78" i="6"/>
  <c r="M26" i="6"/>
  <c r="M68" i="6"/>
  <c r="M15" i="6"/>
  <c r="M98" i="6"/>
  <c r="M7" i="6"/>
  <c r="M17" i="6"/>
  <c r="M49" i="6"/>
  <c r="M67" i="6"/>
  <c r="M80" i="6"/>
  <c r="O34" i="12"/>
  <c r="O40" i="12"/>
  <c r="O73" i="12"/>
  <c r="O24" i="12"/>
  <c r="O25" i="12"/>
  <c r="O42" i="12"/>
  <c r="O67" i="12"/>
  <c r="O95" i="12"/>
  <c r="O53" i="12"/>
  <c r="O106" i="12"/>
  <c r="O30" i="12"/>
  <c r="O27" i="12"/>
  <c r="O57" i="12"/>
  <c r="O83" i="12"/>
  <c r="O111" i="12"/>
  <c r="O22" i="12"/>
  <c r="O20" i="12"/>
  <c r="O39" i="12"/>
  <c r="O64" i="12"/>
  <c r="O93" i="12"/>
  <c r="O77" i="12"/>
  <c r="O16" i="12"/>
  <c r="O41" i="12"/>
  <c r="O61" i="12"/>
  <c r="O81" i="12"/>
  <c r="O101" i="12"/>
  <c r="O89" i="12"/>
  <c r="M12" i="6"/>
  <c r="M28" i="6"/>
  <c r="M44" i="6"/>
  <c r="M25" i="6"/>
  <c r="M27" i="6"/>
  <c r="M43" i="6"/>
  <c r="M69" i="6"/>
  <c r="O60" i="12"/>
  <c r="O66" i="12"/>
  <c r="O100" i="12"/>
  <c r="O54" i="12"/>
  <c r="O18" i="12"/>
  <c r="O48" i="12"/>
  <c r="O74" i="12"/>
  <c r="O103" i="12"/>
  <c r="O38" i="12"/>
  <c r="O63" i="12"/>
  <c r="O88" i="12"/>
  <c r="O33" i="12"/>
  <c r="O102" i="12"/>
  <c r="O15" i="12"/>
  <c r="O3" i="12"/>
  <c r="O9" i="12"/>
  <c r="O45" i="12"/>
  <c r="O72" i="12"/>
  <c r="O99" i="12"/>
  <c r="O80" i="12"/>
  <c r="O23" i="12"/>
  <c r="O46" i="12"/>
  <c r="O65" i="12"/>
  <c r="O85" i="12"/>
  <c r="O108" i="12"/>
  <c r="O19" i="12"/>
  <c r="O11" i="12"/>
  <c r="O5" i="12"/>
  <c r="M60" i="6"/>
  <c r="O79" i="12"/>
  <c r="O59" i="12"/>
  <c r="O8" i="12"/>
  <c r="O43" i="12"/>
  <c r="O69" i="12"/>
  <c r="O78" i="12"/>
  <c r="O107" i="12"/>
  <c r="O50" i="12"/>
  <c r="O31" i="12"/>
  <c r="O51" i="12"/>
  <c r="O70" i="12"/>
  <c r="O92" i="12"/>
  <c r="J112" i="19" l="1"/>
  <c r="M112" i="6"/>
  <c r="O112" i="12"/>
</calcChain>
</file>

<file path=xl/sharedStrings.xml><?xml version="1.0" encoding="utf-8"?>
<sst xmlns="http://schemas.openxmlformats.org/spreadsheetml/2006/main" count="33471" uniqueCount="7492">
  <si>
    <t>Fecha</t>
  </si>
  <si>
    <t>Producto</t>
  </si>
  <si>
    <t>Precio</t>
  </si>
  <si>
    <t>Unidad</t>
  </si>
  <si>
    <t>Variacion</t>
  </si>
  <si>
    <t>Fuente</t>
  </si>
  <si>
    <t>Lunes, Julio 8 de 2013</t>
  </si>
  <si>
    <t>Cacao Nacional</t>
  </si>
  <si>
    <t>Pesos por Kilo</t>
  </si>
  <si>
    <t>Industria Nacional - Fedecacao - Exportadores</t>
  </si>
  <si>
    <t>Lunes, Julio 15 de 2013</t>
  </si>
  <si>
    <t>Lunes, Julio 22 de 2013</t>
  </si>
  <si>
    <t>Lunes, Julio 29 de 2013</t>
  </si>
  <si>
    <t>Lunes, Agosto 5 de 2013</t>
  </si>
  <si>
    <t>Lunes, Agosto 12 de 2013</t>
  </si>
  <si>
    <t>Lunes, Agosto 19 de 2013</t>
  </si>
  <si>
    <t>Lunes, Agosto 26 de 2013</t>
  </si>
  <si>
    <t>Lunes, Septiembre 2 de 2013</t>
  </si>
  <si>
    <t>Lunes, Septiembre 9 de 2013</t>
  </si>
  <si>
    <t>Lunes, Septiembre 16 de 2013</t>
  </si>
  <si>
    <t>Lunes, Septiembre 23 de 2013</t>
  </si>
  <si>
    <t>Lunes, Septiembre 30 de 2013</t>
  </si>
  <si>
    <t>Lunes, Octubre 7 de 2013</t>
  </si>
  <si>
    <t>Lunes, Octubre 14 de 2013</t>
  </si>
  <si>
    <t>Lunes, Octubre 21 de 2013</t>
  </si>
  <si>
    <t>Lunes, Octubre 28 de 2013</t>
  </si>
  <si>
    <t>Lunes, Noviembre 4 de 2013</t>
  </si>
  <si>
    <t>Lunes, Noviembre 11 de 2013</t>
  </si>
  <si>
    <t>Lunes, Noviembre 18 de 2013</t>
  </si>
  <si>
    <t>Lunes, Noviembre 25 de 2013</t>
  </si>
  <si>
    <t>Lunes, Diciembre 2 de 2013</t>
  </si>
  <si>
    <t>Lunes, Diciembre 9 de 2013</t>
  </si>
  <si>
    <t>Lunes, Diciembre 16 de 2013</t>
  </si>
  <si>
    <t>Lunes, Diciembre 23 de 2013</t>
  </si>
  <si>
    <t>Lunes, Diciembre 30 de 2013</t>
  </si>
  <si>
    <t>Lunes, Enero 6 de 2014</t>
  </si>
  <si>
    <t>Lunes, Enero 13 de 2014</t>
  </si>
  <si>
    <t>Lunes, Enero 20 de 2014</t>
  </si>
  <si>
    <t>Lunes, Enero 27 de 2014</t>
  </si>
  <si>
    <t>Lunes, Febrero 3 de 2014</t>
  </si>
  <si>
    <t>Lunes, Febrero 10 de 2014</t>
  </si>
  <si>
    <t>Lunes, Febrero 17 de 2014</t>
  </si>
  <si>
    <t>Lunes, Marzo 3 de 2014</t>
  </si>
  <si>
    <t>Lunes, Marzo 10 de 2014</t>
  </si>
  <si>
    <t>Lunes, Marzo 17 de 2014</t>
  </si>
  <si>
    <t>Lunes, Marzo 24 de 2014</t>
  </si>
  <si>
    <t>Lunes, Marzo 31 de 2014</t>
  </si>
  <si>
    <t>Lunes, Abril 7 de 2014</t>
  </si>
  <si>
    <t>Lunes, Abril 14 de 2014</t>
  </si>
  <si>
    <t>Lunes, Abril 21 de 2014</t>
  </si>
  <si>
    <t>Lunes, Abril 28 de 2014</t>
  </si>
  <si>
    <t>Lunes, Mayo 5 de 2014</t>
  </si>
  <si>
    <t>Lunes, Mayo 12 de 2014</t>
  </si>
  <si>
    <t>Lunes, Mayo 19 de 2014</t>
  </si>
  <si>
    <t>Lunes, Mayo 26 de 2014</t>
  </si>
  <si>
    <t>Lunes, Junio 2 de 2014</t>
  </si>
  <si>
    <t>Lunes, Junio 9 de 2014</t>
  </si>
  <si>
    <t>Lunes, Junio 16 de 2014</t>
  </si>
  <si>
    <t>Lunes, Junio 23 de 2014</t>
  </si>
  <si>
    <t>Lunes, Julio 7 de 2014</t>
  </si>
  <si>
    <t>Lunes, Julio 14 de 2014</t>
  </si>
  <si>
    <t>Lunes, Julio 21 de 2014</t>
  </si>
  <si>
    <t>Lunes, Julio 28 de 2014</t>
  </si>
  <si>
    <t>Lunes, Agosto 4 de 2014</t>
  </si>
  <si>
    <t>Lunes, Agosto 11 de 2014</t>
  </si>
  <si>
    <t>Lunes, Agosto 18 de 2014</t>
  </si>
  <si>
    <t>Lunes, Agosto 25 de 2014</t>
  </si>
  <si>
    <t>Lunes, Septiembre 1 de 2014</t>
  </si>
  <si>
    <t>Lunes, Septiembre 8 de 2014</t>
  </si>
  <si>
    <t>Lunes, Septiembre 15 de 2014</t>
  </si>
  <si>
    <t>Lunes, Septiembre 22 de 2014</t>
  </si>
  <si>
    <t>Lunes, Septiembre 29 de 2014</t>
  </si>
  <si>
    <t>Lunes, Octubre 6 de 2014</t>
  </si>
  <si>
    <t>Lunes, Octubre 13 de 2014</t>
  </si>
  <si>
    <t>Lunes, Octubre 20 de 2014</t>
  </si>
  <si>
    <t>Lunes, Octubre 27 de 2014</t>
  </si>
  <si>
    <t>Lunes, Noviembre 3 de 2014</t>
  </si>
  <si>
    <t>Lunes, Noviembre 10 de 2014</t>
  </si>
  <si>
    <t>Lunes, Noviembre 17 de 2014</t>
  </si>
  <si>
    <t>Lunes, Diciembre 1 de 2014</t>
  </si>
  <si>
    <t>Lunes, Diciembre 8 de 2014</t>
  </si>
  <si>
    <t>Lunes, Diciembre 15 de 2014</t>
  </si>
  <si>
    <t>Lunes, Diciembre 22 de 2014</t>
  </si>
  <si>
    <t>Lunes, Enero 5 de 2015</t>
  </si>
  <si>
    <t>Lunes, Enero 12 de 2015</t>
  </si>
  <si>
    <t>Lunes, Enero 19 de 2015</t>
  </si>
  <si>
    <t>Lunes, Enero 26 de 2015</t>
  </si>
  <si>
    <t>Lunes, Marzo 30 de 2015</t>
  </si>
  <si>
    <t>Lunes, Abril 6 de 2015</t>
  </si>
  <si>
    <t>Lunes, Abril 13 de 2015</t>
  </si>
  <si>
    <t>Lunes, Abril 20 de 2015</t>
  </si>
  <si>
    <t>Lunes, Abril 27 de 2015</t>
  </si>
  <si>
    <t>Lunes, Mayo 4 de 2015</t>
  </si>
  <si>
    <t>Lunes, Mayo 11 de 2015</t>
  </si>
  <si>
    <t>Lunes, Mayo 18 de 2015</t>
  </si>
  <si>
    <t>Lunes, Mayo 25 de 2015</t>
  </si>
  <si>
    <t>Lunes, Junio 1 de 2015</t>
  </si>
  <si>
    <t>Lunes, Junio 8 de 2015</t>
  </si>
  <si>
    <t>Lunes, Junio 15 de 2015</t>
  </si>
  <si>
    <t>Lunes, Junio 22 de 2015</t>
  </si>
  <si>
    <t>Lunes, Junio 29 de 2015</t>
  </si>
  <si>
    <t>Lunes, Julio 6 de 2015</t>
  </si>
  <si>
    <t>Lunes, Julio 13 de 2015</t>
  </si>
  <si>
    <t>Lunes, Julio 20 de 2015</t>
  </si>
  <si>
    <t>Lunes, Julio 27 de 2015</t>
  </si>
  <si>
    <t>Lunes, Agosto 3 de 2015</t>
  </si>
  <si>
    <t>Lunes, Agosto 10 de 2015</t>
  </si>
  <si>
    <t>Lunes, Agosto 17 de 2015</t>
  </si>
  <si>
    <t>Lunes, Agosto 24 de 2015</t>
  </si>
  <si>
    <t>Lunes, Agosto 31 de 2015</t>
  </si>
  <si>
    <t>Lunes, Septiembre 7 de 2015</t>
  </si>
  <si>
    <t>Lunes, Septiembre 14 de 2015</t>
  </si>
  <si>
    <t>Lunes, Septiembre 21 de 2015</t>
  </si>
  <si>
    <t>Lunes, Septiembre 28 de 2015</t>
  </si>
  <si>
    <t>Lunes, Octubre 5 de 2015</t>
  </si>
  <si>
    <t>Lunes, Octubre 12 de 2015</t>
  </si>
  <si>
    <t>Lunes, Octubre 19 de 2015</t>
  </si>
  <si>
    <t>Lunes, Octubre 26 de 2015</t>
  </si>
  <si>
    <t>Lunes, Noviembre 2 de 2015</t>
  </si>
  <si>
    <t>Lunes, Noviembre 9 de 2015</t>
  </si>
  <si>
    <t>Lunes, Noviembre 16 de 2015</t>
  </si>
  <si>
    <t>Lunes, Noviembre 23 de 2015</t>
  </si>
  <si>
    <t>Lunes, Noviembre 30 de 2015</t>
  </si>
  <si>
    <t>Lunes, Diciembre 7 de 2015</t>
  </si>
  <si>
    <t>Lunes, Diciembre 14 de 2015</t>
  </si>
  <si>
    <t>Lunes, Diciembre 21 de 2015</t>
  </si>
  <si>
    <t>Lunes, Diciembre 28 de 2015</t>
  </si>
  <si>
    <t>Lunes, Enero 4 de 2016</t>
  </si>
  <si>
    <t>Lunes, Enero 11 de 2016</t>
  </si>
  <si>
    <t>Lunes, Enero 18 de 2016</t>
  </si>
  <si>
    <t>Lunes, Enero 25 de 2016</t>
  </si>
  <si>
    <t>Lunes, Febrero 1 de 2016</t>
  </si>
  <si>
    <t>Lunes, Febrero 8 de 2016</t>
  </si>
  <si>
    <t>Lunes, Febrero 15 de 2016</t>
  </si>
  <si>
    <t>Lunes, Febrero 22 de 2016</t>
  </si>
  <si>
    <t>Lunes, Febrero 29 de 2016</t>
  </si>
  <si>
    <t>Lunes, Marzo 7 de 2016</t>
  </si>
  <si>
    <t>Lunes, Marzo 14 de 2016</t>
  </si>
  <si>
    <t>Lunes, Marzo 21 de 2016</t>
  </si>
  <si>
    <t>Lunes, Marzo 28 de 2016</t>
  </si>
  <si>
    <t>Lunes, Abril 4 de 2016</t>
  </si>
  <si>
    <t>Lunes, Abril 11 de 2016</t>
  </si>
  <si>
    <t>Lunes, Abril 18 de 2016</t>
  </si>
  <si>
    <t>Lunes, Abril 25 de 2016</t>
  </si>
  <si>
    <t>Lunes, Mayo 2 de 2016</t>
  </si>
  <si>
    <t>Lunes, Mayo 9 de 2016</t>
  </si>
  <si>
    <t>Lunes, Mayo 16 de 2016</t>
  </si>
  <si>
    <t>Lunes, Mayo 23 de 2016</t>
  </si>
  <si>
    <t>Lunes, Mayo 30 de 2016</t>
  </si>
  <si>
    <t>Lunes, Junio 6 de 2016</t>
  </si>
  <si>
    <t>Lunes, Junio 13 de 2016</t>
  </si>
  <si>
    <t>Lunes, Junio 20 de 2016</t>
  </si>
  <si>
    <t>Lunes, Junio 27 de 2016</t>
  </si>
  <si>
    <t>Lunes, Julio 4 de 2016</t>
  </si>
  <si>
    <t>Lunes, Julio 11 de 2016</t>
  </si>
  <si>
    <t>Lunes, Julio 18 de 2016</t>
  </si>
  <si>
    <t>Lunes, Julio 25 de 2016</t>
  </si>
  <si>
    <t>Lunes, Agosto 1 de 2016</t>
  </si>
  <si>
    <t>Lunes, Agosto 8 de 2016</t>
  </si>
  <si>
    <t>Lunes, Agosto 15 de 2016</t>
  </si>
  <si>
    <t>Lunes, Agosto 22 de 2016</t>
  </si>
  <si>
    <t>Lunes, Agosto 29 de 2016</t>
  </si>
  <si>
    <t>Lunes, Septiembre 5 de 2016</t>
  </si>
  <si>
    <t>Lunes, Septiembre 12 de 2016</t>
  </si>
  <si>
    <t>Lunes, Septiembre 19 de 2016</t>
  </si>
  <si>
    <t>Lunes, Septiembre 26 de 2016</t>
  </si>
  <si>
    <t>Lunes, Octubre 3 de 2016</t>
  </si>
  <si>
    <t>Lunes, Octubre 10 de 2016</t>
  </si>
  <si>
    <t>Lunes, Octubre 17 de 2016</t>
  </si>
  <si>
    <t>Lunes, Octubre 24 de 2016</t>
  </si>
  <si>
    <t>Lunes, Octubre 31 de 2016</t>
  </si>
  <si>
    <t>Lunes, Noviembre 7 de 2016</t>
  </si>
  <si>
    <t>Lunes, Noviembre 14 de 2016</t>
  </si>
  <si>
    <t>Lunes, Noviembre 21 de 2016</t>
  </si>
  <si>
    <t>Lunes, Noviembre 28 de 2016</t>
  </si>
  <si>
    <t>Lunes, Diciembre 5 de 2016</t>
  </si>
  <si>
    <t>Lunes, Diciembre 12 de 2016</t>
  </si>
  <si>
    <t>Lunes, Diciembre 19 de 2016</t>
  </si>
  <si>
    <t>Lunes, Diciembre 26 de 2016</t>
  </si>
  <si>
    <t>Lunes, Enero 2 de 2017</t>
  </si>
  <si>
    <t>Lunes, Enero 9 de 2017</t>
  </si>
  <si>
    <t>Lunes, Enero 16 de 2017</t>
  </si>
  <si>
    <t>Lunes, Enero 23 de 2017</t>
  </si>
  <si>
    <t>Lunes, Enero 30 de 2017</t>
  </si>
  <si>
    <t>Lunes, Febrero 6 de 2017</t>
  </si>
  <si>
    <t>Lunes, Febrero 13 de 2017</t>
  </si>
  <si>
    <t>Lunes, Febrero 20 de 2017</t>
  </si>
  <si>
    <t>Lunes, Febrero 27 de 2017</t>
  </si>
  <si>
    <t>Lunes, Marzo 6 de 2017</t>
  </si>
  <si>
    <t>Lunes, Marzo 13 de 2017</t>
  </si>
  <si>
    <t>Lunes, Marzo 20 de 2017</t>
  </si>
  <si>
    <t>Lunes, Marzo 27 de 2017</t>
  </si>
  <si>
    <t>Lunes, Abril 3 de 2017</t>
  </si>
  <si>
    <t>Lunes, Abril 10 de 2017</t>
  </si>
  <si>
    <t>Lunes, Abril 17 de 2017</t>
  </si>
  <si>
    <t>Lunes, Abril 24 de 2017</t>
  </si>
  <si>
    <t>Lunes, Mayo 1 de 2017</t>
  </si>
  <si>
    <t>Lunes, Mayo 8 de 2017</t>
  </si>
  <si>
    <t>Lunes, Mayo 15 de 2017</t>
  </si>
  <si>
    <t>Lunes, Mayo 22 de 2017</t>
  </si>
  <si>
    <t>Lunes, Mayo 29 de 2017</t>
  </si>
  <si>
    <t>Lunes, Junio 12 de 2017</t>
  </si>
  <si>
    <t>Lunes, Junio 19 de 2017</t>
  </si>
  <si>
    <t>Lunes, Junio 26 de 2017</t>
  </si>
  <si>
    <t>Lunes, Julio 3 de 2017</t>
  </si>
  <si>
    <t>Lunes, Julio 10 de 2017</t>
  </si>
  <si>
    <t>Lunes, Julio 17 de 2017</t>
  </si>
  <si>
    <t>Lunes, Julio 24 de 2017</t>
  </si>
  <si>
    <t>Lunes, Julio 31 de 2017</t>
  </si>
  <si>
    <t>Lunes, Agosto 7 de 2017</t>
  </si>
  <si>
    <t>Lunes, Agosto 14 de 2017</t>
  </si>
  <si>
    <t>Lunes, Agosto 21 de 2017</t>
  </si>
  <si>
    <t>Lunes, Agosto 28 de 2017</t>
  </si>
  <si>
    <t>Lunes, Septiembre 4 de 2017</t>
  </si>
  <si>
    <t>Lunes, Septiembre 11 de 2017</t>
  </si>
  <si>
    <t>Lunes, Septiembre 18 de 2017</t>
  </si>
  <si>
    <t>Lunes, Septiembre 25 de 2017</t>
  </si>
  <si>
    <t>Lunes, Octubre 2 de 2017</t>
  </si>
  <si>
    <t>Lunes, Octubre 9 de 2017</t>
  </si>
  <si>
    <t>Lunes, Octubre 16 de 2017</t>
  </si>
  <si>
    <t>Lunes, Octubre 23 de 2017</t>
  </si>
  <si>
    <t>Lunes, Octubre 30 de 2017</t>
  </si>
  <si>
    <t>Lunes, Noviembre 6 de 2017</t>
  </si>
  <si>
    <t>Lunes, Noviembre 13 de 2017</t>
  </si>
  <si>
    <t>Lunes, Noviembre 20 de 2017</t>
  </si>
  <si>
    <t>Lunes, Noviembre 27 de 2017</t>
  </si>
  <si>
    <t>Lunes, Diciembre 4 de 2017</t>
  </si>
  <si>
    <t>Lunes, Diciembre 11 de 2017</t>
  </si>
  <si>
    <t>Lunes, Diciembre 18 de 2017</t>
  </si>
  <si>
    <t>Lunes, Diciembre 25 de 2017</t>
  </si>
  <si>
    <t>Lunes, Enero 1 de 2018</t>
  </si>
  <si>
    <t>Lunes, Enero 8 de 2018</t>
  </si>
  <si>
    <t>Lunes, Enero 15 de 2018</t>
  </si>
  <si>
    <t>Lunes, Enero 22 de 2018</t>
  </si>
  <si>
    <t>Lunes, Enero 29 de 2018</t>
  </si>
  <si>
    <t>Lunes, Febrero 5 de 2018</t>
  </si>
  <si>
    <t>Lunes, Febrero 12 de 2018</t>
  </si>
  <si>
    <t>Lunes, Febrero 19 de 2018</t>
  </si>
  <si>
    <t>Lunes, Febrero 26 de 2018</t>
  </si>
  <si>
    <t>Lunes, Marzo 5 de 2018</t>
  </si>
  <si>
    <t>Lunes, Marzo 12 de 2018</t>
  </si>
  <si>
    <t>Lunes, Marzo 19 de 2018</t>
  </si>
  <si>
    <t>Lunes, Marzo 26 de 2018</t>
  </si>
  <si>
    <t>Lunes, Abril 2 de 2018</t>
  </si>
  <si>
    <t>Lunes, Abril 9 de 2018</t>
  </si>
  <si>
    <t>Lunes, Abril 16 de 2018</t>
  </si>
  <si>
    <t>Lunes, Abril 23 de 2018</t>
  </si>
  <si>
    <t>Lunes, Abril 30 de 2018</t>
  </si>
  <si>
    <t>Lunes, Mayo 7 de 2018</t>
  </si>
  <si>
    <t>Lunes, Mayo 14 de 2018</t>
  </si>
  <si>
    <t>Lunes, Mayo 21 de 2018</t>
  </si>
  <si>
    <t>Lunes, Mayo 28 de 2018</t>
  </si>
  <si>
    <t>Lunes, Junio 4 de 2018</t>
  </si>
  <si>
    <t>Lunes, Junio 11 de 2018</t>
  </si>
  <si>
    <t>Lunes, Junio 18 de 2018</t>
  </si>
  <si>
    <t>Lunes, Junio 25 de 2018</t>
  </si>
  <si>
    <t>Lunes, Julio 2 de 2018</t>
  </si>
  <si>
    <t>Lunes, Julio 9 de 2018</t>
  </si>
  <si>
    <t>Lunes, Julio 16 de 2018</t>
  </si>
  <si>
    <t>Lunes, Julio 23 de 2018</t>
  </si>
  <si>
    <t>Lunes, Agosto 6 de 2018</t>
  </si>
  <si>
    <t>Lunes, Agosto 13 de 2018</t>
  </si>
  <si>
    <t>Lunes, Agosto 20 de 2018</t>
  </si>
  <si>
    <t>Lunes, Agosto 27 de 2018</t>
  </si>
  <si>
    <t>Lunes, Septiembre 3 de 2018</t>
  </si>
  <si>
    <t>Lunes, Septiembre 10 de 2018</t>
  </si>
  <si>
    <t>Lunes, Septiembre 17 de 2018</t>
  </si>
  <si>
    <t>Lunes, Septiembre 24 de 2018</t>
  </si>
  <si>
    <t>Lunes, Octubre 1 de 2018</t>
  </si>
  <si>
    <t>Lunes, Octubre 8 de 2018</t>
  </si>
  <si>
    <t>Lunes, Octubre 15 de 2018</t>
  </si>
  <si>
    <t>Lunes, Octubre 22 de 2018</t>
  </si>
  <si>
    <t>Lunes, Octubre 29 de 2018</t>
  </si>
  <si>
    <t>Lunes, Noviembre 5 de 2018</t>
  </si>
  <si>
    <t>Lunes, Noviembre 12 de 2018</t>
  </si>
  <si>
    <t>Lunes, Noviembre 19 de 2018</t>
  </si>
  <si>
    <t>Lunes, Noviembre 26 de 2018</t>
  </si>
  <si>
    <t>Lunes, Diciembre 3 de 2018</t>
  </si>
  <si>
    <t>Lunes, Diciembre 10 de 2018</t>
  </si>
  <si>
    <t>Lunes, Diciembre 17 de 2018</t>
  </si>
  <si>
    <t>Lunes, Diciembre 24 de 2018</t>
  </si>
  <si>
    <t>Lunes, Enero 7 de 2019</t>
  </si>
  <si>
    <t>Lunes, Enero 14 de 2019</t>
  </si>
  <si>
    <t>Lunes, Enero 21 de 2019</t>
  </si>
  <si>
    <t>Lunes, Enero 28 de 2019</t>
  </si>
  <si>
    <t>Lunes, Febrero 4 de 2019</t>
  </si>
  <si>
    <t>Lunes, Febrero 11 de 2019</t>
  </si>
  <si>
    <t>Lunes, Febrero 18 de 2019</t>
  </si>
  <si>
    <t>Lunes, Febrero 25 de 2019</t>
  </si>
  <si>
    <t>Lunes, Marzo 4 de 2019</t>
  </si>
  <si>
    <t>Lunes, Marzo 11 de 2019</t>
  </si>
  <si>
    <t>Lunes, Marzo 18 de 2019</t>
  </si>
  <si>
    <t>Lunes, Marzo 25 de 2019</t>
  </si>
  <si>
    <t>Lunes, Abril 1 de 2019</t>
  </si>
  <si>
    <t>Lunes, Abril 8 de 2019</t>
  </si>
  <si>
    <t>Lunes, Abril 15 de 2019</t>
  </si>
  <si>
    <t>Lunes, Abril 22 de 2019</t>
  </si>
  <si>
    <t>Lunes, Abril 29 de 2019</t>
  </si>
  <si>
    <t>Lunes, Mayo 6 de 2019</t>
  </si>
  <si>
    <t>Lunes, Octubre 21 de 2019</t>
  </si>
  <si>
    <t>Lunes, Noviembre 4 de 2019</t>
  </si>
  <si>
    <t>Lunes, Noviembre 11 de 2019</t>
  </si>
  <si>
    <t>Lunes, Noviembre 18 de 2019</t>
  </si>
  <si>
    <t>Lunes, Noviembre 25 de 2019</t>
  </si>
  <si>
    <t>Lunes, Diciembre 2 de 2019</t>
  </si>
  <si>
    <t>Lunes, Diciembre 9 de 2019</t>
  </si>
  <si>
    <t>Lunes, Diciembre 16 de 2019</t>
  </si>
  <si>
    <t>Lunes, Diciembre 23 de 2019</t>
  </si>
  <si>
    <t>Lunes, Diciembre 30 de 2019</t>
  </si>
  <si>
    <t>Lunes, Enero 6 de 2020</t>
  </si>
  <si>
    <t>Lunes, Enero 13 de 2020</t>
  </si>
  <si>
    <t>Lunes, Enero 20 de 2020</t>
  </si>
  <si>
    <t>Lunes, Enero 27 de 2020</t>
  </si>
  <si>
    <t>Lunes, Febrero 3 de 2020</t>
  </si>
  <si>
    <t>Lunes, Febrero 10 de 2020</t>
  </si>
  <si>
    <t>Lunes, Febrero 17 de 2020</t>
  </si>
  <si>
    <t>Lunes, Febrero 24 de 2020</t>
  </si>
  <si>
    <t>Lunes, Marzo 2 de 2020</t>
  </si>
  <si>
    <t>Lunes, Marzo 9 de 2020</t>
  </si>
  <si>
    <t>Lunes, Marzo 16 de 2020</t>
  </si>
  <si>
    <t>Lunes, Marzo 23 de 2020</t>
  </si>
  <si>
    <t>Lunes, Marzo 30 de 2020</t>
  </si>
  <si>
    <t>Lunes, Abril 6 de 2020</t>
  </si>
  <si>
    <t>Lunes, Abril 13 de 2020</t>
  </si>
  <si>
    <t>Lunes, Abril 20 de 2020</t>
  </si>
  <si>
    <t>Lunes, Abril 27 de 2020</t>
  </si>
  <si>
    <t>Lunes, Mayo 4 de 2020</t>
  </si>
  <si>
    <t>Lunes, Mayo 11 de 2020</t>
  </si>
  <si>
    <t>Lunes, Mayo 18 de 2020</t>
  </si>
  <si>
    <t>Lunes, Mayo 25 de 2020</t>
  </si>
  <si>
    <t>Lunes, Junio 1 de 2020</t>
  </si>
  <si>
    <t>Lunes, Junio 8 de 2020</t>
  </si>
  <si>
    <t>Lunes, Junio 15 de 2020</t>
  </si>
  <si>
    <t>Lunes, Junio 29 de 2020</t>
  </si>
  <si>
    <t>Lunes, Julio 6 de 2020</t>
  </si>
  <si>
    <t>Lunes, Julio 13 de 2020</t>
  </si>
  <si>
    <t>Lunes, Julio 20 de 2020</t>
  </si>
  <si>
    <t>Lunes, Julio 27 de 2020</t>
  </si>
  <si>
    <t>Lunes, Agosto 3 de 2020</t>
  </si>
  <si>
    <t>Lunes, Agosto 10 de 2020</t>
  </si>
  <si>
    <t>Lunes, Agosto 17 de 2020</t>
  </si>
  <si>
    <t>Lunes, Agosto 24 de 2020</t>
  </si>
  <si>
    <t>Lunes, Agosto 31 de 2020</t>
  </si>
  <si>
    <t>Lunes, Septiembre 7 de 2020</t>
  </si>
  <si>
    <t>Lunes, Septiembre 14 de 2020</t>
  </si>
  <si>
    <t>Lunes, Septiembre 21 de 2020</t>
  </si>
  <si>
    <t>Lunes, Septiembre 28 de 2020</t>
  </si>
  <si>
    <t>Lunes, Octubre 12 de 2020</t>
  </si>
  <si>
    <t>Lunes, Octubre 19 de 2020</t>
  </si>
  <si>
    <t>Lunes, Octubre 26 de 2020</t>
  </si>
  <si>
    <t>Lunes, Noviembre 2 de 2020</t>
  </si>
  <si>
    <t>Lunes, Noviembre 9 de 2020</t>
  </si>
  <si>
    <t>Lunes, Noviembre 16 de 2020</t>
  </si>
  <si>
    <t>Lunes, Noviembre 23 de 2020</t>
  </si>
  <si>
    <t>Lunes, Noviembre 30 de 2020</t>
  </si>
  <si>
    <t>Lunes, Diciembre 7 de 2020</t>
  </si>
  <si>
    <t>Lunes, Diciembre 14 de 2020</t>
  </si>
  <si>
    <t>Lunes, Diciembre 21 de 2020</t>
  </si>
  <si>
    <t>Lunes, Diciembre 28 de 2020</t>
  </si>
  <si>
    <t>Lunes, Enero 4 de 2021</t>
  </si>
  <si>
    <t>Lunes, Enero 11 de 2021</t>
  </si>
  <si>
    <t>Lunes, Enero 18 de 2021</t>
  </si>
  <si>
    <t>Lunes, Enero 25 de 2021</t>
  </si>
  <si>
    <t>Lunes, Febrero 1 de 2021</t>
  </si>
  <si>
    <t>Lunes, Febrero 8 de 2021</t>
  </si>
  <si>
    <t>Lunes, Febrero 15 de 2021</t>
  </si>
  <si>
    <t>Lunes, Febrero 22 de 2021</t>
  </si>
  <si>
    <t>Lunes, Marzo 1 de 2021</t>
  </si>
  <si>
    <t>Lunes, Marzo 8 de 2021</t>
  </si>
  <si>
    <t>Lunes, Marzo 15 de 2021</t>
  </si>
  <si>
    <t>Lunes, Marzo 22 de 2021</t>
  </si>
  <si>
    <t>Lunes, Marzo 29 de 2021</t>
  </si>
  <si>
    <t>Lunes, Abril 5 de 2021</t>
  </si>
  <si>
    <t>Lunes, Abril 12 de 2021</t>
  </si>
  <si>
    <t>Lunes, Abril 19 de 2021</t>
  </si>
  <si>
    <t>Lunes, Abril 26 de 2021</t>
  </si>
  <si>
    <t>Lunes, Mayo 3 de 2021</t>
  </si>
  <si>
    <t>Lunes, Mayo 10 de 2021</t>
  </si>
  <si>
    <t>Lunes, Mayo 17 de 2021</t>
  </si>
  <si>
    <t>Lunes, Mayo 24 de 2021</t>
  </si>
  <si>
    <t>Lunes, Mayo 31 de 2021</t>
  </si>
  <si>
    <t>Lunes, Junio 7 de 2021</t>
  </si>
  <si>
    <t>Lunes, Junio 14 de 2021</t>
  </si>
  <si>
    <t>Lunes, Junio 21 de 2021</t>
  </si>
  <si>
    <t>Lunes, Junio 28 de 2021</t>
  </si>
  <si>
    <t>Lunes, Julio 5 de 2021</t>
  </si>
  <si>
    <t>Lunes, Julio 12 de 2021</t>
  </si>
  <si>
    <t>Lunes, Julio 19 de 2021</t>
  </si>
  <si>
    <t>Lunes, Julio 26 de 2021</t>
  </si>
  <si>
    <t>Lunes, Agosto 2 de 2021</t>
  </si>
  <si>
    <t>Lunes, Agosto 9 de 2021</t>
  </si>
  <si>
    <t>Lunes, Agosto 16 de 2021</t>
  </si>
  <si>
    <t>Lunes, Agosto 23 de 2021</t>
  </si>
  <si>
    <t>Lunes, Agosto 30 de 2021</t>
  </si>
  <si>
    <t>Lunes, Septiembre 6 de 2021</t>
  </si>
  <si>
    <t>Lunes, Septiembre 13 de 2021</t>
  </si>
  <si>
    <t>Lunes, Septiembre 20 de 2021</t>
  </si>
  <si>
    <t>Lunes, Septiembre 27 de 2021</t>
  </si>
  <si>
    <t>Lunes, Octubre 4 de 2021</t>
  </si>
  <si>
    <t>Lunes, Octubre 11 de 2021</t>
  </si>
  <si>
    <t>Lunes, Octubre 18 de 2021</t>
  </si>
  <si>
    <t>Lunes, Octubre 25 de 2021</t>
  </si>
  <si>
    <t>Lunes, Noviembre 1 de 2021</t>
  </si>
  <si>
    <t>Lunes, Noviembre 8 de 2021</t>
  </si>
  <si>
    <t>Lunes, Noviembre 15 de 2021</t>
  </si>
  <si>
    <t>Lunes, Noviembre 22 de 2021</t>
  </si>
  <si>
    <t>Lunes, Noviembre 29 de 2021</t>
  </si>
  <si>
    <t>Lunes, Diciembre 6 de 2021</t>
  </si>
  <si>
    <t>Lunes, Diciembre 13 de 2021</t>
  </si>
  <si>
    <t>Lunes, Diciembre 20 de 2021</t>
  </si>
  <si>
    <t>Lunes, Diciembre 27 de 2021</t>
  </si>
  <si>
    <t>Lunes, Enero 3 de 2022</t>
  </si>
  <si>
    <t>Lunes, Enero 10 de 2022</t>
  </si>
  <si>
    <t>Lunes, Enero 17 de 2022</t>
  </si>
  <si>
    <t>Lunes, Enero 24 de 2022</t>
  </si>
  <si>
    <t>Lunes, Enero 31 de 2022</t>
  </si>
  <si>
    <t>Lunes, Febrero 7 de 2022</t>
  </si>
  <si>
    <t>Lunes, Febrero 21 de 2022</t>
  </si>
  <si>
    <t>Lunes, Febrero 28 de 2022</t>
  </si>
  <si>
    <t>Lunes, Marzo 7 de 2022</t>
  </si>
  <si>
    <t>Lunes, Marzo 14 de 2022</t>
  </si>
  <si>
    <t>Lunes, Marzo 21 de 2022</t>
  </si>
  <si>
    <t>Lunes, Marzo 28 de 2022</t>
  </si>
  <si>
    <t>TRM</t>
  </si>
  <si>
    <t>Pesos/ton</t>
  </si>
  <si>
    <t>Pesos /kilo</t>
  </si>
  <si>
    <t xml:space="preserve">Precio Cacao </t>
  </si>
  <si>
    <t>Jueves, Enero 3 de 2013</t>
  </si>
  <si>
    <t>Cacao</t>
  </si>
  <si>
    <t>$US/ton</t>
  </si>
  <si>
    <t>Bolsa de Nueva York</t>
  </si>
  <si>
    <t>Viernes, Enero 4 de 2013</t>
  </si>
  <si>
    <t>Lunes, Enero 7 de 2013</t>
  </si>
  <si>
    <t>Martes, Enero 8 de 2013</t>
  </si>
  <si>
    <t>Miercoles, Enero 9 de 2013</t>
  </si>
  <si>
    <t>Jueves, Enero 10 de 2013</t>
  </si>
  <si>
    <t>Viernes, Enero 11 de 2013</t>
  </si>
  <si>
    <t>Lunes, Enero 14 de 2013</t>
  </si>
  <si>
    <t>Martes, Enero 15 de 2013</t>
  </si>
  <si>
    <t>Miercoles, Enero 16 de 2013</t>
  </si>
  <si>
    <t>Jueves, Enero 17 de 2013</t>
  </si>
  <si>
    <t>Viernes, Enero 18 de 2013</t>
  </si>
  <si>
    <t>Lunes, Enero 21 de 2013</t>
  </si>
  <si>
    <t>Martes, Enero 22 de 2013</t>
  </si>
  <si>
    <t>Miercoles, Enero 23 de 2013</t>
  </si>
  <si>
    <t>Jueves, Enero 24 de 2013</t>
  </si>
  <si>
    <t>Viernes, Enero 25 de 2013</t>
  </si>
  <si>
    <t>Lunes, Enero 28 de 2013</t>
  </si>
  <si>
    <t>Martes, Enero 29 de 2013</t>
  </si>
  <si>
    <t>Miercoles, Enero 30 de 2013</t>
  </si>
  <si>
    <t>Jueves, Enero 31 de 2013</t>
  </si>
  <si>
    <t>Viernes, Febrero 1 de 2013</t>
  </si>
  <si>
    <t>Lunes, Febrero 4 de 2013</t>
  </si>
  <si>
    <t>Martes, Febrero 5 de 2013</t>
  </si>
  <si>
    <t>Viernes, Febrero 8 de 2013</t>
  </si>
  <si>
    <t>Lunes, Febrero 11 de 2013</t>
  </si>
  <si>
    <t>Martes, Febrero 12 de 2013</t>
  </si>
  <si>
    <t>Miercoles, Febrero 13 de 2013</t>
  </si>
  <si>
    <t>Jueves, Febrero 14 de 2013</t>
  </si>
  <si>
    <t>Viernes, Febrero 15 de 2013</t>
  </si>
  <si>
    <t>Martes, Febrero 19 de 2013</t>
  </si>
  <si>
    <t>Miercoles, Febrero 20 de 2013</t>
  </si>
  <si>
    <t>Jueves, Febrero 21 de 2013</t>
  </si>
  <si>
    <t>Viernes, Febrero 22 de 2013</t>
  </si>
  <si>
    <t>Lunes, Febrero 25 de 2013</t>
  </si>
  <si>
    <t>Martes, Febrero 26 de 2013</t>
  </si>
  <si>
    <t>Miercoles, Febrero 27 de 2013</t>
  </si>
  <si>
    <t>Jueves, Febrero 28 de 2013</t>
  </si>
  <si>
    <t>Viernes, Marzo 1 de 2013</t>
  </si>
  <si>
    <t>Lunes, Marzo 4 de 2013</t>
  </si>
  <si>
    <t>Martes, Marzo 5 de 2013</t>
  </si>
  <si>
    <t>Miercoles, Marzo 6 de 2013</t>
  </si>
  <si>
    <t>Jueves, Marzo 7 de 2013</t>
  </si>
  <si>
    <t>Viernes, Marzo 8 de 2013</t>
  </si>
  <si>
    <t>Lunes, Marzo 11 de 2013</t>
  </si>
  <si>
    <t>Martes, Marzo 12 de 2013</t>
  </si>
  <si>
    <t>Miercoles, Marzo 13 de 2013</t>
  </si>
  <si>
    <t>Jueves, Marzo 14 de 2013</t>
  </si>
  <si>
    <t>Viernes, Marzo 15 de 2013</t>
  </si>
  <si>
    <t>Lunes, Marzo 18 de 2013</t>
  </si>
  <si>
    <t>Martes, Marzo 19 de 2013</t>
  </si>
  <si>
    <t>Miercoles, Marzo 20 de 2013</t>
  </si>
  <si>
    <t>Jueves, Marzo 21 de 2013</t>
  </si>
  <si>
    <t>Viernes, Marzo 22 de 2013</t>
  </si>
  <si>
    <t>Martes, Marzo 26 de 2013</t>
  </si>
  <si>
    <t>Miercoles, Marzo 27 de 2013</t>
  </si>
  <si>
    <t>Lunes, Abril 1 de 2013</t>
  </si>
  <si>
    <t>Martes, Abril 2 de 2013</t>
  </si>
  <si>
    <t>Miercoles, Abril 3 de 2013</t>
  </si>
  <si>
    <t>Jueves, Abril 4 de 2013</t>
  </si>
  <si>
    <t>Viernes, Abril 5 de 2013</t>
  </si>
  <si>
    <t>Lunes, Abril 8 de 2013</t>
  </si>
  <si>
    <t>Martes, Abril 9 de 2013</t>
  </si>
  <si>
    <t>Miercoles, Abril 10 de 2013</t>
  </si>
  <si>
    <t>Jueves, Abril 11 de 2013</t>
  </si>
  <si>
    <t>Viernes, Abril 12 de 2013</t>
  </si>
  <si>
    <t>Lunes, Abril 15 de 2013</t>
  </si>
  <si>
    <t>Martes, Abril 16 de 2013</t>
  </si>
  <si>
    <t>Miercoles, Abril 17 de 2013</t>
  </si>
  <si>
    <t>Jueves, Abril 18 de 2013</t>
  </si>
  <si>
    <t>Viernes, Abril 19 de 2013</t>
  </si>
  <si>
    <t>Lunes, Abril 22 de 2013</t>
  </si>
  <si>
    <t>Martes, Abril 23 de 2013</t>
  </si>
  <si>
    <t>Miercoles, Abril 24 de 2013</t>
  </si>
  <si>
    <t>Jueves, Abril 25 de 2013</t>
  </si>
  <si>
    <t>Viernes, Abril 26 de 2013</t>
  </si>
  <si>
    <t>Lunes, Abril 29 de 2013</t>
  </si>
  <si>
    <t>Martes, Abril 30 de 2013</t>
  </si>
  <si>
    <t>Jueves, Mayo 2 de 2013</t>
  </si>
  <si>
    <t>Lunes, Mayo 6 de 2013</t>
  </si>
  <si>
    <t>Martes, Mayo 7 de 2013</t>
  </si>
  <si>
    <t>Miercoles, Mayo 8 de 2013</t>
  </si>
  <si>
    <t>Jueves, Mayo 9 de 2013</t>
  </si>
  <si>
    <t>Viernes, Mayo 10 de 2013</t>
  </si>
  <si>
    <t>Martes, Mayo 14 de 2013</t>
  </si>
  <si>
    <t>Miercoles, Mayo 15 de 2013</t>
  </si>
  <si>
    <t>Jueves, Mayo 16 de 2013</t>
  </si>
  <si>
    <t>Viernes, Mayo 17 de 2013</t>
  </si>
  <si>
    <t>Lunes, Mayo 20 de 2013</t>
  </si>
  <si>
    <t>Martes, Mayo 21 de 2013</t>
  </si>
  <si>
    <t>Miercoles, Mayo 22 de 2013</t>
  </si>
  <si>
    <t>Jueves, Mayo 23 de 2013</t>
  </si>
  <si>
    <t>Viernes, Mayo 24 de 2013</t>
  </si>
  <si>
    <t>Lunes, Mayo 27 de 2013</t>
  </si>
  <si>
    <t>Martes, Mayo 28 de 2013</t>
  </si>
  <si>
    <t>Miercoles, Mayo 29 de 2013</t>
  </si>
  <si>
    <t>Jueves, Mayo 30 de 2013</t>
  </si>
  <si>
    <t>Viernes, Mayo 31 de 2013</t>
  </si>
  <si>
    <t>Lunes, Junio 3 de 2013</t>
  </si>
  <si>
    <t>Martes, Junio 4 de 2013</t>
  </si>
  <si>
    <t>Miercoles, Junio 5 de 2013</t>
  </si>
  <si>
    <t>Jueves, Junio 6 de 2013</t>
  </si>
  <si>
    <t>Viernes, Junio 7 de 2013</t>
  </si>
  <si>
    <t>Lunes, Junio 10 de 2013</t>
  </si>
  <si>
    <t>Martes, Junio 11 de 2013</t>
  </si>
  <si>
    <t>Miercoles, Junio 12 de 2013</t>
  </si>
  <si>
    <t>Jueves, Junio 13 de 2013</t>
  </si>
  <si>
    <t>Viernes, Junio 14 de 2013</t>
  </si>
  <si>
    <t>Lunes, Junio 17 de 2013</t>
  </si>
  <si>
    <t>Martes, Junio 18 de 2013</t>
  </si>
  <si>
    <t>Miercoles, Junio 19 de 2013</t>
  </si>
  <si>
    <t>Jueves, Junio 20 de 2013</t>
  </si>
  <si>
    <t>Viernes, Junio 21 de 2013</t>
  </si>
  <si>
    <t>Lunes, Junio 24 de 2013</t>
  </si>
  <si>
    <t>Martes, Junio 25 de 2013</t>
  </si>
  <si>
    <t>Miercoles, Junio 26 de 2013</t>
  </si>
  <si>
    <t>Jueves, Junio 27 de 2013</t>
  </si>
  <si>
    <t>Viernes, Junio 28 de 2013</t>
  </si>
  <si>
    <t>Martes, Julio 2 de 2013</t>
  </si>
  <si>
    <t>Miercoles, Julio 3 de 2013</t>
  </si>
  <si>
    <t>Jueves, Julio 4 de 2013</t>
  </si>
  <si>
    <t>Viernes, Julio 5 de 2013</t>
  </si>
  <si>
    <t>Martes, Julio 9 de 2013</t>
  </si>
  <si>
    <t>Miercoles, Julio 10 de 2013</t>
  </si>
  <si>
    <t>Jueves, Julio 11 de 2013</t>
  </si>
  <si>
    <t>Viernes, Julio 12 de 2013</t>
  </si>
  <si>
    <t>Martes, Julio 16 de 2013</t>
  </si>
  <si>
    <t>Miercoles, Julio 17 de 2013</t>
  </si>
  <si>
    <t>Jueves, Julio 18 de 2013</t>
  </si>
  <si>
    <t>Viernes, Julio 19 de 2013</t>
  </si>
  <si>
    <t>Martes, Julio 23 de 2013</t>
  </si>
  <si>
    <t>Miercoles, Julio 24 de 2013</t>
  </si>
  <si>
    <t>Jueves, Julio 25 de 2013</t>
  </si>
  <si>
    <t>Viernes, Julio 26 de 2013</t>
  </si>
  <si>
    <t>Martes, Julio 30 de 2013</t>
  </si>
  <si>
    <t>Miercoles, Julio 31 de 2013</t>
  </si>
  <si>
    <t>Jueves, Agosto 1 de 2013</t>
  </si>
  <si>
    <t>Viernes, Agosto 2 de 2013</t>
  </si>
  <si>
    <t>Martes, Agosto 6 de 2013</t>
  </si>
  <si>
    <t>Jueves, Agosto 8 de 2013</t>
  </si>
  <si>
    <t>Viernes, Agosto 9 de 2013</t>
  </si>
  <si>
    <t>Martes, Agosto 13 de 2013</t>
  </si>
  <si>
    <t>Miercoles, Agosto 14 de 2013</t>
  </si>
  <si>
    <t>Jueves, Agosto 15 de 2013</t>
  </si>
  <si>
    <t>Viernes, Agosto 16 de 2013</t>
  </si>
  <si>
    <t>Martes, Agosto 20 de 2013</t>
  </si>
  <si>
    <t>Miercoles, Agosto 21 de 2013</t>
  </si>
  <si>
    <t>Jueves, Agosto 22 de 2013</t>
  </si>
  <si>
    <t>Viernes, Agosto 23 de 2013</t>
  </si>
  <si>
    <t>Martes, Agosto 27 de 2013</t>
  </si>
  <si>
    <t>Miercoles, Agosto 28 de 2013</t>
  </si>
  <si>
    <t>Jueves, Agosto 29 de 2013</t>
  </si>
  <si>
    <t>Viernes, Agosto 30 de 2013</t>
  </si>
  <si>
    <t>Martes, Septiembre 3 de 2013</t>
  </si>
  <si>
    <t>Miercoles, Septiembre 4 de 2013</t>
  </si>
  <si>
    <t>Jueves, Septiembre 5 de 2013</t>
  </si>
  <si>
    <t>Viernes, Septiembre 6 de 2013</t>
  </si>
  <si>
    <t>Martes, Septiembre 10 de 2013</t>
  </si>
  <si>
    <t>Miercoles, Septiembre 11 de 2013</t>
  </si>
  <si>
    <t>Jueves, Septiembre 12 de 2013</t>
  </si>
  <si>
    <t>Viernes, Septiembre 13 de 2013</t>
  </si>
  <si>
    <t>Martes, Septiembre 17 de 2013</t>
  </si>
  <si>
    <t>Miercoles, Septiembre 18 de 2013</t>
  </si>
  <si>
    <t>Jueves, Septiembre 19 de 2013</t>
  </si>
  <si>
    <t>Viernes, Septiembre 20 de 2013</t>
  </si>
  <si>
    <t>Martes, Septiembre 24 de 2013</t>
  </si>
  <si>
    <t>Miercoles, Septiembre 25 de 2013</t>
  </si>
  <si>
    <t>Jueves, Septiembre 26 de 2013</t>
  </si>
  <si>
    <t>Viernes, Septiembre 27 de 2013</t>
  </si>
  <si>
    <t>Martes, Octubre 1 de 2013</t>
  </si>
  <si>
    <t>Miercoles, Octubre 2 de 2013</t>
  </si>
  <si>
    <t>Jueves, Octubre 3 de 2013</t>
  </si>
  <si>
    <t>Viernes, Octubre 4 de 2013</t>
  </si>
  <si>
    <t>Martes, Octubre 8 de 2013</t>
  </si>
  <si>
    <t>Miercoles, Octubre 9 de 2013</t>
  </si>
  <si>
    <t>Jueves, Octubre 10 de 2013</t>
  </si>
  <si>
    <t>Viernes, Octubre 11 de 2013</t>
  </si>
  <si>
    <t>Martes, Octubre 15 de 2013</t>
  </si>
  <si>
    <t>Miercoles, Octubre 16 de 2013</t>
  </si>
  <si>
    <t>Jueves, Octubre 17 de 2013</t>
  </si>
  <si>
    <t>Viernes, Octubre 18 de 2013</t>
  </si>
  <si>
    <t>Martes, Octubre 22 de 2013</t>
  </si>
  <si>
    <t>Miercoles, Octubre 23 de 2013</t>
  </si>
  <si>
    <t>Jueves, Octubre 24 de 2013</t>
  </si>
  <si>
    <t>Viernes, Octubre 25 de 2013</t>
  </si>
  <si>
    <t>Martes, Octubre 29 de 2013</t>
  </si>
  <si>
    <t>Miercoles, Octubre 30 de 2013</t>
  </si>
  <si>
    <t>Jueves, Octubre 31 de 2013</t>
  </si>
  <si>
    <t>Viernes, Noviembre 1 de 2013</t>
  </si>
  <si>
    <t>Martes, Noviembre 5 de 2013</t>
  </si>
  <si>
    <t>Miercoles, Noviembre 6 de 2013</t>
  </si>
  <si>
    <t>Jueves, Noviembre 7 de 2013</t>
  </si>
  <si>
    <t>Viernes, Noviembre 8 de 2013</t>
  </si>
  <si>
    <t>Martes, Noviembre 12 de 2013</t>
  </si>
  <si>
    <t>Miercoles, Noviembre 13 de 2013</t>
  </si>
  <si>
    <t>Jueves, Noviembre 14 de 2013</t>
  </si>
  <si>
    <t>Viernes, Noviembre 15 de 2013</t>
  </si>
  <si>
    <t>Martes, Noviembre 19 de 2013</t>
  </si>
  <si>
    <t>Miercoles, Noviembre 20 de 2013</t>
  </si>
  <si>
    <t>Jueves, Noviembre 21 de 2013</t>
  </si>
  <si>
    <t>Viernes, Noviembre 22 de 2013</t>
  </si>
  <si>
    <t>Martes, Noviembre 26 de 2013</t>
  </si>
  <si>
    <t>Miercoles, Noviembre 27 de 2013</t>
  </si>
  <si>
    <t>Jueves, Noviembre 28 de 2013</t>
  </si>
  <si>
    <t>Viernes, Noviembre 29 de 2013</t>
  </si>
  <si>
    <t>Martes, Diciembre 3 de 2013</t>
  </si>
  <si>
    <t>Miercoles, Diciembre 4 de 2013</t>
  </si>
  <si>
    <t>Jueves, Diciembre 5 de 2013</t>
  </si>
  <si>
    <t>Viernes, Diciembre 6 de 2013</t>
  </si>
  <si>
    <t>Martes, Diciembre 10 de 2013</t>
  </si>
  <si>
    <t>Miercoles, Diciembre 11 de 2013</t>
  </si>
  <si>
    <t>Jueves, Diciembre 12 de 2013</t>
  </si>
  <si>
    <t>Viernes, Diciembre 13 de 2013</t>
  </si>
  <si>
    <t>Martes, Diciembre 17 de 2013</t>
  </si>
  <si>
    <t>Miercoles, Diciembre 18 de 2013</t>
  </si>
  <si>
    <t>Jueves, Diciembre 19 de 2013</t>
  </si>
  <si>
    <t>Viernes, Diciembre 20 de 2013</t>
  </si>
  <si>
    <t>Martes, Diciembre 24 de 2013</t>
  </si>
  <si>
    <t>Jueves, Diciembre 26 de 2013</t>
  </si>
  <si>
    <t>Viernes, Diciembre 27 de 2013</t>
  </si>
  <si>
    <t>Martes, Diciembre 31 de 2013</t>
  </si>
  <si>
    <t>Jueves, Enero 2 de 2014</t>
  </si>
  <si>
    <t>Viernes, Enero 3 de 2014</t>
  </si>
  <si>
    <t>Martes, Enero 7 de 2014</t>
  </si>
  <si>
    <t>Miercoles, Enero 8 de 2014</t>
  </si>
  <si>
    <t>Jueves, Enero 9 de 2014</t>
  </si>
  <si>
    <t>Viernes, Enero 10 de 2014</t>
  </si>
  <si>
    <t>Martes, Enero 14 de 2014</t>
  </si>
  <si>
    <t>Miercoles, Enero 15 de 2014</t>
  </si>
  <si>
    <t>Jueves, Enero 16 de 2014</t>
  </si>
  <si>
    <t>Viernes, Enero 17 de 2014</t>
  </si>
  <si>
    <t>Martes, Enero 21 de 2014</t>
  </si>
  <si>
    <t>Miercoles, Enero 22 de 2014</t>
  </si>
  <si>
    <t>Jueves, Enero 23 de 2014</t>
  </si>
  <si>
    <t>Viernes, Enero 24 de 2014</t>
  </si>
  <si>
    <t>Martes, Enero 28 de 2014</t>
  </si>
  <si>
    <t>Miercoles, Enero 29 de 2014</t>
  </si>
  <si>
    <t>Jueves, Enero 30 de 2014</t>
  </si>
  <si>
    <t>Viernes, Enero 31 de 2014</t>
  </si>
  <si>
    <t>Martes, Febrero 4 de 2014</t>
  </si>
  <si>
    <t>Miercoles, Febrero 5 de 2014</t>
  </si>
  <si>
    <t>Jueves, Febrero 6 de 2014</t>
  </si>
  <si>
    <t>Viernes, Febrero 7 de 2014</t>
  </si>
  <si>
    <t>Martes, Febrero 11 de 2014</t>
  </si>
  <si>
    <t>Miercoles, Febrero 12 de 2014</t>
  </si>
  <si>
    <t>Jueves, Febrero 13 de 2014</t>
  </si>
  <si>
    <t>Viernes, Febrero 14 de 2014</t>
  </si>
  <si>
    <t>Martes, Febrero 18 de 2014</t>
  </si>
  <si>
    <t>Miercoles, Febrero 19 de 2014</t>
  </si>
  <si>
    <t>Jueves, Febrero 20 de 2014</t>
  </si>
  <si>
    <t>Viernes, Febrero 21 de 2014</t>
  </si>
  <si>
    <t>Lunes, Febrero 24 de 2014</t>
  </si>
  <si>
    <t>Martes, Febrero 25 de 2014</t>
  </si>
  <si>
    <t>Miercoles, Febrero 26 de 2014</t>
  </si>
  <si>
    <t>Jueves, Febrero 27 de 2014</t>
  </si>
  <si>
    <t>Viernes, Febrero 28 de 2014</t>
  </si>
  <si>
    <t>Martes, Marzo 4 de 2014</t>
  </si>
  <si>
    <t>Miercoles, Marzo 5 de 2014</t>
  </si>
  <si>
    <t>Jueves, Marzo 6 de 2014</t>
  </si>
  <si>
    <t>Viernes, Marzo 7 de 2014</t>
  </si>
  <si>
    <t>Martes, Marzo 11 de 2014</t>
  </si>
  <si>
    <t>Miercoles, Marzo 12 de 2014</t>
  </si>
  <si>
    <t>Jueves, Marzo 13 de 2014</t>
  </si>
  <si>
    <t>Viernes, Marzo 14 de 2014</t>
  </si>
  <si>
    <t>Martes, Marzo 18 de 2014</t>
  </si>
  <si>
    <t>Miercoles, Marzo 19 de 2014</t>
  </si>
  <si>
    <t>Jueves, Marzo 20 de 2014</t>
  </si>
  <si>
    <t>Viernes, Marzo 21 de 2014</t>
  </si>
  <si>
    <t>Martes, Marzo 25 de 2014</t>
  </si>
  <si>
    <t>Miercoles, Marzo 26 de 2014</t>
  </si>
  <si>
    <t>Jueves, Marzo 27 de 2014</t>
  </si>
  <si>
    <t>Viernes, Marzo 28 de 2014</t>
  </si>
  <si>
    <t>Martes, Abril 1 de 2014</t>
  </si>
  <si>
    <t>Miercoles, Abril 2 de 2014</t>
  </si>
  <si>
    <t>Jueves, Abril 3 de 2014</t>
  </si>
  <si>
    <t>Viernes, Abril 4 de 2014</t>
  </si>
  <si>
    <t>Martes, Abril 8 de 2014</t>
  </si>
  <si>
    <t>Miercoles, Abril 9 de 2014</t>
  </si>
  <si>
    <t>Jueves, Abril 10 de 2014</t>
  </si>
  <si>
    <t>Viernes, Abril 11 de 2014</t>
  </si>
  <si>
    <t>Martes, Abril 15 de 2014</t>
  </si>
  <si>
    <t>Miercoles, Abril 16 de 2014</t>
  </si>
  <si>
    <t>Martes, Abril 22 de 2014</t>
  </si>
  <si>
    <t>Miercoles, Abril 23 de 2014</t>
  </si>
  <si>
    <t>Jueves, Abril 24 de 2014</t>
  </si>
  <si>
    <t>Viernes, Abril 25 de 2014</t>
  </si>
  <si>
    <t>Martes, Abril 29 de 2014</t>
  </si>
  <si>
    <t>Miercoles, Abril 30 de 2014</t>
  </si>
  <si>
    <t>Jueves, Mayo 1 de 2014</t>
  </si>
  <si>
    <t>Viernes, Mayo 2 de 2014</t>
  </si>
  <si>
    <t>Martes, Mayo 6 de 2014</t>
  </si>
  <si>
    <t>Miercoles, Mayo 7 de 2014</t>
  </si>
  <si>
    <t>Jueves, Mayo 8 de 2014</t>
  </si>
  <si>
    <t>Viernes, Mayo 9 de 2014</t>
  </si>
  <si>
    <t>Martes, Mayo 13 de 2014</t>
  </si>
  <si>
    <t>Miercoles, Mayo 14 de 2014</t>
  </si>
  <si>
    <t>Jueves, Mayo 15 de 2014</t>
  </si>
  <si>
    <t>Viernes, Mayo 16 de 2014</t>
  </si>
  <si>
    <t>Martes, Mayo 20 de 2014</t>
  </si>
  <si>
    <t>Miercoles, Mayo 21 de 2014</t>
  </si>
  <si>
    <t>Jueves, Mayo 22 de 2014</t>
  </si>
  <si>
    <t>Viernes, Mayo 23 de 2014</t>
  </si>
  <si>
    <t>Martes, Mayo 27 de 2014</t>
  </si>
  <si>
    <t>Miercoles, Mayo 28 de 2014</t>
  </si>
  <si>
    <t>Jueves, Mayo 29 de 2014</t>
  </si>
  <si>
    <t>Viernes, Mayo 30 de 2014</t>
  </si>
  <si>
    <t>Martes, Junio 3 de 2014</t>
  </si>
  <si>
    <t>Miercoles, Junio 4 de 2014</t>
  </si>
  <si>
    <t>Jueves, Junio 5 de 2014</t>
  </si>
  <si>
    <t>Viernes, Junio 6 de 2014</t>
  </si>
  <si>
    <t>Martes, Junio 10 de 2014</t>
  </si>
  <si>
    <t>Miercoles, Junio 11 de 2014</t>
  </si>
  <si>
    <t>Jueves, Junio 12 de 2014</t>
  </si>
  <si>
    <t>Viernes, Junio 13 de 2014</t>
  </si>
  <si>
    <t>Martes, Junio 17 de 2014</t>
  </si>
  <si>
    <t>Miercoles, Junio 18 de 2014</t>
  </si>
  <si>
    <t>Jueves, Junio 19 de 2014</t>
  </si>
  <si>
    <t>Viernes, Junio 20 de 2014</t>
  </si>
  <si>
    <t>Martes, Junio 24 de 2014</t>
  </si>
  <si>
    <t>Miercoles, Junio 25 de 2014</t>
  </si>
  <si>
    <t>Jueves, Junio 26 de 2014</t>
  </si>
  <si>
    <t>Viernes, Junio 27 de 2014</t>
  </si>
  <si>
    <t>Martes, Julio 1 de 2014</t>
  </si>
  <si>
    <t>Miercoles, Julio 2 de 2014</t>
  </si>
  <si>
    <t>Jueves, Julio 3 de 2014</t>
  </si>
  <si>
    <t>Viernes, Julio 4 de 2014</t>
  </si>
  <si>
    <t>Martes, Julio 8 de 2014</t>
  </si>
  <si>
    <t>Miercoles, Julio 9 de 2014</t>
  </si>
  <si>
    <t>Jueves, Julio 10 de 2014</t>
  </si>
  <si>
    <t>Viernes, Julio 11 de 2014</t>
  </si>
  <si>
    <t>Martes, Julio 15 de 2014</t>
  </si>
  <si>
    <t>Miercoles, Julio 16 de 2014</t>
  </si>
  <si>
    <t>Jueves, Julio 17 de 2014</t>
  </si>
  <si>
    <t>Viernes, Julio 18 de 2014</t>
  </si>
  <si>
    <t>Martes, Julio 22 de 2014</t>
  </si>
  <si>
    <t>Miercoles, Julio 23 de 2014</t>
  </si>
  <si>
    <t>Jueves, Julio 24 de 2014</t>
  </si>
  <si>
    <t>Viernes, Julio 25 de 2014</t>
  </si>
  <si>
    <t>Martes, Julio 29 de 2014</t>
  </si>
  <si>
    <t>Miercoles, Julio 30 de 2014</t>
  </si>
  <si>
    <t>Jueves, Julio 31 de 2014</t>
  </si>
  <si>
    <t>Viernes, Agosto 1 de 2014</t>
  </si>
  <si>
    <t>Martes, Agosto 5 de 2014</t>
  </si>
  <si>
    <t>Miercoles, Agosto 6 de 2014</t>
  </si>
  <si>
    <t>Viernes, Agosto 8 de 2014</t>
  </si>
  <si>
    <t>Martes, Agosto 12 de 2014</t>
  </si>
  <si>
    <t>Miercoles, Agosto 13 de 2014</t>
  </si>
  <si>
    <t>Jueves, Agosto 14 de 2014</t>
  </si>
  <si>
    <t>Viernes, Agosto 15 de 2014</t>
  </si>
  <si>
    <t>Martes, Agosto 19 de 2014</t>
  </si>
  <si>
    <t>Miercoles, Agosto 20 de 2014</t>
  </si>
  <si>
    <t>Jueves, Agosto 21 de 2014</t>
  </si>
  <si>
    <t>Viernes, Agosto 22 de 2014</t>
  </si>
  <si>
    <t>Martes, Agosto 26 de 2014</t>
  </si>
  <si>
    <t>Miercoles, Agosto 27 de 2014</t>
  </si>
  <si>
    <t>Jueves, Agosto 28 de 2014</t>
  </si>
  <si>
    <t>Viernes, Agosto 29 de 2014</t>
  </si>
  <si>
    <t>Martes, Septiembre 2 de 2014</t>
  </si>
  <si>
    <t>Miercoles, Septiembre 3 de 2014</t>
  </si>
  <si>
    <t>Jueves, Septiembre 4 de 2014</t>
  </si>
  <si>
    <t>Viernes, Septiembre 5 de 2014</t>
  </si>
  <si>
    <t>Martes, Septiembre 9 de 2014</t>
  </si>
  <si>
    <t>Miercoles, Septiembre 10 de 2014</t>
  </si>
  <si>
    <t>Jueves, Septiembre 11 de 2014</t>
  </si>
  <si>
    <t>Viernes, Septiembre 12 de 2014</t>
  </si>
  <si>
    <t>Domingo, Septiembre 14 de 2014</t>
  </si>
  <si>
    <t>Martes, Septiembre 16 de 2014</t>
  </si>
  <si>
    <t>Miercoles, Septiembre 17 de 2014</t>
  </si>
  <si>
    <t>Jueves, Septiembre 18 de 2014</t>
  </si>
  <si>
    <t>Viernes, Septiembre 19 de 2014</t>
  </si>
  <si>
    <t>Martes, Septiembre 23 de 2014</t>
  </si>
  <si>
    <t>Miercoles, Septiembre 24 de 2014</t>
  </si>
  <si>
    <t>Jueves, Septiembre 25 de 2014</t>
  </si>
  <si>
    <t>Viernes, Septiembre 26 de 2014</t>
  </si>
  <si>
    <t>Martes, Septiembre 30 de 2014</t>
  </si>
  <si>
    <t>Miercoles, Octubre 1 de 2014</t>
  </si>
  <si>
    <t>Jueves, Octubre 2 de 2014</t>
  </si>
  <si>
    <t>Viernes, Octubre 3 de 2014</t>
  </si>
  <si>
    <t>Martes, Octubre 7 de 2014</t>
  </si>
  <si>
    <t>Miercoles, Octubre 8 de 2014</t>
  </si>
  <si>
    <t>Jueves, Octubre 9 de 2014</t>
  </si>
  <si>
    <t>Viernes, Octubre 10 de 2014</t>
  </si>
  <si>
    <t>Martes, Octubre 14 de 2014</t>
  </si>
  <si>
    <t>Miercoles, Octubre 15 de 2014</t>
  </si>
  <si>
    <t>Jueves, Octubre 16 de 2014</t>
  </si>
  <si>
    <t>Viernes, Octubre 17 de 2014</t>
  </si>
  <si>
    <t>Martes, Octubre 21 de 2014</t>
  </si>
  <si>
    <t>Miercoles, Octubre 22 de 2014</t>
  </si>
  <si>
    <t>Jueves, Octubre 23 de 2014</t>
  </si>
  <si>
    <t>Viernes, Octubre 24 de 2014</t>
  </si>
  <si>
    <t>Martes, Octubre 28 de 2014</t>
  </si>
  <si>
    <t>Miercoles, Octubre 29 de 2014</t>
  </si>
  <si>
    <t>Jueves, Octubre 30 de 2014</t>
  </si>
  <si>
    <t>Viernes, Octubre 31 de 2014</t>
  </si>
  <si>
    <t>Martes, Noviembre 4 de 2014</t>
  </si>
  <si>
    <t>Miercoles, Noviembre 5 de 2014</t>
  </si>
  <si>
    <t>Jueves, Noviembre 6 de 2014</t>
  </si>
  <si>
    <t>Viernes, Noviembre 7 de 2014</t>
  </si>
  <si>
    <t>Martes, Noviembre 11 de 2014</t>
  </si>
  <si>
    <t>Miercoles, Noviembre 12 de 2014</t>
  </si>
  <si>
    <t>Jueves, Noviembre 13 de 2014</t>
  </si>
  <si>
    <t>Viernes, Noviembre 14 de 2014</t>
  </si>
  <si>
    <t>Martes, Noviembre 18 de 2014</t>
  </si>
  <si>
    <t>Miercoles, Noviembre 19 de 2014</t>
  </si>
  <si>
    <t>Jueves, Noviembre 20 de 2014</t>
  </si>
  <si>
    <t>Viernes, Noviembre 21 de 2014</t>
  </si>
  <si>
    <t>Lunes, Noviembre 24 de 2014</t>
  </si>
  <si>
    <t>Martes, Noviembre 25 de 2014</t>
  </si>
  <si>
    <t>Miercoles, Noviembre 26 de 2014</t>
  </si>
  <si>
    <t>Jueves, Noviembre 27 de 2014</t>
  </si>
  <si>
    <t>Viernes, Noviembre 28 de 2014</t>
  </si>
  <si>
    <t>Martes, Diciembre 2 de 2014</t>
  </si>
  <si>
    <t>Miercoles, Diciembre 3 de 2014</t>
  </si>
  <si>
    <t>Jueves, Diciembre 4 de 2014</t>
  </si>
  <si>
    <t>Viernes, Diciembre 5 de 2014</t>
  </si>
  <si>
    <t>Martes, Diciembre 9 de 2014</t>
  </si>
  <si>
    <t>Miercoles, Diciembre 10 de 2014</t>
  </si>
  <si>
    <t>Jueves, Diciembre 11 de 2014</t>
  </si>
  <si>
    <t>Viernes, Diciembre 12 de 2014</t>
  </si>
  <si>
    <t>Martes, Diciembre 16 de 2014</t>
  </si>
  <si>
    <t>Miercoles, Diciembre 17 de 2014</t>
  </si>
  <si>
    <t>Jueves, Diciembre 18 de 2014</t>
  </si>
  <si>
    <t>Viernes, Diciembre 19 de 2014</t>
  </si>
  <si>
    <t>Martes, Diciembre 23 de 2014</t>
  </si>
  <si>
    <t>Miercoles, Diciembre 24 de 2014</t>
  </si>
  <si>
    <t>Viernes, Diciembre 26 de 2014</t>
  </si>
  <si>
    <t>Lunes, Diciembre 29 de 2014</t>
  </si>
  <si>
    <t>Martes, Diciembre 30 de 2014</t>
  </si>
  <si>
    <t>Miercoles, Diciembre 31 de 2014</t>
  </si>
  <si>
    <t>Martes, Enero 6 de 2015</t>
  </si>
  <si>
    <t>Miercoles, Enero 7 de 2015</t>
  </si>
  <si>
    <t>Jueves, Enero 8 de 2015</t>
  </si>
  <si>
    <t>Viernes, Enero 9 de 2015</t>
  </si>
  <si>
    <t>Martes, Enero 13 de 2015</t>
  </si>
  <si>
    <t>Miercoles, Enero 14 de 2015</t>
  </si>
  <si>
    <t>Jueves, Enero 15 de 2015</t>
  </si>
  <si>
    <t>Viernes, Enero 16 de 2015</t>
  </si>
  <si>
    <t>Martes, Enero 20 de 2015</t>
  </si>
  <si>
    <t>Miercoles, Enero 21 de 2015</t>
  </si>
  <si>
    <t>Jueves, Enero 22 de 2015</t>
  </si>
  <si>
    <t>Viernes, Enero 23 de 2015</t>
  </si>
  <si>
    <t>Martes, Enero 27 de 2015</t>
  </si>
  <si>
    <t>Miercoles, Enero 28 de 2015</t>
  </si>
  <si>
    <t>Jueves, Enero 29 de 2015</t>
  </si>
  <si>
    <t>Viernes, Enero 30 de 2015</t>
  </si>
  <si>
    <t>Lunes, Febrero 2 de 2015</t>
  </si>
  <si>
    <t>Martes, Febrero 3 de 2015</t>
  </si>
  <si>
    <t>Miercoles, Febrero 4 de 2015</t>
  </si>
  <si>
    <t>Jueves, Febrero 5 de 2015</t>
  </si>
  <si>
    <t>Viernes, Febrero 6 de 2015</t>
  </si>
  <si>
    <t>Lunes, Febrero 9 de 2015</t>
  </si>
  <si>
    <t>Martes, Febrero 10 de 2015</t>
  </si>
  <si>
    <t>Miercoles, Febrero 11 de 2015</t>
  </si>
  <si>
    <t>Jueves, Febrero 12 de 2015</t>
  </si>
  <si>
    <t>Viernes, Febrero 13 de 2015</t>
  </si>
  <si>
    <t>Lunes, Febrero 16 de 2015</t>
  </si>
  <si>
    <t>Martes, Febrero 17 de 2015</t>
  </si>
  <si>
    <t>Miercoles, Febrero 18 de 2015</t>
  </si>
  <si>
    <t>Jueves, Febrero 19 de 2015</t>
  </si>
  <si>
    <t>Viernes, Febrero 20 de 2015</t>
  </si>
  <si>
    <t>Lunes, Febrero 23 de 2015</t>
  </si>
  <si>
    <t>Martes, Febrero 24 de 2015</t>
  </si>
  <si>
    <t>Miercoles, Febrero 25 de 2015</t>
  </si>
  <si>
    <t>Jueves, Febrero 26 de 2015</t>
  </si>
  <si>
    <t>Viernes, Febrero 27 de 2015</t>
  </si>
  <si>
    <t>Lunes, Marzo 2 de 2015</t>
  </si>
  <si>
    <t>Martes, Marzo 3 de 2015</t>
  </si>
  <si>
    <t>Miercoles, Marzo 4 de 2015</t>
  </si>
  <si>
    <t>Jueves, Marzo 5 de 2015</t>
  </si>
  <si>
    <t>Viernes, Marzo 6 de 2015</t>
  </si>
  <si>
    <t>Lunes, Marzo 9 de 2015</t>
  </si>
  <si>
    <t>Martes, Marzo 10 de 2015</t>
  </si>
  <si>
    <t>Miercoles, Marzo 11 de 2015</t>
  </si>
  <si>
    <t>Jueves, Marzo 12 de 2015</t>
  </si>
  <si>
    <t>Viernes, Marzo 13 de 2015</t>
  </si>
  <si>
    <t>Lunes, Marzo 16 de 2015</t>
  </si>
  <si>
    <t>Martes, Marzo 17 de 2015</t>
  </si>
  <si>
    <t>Miercoles, Marzo 18 de 2015</t>
  </si>
  <si>
    <t>Jueves, Marzo 19 de 2015</t>
  </si>
  <si>
    <t>Viernes, Marzo 20 de 2015</t>
  </si>
  <si>
    <t>Martes, Marzo 24 de 2015</t>
  </si>
  <si>
    <t>Miercoles, Marzo 25 de 2015</t>
  </si>
  <si>
    <t>Jueves, Marzo 26 de 2015</t>
  </si>
  <si>
    <t>Viernes, Marzo 27 de 2015</t>
  </si>
  <si>
    <t>Martes, Marzo 31 de 2015</t>
  </si>
  <si>
    <t>Miercoles, Abril 1 de 2015</t>
  </si>
  <si>
    <t>Martes, Abril 7 de 2015</t>
  </si>
  <si>
    <t>Miercoles, Abril 8 de 2015</t>
  </si>
  <si>
    <t>Jueves, Abril 9 de 2015</t>
  </si>
  <si>
    <t>Viernes, Abril 10 de 2015</t>
  </si>
  <si>
    <t>Martes, Abril 14 de 2015</t>
  </si>
  <si>
    <t>Miercoles, Abril 15 de 2015</t>
  </si>
  <si>
    <t>Jueves, Abril 16 de 2015</t>
  </si>
  <si>
    <t>Viernes, Abril 17 de 2015</t>
  </si>
  <si>
    <t>Martes, Abril 21 de 2015</t>
  </si>
  <si>
    <t>Miercoles, Abril 22 de 2015</t>
  </si>
  <si>
    <t>Jueves, Abril 23 de 2015</t>
  </si>
  <si>
    <t>Viernes, Abril 24 de 2015</t>
  </si>
  <si>
    <t>Martes, Abril 28 de 2015</t>
  </si>
  <si>
    <t>Miercoles, Abril 29 de 2015</t>
  </si>
  <si>
    <t>Jueves, Abril 30 de 2015</t>
  </si>
  <si>
    <t>Martes, Mayo 5 de 2015</t>
  </si>
  <si>
    <t>Miercoles, Mayo 6 de 2015</t>
  </si>
  <si>
    <t>Jueves, Mayo 7 de 2015</t>
  </si>
  <si>
    <t>Viernes, Mayo 8 de 2015</t>
  </si>
  <si>
    <t>Martes, Mayo 12 de 2015</t>
  </si>
  <si>
    <t>Miercoles, Mayo 13 de 2015</t>
  </si>
  <si>
    <t>Jueves, Mayo 14 de 2015</t>
  </si>
  <si>
    <t>Viernes, Mayo 15 de 2015</t>
  </si>
  <si>
    <t>Martes, Mayo 19 de 2015</t>
  </si>
  <si>
    <t>Miercoles, Mayo 20 de 2015</t>
  </si>
  <si>
    <t>Jueves, Mayo 21 de 2015</t>
  </si>
  <si>
    <t>Viernes, Mayo 22 de 2015</t>
  </si>
  <si>
    <t>Martes, Mayo 26 de 2015</t>
  </si>
  <si>
    <t>Miercoles, Mayo 27 de 2015</t>
  </si>
  <si>
    <t>Jueves, Mayo 28 de 2015</t>
  </si>
  <si>
    <t>Viernes, Mayo 29 de 2015</t>
  </si>
  <si>
    <t>Martes, Junio 2 de 2015</t>
  </si>
  <si>
    <t>Miercoles, Junio 3 de 2015</t>
  </si>
  <si>
    <t>Jueves, Junio 4 de 2015</t>
  </si>
  <si>
    <t>Viernes, Junio 5 de 2015</t>
  </si>
  <si>
    <t>Martes, Junio 9 de 2015</t>
  </si>
  <si>
    <t>Miercoles, Junio 10 de 2015</t>
  </si>
  <si>
    <t>Jueves, Junio 11 de 2015</t>
  </si>
  <si>
    <t>Viernes, Junio 12 de 2015</t>
  </si>
  <si>
    <t>Martes, Junio 16 de 2015</t>
  </si>
  <si>
    <t>Miercoles, Junio 17 de 2015</t>
  </si>
  <si>
    <t>Jueves, Junio 18 de 2015</t>
  </si>
  <si>
    <t>Viernes, Junio 19 de 2015</t>
  </si>
  <si>
    <t>Martes, Junio 23 de 2015</t>
  </si>
  <si>
    <t>Miercoles, Junio 24 de 2015</t>
  </si>
  <si>
    <t>Jueves, Junio 25 de 2015</t>
  </si>
  <si>
    <t>Viernes, Junio 26 de 2015</t>
  </si>
  <si>
    <t>Martes, Junio 30 de 2015</t>
  </si>
  <si>
    <t>Miercoles, Julio 1 de 2015</t>
  </si>
  <si>
    <t>Jueves, Julio 2 de 2015</t>
  </si>
  <si>
    <t>Viernes, Julio 3 de 2015</t>
  </si>
  <si>
    <t>Martes, Julio 7 de 2015</t>
  </si>
  <si>
    <t>Miercoles, Julio 8 de 2015</t>
  </si>
  <si>
    <t>Jueves, Julio 9 de 2015</t>
  </si>
  <si>
    <t>Viernes, Julio 10 de 2015</t>
  </si>
  <si>
    <t>Martes, Julio 14 de 2015</t>
  </si>
  <si>
    <t>Miercoles, Julio 15 de 2015</t>
  </si>
  <si>
    <t>Jueves, Julio 16 de 2015</t>
  </si>
  <si>
    <t>Viernes, Julio 17 de 2015</t>
  </si>
  <si>
    <t>Martes, Julio 21 de 2015</t>
  </si>
  <si>
    <t>Miercoles, Julio 22 de 2015</t>
  </si>
  <si>
    <t>Jueves, Julio 23 de 2015</t>
  </si>
  <si>
    <t>Viernes, Julio 24 de 2015</t>
  </si>
  <si>
    <t>Martes, Julio 28 de 2015</t>
  </si>
  <si>
    <t>Miercoles, Julio 29 de 2015</t>
  </si>
  <si>
    <t>Jueves, Julio 30 de 2015</t>
  </si>
  <si>
    <t>Viernes, Julio 31 de 2015</t>
  </si>
  <si>
    <t>Martes, Agosto 4 de 2015</t>
  </si>
  <si>
    <t>Miercoles, Agosto 5 de 2015</t>
  </si>
  <si>
    <t>Jueves, Agosto 6 de 2015</t>
  </si>
  <si>
    <t>Martes, Agosto 11 de 2015</t>
  </si>
  <si>
    <t>Miercoles, Agosto 12 de 2015</t>
  </si>
  <si>
    <t>Jueves, Agosto 13 de 2015</t>
  </si>
  <si>
    <t>Viernes, Agosto 14 de 2015</t>
  </si>
  <si>
    <t>Martes, Agosto 18 de 2015</t>
  </si>
  <si>
    <t>Miercoles, Agosto 19 de 2015</t>
  </si>
  <si>
    <t>Jueves, Agosto 20 de 2015</t>
  </si>
  <si>
    <t>Viernes, Agosto 21 de 2015</t>
  </si>
  <si>
    <t>Martes, Agosto 25 de 2015</t>
  </si>
  <si>
    <t>Miercoles, Agosto 26 de 2015</t>
  </si>
  <si>
    <t>Jueves, Agosto 27 de 2015</t>
  </si>
  <si>
    <t>Viernes, Agosto 28 de 2015</t>
  </si>
  <si>
    <t>Martes, Septiembre 1 de 2015</t>
  </si>
  <si>
    <t>Miercoles, Septiembre 2 de 2015</t>
  </si>
  <si>
    <t>Jueves, Septiembre 3 de 2015</t>
  </si>
  <si>
    <t>Viernes, Septiembre 4 de 2015</t>
  </si>
  <si>
    <t>Martes, Septiembre 8 de 2015</t>
  </si>
  <si>
    <t>Miercoles, Septiembre 9 de 2015</t>
  </si>
  <si>
    <t>Jueves, Septiembre 10 de 2015</t>
  </si>
  <si>
    <t>Viernes, Septiembre 11 de 2015</t>
  </si>
  <si>
    <t>Martes, Septiembre 15 de 2015</t>
  </si>
  <si>
    <t>Miercoles, Septiembre 16 de 2015</t>
  </si>
  <si>
    <t>Jueves, Septiembre 17 de 2015</t>
  </si>
  <si>
    <t>Viernes, Septiembre 18 de 2015</t>
  </si>
  <si>
    <t>Martes, Septiembre 22 de 2015</t>
  </si>
  <si>
    <t>Miercoles, Septiembre 23 de 2015</t>
  </si>
  <si>
    <t>Jueves, Septiembre 24 de 2015</t>
  </si>
  <si>
    <t>Viernes, Septiembre 25 de 2015</t>
  </si>
  <si>
    <t>Martes, Septiembre 29 de 2015</t>
  </si>
  <si>
    <t>Miercoles, Septiembre 30 de 2015</t>
  </si>
  <si>
    <t>Jueves, Octubre 1 de 2015</t>
  </si>
  <si>
    <t>Viernes, Octubre 2 de 2015</t>
  </si>
  <si>
    <t>Martes, Octubre 6 de 2015</t>
  </si>
  <si>
    <t>Miercoles, Octubre 7 de 2015</t>
  </si>
  <si>
    <t>Jueves, Octubre 8 de 2015</t>
  </si>
  <si>
    <t>Viernes, Octubre 9 de 2015</t>
  </si>
  <si>
    <t>Martes, Octubre 13 de 2015</t>
  </si>
  <si>
    <t>Miercoles, Octubre 14 de 2015</t>
  </si>
  <si>
    <t>Jueves, Octubre 15 de 2015</t>
  </si>
  <si>
    <t>Viernes, Octubre 16 de 2015</t>
  </si>
  <si>
    <t>Martes, Octubre 20 de 2015</t>
  </si>
  <si>
    <t>Miercoles, Octubre 21 de 2015</t>
  </si>
  <si>
    <t>Jueves, Octubre 22 de 2015</t>
  </si>
  <si>
    <t>Viernes, Octubre 23 de 2015</t>
  </si>
  <si>
    <t>Martes, Octubre 27 de 2015</t>
  </si>
  <si>
    <t>Miercoles, Octubre 28 de 2015</t>
  </si>
  <si>
    <t>Jueves, Octubre 29 de 2015</t>
  </si>
  <si>
    <t>Viernes, Octubre 30 de 2015</t>
  </si>
  <si>
    <t>Martes, Noviembre 3 de 2015</t>
  </si>
  <si>
    <t>Miercoles, Noviembre 4 de 2015</t>
  </si>
  <si>
    <t>Jueves, Noviembre 5 de 2015</t>
  </si>
  <si>
    <t>Viernes, Noviembre 6 de 2015</t>
  </si>
  <si>
    <t>Martes, Noviembre 10 de 2015</t>
  </si>
  <si>
    <t>Miercoles, Noviembre 11 de 2015</t>
  </si>
  <si>
    <t>Jueves, Noviembre 12 de 2015</t>
  </si>
  <si>
    <t>Viernes, Noviembre 13 de 2015</t>
  </si>
  <si>
    <t>Martes, Noviembre 17 de 2015</t>
  </si>
  <si>
    <t>Miercoles, Noviembre 18 de 2015</t>
  </si>
  <si>
    <t>Jueves, Noviembre 19 de 2015</t>
  </si>
  <si>
    <t>Viernes, Noviembre 20 de 2015</t>
  </si>
  <si>
    <t>Martes, Noviembre 24 de 2015</t>
  </si>
  <si>
    <t>Miercoles, Noviembre 25 de 2015</t>
  </si>
  <si>
    <t>Jueves, Noviembre 26 de 2015</t>
  </si>
  <si>
    <t>Viernes, Noviembre 27 de 2015</t>
  </si>
  <si>
    <t>Martes, Diciembre 1 de 2015</t>
  </si>
  <si>
    <t>Miercoles, Diciembre 2 de 2015</t>
  </si>
  <si>
    <t>Jueves, Diciembre 3 de 2015</t>
  </si>
  <si>
    <t>Viernes, Diciembre 4 de 2015</t>
  </si>
  <si>
    <t>Miercoles, Diciembre 9 de 2015</t>
  </si>
  <si>
    <t>Jueves, Diciembre 10 de 2015</t>
  </si>
  <si>
    <t>Viernes, Diciembre 11 de 2015</t>
  </si>
  <si>
    <t>Martes, Diciembre 15 de 2015</t>
  </si>
  <si>
    <t>Miercoles, Diciembre 16 de 2015</t>
  </si>
  <si>
    <t>Jueves, Diciembre 17 de 2015</t>
  </si>
  <si>
    <t>Viernes, Diciembre 18 de 2015</t>
  </si>
  <si>
    <t>Martes, Diciembre 22 de 2015</t>
  </si>
  <si>
    <t>Miercoles, Diciembre 23 de 2015</t>
  </si>
  <si>
    <t>Jueves, Diciembre 24 de 2015</t>
  </si>
  <si>
    <t>Martes, Diciembre 29 de 2015</t>
  </si>
  <si>
    <t>Miercoles, Diciembre 30 de 2015</t>
  </si>
  <si>
    <t>Jueves, Diciembre 31 de 2015</t>
  </si>
  <si>
    <t>Martes, Enero 5 de 2016</t>
  </si>
  <si>
    <t>Miercoles, Enero 6 de 2016</t>
  </si>
  <si>
    <t>Jueves, Enero 7 de 2016</t>
  </si>
  <si>
    <t>Viernes, Enero 8 de 2016</t>
  </si>
  <si>
    <t>Martes, Enero 12 de 2016</t>
  </si>
  <si>
    <t>Miercoles, Enero 13 de 2016</t>
  </si>
  <si>
    <t>Jueves, Enero 14 de 2016</t>
  </si>
  <si>
    <t>Viernes, Enero 15 de 2016</t>
  </si>
  <si>
    <t>Martes, Enero 19 de 2016</t>
  </si>
  <si>
    <t>Miercoles, Enero 20 de 2016</t>
  </si>
  <si>
    <t>Jueves, Enero 21 de 2016</t>
  </si>
  <si>
    <t>Viernes, Enero 22 de 2016</t>
  </si>
  <si>
    <t>Martes, Enero 26 de 2016</t>
  </si>
  <si>
    <t>Miercoles, Enero 27 de 2016</t>
  </si>
  <si>
    <t>Jueves, Enero 28 de 2016</t>
  </si>
  <si>
    <t>Viernes, Enero 29 de 2016</t>
  </si>
  <si>
    <t>Martes, Febrero 2 de 2016</t>
  </si>
  <si>
    <t>Miercoles, Febrero 3 de 2016</t>
  </si>
  <si>
    <t>Jueves, Febrero 4 de 2016</t>
  </si>
  <si>
    <t>Viernes, Febrero 5 de 2016</t>
  </si>
  <si>
    <t>Martes, Febrero 9 de 2016</t>
  </si>
  <si>
    <t>Miercoles, Febrero 10 de 2016</t>
  </si>
  <si>
    <t>Jueves, Febrero 11 de 2016</t>
  </si>
  <si>
    <t>Viernes, Febrero 12 de 2016</t>
  </si>
  <si>
    <t>Martes, Febrero 16 de 2016</t>
  </si>
  <si>
    <t>Miercoles, Febrero 17 de 2016</t>
  </si>
  <si>
    <t>Jueves, Febrero 18 de 2016</t>
  </si>
  <si>
    <t>Viernes, Febrero 19 de 2016</t>
  </si>
  <si>
    <t>Martes, Febrero 23 de 2016</t>
  </si>
  <si>
    <t>Miercoles, Febrero 24 de 2016</t>
  </si>
  <si>
    <t>Jueves, Febrero 25 de 2016</t>
  </si>
  <si>
    <t>Viernes, Febrero 26 de 2016</t>
  </si>
  <si>
    <t>Martes, Marzo 1 de 2016</t>
  </si>
  <si>
    <t>Miercoles, Marzo 2 de 2016</t>
  </si>
  <si>
    <t>Jueves, Marzo 3 de 2016</t>
  </si>
  <si>
    <t>Viernes, Marzo 4 de 2016</t>
  </si>
  <si>
    <t>Martes, Marzo 8 de 2016</t>
  </si>
  <si>
    <t>Miercoles, Marzo 9 de 2016</t>
  </si>
  <si>
    <t>Jueves, Marzo 10 de 2016</t>
  </si>
  <si>
    <t>Viernes, Marzo 11 de 2016</t>
  </si>
  <si>
    <t>Martes, Marzo 15 de 2016</t>
  </si>
  <si>
    <t>Miercoles, Marzo 16 de 2016</t>
  </si>
  <si>
    <t>Jueves, Marzo 17 de 2016</t>
  </si>
  <si>
    <t>Viernes, Marzo 18 de 2016</t>
  </si>
  <si>
    <t>Martes, Marzo 22 de 2016</t>
  </si>
  <si>
    <t>Miercoles, Marzo 23 de 2016</t>
  </si>
  <si>
    <t>Martes, Marzo 29 de 2016</t>
  </si>
  <si>
    <t>Miercoles, Marzo 30 de 2016</t>
  </si>
  <si>
    <t>Jueves, Marzo 31 de 2016</t>
  </si>
  <si>
    <t>Viernes, Abril 1 de 2016</t>
  </si>
  <si>
    <t>Martes, Abril 5 de 2016</t>
  </si>
  <si>
    <t>Miercoles, Abril 6 de 2016</t>
  </si>
  <si>
    <t>Jueves, Abril 7 de 2016</t>
  </si>
  <si>
    <t>Viernes, Abril 8 de 2016</t>
  </si>
  <si>
    <t>Martes, Abril 12 de 2016</t>
  </si>
  <si>
    <t>Miercoles, Abril 13 de 2016</t>
  </si>
  <si>
    <t>Jueves, Abril 14 de 2016</t>
  </si>
  <si>
    <t>Viernes, Abril 15 de 2016</t>
  </si>
  <si>
    <t>Martes, Abril 19 de 2016</t>
  </si>
  <si>
    <t>Miercoles, Abril 20 de 2016</t>
  </si>
  <si>
    <t>Jueves, Abril 21 de 2016</t>
  </si>
  <si>
    <t>Viernes, Abril 22 de 2016</t>
  </si>
  <si>
    <t>Martes, Abril 26 de 2016</t>
  </si>
  <si>
    <t>Miercoles, Abril 27 de 2016</t>
  </si>
  <si>
    <t>Jueves, Abril 28 de 2016</t>
  </si>
  <si>
    <t>Viernes, Abril 29 de 2016</t>
  </si>
  <si>
    <t>Martes, Mayo 3 de 2016</t>
  </si>
  <si>
    <t>Miercoles, Mayo 4 de 2016</t>
  </si>
  <si>
    <t>Jueves, Mayo 5 de 2016</t>
  </si>
  <si>
    <t>Viernes, Mayo 6 de 2016</t>
  </si>
  <si>
    <t>Martes, Mayo 10 de 2016</t>
  </si>
  <si>
    <t>Miercoles, Mayo 11 de 2016</t>
  </si>
  <si>
    <t>Jueves, Mayo 12 de 2016</t>
  </si>
  <si>
    <t>Viernes, Mayo 13 de 2016</t>
  </si>
  <si>
    <t>Martes, Mayo 17 de 2016</t>
  </si>
  <si>
    <t>Miercoles, Mayo 18 de 2016</t>
  </si>
  <si>
    <t>Jueves, Mayo 19 de 2016</t>
  </si>
  <si>
    <t>Viernes, Mayo 20 de 2016</t>
  </si>
  <si>
    <t>Martes, Mayo 24 de 2016</t>
  </si>
  <si>
    <t>Miercoles, Mayo 25 de 2016</t>
  </si>
  <si>
    <t>Jueves, Mayo 26 de 2016</t>
  </si>
  <si>
    <t>Viernes, Mayo 27 de 2016</t>
  </si>
  <si>
    <t>Martes, Mayo 31 de 2016</t>
  </si>
  <si>
    <t>Miercoles, Junio 1 de 2016</t>
  </si>
  <si>
    <t>Jueves, Junio 2 de 2016</t>
  </si>
  <si>
    <t>Viernes, Junio 3 de 2016</t>
  </si>
  <si>
    <t>Martes, Junio 7 de 2016</t>
  </si>
  <si>
    <t>Miercoles, Junio 8 de 2016</t>
  </si>
  <si>
    <t>Jueves, Junio 9 de 2016</t>
  </si>
  <si>
    <t>Viernes, Junio 10 de 2016</t>
  </si>
  <si>
    <t>Martes, Junio 14 de 2016</t>
  </si>
  <si>
    <t>Miercoles, Junio 15 de 2016</t>
  </si>
  <si>
    <t>Jueves, Junio 16 de 2016</t>
  </si>
  <si>
    <t>Viernes, Junio 17 de 2016</t>
  </si>
  <si>
    <t>Martes, Junio 21 de 2016</t>
  </si>
  <si>
    <t>Miercoles, Junio 22 de 2016</t>
  </si>
  <si>
    <t>Jueves, Junio 23 de 2016</t>
  </si>
  <si>
    <t>Viernes, Junio 24 de 2016</t>
  </si>
  <si>
    <t>Martes, Junio 28 de 2016</t>
  </si>
  <si>
    <t>Miercoles, Junio 29 de 2016</t>
  </si>
  <si>
    <t>Jueves, Junio 30 de 2016</t>
  </si>
  <si>
    <t>Viernes, Julio 1 de 2016</t>
  </si>
  <si>
    <t>Martes, Julio 5 de 2016</t>
  </si>
  <si>
    <t>Miercoles, Julio 6 de 2016</t>
  </si>
  <si>
    <t>Jueves, Julio 7 de 2016</t>
  </si>
  <si>
    <t>Viernes, Julio 8 de 2016</t>
  </si>
  <si>
    <t>Martes, Julio 12 de 2016</t>
  </si>
  <si>
    <t>Miercoles, Julio 13 de 2016</t>
  </si>
  <si>
    <t>Jueves, Julio 14 de 2016</t>
  </si>
  <si>
    <t>Viernes, Julio 15 de 2016</t>
  </si>
  <si>
    <t>Martes, Julio 19 de 2016</t>
  </si>
  <si>
    <t>Jueves, Julio 21 de 2016</t>
  </si>
  <si>
    <t>Viernes, Julio 22 de 2016</t>
  </si>
  <si>
    <t>Martes, Julio 26 de 2016</t>
  </si>
  <si>
    <t>Miercoles, Julio 27 de 2016</t>
  </si>
  <si>
    <t>Jueves, Julio 28 de 2016</t>
  </si>
  <si>
    <t>Viernes, Julio 29 de 2016</t>
  </si>
  <si>
    <t>Martes, Agosto 2 de 2016</t>
  </si>
  <si>
    <t>Miercoles, Agosto 3 de 2016</t>
  </si>
  <si>
    <t>Jueves, Agosto 4 de 2016</t>
  </si>
  <si>
    <t>Viernes, Agosto 5 de 2016</t>
  </si>
  <si>
    <t>Martes, Agosto 9 de 2016</t>
  </si>
  <si>
    <t>Miercoles, Agosto 10 de 2016</t>
  </si>
  <si>
    <t>Jueves, Agosto 11 de 2016</t>
  </si>
  <si>
    <t>Viernes, Agosto 12 de 2016</t>
  </si>
  <si>
    <t>Martes, Agosto 16 de 2016</t>
  </si>
  <si>
    <t>Miercoles, Agosto 17 de 2016</t>
  </si>
  <si>
    <t>Jueves, Agosto 18 de 2016</t>
  </si>
  <si>
    <t>Viernes, Agosto 19 de 2016</t>
  </si>
  <si>
    <t>Martes, Agosto 23 de 2016</t>
  </si>
  <si>
    <t>Miercoles, Agosto 24 de 2016</t>
  </si>
  <si>
    <t>Jueves, Agosto 25 de 2016</t>
  </si>
  <si>
    <t>Viernes, Agosto 26 de 2016</t>
  </si>
  <si>
    <t>Martes, Agosto 30 de 2016</t>
  </si>
  <si>
    <t>Miercoles, Agosto 31 de 2016</t>
  </si>
  <si>
    <t>Jueves, Septiembre 1 de 2016</t>
  </si>
  <si>
    <t>Viernes, Septiembre 2 de 2016</t>
  </si>
  <si>
    <t>Martes, Septiembre 6 de 2016</t>
  </si>
  <si>
    <t>Miercoles, Septiembre 7 de 2016</t>
  </si>
  <si>
    <t>Jueves, Septiembre 8 de 2016</t>
  </si>
  <si>
    <t>Viernes, Septiembre 9 de 2016</t>
  </si>
  <si>
    <t>Martes, Septiembre 13 de 2016</t>
  </si>
  <si>
    <t>Miercoles, Septiembre 14 de 2016</t>
  </si>
  <si>
    <t>Jueves, Septiembre 15 de 2016</t>
  </si>
  <si>
    <t>Viernes, Septiembre 16 de 2016</t>
  </si>
  <si>
    <t>Martes, Septiembre 20 de 2016</t>
  </si>
  <si>
    <t>Miercoles, Septiembre 21 de 2016</t>
  </si>
  <si>
    <t>Jueves, Septiembre 22 de 2016</t>
  </si>
  <si>
    <t>Viernes, Septiembre 23 de 2016</t>
  </si>
  <si>
    <t>Martes, Septiembre 27 de 2016</t>
  </si>
  <si>
    <t>Miercoles, Septiembre 28 de 2016</t>
  </si>
  <si>
    <t>Jueves, Septiembre 29 de 2016</t>
  </si>
  <si>
    <t>Viernes, Septiembre 30 de 2016</t>
  </si>
  <si>
    <t>Martes, Octubre 4 de 2016</t>
  </si>
  <si>
    <t>Miercoles, Octubre 5 de 2016</t>
  </si>
  <si>
    <t>Jueves, Octubre 6 de 2016</t>
  </si>
  <si>
    <t>Viernes, Octubre 7 de 2016</t>
  </si>
  <si>
    <t>Martes, Octubre 11 de 2016</t>
  </si>
  <si>
    <t>Miercoles, Octubre 12 de 2016</t>
  </si>
  <si>
    <t>Jueves, Octubre 13 de 2016</t>
  </si>
  <si>
    <t>Viernes, Octubre 14 de 2016</t>
  </si>
  <si>
    <t>Martes, Octubre 18 de 2016</t>
  </si>
  <si>
    <t>Miercoles, Octubre 19 de 2016</t>
  </si>
  <si>
    <t>Jueves, Octubre 20 de 2016</t>
  </si>
  <si>
    <t>Viernes, Octubre 21 de 2016</t>
  </si>
  <si>
    <t>Martes, Octubre 25 de 2016</t>
  </si>
  <si>
    <t>Miercoles, Octubre 26 de 2016</t>
  </si>
  <si>
    <t>Jueves, Octubre 27 de 2016</t>
  </si>
  <si>
    <t>Viernes, Octubre 28 de 2016</t>
  </si>
  <si>
    <t>Martes, Noviembre 1 de 2016</t>
  </si>
  <si>
    <t>Miercoles, Noviembre 2 de 2016</t>
  </si>
  <si>
    <t>Jueves, Noviembre 3 de 2016</t>
  </si>
  <si>
    <t>Viernes, Noviembre 4 de 2016</t>
  </si>
  <si>
    <t>Martes, Noviembre 8 de 2016</t>
  </si>
  <si>
    <t>Miercoles, Noviembre 9 de 2016</t>
  </si>
  <si>
    <t>Jueves, Noviembre 10 de 2016</t>
  </si>
  <si>
    <t>Viernes, Noviembre 11 de 2016</t>
  </si>
  <si>
    <t>Martes, Noviembre 15 de 2016</t>
  </si>
  <si>
    <t>Miercoles, Noviembre 16 de 2016</t>
  </si>
  <si>
    <t>Jueves, Noviembre 17 de 2016</t>
  </si>
  <si>
    <t>Viernes, Noviembre 18 de 2016</t>
  </si>
  <si>
    <t>Martes, Noviembre 22 de 2016</t>
  </si>
  <si>
    <t>Miercoles, Noviembre 23 de 2016</t>
  </si>
  <si>
    <t>Jueves, Noviembre 24 de 2016</t>
  </si>
  <si>
    <t>Viernes, Noviembre 25 de 2016</t>
  </si>
  <si>
    <t>Martes, Noviembre 29 de 2016</t>
  </si>
  <si>
    <t>Miercoles, Noviembre 30 de 2016</t>
  </si>
  <si>
    <t>Jueves, Diciembre 1 de 2016</t>
  </si>
  <si>
    <t>Viernes, Diciembre 2 de 2016</t>
  </si>
  <si>
    <t>Martes, Diciembre 6 de 2016</t>
  </si>
  <si>
    <t>Miercoles, Diciembre 7 de 2016</t>
  </si>
  <si>
    <t>Jueves, Diciembre 8 de 2016</t>
  </si>
  <si>
    <t>Viernes, Diciembre 9 de 2016</t>
  </si>
  <si>
    <t>Martes, Diciembre 13 de 2016</t>
  </si>
  <si>
    <t>Miercoles, Diciembre 14 de 2016</t>
  </si>
  <si>
    <t>Jueves, Diciembre 15 de 2016</t>
  </si>
  <si>
    <t>Viernes, Diciembre 16 de 2016</t>
  </si>
  <si>
    <t>Martes, Diciembre 20 de 2016</t>
  </si>
  <si>
    <t>Miercoles, Diciembre 21 de 2016</t>
  </si>
  <si>
    <t>Jueves, Diciembre 22 de 2016</t>
  </si>
  <si>
    <t>Viernes, Diciembre 23 de 2016</t>
  </si>
  <si>
    <t>Martes, Diciembre 27 de 2016</t>
  </si>
  <si>
    <t>Miercoles, Diciembre 28 de 2016</t>
  </si>
  <si>
    <t>Jueves, Diciembre 29 de 2016</t>
  </si>
  <si>
    <t>Viernes, Diciembre 30 de 2016</t>
  </si>
  <si>
    <t>Martes, Enero 3 de 2017</t>
  </si>
  <si>
    <t>Miercoles, Enero 4 de 2017</t>
  </si>
  <si>
    <t>Jueves, Enero 5 de 2017</t>
  </si>
  <si>
    <t>Viernes, Enero 6 de 2017</t>
  </si>
  <si>
    <t>Martes, Enero 10 de 2017</t>
  </si>
  <si>
    <t>Miercoles, Enero 11 de 2017</t>
  </si>
  <si>
    <t>Jueves, Enero 12 de 2017</t>
  </si>
  <si>
    <t>Viernes, Enero 13 de 2017</t>
  </si>
  <si>
    <t>Martes, Enero 17 de 2017</t>
  </si>
  <si>
    <t>Miercoles, Enero 18 de 2017</t>
  </si>
  <si>
    <t>Jueves, Enero 19 de 2017</t>
  </si>
  <si>
    <t>Viernes, Enero 20 de 2017</t>
  </si>
  <si>
    <t>Martes, Enero 24 de 2017</t>
  </si>
  <si>
    <t>Miercoles, Enero 25 de 2017</t>
  </si>
  <si>
    <t>Jueves, Enero 26 de 2017</t>
  </si>
  <si>
    <t>Viernes, Enero 27 de 2017</t>
  </si>
  <si>
    <t>Martes, Enero 31 de 2017</t>
  </si>
  <si>
    <t>Miercoles, Febrero 1 de 2017</t>
  </si>
  <si>
    <t>Jueves, Febrero 2 de 2017</t>
  </si>
  <si>
    <t>Viernes, Febrero 3 de 2017</t>
  </si>
  <si>
    <t>Martes, Febrero 7 de 2017</t>
  </si>
  <si>
    <t>Miercoles, Febrero 8 de 2017</t>
  </si>
  <si>
    <t>Jueves, Febrero 9 de 2017</t>
  </si>
  <si>
    <t>Viernes, Febrero 10 de 2017</t>
  </si>
  <si>
    <t>Martes, Febrero 14 de 2017</t>
  </si>
  <si>
    <t>Miercoles, Febrero 15 de 2017</t>
  </si>
  <si>
    <t>Jueves, Febrero 16 de 2017</t>
  </si>
  <si>
    <t>Viernes, Febrero 17 de 2017</t>
  </si>
  <si>
    <t>Martes, Febrero 21 de 2017</t>
  </si>
  <si>
    <t>Miercoles, Febrero 22 de 2017</t>
  </si>
  <si>
    <t>Jueves, Febrero 23 de 2017</t>
  </si>
  <si>
    <t>Viernes, Febrero 24 de 2017</t>
  </si>
  <si>
    <t>Martes, Febrero 28 de 2017</t>
  </si>
  <si>
    <t>Miercoles, Marzo 1 de 2017</t>
  </si>
  <si>
    <t>Jueves, Marzo 2 de 2017</t>
  </si>
  <si>
    <t>Viernes, Marzo 3 de 2017</t>
  </si>
  <si>
    <t>Martes, Marzo 7 de 2017</t>
  </si>
  <si>
    <t>Miercoles, Marzo 8 de 2017</t>
  </si>
  <si>
    <t>Martes, Marzo 14 de 2017</t>
  </si>
  <si>
    <t>Miercoles, Marzo 15 de 2017</t>
  </si>
  <si>
    <t>Jueves, Marzo 16 de 2017</t>
  </si>
  <si>
    <t>Viernes, Marzo 17 de 2017</t>
  </si>
  <si>
    <t>Martes, Marzo 21 de 2017</t>
  </si>
  <si>
    <t>Miercoles, Marzo 22 de 2017</t>
  </si>
  <si>
    <t>Jueves, Marzo 23 de 2017</t>
  </si>
  <si>
    <t>Viernes, Marzo 24 de 2017</t>
  </si>
  <si>
    <t>Martes, Marzo 28 de 2017</t>
  </si>
  <si>
    <t>Miercoles, Marzo 29 de 2017</t>
  </si>
  <si>
    <t>Jueves, Marzo 30 de 2017</t>
  </si>
  <si>
    <t>Viernes, Marzo 31 de 2017</t>
  </si>
  <si>
    <t>Martes, Abril 4 de 2017</t>
  </si>
  <si>
    <t>Miercoles, Abril 5 de 2017</t>
  </si>
  <si>
    <t>Jueves, Abril 6 de 2017</t>
  </si>
  <si>
    <t>Viernes, Abril 7 de 2017</t>
  </si>
  <si>
    <t>Martes, Abril 11 de 2017</t>
  </si>
  <si>
    <t>Miercoles, Abril 12 de 2017</t>
  </si>
  <si>
    <t>Jueves, Abril 13 de 2017</t>
  </si>
  <si>
    <t>Martes, Abril 18 de 2017</t>
  </si>
  <si>
    <t>Miercoles, Abril 19 de 2017</t>
  </si>
  <si>
    <t>Jueves, Abril 20 de 2017</t>
  </si>
  <si>
    <t>Viernes, Abril 21 de 2017</t>
  </si>
  <si>
    <t>Martes, Abril 25 de 2017</t>
  </si>
  <si>
    <t>Miercoles, Abril 26 de 2017</t>
  </si>
  <si>
    <t>Jueves, Abril 27 de 2017</t>
  </si>
  <si>
    <t>Viernes, Abril 28 de 2017</t>
  </si>
  <si>
    <t>Martes, Mayo 2 de 2017</t>
  </si>
  <si>
    <t>Miercoles, Mayo 3 de 2017</t>
  </si>
  <si>
    <t>Jueves, Mayo 4 de 2017</t>
  </si>
  <si>
    <t>Viernes, Mayo 5 de 2017</t>
  </si>
  <si>
    <t>Martes, Mayo 9 de 2017</t>
  </si>
  <si>
    <t>Miercoles, Mayo 10 de 2017</t>
  </si>
  <si>
    <t>Jueves, Mayo 11 de 2017</t>
  </si>
  <si>
    <t>Viernes, Mayo 12 de 2017</t>
  </si>
  <si>
    <t>Martes, Mayo 16 de 2017</t>
  </si>
  <si>
    <t>Miercoles, Mayo 17 de 2017</t>
  </si>
  <si>
    <t>Jueves, Mayo 18 de 2017</t>
  </si>
  <si>
    <t>Viernes, Mayo 19 de 2017</t>
  </si>
  <si>
    <t>Martes, Mayo 23 de 2017</t>
  </si>
  <si>
    <t>Miercoles, Mayo 24 de 2017</t>
  </si>
  <si>
    <t>Jueves, Mayo 25 de 2017</t>
  </si>
  <si>
    <t>Viernes, Mayo 26 de 2017</t>
  </si>
  <si>
    <t>Martes, Mayo 30 de 2017</t>
  </si>
  <si>
    <t>Miercoles, Mayo 31 de 2017</t>
  </si>
  <si>
    <t>Jueves, Junio 1 de 2017</t>
  </si>
  <si>
    <t>Viernes, Junio 2 de 2017</t>
  </si>
  <si>
    <t>Lunes, Junio 5 de 2017</t>
  </si>
  <si>
    <t>Martes, Junio 6 de 2017</t>
  </si>
  <si>
    <t>Miercoles, Junio 7 de 2017</t>
  </si>
  <si>
    <t>Jueves, Junio 8 de 2017</t>
  </si>
  <si>
    <t>Viernes, Junio 9 de 2017</t>
  </si>
  <si>
    <t>Martes, Junio 13 de 2017</t>
  </si>
  <si>
    <t>Miercoles, Junio 14 de 2017</t>
  </si>
  <si>
    <t>Jueves, Junio 15 de 2017</t>
  </si>
  <si>
    <t>Viernes, Junio 16 de 2017</t>
  </si>
  <si>
    <t>Martes, Junio 20 de 2017</t>
  </si>
  <si>
    <t>Miercoles, Junio 21 de 2017</t>
  </si>
  <si>
    <t>Jueves, Junio 22 de 2017</t>
  </si>
  <si>
    <t>Viernes, Junio 23 de 2017</t>
  </si>
  <si>
    <t>Martes, Junio 27 de 2017</t>
  </si>
  <si>
    <t>Miercoles, Junio 28 de 2017</t>
  </si>
  <si>
    <t>Jueves, Junio 29 de 2017</t>
  </si>
  <si>
    <t>Viernes, Junio 30 de 2017</t>
  </si>
  <si>
    <t>Martes, Julio 4 de 2017</t>
  </si>
  <si>
    <t>Miercoles, Julio 5 de 2017</t>
  </si>
  <si>
    <t>Jueves, Julio 6 de 2017</t>
  </si>
  <si>
    <t>Viernes, Julio 7 de 2017</t>
  </si>
  <si>
    <t>Martes, Julio 11 de 2017</t>
  </si>
  <si>
    <t>Miercoles, Julio 12 de 2017</t>
  </si>
  <si>
    <t>Jueves, Julio 13 de 2017</t>
  </si>
  <si>
    <t>Viernes, Julio 14 de 2017</t>
  </si>
  <si>
    <t>Martes, Julio 18 de 2017</t>
  </si>
  <si>
    <t>Miercoles, Julio 19 de 2017</t>
  </si>
  <si>
    <t>Jueves, Julio 20 de 2017</t>
  </si>
  <si>
    <t>Viernes, Julio 21 de 2017</t>
  </si>
  <si>
    <t>Martes, Julio 25 de 2017</t>
  </si>
  <si>
    <t>Miercoles, Julio 26 de 2017</t>
  </si>
  <si>
    <t>Jueves, Julio 27 de 2017</t>
  </si>
  <si>
    <t>Viernes, Julio 28 de 2017</t>
  </si>
  <si>
    <t>Martes, Agosto 1 de 2017</t>
  </si>
  <si>
    <t>Miercoles, Agosto 2 de 2017</t>
  </si>
  <si>
    <t>Jueves, Agosto 3 de 2017</t>
  </si>
  <si>
    <t>Viernes, Agosto 4 de 2017</t>
  </si>
  <si>
    <t>Martes, Agosto 8 de 2017</t>
  </si>
  <si>
    <t>Miercoles, Agosto 9 de 2017</t>
  </si>
  <si>
    <t>Jueves, Agosto 10 de 2017</t>
  </si>
  <si>
    <t>Viernes, Agosto 11 de 2017</t>
  </si>
  <si>
    <t>Martes, Agosto 15 de 2017</t>
  </si>
  <si>
    <t>Miercoles, Agosto 16 de 2017</t>
  </si>
  <si>
    <t>Jueves, Agosto 17 de 2017</t>
  </si>
  <si>
    <t>Viernes, Agosto 18 de 2017</t>
  </si>
  <si>
    <t>Martes, Agosto 22 de 2017</t>
  </si>
  <si>
    <t>Miercoles, Agosto 23 de 2017</t>
  </si>
  <si>
    <t>Jueves, Agosto 24 de 2017</t>
  </si>
  <si>
    <t>Viernes, Agosto 25 de 2017</t>
  </si>
  <si>
    <t>Martes, Agosto 29 de 2017</t>
  </si>
  <si>
    <t>Miercoles, Agosto 30 de 2017</t>
  </si>
  <si>
    <t>Jueves, Agosto 31 de 2017</t>
  </si>
  <si>
    <t>Viernes, Septiembre 1 de 2017</t>
  </si>
  <si>
    <t>Martes, Septiembre 5 de 2017</t>
  </si>
  <si>
    <t>Miercoles, Septiembre 6 de 2017</t>
  </si>
  <si>
    <t>Jueves, Septiembre 7 de 2017</t>
  </si>
  <si>
    <t>Viernes, Septiembre 8 de 2017</t>
  </si>
  <si>
    <t>Martes, Septiembre 12 de 2017</t>
  </si>
  <si>
    <t>Miercoles, Septiembre 13 de 2017</t>
  </si>
  <si>
    <t>Jueves, Septiembre 14 de 2017</t>
  </si>
  <si>
    <t>Viernes, Septiembre 15 de 2017</t>
  </si>
  <si>
    <t>Martes, Septiembre 19 de 2017</t>
  </si>
  <si>
    <t>Miercoles, Septiembre 20 de 2017</t>
  </si>
  <si>
    <t>Jueves, Septiembre 21 de 2017</t>
  </si>
  <si>
    <t>Viernes, Septiembre 22 de 2017</t>
  </si>
  <si>
    <t>Martes, Septiembre 26 de 2017</t>
  </si>
  <si>
    <t>Miercoles, Septiembre 27 de 2017</t>
  </si>
  <si>
    <t>Jueves, Septiembre 28 de 2017</t>
  </si>
  <si>
    <t>Viernes, Septiembre 29 de 2017</t>
  </si>
  <si>
    <t>Martes, Octubre 3 de 2017</t>
  </si>
  <si>
    <t>Miercoles, Octubre 4 de 2017</t>
  </si>
  <si>
    <t>Jueves, Octubre 5 de 2017</t>
  </si>
  <si>
    <t>Viernes, Octubre 6 de 2017</t>
  </si>
  <si>
    <t>Martes, Octubre 10 de 2017</t>
  </si>
  <si>
    <t>Miercoles, Octubre 11 de 2017</t>
  </si>
  <si>
    <t>Jueves, Octubre 12 de 2017</t>
  </si>
  <si>
    <t>Viernes, Octubre 13 de 2017</t>
  </si>
  <si>
    <t>Martes, Octubre 17 de 2017</t>
  </si>
  <si>
    <t>Miercoles, Octubre 18 de 2017</t>
  </si>
  <si>
    <t>Jueves, Octubre 19 de 2017</t>
  </si>
  <si>
    <t>Viernes, Octubre 20 de 2017</t>
  </si>
  <si>
    <t>Martes, Octubre 24 de 2017</t>
  </si>
  <si>
    <t>Miercoles, Octubre 25 de 2017</t>
  </si>
  <si>
    <t>Jueves, Octubre 26 de 2017</t>
  </si>
  <si>
    <t>Viernes, Octubre 27 de 2017</t>
  </si>
  <si>
    <t>Martes, Octubre 31 de 2017</t>
  </si>
  <si>
    <t>Miercoles, Noviembre 1 de 2017</t>
  </si>
  <si>
    <t>Jueves, Noviembre 2 de 2017</t>
  </si>
  <si>
    <t>Viernes, Noviembre 3 de 2017</t>
  </si>
  <si>
    <t>Martes, Noviembre 7 de 2017</t>
  </si>
  <si>
    <t>Miercoles, Noviembre 8 de 2017</t>
  </si>
  <si>
    <t>Jueves, Noviembre 9 de 2017</t>
  </si>
  <si>
    <t>Viernes, Noviembre 10 de 2017</t>
  </si>
  <si>
    <t>Martes, Noviembre 14 de 2017</t>
  </si>
  <si>
    <t>Miercoles, Noviembre 15 de 2017</t>
  </si>
  <si>
    <t>Jueves, Noviembre 16 de 2017</t>
  </si>
  <si>
    <t>Viernes, Noviembre 17 de 2017</t>
  </si>
  <si>
    <t>Martes, Noviembre 21 de 2017</t>
  </si>
  <si>
    <t>Miercoles, Noviembre 22 de 2017</t>
  </si>
  <si>
    <t>Jueves, Noviembre 23 de 2017</t>
  </si>
  <si>
    <t>Viernes, Noviembre 24 de 2017</t>
  </si>
  <si>
    <t>Martes, Noviembre 28 de 2017</t>
  </si>
  <si>
    <t>Miercoles, Noviembre 29 de 2017</t>
  </si>
  <si>
    <t>Jueves, Noviembre 30 de 2017</t>
  </si>
  <si>
    <t>Viernes, Diciembre 1 de 2017</t>
  </si>
  <si>
    <t>Martes, Diciembre 5 de 2017</t>
  </si>
  <si>
    <t>Miercoles, Diciembre 6 de 2017</t>
  </si>
  <si>
    <t>Jueves, Diciembre 7 de 2017</t>
  </si>
  <si>
    <t>Viernes, Diciembre 8 de 2017</t>
  </si>
  <si>
    <t>Martes, Diciembre 12 de 2017</t>
  </si>
  <si>
    <t>Miercoles, Diciembre 13 de 2017</t>
  </si>
  <si>
    <t>Jueves, Diciembre 14 de 2017</t>
  </si>
  <si>
    <t>Viernes, Diciembre 15 de 2017</t>
  </si>
  <si>
    <t>Martes, Diciembre 19 de 2017</t>
  </si>
  <si>
    <t>Miercoles, Diciembre 20 de 2017</t>
  </si>
  <si>
    <t>Jueves, Diciembre 21 de 2017</t>
  </si>
  <si>
    <t>Viernes, Diciembre 22 de 2017</t>
  </si>
  <si>
    <t>Martes, Diciembre 26 de 2017</t>
  </si>
  <si>
    <t>Miercoles, Diciembre 27 de 2017</t>
  </si>
  <si>
    <t>Jueves, Diciembre 28 de 2017</t>
  </si>
  <si>
    <t>Viernes, Diciembre 29 de 2017</t>
  </si>
  <si>
    <t>Martes, Enero 2 de 2018</t>
  </si>
  <si>
    <t>Miercoles, Enero 3 de 2018</t>
  </si>
  <si>
    <t>Jueves, Enero 4 de 2018</t>
  </si>
  <si>
    <t>Viernes, Enero 5 de 2018</t>
  </si>
  <si>
    <t>Martes, Enero 9 de 2018</t>
  </si>
  <si>
    <t>Miercoles, Enero 10 de 2018</t>
  </si>
  <si>
    <t>Jueves, Enero 11 de 2018</t>
  </si>
  <si>
    <t>Viernes, Enero 12 de 2018</t>
  </si>
  <si>
    <t>Martes, Enero 16 de 2018</t>
  </si>
  <si>
    <t>Miercoles, Enero 17 de 2018</t>
  </si>
  <si>
    <t>Jueves, Enero 18 de 2018</t>
  </si>
  <si>
    <t>Viernes, Enero 19 de 2018</t>
  </si>
  <si>
    <t>Domingo, Enero 21 de 2018</t>
  </si>
  <si>
    <t>Martes, Enero 23 de 2018</t>
  </si>
  <si>
    <t>Miercoles, Enero 24 de 2018</t>
  </si>
  <si>
    <t>Jueves, Enero 25 de 2018</t>
  </si>
  <si>
    <t>Viernes, Enero 26 de 2018</t>
  </si>
  <si>
    <t>Martes, Enero 30 de 2018</t>
  </si>
  <si>
    <t>Miercoles, Enero 31 de 2018</t>
  </si>
  <si>
    <t>Jueves, Febrero 1 de 2018</t>
  </si>
  <si>
    <t>Viernes, Febrero 2 de 2018</t>
  </si>
  <si>
    <t>Martes, Febrero 6 de 2018</t>
  </si>
  <si>
    <t>Miercoles, Febrero 7 de 2018</t>
  </si>
  <si>
    <t>Jueves, Febrero 8 de 2018</t>
  </si>
  <si>
    <t>Viernes, Febrero 9 de 2018</t>
  </si>
  <si>
    <t>Martes, Febrero 13 de 2018</t>
  </si>
  <si>
    <t>Miercoles, Febrero 14 de 2018</t>
  </si>
  <si>
    <t>Jueves, Febrero 15 de 2018</t>
  </si>
  <si>
    <t>Viernes, Febrero 16 de 2018</t>
  </si>
  <si>
    <t>Martes, Febrero 20 de 2018</t>
  </si>
  <si>
    <t>Miercoles, Febrero 21 de 2018</t>
  </si>
  <si>
    <t>Jueves, Febrero 22 de 2018</t>
  </si>
  <si>
    <t>Viernes, Febrero 23 de 2018</t>
  </si>
  <si>
    <t>Martes, Febrero 27 de 2018</t>
  </si>
  <si>
    <t>Miercoles, Febrero 28 de 2018</t>
  </si>
  <si>
    <t>Jueves, Marzo 1 de 2018</t>
  </si>
  <si>
    <t>Viernes, Marzo 2 de 2018</t>
  </si>
  <si>
    <t>Martes, Marzo 6 de 2018</t>
  </si>
  <si>
    <t>Miercoles, Marzo 7 de 2018</t>
  </si>
  <si>
    <t>Jueves, Marzo 8 de 2018</t>
  </si>
  <si>
    <t>Viernes, Marzo 9 de 2018</t>
  </si>
  <si>
    <t>Martes, Marzo 13 de 2018</t>
  </si>
  <si>
    <t>Miercoles, Marzo 14 de 2018</t>
  </si>
  <si>
    <t>Jueves, Marzo 15 de 2018</t>
  </si>
  <si>
    <t>Viernes, Marzo 16 de 2018</t>
  </si>
  <si>
    <t>Martes, Marzo 20 de 2018</t>
  </si>
  <si>
    <t>Miercoles, Marzo 21 de 2018</t>
  </si>
  <si>
    <t>Jueves, Marzo 22 de 2018</t>
  </si>
  <si>
    <t>Viernes, Marzo 23 de 2018</t>
  </si>
  <si>
    <t>Jueves, Marzo 29 de 2018</t>
  </si>
  <si>
    <t>Martes, Abril 3 de 2018</t>
  </si>
  <si>
    <t>Miercoles, Abril 4 de 2018</t>
  </si>
  <si>
    <t>Jueves, Abril 5 de 2018</t>
  </si>
  <si>
    <t>Viernes, Abril 6 de 2018</t>
  </si>
  <si>
    <t>Martes, Abril 10 de 2018</t>
  </si>
  <si>
    <t>Miercoles, Abril 11 de 2018</t>
  </si>
  <si>
    <t>Jueves, Abril 12 de 2018</t>
  </si>
  <si>
    <t>Viernes, Abril 13 de 2018</t>
  </si>
  <si>
    <t>Martes, Abril 17 de 2018</t>
  </si>
  <si>
    <t>Miercoles, Abril 18 de 2018</t>
  </si>
  <si>
    <t>Jueves, Abril 19 de 2018</t>
  </si>
  <si>
    <t>Viernes, Abril 20 de 2018</t>
  </si>
  <si>
    <t>Martes, Abril 24 de 2018</t>
  </si>
  <si>
    <t>Miercoles, Abril 25 de 2018</t>
  </si>
  <si>
    <t>Jueves, Abril 26 de 2018</t>
  </si>
  <si>
    <t>Viernes, Abril 27 de 2018</t>
  </si>
  <si>
    <t>Martes, Mayo 1 de 2018</t>
  </si>
  <si>
    <t>Miercoles, Mayo 2 de 2018</t>
  </si>
  <si>
    <t>Jueves, Mayo 3 de 2018</t>
  </si>
  <si>
    <t>Viernes, Mayo 4 de 2018</t>
  </si>
  <si>
    <t>Martes, Mayo 8 de 2018</t>
  </si>
  <si>
    <t>Miercoles, Mayo 9 de 2018</t>
  </si>
  <si>
    <t>Jueves, Mayo 10 de 2018</t>
  </si>
  <si>
    <t>Viernes, Mayo 11 de 2018</t>
  </si>
  <si>
    <t>Martes, Mayo 15 de 2018</t>
  </si>
  <si>
    <t>Miercoles, Mayo 16 de 2018</t>
  </si>
  <si>
    <t>Jueves, Mayo 17 de 2018</t>
  </si>
  <si>
    <t>Viernes, Mayo 18 de 2018</t>
  </si>
  <si>
    <t>Martes, Mayo 22 de 2018</t>
  </si>
  <si>
    <t>Miercoles, Mayo 23 de 2018</t>
  </si>
  <si>
    <t>Jueves, Mayo 24 de 2018</t>
  </si>
  <si>
    <t>Viernes, Mayo 25 de 2018</t>
  </si>
  <si>
    <t>Martes, Mayo 29 de 2018</t>
  </si>
  <si>
    <t>Miercoles, Mayo 30 de 2018</t>
  </si>
  <si>
    <t>Jueves, Mayo 31 de 2018</t>
  </si>
  <si>
    <t>Viernes, Junio 1 de 2018</t>
  </si>
  <si>
    <t>Martes, Junio 5 de 2018</t>
  </si>
  <si>
    <t>Miercoles, Junio 6 de 2018</t>
  </si>
  <si>
    <t>Jueves, Junio 7 de 2018</t>
  </si>
  <si>
    <t>Viernes, Junio 8 de 2018</t>
  </si>
  <si>
    <t>Martes, Junio 12 de 2018</t>
  </si>
  <si>
    <t>Miercoles, Junio 13 de 2018</t>
  </si>
  <si>
    <t>Jueves, Junio 14 de 2018</t>
  </si>
  <si>
    <t>Viernes, Junio 15 de 2018</t>
  </si>
  <si>
    <t>Martes, Junio 19 de 2018</t>
  </si>
  <si>
    <t>Miercoles, Junio 20 de 2018</t>
  </si>
  <si>
    <t>Jueves, Junio 21 de 2018</t>
  </si>
  <si>
    <t>Viernes, Junio 22 de 2018</t>
  </si>
  <si>
    <t>Martes, Junio 26 de 2018</t>
  </si>
  <si>
    <t>Miercoles, Junio 27 de 2018</t>
  </si>
  <si>
    <t>Jueves, Junio 28 de 2018</t>
  </si>
  <si>
    <t>Viernes, Junio 29 de 2018</t>
  </si>
  <si>
    <t>Martes, Julio 3 de 2018</t>
  </si>
  <si>
    <t>Miercoles, Julio 4 de 2018</t>
  </si>
  <si>
    <t>Jueves, Julio 5 de 2018</t>
  </si>
  <si>
    <t>Viernes, Julio 6 de 2018</t>
  </si>
  <si>
    <t>Martes, Julio 10 de 2018</t>
  </si>
  <si>
    <t>Miercoles, Julio 11 de 2018</t>
  </si>
  <si>
    <t>Jueves, Julio 12 de 2018</t>
  </si>
  <si>
    <t>Viernes, Julio 13 de 2018</t>
  </si>
  <si>
    <t>Martes, Julio 17 de 2018</t>
  </si>
  <si>
    <t>Miercoles, Julio 18 de 2018</t>
  </si>
  <si>
    <t>Jueves, Julio 19 de 2018</t>
  </si>
  <si>
    <t>Viernes, Julio 20 de 2018</t>
  </si>
  <si>
    <t>Martes, Julio 24 de 2018</t>
  </si>
  <si>
    <t>Miercoles, Julio 25 de 2018</t>
  </si>
  <si>
    <t>Jueves, Julio 26 de 2018</t>
  </si>
  <si>
    <t>Viernes, Julio 27 de 2018</t>
  </si>
  <si>
    <t>Lunes, Julio 30 de 2018</t>
  </si>
  <si>
    <t>Martes, Julio 31 de 2018</t>
  </si>
  <si>
    <t>Miercoles, Agosto 1 de 2018</t>
  </si>
  <si>
    <t>Jueves, Agosto 2 de 2018</t>
  </si>
  <si>
    <t>Viernes, Agosto 3 de 2018</t>
  </si>
  <si>
    <t>Martes, Agosto 7 de 2018</t>
  </si>
  <si>
    <t>Miercoles, Agosto 8 de 2018</t>
  </si>
  <si>
    <t>Jueves, Agosto 9 de 2018</t>
  </si>
  <si>
    <t>Viernes, Agosto 10 de 2018</t>
  </si>
  <si>
    <t>Martes, Agosto 14 de 2018</t>
  </si>
  <si>
    <t>Miercoles, Agosto 15 de 2018</t>
  </si>
  <si>
    <t>Jueves, Agosto 16 de 2018</t>
  </si>
  <si>
    <t>Viernes, Agosto 17 de 2018</t>
  </si>
  <si>
    <t>Martes, Agosto 21 de 2018</t>
  </si>
  <si>
    <t>Miercoles, Agosto 22 de 2018</t>
  </si>
  <si>
    <t>Jueves, Agosto 23 de 2018</t>
  </si>
  <si>
    <t>Viernes, Agosto 24 de 2018</t>
  </si>
  <si>
    <t>Martes, Agosto 28 de 2018</t>
  </si>
  <si>
    <t>Miercoles, Agosto 29 de 2018</t>
  </si>
  <si>
    <t>Viernes, Agosto 31 de 2018</t>
  </si>
  <si>
    <t>Martes, Septiembre 4 de 2018</t>
  </si>
  <si>
    <t>Miercoles, Septiembre 5 de 2018</t>
  </si>
  <si>
    <t>Jueves, Septiembre 6 de 2018</t>
  </si>
  <si>
    <t>Viernes, Septiembre 7 de 2018</t>
  </si>
  <si>
    <t>Martes, Septiembre 11 de 2018</t>
  </si>
  <si>
    <t>Miercoles, Septiembre 12 de 2018</t>
  </si>
  <si>
    <t>Jueves, Septiembre 13 de 2018</t>
  </si>
  <si>
    <t>Viernes, Septiembre 14 de 2018</t>
  </si>
  <si>
    <t>Martes, Septiembre 18 de 2018</t>
  </si>
  <si>
    <t>Miercoles, Septiembre 19 de 2018</t>
  </si>
  <si>
    <t>Jueves, Septiembre 20 de 2018</t>
  </si>
  <si>
    <t>Viernes, Septiembre 21 de 2018</t>
  </si>
  <si>
    <t>Martes, Septiembre 25 de 2018</t>
  </si>
  <si>
    <t>Miercoles, Septiembre 26 de 2018</t>
  </si>
  <si>
    <t>Jueves, Septiembre 27 de 2018</t>
  </si>
  <si>
    <t>Viernes, Septiembre 28 de 2018</t>
  </si>
  <si>
    <t>Martes, Octubre 2 de 2018</t>
  </si>
  <si>
    <t>Miercoles, Octubre 3 de 2018</t>
  </si>
  <si>
    <t>Jueves, Octubre 4 de 2018</t>
  </si>
  <si>
    <t>Viernes, Octubre 5 de 2018</t>
  </si>
  <si>
    <t>Martes, Octubre 9 de 2018</t>
  </si>
  <si>
    <t>Miercoles, Octubre 10 de 2018</t>
  </si>
  <si>
    <t>Jueves, Octubre 11 de 2018</t>
  </si>
  <si>
    <t>Viernes, Octubre 12 de 2018</t>
  </si>
  <si>
    <t>Martes, Octubre 16 de 2018</t>
  </si>
  <si>
    <t>Miercoles, Octubre 17 de 2018</t>
  </si>
  <si>
    <t>Jueves, Octubre 18 de 2018</t>
  </si>
  <si>
    <t>Viernes, Octubre 19 de 2018</t>
  </si>
  <si>
    <t>Martes, Octubre 23 de 2018</t>
  </si>
  <si>
    <t>Miercoles, Octubre 24 de 2018</t>
  </si>
  <si>
    <t>Jueves, Octubre 25 de 2018</t>
  </si>
  <si>
    <t>Viernes, Octubre 26 de 2018</t>
  </si>
  <si>
    <t>Martes, Octubre 30 de 2018</t>
  </si>
  <si>
    <t>Miercoles, Octubre 31 de 2018</t>
  </si>
  <si>
    <t>Jueves, Noviembre 1 de 2018</t>
  </si>
  <si>
    <t>Viernes, Noviembre 2 de 2018</t>
  </si>
  <si>
    <t>Martes, Noviembre 6 de 2018</t>
  </si>
  <si>
    <t>Miercoles, Noviembre 7 de 2018</t>
  </si>
  <si>
    <t>Jueves, Noviembre 8 de 2018</t>
  </si>
  <si>
    <t>Viernes, Noviembre 9 de 2018</t>
  </si>
  <si>
    <t>Martes, Noviembre 13 de 2018</t>
  </si>
  <si>
    <t>Miercoles, Noviembre 14 de 2018</t>
  </si>
  <si>
    <t>Jueves, Noviembre 15 de 2018</t>
  </si>
  <si>
    <t>Viernes, Noviembre 16 de 2018</t>
  </si>
  <si>
    <t>Martes, Noviembre 20 de 2018</t>
  </si>
  <si>
    <t>Miercoles, Noviembre 21 de 2018</t>
  </si>
  <si>
    <t>Jueves, Noviembre 22 de 2018</t>
  </si>
  <si>
    <t>Viernes, Noviembre 23 de 2018</t>
  </si>
  <si>
    <t>Martes, Noviembre 27 de 2018</t>
  </si>
  <si>
    <t>Miercoles, Noviembre 28 de 2018</t>
  </si>
  <si>
    <t>Jueves, Noviembre 29 de 2018</t>
  </si>
  <si>
    <t>Viernes, Noviembre 30 de 2018</t>
  </si>
  <si>
    <t>Martes, Diciembre 4 de 2018</t>
  </si>
  <si>
    <t>Miercoles, Diciembre 5 de 2018</t>
  </si>
  <si>
    <t>Jueves, Diciembre 6 de 2018</t>
  </si>
  <si>
    <t>Viernes, Diciembre 7 de 2018</t>
  </si>
  <si>
    <t>Martes, Diciembre 11 de 2018</t>
  </si>
  <si>
    <t>Miercoles, Diciembre 12 de 2018</t>
  </si>
  <si>
    <t>Jueves, Diciembre 13 de 2018</t>
  </si>
  <si>
    <t>Viernes, Diciembre 14 de 2018</t>
  </si>
  <si>
    <t>Martes, Diciembre 18 de 2018</t>
  </si>
  <si>
    <t>Miercoles, Diciembre 19 de 2018</t>
  </si>
  <si>
    <t>Jueves, Diciembre 20 de 2018</t>
  </si>
  <si>
    <t>Viernes, Diciembre 21 de 2018</t>
  </si>
  <si>
    <t>Martes, Diciembre 25 de 2018</t>
  </si>
  <si>
    <t>Miercoles, Diciembre 26 de 2018</t>
  </si>
  <si>
    <t>Jueves, Diciembre 27 de 2018</t>
  </si>
  <si>
    <t>Viernes, Diciembre 28 de 2018</t>
  </si>
  <si>
    <t>Lunes, Diciembre 31 de 2018</t>
  </si>
  <si>
    <t>Miercoles, Enero 2 de 2019</t>
  </si>
  <si>
    <t>Jueves, Enero 3 de 2019</t>
  </si>
  <si>
    <t>Viernes, Enero 4 de 2019</t>
  </si>
  <si>
    <t>Martes, Enero 8 de 2019</t>
  </si>
  <si>
    <t>Miercoles, Enero 9 de 2019</t>
  </si>
  <si>
    <t>Jueves, Enero 10 de 2019</t>
  </si>
  <si>
    <t>Viernes, Enero 11 de 2019</t>
  </si>
  <si>
    <t>Martes, Enero 15 de 2019</t>
  </si>
  <si>
    <t>Miercoles, Enero 16 de 2019</t>
  </si>
  <si>
    <t>Jueves, Enero 17 de 2019</t>
  </si>
  <si>
    <t>Viernes, Enero 18 de 2019</t>
  </si>
  <si>
    <t>Martes, Enero 22 de 2019</t>
  </si>
  <si>
    <t>Miercoles, Enero 23 de 2019</t>
  </si>
  <si>
    <t>Jueves, Enero 24 de 2019</t>
  </si>
  <si>
    <t>Viernes, Enero 25 de 2019</t>
  </si>
  <si>
    <t>Martes, Enero 29 de 2019</t>
  </si>
  <si>
    <t>Miercoles, Enero 30 de 2019</t>
  </si>
  <si>
    <t>Jueves, Enero 31 de 2019</t>
  </si>
  <si>
    <t>Viernes, Febrero 1 de 2019</t>
  </si>
  <si>
    <t>Martes, Febrero 5 de 2019</t>
  </si>
  <si>
    <t>Miercoles, Febrero 6 de 2019</t>
  </si>
  <si>
    <t>Jueves, Febrero 7 de 2019</t>
  </si>
  <si>
    <t>Viernes, Febrero 8 de 2019</t>
  </si>
  <si>
    <t>Martes, Febrero 12 de 2019</t>
  </si>
  <si>
    <t>Miercoles, Febrero 13 de 2019</t>
  </si>
  <si>
    <t>Jueves, Febrero 14 de 2019</t>
  </si>
  <si>
    <t>Viernes, Febrero 15 de 2019</t>
  </si>
  <si>
    <t>Martes, Febrero 19 de 2019</t>
  </si>
  <si>
    <t>Miercoles, Febrero 20 de 2019</t>
  </si>
  <si>
    <t>Jueves, Febrero 21 de 2019</t>
  </si>
  <si>
    <t>Viernes, Febrero 22 de 2019</t>
  </si>
  <si>
    <t>Martes, Febrero 26 de 2019</t>
  </si>
  <si>
    <t>Miercoles, Febrero 27 de 2019</t>
  </si>
  <si>
    <t>Jueves, Febrero 28 de 2019</t>
  </si>
  <si>
    <t>Viernes, Marzo 1 de 2019</t>
  </si>
  <si>
    <t>Martes, Marzo 5 de 2019</t>
  </si>
  <si>
    <t>Miercoles, Marzo 6 de 2019</t>
  </si>
  <si>
    <t>Jueves, Marzo 7 de 2019</t>
  </si>
  <si>
    <t>Viernes, Marzo 8 de 2019</t>
  </si>
  <si>
    <t>Martes, Marzo 12 de 2019</t>
  </si>
  <si>
    <t>Miercoles, Marzo 13 de 2019</t>
  </si>
  <si>
    <t>Jueves, Marzo 14 de 2019</t>
  </si>
  <si>
    <t>Viernes, Marzo 15 de 2019</t>
  </si>
  <si>
    <t>Martes, Marzo 19 de 2019</t>
  </si>
  <si>
    <t>Miercoles, Marzo 20 de 2019</t>
  </si>
  <si>
    <t>Jueves, Marzo 21 de 2019</t>
  </si>
  <si>
    <t>Viernes, Marzo 22 de 2019</t>
  </si>
  <si>
    <t>Martes, Marzo 26 de 2019</t>
  </si>
  <si>
    <t>Miercoles, Marzo 27 de 2019</t>
  </si>
  <si>
    <t>Jueves, Marzo 28 de 2019</t>
  </si>
  <si>
    <t>Viernes, Marzo 29 de 2019</t>
  </si>
  <si>
    <t>Martes, Abril 2 de 2019</t>
  </si>
  <si>
    <t>Miercoles, Abril 3 de 2019</t>
  </si>
  <si>
    <t>Jueves, Abril 4 de 2019</t>
  </si>
  <si>
    <t>Viernes, Abril 5 de 2019</t>
  </si>
  <si>
    <t>Martes, Abril 9 de 2019</t>
  </si>
  <si>
    <t>Miercoles, Abril 10 de 2019</t>
  </si>
  <si>
    <t>Jueves, Abril 11 de 2019</t>
  </si>
  <si>
    <t>Viernes, Abril 12 de 2019</t>
  </si>
  <si>
    <t>Martes, Abril 16 de 2019</t>
  </si>
  <si>
    <t>Miercoles, Abril 17 de 2019</t>
  </si>
  <si>
    <t>Jueves, Abril 18 de 2019</t>
  </si>
  <si>
    <t>Viernes, Abril 19 de 2019</t>
  </si>
  <si>
    <t>Martes, Abril 23 de 2019</t>
  </si>
  <si>
    <t>Miercoles, Abril 24 de 2019</t>
  </si>
  <si>
    <t>Jueves, Abril 25 de 2019</t>
  </si>
  <si>
    <t>Viernes, Abril 26 de 2019</t>
  </si>
  <si>
    <t>Martes, Abril 30 de 2019</t>
  </si>
  <si>
    <t>Jueves, Mayo 2 de 2019</t>
  </si>
  <si>
    <t>Viernes, Mayo 3 de 2019</t>
  </si>
  <si>
    <t>Martes, Mayo 7 de 2019</t>
  </si>
  <si>
    <t>Miercoles, Mayo 8 de 2019</t>
  </si>
  <si>
    <t>Jueves, Mayo 9 de 2019</t>
  </si>
  <si>
    <t>Viernes, Mayo 10 de 2019</t>
  </si>
  <si>
    <t>Lunes, Mayo 13 de 2019</t>
  </si>
  <si>
    <t>Martes, Mayo 14 de 2019</t>
  </si>
  <si>
    <t>Miercoles, Mayo 15 de 2019</t>
  </si>
  <si>
    <t>Jueves, Mayo 16 de 2019</t>
  </si>
  <si>
    <t>Viernes, Mayo 17 de 2019</t>
  </si>
  <si>
    <t>Lunes, Mayo 20 de 2019</t>
  </si>
  <si>
    <t>Martes, Mayo 21 de 2019</t>
  </si>
  <si>
    <t>Miercoles, Mayo 22 de 2019</t>
  </si>
  <si>
    <t>Jueves, Mayo 23 de 2019</t>
  </si>
  <si>
    <t>Viernes, Mayo 24 de 2019</t>
  </si>
  <si>
    <t>Lunes, Mayo 27 de 2019</t>
  </si>
  <si>
    <t>Martes, Mayo 28 de 2019</t>
  </si>
  <si>
    <t>Miercoles, Mayo 29 de 2019</t>
  </si>
  <si>
    <t>Jueves, Mayo 30 de 2019</t>
  </si>
  <si>
    <t>Viernes, Mayo 31 de 2019</t>
  </si>
  <si>
    <t>Lunes, Junio 3 de 2019</t>
  </si>
  <si>
    <t>Martes, Junio 4 de 2019</t>
  </si>
  <si>
    <t>Miercoles, Junio 5 de 2019</t>
  </si>
  <si>
    <t>Jueves, Junio 6 de 2019</t>
  </si>
  <si>
    <t>Viernes, Junio 7 de 2019</t>
  </si>
  <si>
    <t>Lunes, Junio 10 de 2019</t>
  </si>
  <si>
    <t>Martes, Junio 11 de 2019</t>
  </si>
  <si>
    <t>Miercoles, Junio 12 de 2019</t>
  </si>
  <si>
    <t>Jueves, Junio 13 de 2019</t>
  </si>
  <si>
    <t>Viernes, Junio 14 de 2019</t>
  </si>
  <si>
    <t>Lunes, Junio 17 de 2019</t>
  </si>
  <si>
    <t>Martes, Junio 18 de 2019</t>
  </si>
  <si>
    <t>Miercoles, Junio 19 de 2019</t>
  </si>
  <si>
    <t>Jueves, Junio 20 de 2019</t>
  </si>
  <si>
    <t>Viernes, Junio 21 de 2019</t>
  </si>
  <si>
    <t>Lunes, Junio 24 de 2019</t>
  </si>
  <si>
    <t>Martes, Junio 25 de 2019</t>
  </si>
  <si>
    <t>Miercoles, Junio 26 de 2019</t>
  </si>
  <si>
    <t>Jueves, Junio 27 de 2019</t>
  </si>
  <si>
    <t>Viernes, Junio 28 de 2019</t>
  </si>
  <si>
    <t>Lunes, Julio 1 de 2019</t>
  </si>
  <si>
    <t>Martes, Julio 2 de 2019</t>
  </si>
  <si>
    <t>Miercoles, Julio 3 de 2019</t>
  </si>
  <si>
    <t>Jueves, Julio 4 de 2019</t>
  </si>
  <si>
    <t>Viernes, Julio 5 de 2019</t>
  </si>
  <si>
    <t>Lunes, Julio 8 de 2019</t>
  </si>
  <si>
    <t>Martes, Julio 9 de 2019</t>
  </si>
  <si>
    <t>Miercoles, Julio 10 de 2019</t>
  </si>
  <si>
    <t>Jueves, Julio 11 de 2019</t>
  </si>
  <si>
    <t>Viernes, Julio 12 de 2019</t>
  </si>
  <si>
    <t>Lunes, Julio 15 de 2019</t>
  </si>
  <si>
    <t>Martes, Julio 16 de 2019</t>
  </si>
  <si>
    <t>Miercoles, Julio 17 de 2019</t>
  </si>
  <si>
    <t>Jueves, Julio 18 de 2019</t>
  </si>
  <si>
    <t>Viernes, Julio 19 de 2019</t>
  </si>
  <si>
    <t>Lunes, Julio 22 de 2019</t>
  </si>
  <si>
    <t>Martes, Julio 23 de 2019</t>
  </si>
  <si>
    <t>Miercoles, Julio 24 de 2019</t>
  </si>
  <si>
    <t>Jueves, Julio 25 de 2019</t>
  </si>
  <si>
    <t>Viernes, Julio 26 de 2019</t>
  </si>
  <si>
    <t>Lunes, Julio 29 de 2019</t>
  </si>
  <si>
    <t>Martes, Julio 30 de 2019</t>
  </si>
  <si>
    <t>Miercoles, Julio 31 de 2019</t>
  </si>
  <si>
    <t>Jueves, Agosto 1 de 2019</t>
  </si>
  <si>
    <t>Viernes, Agosto 2 de 2019</t>
  </si>
  <si>
    <t>Lunes, Agosto 5 de 2019</t>
  </si>
  <si>
    <t>Martes, Agosto 6 de 2019</t>
  </si>
  <si>
    <t>Miercoles, Agosto 7 de 2019</t>
  </si>
  <si>
    <t>Jueves, Agosto 8 de 2019</t>
  </si>
  <si>
    <t>Viernes, Agosto 9 de 2019</t>
  </si>
  <si>
    <t>Lunes, Agosto 12 de 2019</t>
  </si>
  <si>
    <t>Martes, Agosto 13 de 2019</t>
  </si>
  <si>
    <t>Miercoles, Agosto 14 de 2019</t>
  </si>
  <si>
    <t>Jueves, Agosto 15 de 2019</t>
  </si>
  <si>
    <t>Viernes, Agosto 16 de 2019</t>
  </si>
  <si>
    <t>Lunes, Agosto 19 de 2019</t>
  </si>
  <si>
    <t>Martes, Agosto 20 de 2019</t>
  </si>
  <si>
    <t>Miercoles, Agosto 21 de 2019</t>
  </si>
  <si>
    <t>Jueves, Agosto 22 de 2019</t>
  </si>
  <si>
    <t>Viernes, Agosto 23 de 2019</t>
  </si>
  <si>
    <t>Lunes, Agosto 26 de 2019</t>
  </si>
  <si>
    <t>Martes, Agosto 27 de 2019</t>
  </si>
  <si>
    <t>Miercoles, Agosto 28 de 2019</t>
  </si>
  <si>
    <t>Jueves, Agosto 29 de 2019</t>
  </si>
  <si>
    <t>Viernes, Agosto 30 de 2019</t>
  </si>
  <si>
    <t>Lunes, Septiembre 2 de 2019</t>
  </si>
  <si>
    <t>Martes, Septiembre 3 de 2019</t>
  </si>
  <si>
    <t>Miercoles, Septiembre 4 de 2019</t>
  </si>
  <si>
    <t>Jueves, Septiembre 5 de 2019</t>
  </si>
  <si>
    <t>Viernes, Septiembre 6 de 2019</t>
  </si>
  <si>
    <t>Lunes, Septiembre 9 de 2019</t>
  </si>
  <si>
    <t>Martes, Septiembre 10 de 2019</t>
  </si>
  <si>
    <t>Miercoles, Septiembre 11 de 2019</t>
  </si>
  <si>
    <t>Jueves, Septiembre 12 de 2019</t>
  </si>
  <si>
    <t>Viernes, Septiembre 13 de 2019</t>
  </si>
  <si>
    <t>Lunes, Septiembre 16 de 2019</t>
  </si>
  <si>
    <t>Martes, Septiembre 17 de 2019</t>
  </si>
  <si>
    <t>Miercoles, Septiembre 18 de 2019</t>
  </si>
  <si>
    <t>Jueves, Septiembre 19 de 2019</t>
  </si>
  <si>
    <t>Viernes, Septiembre 20 de 2019</t>
  </si>
  <si>
    <t>Lunes, Septiembre 23 de 2019</t>
  </si>
  <si>
    <t>Martes, Septiembre 24 de 2019</t>
  </si>
  <si>
    <t>Miercoles, Septiembre 25 de 2019</t>
  </si>
  <si>
    <t>Jueves, Septiembre 26 de 2019</t>
  </si>
  <si>
    <t>Viernes, Septiembre 27 de 2019</t>
  </si>
  <si>
    <t>Lunes, Septiembre 30 de 2019</t>
  </si>
  <si>
    <t>Martes, Octubre 1 de 2019</t>
  </si>
  <si>
    <t>Miercoles, Octubre 2 de 2019</t>
  </si>
  <si>
    <t>Jueves, Octubre 3 de 2019</t>
  </si>
  <si>
    <t>Viernes, Octubre 4 de 2019</t>
  </si>
  <si>
    <t>Lunes, Octubre 7 de 2019</t>
  </si>
  <si>
    <t>Martes, Octubre 8 de 2019</t>
  </si>
  <si>
    <t>Miercoles, Octubre 9 de 2019</t>
  </si>
  <si>
    <t>Jueves, Octubre 10 de 2019</t>
  </si>
  <si>
    <t>Viernes, Octubre 11 de 2019</t>
  </si>
  <si>
    <t>Lunes, Octubre 14 de 2019</t>
  </si>
  <si>
    <t>Martes, Octubre 15 de 2019</t>
  </si>
  <si>
    <t>Miercoles, Octubre 16 de 2019</t>
  </si>
  <si>
    <t>Jueves, Octubre 17 de 2019</t>
  </si>
  <si>
    <t>Viernes, Octubre 18 de 2019</t>
  </si>
  <si>
    <t>Martes, Octubre 22 de 2019</t>
  </si>
  <si>
    <t>Miercoles, Octubre 23 de 2019</t>
  </si>
  <si>
    <t>Jueves, Octubre 24 de 2019</t>
  </si>
  <si>
    <t>Viernes, Octubre 25 de 2019</t>
  </si>
  <si>
    <t>Lunes, Octubre 28 de 2019</t>
  </si>
  <si>
    <t>Martes, Octubre 29 de 2019</t>
  </si>
  <si>
    <t>Miercoles, Octubre 30 de 2019</t>
  </si>
  <si>
    <t>Jueves, Octubre 31 de 2019</t>
  </si>
  <si>
    <t>Viernes, Noviembre 1 de 2019</t>
  </si>
  <si>
    <t>Martes, Noviembre 5 de 2019</t>
  </si>
  <si>
    <t>Miercoles, Noviembre 6 de 2019</t>
  </si>
  <si>
    <t>Jueves, Noviembre 7 de 2019</t>
  </si>
  <si>
    <t>Viernes, Noviembre 8 de 2019</t>
  </si>
  <si>
    <t>Martes, Noviembre 12 de 2019</t>
  </si>
  <si>
    <t>Miercoles, Noviembre 13 de 2019</t>
  </si>
  <si>
    <t>Jueves, Noviembre 14 de 2019</t>
  </si>
  <si>
    <t>Viernes, Noviembre 15 de 2019</t>
  </si>
  <si>
    <t>Martes, Noviembre 19 de 2019</t>
  </si>
  <si>
    <t>Miercoles, Noviembre 20 de 2019</t>
  </si>
  <si>
    <t>Jueves, Noviembre 21 de 2019</t>
  </si>
  <si>
    <t>Viernes, Noviembre 22 de 2019</t>
  </si>
  <si>
    <t>Martes, Noviembre 26 de 2019</t>
  </si>
  <si>
    <t>Miercoles, Noviembre 27 de 2019</t>
  </si>
  <si>
    <t>Jueves, Noviembre 28 de 2019</t>
  </si>
  <si>
    <t>Viernes, Noviembre 29 de 2019</t>
  </si>
  <si>
    <t>Martes, Diciembre 3 de 2019</t>
  </si>
  <si>
    <t>Miercoles, Diciembre 4 de 2019</t>
  </si>
  <si>
    <t>Jueves, Diciembre 5 de 2019</t>
  </si>
  <si>
    <t>Martes, Diciembre 10 de 2019</t>
  </si>
  <si>
    <t>Miercoles, Diciembre 11 de 2019</t>
  </si>
  <si>
    <t>Jueves, Diciembre 12 de 2019</t>
  </si>
  <si>
    <t>Viernes, Diciembre 13 de 2019</t>
  </si>
  <si>
    <t>Martes, Diciembre 17 de 2019</t>
  </si>
  <si>
    <t>Miercoles, Diciembre 18 de 2019</t>
  </si>
  <si>
    <t>Jueves, Diciembre 19 de 2019</t>
  </si>
  <si>
    <t>Viernes, Diciembre 20 de 2019</t>
  </si>
  <si>
    <t>Martes, Diciembre 24 de 2019</t>
  </si>
  <si>
    <t>Jueves, Diciembre 26 de 2019</t>
  </si>
  <si>
    <t>Viernes, Diciembre 27 de 2019</t>
  </si>
  <si>
    <t>Martes, Diciembre 31 de 2019</t>
  </si>
  <si>
    <t>Jueves, Enero 2 de 2020</t>
  </si>
  <si>
    <t>Viernes, Enero 3 de 2020</t>
  </si>
  <si>
    <t>Martes, Enero 7 de 2020</t>
  </si>
  <si>
    <t>Miercoles, Enero 8 de 2020</t>
  </si>
  <si>
    <t>Jueves, Enero 9 de 2020</t>
  </si>
  <si>
    <t>Viernes, Enero 10 de 2020</t>
  </si>
  <si>
    <t>Martes, Enero 14 de 2020</t>
  </si>
  <si>
    <t>Miercoles, Enero 15 de 2020</t>
  </si>
  <si>
    <t>Jueves, Enero 16 de 2020</t>
  </si>
  <si>
    <t>Viernes, Enero 17 de 2020</t>
  </si>
  <si>
    <t>Martes, Enero 21 de 2020</t>
  </si>
  <si>
    <t>Miercoles, Enero 22 de 2020</t>
  </si>
  <si>
    <t>Jueves, Enero 23 de 2020</t>
  </si>
  <si>
    <t>Viernes, Enero 24 de 2020</t>
  </si>
  <si>
    <t>Martes, Enero 28 de 2020</t>
  </si>
  <si>
    <t>Miercoles, Enero 29 de 2020</t>
  </si>
  <si>
    <t>Jueves, Enero 30 de 2020</t>
  </si>
  <si>
    <t>Viernes, Enero 31 de 2020</t>
  </si>
  <si>
    <t>Martes, Febrero 4 de 2020</t>
  </si>
  <si>
    <t>Miercoles, Febrero 5 de 2020</t>
  </si>
  <si>
    <t>Jueves, Febrero 6 de 2020</t>
  </si>
  <si>
    <t>Viernes, Febrero 7 de 2020</t>
  </si>
  <si>
    <t>Martes, Febrero 11 de 2020</t>
  </si>
  <si>
    <t>Miercoles, Febrero 12 de 2020</t>
  </si>
  <si>
    <t>Viernes, Febrero 14 de 2020</t>
  </si>
  <si>
    <t>Martes, Febrero 18 de 2020</t>
  </si>
  <si>
    <t>Miercoles, Febrero 19 de 2020</t>
  </si>
  <si>
    <t>Jueves, Febrero 20 de 2020</t>
  </si>
  <si>
    <t>Viernes, Febrero 21 de 2020</t>
  </si>
  <si>
    <t>Martes, Febrero 25 de 2020</t>
  </si>
  <si>
    <t>Miercoles, Febrero 26 de 2020</t>
  </si>
  <si>
    <t>Jueves, Febrero 27 de 2020</t>
  </si>
  <si>
    <t>Viernes, Febrero 28 de 2020</t>
  </si>
  <si>
    <t>Martes, Marzo 3 de 2020</t>
  </si>
  <si>
    <t>Miercoles, Marzo 4 de 2020</t>
  </si>
  <si>
    <t>Jueves, Marzo 5 de 2020</t>
  </si>
  <si>
    <t>Viernes, Marzo 6 de 2020</t>
  </si>
  <si>
    <t>Domingo, Marzo 8 de 2020</t>
  </si>
  <si>
    <t>Martes, Marzo 10 de 2020</t>
  </si>
  <si>
    <t>Miercoles, Marzo 11 de 2020</t>
  </si>
  <si>
    <t>Jueves, Marzo 12 de 2020</t>
  </si>
  <si>
    <t>Viernes, Marzo 13 de 2020</t>
  </si>
  <si>
    <t>Martes, Marzo 17 de 2020</t>
  </si>
  <si>
    <t>Miercoles, Marzo 18 de 2020</t>
  </si>
  <si>
    <t>Jueves, Marzo 19 de 2020</t>
  </si>
  <si>
    <t>Viernes, Marzo 20 de 2020</t>
  </si>
  <si>
    <t>Martes, Marzo 24 de 2020</t>
  </si>
  <si>
    <t>Miercoles, Marzo 25 de 2020</t>
  </si>
  <si>
    <t>Jueves, Marzo 26 de 2020</t>
  </si>
  <si>
    <t>Viernes, Marzo 27 de 2020</t>
  </si>
  <si>
    <t>Martes, Marzo 31 de 2020</t>
  </si>
  <si>
    <t>Jueves, Abril 2 de 2020</t>
  </si>
  <si>
    <t>Viernes, Abril 3 de 2020</t>
  </si>
  <si>
    <t>Martes, Abril 7 de 2020</t>
  </si>
  <si>
    <t>Miercoles, Abril 8 de 2020</t>
  </si>
  <si>
    <t>Jueves, Abril 9 de 2020</t>
  </si>
  <si>
    <t>Viernes, Abril 10 de 2020</t>
  </si>
  <si>
    <t>Martes, Abril 14 de 2020</t>
  </si>
  <si>
    <t>Miercoles, Abril 15 de 2020</t>
  </si>
  <si>
    <t>Jueves, Abril 16 de 2020</t>
  </si>
  <si>
    <t>Viernes, Abril 17 de 2020</t>
  </si>
  <si>
    <t>Martes, Abril 21 de 2020</t>
  </si>
  <si>
    <t>Miercoles, Abril 22 de 2020</t>
  </si>
  <si>
    <t>Jueves, Abril 23 de 2020</t>
  </si>
  <si>
    <t>Viernes, Abril 24 de 2020</t>
  </si>
  <si>
    <t>Martes, Abril 28 de 2020</t>
  </si>
  <si>
    <t>Miercoles, Abril 29 de 2020</t>
  </si>
  <si>
    <t>Jueves, Abril 30 de 2020</t>
  </si>
  <si>
    <t>Viernes, Mayo 1 de 2020</t>
  </si>
  <si>
    <t>Martes, Mayo 5 de 2020</t>
  </si>
  <si>
    <t>Miercoles, Mayo 6 de 2020</t>
  </si>
  <si>
    <t>Jueves, Mayo 7 de 2020</t>
  </si>
  <si>
    <t>Viernes, Mayo 8 de 2020</t>
  </si>
  <si>
    <t>Martes, Mayo 12 de 2020</t>
  </si>
  <si>
    <t>Miercoles, Mayo 13 de 2020</t>
  </si>
  <si>
    <t>Jueves, Mayo 14 de 2020</t>
  </si>
  <si>
    <t>Viernes, Mayo 15 de 2020</t>
  </si>
  <si>
    <t>Martes, Mayo 19 de 2020</t>
  </si>
  <si>
    <t>Miercoles, Mayo 20 de 2020</t>
  </si>
  <si>
    <t>Jueves, Mayo 21 de 2020</t>
  </si>
  <si>
    <t>Viernes, Mayo 22 de 2020</t>
  </si>
  <si>
    <t>Martes, Mayo 26 de 2020</t>
  </si>
  <si>
    <t>Miercoles, Mayo 27 de 2020</t>
  </si>
  <si>
    <t>Jueves, Mayo 28 de 2020</t>
  </si>
  <si>
    <t>Viernes, Mayo 29 de 2020</t>
  </si>
  <si>
    <t>Martes, Junio 2 de 2020</t>
  </si>
  <si>
    <t>Miercoles, Junio 3 de 2020</t>
  </si>
  <si>
    <t>Jueves, Junio 4 de 2020</t>
  </si>
  <si>
    <t>Viernes, Junio 5 de 2020</t>
  </si>
  <si>
    <t>Martes, Junio 9 de 2020</t>
  </si>
  <si>
    <t>Miercoles, Junio 10 de 2020</t>
  </si>
  <si>
    <t>Jueves, Junio 11 de 2020</t>
  </si>
  <si>
    <t>Viernes, Junio 12 de 2020</t>
  </si>
  <si>
    <t>Martes, Junio 16 de 2020</t>
  </si>
  <si>
    <t>Miercoles, Junio 17 de 2020</t>
  </si>
  <si>
    <t>Jueves, Junio 18 de 2020</t>
  </si>
  <si>
    <t>Viernes, Junio 19 de 2020</t>
  </si>
  <si>
    <t>Lunes, Junio 22 de 2020</t>
  </si>
  <si>
    <t>Martes, Junio 23 de 2020</t>
  </si>
  <si>
    <t>Miercoles, Junio 24 de 2020</t>
  </si>
  <si>
    <t>Jueves, Junio 25 de 2020</t>
  </si>
  <si>
    <t>Viernes, Junio 26 de 2020</t>
  </si>
  <si>
    <t>Martes, Junio 30 de 2020</t>
  </si>
  <si>
    <t>Miercoles, Julio 1 de 2020</t>
  </si>
  <si>
    <t>Jueves, Julio 2 de 2020</t>
  </si>
  <si>
    <t>Viernes, Julio 3 de 2020</t>
  </si>
  <si>
    <t>Martes, Julio 7 de 2020</t>
  </si>
  <si>
    <t>Miercoles, Julio 8 de 2020</t>
  </si>
  <si>
    <t>Jueves, Julio 9 de 2020</t>
  </si>
  <si>
    <t>Viernes, Julio 10 de 2020</t>
  </si>
  <si>
    <t>Martes, Julio 14 de 2020</t>
  </si>
  <si>
    <t>Miercoles, Julio 15 de 2020</t>
  </si>
  <si>
    <t>Jueves, Julio 16 de 2020</t>
  </si>
  <si>
    <t>Viernes, Julio 17 de 2020</t>
  </si>
  <si>
    <t>Martes, Julio 21 de 2020</t>
  </si>
  <si>
    <t>Miercoles, Julio 22 de 2020</t>
  </si>
  <si>
    <t>Jueves, Julio 23 de 2020</t>
  </si>
  <si>
    <t>Viernes, Julio 24 de 2020</t>
  </si>
  <si>
    <t>Martes, Julio 28 de 2020</t>
  </si>
  <si>
    <t>Miercoles, Julio 29 de 2020</t>
  </si>
  <si>
    <t>Jueves, Julio 30 de 2020</t>
  </si>
  <si>
    <t>Viernes, Julio 31 de 2020</t>
  </si>
  <si>
    <t>Martes, Agosto 4 de 2020</t>
  </si>
  <si>
    <t>Miercoles, Agosto 5 de 2020</t>
  </si>
  <si>
    <t>Jueves, Agosto 6 de 2020</t>
  </si>
  <si>
    <t>Viernes, Agosto 7 de 2020</t>
  </si>
  <si>
    <t>Martes, Agosto 11 de 2020</t>
  </si>
  <si>
    <t>Miercoles, Agosto 12 de 2020</t>
  </si>
  <si>
    <t>Jueves, Agosto 13 de 2020</t>
  </si>
  <si>
    <t>Viernes, Agosto 14 de 2020</t>
  </si>
  <si>
    <t>Martes, Agosto 18 de 2020</t>
  </si>
  <si>
    <t>Miercoles, Agosto 19 de 2020</t>
  </si>
  <si>
    <t>Jueves, Agosto 20 de 2020</t>
  </si>
  <si>
    <t>Viernes, Agosto 21 de 2020</t>
  </si>
  <si>
    <t>Martes, Agosto 25 de 2020</t>
  </si>
  <si>
    <t>Miercoles, Agosto 26 de 2020</t>
  </si>
  <si>
    <t>Jueves, Agosto 27 de 2020</t>
  </si>
  <si>
    <t>Viernes, Agosto 28 de 2020</t>
  </si>
  <si>
    <t>Martes, Septiembre 1 de 2020</t>
  </si>
  <si>
    <t>Miercoles, Septiembre 2 de 2020</t>
  </si>
  <si>
    <t>Jueves, Septiembre 3 de 2020</t>
  </si>
  <si>
    <t>Viernes, Septiembre 4 de 2020</t>
  </si>
  <si>
    <t>Martes, Septiembre 8 de 2020</t>
  </si>
  <si>
    <t>Miercoles, Septiembre 9 de 2020</t>
  </si>
  <si>
    <t>Jueves, Septiembre 10 de 2020</t>
  </si>
  <si>
    <t>Viernes, Septiembre 11 de 2020</t>
  </si>
  <si>
    <t>Martes, Septiembre 15 de 2020</t>
  </si>
  <si>
    <t>Miercoles, Septiembre 16 de 2020</t>
  </si>
  <si>
    <t>Jueves, Septiembre 17 de 2020</t>
  </si>
  <si>
    <t>Viernes, Septiembre 18 de 2020</t>
  </si>
  <si>
    <t>Martes, Septiembre 22 de 2020</t>
  </si>
  <si>
    <t>Miercoles, Septiembre 23 de 2020</t>
  </si>
  <si>
    <t>Jueves, Septiembre 24 de 2020</t>
  </si>
  <si>
    <t>Viernes, Septiembre 25 de 2020</t>
  </si>
  <si>
    <t>Martes, Septiembre 29 de 2020</t>
  </si>
  <si>
    <t>Miercoles, Septiembre 30 de 2020</t>
  </si>
  <si>
    <t>Jueves, Octubre 1 de 2020</t>
  </si>
  <si>
    <t>Viernes, Octubre 2 de 2020</t>
  </si>
  <si>
    <t>Lunes, Octubre 5 de 2020</t>
  </si>
  <si>
    <t>Martes, Octubre 6 de 2020</t>
  </si>
  <si>
    <t>Miercoles, Octubre 7 de 2020</t>
  </si>
  <si>
    <t>Jueves, Octubre 8 de 2020</t>
  </si>
  <si>
    <t>Viernes, Octubre 9 de 2020</t>
  </si>
  <si>
    <t>Martes, Octubre 13 de 2020</t>
  </si>
  <si>
    <t>Miercoles, Octubre 14 de 2020</t>
  </si>
  <si>
    <t>Jueves, Octubre 15 de 2020</t>
  </si>
  <si>
    <t>Viernes, Octubre 16 de 2020</t>
  </si>
  <si>
    <t>Martes, Octubre 20 de 2020</t>
  </si>
  <si>
    <t>Miercoles, Octubre 21 de 2020</t>
  </si>
  <si>
    <t>Jueves, Octubre 22 de 2020</t>
  </si>
  <si>
    <t>Viernes, Octubre 23 de 2020</t>
  </si>
  <si>
    <t>Martes, Octubre 27 de 2020</t>
  </si>
  <si>
    <t>Miercoles, Octubre 28 de 2020</t>
  </si>
  <si>
    <t>Jueves, Octubre 29 de 2020</t>
  </si>
  <si>
    <t>Viernes, Octubre 30 de 2020</t>
  </si>
  <si>
    <t>Martes, Noviembre 3 de 2020</t>
  </si>
  <si>
    <t>Miercoles, Noviembre 4 de 2020</t>
  </si>
  <si>
    <t>Jueves, Noviembre 5 de 2020</t>
  </si>
  <si>
    <t>Viernes, Noviembre 6 de 2020</t>
  </si>
  <si>
    <t>Martes, Noviembre 10 de 2020</t>
  </si>
  <si>
    <t>Miercoles, Noviembre 11 de 2020</t>
  </si>
  <si>
    <t>Jueves, Noviembre 12 de 2020</t>
  </si>
  <si>
    <t>Viernes, Noviembre 13 de 2020</t>
  </si>
  <si>
    <t>Martes, Noviembre 17 de 2020</t>
  </si>
  <si>
    <t>Miercoles, Noviembre 18 de 2020</t>
  </si>
  <si>
    <t>Jueves, Noviembre 19 de 2020</t>
  </si>
  <si>
    <t>Viernes, Noviembre 20 de 2020</t>
  </si>
  <si>
    <t>Martes, Noviembre 24 de 2020</t>
  </si>
  <si>
    <t>Miercoles, Noviembre 25 de 2020</t>
  </si>
  <si>
    <t>Jueves, Noviembre 26 de 2020</t>
  </si>
  <si>
    <t>Viernes, Noviembre 27 de 2020</t>
  </si>
  <si>
    <t>Martes, Diciembre 1 de 2020</t>
  </si>
  <si>
    <t>Miercoles, Diciembre 2 de 2020</t>
  </si>
  <si>
    <t>Jueves, Diciembre 3 de 2020</t>
  </si>
  <si>
    <t>Viernes, Diciembre 4 de 2020</t>
  </si>
  <si>
    <t>Martes, Diciembre 8 de 2020</t>
  </si>
  <si>
    <t>Miercoles, Diciembre 9 de 2020</t>
  </si>
  <si>
    <t>Jueves, Diciembre 10 de 2020</t>
  </si>
  <si>
    <t>Viernes, Diciembre 11 de 2020</t>
  </si>
  <si>
    <t>Martes, Diciembre 15 de 2020</t>
  </si>
  <si>
    <t>Miercoles, Diciembre 16 de 2020</t>
  </si>
  <si>
    <t>Jueves, Diciembre 17 de 2020</t>
  </si>
  <si>
    <t>Viernes, Diciembre 18 de 2020</t>
  </si>
  <si>
    <t>Martes, Diciembre 22 de 2020</t>
  </si>
  <si>
    <t>Miercoles, Diciembre 23 de 2020</t>
  </si>
  <si>
    <t>Jueves, Diciembre 24 de 2020</t>
  </si>
  <si>
    <t>Martes, Diciembre 29 de 2020</t>
  </si>
  <si>
    <t>Miercoles, Diciembre 30 de 2020</t>
  </si>
  <si>
    <t>Jueves, Diciembre 31 de 2020</t>
  </si>
  <si>
    <t>Martes, Enero 5 de 2021</t>
  </si>
  <si>
    <t>Miercoles, Enero 6 de 2021</t>
  </si>
  <si>
    <t>Jueves, Enero 7 de 2021</t>
  </si>
  <si>
    <t>Viernes, Enero 8 de 2021</t>
  </si>
  <si>
    <t>Martes, Enero 12 de 2021</t>
  </si>
  <si>
    <t>Miercoles, Enero 13 de 2021</t>
  </si>
  <si>
    <t>Jueves, Enero 14 de 2021</t>
  </si>
  <si>
    <t>Viernes, Enero 15 de 2021</t>
  </si>
  <si>
    <t>Martes, Enero 19 de 2021</t>
  </si>
  <si>
    <t>Miercoles, Enero 20 de 2021</t>
  </si>
  <si>
    <t>Jueves, Enero 21 de 2021</t>
  </si>
  <si>
    <t>Viernes, Enero 22 de 2021</t>
  </si>
  <si>
    <t>Martes, Enero 26 de 2021</t>
  </si>
  <si>
    <t>Miercoles, Enero 27 de 2021</t>
  </si>
  <si>
    <t>Jueves, Enero 28 de 2021</t>
  </si>
  <si>
    <t>Viernes, Enero 29 de 2021</t>
  </si>
  <si>
    <t>Martes, Febrero 2 de 2021</t>
  </si>
  <si>
    <t>Miercoles, Febrero 3 de 2021</t>
  </si>
  <si>
    <t>Jueves, Febrero 4 de 2021</t>
  </si>
  <si>
    <t>Viernes, Febrero 5 de 2021</t>
  </si>
  <si>
    <t>Martes, Febrero 9 de 2021</t>
  </si>
  <si>
    <t>Miercoles, Febrero 10 de 2021</t>
  </si>
  <si>
    <t>Jueves, Febrero 11 de 2021</t>
  </si>
  <si>
    <t>Viernes, Febrero 12 de 2021</t>
  </si>
  <si>
    <t>Martes, Febrero 16 de 2021</t>
  </si>
  <si>
    <t>Miercoles, Febrero 17 de 2021</t>
  </si>
  <si>
    <t>Jueves, Febrero 18 de 2021</t>
  </si>
  <si>
    <t>Viernes, Febrero 19 de 2021</t>
  </si>
  <si>
    <t>Martes, Febrero 23 de 2021</t>
  </si>
  <si>
    <t>Miercoles, Febrero 24 de 2021</t>
  </si>
  <si>
    <t>Jueves, Febrero 25 de 2021</t>
  </si>
  <si>
    <t>Viernes, Febrero 26 de 2021</t>
  </si>
  <si>
    <t>Martes, Marzo 2 de 2021</t>
  </si>
  <si>
    <t>Miercoles, Marzo 3 de 2021</t>
  </si>
  <si>
    <t>Jueves, Marzo 4 de 2021</t>
  </si>
  <si>
    <t>Viernes, Marzo 5 de 2021</t>
  </si>
  <si>
    <t>Martes, Marzo 9 de 2021</t>
  </si>
  <si>
    <t>Miercoles, Marzo 10 de 2021</t>
  </si>
  <si>
    <t>Jueves, Marzo 11 de 2021</t>
  </si>
  <si>
    <t>Viernes, Marzo 12 de 2021</t>
  </si>
  <si>
    <t>Martes, Marzo 16 de 2021</t>
  </si>
  <si>
    <t>Miercoles, Marzo 17 de 2021</t>
  </si>
  <si>
    <t>Jueves, Marzo 18 de 2021</t>
  </si>
  <si>
    <t>Viernes, Marzo 19 de 2021</t>
  </si>
  <si>
    <t>Martes, Marzo 23 de 2021</t>
  </si>
  <si>
    <t>Miercoles, Marzo 24 de 2021</t>
  </si>
  <si>
    <t>Jueves, Marzo 25 de 2021</t>
  </si>
  <si>
    <t>Viernes, Marzo 26 de 2021</t>
  </si>
  <si>
    <t>Martes, Marzo 30 de 2021</t>
  </si>
  <si>
    <t>Miercoles, Marzo 31 de 2021</t>
  </si>
  <si>
    <t>Jueves, Abril 1 de 2021</t>
  </si>
  <si>
    <t>Martes, Abril 6 de 2021</t>
  </si>
  <si>
    <t>Miercoles, Abril 7 de 2021</t>
  </si>
  <si>
    <t>Jueves, Abril 8 de 2021</t>
  </si>
  <si>
    <t>Viernes, Abril 9 de 2021</t>
  </si>
  <si>
    <t>Martes, Abril 13 de 2021</t>
  </si>
  <si>
    <t>Miercoles, Abril 14 de 2021</t>
  </si>
  <si>
    <t>Jueves, Abril 15 de 2021</t>
  </si>
  <si>
    <t>Viernes, Abril 16 de 2021</t>
  </si>
  <si>
    <t>Martes, Abril 20 de 2021</t>
  </si>
  <si>
    <t>Miercoles, Abril 21 de 2021</t>
  </si>
  <si>
    <t>Jueves, Abril 22 de 2021</t>
  </si>
  <si>
    <t>Viernes, Abril 23 de 2021</t>
  </si>
  <si>
    <t>Martes, Abril 27 de 2021</t>
  </si>
  <si>
    <t>Miercoles, Abril 28 de 2021</t>
  </si>
  <si>
    <t>Jueves, Abril 29 de 2021</t>
  </si>
  <si>
    <t>Viernes, Abril 30 de 2021</t>
  </si>
  <si>
    <t>Martes, Mayo 4 de 2021</t>
  </si>
  <si>
    <t>Miercoles, Mayo 5 de 2021</t>
  </si>
  <si>
    <t>Jueves, Mayo 6 de 2021</t>
  </si>
  <si>
    <t>Viernes, Mayo 7 de 2021</t>
  </si>
  <si>
    <t>Martes, Mayo 11 de 2021</t>
  </si>
  <si>
    <t>Miercoles, Mayo 12 de 2021</t>
  </si>
  <si>
    <t>Jueves, Mayo 13 de 2021</t>
  </si>
  <si>
    <t>Viernes, Mayo 14 de 2021</t>
  </si>
  <si>
    <t>Martes, Mayo 18 de 2021</t>
  </si>
  <si>
    <t>Miercoles, Mayo 19 de 2021</t>
  </si>
  <si>
    <t>Jueves, Mayo 20 de 2021</t>
  </si>
  <si>
    <t>Viernes, Mayo 21 de 2021</t>
  </si>
  <si>
    <t>Martes, Mayo 25 de 2021</t>
  </si>
  <si>
    <t>Miercoles, Mayo 26 de 2021</t>
  </si>
  <si>
    <t>Jueves, Mayo 27 de 2021</t>
  </si>
  <si>
    <t>Viernes, Mayo 28 de 2021</t>
  </si>
  <si>
    <t>Martes, Junio 1 de 2021</t>
  </si>
  <si>
    <t>Miercoles, Junio 2 de 2021</t>
  </si>
  <si>
    <t>Jueves, Junio 3 de 2021</t>
  </si>
  <si>
    <t>Viernes, Junio 4 de 2021</t>
  </si>
  <si>
    <t>Martes, Junio 8 de 2021</t>
  </si>
  <si>
    <t>Miercoles, Junio 9 de 2021</t>
  </si>
  <si>
    <t>Jueves, Junio 10 de 2021</t>
  </si>
  <si>
    <t>Viernes, Junio 11 de 2021</t>
  </si>
  <si>
    <t>Martes, Junio 15 de 2021</t>
  </si>
  <si>
    <t>Miercoles, Junio 16 de 2021</t>
  </si>
  <si>
    <t>Jueves, Junio 17 de 2021</t>
  </si>
  <si>
    <t>Viernes, Junio 18 de 2021</t>
  </si>
  <si>
    <t>Martes, Junio 22 de 2021</t>
  </si>
  <si>
    <t>Miercoles, Junio 23 de 2021</t>
  </si>
  <si>
    <t>Jueves, Junio 24 de 2021</t>
  </si>
  <si>
    <t>Viernes, Junio 25 de 2021</t>
  </si>
  <si>
    <t>Martes, Junio 29 de 2021</t>
  </si>
  <si>
    <t>Miercoles, Junio 30 de 2021</t>
  </si>
  <si>
    <t>Jueves, Julio 1 de 2021</t>
  </si>
  <si>
    <t>Viernes, Julio 2 de 2021</t>
  </si>
  <si>
    <t>Martes, Julio 6 de 2021</t>
  </si>
  <si>
    <t>Miercoles, Julio 7 de 2021</t>
  </si>
  <si>
    <t>Jueves, Julio 8 de 2021</t>
  </si>
  <si>
    <t>Viernes, Julio 9 de 2021</t>
  </si>
  <si>
    <t>Martes, Julio 13 de 2021</t>
  </si>
  <si>
    <t>Miercoles, Julio 14 de 2021</t>
  </si>
  <si>
    <t>Jueves, Julio 15 de 2021</t>
  </si>
  <si>
    <t>Viernes, Julio 16 de 2021</t>
  </si>
  <si>
    <t>Martes, Julio 20 de 2021</t>
  </si>
  <si>
    <t>Miercoles, Julio 21 de 2021</t>
  </si>
  <si>
    <t>Jueves, Julio 22 de 2021</t>
  </si>
  <si>
    <t>Viernes, Julio 23 de 2021</t>
  </si>
  <si>
    <t>Martes, Julio 27 de 2021</t>
  </si>
  <si>
    <t>Miercoles, Julio 28 de 2021</t>
  </si>
  <si>
    <t>Jueves, Julio 29 de 2021</t>
  </si>
  <si>
    <t>Viernes, Julio 30 de 2021</t>
  </si>
  <si>
    <t>Martes, Agosto 3 de 2021</t>
  </si>
  <si>
    <t>Miercoles, Agosto 4 de 2021</t>
  </si>
  <si>
    <t>Jueves, Agosto 5 de 2021</t>
  </si>
  <si>
    <t>Viernes, Agosto 6 de 2021</t>
  </si>
  <si>
    <t>Martes, Agosto 10 de 2021</t>
  </si>
  <si>
    <t>Miercoles, Agosto 11 de 2021</t>
  </si>
  <si>
    <t>Jueves, Agosto 12 de 2021</t>
  </si>
  <si>
    <t>Viernes, Agosto 13 de 2021</t>
  </si>
  <si>
    <t>Martes, Agosto 17 de 2021</t>
  </si>
  <si>
    <t>Miercoles, Agosto 18 de 2021</t>
  </si>
  <si>
    <t>Jueves, Agosto 19 de 2021</t>
  </si>
  <si>
    <t>Viernes, Agosto 20 de 2021</t>
  </si>
  <si>
    <t>Martes, Agosto 24 de 2021</t>
  </si>
  <si>
    <t>Miercoles, Agosto 25 de 2021</t>
  </si>
  <si>
    <t>Jueves, Agosto 26 de 2021</t>
  </si>
  <si>
    <t>Viernes, Agosto 27 de 2021</t>
  </si>
  <si>
    <t>Martes, Agosto 31 de 2021</t>
  </si>
  <si>
    <t>Miercoles, Septiembre 1 de 2021</t>
  </si>
  <si>
    <t>Jueves, Septiembre 2 de 2021</t>
  </si>
  <si>
    <t>Viernes, Septiembre 3 de 2021</t>
  </si>
  <si>
    <t>Martes, Septiembre 7 de 2021</t>
  </si>
  <si>
    <t>Miercoles, Septiembre 8 de 2021</t>
  </si>
  <si>
    <t>Jueves, Septiembre 9 de 2021</t>
  </si>
  <si>
    <t>Viernes, Septiembre 10 de 2021</t>
  </si>
  <si>
    <t>Martes, Septiembre 14 de 2021</t>
  </si>
  <si>
    <t>Miercoles, Septiembre 15 de 2021</t>
  </si>
  <si>
    <t>Jueves, Septiembre 16 de 2021</t>
  </si>
  <si>
    <t>Viernes, Septiembre 17 de 2021</t>
  </si>
  <si>
    <t>Martes, Septiembre 21 de 2021</t>
  </si>
  <si>
    <t>Miercoles, Septiembre 22 de 2021</t>
  </si>
  <si>
    <t>Jueves, Septiembre 23 de 2021</t>
  </si>
  <si>
    <t>Viernes, Septiembre 24 de 2021</t>
  </si>
  <si>
    <t>Martes, Septiembre 28 de 2021</t>
  </si>
  <si>
    <t>Miercoles, Septiembre 29 de 2021</t>
  </si>
  <si>
    <t>Jueves, Septiembre 30 de 2021</t>
  </si>
  <si>
    <t>Viernes, Octubre 1 de 2021</t>
  </si>
  <si>
    <t>Martes, Octubre 5 de 2021</t>
  </si>
  <si>
    <t>Miercoles, Octubre 6 de 2021</t>
  </si>
  <si>
    <t>Jueves, Octubre 7 de 2021</t>
  </si>
  <si>
    <t>Viernes, Octubre 8 de 2021</t>
  </si>
  <si>
    <t>Martes, Octubre 12 de 2021</t>
  </si>
  <si>
    <t>Miercoles, Octubre 13 de 2021</t>
  </si>
  <si>
    <t>Jueves, Octubre 14 de 2021</t>
  </si>
  <si>
    <t>Viernes, Octubre 15 de 2021</t>
  </si>
  <si>
    <t>Martes, Octubre 19 de 2021</t>
  </si>
  <si>
    <t>Miercoles, Octubre 20 de 2021</t>
  </si>
  <si>
    <t>Jueves, Octubre 21 de 2021</t>
  </si>
  <si>
    <t>Viernes, Octubre 22 de 2021</t>
  </si>
  <si>
    <t>Martes, Octubre 26 de 2021</t>
  </si>
  <si>
    <t>Miercoles, Octubre 27 de 2021</t>
  </si>
  <si>
    <t>Jueves, Octubre 28 de 2021</t>
  </si>
  <si>
    <t>Viernes, Octubre 29 de 2021</t>
  </si>
  <si>
    <t>Martes, Noviembre 2 de 2021</t>
  </si>
  <si>
    <t>Miercoles, Noviembre 3 de 2021</t>
  </si>
  <si>
    <t>Jueves, Noviembre 4 de 2021</t>
  </si>
  <si>
    <t>Viernes, Noviembre 5 de 2021</t>
  </si>
  <si>
    <t>Martes, Noviembre 9 de 2021</t>
  </si>
  <si>
    <t>Miercoles, Noviembre 10 de 2021</t>
  </si>
  <si>
    <t>Jueves, Noviembre 11 de 2021</t>
  </si>
  <si>
    <t>Viernes, Noviembre 12 de 2021</t>
  </si>
  <si>
    <t>Martes, Noviembre 16 de 2021</t>
  </si>
  <si>
    <t>Miercoles, Noviembre 17 de 2021</t>
  </si>
  <si>
    <t>Jueves, Noviembre 18 de 2021</t>
  </si>
  <si>
    <t>Viernes, Noviembre 19 de 2021</t>
  </si>
  <si>
    <t>Martes, Noviembre 23 de 2021</t>
  </si>
  <si>
    <t>Miercoles, Noviembre 24 de 2021</t>
  </si>
  <si>
    <t>Jueves, Noviembre 25 de 2021</t>
  </si>
  <si>
    <t>Viernes, Noviembre 26 de 2021</t>
  </si>
  <si>
    <t>Martes, Noviembre 30 de 2021</t>
  </si>
  <si>
    <t>Miercoles, Diciembre 1 de 2021</t>
  </si>
  <si>
    <t>Jueves, Diciembre 2 de 2021</t>
  </si>
  <si>
    <t>Viernes, Diciembre 3 de 2021</t>
  </si>
  <si>
    <t>Martes, Diciembre 7 de 2021</t>
  </si>
  <si>
    <t>Miercoles, Diciembre 8 de 2021</t>
  </si>
  <si>
    <t>Jueves, Diciembre 9 de 2021</t>
  </si>
  <si>
    <t>Viernes, Diciembre 10 de 2021</t>
  </si>
  <si>
    <t>Martes, Diciembre 14 de 2021</t>
  </si>
  <si>
    <t>Miercoles, Diciembre 15 de 2021</t>
  </si>
  <si>
    <t>Jueves, Diciembre 16 de 2021</t>
  </si>
  <si>
    <t>Viernes, Diciembre 17 de 2021</t>
  </si>
  <si>
    <t>Martes, Diciembre 21 de 2021</t>
  </si>
  <si>
    <t>Miercoles, Diciembre 22 de 2021</t>
  </si>
  <si>
    <t>Jueves, Diciembre 23 de 2021</t>
  </si>
  <si>
    <t>Martes, Diciembre 28 de 2021</t>
  </si>
  <si>
    <t>Miercoles, Diciembre 29 de 2021</t>
  </si>
  <si>
    <t>Jueves, Diciembre 30 de 2021</t>
  </si>
  <si>
    <t>Viernes, Diciembre 31 de 2021</t>
  </si>
  <si>
    <t>Martes, Enero 4 de 2022</t>
  </si>
  <si>
    <t>Miercoles, Enero 5 de 2022</t>
  </si>
  <si>
    <t>Jueves, Enero 6 de 2022</t>
  </si>
  <si>
    <t>Viernes, Enero 7 de 2022</t>
  </si>
  <si>
    <t>Martes, Enero 11 de 2022</t>
  </si>
  <si>
    <t>Miercoles, Enero 12 de 2022</t>
  </si>
  <si>
    <t>Jueves, Enero 13 de 2022</t>
  </si>
  <si>
    <t>Viernes, Enero 14 de 2022</t>
  </si>
  <si>
    <t>Martes, Enero 18 de 2022</t>
  </si>
  <si>
    <t>Miercoles, Enero 19 de 2022</t>
  </si>
  <si>
    <t>Jueves, Enero 20 de 2022</t>
  </si>
  <si>
    <t>Viernes, Enero 21 de 2022</t>
  </si>
  <si>
    <t>Martes, Enero 25 de 2022</t>
  </si>
  <si>
    <t>Miercoles, Enero 26 de 2022</t>
  </si>
  <si>
    <t>Jueves, Enero 27 de 2022</t>
  </si>
  <si>
    <t>Viernes, Enero 28 de 2022</t>
  </si>
  <si>
    <t>Martes, Febrero 1 de 2022</t>
  </si>
  <si>
    <t>Miercoles, Febrero 2 de 2022</t>
  </si>
  <si>
    <t>Jueves, Febrero 3 de 2022</t>
  </si>
  <si>
    <t>Viernes, Febrero 4 de 2022</t>
  </si>
  <si>
    <t>Martes, Febrero 8 de 2022</t>
  </si>
  <si>
    <t>Lunes, Febrero 14 de 2022</t>
  </si>
  <si>
    <t>Martes, Febrero 15 de 2022</t>
  </si>
  <si>
    <t>Miercoles, Febrero 16 de 2022</t>
  </si>
  <si>
    <t>Jueves, Febrero 17 de 2022</t>
  </si>
  <si>
    <t>Viernes, Febrero 18 de 2022</t>
  </si>
  <si>
    <t>Martes, Febrero 22 de 2022</t>
  </si>
  <si>
    <t>Miercoles, Febrero 23 de 2022</t>
  </si>
  <si>
    <t>Jueves, Febrero 24 de 2022</t>
  </si>
  <si>
    <t>Viernes, Febrero 25 de 2022</t>
  </si>
  <si>
    <t>Martes, Marzo 1 de 2022</t>
  </si>
  <si>
    <t>Miercoles, Marzo 2 de 2022</t>
  </si>
  <si>
    <t>Jueves, Marzo 3 de 2022</t>
  </si>
  <si>
    <t>Viernes, Marzo 4 de 2022</t>
  </si>
  <si>
    <t>Martes, Marzo 8 de 2022</t>
  </si>
  <si>
    <t>Miercoles, Marzo 9 de 2022</t>
  </si>
  <si>
    <t>Jueves, Marzo 10 de 2022</t>
  </si>
  <si>
    <t>Viernes, Marzo 11 de 2022</t>
  </si>
  <si>
    <t>Martes, Marzo 15 de 2022</t>
  </si>
  <si>
    <t>Miercoles, Marzo 16 de 2022</t>
  </si>
  <si>
    <t>Jueves, Marzo 17 de 2022</t>
  </si>
  <si>
    <t>Viernes, Marzo 18 de 2022</t>
  </si>
  <si>
    <t>Martes, Marzo 22 de 2022</t>
  </si>
  <si>
    <t>Miercoles, Marzo 23 de 2022</t>
  </si>
  <si>
    <t>Jueves, Marzo 24 de 2022</t>
  </si>
  <si>
    <t>Viernes, Marzo 25 de 2022</t>
  </si>
  <si>
    <t>Martes, Marzo 29 de 2022</t>
  </si>
  <si>
    <t>Miercoles, Marzo 30 de 2022</t>
  </si>
  <si>
    <t>Jueves, Marzo 31 de 2022</t>
  </si>
  <si>
    <t>Variación (%)</t>
  </si>
  <si>
    <t>Año</t>
  </si>
  <si>
    <t>Mes</t>
  </si>
  <si>
    <t>Día</t>
  </si>
  <si>
    <t>3 Enero de 2013</t>
  </si>
  <si>
    <t>4 Enero de 2013</t>
  </si>
  <si>
    <t>8 Enero de 2013</t>
  </si>
  <si>
    <t>9 Enero de 2013</t>
  </si>
  <si>
    <t>11 Enero de 2013</t>
  </si>
  <si>
    <t>14 Enero de 2013</t>
  </si>
  <si>
    <t>16 Enero de 2013</t>
  </si>
  <si>
    <t>17 Enero de 2013</t>
  </si>
  <si>
    <t>21 Enero de 2013</t>
  </si>
  <si>
    <t>22 Enero de 2013</t>
  </si>
  <si>
    <t>23 Enero de 2013</t>
  </si>
  <si>
    <t>24 Enero de 2013</t>
  </si>
  <si>
    <t>25 Enero de 2013</t>
  </si>
  <si>
    <t>28 Enero de 2013</t>
  </si>
  <si>
    <t>29 Enero de 2013</t>
  </si>
  <si>
    <t>30 Enero de 2013</t>
  </si>
  <si>
    <t>31 Enero de 2013</t>
  </si>
  <si>
    <t>1 Febrero de 2013</t>
  </si>
  <si>
    <t>4 Febrero de 2013</t>
  </si>
  <si>
    <t>5 Febrero de 2013</t>
  </si>
  <si>
    <t>6 Febrero de 2013</t>
  </si>
  <si>
    <t>7 Febrero de 2013</t>
  </si>
  <si>
    <t>8 Febrero de 2013</t>
  </si>
  <si>
    <t>11 Febrero de 2013</t>
  </si>
  <si>
    <t>12 Febrero de 2013</t>
  </si>
  <si>
    <t>13 Febrero de 2013</t>
  </si>
  <si>
    <t>14 Febrero de 2013</t>
  </si>
  <si>
    <t>15 Febrero de 2013</t>
  </si>
  <si>
    <t>18 Febrero de 2013</t>
  </si>
  <si>
    <t>19 Febrero de 2013</t>
  </si>
  <si>
    <t>20 Febrero de 2013</t>
  </si>
  <si>
    <t>21 Febrero de 2013</t>
  </si>
  <si>
    <t>22 Febrero de 2013</t>
  </si>
  <si>
    <t>25 Febrero de 2013</t>
  </si>
  <si>
    <t>26 Febrero de 2013</t>
  </si>
  <si>
    <t>27 Febrero de 2013</t>
  </si>
  <si>
    <t>28 Febrero de 2013</t>
  </si>
  <si>
    <t>1 Marzo de 2013</t>
  </si>
  <si>
    <t>4 Marzo de 2013</t>
  </si>
  <si>
    <t>5 Marzo de 2013</t>
  </si>
  <si>
    <t>6 Marzo de 2013</t>
  </si>
  <si>
    <t>7 Marzo de 2013</t>
  </si>
  <si>
    <t>8 Marzo de 2013</t>
  </si>
  <si>
    <t>11 Marzo de 2013</t>
  </si>
  <si>
    <t>12 Marzo de 2013</t>
  </si>
  <si>
    <t>13 Marzo de 2013</t>
  </si>
  <si>
    <t>14 Marzo de 2013</t>
  </si>
  <si>
    <t>15 Marzo de 2013</t>
  </si>
  <si>
    <t>18 Marzo de 2013</t>
  </si>
  <si>
    <t>19 Marzo de 2013</t>
  </si>
  <si>
    <t>20 Marzo de 2013</t>
  </si>
  <si>
    <t>21 Marzo de 2013</t>
  </si>
  <si>
    <t>22 Marzo de 2013</t>
  </si>
  <si>
    <t>26 Marzo de 2013</t>
  </si>
  <si>
    <t>27 Marzo de 2013</t>
  </si>
  <si>
    <t>1 Abril de 2013</t>
  </si>
  <si>
    <t>2 Abril de 2013</t>
  </si>
  <si>
    <t>3 Abril de 2013</t>
  </si>
  <si>
    <t>4 Abril de 2013</t>
  </si>
  <si>
    <t>5 Abril de 2013</t>
  </si>
  <si>
    <t>8 Abril de 2013</t>
  </si>
  <si>
    <t>9 Abril de 2013</t>
  </si>
  <si>
    <t>10 Abril de 2013</t>
  </si>
  <si>
    <t>11 Abril de 2013</t>
  </si>
  <si>
    <t>12 Abril de 2013</t>
  </si>
  <si>
    <t>15 Abril de 2013</t>
  </si>
  <si>
    <t>16 Abril de 2013</t>
  </si>
  <si>
    <t>17 Abril de 2013</t>
  </si>
  <si>
    <t>18 Abril de 2013</t>
  </si>
  <si>
    <t>19 Abril de 2013</t>
  </si>
  <si>
    <t>22 Abril de 2013</t>
  </si>
  <si>
    <t>23 Abril de 2013</t>
  </si>
  <si>
    <t>24 Abril de 2013</t>
  </si>
  <si>
    <t>25 Abril de 2013</t>
  </si>
  <si>
    <t>26 Abril de 2013</t>
  </si>
  <si>
    <t>29 Abril de 2013</t>
  </si>
  <si>
    <t>30 Abril de 2013</t>
  </si>
  <si>
    <t>2 Mayo de 2013</t>
  </si>
  <si>
    <t>3 Mayo de 2013</t>
  </si>
  <si>
    <t>6 Mayo de 2013</t>
  </si>
  <si>
    <t>7 Mayo de 2013</t>
  </si>
  <si>
    <t>8 Mayo de 2013</t>
  </si>
  <si>
    <t>9 Mayo de 2013</t>
  </si>
  <si>
    <t>10 Mayo de 2013</t>
  </si>
  <si>
    <t>14 Mayo de 2013</t>
  </si>
  <si>
    <t>15 Mayo de 2013</t>
  </si>
  <si>
    <t>16 Mayo de 2013</t>
  </si>
  <si>
    <t>17 Mayo de 2013</t>
  </si>
  <si>
    <t>20 Mayo de 2013</t>
  </si>
  <si>
    <t>21 Mayo de 2013</t>
  </si>
  <si>
    <t>22 Mayo de 2013</t>
  </si>
  <si>
    <t>23 Mayo de 2013</t>
  </si>
  <si>
    <t>24 Mayo de 2013</t>
  </si>
  <si>
    <t>27 Mayo de 2013</t>
  </si>
  <si>
    <t>28 Mayo de 2013</t>
  </si>
  <si>
    <t>29 Mayo de 2013</t>
  </si>
  <si>
    <t>30 Mayo de 2013</t>
  </si>
  <si>
    <t>31 Mayo de 2013</t>
  </si>
  <si>
    <t>4 Junio de 2013</t>
  </si>
  <si>
    <t>5 Junio de 2013</t>
  </si>
  <si>
    <t>6 Junio de 2013</t>
  </si>
  <si>
    <t>7 Junio de 2013</t>
  </si>
  <si>
    <t>11 Junio de 2013</t>
  </si>
  <si>
    <t>12 Junio de 2013</t>
  </si>
  <si>
    <t>13 Junio de 2013</t>
  </si>
  <si>
    <t>14 Junio de 2013</t>
  </si>
  <si>
    <t>17 Junio de 2013</t>
  </si>
  <si>
    <t>18 Junio de 2013</t>
  </si>
  <si>
    <t>19 Junio de 2013</t>
  </si>
  <si>
    <t>20 Junio de 2013</t>
  </si>
  <si>
    <t>21 Junio de 2013</t>
  </si>
  <si>
    <t>24 Junio de 2013</t>
  </si>
  <si>
    <t>25 Junio de 2013</t>
  </si>
  <si>
    <t>26 Junio de 2013</t>
  </si>
  <si>
    <t>27 Junio de 2013</t>
  </si>
  <si>
    <t>28 Junio de 2013</t>
  </si>
  <si>
    <t>2 Julio de 2013</t>
  </si>
  <si>
    <t>3 Julio de 2013</t>
  </si>
  <si>
    <t>4 Julio de 2013</t>
  </si>
  <si>
    <t>5 Julio de 2013</t>
  </si>
  <si>
    <t>8 Julio de 2013</t>
  </si>
  <si>
    <t>9 Julio de 2013</t>
  </si>
  <si>
    <t>10 Julio de 2013</t>
  </si>
  <si>
    <t>11 Julio de 2013</t>
  </si>
  <si>
    <t>12 Julio de 2013</t>
  </si>
  <si>
    <t>15 Julio de 2013</t>
  </si>
  <si>
    <t>16 Julio de 2013</t>
  </si>
  <si>
    <t>17 Julio de 2013</t>
  </si>
  <si>
    <t>18 Julio de 2013</t>
  </si>
  <si>
    <t>19 Julio de 2013</t>
  </si>
  <si>
    <t>22 Julio de 2013</t>
  </si>
  <si>
    <t>23 Julio de 2013</t>
  </si>
  <si>
    <t>24 Julio de 2013</t>
  </si>
  <si>
    <t>25 Julio de 2013</t>
  </si>
  <si>
    <t>26 Julio de 2013</t>
  </si>
  <si>
    <t>29 Julio de 2013</t>
  </si>
  <si>
    <t>30 Julio de 2013</t>
  </si>
  <si>
    <t>31 Julio de 2013</t>
  </si>
  <si>
    <t>1 Agosto de 2013</t>
  </si>
  <si>
    <t>2 Agosto de 2013</t>
  </si>
  <si>
    <t>5 Agosto de 2013</t>
  </si>
  <si>
    <t>6 Agosto de 2013</t>
  </si>
  <si>
    <t>8 Agosto de 2013</t>
  </si>
  <si>
    <t>9 Agosto de 2013</t>
  </si>
  <si>
    <t>12 Agosto de 2013</t>
  </si>
  <si>
    <t>13 Agosto de 2013</t>
  </si>
  <si>
    <t>14 Agosto de 2013</t>
  </si>
  <si>
    <t>15 Agosto de 2013</t>
  </si>
  <si>
    <t>16 Agosto de 2013</t>
  </si>
  <si>
    <t>20 Agosto de 2013</t>
  </si>
  <si>
    <t>21 Agosto de 2013</t>
  </si>
  <si>
    <t>22 Agosto de 2013</t>
  </si>
  <si>
    <t>23 Agosto de 2013</t>
  </si>
  <si>
    <t>26 Agosto de 2013</t>
  </si>
  <si>
    <t>27 Agosto de 2013</t>
  </si>
  <si>
    <t>28 Agosto de 2013</t>
  </si>
  <si>
    <t>29 Agosto de 2013</t>
  </si>
  <si>
    <t>30 Agosto de 2013</t>
  </si>
  <si>
    <t>2 Septiembre de 2013</t>
  </si>
  <si>
    <t>3 Septiembre de 2013</t>
  </si>
  <si>
    <t>4 Septiembre de 2013</t>
  </si>
  <si>
    <t>5 Septiembre de 2013</t>
  </si>
  <si>
    <t>6 Septiembre de 2013</t>
  </si>
  <si>
    <t>9 Septiembre de 2013</t>
  </si>
  <si>
    <t>10 Septiembre de 2013</t>
  </si>
  <si>
    <t>11 Septiembre de 2013</t>
  </si>
  <si>
    <t>12 Septiembre de 2013</t>
  </si>
  <si>
    <t>13 Septiembre de 2013</t>
  </si>
  <si>
    <t>16 Septiembre de 2013</t>
  </si>
  <si>
    <t>17 Septiembre de 2013</t>
  </si>
  <si>
    <t>18 Septiembre de 2013</t>
  </si>
  <si>
    <t>19 Septiembre de 2013</t>
  </si>
  <si>
    <t>20 Septiembre de 2013</t>
  </si>
  <si>
    <t>23 Septiembre de 2013</t>
  </si>
  <si>
    <t>24 Septiembre de 2013</t>
  </si>
  <si>
    <t>25 Septiembre de 2013</t>
  </si>
  <si>
    <t>26 Septiembre de 2013</t>
  </si>
  <si>
    <t>27 Septiembre de 2013</t>
  </si>
  <si>
    <t>30 Septiembre de 2013</t>
  </si>
  <si>
    <t>1 Octubre de 2013</t>
  </si>
  <si>
    <t>2 Octubre de 2013</t>
  </si>
  <si>
    <t>3 Octubre de 2013</t>
  </si>
  <si>
    <t>4 Octubre de 2013</t>
  </si>
  <si>
    <t>7 Octubre de 2013</t>
  </si>
  <si>
    <t>8 Octubre de 2013</t>
  </si>
  <si>
    <t>9 Octubre de 2013</t>
  </si>
  <si>
    <t>10 Octubre de 2013</t>
  </si>
  <si>
    <t>11 Octubre de 2013</t>
  </si>
  <si>
    <t>15 Octubre de 2013</t>
  </si>
  <si>
    <t>16 Octubre de 2013</t>
  </si>
  <si>
    <t>17 Octubre de 2013</t>
  </si>
  <si>
    <t>18 Octubre de 2013</t>
  </si>
  <si>
    <t>21 Octubre de 2013</t>
  </si>
  <si>
    <t>22 Octubre de 2013</t>
  </si>
  <si>
    <t>23 Octubre de 2013</t>
  </si>
  <si>
    <t>24 Octubre de 2013</t>
  </si>
  <si>
    <t>25 Octubre de 2013</t>
  </si>
  <si>
    <t>28 Octubre de 2013</t>
  </si>
  <si>
    <t>29 Octubre de 2013</t>
  </si>
  <si>
    <t>30 Octubre de 2013</t>
  </si>
  <si>
    <t>31 Octubre de 2013</t>
  </si>
  <si>
    <t>1 Noviembre de 2013</t>
  </si>
  <si>
    <t>5 Noviembre de 2013</t>
  </si>
  <si>
    <t>6 Noviembre de 2013</t>
  </si>
  <si>
    <t>7 Noviembre de 2013</t>
  </si>
  <si>
    <t>8 Noviembre de 2013</t>
  </si>
  <si>
    <t>12 Noviembre de 2013</t>
  </si>
  <si>
    <t>13 Noviembre de 2013</t>
  </si>
  <si>
    <t>14 Noviembre de 2013</t>
  </si>
  <si>
    <t>15 Noviembre de 2013</t>
  </si>
  <si>
    <t>18 Noviembre de 2013</t>
  </si>
  <si>
    <t>19 Noviembre de 2013</t>
  </si>
  <si>
    <t>20 Noviembre de 2013</t>
  </si>
  <si>
    <t>21 Noviembre de 2013</t>
  </si>
  <si>
    <t>22 Noviembre de 2013</t>
  </si>
  <si>
    <t>25 Noviembre de 2013</t>
  </si>
  <si>
    <t>26 Noviembre de 2013</t>
  </si>
  <si>
    <t>27 Noviembre de 2013</t>
  </si>
  <si>
    <t>28 Noviembre de 2013</t>
  </si>
  <si>
    <t>29 Noviembre de 2013</t>
  </si>
  <si>
    <t>2 Diciembre de 2013</t>
  </si>
  <si>
    <t>3 Diciembre de 2013</t>
  </si>
  <si>
    <t>4 Diciembre de 2013</t>
  </si>
  <si>
    <t>5 Diciembre de 2013</t>
  </si>
  <si>
    <t>6 Diciembre de 2013</t>
  </si>
  <si>
    <t>9 Diciembre de 2013</t>
  </si>
  <si>
    <t>10 Diciembre de 2013</t>
  </si>
  <si>
    <t>11 Diciembre de 2013</t>
  </si>
  <si>
    <t>12 Diciembre de 2013</t>
  </si>
  <si>
    <t>13 Diciembre de 2013</t>
  </si>
  <si>
    <t>16 Diciembre de 2013</t>
  </si>
  <si>
    <t>17 Diciembre de 2013</t>
  </si>
  <si>
    <t>18 Diciembre de 2013</t>
  </si>
  <si>
    <t>19 Diciembre de 2013</t>
  </si>
  <si>
    <t>20 Diciembre de 2013</t>
  </si>
  <si>
    <t>23 Diciembre de 2013</t>
  </si>
  <si>
    <t>24 Diciembre de 2013</t>
  </si>
  <si>
    <t>26 Diciembre de 2013</t>
  </si>
  <si>
    <t>27 Diciembre de 2013</t>
  </si>
  <si>
    <t>30 Diciembre de 2013</t>
  </si>
  <si>
    <t>31 Diciembre de 2013</t>
  </si>
  <si>
    <t>2 Enero de 2014</t>
  </si>
  <si>
    <t>3 Enero de 2014</t>
  </si>
  <si>
    <t>7 Enero de 2014</t>
  </si>
  <si>
    <t>8 Enero de 2014</t>
  </si>
  <si>
    <t>9 Enero de 2014</t>
  </si>
  <si>
    <t>10 Enero de 2014</t>
  </si>
  <si>
    <t>13 Enero de 2014</t>
  </si>
  <si>
    <t>14 Enero de 2014</t>
  </si>
  <si>
    <t>15 Enero de 2014</t>
  </si>
  <si>
    <t>16 Enero de 2014</t>
  </si>
  <si>
    <t>17 Enero de 2014</t>
  </si>
  <si>
    <t>20 Enero de 2014</t>
  </si>
  <si>
    <t>21 Enero de 2014</t>
  </si>
  <si>
    <t>22 Enero de 2014</t>
  </si>
  <si>
    <t>23 Enero de 2014</t>
  </si>
  <si>
    <t>24 Enero de 2014</t>
  </si>
  <si>
    <t>27 Enero de 2014</t>
  </si>
  <si>
    <t>28 Enero de 2014</t>
  </si>
  <si>
    <t>29 Enero de 2014</t>
  </si>
  <si>
    <t>30 Enero de 2014</t>
  </si>
  <si>
    <t>31 Enero de 2014</t>
  </si>
  <si>
    <t>3 Febrero de 2014</t>
  </si>
  <si>
    <t>4 Febrero de 2014</t>
  </si>
  <si>
    <t>5 Febrero de 2014</t>
  </si>
  <si>
    <t>6 Febrero de 2014</t>
  </si>
  <si>
    <t>7 Febrero de 2014</t>
  </si>
  <si>
    <t>10 Febrero de 2014</t>
  </si>
  <si>
    <t>11 Febrero de 2014</t>
  </si>
  <si>
    <t>12 Febrero de 2014</t>
  </si>
  <si>
    <t>13 Febrero de 2014</t>
  </si>
  <si>
    <t>14 Febrero de 2014</t>
  </si>
  <si>
    <t>18 Febrero de 2014</t>
  </si>
  <si>
    <t>19 Febrero de 2014</t>
  </si>
  <si>
    <t>20 Febrero de 2014</t>
  </si>
  <si>
    <t>21 Febrero de 2014</t>
  </si>
  <si>
    <t>24 Febrero de 2014</t>
  </si>
  <si>
    <t>25 Febrero de 2014</t>
  </si>
  <si>
    <t>26 Febrero de 2014</t>
  </si>
  <si>
    <t>27 Febrero de 2014</t>
  </si>
  <si>
    <t>28 Febrero de 2014</t>
  </si>
  <si>
    <t>3 Marzo de 2014</t>
  </si>
  <si>
    <t>4 Marzo de 2014</t>
  </si>
  <si>
    <t>5 Marzo de 2014</t>
  </si>
  <si>
    <t>6 Marzo de 2014</t>
  </si>
  <si>
    <t>7 Marzo de 2014</t>
  </si>
  <si>
    <t>10 Marzo de 2014</t>
  </si>
  <si>
    <t>11 Marzo de 2014</t>
  </si>
  <si>
    <t>12 Marzo de 2014</t>
  </si>
  <si>
    <t>13 Marzo de 2014</t>
  </si>
  <si>
    <t>14 Marzo de 2014</t>
  </si>
  <si>
    <t>17 Marzo de 2014</t>
  </si>
  <si>
    <t>18 Marzo de 2014</t>
  </si>
  <si>
    <t>19 Marzo de 2014</t>
  </si>
  <si>
    <t>20 Marzo de 2014</t>
  </si>
  <si>
    <t>21 Marzo de 2014</t>
  </si>
  <si>
    <t>25 Marzo de 2014</t>
  </si>
  <si>
    <t>26 Marzo de 2014</t>
  </si>
  <si>
    <t>27 Marzo de 2014</t>
  </si>
  <si>
    <t>28 Marzo de 2014</t>
  </si>
  <si>
    <t>31 Marzo de 2014</t>
  </si>
  <si>
    <t>1 Abril de 2014</t>
  </si>
  <si>
    <t>2 Abril de 2014</t>
  </si>
  <si>
    <t>3 Abril de 2014</t>
  </si>
  <si>
    <t>4 Abril de 2014</t>
  </si>
  <si>
    <t>7 Abril de 2014</t>
  </si>
  <si>
    <t>8 Abril de 2014</t>
  </si>
  <si>
    <t>9 Abril de 2014</t>
  </si>
  <si>
    <t>10 Abril de 2014</t>
  </si>
  <si>
    <t>11 Abril de 2014</t>
  </si>
  <si>
    <t>14 Abril de 2014</t>
  </si>
  <si>
    <t>15 Abril de 2014</t>
  </si>
  <si>
    <t>16 Abril de 2014</t>
  </si>
  <si>
    <t>21 Abril de 2014</t>
  </si>
  <si>
    <t>22 Abril de 2014</t>
  </si>
  <si>
    <t>23 Abril de 2014</t>
  </si>
  <si>
    <t>24 Abril de 2014</t>
  </si>
  <si>
    <t>25 Abril de 2014</t>
  </si>
  <si>
    <t>28 Abril de 2014</t>
  </si>
  <si>
    <t>29 Abril de 2014</t>
  </si>
  <si>
    <t>30 Abril de 2014</t>
  </si>
  <si>
    <t>1 Mayo de 2014</t>
  </si>
  <si>
    <t>2 Mayo de 2014</t>
  </si>
  <si>
    <t>5 Mayo de 2014</t>
  </si>
  <si>
    <t>6 Mayo de 2014</t>
  </si>
  <si>
    <t>7 Mayo de 2014</t>
  </si>
  <si>
    <t>8 Mayo de 2014</t>
  </si>
  <si>
    <t>9 Mayo de 2014</t>
  </si>
  <si>
    <t>12 Mayo de 2014</t>
  </si>
  <si>
    <t>13 Mayo de 2014</t>
  </si>
  <si>
    <t>14 Mayo de 2014</t>
  </si>
  <si>
    <t>15 Mayo de 2014</t>
  </si>
  <si>
    <t>16 Mayo de 2014</t>
  </si>
  <si>
    <t>19 Mayo de 2014</t>
  </si>
  <si>
    <t>20 Mayo de 2014</t>
  </si>
  <si>
    <t>21 Mayo de 2014</t>
  </si>
  <si>
    <t>22 Mayo de 2014</t>
  </si>
  <si>
    <t>23 Mayo de 2014</t>
  </si>
  <si>
    <t>26 Mayo de 2014</t>
  </si>
  <si>
    <t>27 Mayo de 2014</t>
  </si>
  <si>
    <t>28 Mayo de 2014</t>
  </si>
  <si>
    <t>29 Mayo de 2014</t>
  </si>
  <si>
    <t>30 Mayo de 2014</t>
  </si>
  <si>
    <t>3 Junio de 2014</t>
  </si>
  <si>
    <t>4 Junio de 2014</t>
  </si>
  <si>
    <t>5 Junio de 2014</t>
  </si>
  <si>
    <t>6 Junio de 2014</t>
  </si>
  <si>
    <t>9 Junio de 2014</t>
  </si>
  <si>
    <t>10 Junio de 2014</t>
  </si>
  <si>
    <t>11 Junio de 2014</t>
  </si>
  <si>
    <t>12 Junio de 2014</t>
  </si>
  <si>
    <t>13 Junio de 2014</t>
  </si>
  <si>
    <t>16 Junio de 2014</t>
  </si>
  <si>
    <t>17 Junio de 2014</t>
  </si>
  <si>
    <t>18 Junio de 2014</t>
  </si>
  <si>
    <t>19 Junio de 2014</t>
  </si>
  <si>
    <t>20 Junio de 2014</t>
  </si>
  <si>
    <t>24 Junio de 2014</t>
  </si>
  <si>
    <t>25 Junio de 2014</t>
  </si>
  <si>
    <t>26 Junio de 2014</t>
  </si>
  <si>
    <t>27 Junio de 2014</t>
  </si>
  <si>
    <t>1 Julio de 2014</t>
  </si>
  <si>
    <t>2 Julio de 2014</t>
  </si>
  <si>
    <t>3 Julio de 2014</t>
  </si>
  <si>
    <t>4 Julio de 2014</t>
  </si>
  <si>
    <t>7 Julio de 2014</t>
  </si>
  <si>
    <t>8 Julio de 2014</t>
  </si>
  <si>
    <t>9 Julio de 2014</t>
  </si>
  <si>
    <t>10 Julio de 2014</t>
  </si>
  <si>
    <t>11 Julio de 2014</t>
  </si>
  <si>
    <t>14 Julio de 2014</t>
  </si>
  <si>
    <t>15 Julio de 2014</t>
  </si>
  <si>
    <t>16 Julio de 2014</t>
  </si>
  <si>
    <t>17 Julio de 2014</t>
  </si>
  <si>
    <t>18 Julio de 2014</t>
  </si>
  <si>
    <t>21 Julio de 2014</t>
  </si>
  <si>
    <t>22 Julio de 2014</t>
  </si>
  <si>
    <t>23 Julio de 2014</t>
  </si>
  <si>
    <t>24 Julio de 2014</t>
  </si>
  <si>
    <t>25 Julio de 2014</t>
  </si>
  <si>
    <t>28 Julio de 2014</t>
  </si>
  <si>
    <t>29 Julio de 2014</t>
  </si>
  <si>
    <t>30 Julio de 2014</t>
  </si>
  <si>
    <t>31 Julio de 2014</t>
  </si>
  <si>
    <t>1 Agosto de 2014</t>
  </si>
  <si>
    <t>4 Agosto de 2014</t>
  </si>
  <si>
    <t>5 Agosto de 2014</t>
  </si>
  <si>
    <t>6 Agosto de 2014</t>
  </si>
  <si>
    <t>8 Agosto de 2014</t>
  </si>
  <si>
    <t>11 Agosto de 2014</t>
  </si>
  <si>
    <t>12 Agosto de 2014</t>
  </si>
  <si>
    <t>13 Agosto de 2014</t>
  </si>
  <si>
    <t>14 Agosto de 2014</t>
  </si>
  <si>
    <t>15 Agosto de 2014</t>
  </si>
  <si>
    <t>19 Agosto de 2014</t>
  </si>
  <si>
    <t>20 Agosto de 2014</t>
  </si>
  <si>
    <t>21 Agosto de 2014</t>
  </si>
  <si>
    <t>22 Agosto de 2014</t>
  </si>
  <si>
    <t>25 Agosto de 2014</t>
  </si>
  <si>
    <t>26 Agosto de 2014</t>
  </si>
  <si>
    <t>27 Agosto de 2014</t>
  </si>
  <si>
    <t>28 Agosto de 2014</t>
  </si>
  <si>
    <t>29 Agosto de 2014</t>
  </si>
  <si>
    <t>1 Septiembre de 2014</t>
  </si>
  <si>
    <t>2 Septiembre de 2014</t>
  </si>
  <si>
    <t>3 Septiembre de 2014</t>
  </si>
  <si>
    <t>4 Septiembre de 2014</t>
  </si>
  <si>
    <t>5 Septiembre de 2014</t>
  </si>
  <si>
    <t>8 Septiembre de 2014</t>
  </si>
  <si>
    <t>9 Septiembre de 2014</t>
  </si>
  <si>
    <t>10 Septiembre de 2014</t>
  </si>
  <si>
    <t>11 Septiembre de 2014</t>
  </si>
  <si>
    <t>12 Septiembre de 2014</t>
  </si>
  <si>
    <t>15 Septiembre de 2014</t>
  </si>
  <si>
    <t>16 Septiembre de 2014</t>
  </si>
  <si>
    <t>17 Septiembre de 2014</t>
  </si>
  <si>
    <t>18 Septiembre de 2014</t>
  </si>
  <si>
    <t>19 Septiembre de 2014</t>
  </si>
  <si>
    <t>22 Septiembre de 2014</t>
  </si>
  <si>
    <t>23 Septiembre de 2014</t>
  </si>
  <si>
    <t>24 Septiembre de 2014</t>
  </si>
  <si>
    <t>25 Septiembre de 2014</t>
  </si>
  <si>
    <t>26 Septiembre de 2014</t>
  </si>
  <si>
    <t>29 Septiembre de 2014</t>
  </si>
  <si>
    <t>30 Septiembre de 2014</t>
  </si>
  <si>
    <t>1 Octubre de 2014</t>
  </si>
  <si>
    <t>2 Octubre de 2014</t>
  </si>
  <si>
    <t>3 Octubre de 2014</t>
  </si>
  <si>
    <t>6 Octubre de 2014</t>
  </si>
  <si>
    <t>7 Octubre de 2014</t>
  </si>
  <si>
    <t>8 Octubre de 2014</t>
  </si>
  <si>
    <t>9 Octubre de 2014</t>
  </si>
  <si>
    <t>10 Octubre de 2014</t>
  </si>
  <si>
    <t>14 Octubre de 2014</t>
  </si>
  <si>
    <t>15 Octubre de 2014</t>
  </si>
  <si>
    <t>16 Octubre de 2014</t>
  </si>
  <si>
    <t>17 Octubre de 2014</t>
  </si>
  <si>
    <t>20 Octubre de 2014</t>
  </si>
  <si>
    <t>21 Octubre de 2014</t>
  </si>
  <si>
    <t>22 Octubre de 2014</t>
  </si>
  <si>
    <t>23 Octubre de 2014</t>
  </si>
  <si>
    <t>24 Octubre de 2014</t>
  </si>
  <si>
    <t>27 Octubre de 2014</t>
  </si>
  <si>
    <t>28 Octubre de 2014</t>
  </si>
  <si>
    <t>29 Octubre de 2014</t>
  </si>
  <si>
    <t>30 Octubre de 2014</t>
  </si>
  <si>
    <t>31 Octubre de 2014</t>
  </si>
  <si>
    <t>4 Noviembre de 2014</t>
  </si>
  <si>
    <t>5 Noviembre de 2014</t>
  </si>
  <si>
    <t>6 Noviembre de 2014</t>
  </si>
  <si>
    <t>7 Noviembre de 2014</t>
  </si>
  <si>
    <t>10 Noviembre de 2014</t>
  </si>
  <si>
    <t>11 Noviembre de 2014</t>
  </si>
  <si>
    <t>12 Noviembre de 2014</t>
  </si>
  <si>
    <t>13 Noviembre de 2014</t>
  </si>
  <si>
    <t>14 Noviembre de 2014</t>
  </si>
  <si>
    <t>18 Noviembre de 2014</t>
  </si>
  <si>
    <t>19 Noviembre de 2014</t>
  </si>
  <si>
    <t>20 Noviembre de 2014</t>
  </si>
  <si>
    <t>21 Noviembre de 2014</t>
  </si>
  <si>
    <t>24 Noviembre de 2014</t>
  </si>
  <si>
    <t>25 Noviembre de 2014</t>
  </si>
  <si>
    <t>26 Noviembre de 2014</t>
  </si>
  <si>
    <t>27 Noviembre de 2014</t>
  </si>
  <si>
    <t>28 Noviembre de 2014</t>
  </si>
  <si>
    <t>1 Diciembre de 2014</t>
  </si>
  <si>
    <t>2 Diciembre de 2014</t>
  </si>
  <si>
    <t>3 Diciembre de 2014</t>
  </si>
  <si>
    <t>4 Diciembre de 2014</t>
  </si>
  <si>
    <t>5 Diciembre de 2014</t>
  </si>
  <si>
    <t>9 Diciembre de 2014</t>
  </si>
  <si>
    <t>10 Diciembre de 2014</t>
  </si>
  <si>
    <t>11 Diciembre de 2014</t>
  </si>
  <si>
    <t>12 Diciembre de 2014</t>
  </si>
  <si>
    <t>15 Diciembre de 2014</t>
  </si>
  <si>
    <t>16 Diciembre de 2014</t>
  </si>
  <si>
    <t>17 Diciembre de 2014</t>
  </si>
  <si>
    <t>18 Diciembre de 2014</t>
  </si>
  <si>
    <t>19 Diciembre de 2014</t>
  </si>
  <si>
    <t>22 Diciembre de 2014</t>
  </si>
  <si>
    <t>30 Enero de 2015</t>
  </si>
  <si>
    <t>2 Febrero de 2015</t>
  </si>
  <si>
    <t>3 Febrero de 2015</t>
  </si>
  <si>
    <t>4 Febrero de 2015</t>
  </si>
  <si>
    <t>5 Febrero de 2015</t>
  </si>
  <si>
    <t>6 Febrero de 2015</t>
  </si>
  <si>
    <t>9 Febrero de 2015</t>
  </si>
  <si>
    <t>10 Febrero de 2015</t>
  </si>
  <si>
    <t>11 Febrero de 2015</t>
  </si>
  <si>
    <t>12 Febrero de 2015</t>
  </si>
  <si>
    <t>13 Febrero de 2015</t>
  </si>
  <si>
    <t>16 Febrero de 2015</t>
  </si>
  <si>
    <t>17 Febrero de 2015</t>
  </si>
  <si>
    <t>18 Febrero de 2015</t>
  </si>
  <si>
    <t>19 Febrero de 2015</t>
  </si>
  <si>
    <t>20 Febrero de 2015</t>
  </si>
  <si>
    <t>23 Febrero de 2015</t>
  </si>
  <si>
    <t>24 Febrero de 2015</t>
  </si>
  <si>
    <t>25 Febrero de 2015</t>
  </si>
  <si>
    <t>26 Febrero de 2015</t>
  </si>
  <si>
    <t>27 Febrero de 2015</t>
  </si>
  <si>
    <t>2 Marzo de 2015</t>
  </si>
  <si>
    <t>3 Marzo de 2015</t>
  </si>
  <si>
    <t>4 Marzo de 2015</t>
  </si>
  <si>
    <t>5 Marzo de 2015</t>
  </si>
  <si>
    <t>6 Marzo de 2015</t>
  </si>
  <si>
    <t>9 Marzo de 2015</t>
  </si>
  <si>
    <t>10 Marzo de 2015</t>
  </si>
  <si>
    <t>11 Marzo de 2015</t>
  </si>
  <si>
    <t>12 Marzo de 2015</t>
  </si>
  <si>
    <t>13 Marzo de 2015</t>
  </si>
  <si>
    <t>16 Marzo de 2015</t>
  </si>
  <si>
    <t>17 Marzo de 2015</t>
  </si>
  <si>
    <t>18 Marzo de 2015</t>
  </si>
  <si>
    <t>19 Marzo de 2015</t>
  </si>
  <si>
    <t>20 Marzo de 2015</t>
  </si>
  <si>
    <t>24 Marzo de 2015</t>
  </si>
  <si>
    <t>25 Marzo de 2015</t>
  </si>
  <si>
    <t>26 Marzo de 2015</t>
  </si>
  <si>
    <t>27 Marzo de 2015</t>
  </si>
  <si>
    <t>30 Marzo de 2015</t>
  </si>
  <si>
    <t>31 Marzo de 2015</t>
  </si>
  <si>
    <t>1 Abril de 2015</t>
  </si>
  <si>
    <t>6 Abril de 2015</t>
  </si>
  <si>
    <t>7 Abril de 2015</t>
  </si>
  <si>
    <t>8 Abril de 2015</t>
  </si>
  <si>
    <t>9 Abril de 2015</t>
  </si>
  <si>
    <t>10 Abril de 2015</t>
  </si>
  <si>
    <t>13 Abril de 2015</t>
  </si>
  <si>
    <t>14 Abril de 2015</t>
  </si>
  <si>
    <t>15 Abril de 2015</t>
  </si>
  <si>
    <t>16 Abril de 2015</t>
  </si>
  <si>
    <t>17 Abril de 2015</t>
  </si>
  <si>
    <t>20 Abril de 2015</t>
  </si>
  <si>
    <t>21 Abril de 2015</t>
  </si>
  <si>
    <t>22 Abril de 2015</t>
  </si>
  <si>
    <t>23 Abril de 2015</t>
  </si>
  <si>
    <t>24 Abril de 2015</t>
  </si>
  <si>
    <t>27 Abril de 2015</t>
  </si>
  <si>
    <t>28 Abril de 2015</t>
  </si>
  <si>
    <t>29 Abril de 2015</t>
  </si>
  <si>
    <t>30 Abril de 2015</t>
  </si>
  <si>
    <t>4 Mayo de 2015</t>
  </si>
  <si>
    <t>5 Mayo de 2015</t>
  </si>
  <si>
    <t>6 Mayo de 2015</t>
  </si>
  <si>
    <t>7 Mayo de 2015</t>
  </si>
  <si>
    <t>8 Mayo de 2015</t>
  </si>
  <si>
    <t>11 Mayo de 2015</t>
  </si>
  <si>
    <t>12 Mayo de 2015</t>
  </si>
  <si>
    <t>13 Mayo de 2015</t>
  </si>
  <si>
    <t>14 Mayo de 2015</t>
  </si>
  <si>
    <t>15 Mayo de 2015</t>
  </si>
  <si>
    <t>19 Mayo de 2015</t>
  </si>
  <si>
    <t>20 Mayo de 2015</t>
  </si>
  <si>
    <t>21 Mayo de 2015</t>
  </si>
  <si>
    <t>22 Mayo de 2015</t>
  </si>
  <si>
    <t>25 Mayo de 2015</t>
  </si>
  <si>
    <t>26 Mayo de 2015</t>
  </si>
  <si>
    <t>27 Mayo de 2015</t>
  </si>
  <si>
    <t>28 Mayo de 2015</t>
  </si>
  <si>
    <t>29 Mayo de 2015</t>
  </si>
  <si>
    <t>1 Junio de 2015</t>
  </si>
  <si>
    <t>2 Junio de 2015</t>
  </si>
  <si>
    <t>3 Junio de 2015</t>
  </si>
  <si>
    <t>4 Junio de 2015</t>
  </si>
  <si>
    <t>5 Junio de 2015</t>
  </si>
  <si>
    <t>9 Junio de 2015</t>
  </si>
  <si>
    <t>10 Junio de 2015</t>
  </si>
  <si>
    <t>11 Junio de 2015</t>
  </si>
  <si>
    <t>12 Junio de 2015</t>
  </si>
  <si>
    <t>16 Junio de 2015</t>
  </si>
  <si>
    <t>17 Junio de 2015</t>
  </si>
  <si>
    <t>18 Junio de 2015</t>
  </si>
  <si>
    <t>19 Junio de 2015</t>
  </si>
  <si>
    <t>22 Junio de 2015</t>
  </si>
  <si>
    <t>23 Junio de 2015</t>
  </si>
  <si>
    <t>24 Junio de 2015</t>
  </si>
  <si>
    <t>25 Junio de 2015</t>
  </si>
  <si>
    <t>26 Junio de 2015</t>
  </si>
  <si>
    <t>30 Junio de 2015</t>
  </si>
  <si>
    <t>1 Julio de 2015</t>
  </si>
  <si>
    <t>2 Julio de 2015</t>
  </si>
  <si>
    <t>3 Julio de 2015</t>
  </si>
  <si>
    <t>6 Julio de 2015</t>
  </si>
  <si>
    <t>7 Julio de 2015</t>
  </si>
  <si>
    <t>8 Julio de 2015</t>
  </si>
  <si>
    <t>9 Julio de 2015</t>
  </si>
  <si>
    <t>10 Julio de 2015</t>
  </si>
  <si>
    <t>13 Julio de 2015</t>
  </si>
  <si>
    <t>14 Julio de 2015</t>
  </si>
  <si>
    <t>15 Julio de 2015</t>
  </si>
  <si>
    <t>16 Julio de 2015</t>
  </si>
  <si>
    <t>17 Julio de 2015</t>
  </si>
  <si>
    <t>21 Julio de 2015</t>
  </si>
  <si>
    <t>22 Julio de 2015</t>
  </si>
  <si>
    <t>23 Julio de 2015</t>
  </si>
  <si>
    <t>24 Julio de 2015</t>
  </si>
  <si>
    <t>27 Julio de 2015</t>
  </si>
  <si>
    <t>28 Julio de 2015</t>
  </si>
  <si>
    <t>29 Julio de 2015</t>
  </si>
  <si>
    <t>30 Julio de 2015</t>
  </si>
  <si>
    <t>31 Julio de 2015</t>
  </si>
  <si>
    <t>3 Agosto de 2015</t>
  </si>
  <si>
    <t>4 Agosto de 2015</t>
  </si>
  <si>
    <t>5 Agosto de 2015</t>
  </si>
  <si>
    <t>6 Agosto de 2015</t>
  </si>
  <si>
    <t>10 Agosto de 2015</t>
  </si>
  <si>
    <t>11 Agosto de 2015</t>
  </si>
  <si>
    <t>12 Agosto de 2015</t>
  </si>
  <si>
    <t>13 Agosto de 2015</t>
  </si>
  <si>
    <t>14 Agosto de 2015</t>
  </si>
  <si>
    <t>18 Agosto de 2015</t>
  </si>
  <si>
    <t>19 Agosto de 2015</t>
  </si>
  <si>
    <t>20 Agosto de 2015</t>
  </si>
  <si>
    <t>21 Agosto de 2015</t>
  </si>
  <si>
    <t>24 Agosto de 2015</t>
  </si>
  <si>
    <t>25 Agosto de 2015</t>
  </si>
  <si>
    <t>26 Agosto de 2015</t>
  </si>
  <si>
    <t>27 Agosto de 2015</t>
  </si>
  <si>
    <t>28 Agosto de 2015</t>
  </si>
  <si>
    <t>31 Agosto de 2015</t>
  </si>
  <si>
    <t>1 Septiembre de 2015</t>
  </si>
  <si>
    <t>2 Septiembre de 2015</t>
  </si>
  <si>
    <t>3 Septiembre de 2015</t>
  </si>
  <si>
    <t>4 Septiembre de 2015</t>
  </si>
  <si>
    <t>7 Septiembre de 2015</t>
  </si>
  <si>
    <t>8 Septiembre de 2015</t>
  </si>
  <si>
    <t>9 Septiembre de 2015</t>
  </si>
  <si>
    <t>10 Septiembre de 2015</t>
  </si>
  <si>
    <t>11 Septiembre de 2015</t>
  </si>
  <si>
    <t>14 Septiembre de 2015</t>
  </si>
  <si>
    <t>15 Septiembre de 2015</t>
  </si>
  <si>
    <t>16 Septiembre de 2015</t>
  </si>
  <si>
    <t>17 Septiembre de 2015</t>
  </si>
  <si>
    <t>18 Septiembre de 2015</t>
  </si>
  <si>
    <t>21 Septiembre de 2015</t>
  </si>
  <si>
    <t>22 Septiembre de 2015</t>
  </si>
  <si>
    <t>23 Septiembre de 2015</t>
  </si>
  <si>
    <t>24 Septiembre de 2015</t>
  </si>
  <si>
    <t>25 Septiembre de 2015</t>
  </si>
  <si>
    <t>28 Septiembre de 2015</t>
  </si>
  <si>
    <t>29 Septiembre de 2015</t>
  </si>
  <si>
    <t>30 Septiembre de 2015</t>
  </si>
  <si>
    <t>1 Octubre de 2015</t>
  </si>
  <si>
    <t>2 Octubre de 2015</t>
  </si>
  <si>
    <t>5 Octubre de 2015</t>
  </si>
  <si>
    <t>6 Octubre de 2015</t>
  </si>
  <si>
    <t>7 Octubre de 2015</t>
  </si>
  <si>
    <t>8 Octubre de 2015</t>
  </si>
  <si>
    <t>9 Octubre de 2015</t>
  </si>
  <si>
    <t>13 Octubre de 2015</t>
  </si>
  <si>
    <t>14 Octubre de 2015</t>
  </si>
  <si>
    <t>15 Octubre de 2015</t>
  </si>
  <si>
    <t>16 Octubre de 2015</t>
  </si>
  <si>
    <t>19 Octubre de 2015</t>
  </si>
  <si>
    <t>20 Octubre de 2015</t>
  </si>
  <si>
    <t>21 Octubre de 2015</t>
  </si>
  <si>
    <t>22 Octubre de 2015</t>
  </si>
  <si>
    <t>23 Octubre de 2015</t>
  </si>
  <si>
    <t>26 Octubre de 2015</t>
  </si>
  <si>
    <t>27 Octubre de 2015</t>
  </si>
  <si>
    <t>28 Octubre de 2015</t>
  </si>
  <si>
    <t>29 Octubre de 2015</t>
  </si>
  <si>
    <t>30 Octubre de 2015</t>
  </si>
  <si>
    <t>3 Noviembre de 2015</t>
  </si>
  <si>
    <t>4 Noviembre de 2015</t>
  </si>
  <si>
    <t>5 Noviembre de 2015</t>
  </si>
  <si>
    <t>6 Noviembre de 2015</t>
  </si>
  <si>
    <t>9 Noviembre de 2015</t>
  </si>
  <si>
    <t>10 Noviembre de 2015</t>
  </si>
  <si>
    <t>11 Noviembre de 2015</t>
  </si>
  <si>
    <t>12 Noviembre de 2015</t>
  </si>
  <si>
    <t>13 Noviembre de 2015</t>
  </si>
  <si>
    <t>17 Noviembre de 2015</t>
  </si>
  <si>
    <t>18 Noviembre de 2015</t>
  </si>
  <si>
    <t>19 Noviembre de 2015</t>
  </si>
  <si>
    <t>20 Noviembre de 2015</t>
  </si>
  <si>
    <t>23 Noviembre de 2015</t>
  </si>
  <si>
    <t>24 Noviembre de 2015</t>
  </si>
  <si>
    <t>25 Noviembre de 2015</t>
  </si>
  <si>
    <t>26 Noviembre de 2015</t>
  </si>
  <si>
    <t>27 Noviembre de 2015</t>
  </si>
  <si>
    <t>30 Noviembre de 2015</t>
  </si>
  <si>
    <t>1 Diciembre de 2015</t>
  </si>
  <si>
    <t>2 Diciembre de 2015</t>
  </si>
  <si>
    <t>3 Diciembre de 2015</t>
  </si>
  <si>
    <t>4 Diciembre de 2015</t>
  </si>
  <si>
    <t>7 Diciembre de 2015</t>
  </si>
  <si>
    <t>9 Diciembre de 2015</t>
  </si>
  <si>
    <t>10 Diciembre de 2015</t>
  </si>
  <si>
    <t>11 Diciembre de 2015</t>
  </si>
  <si>
    <t>14 Diciembre de 2015</t>
  </si>
  <si>
    <t>15 Diciembre de 2015</t>
  </si>
  <si>
    <t>16 Diciembre de 2015</t>
  </si>
  <si>
    <t>17 Diciembre de 2015</t>
  </si>
  <si>
    <t>18 Diciembre de 2015</t>
  </si>
  <si>
    <t>21 Diciembre de 2015</t>
  </si>
  <si>
    <t>22 Diciembre de 2015</t>
  </si>
  <si>
    <t>23 Diciembre de 2015</t>
  </si>
  <si>
    <t>24 Diciembre de 2015</t>
  </si>
  <si>
    <t>28 Diciembre de 2015</t>
  </si>
  <si>
    <t>29 Diciembre de 2015</t>
  </si>
  <si>
    <t>30 Diciembre de 2015</t>
  </si>
  <si>
    <t>31 Diciembre de 2015</t>
  </si>
  <si>
    <t>4 Enero de 2016</t>
  </si>
  <si>
    <t>5 Enero de 2016</t>
  </si>
  <si>
    <t>6 Enero de 2016</t>
  </si>
  <si>
    <t>7 Enero de 2016</t>
  </si>
  <si>
    <t>8 Enero de 2016</t>
  </si>
  <si>
    <t>11 Enero de 2016</t>
  </si>
  <si>
    <t>12 Enero de 2016</t>
  </si>
  <si>
    <t>13 Enero de 2016</t>
  </si>
  <si>
    <t>14 Enero de 2016</t>
  </si>
  <si>
    <t>15 Enero de 2016</t>
  </si>
  <si>
    <t>18 Enero de 2016</t>
  </si>
  <si>
    <t>19 Enero de 2016</t>
  </si>
  <si>
    <t>20 Enero de 2016</t>
  </si>
  <si>
    <t>21 Enero de 2016</t>
  </si>
  <si>
    <t>22 Enero de 2016</t>
  </si>
  <si>
    <t>25 Enero de 2016</t>
  </si>
  <si>
    <t>26 Enero de 2016</t>
  </si>
  <si>
    <t>27 Enero de 2016</t>
  </si>
  <si>
    <t>28 Enero de 2016</t>
  </si>
  <si>
    <t>29 Enero de 2016</t>
  </si>
  <si>
    <t>1 Febrero de 2016</t>
  </si>
  <si>
    <t>2 Febrero de 2016</t>
  </si>
  <si>
    <t>3 Febrero de 2016</t>
  </si>
  <si>
    <t>4 Febrero de 2016</t>
  </si>
  <si>
    <t>5 Febrero de 2016</t>
  </si>
  <si>
    <t>8 Febrero de 2016</t>
  </si>
  <si>
    <t>9 Febrero de 2016</t>
  </si>
  <si>
    <t>10 Febrero de 2016</t>
  </si>
  <si>
    <t>11 Febrero de 2016</t>
  </si>
  <si>
    <t>12 Febrero de 2016</t>
  </si>
  <si>
    <t>15 Febrero de 2016</t>
  </si>
  <si>
    <t>16 Febrero de 2016</t>
  </si>
  <si>
    <t>17 Febrero de 2016</t>
  </si>
  <si>
    <t>18 Febrero de 2016</t>
  </si>
  <si>
    <t>19 Febrero de 2016</t>
  </si>
  <si>
    <t>22 Febrero de 2016</t>
  </si>
  <si>
    <t>23 Febrero de 2016</t>
  </si>
  <si>
    <t>24 Febrero de 2016</t>
  </si>
  <si>
    <t>25 Febrero de 2016</t>
  </si>
  <si>
    <t>26 Febrero de 2016</t>
  </si>
  <si>
    <t>29 Febrero de 2016</t>
  </si>
  <si>
    <t>1 Marzo de 2016</t>
  </si>
  <si>
    <t>2 Marzo de 2016</t>
  </si>
  <si>
    <t>3 Marzo de 2016</t>
  </si>
  <si>
    <t>4 Marzo de 2016</t>
  </si>
  <si>
    <t>7 Marzo de 2016</t>
  </si>
  <si>
    <t>8 Marzo de 2016</t>
  </si>
  <si>
    <t>9 Marzo de 2016</t>
  </si>
  <si>
    <t>10 Marzo de 2016</t>
  </si>
  <si>
    <t>11 Marzo de 2016</t>
  </si>
  <si>
    <t>14 Marzo de 2016</t>
  </si>
  <si>
    <t>15 Marzo de 2016</t>
  </si>
  <si>
    <t>16 Marzo de 2016</t>
  </si>
  <si>
    <t>17 Marzo de 2016</t>
  </si>
  <si>
    <t>18 Marzo de 2016</t>
  </si>
  <si>
    <t>22 Marzo de 2016</t>
  </si>
  <si>
    <t>23 Marzo de 2016</t>
  </si>
  <si>
    <t>28 Marzo de 2016</t>
  </si>
  <si>
    <t>29 Marzo de 2016</t>
  </si>
  <si>
    <t>30 Marzo de 2016</t>
  </si>
  <si>
    <t>31 Marzo de 2016</t>
  </si>
  <si>
    <t>1 Abril de 2016</t>
  </si>
  <si>
    <t>4 Abril de 2016</t>
  </si>
  <si>
    <t>5 Abril de 2016</t>
  </si>
  <si>
    <t>6 Abril de 2016</t>
  </si>
  <si>
    <t>7 Abril de 2016</t>
  </si>
  <si>
    <t>8 Abril de 2016</t>
  </si>
  <si>
    <t>11 Abril de 2016</t>
  </si>
  <si>
    <t>12 Abril de 2016</t>
  </si>
  <si>
    <t>13 Abril de 2016</t>
  </si>
  <si>
    <t>14 Abril de 2016</t>
  </si>
  <si>
    <t>15 Abril de 2016</t>
  </si>
  <si>
    <t>18 Abril de 2016</t>
  </si>
  <si>
    <t>19 Abril de 2016</t>
  </si>
  <si>
    <t>20 Abril de 2016</t>
  </si>
  <si>
    <t>21 Abril de 2016</t>
  </si>
  <si>
    <t>22 Abril de 2016</t>
  </si>
  <si>
    <t>25 Abril de 2016</t>
  </si>
  <si>
    <t>26 Abril de 2016</t>
  </si>
  <si>
    <t>27 Abril de 2016</t>
  </si>
  <si>
    <t>28 Abril de 2016</t>
  </si>
  <si>
    <t>29 Abril de 2016</t>
  </si>
  <si>
    <t>2 Mayo de 2016</t>
  </si>
  <si>
    <t>3 Mayo de 2016</t>
  </si>
  <si>
    <t>4 Mayo de 2016</t>
  </si>
  <si>
    <t>5 Mayo de 2016</t>
  </si>
  <si>
    <t>6 Mayo de 2016</t>
  </si>
  <si>
    <t>10 Mayo de 2016</t>
  </si>
  <si>
    <t>11 Mayo de 2016</t>
  </si>
  <si>
    <t>12 Mayo de 2016</t>
  </si>
  <si>
    <t>13 Mayo de 2016</t>
  </si>
  <si>
    <t>16 Mayo de 2016</t>
  </si>
  <si>
    <t>17 Mayo de 2016</t>
  </si>
  <si>
    <t>18 Mayo de 2016</t>
  </si>
  <si>
    <t>19 Mayo de 2016</t>
  </si>
  <si>
    <t>20 Mayo de 2016</t>
  </si>
  <si>
    <t>23 Mayo de 2016</t>
  </si>
  <si>
    <t>24 Mayo de 2016</t>
  </si>
  <si>
    <t>25 Mayo de 2016</t>
  </si>
  <si>
    <t>26 Mayo de 2016</t>
  </si>
  <si>
    <t>27 Mayo de 2016</t>
  </si>
  <si>
    <t>30 Mayo de 2016</t>
  </si>
  <si>
    <t>31 Mayo de 2016</t>
  </si>
  <si>
    <t>1 Junio de 2016</t>
  </si>
  <si>
    <t>2 Junio de 2016</t>
  </si>
  <si>
    <t>3 Junio de 2016</t>
  </si>
  <si>
    <t>7 Junio de 2016</t>
  </si>
  <si>
    <t>8 Junio de 2016</t>
  </si>
  <si>
    <t>9 Junio de 2016</t>
  </si>
  <si>
    <t>10 Junio de 2016</t>
  </si>
  <si>
    <t>13 Junio de 2016</t>
  </si>
  <si>
    <t>14 Junio de 2016</t>
  </si>
  <si>
    <t>15 Junio de 2016</t>
  </si>
  <si>
    <t>16 Junio de 2016</t>
  </si>
  <si>
    <t>17 Junio de 2016</t>
  </si>
  <si>
    <t>20 Junio de 2016</t>
  </si>
  <si>
    <t>21 Junio de 2016</t>
  </si>
  <si>
    <t>22 Junio de 2016</t>
  </si>
  <si>
    <t>23 Junio de 2016</t>
  </si>
  <si>
    <t>24 Junio de 2016</t>
  </si>
  <si>
    <t>27 Junio de 2016</t>
  </si>
  <si>
    <t>28 Junio de 2016</t>
  </si>
  <si>
    <t>29 Junio de 2016</t>
  </si>
  <si>
    <t>30 Junio de 2016</t>
  </si>
  <si>
    <t>1 Julio de 2016</t>
  </si>
  <si>
    <t>5 Julio de 2016</t>
  </si>
  <si>
    <t>6 Julio de 2016</t>
  </si>
  <si>
    <t>7 Julio de 2016</t>
  </si>
  <si>
    <t>8 Julio de 2016</t>
  </si>
  <si>
    <t>11 Julio de 2016</t>
  </si>
  <si>
    <t>12 Julio de 2016</t>
  </si>
  <si>
    <t>13 Julio de 2016</t>
  </si>
  <si>
    <t>14 Julio de 2016</t>
  </si>
  <si>
    <t>15 Julio de 2016</t>
  </si>
  <si>
    <t>18 Julio de 2016</t>
  </si>
  <si>
    <t>19 Julio de 2016</t>
  </si>
  <si>
    <t>21 Julio de 2016</t>
  </si>
  <si>
    <t>22 Julio de 2016</t>
  </si>
  <si>
    <t>25 Julio de 2016</t>
  </si>
  <si>
    <t>26 Julio de 2016</t>
  </si>
  <si>
    <t>27 Julio de 2016</t>
  </si>
  <si>
    <t>28 Julio de 2016</t>
  </si>
  <si>
    <t>29 Julio de 2016</t>
  </si>
  <si>
    <t>1 Agosto de 2016</t>
  </si>
  <si>
    <t>2 Agosto de 2016</t>
  </si>
  <si>
    <t>3 Agosto de 2016</t>
  </si>
  <si>
    <t>4 Agosto de 2016</t>
  </si>
  <si>
    <t>5 Agosto de 2016</t>
  </si>
  <si>
    <t>8 Agosto de 2016</t>
  </si>
  <si>
    <t>9 Agosto de 2016</t>
  </si>
  <si>
    <t>10 Agosto de 2016</t>
  </si>
  <si>
    <t>11 Agosto de 2016</t>
  </si>
  <si>
    <t>12 Agosto de 2016</t>
  </si>
  <si>
    <t>16 Agosto de 2016</t>
  </si>
  <si>
    <t>17 Agosto de 2016</t>
  </si>
  <si>
    <t>18 Agosto de 2016</t>
  </si>
  <si>
    <t>19 Agosto de 2016</t>
  </si>
  <si>
    <t>22 Agosto de 2016</t>
  </si>
  <si>
    <t>23 Agosto de 2016</t>
  </si>
  <si>
    <t>24 Agosto de 2016</t>
  </si>
  <si>
    <t>25 Agosto de 2016</t>
  </si>
  <si>
    <t>26 Agosto de 2016</t>
  </si>
  <si>
    <t>29 Agosto de 2016</t>
  </si>
  <si>
    <t>30 Agosto de 2016</t>
  </si>
  <si>
    <t>31 Agosto de 2016</t>
  </si>
  <si>
    <t>1 Septiembre de 2016</t>
  </si>
  <si>
    <t>2 Septiembre de 2016</t>
  </si>
  <si>
    <t>5 Septiembre de 2016</t>
  </si>
  <si>
    <t>6 Septiembre de 2016</t>
  </si>
  <si>
    <t>7 Septiembre de 2016</t>
  </si>
  <si>
    <t>8 Septiembre de 2016</t>
  </si>
  <si>
    <t>9 Septiembre de 2016</t>
  </si>
  <si>
    <t>12 Septiembre de 2016</t>
  </si>
  <si>
    <t>13 Septiembre de 2016</t>
  </si>
  <si>
    <t>14 Septiembre de 2016</t>
  </si>
  <si>
    <t>15 Septiembre de 2016</t>
  </si>
  <si>
    <t>16 Septiembre de 2016</t>
  </si>
  <si>
    <t>19 Septiembre de 2016</t>
  </si>
  <si>
    <t>20 Septiembre de 2016</t>
  </si>
  <si>
    <t>21 Septiembre de 2016</t>
  </si>
  <si>
    <t>22 Septiembre de 2016</t>
  </si>
  <si>
    <t>23 Septiembre de 2016</t>
  </si>
  <si>
    <t>26 Septiembre de 2016</t>
  </si>
  <si>
    <t>27 Septiembre de 2016</t>
  </si>
  <si>
    <t>28 Septiembre de 2016</t>
  </si>
  <si>
    <t>29 Septiembre de 2016</t>
  </si>
  <si>
    <t>30 Septiembre de 2016</t>
  </si>
  <si>
    <t>3 Octubre de 2016</t>
  </si>
  <si>
    <t>4 Octubre de 2016</t>
  </si>
  <si>
    <t>5 Octubre de 2016</t>
  </si>
  <si>
    <t>6 Octubre de 2016</t>
  </si>
  <si>
    <t>7 Octubre de 2016</t>
  </si>
  <si>
    <t>8 Octubre de 2016</t>
  </si>
  <si>
    <t>9 Octubre de 2016</t>
  </si>
  <si>
    <t>10 Octubre de 2016</t>
  </si>
  <si>
    <t>11 Octubre de 2016</t>
  </si>
  <si>
    <t>12 Octubre de 2016</t>
  </si>
  <si>
    <t>13 Octubre de 2016</t>
  </si>
  <si>
    <t>14 Octubre de 2016</t>
  </si>
  <si>
    <t>15 Octubre de 2016</t>
  </si>
  <si>
    <t>16 Octubre de 2016</t>
  </si>
  <si>
    <t>17 Octubre de 2016</t>
  </si>
  <si>
    <t>18 Octubre de 2016</t>
  </si>
  <si>
    <t>19 Octubre de 2016</t>
  </si>
  <si>
    <t>20 Octubre de 2016</t>
  </si>
  <si>
    <t>21 Octubre de 2016</t>
  </si>
  <si>
    <t>22 Octubre de 2016</t>
  </si>
  <si>
    <t>23 Octubre de 2016</t>
  </si>
  <si>
    <t>24 Octubre de 2016</t>
  </si>
  <si>
    <t>25 Octubre de 2016</t>
  </si>
  <si>
    <t>26 Octubre de 2016</t>
  </si>
  <si>
    <t>27 Octubre de 2016</t>
  </si>
  <si>
    <t>28 Octubre de 2016</t>
  </si>
  <si>
    <t>29 Octubre de 2016</t>
  </si>
  <si>
    <t>30 Octubre de 2016</t>
  </si>
  <si>
    <t>31 Octubre de 2016</t>
  </si>
  <si>
    <t>1 Noviembre de 2016</t>
  </si>
  <si>
    <t>2 Noviembre de 2016</t>
  </si>
  <si>
    <t>3 Noviembre de 2016</t>
  </si>
  <si>
    <t>4 Noviembre de 2016</t>
  </si>
  <si>
    <t>5 Noviembre de 2016</t>
  </si>
  <si>
    <t>6 Noviembre de 2016</t>
  </si>
  <si>
    <t>7 Noviembre de 2016</t>
  </si>
  <si>
    <t>8 Noviembre de 2016</t>
  </si>
  <si>
    <t>9 Noviembre de 2016</t>
  </si>
  <si>
    <t>10 Noviembre de 2016</t>
  </si>
  <si>
    <t>11 Noviembre de 2016</t>
  </si>
  <si>
    <t>12 Noviembre de 2016</t>
  </si>
  <si>
    <t>13 Noviembre de 2016</t>
  </si>
  <si>
    <t>14 Noviembre de 2016</t>
  </si>
  <si>
    <t>15 Noviembre de 2016</t>
  </si>
  <si>
    <t>16 Noviembre de 2016</t>
  </si>
  <si>
    <t>17 Noviembre de 2016</t>
  </si>
  <si>
    <t>18 Noviembre de 2016</t>
  </si>
  <si>
    <t>19 Noviembre de 2016</t>
  </si>
  <si>
    <t>20 Noviembre de 2016</t>
  </si>
  <si>
    <t>21 Noviembre de 2016</t>
  </si>
  <si>
    <t>22 Noviembre de 2016</t>
  </si>
  <si>
    <t>23 Noviembre de 2016</t>
  </si>
  <si>
    <t>24 Noviembre de 2016</t>
  </si>
  <si>
    <t>25 Noviembre de 2016</t>
  </si>
  <si>
    <t>26 Noviembre de 2016</t>
  </si>
  <si>
    <t>27 Noviembre de 2016</t>
  </si>
  <si>
    <t>28 Noviembre de 2016</t>
  </si>
  <si>
    <t>29 Noviembre de 2016</t>
  </si>
  <si>
    <t>30 Noviembre de 2016</t>
  </si>
  <si>
    <t>1 Diciembre de 2016</t>
  </si>
  <si>
    <t>2 Diciembre de 2016</t>
  </si>
  <si>
    <t>3 Diciembre de 2016</t>
  </si>
  <si>
    <t>4 Diciembre de 2016</t>
  </si>
  <si>
    <t>5 Diciembre de 2016</t>
  </si>
  <si>
    <t>6 Diciembre de 2016</t>
  </si>
  <si>
    <t>7 Diciembre de 2016</t>
  </si>
  <si>
    <t>8 Diciembre de 2016</t>
  </si>
  <si>
    <t>9 Diciembre de 2016</t>
  </si>
  <si>
    <t>10 Diciembre de 2016</t>
  </si>
  <si>
    <t>11 Diciembre de 2016</t>
  </si>
  <si>
    <t>12 Diciembre de 2016</t>
  </si>
  <si>
    <t>13 Diciembre de 2016</t>
  </si>
  <si>
    <t>14 Diciembre de 2016</t>
  </si>
  <si>
    <t>15 Diciembre de 2016</t>
  </si>
  <si>
    <t>16 Diciembre de 2016</t>
  </si>
  <si>
    <t>17 Diciembre de 2016</t>
  </si>
  <si>
    <t>18 Diciembre de 2016</t>
  </si>
  <si>
    <t>19 Diciembre de 2016</t>
  </si>
  <si>
    <t>20 Diciembre de 2016</t>
  </si>
  <si>
    <t>21 Diciembre de 2016</t>
  </si>
  <si>
    <t>22 Diciembre de 2016</t>
  </si>
  <si>
    <t>23 Diciembre de 2016</t>
  </si>
  <si>
    <t>26 Diciembre de 2016</t>
  </si>
  <si>
    <t>27 Diciembre de 2016</t>
  </si>
  <si>
    <t>28 Diciembre de 2016</t>
  </si>
  <si>
    <t>29 Diciembre de 2016</t>
  </si>
  <si>
    <t>30 Diciembre de 2016</t>
  </si>
  <si>
    <t>31 Diciembre de 2016</t>
  </si>
  <si>
    <t>1 Enero de 2017</t>
  </si>
  <si>
    <t>2 Enero de 2017</t>
  </si>
  <si>
    <t>3 Enero de 2017</t>
  </si>
  <si>
    <t>4 Enero de 2017</t>
  </si>
  <si>
    <t>5 Enero de 2017</t>
  </si>
  <si>
    <t>6 Enero de 2017</t>
  </si>
  <si>
    <t>7 Enero de 2017</t>
  </si>
  <si>
    <t>8 Enero de 2017</t>
  </si>
  <si>
    <t>9 Enero de 2017</t>
  </si>
  <si>
    <t>10 Enero de 2017</t>
  </si>
  <si>
    <t>11 Enero de 2017</t>
  </si>
  <si>
    <t>12 Enero de 2017</t>
  </si>
  <si>
    <t>13 Enero de 2017</t>
  </si>
  <si>
    <t>14 Enero de 2017</t>
  </si>
  <si>
    <t>15 Enero de 2017</t>
  </si>
  <si>
    <t>16 Enero de 2017</t>
  </si>
  <si>
    <t>17 Enero de 2017</t>
  </si>
  <si>
    <t>18 Enero de 2017</t>
  </si>
  <si>
    <t>19 Enero de 2017</t>
  </si>
  <si>
    <t>20 Enero de 2017</t>
  </si>
  <si>
    <t>21 Enero de 2017</t>
  </si>
  <si>
    <t>22 Enero de 2017</t>
  </si>
  <si>
    <t>23 Enero de 2017</t>
  </si>
  <si>
    <t>24 Enero de 2017</t>
  </si>
  <si>
    <t>25 Enero de 2017</t>
  </si>
  <si>
    <t>26 Enero de 2017</t>
  </si>
  <si>
    <t>27 Enero de 2017</t>
  </si>
  <si>
    <t>28 Enero de 2017</t>
  </si>
  <si>
    <t>29 Enero de 2017</t>
  </si>
  <si>
    <t>30 Enero de 2017</t>
  </si>
  <si>
    <t>31 Enero de 2017</t>
  </si>
  <si>
    <t>1 Febrero de 2017</t>
  </si>
  <si>
    <t>2 Febrero de 2017</t>
  </si>
  <si>
    <t>3 Febrero de 2017</t>
  </si>
  <si>
    <t>4 Febrero de 2017</t>
  </si>
  <si>
    <t>5 Febrero de 2017</t>
  </si>
  <si>
    <t>6 Febrero de 2017</t>
  </si>
  <si>
    <t>7 Febrero de 2017</t>
  </si>
  <si>
    <t>8 Febrero de 2017</t>
  </si>
  <si>
    <t>9 Febrero de 2017</t>
  </si>
  <si>
    <t>10 Febrero de 2017</t>
  </si>
  <si>
    <t>11 Febrero de 2017</t>
  </si>
  <si>
    <t>12 Febrero de 2017</t>
  </si>
  <si>
    <t>13 Febrero de 2017</t>
  </si>
  <si>
    <t>14 Febrero de 2017</t>
  </si>
  <si>
    <t>15 Febrero de 2017</t>
  </si>
  <si>
    <t>16 Febrero de 2017</t>
  </si>
  <si>
    <t>17 Febrero de 2017</t>
  </si>
  <si>
    <t>18 Febrero de 2017</t>
  </si>
  <si>
    <t>19 Febrero de 2017</t>
  </si>
  <si>
    <t>20 Febrero de 2017</t>
  </si>
  <si>
    <t>21 Febrero de 2017</t>
  </si>
  <si>
    <t>22 Febrero de 2017</t>
  </si>
  <si>
    <t>23 Febrero de 2017</t>
  </si>
  <si>
    <t>24 Febrero de 2017</t>
  </si>
  <si>
    <t>25 Febrero de 2017</t>
  </si>
  <si>
    <t>26 Febrero de 2017</t>
  </si>
  <si>
    <t>27 Febrero de 2017</t>
  </si>
  <si>
    <t>28 Febrero de 2017</t>
  </si>
  <si>
    <t>1 Marzo de 2017</t>
  </si>
  <si>
    <t>2 Marzo de 2017</t>
  </si>
  <si>
    <t>3 Marzo de 2017</t>
  </si>
  <si>
    <t>4 Marzo de 2017</t>
  </si>
  <si>
    <t>5 Marzo de 2017</t>
  </si>
  <si>
    <t>6 Marzo de 2017</t>
  </si>
  <si>
    <t>7 Marzo de 2017</t>
  </si>
  <si>
    <t>8 Marzo de 2017</t>
  </si>
  <si>
    <t>9 Marzo de 2017</t>
  </si>
  <si>
    <t>10 Marzo de 2017</t>
  </si>
  <si>
    <t>11 Marzo de 2017</t>
  </si>
  <si>
    <t>12 Marzo de 2017</t>
  </si>
  <si>
    <t>13 Marzo de 2017</t>
  </si>
  <si>
    <t>14 Marzo de 2017</t>
  </si>
  <si>
    <t>15 Marzo de 2017</t>
  </si>
  <si>
    <t>16 Marzo de 2017</t>
  </si>
  <si>
    <t>17 Marzo de 2017</t>
  </si>
  <si>
    <t>18 Marzo de 2017</t>
  </si>
  <si>
    <t>19 Marzo de 2017</t>
  </si>
  <si>
    <t>20 Marzo de 2017</t>
  </si>
  <si>
    <t>21 Marzo de 2017</t>
  </si>
  <si>
    <t>22 Marzo de 2017</t>
  </si>
  <si>
    <t>23 Marzo de 2017</t>
  </si>
  <si>
    <t>24 Marzo de 2017</t>
  </si>
  <si>
    <t>25 Marzo de 2017</t>
  </si>
  <si>
    <t>26 Marzo de 2017</t>
  </si>
  <si>
    <t>27 Marzo de 2017</t>
  </si>
  <si>
    <t>28 Marzo de 2017</t>
  </si>
  <si>
    <t>29 Marzo de 2017</t>
  </si>
  <si>
    <t>30 Marzo de 2017</t>
  </si>
  <si>
    <t>31 Marzo de 2017</t>
  </si>
  <si>
    <t>1 Abril de 2017</t>
  </si>
  <si>
    <t>2 Abril de 2017</t>
  </si>
  <si>
    <t>3 Abril de 2017</t>
  </si>
  <si>
    <t>4 Abril de 2017</t>
  </si>
  <si>
    <t>5 Abril de 2017</t>
  </si>
  <si>
    <t>6 Abril de 2017</t>
  </si>
  <si>
    <t>7 Abril de 2017</t>
  </si>
  <si>
    <t>8 Abril de 2017</t>
  </si>
  <si>
    <t>9 Abril de 2017</t>
  </si>
  <si>
    <t>10 Abril de 2017</t>
  </si>
  <si>
    <t>11 Abril de 2017</t>
  </si>
  <si>
    <t>12 Abril de 2017</t>
  </si>
  <si>
    <t>13 Abril de 2017</t>
  </si>
  <si>
    <t>14 Abril de 2017</t>
  </si>
  <si>
    <t>15 Abril de 2017</t>
  </si>
  <si>
    <t>16 Abril de 2017</t>
  </si>
  <si>
    <t>17 Abril de 2017</t>
  </si>
  <si>
    <t>18 Abril de 2017</t>
  </si>
  <si>
    <t>19 Abril de 2017</t>
  </si>
  <si>
    <t>20 Abril de 2017</t>
  </si>
  <si>
    <t>21 Abril de 2017</t>
  </si>
  <si>
    <t>22 Abril de 2017</t>
  </si>
  <si>
    <t>23 Abril de 2017</t>
  </si>
  <si>
    <t>24 Abril de 2017</t>
  </si>
  <si>
    <t>25 Abril de 2017</t>
  </si>
  <si>
    <t>27 Abril de 2017</t>
  </si>
  <si>
    <t>28 Abril de 2017</t>
  </si>
  <si>
    <t>29 Abril de 2017</t>
  </si>
  <si>
    <t>30 Abril de 2017</t>
  </si>
  <si>
    <t>1 Mayo de 2017</t>
  </si>
  <si>
    <t>2 Mayo de 2017</t>
  </si>
  <si>
    <t>3 Mayo de 2017</t>
  </si>
  <si>
    <t>4 Mayo de 2017</t>
  </si>
  <si>
    <t>5 Mayo de 2017</t>
  </si>
  <si>
    <t>6 Mayo de 2017</t>
  </si>
  <si>
    <t>7 Mayo de 2017</t>
  </si>
  <si>
    <t>8 Mayo de 2017</t>
  </si>
  <si>
    <t>9 Mayo de 2017</t>
  </si>
  <si>
    <t>10 Mayo de 2017</t>
  </si>
  <si>
    <t>11 Mayo de 2017</t>
  </si>
  <si>
    <t>12 Mayo de 2017</t>
  </si>
  <si>
    <t>13 Mayo de 2017</t>
  </si>
  <si>
    <t>14 Mayo de 2017</t>
  </si>
  <si>
    <t>15 Mayo de 2017</t>
  </si>
  <si>
    <t>16 Mayo de 2017</t>
  </si>
  <si>
    <t>17 Mayo de 2017</t>
  </si>
  <si>
    <t>18 Mayo de 2017</t>
  </si>
  <si>
    <t>19 Mayo de 2017</t>
  </si>
  <si>
    <t>20 Mayo de 2017</t>
  </si>
  <si>
    <t>21 Mayo de 2017</t>
  </si>
  <si>
    <t>22 Mayo de 2017</t>
  </si>
  <si>
    <t>23 Mayo de 2017</t>
  </si>
  <si>
    <t>24 Mayo de 2017</t>
  </si>
  <si>
    <t>25 Mayo de 2017</t>
  </si>
  <si>
    <t>26 Mayo de 2017</t>
  </si>
  <si>
    <t>27 Mayo de 2017</t>
  </si>
  <si>
    <t>28 Mayo de 2017</t>
  </si>
  <si>
    <t>29 Mayo de 2017</t>
  </si>
  <si>
    <t>30 Mayo de 2017</t>
  </si>
  <si>
    <t>31 Mayo de 2017</t>
  </si>
  <si>
    <t>1 Junio de 2017</t>
  </si>
  <si>
    <t>2 Junio de 2017</t>
  </si>
  <si>
    <t>3 Junio de 2017</t>
  </si>
  <si>
    <t>4 Junio de 2017</t>
  </si>
  <si>
    <t>5 Junio de 2017</t>
  </si>
  <si>
    <t>6 Junio de 2017</t>
  </si>
  <si>
    <t>7 Junio de 2017</t>
  </si>
  <si>
    <t>8 Junio de 2017</t>
  </si>
  <si>
    <t>9 Junio de 2017</t>
  </si>
  <si>
    <t>10 Junio de 2017</t>
  </si>
  <si>
    <t>11 Junio de 2017</t>
  </si>
  <si>
    <t>12 Junio de 2017</t>
  </si>
  <si>
    <t>13 Junio de 2017</t>
  </si>
  <si>
    <t>14 Junio de 2017</t>
  </si>
  <si>
    <t>15 Junio de 2017</t>
  </si>
  <si>
    <t>16 Junio de 2017</t>
  </si>
  <si>
    <t>17 Junio de 2017</t>
  </si>
  <si>
    <t>18 Junio de 2017</t>
  </si>
  <si>
    <t>19 Junio de 2017</t>
  </si>
  <si>
    <t>20 Junio de 2017</t>
  </si>
  <si>
    <t>21 Junio de 2017</t>
  </si>
  <si>
    <t>22 Junio de 2017</t>
  </si>
  <si>
    <t>23 Junio de 2017</t>
  </si>
  <si>
    <t>24 Junio de 2017</t>
  </si>
  <si>
    <t>25 Junio de 2017</t>
  </si>
  <si>
    <t>26 Junio de 2017</t>
  </si>
  <si>
    <t>27 Junio de 2017</t>
  </si>
  <si>
    <t>28 Junio de 2017</t>
  </si>
  <si>
    <t>29 Junio de 2017</t>
  </si>
  <si>
    <t>30 Junio de 2017</t>
  </si>
  <si>
    <t>1 Julio de 2017</t>
  </si>
  <si>
    <t>2 Julio de 2017</t>
  </si>
  <si>
    <t>3 Julio de 2017</t>
  </si>
  <si>
    <t>4 Julio de 2017</t>
  </si>
  <si>
    <t>5 Julio de 2017</t>
  </si>
  <si>
    <t>6 Julio de 2017</t>
  </si>
  <si>
    <t>7 Julio de 2017</t>
  </si>
  <si>
    <t>8 Julio de 2017</t>
  </si>
  <si>
    <t>9 Julio de 2017</t>
  </si>
  <si>
    <t>10 Julio de 2017</t>
  </si>
  <si>
    <t>11 Julio de 2017</t>
  </si>
  <si>
    <t>12 Julio de 2017</t>
  </si>
  <si>
    <t>13 Julio de 2017</t>
  </si>
  <si>
    <t>14 Julio de 2017</t>
  </si>
  <si>
    <t>15 Julio de 2017</t>
  </si>
  <si>
    <t>16 Julio de 2017</t>
  </si>
  <si>
    <t>17 Julio de 2017</t>
  </si>
  <si>
    <t>18 Julio de 2017</t>
  </si>
  <si>
    <t>19 Julio de 2017</t>
  </si>
  <si>
    <t>20 Julio de 2017</t>
  </si>
  <si>
    <t>21 Julio de 2017</t>
  </si>
  <si>
    <t>22 Julio de 2017</t>
  </si>
  <si>
    <t>23 Julio de 2017</t>
  </si>
  <si>
    <t>24 Julio de 2017</t>
  </si>
  <si>
    <t>25 Julio de 2017</t>
  </si>
  <si>
    <t>26 Julio de 2017</t>
  </si>
  <si>
    <t>27 Julio de 2017</t>
  </si>
  <si>
    <t>28 Julio de 2017</t>
  </si>
  <si>
    <t>29 Julio de 2017</t>
  </si>
  <si>
    <t>30 Julio de 2017</t>
  </si>
  <si>
    <t>31 Julio de 2017</t>
  </si>
  <si>
    <t>1 Agosto de 2017</t>
  </si>
  <si>
    <t>2 Agosto de 2017</t>
  </si>
  <si>
    <t>3 Agosto de 2017</t>
  </si>
  <si>
    <t>4 Agosto de 2017</t>
  </si>
  <si>
    <t>5 Agosto de 2017</t>
  </si>
  <si>
    <t>6 Agosto de 2017</t>
  </si>
  <si>
    <t>7 Agosto de 2017</t>
  </si>
  <si>
    <t>8 Agosto de 2017</t>
  </si>
  <si>
    <t>9 Agosto de 2017</t>
  </si>
  <si>
    <t>10 Agosto de 2017</t>
  </si>
  <si>
    <t>11 Agosto de 2017</t>
  </si>
  <si>
    <t>12 Agosto de 2017</t>
  </si>
  <si>
    <t>13 Agosto de 2017</t>
  </si>
  <si>
    <t>14 Agosto de 2017</t>
  </si>
  <si>
    <t>15 Agosto de 2017</t>
  </si>
  <si>
    <t>16 Agosto de 2017</t>
  </si>
  <si>
    <t>17 Agosto de 2017</t>
  </si>
  <si>
    <t>18 Agosto de 2017</t>
  </si>
  <si>
    <t>19 Agosto de 2017</t>
  </si>
  <si>
    <t>20 Agosto de 2017</t>
  </si>
  <si>
    <t>21 Agosto de 2017</t>
  </si>
  <si>
    <t>22 Agosto de 2017</t>
  </si>
  <si>
    <t>23 Agosto de 2017</t>
  </si>
  <si>
    <t>24 Agosto de 2017</t>
  </si>
  <si>
    <t>25 Agosto de 2017</t>
  </si>
  <si>
    <t>26 Agosto de 2017</t>
  </si>
  <si>
    <t>27 Agosto de 2017</t>
  </si>
  <si>
    <t>28 Agosto de 2017</t>
  </si>
  <si>
    <t>29 Agosto de 2017</t>
  </si>
  <si>
    <t>30 Agosto de 2017</t>
  </si>
  <si>
    <t>31 Agosto de 2017</t>
  </si>
  <si>
    <t>1 Septiembre de 2017</t>
  </si>
  <si>
    <t>2 Septiembre de 2017</t>
  </si>
  <si>
    <t>3 Septiembre de 2017</t>
  </si>
  <si>
    <t>4 Septiembre de 2017</t>
  </si>
  <si>
    <t>5 Septiembre de 2017</t>
  </si>
  <si>
    <t>6 Septiembre de 2017</t>
  </si>
  <si>
    <t>7 Septiembre de 2017</t>
  </si>
  <si>
    <t>8 Septiembre de 2017</t>
  </si>
  <si>
    <t>9 Septiembre de 2017</t>
  </si>
  <si>
    <t>10 Septiembre de 2017</t>
  </si>
  <si>
    <t>11 Septiembre de 2017</t>
  </si>
  <si>
    <t>12 Septiembre de 2017</t>
  </si>
  <si>
    <t>13 Septiembre de 2017</t>
  </si>
  <si>
    <t>14 Septiembre de 2017</t>
  </si>
  <si>
    <t>15 Septiembre de 2017</t>
  </si>
  <si>
    <t>16 Septiembre de 2017</t>
  </si>
  <si>
    <t>17 Septiembre de 2017</t>
  </si>
  <si>
    <t>18 Septiembre de 2017</t>
  </si>
  <si>
    <t>19 Septiembre de 2017</t>
  </si>
  <si>
    <t>20 Septiembre de 2017</t>
  </si>
  <si>
    <t>21 Septiembre de 2017</t>
  </si>
  <si>
    <t>22 Septiembre de 2017</t>
  </si>
  <si>
    <t>23 Septiembre de 2017</t>
  </si>
  <si>
    <t>24 Septiembre de 2017</t>
  </si>
  <si>
    <t>25 Septiembre de 2017</t>
  </si>
  <si>
    <t>26 Septiembre de 2017</t>
  </si>
  <si>
    <t>27 Septiembre de 2017</t>
  </si>
  <si>
    <t>28 Septiembre de 2017</t>
  </si>
  <si>
    <t>29 Septiembre de 2017</t>
  </si>
  <si>
    <t>30 Septiembre de 2017</t>
  </si>
  <si>
    <t>1 Octubre de 2017</t>
  </si>
  <si>
    <t>2 Octubre de 2017</t>
  </si>
  <si>
    <t>3 Octubre de 2017</t>
  </si>
  <si>
    <t>4 Octubre de 2017</t>
  </si>
  <si>
    <t>5 Octubre de 2017</t>
  </si>
  <si>
    <t>6 Octubre de 2017</t>
  </si>
  <si>
    <t>7 Octubre de 2017</t>
  </si>
  <si>
    <t>8 Octubre de 2017</t>
  </si>
  <si>
    <t>9 Octubre de 2017</t>
  </si>
  <si>
    <t>10 Octubre de 2017</t>
  </si>
  <si>
    <t>11 Octubre de 2017</t>
  </si>
  <si>
    <t>12 Octubre de 2017</t>
  </si>
  <si>
    <t>13 Octubre de 2017</t>
  </si>
  <si>
    <t>14 Octubre de 2017</t>
  </si>
  <si>
    <t>15 Octubre de 2017</t>
  </si>
  <si>
    <t>16 Octubre de 2017</t>
  </si>
  <si>
    <t>17 Octubre de 2017</t>
  </si>
  <si>
    <t>18 Octubre de 2017</t>
  </si>
  <si>
    <t>19 Octubre de 2017</t>
  </si>
  <si>
    <t>20 Octubre de 2017</t>
  </si>
  <si>
    <t>21 Octubre de 2017</t>
  </si>
  <si>
    <t>22 Octubre de 2017</t>
  </si>
  <si>
    <t>23 Octubre de 2017</t>
  </si>
  <si>
    <t>24 Octubre de 2017</t>
  </si>
  <si>
    <t>25 Octubre de 2017</t>
  </si>
  <si>
    <t>26 Octubre de 2017</t>
  </si>
  <si>
    <t>27 Octubre de 2017</t>
  </si>
  <si>
    <t>28 Octubre de 2017</t>
  </si>
  <si>
    <t>29 Octubre de 2017</t>
  </si>
  <si>
    <t>30 Octubre de 2017</t>
  </si>
  <si>
    <t>31 Octubre de 2017</t>
  </si>
  <si>
    <t>1 Noviembre de 2017</t>
  </si>
  <si>
    <t>2 Noviembre de 2017</t>
  </si>
  <si>
    <t>3 Noviembre de 2017</t>
  </si>
  <si>
    <t>4 Noviembre de 2017</t>
  </si>
  <si>
    <t>5 Noviembre de 2017</t>
  </si>
  <si>
    <t>6 Noviembre de 2017</t>
  </si>
  <si>
    <t>7 Noviembre de 2017</t>
  </si>
  <si>
    <t>8 Noviembre de 2017</t>
  </si>
  <si>
    <t>9 Noviembre de 2017</t>
  </si>
  <si>
    <t>10 Noviembre de 2017</t>
  </si>
  <si>
    <t>11 Noviembre de 2017</t>
  </si>
  <si>
    <t>12 Noviembre de 2017</t>
  </si>
  <si>
    <t>13 Noviembre de 2017</t>
  </si>
  <si>
    <t>14 Noviembre de 2017</t>
  </si>
  <si>
    <t>15 Noviembre de 2017</t>
  </si>
  <si>
    <t>16 Noviembre de 2017</t>
  </si>
  <si>
    <t>17 Noviembre de 2017</t>
  </si>
  <si>
    <t>18 Noviembre de 2017</t>
  </si>
  <si>
    <t>19 Noviembre de 2017</t>
  </si>
  <si>
    <t>20 Noviembre de 2017</t>
  </si>
  <si>
    <t>21 Noviembre de 2017</t>
  </si>
  <si>
    <t>22 Noviembre de 2017</t>
  </si>
  <si>
    <t>23 Noviembre de 2017</t>
  </si>
  <si>
    <t>24 Noviembre de 2017</t>
  </si>
  <si>
    <t>25 Noviembre de 2017</t>
  </si>
  <si>
    <t>26 Noviembre de 2017</t>
  </si>
  <si>
    <t>27 Noviembre de 2017</t>
  </si>
  <si>
    <t>28 Noviembre de 2017</t>
  </si>
  <si>
    <t>29 Noviembre de 2017</t>
  </si>
  <si>
    <t>30 Noviembre de 2017</t>
  </si>
  <si>
    <t>1 Diciembre de 2017</t>
  </si>
  <si>
    <t>2 Diciembre de 2017</t>
  </si>
  <si>
    <t>3 Diciembre de 2017</t>
  </si>
  <si>
    <t>4 Diciembre de 2017</t>
  </si>
  <si>
    <t>5 Diciembre de 2017</t>
  </si>
  <si>
    <t>6 Diciembre de 2017</t>
  </si>
  <si>
    <t>7 Diciembre de 2017</t>
  </si>
  <si>
    <t>8 Diciembre de 2017</t>
  </si>
  <si>
    <t>9 Diciembre de 2017</t>
  </si>
  <si>
    <t>10 Diciembre de 2017</t>
  </si>
  <si>
    <t>11 Diciembre de 2017</t>
  </si>
  <si>
    <t>12 Diciembre de 2017</t>
  </si>
  <si>
    <t>13 Diciembre de 2017</t>
  </si>
  <si>
    <t>14 Diciembre de 2017</t>
  </si>
  <si>
    <t>15 Diciembre de 2017</t>
  </si>
  <si>
    <t>16 Diciembre de 2017</t>
  </si>
  <si>
    <t>17 Diciembre de 2017</t>
  </si>
  <si>
    <t>18 Diciembre de 2017</t>
  </si>
  <si>
    <t>19 Diciembre de 2017</t>
  </si>
  <si>
    <t>20 Diciembre de 2017</t>
  </si>
  <si>
    <t>21 Diciembre de 2017</t>
  </si>
  <si>
    <t>22 Diciembre de 2017</t>
  </si>
  <si>
    <t>23 Diciembre de 2017</t>
  </si>
  <si>
    <t>24 Diciembre de 2017</t>
  </si>
  <si>
    <t>25 Diciembre de 2017</t>
  </si>
  <si>
    <t>26 Diciembre de 2017</t>
  </si>
  <si>
    <t>27 Diciembre de 2017</t>
  </si>
  <si>
    <t>28 Diciembre de 2017</t>
  </si>
  <si>
    <t>29 Diciembre de 2017</t>
  </si>
  <si>
    <t>30 Diciembre de 2017</t>
  </si>
  <si>
    <t>31 Diciembre de 2017</t>
  </si>
  <si>
    <t>1 Enero de 2018</t>
  </si>
  <si>
    <t>2 Enero de 2018</t>
  </si>
  <si>
    <t>3 Enero de 2018</t>
  </si>
  <si>
    <t>4 Enero de 2018</t>
  </si>
  <si>
    <t>5 Enero de 2018</t>
  </si>
  <si>
    <t>6 Enero de 2018</t>
  </si>
  <si>
    <t>7 Enero de 2018</t>
  </si>
  <si>
    <t>8 Enero de 2018</t>
  </si>
  <si>
    <t>9 Enero de 2018</t>
  </si>
  <si>
    <t>10 Enero de 2018</t>
  </si>
  <si>
    <t>11 Enero de 2018</t>
  </si>
  <si>
    <t>12 Enero de 2018</t>
  </si>
  <si>
    <t>13 Enero de 2018</t>
  </si>
  <si>
    <t>14 Enero de 2018</t>
  </si>
  <si>
    <t>15 Enero de 2018</t>
  </si>
  <si>
    <t>16 Enero de 2018</t>
  </si>
  <si>
    <t>17 Enero de 2018</t>
  </si>
  <si>
    <t>18 Enero de 2018</t>
  </si>
  <si>
    <t>19 Enero de 2018</t>
  </si>
  <si>
    <t>20 Enero de 2018</t>
  </si>
  <si>
    <t>21 Enero de 2018</t>
  </si>
  <si>
    <t>22 Enero de 2018</t>
  </si>
  <si>
    <t>23 Enero de 2018</t>
  </si>
  <si>
    <t>24 Enero de 2018</t>
  </si>
  <si>
    <t>25 Enero de 2018</t>
  </si>
  <si>
    <t>26 Enero de 2018</t>
  </si>
  <si>
    <t>27 Enero de 2018</t>
  </si>
  <si>
    <t>28 Enero de 2018</t>
  </si>
  <si>
    <t>29 Enero de 2018</t>
  </si>
  <si>
    <t>30 Enero de 2018</t>
  </si>
  <si>
    <t>31 Enero de 2018</t>
  </si>
  <si>
    <t>1 Febrero de 2018</t>
  </si>
  <si>
    <t>2 Febrero de 2018</t>
  </si>
  <si>
    <t>3 Febrero de 2018</t>
  </si>
  <si>
    <t>4 Febrero de 2018</t>
  </si>
  <si>
    <t>5 Febrero de 2018</t>
  </si>
  <si>
    <t>6 Febrero de 2018</t>
  </si>
  <si>
    <t>7 Febrero de 2018</t>
  </si>
  <si>
    <t>8 Febrero de 2018</t>
  </si>
  <si>
    <t>9 Febrero de 2018</t>
  </si>
  <si>
    <t>10 Febrero de 2018</t>
  </si>
  <si>
    <t>11 Febrero de 2018</t>
  </si>
  <si>
    <t>12 Febrero de 2018</t>
  </si>
  <si>
    <t>13 Febrero de 2018</t>
  </si>
  <si>
    <t>14 Febrero de 2018</t>
  </si>
  <si>
    <t>15 Febrero de 2018</t>
  </si>
  <si>
    <t>16 Febrero de 2018</t>
  </si>
  <si>
    <t>17 Febrero de 2018</t>
  </si>
  <si>
    <t>18 Febrero de 2018</t>
  </si>
  <si>
    <t>19 Febrero de 2018</t>
  </si>
  <si>
    <t>20 Febrero de 2018</t>
  </si>
  <si>
    <t>21 Febrero de 2018</t>
  </si>
  <si>
    <t>22 Febrero de 2018</t>
  </si>
  <si>
    <t>23 Febrero de 2018</t>
  </si>
  <si>
    <t>24 Febrero de 2018</t>
  </si>
  <si>
    <t>25 Febrero de 2018</t>
  </si>
  <si>
    <t>26 Febrero de 2018</t>
  </si>
  <si>
    <t>27 Febrero de 2018</t>
  </si>
  <si>
    <t>28 Febrero de 2018</t>
  </si>
  <si>
    <t>1 Marzo de 2018</t>
  </si>
  <si>
    <t>2 Marzo de 2018</t>
  </si>
  <si>
    <t>3 Marzo de 2018</t>
  </si>
  <si>
    <t>4 Marzo de 2018</t>
  </si>
  <si>
    <t>5 Marzo de 2018</t>
  </si>
  <si>
    <t>6 Marzo de 2018</t>
  </si>
  <si>
    <t>7 Marzo de 2018</t>
  </si>
  <si>
    <t>8 Marzo de 2018</t>
  </si>
  <si>
    <t>9 Marzo de 2018</t>
  </si>
  <si>
    <t>10 Marzo de 2018</t>
  </si>
  <si>
    <t>11 Marzo de 2018</t>
  </si>
  <si>
    <t>12 Marzo de 2018</t>
  </si>
  <si>
    <t>13 Marzo de 2018</t>
  </si>
  <si>
    <t>14 Marzo de 2018</t>
  </si>
  <si>
    <t>15 Marzo de 2018</t>
  </si>
  <si>
    <t>16 Marzo de 2018</t>
  </si>
  <si>
    <t>17 Marzo de 2018</t>
  </si>
  <si>
    <t>18 Marzo de 2018</t>
  </si>
  <si>
    <t>19 Marzo de 2018</t>
  </si>
  <si>
    <t>20 Marzo de 2018</t>
  </si>
  <si>
    <t>21 Marzo de 2018</t>
  </si>
  <si>
    <t>22 Marzo de 2018</t>
  </si>
  <si>
    <t>23 Marzo de 2018</t>
  </si>
  <si>
    <t>24 Marzo de 2018</t>
  </si>
  <si>
    <t>25 Marzo de 2018</t>
  </si>
  <si>
    <t>26 Marzo de 2018</t>
  </si>
  <si>
    <t>27 Marzo de 2018</t>
  </si>
  <si>
    <t>28 Marzo de 2018</t>
  </si>
  <si>
    <t>29 Marzo de 2018</t>
  </si>
  <si>
    <t>30 Marzo de 2018</t>
  </si>
  <si>
    <t>31 Marzo de 2018</t>
  </si>
  <si>
    <t>1 Abril de 2018</t>
  </si>
  <si>
    <t>2 Abril de 2018</t>
  </si>
  <si>
    <t>3 Abril de 2018</t>
  </si>
  <si>
    <t>4 Abril de 2018</t>
  </si>
  <si>
    <t>5 Abril de 2018</t>
  </si>
  <si>
    <t>6 Abril de 2018</t>
  </si>
  <si>
    <t>7 Abril de 2018</t>
  </si>
  <si>
    <t>8 Abril de 2018</t>
  </si>
  <si>
    <t>9 Abril de 2018</t>
  </si>
  <si>
    <t>10 Abril de 2018</t>
  </si>
  <si>
    <t>11 Abril de 2018</t>
  </si>
  <si>
    <t>12 Abril de 2018</t>
  </si>
  <si>
    <t>13 Abril de 2018</t>
  </si>
  <si>
    <t>14 Abril de 2018</t>
  </si>
  <si>
    <t>15 Abril de 2018</t>
  </si>
  <si>
    <t>16 Abril de 2018</t>
  </si>
  <si>
    <t>17 Abril de 2018</t>
  </si>
  <si>
    <t>18 Abril de 2018</t>
  </si>
  <si>
    <t>19 Abril de 2018</t>
  </si>
  <si>
    <t>20 Abril de 2018</t>
  </si>
  <si>
    <t>21 Abril de 2018</t>
  </si>
  <si>
    <t>22 Abril de 2018</t>
  </si>
  <si>
    <t>23 Abril de 2018</t>
  </si>
  <si>
    <t>24 Abril de 2018</t>
  </si>
  <si>
    <t>25 Abril de 2018</t>
  </si>
  <si>
    <t>26 Abril de 2018</t>
  </si>
  <si>
    <t>27 Abril de 2018</t>
  </si>
  <si>
    <t>28 Abril de 2018</t>
  </si>
  <si>
    <t>29 Abril de 2018</t>
  </si>
  <si>
    <t>30 Abril de 2018</t>
  </si>
  <si>
    <t>1 Mayo de 2018</t>
  </si>
  <si>
    <t>2 Mayo de 2018</t>
  </si>
  <si>
    <t>3 Mayo de 2018</t>
  </si>
  <si>
    <t>4 Mayo de 2018</t>
  </si>
  <si>
    <t>5 Mayo de 2018</t>
  </si>
  <si>
    <t>6 Mayo de 2018</t>
  </si>
  <si>
    <t>7 Mayo de 2018</t>
  </si>
  <si>
    <t>9 Mayo de 2018</t>
  </si>
  <si>
    <t>10 Mayo de 2018</t>
  </si>
  <si>
    <t>11 Mayo de 2018</t>
  </si>
  <si>
    <t>12 Mayo de 2018</t>
  </si>
  <si>
    <t>13 Mayo de 2018</t>
  </si>
  <si>
    <t>14 Mayo de 2018</t>
  </si>
  <si>
    <t>15 Mayo de 2018</t>
  </si>
  <si>
    <t>16 Mayo de 2018</t>
  </si>
  <si>
    <t>17 Mayo de 2018</t>
  </si>
  <si>
    <t>18 Mayo de 2018</t>
  </si>
  <si>
    <t>19 Mayo de 2018</t>
  </si>
  <si>
    <t>20 Mayo de 2018</t>
  </si>
  <si>
    <t>21 Mayo de 2018</t>
  </si>
  <si>
    <t>22 Mayo de 2018</t>
  </si>
  <si>
    <t>23 Mayo de 2018</t>
  </si>
  <si>
    <t>24 Mayo de 2018</t>
  </si>
  <si>
    <t>25 Mayo de 2018</t>
  </si>
  <si>
    <t>26 Mayo de 2018</t>
  </si>
  <si>
    <t>27 Mayo de 2018</t>
  </si>
  <si>
    <t>28 Mayo de 2018</t>
  </si>
  <si>
    <t>29 Mayo de 2018</t>
  </si>
  <si>
    <t>30 Mayo de 2018</t>
  </si>
  <si>
    <t>31 Mayo de 2018</t>
  </si>
  <si>
    <t>1 Junio de 2018</t>
  </si>
  <si>
    <t>2 Junio de 2018</t>
  </si>
  <si>
    <t>3 Junio de 2018</t>
  </si>
  <si>
    <t>4 Junio de 2018</t>
  </si>
  <si>
    <t>5 Junio de 2018</t>
  </si>
  <si>
    <t>6 Junio de 2018</t>
  </si>
  <si>
    <t>7 Junio de 2018</t>
  </si>
  <si>
    <t>8 Junio de 2018</t>
  </si>
  <si>
    <t>9 Junio de 2018</t>
  </si>
  <si>
    <t>10 Junio de 2018</t>
  </si>
  <si>
    <t>11 Junio de 2018</t>
  </si>
  <si>
    <t>12 Junio de 2018</t>
  </si>
  <si>
    <t>13 Junio de 2018</t>
  </si>
  <si>
    <t>14 Junio de 2018</t>
  </si>
  <si>
    <t>15 Junio de 2018</t>
  </si>
  <si>
    <t>16 Junio de 2018</t>
  </si>
  <si>
    <t>17 Junio de 2018</t>
  </si>
  <si>
    <t>18 Junio de 2018</t>
  </si>
  <si>
    <t>19 Junio de 2018</t>
  </si>
  <si>
    <t>20 Junio de 2018</t>
  </si>
  <si>
    <t>21 Junio de 2018</t>
  </si>
  <si>
    <t>22 Junio de 2018</t>
  </si>
  <si>
    <t>23 Junio de 2018</t>
  </si>
  <si>
    <t>24 Junio de 2018</t>
  </si>
  <si>
    <t>25 Junio de 2018</t>
  </si>
  <si>
    <t>26 Junio de 2018</t>
  </si>
  <si>
    <t>27 Junio de 2018</t>
  </si>
  <si>
    <t>28 Junio de 2018</t>
  </si>
  <si>
    <t>29 Junio de 2018</t>
  </si>
  <si>
    <t>30 Junio de 2018</t>
  </si>
  <si>
    <t>1 Julio de 2018</t>
  </si>
  <si>
    <t>2 Julio de 2018</t>
  </si>
  <si>
    <t>3 Julio de 2018</t>
  </si>
  <si>
    <t>4 Julio de 2018</t>
  </si>
  <si>
    <t>5 Julio de 2018</t>
  </si>
  <si>
    <t>6 Julio de 2018</t>
  </si>
  <si>
    <t>7 Julio de 2018</t>
  </si>
  <si>
    <t>8 Julio de 2018</t>
  </si>
  <si>
    <t>9 Julio de 2018</t>
  </si>
  <si>
    <t>10 Julio de 2018</t>
  </si>
  <si>
    <t>11 Julio de 2018</t>
  </si>
  <si>
    <t>12 Julio de 2018</t>
  </si>
  <si>
    <t>13 Julio de 2018</t>
  </si>
  <si>
    <t>14 Julio de 2018</t>
  </si>
  <si>
    <t>15 Julio de 2018</t>
  </si>
  <si>
    <t>16 Julio de 2018</t>
  </si>
  <si>
    <t>17 Julio de 2018</t>
  </si>
  <si>
    <t>18 Julio de 2018</t>
  </si>
  <si>
    <t>19 Julio de 2018</t>
  </si>
  <si>
    <t>20 Julio de 2018</t>
  </si>
  <si>
    <t>21 Julio de 2018</t>
  </si>
  <si>
    <t>22 Julio de 2018</t>
  </si>
  <si>
    <t>23 Julio de 2018</t>
  </si>
  <si>
    <t>24 Julio de 2018</t>
  </si>
  <si>
    <t>25 Julio de 2018</t>
  </si>
  <si>
    <t>26 Julio de 2018</t>
  </si>
  <si>
    <t>27 Julio de 2018</t>
  </si>
  <si>
    <t>28 Julio de 2018</t>
  </si>
  <si>
    <t>29 Julio de 2018</t>
  </si>
  <si>
    <t>30 Julio de 2018</t>
  </si>
  <si>
    <t>31 Julio de 2018</t>
  </si>
  <si>
    <t>1 Agosto de 2018</t>
  </si>
  <si>
    <t>2 Agosto de 2018</t>
  </si>
  <si>
    <t>3 Agosto de 2018</t>
  </si>
  <si>
    <t>4 Agosto de 2018</t>
  </si>
  <si>
    <t>5 Agosto de 2018</t>
  </si>
  <si>
    <t>6 Agosto de 2018</t>
  </si>
  <si>
    <t>7 Agosto de 2018</t>
  </si>
  <si>
    <t>8 Agosto de 2018</t>
  </si>
  <si>
    <t>9 Agosto de 2018</t>
  </si>
  <si>
    <t>10 Agosto de 2018</t>
  </si>
  <si>
    <t>11 Agosto de 2018</t>
  </si>
  <si>
    <t>12 Agosto de 2018</t>
  </si>
  <si>
    <t>13 Agosto de 2018</t>
  </si>
  <si>
    <t>14 Agosto de 2018</t>
  </si>
  <si>
    <t>15 Agosto de 2018</t>
  </si>
  <si>
    <t>16 Agosto de 2018</t>
  </si>
  <si>
    <t>17 Agosto de 2018</t>
  </si>
  <si>
    <t>18 Agosto de 2018</t>
  </si>
  <si>
    <t>19 Agosto de 2018</t>
  </si>
  <si>
    <t>20 Agosto de 2018</t>
  </si>
  <si>
    <t>21 Agosto de 2018</t>
  </si>
  <si>
    <t>22 Agosto de 2018</t>
  </si>
  <si>
    <t>23 Agosto de 2018</t>
  </si>
  <si>
    <t>24 Agosto de 2018</t>
  </si>
  <si>
    <t>25 Agosto de 2018</t>
  </si>
  <si>
    <t>26 Agosto de 2018</t>
  </si>
  <si>
    <t>27 Agosto de 2018</t>
  </si>
  <si>
    <t>28 Agosto de 2018</t>
  </si>
  <si>
    <t>29 Agosto de 2018</t>
  </si>
  <si>
    <t>30 Agosto de 2018</t>
  </si>
  <si>
    <t>31 Agosto de 2018</t>
  </si>
  <si>
    <t>1 Septiembre de 2018</t>
  </si>
  <si>
    <t>2 Septiembre de 2018</t>
  </si>
  <si>
    <t>3 Septiembre de 2018</t>
  </si>
  <si>
    <t>4 Septiembre de 2018</t>
  </si>
  <si>
    <t>5 Septiembre de 2018</t>
  </si>
  <si>
    <t>6 Septiembre de 2018</t>
  </si>
  <si>
    <t>7 Septiembre de 2018</t>
  </si>
  <si>
    <t>8 Septiembre de 2018</t>
  </si>
  <si>
    <t>9 Septiembre de 2018</t>
  </si>
  <si>
    <t>10 Septiembre de 2018</t>
  </si>
  <si>
    <t>11 Septiembre de 2018</t>
  </si>
  <si>
    <t>12 Septiembre de 2018</t>
  </si>
  <si>
    <t>13 Septiembre de 2018</t>
  </si>
  <si>
    <t>14 Septiembre de 2018</t>
  </si>
  <si>
    <t>15 Septiembre de 2018</t>
  </si>
  <si>
    <t>16 Septiembre de 2018</t>
  </si>
  <si>
    <t>17 Septiembre de 2018</t>
  </si>
  <si>
    <t>18 Septiembre de 2018</t>
  </si>
  <si>
    <t>19 Septiembre de 2018</t>
  </si>
  <si>
    <t>20 Septiembre de 2018</t>
  </si>
  <si>
    <t>21 Septiembre de 2018</t>
  </si>
  <si>
    <t>22 Septiembre de 2018</t>
  </si>
  <si>
    <t>23 Septiembre de 2018</t>
  </si>
  <si>
    <t>24 Septiembre de 2018</t>
  </si>
  <si>
    <t>25 Septiembre de 2018</t>
  </si>
  <si>
    <t>26 Septiembre de 2018</t>
  </si>
  <si>
    <t>27 Septiembre de 2018</t>
  </si>
  <si>
    <t>28 Septiembre de 2018</t>
  </si>
  <si>
    <t>29 Septiembre de 2018</t>
  </si>
  <si>
    <t>30 Septiembre de 2018</t>
  </si>
  <si>
    <t>1 Octubre de 2018</t>
  </si>
  <si>
    <t>2 Octubre de 2018</t>
  </si>
  <si>
    <t>3 Octubre de 2018</t>
  </si>
  <si>
    <t>4 Octubre de 2018</t>
  </si>
  <si>
    <t>5 Octubre de 2018</t>
  </si>
  <si>
    <t>6 Octubre de 2018</t>
  </si>
  <si>
    <t>7 Octubre de 2018</t>
  </si>
  <si>
    <t>8 Octubre de 2018</t>
  </si>
  <si>
    <t>9 Octubre de 2018</t>
  </si>
  <si>
    <t>10 Octubre de 2018</t>
  </si>
  <si>
    <t>11 Octubre de 2018</t>
  </si>
  <si>
    <t>12 Octubre de 2018</t>
  </si>
  <si>
    <t>13 Octubre de 2018</t>
  </si>
  <si>
    <t>14 Octubre de 2018</t>
  </si>
  <si>
    <t>15 Octubre de 2018</t>
  </si>
  <si>
    <t>16 Octubre de 2018</t>
  </si>
  <si>
    <t>17 Octubre de 2018</t>
  </si>
  <si>
    <t>18 Octubre de 2018</t>
  </si>
  <si>
    <t>19 Octubre de 2018</t>
  </si>
  <si>
    <t>20 Octubre de 2018</t>
  </si>
  <si>
    <t>21 Octubre de 2018</t>
  </si>
  <si>
    <t>22 Octubre de 2018</t>
  </si>
  <si>
    <t>23 Octubre de 2018</t>
  </si>
  <si>
    <t>24 Octubre de 2018</t>
  </si>
  <si>
    <t>25 Octubre de 2018</t>
  </si>
  <si>
    <t>26 Octubre de 2018</t>
  </si>
  <si>
    <t>27 Octubre de 2018</t>
  </si>
  <si>
    <t>28 Octubre de 2018</t>
  </si>
  <si>
    <t>29 Octubre de 2018</t>
  </si>
  <si>
    <t>30 Octubre de 2018</t>
  </si>
  <si>
    <t>31 Octubre de 2018</t>
  </si>
  <si>
    <t>1 Noviembre de 2018</t>
  </si>
  <si>
    <t>2 Noviembre de 2018</t>
  </si>
  <si>
    <t>3 Noviembre de 2018</t>
  </si>
  <si>
    <t>4 Noviembre de 2018</t>
  </si>
  <si>
    <t>5 Noviembre de 2018</t>
  </si>
  <si>
    <t>6 Noviembre de 2018</t>
  </si>
  <si>
    <t>7 Noviembre de 2018</t>
  </si>
  <si>
    <t>8 Noviembre de 2018</t>
  </si>
  <si>
    <t>9 Noviembre de 2018</t>
  </si>
  <si>
    <t>10 Noviembre de 2018</t>
  </si>
  <si>
    <t>11 Noviembre de 2018</t>
  </si>
  <si>
    <t>12 Noviembre de 2018</t>
  </si>
  <si>
    <t>13 Noviembre de 2018</t>
  </si>
  <si>
    <t>14 Noviembre de 2018</t>
  </si>
  <si>
    <t>15 Noviembre de 2018</t>
  </si>
  <si>
    <t>16 Noviembre de 2018</t>
  </si>
  <si>
    <t>17 Noviembre de 2018</t>
  </si>
  <si>
    <t>18 Noviembre de 2018</t>
  </si>
  <si>
    <t>19 Noviembre de 2018</t>
  </si>
  <si>
    <t>20 Noviembre de 2018</t>
  </si>
  <si>
    <t>21 Noviembre de 2018</t>
  </si>
  <si>
    <t>22 Noviembre de 2018</t>
  </si>
  <si>
    <t>23 Noviembre de 2018</t>
  </si>
  <si>
    <t>24 Noviembre de 2018</t>
  </si>
  <si>
    <t>25 Noviembre de 2018</t>
  </si>
  <si>
    <t>26 Noviembre de 2018</t>
  </si>
  <si>
    <t>27 Noviembre de 2018</t>
  </si>
  <si>
    <t>28 Noviembre de 2018</t>
  </si>
  <si>
    <t>29 Noviembre de 2018</t>
  </si>
  <si>
    <t>30 Noviembre de 2018</t>
  </si>
  <si>
    <t>1 Diciembre de 2018</t>
  </si>
  <si>
    <t>2 Diciembre de 2018</t>
  </si>
  <si>
    <t>3 Diciembre de 2018</t>
  </si>
  <si>
    <t>4 Diciembre de 2018</t>
  </si>
  <si>
    <t>5 Diciembre de 2018</t>
  </si>
  <si>
    <t>6 Diciembre de 2018</t>
  </si>
  <si>
    <t>7 Diciembre de 2018</t>
  </si>
  <si>
    <t>8 Diciembre de 2018</t>
  </si>
  <si>
    <t>9 Diciembre de 2018</t>
  </si>
  <si>
    <t>10 Diciembre de 2018</t>
  </si>
  <si>
    <t>11 Diciembre de 2018</t>
  </si>
  <si>
    <t>12 Diciembre de 2018</t>
  </si>
  <si>
    <t>13 Diciembre de 2018</t>
  </si>
  <si>
    <t>14 Diciembre de 2018</t>
  </si>
  <si>
    <t>15 Diciembre de 2018</t>
  </si>
  <si>
    <t>16 Diciembre de 2018</t>
  </si>
  <si>
    <t>17 Diciembre de 2018</t>
  </si>
  <si>
    <t>18 Diciembre de 2018</t>
  </si>
  <si>
    <t>19 Diciembre de 2018</t>
  </si>
  <si>
    <t>20 Diciembre de 2018</t>
  </si>
  <si>
    <t>21 Diciembre de 2018</t>
  </si>
  <si>
    <t>22 Diciembre de 2018</t>
  </si>
  <si>
    <t>23 Diciembre de 2018</t>
  </si>
  <si>
    <t>24 Diciembre de 2018</t>
  </si>
  <si>
    <t>25 Diciembre de 2018</t>
  </si>
  <si>
    <t>26 Diciembre de 2018</t>
  </si>
  <si>
    <t>27 Diciembre de 2018</t>
  </si>
  <si>
    <t>28 Diciembre de 2018</t>
  </si>
  <si>
    <t>29 Diciembre de 2018</t>
  </si>
  <si>
    <t>30 Diciembre de 2018</t>
  </si>
  <si>
    <t>31 Diciembre de 2018</t>
  </si>
  <si>
    <t>1 Enero de 2019</t>
  </si>
  <si>
    <t>2 Enero de 2019</t>
  </si>
  <si>
    <t>4 Enero de 2019</t>
  </si>
  <si>
    <t>5 Enero de 2019</t>
  </si>
  <si>
    <t>6 Enero de 2019</t>
  </si>
  <si>
    <t>7 Enero de 2019</t>
  </si>
  <si>
    <t>8 Enero de 2019</t>
  </si>
  <si>
    <t>9 Enero de 2019</t>
  </si>
  <si>
    <t>10 Enero de 2019</t>
  </si>
  <si>
    <t>11 Enero de 2019</t>
  </si>
  <si>
    <t>12 Enero de 2019</t>
  </si>
  <si>
    <t>13 Enero de 2019</t>
  </si>
  <si>
    <t>14 Enero de 2019</t>
  </si>
  <si>
    <t>15 Enero de 2019</t>
  </si>
  <si>
    <t>16 Enero de 2019</t>
  </si>
  <si>
    <t>17 Enero de 2019</t>
  </si>
  <si>
    <t>18 Enero de 2019</t>
  </si>
  <si>
    <t>19 Enero de 2019</t>
  </si>
  <si>
    <t>20 Enero de 2019</t>
  </si>
  <si>
    <t>21 Enero de 2019</t>
  </si>
  <si>
    <t>22 Enero de 2019</t>
  </si>
  <si>
    <t>23 Enero de 2019</t>
  </si>
  <si>
    <t>24 Enero de 2019</t>
  </si>
  <si>
    <t>25 Enero de 2019</t>
  </si>
  <si>
    <t>26 Enero de 2019</t>
  </si>
  <si>
    <t>27 Enero de 2019</t>
  </si>
  <si>
    <t>28 Enero de 2019</t>
  </si>
  <si>
    <t>29 Enero de 2019</t>
  </si>
  <si>
    <t>30 Enero de 2019</t>
  </si>
  <si>
    <t>31 Enero de 2019</t>
  </si>
  <si>
    <t>1 Febrero de 2019</t>
  </si>
  <si>
    <t>2 Febrero de 2019</t>
  </si>
  <si>
    <t>3 Febrero de 2019</t>
  </si>
  <si>
    <t>4 Febrero de 2019</t>
  </si>
  <si>
    <t>5 Febrero de 2019</t>
  </si>
  <si>
    <t>6 Febrero de 2019</t>
  </si>
  <si>
    <t>7 Febrero de 2019</t>
  </si>
  <si>
    <t>8 Febrero de 2019</t>
  </si>
  <si>
    <t>9 Febrero de 2019</t>
  </si>
  <si>
    <t>10 Febrero de 2019</t>
  </si>
  <si>
    <t>11 Febrero de 2019</t>
  </si>
  <si>
    <t>12 Febrero de 2019</t>
  </si>
  <si>
    <t>13 Febrero de 2019</t>
  </si>
  <si>
    <t>14 Febrero de 2019</t>
  </si>
  <si>
    <t>15 Febrero de 2019</t>
  </si>
  <si>
    <t>16 Febrero de 2019</t>
  </si>
  <si>
    <t>17 Febrero de 2019</t>
  </si>
  <si>
    <t>18 Febrero de 2019</t>
  </si>
  <si>
    <t>19 Febrero de 2019</t>
  </si>
  <si>
    <t>20 Febrero de 2019</t>
  </si>
  <si>
    <t>21 Febrero de 2019</t>
  </si>
  <si>
    <t>22 Febrero de 2019</t>
  </si>
  <si>
    <t>23 Febrero de 2019</t>
  </si>
  <si>
    <t>24 Febrero de 2019</t>
  </si>
  <si>
    <t>25 Febrero de 2019</t>
  </si>
  <si>
    <t>26 Febrero de 2019</t>
  </si>
  <si>
    <t>27 Febrero de 2019</t>
  </si>
  <si>
    <t>28 Febrero de 2019</t>
  </si>
  <si>
    <t>1 Marzo de 2019</t>
  </si>
  <si>
    <t>2 Marzo de 2019</t>
  </si>
  <si>
    <t>3 Marzo de 2019</t>
  </si>
  <si>
    <t>4 Marzo de 2019</t>
  </si>
  <si>
    <t>5 Marzo de 2019</t>
  </si>
  <si>
    <t>6 Marzo de 2019</t>
  </si>
  <si>
    <t>7 Marzo de 2019</t>
  </si>
  <si>
    <t>8 Marzo de 2019</t>
  </si>
  <si>
    <t>9 Marzo de 2019</t>
  </si>
  <si>
    <t>10 Marzo de 2019</t>
  </si>
  <si>
    <t>11 Marzo de 2019</t>
  </si>
  <si>
    <t>12 Marzo de 2019</t>
  </si>
  <si>
    <t>13 Marzo de 2019</t>
  </si>
  <si>
    <t>14 Marzo de 2019</t>
  </si>
  <si>
    <t>15 Marzo de 2019</t>
  </si>
  <si>
    <t>16 Marzo de 2019</t>
  </si>
  <si>
    <t>17 Marzo de 2019</t>
  </si>
  <si>
    <t>18 Marzo de 2019</t>
  </si>
  <si>
    <t>19 Marzo de 2019</t>
  </si>
  <si>
    <t>20 Marzo de 2019</t>
  </si>
  <si>
    <t>21 Marzo de 2019</t>
  </si>
  <si>
    <t>22 Marzo de 2019</t>
  </si>
  <si>
    <t>23 Marzo de 2019</t>
  </si>
  <si>
    <t>24 Marzo de 2019</t>
  </si>
  <si>
    <t>25 Marzo de 2019</t>
  </si>
  <si>
    <t>26 Marzo de 2019</t>
  </si>
  <si>
    <t>27 Marzo de 2019</t>
  </si>
  <si>
    <t>28 Marzo de 2019</t>
  </si>
  <si>
    <t>29 Marzo de 2019</t>
  </si>
  <si>
    <t>30 Marzo de 2019</t>
  </si>
  <si>
    <t>31 Marzo de 2019</t>
  </si>
  <si>
    <t>1 Abril de 2019</t>
  </si>
  <si>
    <t>2 Abril de 2019</t>
  </si>
  <si>
    <t>3 Abril de 2019</t>
  </si>
  <si>
    <t>4 Abril de 2019</t>
  </si>
  <si>
    <t>5 Abril de 2019</t>
  </si>
  <si>
    <t>6 Abril de 2019</t>
  </si>
  <si>
    <t>7 Abril de 2019</t>
  </si>
  <si>
    <t>8 Abril de 2019</t>
  </si>
  <si>
    <t>9 Abril de 2019</t>
  </si>
  <si>
    <t>10 Abril de 2019</t>
  </si>
  <si>
    <t>11 Abril de 2019</t>
  </si>
  <si>
    <t>12 Abril de 2019</t>
  </si>
  <si>
    <t>13 Abril de 2019</t>
  </si>
  <si>
    <t>14 Abril de 2019</t>
  </si>
  <si>
    <t>15 Abril de 2019</t>
  </si>
  <si>
    <t>16 Abril de 2019</t>
  </si>
  <si>
    <t>17 Abril de 2019</t>
  </si>
  <si>
    <t>18 Abril de 2019</t>
  </si>
  <si>
    <t>19 Abril de 2019</t>
  </si>
  <si>
    <t>20 Abril de 2019</t>
  </si>
  <si>
    <t>21 Abril de 2019</t>
  </si>
  <si>
    <t>22 Abril de 2019</t>
  </si>
  <si>
    <t>23 Abril de 2019</t>
  </si>
  <si>
    <t>24 Abril de 2019</t>
  </si>
  <si>
    <t>25 Abril de 2019</t>
  </si>
  <si>
    <t>26 Abril de 2019</t>
  </si>
  <si>
    <t>27 Abril de 2019</t>
  </si>
  <si>
    <t>28 Abril de 2019</t>
  </si>
  <si>
    <t>29 Abril de 2019</t>
  </si>
  <si>
    <t>30 Abril de 2019</t>
  </si>
  <si>
    <t>1 Mayo de 2019</t>
  </si>
  <si>
    <t>2 Mayo de 2019</t>
  </si>
  <si>
    <t>3 Mayo de 2019</t>
  </si>
  <si>
    <t>4 Mayo de 2019</t>
  </si>
  <si>
    <t>5 Mayo de 2019</t>
  </si>
  <si>
    <t>6 Mayo de 2019</t>
  </si>
  <si>
    <t>7 Mayo de 2019</t>
  </si>
  <si>
    <t>8 Mayo de 2019</t>
  </si>
  <si>
    <t>9 Mayo de 2019</t>
  </si>
  <si>
    <t>10 Mayo de 2019</t>
  </si>
  <si>
    <t>11 Mayo de 2019</t>
  </si>
  <si>
    <t>12 Mayo de 2019</t>
  </si>
  <si>
    <t>13 Mayo de 2019</t>
  </si>
  <si>
    <t>14 Mayo de 2019</t>
  </si>
  <si>
    <t>15 Mayo de 2019</t>
  </si>
  <si>
    <t>16 Mayo de 2019</t>
  </si>
  <si>
    <t>17 Mayo de 2019</t>
  </si>
  <si>
    <t>18 Mayo de 2019</t>
  </si>
  <si>
    <t>19 Mayo de 2019</t>
  </si>
  <si>
    <t>20 Mayo de 2019</t>
  </si>
  <si>
    <t>21 Mayo de 2019</t>
  </si>
  <si>
    <t>22 Mayo de 2019</t>
  </si>
  <si>
    <t>23 Mayo de 2019</t>
  </si>
  <si>
    <t>24 Mayo de 2019</t>
  </si>
  <si>
    <t>25 Mayo de 2019</t>
  </si>
  <si>
    <t>26 Mayo de 2019</t>
  </si>
  <si>
    <t>27 Mayo de 2019</t>
  </si>
  <si>
    <t>28 Mayo de 2019</t>
  </si>
  <si>
    <t>29 Mayo de 2019</t>
  </si>
  <si>
    <t>30 Mayo de 2019</t>
  </si>
  <si>
    <t>31 Mayo de 2019</t>
  </si>
  <si>
    <t>1 Junio de 2019</t>
  </si>
  <si>
    <t>2 Junio de 2019</t>
  </si>
  <si>
    <t>3 Junio de 2019</t>
  </si>
  <si>
    <t>4 Junio de 2019</t>
  </si>
  <si>
    <t>5 Junio de 2019</t>
  </si>
  <si>
    <t>6 Junio de 2019</t>
  </si>
  <si>
    <t>7 Junio de 2019</t>
  </si>
  <si>
    <t>8 Junio de 2019</t>
  </si>
  <si>
    <t>9 Junio de 2019</t>
  </si>
  <si>
    <t>10 Junio de 2019</t>
  </si>
  <si>
    <t>11 Junio de 2019</t>
  </si>
  <si>
    <t>12 Junio de 2019</t>
  </si>
  <si>
    <t>13 Junio de 2019</t>
  </si>
  <si>
    <t>14 Junio de 2019</t>
  </si>
  <si>
    <t>15 Junio de 2019</t>
  </si>
  <si>
    <t>16 Junio de 2019</t>
  </si>
  <si>
    <t>17 Junio de 2019</t>
  </si>
  <si>
    <t>18 Junio de 2019</t>
  </si>
  <si>
    <t>19 Junio de 2019</t>
  </si>
  <si>
    <t>20 Junio de 2019</t>
  </si>
  <si>
    <t>21 Junio de 2019</t>
  </si>
  <si>
    <t>22 Junio de 2019</t>
  </si>
  <si>
    <t>23 Junio de 2019</t>
  </si>
  <si>
    <t>24 Junio de 2019</t>
  </si>
  <si>
    <t>25 Junio de 2019</t>
  </si>
  <si>
    <t>26 Junio de 2019</t>
  </si>
  <si>
    <t>27 Junio de 2019</t>
  </si>
  <si>
    <t>28 Junio de 2019</t>
  </si>
  <si>
    <t>29 Junio de 2019</t>
  </si>
  <si>
    <t>30 Junio de 2019</t>
  </si>
  <si>
    <t>1 Julio de 2019</t>
  </si>
  <si>
    <t>2 Julio de 2019</t>
  </si>
  <si>
    <t>3 Julio de 2019</t>
  </si>
  <si>
    <t>4 Julio de 2019</t>
  </si>
  <si>
    <t>5 Julio de 2019</t>
  </si>
  <si>
    <t>8 Julio de 2019</t>
  </si>
  <si>
    <t>9 Julio de 2019</t>
  </si>
  <si>
    <t>10 Julio de 2019</t>
  </si>
  <si>
    <t>11 Julio de 2019</t>
  </si>
  <si>
    <t>12 Julio de 2019</t>
  </si>
  <si>
    <t>13 Julio de 2019</t>
  </si>
  <si>
    <t>14 Julio de 2019</t>
  </si>
  <si>
    <t>15 Julio de 2019</t>
  </si>
  <si>
    <t>16 Julio de 2019</t>
  </si>
  <si>
    <t>17 Julio de 2019</t>
  </si>
  <si>
    <t>18 Julio de 2019</t>
  </si>
  <si>
    <t>19 Julio de 2019</t>
  </si>
  <si>
    <t>20 Julio de 2019</t>
  </si>
  <si>
    <t>21 Julio de 2019</t>
  </si>
  <si>
    <t>22 Julio de 2019</t>
  </si>
  <si>
    <t>23 Julio de 2019</t>
  </si>
  <si>
    <t>24 Julio de 2019</t>
  </si>
  <si>
    <t>25 Julio de 2019</t>
  </si>
  <si>
    <t>26 Julio de 2019</t>
  </si>
  <si>
    <t>27 Julio de 2019</t>
  </si>
  <si>
    <t>28 Julio de 2019</t>
  </si>
  <si>
    <t>29 Julio de 2019</t>
  </si>
  <si>
    <t>30 Julio de 2019</t>
  </si>
  <si>
    <t>31 Julio de 2019</t>
  </si>
  <si>
    <t>1 Agosto de 2019</t>
  </si>
  <si>
    <t>2 Agosto de 2019</t>
  </si>
  <si>
    <t>3 Agosto de 2019</t>
  </si>
  <si>
    <t>4 Agosto de 2019</t>
  </si>
  <si>
    <t>5 Agosto de 2019</t>
  </si>
  <si>
    <t>6 Agosto de 2019</t>
  </si>
  <si>
    <t>7 Agosto de 2019</t>
  </si>
  <si>
    <t>8 Agosto de 2019</t>
  </si>
  <si>
    <t>9 Agosto de 2019</t>
  </si>
  <si>
    <t>10 Agosto de 2019</t>
  </si>
  <si>
    <t>11 Agosto de 2019</t>
  </si>
  <si>
    <t>12 Agosto de 2019</t>
  </si>
  <si>
    <t>13 Agosto de 2019</t>
  </si>
  <si>
    <t>14 Agosto de 2019</t>
  </si>
  <si>
    <t>15 Agosto de 2019</t>
  </si>
  <si>
    <t>16 Agosto de 2019</t>
  </si>
  <si>
    <t>17 Agosto de 2019</t>
  </si>
  <si>
    <t>18 Agosto de 2019</t>
  </si>
  <si>
    <t>19 Agosto de 2019</t>
  </si>
  <si>
    <t>20 Agosto de 2019</t>
  </si>
  <si>
    <t>21 Agosto de 2019</t>
  </si>
  <si>
    <t>22 Agosto de 2019</t>
  </si>
  <si>
    <t>23 Agosto de 2019</t>
  </si>
  <si>
    <t>24 Agosto de 2019</t>
  </si>
  <si>
    <t>25 Agosto de 2019</t>
  </si>
  <si>
    <t>26 Agosto de 2019</t>
  </si>
  <si>
    <t>27 Agosto de 2019</t>
  </si>
  <si>
    <t>28 Agosto de 2019</t>
  </si>
  <si>
    <t>29 Agosto de 2019</t>
  </si>
  <si>
    <t>30 Agosto de 2019</t>
  </si>
  <si>
    <t>31 Agosto de 2019</t>
  </si>
  <si>
    <t>1 Septiembre de 2019</t>
  </si>
  <si>
    <t>2 Septiembre de 2019</t>
  </si>
  <si>
    <t>3 Septiembre de 2019</t>
  </si>
  <si>
    <t>4 Septiembre de 2019</t>
  </si>
  <si>
    <t>5 Septiembre de 2019</t>
  </si>
  <si>
    <t>6 Septiembre de 2019</t>
  </si>
  <si>
    <t>7 Septiembre de 2019</t>
  </si>
  <si>
    <t>8 Septiembre de 2019</t>
  </si>
  <si>
    <t>9 Septiembre de 2019</t>
  </si>
  <si>
    <t>10 Septiembre de 2019</t>
  </si>
  <si>
    <t>11 Septiembre de 2019</t>
  </si>
  <si>
    <t>12 Septiembre de 2019</t>
  </si>
  <si>
    <t>13 Septiembre de 2019</t>
  </si>
  <si>
    <t>14 Septiembre de 2019</t>
  </si>
  <si>
    <t>15 Septiembre de 2019</t>
  </si>
  <si>
    <t>16 Septiembre de 2019</t>
  </si>
  <si>
    <t>17 Septiembre de 2019</t>
  </si>
  <si>
    <t>18 Septiembre de 2019</t>
  </si>
  <si>
    <t>19 Septiembre de 2019</t>
  </si>
  <si>
    <t>20 Septiembre de 2019</t>
  </si>
  <si>
    <t>21 Septiembre de 2019</t>
  </si>
  <si>
    <t>22 Septiembre de 2019</t>
  </si>
  <si>
    <t>23 Septiembre de 2019</t>
  </si>
  <si>
    <t>24 Septiembre de 2019</t>
  </si>
  <si>
    <t>25 Septiembre de 2019</t>
  </si>
  <si>
    <t>26 Septiembre de 2019</t>
  </si>
  <si>
    <t>27 Septiembre de 2019</t>
  </si>
  <si>
    <t>28 Septiembre de 2019</t>
  </si>
  <si>
    <t>29 Septiembre de 2019</t>
  </si>
  <si>
    <t>30 Septiembre de 2019</t>
  </si>
  <si>
    <t>1 Octubre de 2019</t>
  </si>
  <si>
    <t>2 Octubre de 2019</t>
  </si>
  <si>
    <t>3 Octubre de 2019</t>
  </si>
  <si>
    <t>4 Octubre de 2019</t>
  </si>
  <si>
    <t>5 Octubre de 2019</t>
  </si>
  <si>
    <t>6 Octubre de 2019</t>
  </si>
  <si>
    <t>7 Octubre de 2019</t>
  </si>
  <si>
    <t>8 Octubre de 2019</t>
  </si>
  <si>
    <t>9 Octubre de 2019</t>
  </si>
  <si>
    <t>10 Octubre de 2019</t>
  </si>
  <si>
    <t>11 Octubre de 2019</t>
  </si>
  <si>
    <t>12 Octubre de 2019</t>
  </si>
  <si>
    <t>13 Octubre de 2019</t>
  </si>
  <si>
    <t>14 Octubre de 2019</t>
  </si>
  <si>
    <t>15 Octubre de 2019</t>
  </si>
  <si>
    <t>16 Octubre de 2019</t>
  </si>
  <si>
    <t>17 Octubre de 2019</t>
  </si>
  <si>
    <t>18 Octubre de 2019</t>
  </si>
  <si>
    <t>19 Octubre de 2019</t>
  </si>
  <si>
    <t>20 Octubre de 2019</t>
  </si>
  <si>
    <t>21 Octubre de 2019</t>
  </si>
  <si>
    <t>22 Octubre de 2019</t>
  </si>
  <si>
    <t>23 Octubre de 2019</t>
  </si>
  <si>
    <t>24 Octubre de 2019</t>
  </si>
  <si>
    <t>25 Octubre de 2019</t>
  </si>
  <si>
    <t>26 Octubre de 2019</t>
  </si>
  <si>
    <t>27 Octubre de 2019</t>
  </si>
  <si>
    <t>28 Octubre de 2019</t>
  </si>
  <si>
    <t>29 Octubre de 2019</t>
  </si>
  <si>
    <t>30 Octubre de 2019</t>
  </si>
  <si>
    <t>31 Octubre de 2019</t>
  </si>
  <si>
    <t>1 Noviembre de 2019</t>
  </si>
  <si>
    <t>2 Noviembre de 2019</t>
  </si>
  <si>
    <t>3 Noviembre de 2019</t>
  </si>
  <si>
    <t>4 Noviembre de 2019</t>
  </si>
  <si>
    <t>5 Noviembre de 2019</t>
  </si>
  <si>
    <t>6 Noviembre de 2019</t>
  </si>
  <si>
    <t>7 Noviembre de 2019</t>
  </si>
  <si>
    <t>8 Noviembre de 2019</t>
  </si>
  <si>
    <t>9 Noviembre de 2019</t>
  </si>
  <si>
    <t>10 Noviembre de 2019</t>
  </si>
  <si>
    <t>11 Noviembre de 2019</t>
  </si>
  <si>
    <t>12 Noviembre de 2019</t>
  </si>
  <si>
    <t>13 Noviembre de 2019</t>
  </si>
  <si>
    <t>14 Noviembre de 2019</t>
  </si>
  <si>
    <t>15 Noviembre de 2019</t>
  </si>
  <si>
    <t>16 Noviembre de 2019</t>
  </si>
  <si>
    <t>17 Noviembre de 2019</t>
  </si>
  <si>
    <t>18 Noviembre de 2019</t>
  </si>
  <si>
    <t>19 Noviembre de 2019</t>
  </si>
  <si>
    <t>20 Noviembre de 2019</t>
  </si>
  <si>
    <t>21 Noviembre de 2019</t>
  </si>
  <si>
    <t>22 Noviembre de 2019</t>
  </si>
  <si>
    <t>23 Noviembre de 2019</t>
  </si>
  <si>
    <t>24 Noviembre de 2019</t>
  </si>
  <si>
    <t>25 Noviembre de 2019</t>
  </si>
  <si>
    <t>26 Noviembre de 2019</t>
  </si>
  <si>
    <t>27 Noviembre de 2019</t>
  </si>
  <si>
    <t>28 Noviembre de 2019</t>
  </si>
  <si>
    <t>29 Noviembre de 2019</t>
  </si>
  <si>
    <t>30 Noviembre de 2019</t>
  </si>
  <si>
    <t>1 Diciembre de 2019</t>
  </si>
  <si>
    <t>2 Diciembre de 2019</t>
  </si>
  <si>
    <t>3 Diciembre de 2019</t>
  </si>
  <si>
    <t>4 Diciembre de 2019</t>
  </si>
  <si>
    <t>5 Diciembre de 2019</t>
  </si>
  <si>
    <t>6 Diciembre de 2019</t>
  </si>
  <si>
    <t>7 Diciembre de 2019</t>
  </si>
  <si>
    <t>8 Diciembre de 2019</t>
  </si>
  <si>
    <t>9 Diciembre de 2019</t>
  </si>
  <si>
    <t>10 Diciembre de 2019</t>
  </si>
  <si>
    <t>11 Diciembre de 2019</t>
  </si>
  <si>
    <t>12 Diciembre de 2019</t>
  </si>
  <si>
    <t>13 Diciembre de 2019</t>
  </si>
  <si>
    <t>14 Diciembre de 2019</t>
  </si>
  <si>
    <t>15 Diciembre de 2019</t>
  </si>
  <si>
    <t>16 Diciembre de 2019</t>
  </si>
  <si>
    <t>17 Diciembre de 2019</t>
  </si>
  <si>
    <t>18 Diciembre de 2019</t>
  </si>
  <si>
    <t>19 Diciembre de 2019</t>
  </si>
  <si>
    <t>20 Diciembre de 2019</t>
  </si>
  <si>
    <t>21 Diciembre de 2019</t>
  </si>
  <si>
    <t>22 Diciembre de 2019</t>
  </si>
  <si>
    <t>23 Diciembre de 2019</t>
  </si>
  <si>
    <t>24 Diciembre de 2019</t>
  </si>
  <si>
    <t>25 Diciembre de 2019</t>
  </si>
  <si>
    <t>26 Diciembre de 2019</t>
  </si>
  <si>
    <t>27 Diciembre de 2019</t>
  </si>
  <si>
    <t>28 Diciembre de 2019</t>
  </si>
  <si>
    <t>29 Diciembre de 2019</t>
  </si>
  <si>
    <t>30 Diciembre de 2019</t>
  </si>
  <si>
    <t>31 Diciembre de 2019</t>
  </si>
  <si>
    <t>1 Enero de 2020</t>
  </si>
  <si>
    <t>2 Enero de 2020</t>
  </si>
  <si>
    <t>3 Enero de 2020</t>
  </si>
  <si>
    <t>4 Enero de 2020</t>
  </si>
  <si>
    <t>5 Enero de 2020</t>
  </si>
  <si>
    <t>6 Enero de 2020</t>
  </si>
  <si>
    <t>7 Enero de 2020</t>
  </si>
  <si>
    <t>8 Enero de 2020</t>
  </si>
  <si>
    <t>9 Enero de 2020</t>
  </si>
  <si>
    <t>10 Enero de 2020</t>
  </si>
  <si>
    <t>11 Enero de 2020</t>
  </si>
  <si>
    <t>12 Enero de 2020</t>
  </si>
  <si>
    <t>13 Enero de 2020</t>
  </si>
  <si>
    <t>14 Enero de 2020</t>
  </si>
  <si>
    <t>15 Enero de 2020</t>
  </si>
  <si>
    <t>16 Enero de 2020</t>
  </si>
  <si>
    <t>17 Enero de 2020</t>
  </si>
  <si>
    <t>18 Enero de 2020</t>
  </si>
  <si>
    <t>19 Enero de 2020</t>
  </si>
  <si>
    <t>20 Enero de 2020</t>
  </si>
  <si>
    <t>21 Enero de 2020</t>
  </si>
  <si>
    <t>22 Enero de 2020</t>
  </si>
  <si>
    <t>23 Enero de 2020</t>
  </si>
  <si>
    <t>24 Enero de 2020</t>
  </si>
  <si>
    <t>25 Enero de 2020</t>
  </si>
  <si>
    <t>26 Enero de 2020</t>
  </si>
  <si>
    <t>27 Enero de 2020</t>
  </si>
  <si>
    <t>28 Enero de 2020</t>
  </si>
  <si>
    <t>29 Enero de 2020</t>
  </si>
  <si>
    <t>30 Enero de 2020</t>
  </si>
  <si>
    <t>31 Enero de 2020</t>
  </si>
  <si>
    <t>1 Febrero de 2020</t>
  </si>
  <si>
    <t>2 Febrero de 2020</t>
  </si>
  <si>
    <t>3 Febrero de 2020</t>
  </si>
  <si>
    <t>4 Febrero de 2020</t>
  </si>
  <si>
    <t>5 Febrero de 2020</t>
  </si>
  <si>
    <t>6 Febrero de 2020</t>
  </si>
  <si>
    <t>7 Febrero de 2020</t>
  </si>
  <si>
    <t>8 Febrero de 2020</t>
  </si>
  <si>
    <t>9 Febrero de 2020</t>
  </si>
  <si>
    <t>10 Febrero de 2020</t>
  </si>
  <si>
    <t>11 Febrero de 2020</t>
  </si>
  <si>
    <t>12 Febrero de 2020</t>
  </si>
  <si>
    <t>13 Febrero de 2020</t>
  </si>
  <si>
    <t>14 Febrero de 2020</t>
  </si>
  <si>
    <t>15 Febrero de 2020</t>
  </si>
  <si>
    <t>16 Febrero de 2020</t>
  </si>
  <si>
    <t>18 Febrero de 2020</t>
  </si>
  <si>
    <t>19 Febrero de 2020</t>
  </si>
  <si>
    <t>20 Febrero de 2020</t>
  </si>
  <si>
    <t>21 Febrero de 2020</t>
  </si>
  <si>
    <t>22 Febrero de 2020</t>
  </si>
  <si>
    <t>23 Febrero de 2020</t>
  </si>
  <si>
    <t>24 Febrero de 2020</t>
  </si>
  <si>
    <t>25 Febrero de 2020</t>
  </si>
  <si>
    <t>26 Febrero de 2020</t>
  </si>
  <si>
    <t>27 Febrero de 2020</t>
  </si>
  <si>
    <t>28 Febrero de 2020</t>
  </si>
  <si>
    <t>29 Febrero de 2020</t>
  </si>
  <si>
    <t>1 Marzo de 2020</t>
  </si>
  <si>
    <t>2 Marzo de 2020</t>
  </si>
  <si>
    <t>3 Marzo de 2020</t>
  </si>
  <si>
    <t>4 Marzo de 2020</t>
  </si>
  <si>
    <t>5 Marzo de 2020</t>
  </si>
  <si>
    <t>6 Marzo de 2020</t>
  </si>
  <si>
    <t>7 Marzo de 2020</t>
  </si>
  <si>
    <t>8 Marzo de 2020</t>
  </si>
  <si>
    <t>9 Marzo de 2020</t>
  </si>
  <si>
    <t>10 Marzo de 2020</t>
  </si>
  <si>
    <t>11 Marzo de 2020</t>
  </si>
  <si>
    <t>12 Marzo de 2020</t>
  </si>
  <si>
    <t>13 Marzo de 2020</t>
  </si>
  <si>
    <t>14 Marzo de 2020</t>
  </si>
  <si>
    <t>15 Marzo de 2020</t>
  </si>
  <si>
    <t>16 Marzo de 2020</t>
  </si>
  <si>
    <t>17 Marzo de 2020</t>
  </si>
  <si>
    <t>18 Marzo de 2020</t>
  </si>
  <si>
    <t>19 Marzo de 2020</t>
  </si>
  <si>
    <t>20 Marzo de 2020</t>
  </si>
  <si>
    <t>21 Marzo de 2020</t>
  </si>
  <si>
    <t>22 Marzo de 2020</t>
  </si>
  <si>
    <t>23 Marzo de 2020</t>
  </si>
  <si>
    <t>24 Marzo de 2020</t>
  </si>
  <si>
    <t>25 Marzo de 2020</t>
  </si>
  <si>
    <t>26 Marzo de 2020</t>
  </si>
  <si>
    <t>27 Marzo de 2020</t>
  </si>
  <si>
    <t>28 Marzo de 2020</t>
  </si>
  <si>
    <t>29 Marzo de 2020</t>
  </si>
  <si>
    <t>30 Marzo de 2020</t>
  </si>
  <si>
    <t>31 Marzo de 2020</t>
  </si>
  <si>
    <t>1 Abril de 2020</t>
  </si>
  <si>
    <t>2 Abril de 2020</t>
  </si>
  <si>
    <t>3 Abril de 2020</t>
  </si>
  <si>
    <t>4 Abril de 2020</t>
  </si>
  <si>
    <t>5 Abril de 2020</t>
  </si>
  <si>
    <t>6 Abril de 2020</t>
  </si>
  <si>
    <t>7 Abril de 2020</t>
  </si>
  <si>
    <t>8 Abril de 2020</t>
  </si>
  <si>
    <t>9 Abril de 2020</t>
  </si>
  <si>
    <t>10 Abril de 2020</t>
  </si>
  <si>
    <t>11 Abril de 2020</t>
  </si>
  <si>
    <t>12 Abril de 2020</t>
  </si>
  <si>
    <t>13 Abril de 2020</t>
  </si>
  <si>
    <t>14 Abril de 2020</t>
  </si>
  <si>
    <t>15 Abril de 2020</t>
  </si>
  <si>
    <t>16 Abril de 2020</t>
  </si>
  <si>
    <t>17 Abril de 2020</t>
  </si>
  <si>
    <t>18 Abril de 2020</t>
  </si>
  <si>
    <t>19 Abril de 2020</t>
  </si>
  <si>
    <t>20 Abril de 2020</t>
  </si>
  <si>
    <t>21 Abril de 2020</t>
  </si>
  <si>
    <t>22 Abril de 2020</t>
  </si>
  <si>
    <t>23 Abril de 2020</t>
  </si>
  <si>
    <t>24 Abril de 2020</t>
  </si>
  <si>
    <t>25 Abril de 2020</t>
  </si>
  <si>
    <t>26 Abril de 2020</t>
  </si>
  <si>
    <t>27 Abril de 2020</t>
  </si>
  <si>
    <t>28 Abril de 2020</t>
  </si>
  <si>
    <t>29 Abril de 2020</t>
  </si>
  <si>
    <t>30 Abril de 2020</t>
  </si>
  <si>
    <t>1 Mayo de 2020</t>
  </si>
  <si>
    <t>2 Mayo de 2020</t>
  </si>
  <si>
    <t>3 Mayo de 2020</t>
  </si>
  <si>
    <t>4 Mayo de 2020</t>
  </si>
  <si>
    <t>5 Mayo de 2020</t>
  </si>
  <si>
    <t>6 Mayo de 2020</t>
  </si>
  <si>
    <t>7 Mayo de 2020</t>
  </si>
  <si>
    <t>8 Mayo de 2020</t>
  </si>
  <si>
    <t>9 Mayo de 2020</t>
  </si>
  <si>
    <t>10 Mayo de 2020</t>
  </si>
  <si>
    <t>11 Mayo de 2020</t>
  </si>
  <si>
    <t>12 Mayo de 2020</t>
  </si>
  <si>
    <t>13 Mayo de 2020</t>
  </si>
  <si>
    <t>14 Mayo de 2020</t>
  </si>
  <si>
    <t>15 Mayo de 2020</t>
  </si>
  <si>
    <t>16 Mayo de 2020</t>
  </si>
  <si>
    <t>17 Mayo de 2020</t>
  </si>
  <si>
    <t>18 Mayo de 2020</t>
  </si>
  <si>
    <t>19 Mayo de 2020</t>
  </si>
  <si>
    <t>20 Mayo de 2020</t>
  </si>
  <si>
    <t>21 Mayo de 2020</t>
  </si>
  <si>
    <t>22 Mayo de 2020</t>
  </si>
  <si>
    <t>23 Mayo de 2020</t>
  </si>
  <si>
    <t>24 Mayo de 2020</t>
  </si>
  <si>
    <t>25 Mayo de 2020</t>
  </si>
  <si>
    <t>26 Mayo de 2020</t>
  </si>
  <si>
    <t>27 Mayo de 2020</t>
  </si>
  <si>
    <t>28 Mayo de 2020</t>
  </si>
  <si>
    <t>29 Mayo de 2020</t>
  </si>
  <si>
    <t>30 Mayo de 2020</t>
  </si>
  <si>
    <t>31 Mayo de 2020</t>
  </si>
  <si>
    <t>1 Junio de 2020</t>
  </si>
  <si>
    <t>2 Junio de 2020</t>
  </si>
  <si>
    <t>3 Junio de 2020</t>
  </si>
  <si>
    <t>4 Junio de 2020</t>
  </si>
  <si>
    <t>5 Junio de 2020</t>
  </si>
  <si>
    <t>6 Junio de 2020</t>
  </si>
  <si>
    <t>7 Junio de 2020</t>
  </si>
  <si>
    <t>8 Junio de 2020</t>
  </si>
  <si>
    <t>9 Junio de 2020</t>
  </si>
  <si>
    <t>10 Junio de 2020</t>
  </si>
  <si>
    <t>11 Junio de 2020</t>
  </si>
  <si>
    <t>12 Junio de 2020</t>
  </si>
  <si>
    <t>13 Junio de 2020</t>
  </si>
  <si>
    <t>14 Junio de 2020</t>
  </si>
  <si>
    <t>15 Junio de 2020</t>
  </si>
  <si>
    <t>16 Junio de 2020</t>
  </si>
  <si>
    <t>17 Junio de 2020</t>
  </si>
  <si>
    <t>18 Junio de 2020</t>
  </si>
  <si>
    <t>19 Junio de 2020</t>
  </si>
  <si>
    <t>20 Junio de 2020</t>
  </si>
  <si>
    <t>21 Junio de 2020</t>
  </si>
  <si>
    <t>22 Junio de 2020</t>
  </si>
  <si>
    <t>23 Junio de 2020</t>
  </si>
  <si>
    <t>24 Junio de 2020</t>
  </si>
  <si>
    <t>25 Junio de 2020</t>
  </si>
  <si>
    <t>26 Junio de 2020</t>
  </si>
  <si>
    <t>27 Junio de 2020</t>
  </si>
  <si>
    <t>28 Junio de 2020</t>
  </si>
  <si>
    <t>29 Junio de 2020</t>
  </si>
  <si>
    <t>30 Junio de 2020</t>
  </si>
  <si>
    <t>1 Julio de 2020</t>
  </si>
  <si>
    <t>2 Julio de 2020</t>
  </si>
  <si>
    <t>3 Julio de 2020</t>
  </si>
  <si>
    <t>4 Julio de 2020</t>
  </si>
  <si>
    <t>5 Julio de 2020</t>
  </si>
  <si>
    <t>6 Julio de 2020</t>
  </si>
  <si>
    <t>7 Julio de 2020</t>
  </si>
  <si>
    <t>8 Julio de 2020</t>
  </si>
  <si>
    <t>9 Julio de 2020</t>
  </si>
  <si>
    <t>10 Julio de 2020</t>
  </si>
  <si>
    <t>11 Julio de 2020</t>
  </si>
  <si>
    <t>12 Julio de 2020</t>
  </si>
  <si>
    <t>13 Julio de 2020</t>
  </si>
  <si>
    <t>14 Julio de 2020</t>
  </si>
  <si>
    <t>15 Julio de 2020</t>
  </si>
  <si>
    <t>16 Julio de 2020</t>
  </si>
  <si>
    <t>17 Julio de 2020</t>
  </si>
  <si>
    <t>18 Julio de 2020</t>
  </si>
  <si>
    <t>19 Julio de 2020</t>
  </si>
  <si>
    <t>20 Julio de 2020</t>
  </si>
  <si>
    <t>21 Julio de 2020</t>
  </si>
  <si>
    <t>22 Julio de 2020</t>
  </si>
  <si>
    <t>23 Julio de 2020</t>
  </si>
  <si>
    <t>24 Julio de 2020</t>
  </si>
  <si>
    <t>25 Julio de 2020</t>
  </si>
  <si>
    <t>26 Julio de 2020</t>
  </si>
  <si>
    <t>27 Julio de 2020</t>
  </si>
  <si>
    <t>28 Julio de 2020</t>
  </si>
  <si>
    <t>29 Julio de 2020</t>
  </si>
  <si>
    <t>30 Julio de 2020</t>
  </si>
  <si>
    <t>31 Julio de 2020</t>
  </si>
  <si>
    <t>1 Agosto de 2020</t>
  </si>
  <si>
    <t>2 Agosto de 2020</t>
  </si>
  <si>
    <t>3 Agosto de 2020</t>
  </si>
  <si>
    <t>4 Agosto de 2020</t>
  </si>
  <si>
    <t>5 Agosto de 2020</t>
  </si>
  <si>
    <t>6 Agosto de 2020</t>
  </si>
  <si>
    <t>7 Agosto de 2020</t>
  </si>
  <si>
    <t>8 Agosto de 2020</t>
  </si>
  <si>
    <t>9 Agosto de 2020</t>
  </si>
  <si>
    <t>10 Agosto de 2020</t>
  </si>
  <si>
    <t>11 Agosto de 2020</t>
  </si>
  <si>
    <t>12 Agosto de 2020</t>
  </si>
  <si>
    <t>13 Agosto de 2020</t>
  </si>
  <si>
    <t>14 Agosto de 2020</t>
  </si>
  <si>
    <t>15 Agosto de 2020</t>
  </si>
  <si>
    <t>16 Agosto de 2020</t>
  </si>
  <si>
    <t>17 Agosto de 2020</t>
  </si>
  <si>
    <t>18 Agosto de 2020</t>
  </si>
  <si>
    <t>19 Agosto de 2020</t>
  </si>
  <si>
    <t>20 Agosto de 2020</t>
  </si>
  <si>
    <t>21 Agosto de 2020</t>
  </si>
  <si>
    <t>22 Agosto de 2020</t>
  </si>
  <si>
    <t>23 Agosto de 2020</t>
  </si>
  <si>
    <t>24 Agosto de 2020</t>
  </si>
  <si>
    <t>25 Agosto de 2020</t>
  </si>
  <si>
    <t>26 Agosto de 2020</t>
  </si>
  <si>
    <t>27 Agosto de 2020</t>
  </si>
  <si>
    <t>28 Agosto de 2020</t>
  </si>
  <si>
    <t>29 Agosto de 2020</t>
  </si>
  <si>
    <t>30 Agosto de 2020</t>
  </si>
  <si>
    <t>31 Agosto de 2020</t>
  </si>
  <si>
    <t>1 Septiembre de 2020</t>
  </si>
  <si>
    <t>2 Septiembre de 2020</t>
  </si>
  <si>
    <t>3 Septiembre de 2020</t>
  </si>
  <si>
    <t>4 Septiembre de 2020</t>
  </si>
  <si>
    <t>5 Septiembre de 2020</t>
  </si>
  <si>
    <t>6 Septiembre de 2020</t>
  </si>
  <si>
    <t>7 Septiembre de 2020</t>
  </si>
  <si>
    <t>8 Septiembre de 2020</t>
  </si>
  <si>
    <t>9 Septiembre de 2020</t>
  </si>
  <si>
    <t>10 Septiembre de 2020</t>
  </si>
  <si>
    <t>11 Septiembre de 2020</t>
  </si>
  <si>
    <t>12 Septiembre de 2020</t>
  </si>
  <si>
    <t>13 Septiembre de 2020</t>
  </si>
  <si>
    <t>14 Septiembre de 2020</t>
  </si>
  <si>
    <t>15 Septiembre de 2020</t>
  </si>
  <si>
    <t>16 Septiembre de 2020</t>
  </si>
  <si>
    <t>17 Septiembre de 2020</t>
  </si>
  <si>
    <t>18 Septiembre de 2020</t>
  </si>
  <si>
    <t>19 Septiembre de 2020</t>
  </si>
  <si>
    <t>20 Septiembre de 2020</t>
  </si>
  <si>
    <t>21 Septiembre de 2020</t>
  </si>
  <si>
    <t>22 Septiembre de 2020</t>
  </si>
  <si>
    <t>23 Septiembre de 2020</t>
  </si>
  <si>
    <t>24 Septiembre de 2020</t>
  </si>
  <si>
    <t>25 Septiembre de 2020</t>
  </si>
  <si>
    <t>26 Septiembre de 2020</t>
  </si>
  <si>
    <t>27 Septiembre de 2020</t>
  </si>
  <si>
    <t>28 Septiembre de 2020</t>
  </si>
  <si>
    <t>29 Septiembre de 2020</t>
  </si>
  <si>
    <t>30 Septiembre de 2020</t>
  </si>
  <si>
    <t>1 Octubre de 2020</t>
  </si>
  <si>
    <t>2 Octubre de 2020</t>
  </si>
  <si>
    <t>3 Octubre de 2020</t>
  </si>
  <si>
    <t>4 Octubre de 2020</t>
  </si>
  <si>
    <t>5 Octubre de 2020</t>
  </si>
  <si>
    <t>6 Octubre de 2020</t>
  </si>
  <si>
    <t>7 Octubre de 2020</t>
  </si>
  <si>
    <t>8 Octubre de 2020</t>
  </si>
  <si>
    <t>9 Octubre de 2020</t>
  </si>
  <si>
    <t>12 Octubre de 2020</t>
  </si>
  <si>
    <t>13 Octubre de 2020</t>
  </si>
  <si>
    <t>14 Octubre de 2020</t>
  </si>
  <si>
    <t>15 Octubre de 2020</t>
  </si>
  <si>
    <t>16 Octubre de 2020</t>
  </si>
  <si>
    <t>17 Octubre de 2020</t>
  </si>
  <si>
    <t>18 Octubre de 2020</t>
  </si>
  <si>
    <t>19 Octubre de 2020</t>
  </si>
  <si>
    <t>20 Octubre de 2020</t>
  </si>
  <si>
    <t>21 Octubre de 2020</t>
  </si>
  <si>
    <t>22 Octubre de 2020</t>
  </si>
  <si>
    <t>23 Octubre de 2020</t>
  </si>
  <si>
    <t>24 Octubre de 2020</t>
  </si>
  <si>
    <t>25 Octubre de 2020</t>
  </si>
  <si>
    <t>27 Octubre de 2020</t>
  </si>
  <si>
    <t>28 Octubre de 2020</t>
  </si>
  <si>
    <t>29 Octubre de 2020</t>
  </si>
  <si>
    <t>30 Octubre de 2020</t>
  </si>
  <si>
    <t>31 Octubre de 2020</t>
  </si>
  <si>
    <t>1 Noviembre de 2020</t>
  </si>
  <si>
    <t>2 Noviembre de 2020</t>
  </si>
  <si>
    <t>3 Noviembre de 2020</t>
  </si>
  <si>
    <t>4 Noviembre de 2020</t>
  </si>
  <si>
    <t>5 Noviembre de 2020</t>
  </si>
  <si>
    <t>6 Noviembre de 2020</t>
  </si>
  <si>
    <t>7 Noviembre de 2020</t>
  </si>
  <si>
    <t>8 Noviembre de 2020</t>
  </si>
  <si>
    <t>9 Noviembre de 2020</t>
  </si>
  <si>
    <t>10 Noviembre de 2020</t>
  </si>
  <si>
    <t>11 Noviembre de 2020</t>
  </si>
  <si>
    <t>12 Noviembre de 2020</t>
  </si>
  <si>
    <t>13 Noviembre de 2020</t>
  </si>
  <si>
    <t>14 Noviembre de 2020</t>
  </si>
  <si>
    <t>15 Noviembre de 2020</t>
  </si>
  <si>
    <t>16 Noviembre de 2020</t>
  </si>
  <si>
    <t>17 Noviembre de 2020</t>
  </si>
  <si>
    <t>18 Noviembre de 2020</t>
  </si>
  <si>
    <t>19 Noviembre de 2020</t>
  </si>
  <si>
    <t>20 Noviembre de 2020</t>
  </si>
  <si>
    <t>21 Noviembre de 2020</t>
  </si>
  <si>
    <t>22 Noviembre de 2020</t>
  </si>
  <si>
    <t>23 Noviembre de 2020</t>
  </si>
  <si>
    <t>24 Noviembre de 2020</t>
  </si>
  <si>
    <t>25 Noviembre de 2020</t>
  </si>
  <si>
    <t>26 Noviembre de 2020</t>
  </si>
  <si>
    <t>27 Noviembre de 2020</t>
  </si>
  <si>
    <t>28 Noviembre de 2020</t>
  </si>
  <si>
    <t>29 Noviembre de 2020</t>
  </si>
  <si>
    <t>30 Noviembre de 2020</t>
  </si>
  <si>
    <t>1 Diciembre de 2020</t>
  </si>
  <si>
    <t>2 Diciembre de 2020</t>
  </si>
  <si>
    <t>3 Diciembre de 2020</t>
  </si>
  <si>
    <t>4 Diciembre de 2020</t>
  </si>
  <si>
    <t>5 Diciembre de 2020</t>
  </si>
  <si>
    <t>6 Diciembre de 2020</t>
  </si>
  <si>
    <t>7 Diciembre de 2020</t>
  </si>
  <si>
    <t>8 Diciembre de 2020</t>
  </si>
  <si>
    <t>9 Diciembre de 2020</t>
  </si>
  <si>
    <t>10 Diciembre de 2020</t>
  </si>
  <si>
    <t>11 Diciembre de 2020</t>
  </si>
  <si>
    <t>12 Diciembre de 2020</t>
  </si>
  <si>
    <t>13 Diciembre de 2020</t>
  </si>
  <si>
    <t>14 Diciembre de 2020</t>
  </si>
  <si>
    <t>15 Diciembre de 2020</t>
  </si>
  <si>
    <t>16 Diciembre de 2020</t>
  </si>
  <si>
    <t>17 Diciembre de 2020</t>
  </si>
  <si>
    <t>18 Diciembre de 2020</t>
  </si>
  <si>
    <t>19 Diciembre de 2020</t>
  </si>
  <si>
    <t>20 Diciembre de 2020</t>
  </si>
  <si>
    <t>21 Diciembre de 2020</t>
  </si>
  <si>
    <t>22 Diciembre de 2020</t>
  </si>
  <si>
    <t>23 Diciembre de 2020</t>
  </si>
  <si>
    <t>24 Diciembre de 2020</t>
  </si>
  <si>
    <t>25 Diciembre de 2020</t>
  </si>
  <si>
    <t>26 Diciembre de 2020</t>
  </si>
  <si>
    <t>27 Diciembre de 2020</t>
  </si>
  <si>
    <t>28 Diciembre de 2020</t>
  </si>
  <si>
    <t>29 Diciembre de 2020</t>
  </si>
  <si>
    <t>30 Diciembre de 2020</t>
  </si>
  <si>
    <t>31 Diciembre de 2020</t>
  </si>
  <si>
    <t>1 Enero de 2021</t>
  </si>
  <si>
    <t>2 Enero de 2021</t>
  </si>
  <si>
    <t>3 Enero de 2021</t>
  </si>
  <si>
    <t>4 Enero de 2021</t>
  </si>
  <si>
    <t>5 Enero de 2021</t>
  </si>
  <si>
    <t>6 Enero de 2021</t>
  </si>
  <si>
    <t>7 Enero de 2021</t>
  </si>
  <si>
    <t>8 Enero de 2021</t>
  </si>
  <si>
    <t>9 Enero de 2021</t>
  </si>
  <si>
    <t>10 Enero de 2021</t>
  </si>
  <si>
    <t>11 Enero de 2021</t>
  </si>
  <si>
    <t>12 Enero de 2021</t>
  </si>
  <si>
    <t>13 Enero de 2021</t>
  </si>
  <si>
    <t>14 Enero de 2021</t>
  </si>
  <si>
    <t>15 Enero de 2021</t>
  </si>
  <si>
    <t>16 Enero de 2021</t>
  </si>
  <si>
    <t>17 Enero de 2021</t>
  </si>
  <si>
    <t>19 Enero de 2021</t>
  </si>
  <si>
    <t>20 Enero de 2021</t>
  </si>
  <si>
    <t>21 Enero de 2021</t>
  </si>
  <si>
    <t>22 Enero de 2021</t>
  </si>
  <si>
    <t>23 Enero de 2021</t>
  </si>
  <si>
    <t>24 Enero de 2021</t>
  </si>
  <si>
    <t>25 Enero de 2021</t>
  </si>
  <si>
    <t>26 Enero de 2021</t>
  </si>
  <si>
    <t>27 Enero de 2021</t>
  </si>
  <si>
    <t>28 Enero de 2021</t>
  </si>
  <si>
    <t>29 Enero de 2021</t>
  </si>
  <si>
    <t>30 Enero de 2021</t>
  </si>
  <si>
    <t>31 Enero de 2021</t>
  </si>
  <si>
    <t>1 Febrero de 2021</t>
  </si>
  <si>
    <t>2 Febrero de 2021</t>
  </si>
  <si>
    <t>3 Febrero de 2021</t>
  </si>
  <si>
    <t>4 Febrero de 2021</t>
  </si>
  <si>
    <t>5 Febrero de 2021</t>
  </si>
  <si>
    <t>6 Febrero de 2021</t>
  </si>
  <si>
    <t>7 Febrero de 2021</t>
  </si>
  <si>
    <t>8 Febrero de 2021</t>
  </si>
  <si>
    <t>9 Febrero de 2021</t>
  </si>
  <si>
    <t>10 Febrero de 2021</t>
  </si>
  <si>
    <t>11 Febrero de 2021</t>
  </si>
  <si>
    <t>12 Febrero de 2021</t>
  </si>
  <si>
    <t>13 Febrero de 2021</t>
  </si>
  <si>
    <t>14 Febrero de 2021</t>
  </si>
  <si>
    <t>15 Febrero de 2021</t>
  </si>
  <si>
    <t>16 Febrero de 2021</t>
  </si>
  <si>
    <t>17 Febrero de 2021</t>
  </si>
  <si>
    <t>18 Febrero de 2021</t>
  </si>
  <si>
    <t>19 Febrero de 2021</t>
  </si>
  <si>
    <t>20 Febrero de 2021</t>
  </si>
  <si>
    <t>21 Febrero de 2021</t>
  </si>
  <si>
    <t>22 Febrero de 2021</t>
  </si>
  <si>
    <t>23 Febrero de 2021</t>
  </si>
  <si>
    <t>24 Febrero de 2021</t>
  </si>
  <si>
    <t>25 Febrero de 2021</t>
  </si>
  <si>
    <t>26 Febrero de 2021</t>
  </si>
  <si>
    <t>27 Febrero de 2021</t>
  </si>
  <si>
    <t>28 Febrero de 2021</t>
  </si>
  <si>
    <t>1 Marzo de 2021</t>
  </si>
  <si>
    <t>2 Marzo de 2021</t>
  </si>
  <si>
    <t>3 Marzo de 2021</t>
  </si>
  <si>
    <t>4 Marzo de 2021</t>
  </si>
  <si>
    <t>5 Marzo de 2021</t>
  </si>
  <si>
    <t>6 Marzo de 2021</t>
  </si>
  <si>
    <t>7 Marzo de 2021</t>
  </si>
  <si>
    <t>8 Marzo de 2021</t>
  </si>
  <si>
    <t>9 Marzo de 2021</t>
  </si>
  <si>
    <t>10 Marzo de 2021</t>
  </si>
  <si>
    <t>11 Marzo de 2021</t>
  </si>
  <si>
    <t>12 Marzo de 2021</t>
  </si>
  <si>
    <t>13 Marzo de 2021</t>
  </si>
  <si>
    <t>14 Marzo de 2021</t>
  </si>
  <si>
    <t>15 Marzo de 2021</t>
  </si>
  <si>
    <t>16 Marzo de 2021</t>
  </si>
  <si>
    <t>17 Marzo de 2021</t>
  </si>
  <si>
    <t>18 Marzo de 2021</t>
  </si>
  <si>
    <t>19 Marzo de 2021</t>
  </si>
  <si>
    <t>20 Marzo de 2021</t>
  </si>
  <si>
    <t>21 Marzo de 2021</t>
  </si>
  <si>
    <t>22 Marzo de 2021</t>
  </si>
  <si>
    <t>23 Marzo de 2021</t>
  </si>
  <si>
    <t>24 Marzo de 2021</t>
  </si>
  <si>
    <t>25 Marzo de 2021</t>
  </si>
  <si>
    <t>26 Marzo de 2021</t>
  </si>
  <si>
    <t>27 Marzo de 2021</t>
  </si>
  <si>
    <t>28 Marzo de 2021</t>
  </si>
  <si>
    <t>29 Marzo de 2021</t>
  </si>
  <si>
    <t>30 Marzo de 2021</t>
  </si>
  <si>
    <t>31 Marzo de 2021</t>
  </si>
  <si>
    <t>1 Abril de 2021</t>
  </si>
  <si>
    <t>2 Abril de 2021</t>
  </si>
  <si>
    <t>3 Abril de 2021</t>
  </si>
  <si>
    <t>4 Abril de 2021</t>
  </si>
  <si>
    <t>5 Abril de 2021</t>
  </si>
  <si>
    <t>6 Abril de 2021</t>
  </si>
  <si>
    <t>7 Abril de 2021</t>
  </si>
  <si>
    <t>8 Abril de 2021</t>
  </si>
  <si>
    <t>9 Abril de 2021</t>
  </si>
  <si>
    <t>10 Abril de 2021</t>
  </si>
  <si>
    <t>11 Abril de 2021</t>
  </si>
  <si>
    <t>12 Abril de 2021</t>
  </si>
  <si>
    <t>13 Abril de 2021</t>
  </si>
  <si>
    <t>14 Abril de 2021</t>
  </si>
  <si>
    <t>15 Abril de 2021</t>
  </si>
  <si>
    <t>16 Abril de 2021</t>
  </si>
  <si>
    <t>17 Abril de 2021</t>
  </si>
  <si>
    <t>18 Abril de 2021</t>
  </si>
  <si>
    <t>19 Abril de 2021</t>
  </si>
  <si>
    <t>20 Abril de 2021</t>
  </si>
  <si>
    <t>21 Abril de 2021</t>
  </si>
  <si>
    <t>22 Abril de 2021</t>
  </si>
  <si>
    <t>23 Abril de 2021</t>
  </si>
  <si>
    <t>24 Abril de 2021</t>
  </si>
  <si>
    <t>25 Abril de 2021</t>
  </si>
  <si>
    <t>26 Abril de 2021</t>
  </si>
  <si>
    <t>27 Abril de 2021</t>
  </si>
  <si>
    <t>28 Abril de 2021</t>
  </si>
  <si>
    <t>29 Abril de 2021</t>
  </si>
  <si>
    <t>30 Abril de 2021</t>
  </si>
  <si>
    <t>1 Mayo de 2021</t>
  </si>
  <si>
    <t>2 Mayo de 2021</t>
  </si>
  <si>
    <t>3 Mayo de 2021</t>
  </si>
  <si>
    <t>4 Mayo de 2021</t>
  </si>
  <si>
    <t>5 Mayo de 2021</t>
  </si>
  <si>
    <t>6 Mayo de 2021</t>
  </si>
  <si>
    <t>7 Mayo de 2021</t>
  </si>
  <si>
    <t>8 Mayo de 2021</t>
  </si>
  <si>
    <t>9 Mayo de 2021</t>
  </si>
  <si>
    <t>10 Mayo de 2021</t>
  </si>
  <si>
    <t>11 Mayo de 2021</t>
  </si>
  <si>
    <t>12 Mayo de 2021</t>
  </si>
  <si>
    <t>13 Mayo de 2021</t>
  </si>
  <si>
    <t>14 Mayo de 2021</t>
  </si>
  <si>
    <t>15 Mayo de 2021</t>
  </si>
  <si>
    <t>16 Mayo de 2021</t>
  </si>
  <si>
    <t>17 Mayo de 2021</t>
  </si>
  <si>
    <t>18 Mayo de 2021</t>
  </si>
  <si>
    <t>19 Mayo de 2021</t>
  </si>
  <si>
    <t>20 Mayo de 2021</t>
  </si>
  <si>
    <t>21 Mayo de 2021</t>
  </si>
  <si>
    <t>22 Mayo de 2021</t>
  </si>
  <si>
    <t>23 Mayo de 2021</t>
  </si>
  <si>
    <t>24 Mayo de 2021</t>
  </si>
  <si>
    <t>25 Mayo de 2021</t>
  </si>
  <si>
    <t>26 Mayo de 2021</t>
  </si>
  <si>
    <t>27 Mayo de 2021</t>
  </si>
  <si>
    <t>28 Mayo de 2021</t>
  </si>
  <si>
    <t>29 Mayo de 2021</t>
  </si>
  <si>
    <t>30 Mayo de 2021</t>
  </si>
  <si>
    <t>31 Mayo de 2021</t>
  </si>
  <si>
    <t>1 Junio de 2021</t>
  </si>
  <si>
    <t>2 Junio de 2021</t>
  </si>
  <si>
    <t>3 Junio de 2021</t>
  </si>
  <si>
    <t>4 Junio de 2021</t>
  </si>
  <si>
    <t>5 Junio de 2021</t>
  </si>
  <si>
    <t>6 Junio de 2021</t>
  </si>
  <si>
    <t>7 Junio de 2021</t>
  </si>
  <si>
    <t>8 Junio de 2021</t>
  </si>
  <si>
    <t>9 Junio de 2021</t>
  </si>
  <si>
    <t>10 Junio de 2021</t>
  </si>
  <si>
    <t>11 Junio de 2021</t>
  </si>
  <si>
    <t>12 Junio de 2021</t>
  </si>
  <si>
    <t>13 Junio de 2021</t>
  </si>
  <si>
    <t>14 Junio de 2021</t>
  </si>
  <si>
    <t>15 Junio de 2021</t>
  </si>
  <si>
    <t>16 Junio de 2021</t>
  </si>
  <si>
    <t>17 Junio de 2021</t>
  </si>
  <si>
    <t>18 Junio de 2021</t>
  </si>
  <si>
    <t>19 Junio de 2021</t>
  </si>
  <si>
    <t>20 Junio de 2021</t>
  </si>
  <si>
    <t>21 Junio de 2021</t>
  </si>
  <si>
    <t>22 Junio de 2021</t>
  </si>
  <si>
    <t>23 Junio de 2021</t>
  </si>
  <si>
    <t>24 Junio de 2021</t>
  </si>
  <si>
    <t>25 Junio de 2021</t>
  </si>
  <si>
    <t>26 Junio de 2021</t>
  </si>
  <si>
    <t>27 Junio de 2021</t>
  </si>
  <si>
    <t>28 Junio de 2021</t>
  </si>
  <si>
    <t>29 Junio de 2021</t>
  </si>
  <si>
    <t>30 Junio de 2021</t>
  </si>
  <si>
    <t>1 Julio de 2021</t>
  </si>
  <si>
    <t>2 Julio de 2021</t>
  </si>
  <si>
    <t>3 Julio de 2021</t>
  </si>
  <si>
    <t>4 Julio de 2021</t>
  </si>
  <si>
    <t>5 Julio de 2021</t>
  </si>
  <si>
    <t>6 Julio de 2021</t>
  </si>
  <si>
    <t>7 Julio de 2021</t>
  </si>
  <si>
    <t>8 Julio de 2021</t>
  </si>
  <si>
    <t>9 Julio de 2021</t>
  </si>
  <si>
    <t>10 Julio de 2021</t>
  </si>
  <si>
    <t>11 Julio de 2021</t>
  </si>
  <si>
    <t>12 Julio de 2021</t>
  </si>
  <si>
    <t>13 Julio de 2021</t>
  </si>
  <si>
    <t>14 Julio de 2021</t>
  </si>
  <si>
    <t>15 Julio de 2021</t>
  </si>
  <si>
    <t>16 Julio de 2021</t>
  </si>
  <si>
    <t>17 Julio de 2021</t>
  </si>
  <si>
    <t>18 Julio de 2021</t>
  </si>
  <si>
    <t>19 Julio de 2021</t>
  </si>
  <si>
    <t>20 Julio de 2021</t>
  </si>
  <si>
    <t>21 Julio de 2021</t>
  </si>
  <si>
    <t>22 Julio de 2021</t>
  </si>
  <si>
    <t>23 Julio de 2021</t>
  </si>
  <si>
    <t>24 Julio de 2021</t>
  </si>
  <si>
    <t>25 Julio de 2021</t>
  </si>
  <si>
    <t>26 Julio de 2021</t>
  </si>
  <si>
    <t>27 Julio de 2021</t>
  </si>
  <si>
    <t>28 Julio de 2021</t>
  </si>
  <si>
    <t>29 Julio de 2021</t>
  </si>
  <si>
    <t>30 Julio de 2021</t>
  </si>
  <si>
    <t>31 Julio de 2021</t>
  </si>
  <si>
    <t>1 Agosto de 2021</t>
  </si>
  <si>
    <t>2 Agosto de 2021</t>
  </si>
  <si>
    <t>3 Agosto de 2021</t>
  </si>
  <si>
    <t>4 Agosto de 2021</t>
  </si>
  <si>
    <t>5 Agosto de 2021</t>
  </si>
  <si>
    <t>6 Agosto de 2021</t>
  </si>
  <si>
    <t>7 Agosto de 2021</t>
  </si>
  <si>
    <t>8 Agosto de 2021</t>
  </si>
  <si>
    <t>9 Agosto de 2021</t>
  </si>
  <si>
    <t>10 Agosto de 2021</t>
  </si>
  <si>
    <t>11 Agosto de 2021</t>
  </si>
  <si>
    <t>12 Agosto de 2021</t>
  </si>
  <si>
    <t>13 Agosto de 2021</t>
  </si>
  <si>
    <t>14 Agosto de 2021</t>
  </si>
  <si>
    <t>15 Agosto de 2021</t>
  </si>
  <si>
    <t>16 Agosto de 2021</t>
  </si>
  <si>
    <t>17 Agosto de 2021</t>
  </si>
  <si>
    <t>18 Agosto de 2021</t>
  </si>
  <si>
    <t>19 Agosto de 2021</t>
  </si>
  <si>
    <t>20 Agosto de 2021</t>
  </si>
  <si>
    <t>21 Agosto de 2021</t>
  </si>
  <si>
    <t>22 Agosto de 2021</t>
  </si>
  <si>
    <t>23 Agosto de 2021</t>
  </si>
  <si>
    <t>24 Agosto de 2021</t>
  </si>
  <si>
    <t>25 Agosto de 2021</t>
  </si>
  <si>
    <t>26 Agosto de 2021</t>
  </si>
  <si>
    <t>27 Agosto de 2021</t>
  </si>
  <si>
    <t>28 Agosto de 2021</t>
  </si>
  <si>
    <t>29 Agosto de 2021</t>
  </si>
  <si>
    <t>30 Agosto de 2021</t>
  </si>
  <si>
    <t>31 Agosto de 2021</t>
  </si>
  <si>
    <t>1 Septiembre de 2021</t>
  </si>
  <si>
    <t>2 Septiembre de 2021</t>
  </si>
  <si>
    <t>3 Septiembre de 2021</t>
  </si>
  <si>
    <t>4 Septiembre de 2021</t>
  </si>
  <si>
    <t>5 Septiembre de 2021</t>
  </si>
  <si>
    <t>6 Septiembre de 2021</t>
  </si>
  <si>
    <t>7 Septiembre de 2021</t>
  </si>
  <si>
    <t>8 Septiembre de 2021</t>
  </si>
  <si>
    <t>9 Septiembre de 2021</t>
  </si>
  <si>
    <t>10 Septiembre de 2021</t>
  </si>
  <si>
    <t>11 Septiembre de 2021</t>
  </si>
  <si>
    <t>12 Septiembre de 2021</t>
  </si>
  <si>
    <t>13 Septiembre de 2021</t>
  </si>
  <si>
    <t>14 Septiembre de 2021</t>
  </si>
  <si>
    <t>15 Septiembre de 2021</t>
  </si>
  <si>
    <t>16 Septiembre de 2021</t>
  </si>
  <si>
    <t>17 Septiembre de 2021</t>
  </si>
  <si>
    <t>18 Septiembre de 2021</t>
  </si>
  <si>
    <t>19 Septiembre de 2021</t>
  </si>
  <si>
    <t>20 Septiembre de 2021</t>
  </si>
  <si>
    <t>21 Septiembre de 2021</t>
  </si>
  <si>
    <t>22 Septiembre de 2021</t>
  </si>
  <si>
    <t>23 Septiembre de 2021</t>
  </si>
  <si>
    <t>24 Septiembre de 2021</t>
  </si>
  <si>
    <t>25 Septiembre de 2021</t>
  </si>
  <si>
    <t>26 Septiembre de 2021</t>
  </si>
  <si>
    <t>27 Septiembre de 2021</t>
  </si>
  <si>
    <t>28 Septiembre de 2021</t>
  </si>
  <si>
    <t>29 Septiembre de 2021</t>
  </si>
  <si>
    <t>30 Septiembre de 2021</t>
  </si>
  <si>
    <t>1 Octubre de 2021</t>
  </si>
  <si>
    <t>2 Octubre de 2021</t>
  </si>
  <si>
    <t>3 Octubre de 2021</t>
  </si>
  <si>
    <t>4 Octubre de 2021</t>
  </si>
  <si>
    <t>5 Octubre de 2021</t>
  </si>
  <si>
    <t>6 Octubre de 2021</t>
  </si>
  <si>
    <t>7 Octubre de 2021</t>
  </si>
  <si>
    <t>8 Octubre de 2021</t>
  </si>
  <si>
    <t>9 Octubre de 2021</t>
  </si>
  <si>
    <t>10 Octubre de 2021</t>
  </si>
  <si>
    <t>11 Octubre de 2021</t>
  </si>
  <si>
    <t>12 Octubre de 2021</t>
  </si>
  <si>
    <t>13 Octubre de 2021</t>
  </si>
  <si>
    <t>14 Octubre de 2021</t>
  </si>
  <si>
    <t>15 Octubre de 2021</t>
  </si>
  <si>
    <t>16 Octubre de 2021</t>
  </si>
  <si>
    <t>17 Octubre de 2021</t>
  </si>
  <si>
    <t>18 Octubre de 2021</t>
  </si>
  <si>
    <t>19 Octubre de 2021</t>
  </si>
  <si>
    <t>20 Octubre de 2021</t>
  </si>
  <si>
    <t>21 Octubre de 2021</t>
  </si>
  <si>
    <t>22 Octubre de 2021</t>
  </si>
  <si>
    <t>23 Octubre de 2021</t>
  </si>
  <si>
    <t>24 Octubre de 2021</t>
  </si>
  <si>
    <t>25 Octubre de 2021</t>
  </si>
  <si>
    <t>26 Octubre de 2021</t>
  </si>
  <si>
    <t>27 Octubre de 2021</t>
  </si>
  <si>
    <t>28 Octubre de 2021</t>
  </si>
  <si>
    <t>29 Octubre de 2021</t>
  </si>
  <si>
    <t>30 Octubre de 2021</t>
  </si>
  <si>
    <t>31 Octubre de 2021</t>
  </si>
  <si>
    <t>1 Noviembre de 2021</t>
  </si>
  <si>
    <t>2 Noviembre de 2021</t>
  </si>
  <si>
    <t>3 Noviembre de 2021</t>
  </si>
  <si>
    <t>4 Noviembre de 2021</t>
  </si>
  <si>
    <t>5 Noviembre de 2021</t>
  </si>
  <si>
    <t>6 Noviembre de 2021</t>
  </si>
  <si>
    <t>7 Noviembre de 2021</t>
  </si>
  <si>
    <t>8 Noviembre de 2021</t>
  </si>
  <si>
    <t>9 Noviembre de 2021</t>
  </si>
  <si>
    <t>10 Noviembre de 2021</t>
  </si>
  <si>
    <t>11 Noviembre de 2021</t>
  </si>
  <si>
    <t>12 Noviembre de 2021</t>
  </si>
  <si>
    <t>13 Noviembre de 2021</t>
  </si>
  <si>
    <t>14 Noviembre de 2021</t>
  </si>
  <si>
    <t>15 Noviembre de 2021</t>
  </si>
  <si>
    <t>16 Noviembre de 2021</t>
  </si>
  <si>
    <t>17 Noviembre de 2021</t>
  </si>
  <si>
    <t>18 Noviembre de 2021</t>
  </si>
  <si>
    <t>19 Noviembre de 2021</t>
  </si>
  <si>
    <t>20 Noviembre de 2021</t>
  </si>
  <si>
    <t>21 Noviembre de 2021</t>
  </si>
  <si>
    <t>22 Noviembre de 2021</t>
  </si>
  <si>
    <t>23 Noviembre de 2021</t>
  </si>
  <si>
    <t>24 Noviembre de 2021</t>
  </si>
  <si>
    <t>25 Noviembre de 2021</t>
  </si>
  <si>
    <t>26 Noviembre de 2021</t>
  </si>
  <si>
    <t>27 Noviembre de 2021</t>
  </si>
  <si>
    <t>28 Noviembre de 2021</t>
  </si>
  <si>
    <t>29 Noviembre de 2021</t>
  </si>
  <si>
    <t>30 Noviembre de 2021</t>
  </si>
  <si>
    <t>1 Diciembre de 2021</t>
  </si>
  <si>
    <t>2 Diciembre de 2021</t>
  </si>
  <si>
    <t>3 Diciembre de 2021</t>
  </si>
  <si>
    <t>4 Diciembre de 2021</t>
  </si>
  <si>
    <t>5 Diciembre de 2021</t>
  </si>
  <si>
    <t>6 Diciembre de 2021</t>
  </si>
  <si>
    <t>7 Diciembre de 2021</t>
  </si>
  <si>
    <t>8 Diciembre de 2021</t>
  </si>
  <si>
    <t>9 Diciembre de 2021</t>
  </si>
  <si>
    <t>10 Diciembre de 2021</t>
  </si>
  <si>
    <t>11 Diciembre de 2021</t>
  </si>
  <si>
    <t>12 Diciembre de 2021</t>
  </si>
  <si>
    <t>13 Diciembre de 2021</t>
  </si>
  <si>
    <t>14 Diciembre de 2021</t>
  </si>
  <si>
    <t>15 Diciembre de 2021</t>
  </si>
  <si>
    <t>16 Diciembre de 2021</t>
  </si>
  <si>
    <t>17 Diciembre de 2021</t>
  </si>
  <si>
    <t>18 Diciembre de 2021</t>
  </si>
  <si>
    <t>19 Diciembre de 2021</t>
  </si>
  <si>
    <t>20 Diciembre de 2021</t>
  </si>
  <si>
    <t>21 Diciembre de 2021</t>
  </si>
  <si>
    <t>22 Diciembre de 2021</t>
  </si>
  <si>
    <t>23 Diciembre de 2021</t>
  </si>
  <si>
    <t>24 Diciembre de 2021</t>
  </si>
  <si>
    <t>25 Diciembre de 2021</t>
  </si>
  <si>
    <t>26 Diciembre de 2021</t>
  </si>
  <si>
    <t>27 Diciembre de 2021</t>
  </si>
  <si>
    <t>28 Diciembre de 2021</t>
  </si>
  <si>
    <t>29 Diciembre de 2021</t>
  </si>
  <si>
    <t>30 Diciembre de 2021</t>
  </si>
  <si>
    <t>31 Diciembre de 2021</t>
  </si>
  <si>
    <t>1 Enero de 2022</t>
  </si>
  <si>
    <t>2 Enero de 2022</t>
  </si>
  <si>
    <t>3 Enero de 2022</t>
  </si>
  <si>
    <t>4 Enero de 2022</t>
  </si>
  <si>
    <t>5 Enero de 2022</t>
  </si>
  <si>
    <t>6 Enero de 2022</t>
  </si>
  <si>
    <t>7 Enero de 2022</t>
  </si>
  <si>
    <t>8 Enero de 2022</t>
  </si>
  <si>
    <t>9 Enero de 2022</t>
  </si>
  <si>
    <t>10 Enero de 2022</t>
  </si>
  <si>
    <t>11 Enero de 2022</t>
  </si>
  <si>
    <t>12 Enero de 2022</t>
  </si>
  <si>
    <t>13 Enero de 2022</t>
  </si>
  <si>
    <t>14 Enero de 2022</t>
  </si>
  <si>
    <t>15 Enero de 2022</t>
  </si>
  <si>
    <t>16 Enero de 2022</t>
  </si>
  <si>
    <t>17 Enero de 2022</t>
  </si>
  <si>
    <t>18 Enero de 2022</t>
  </si>
  <si>
    <t>19 Enero de 2022</t>
  </si>
  <si>
    <t>20 Enero de 2022</t>
  </si>
  <si>
    <t>21 Enero de 2022</t>
  </si>
  <si>
    <t>22 Enero de 2022</t>
  </si>
  <si>
    <t>23 Enero de 2022</t>
  </si>
  <si>
    <t>24 Enero de 2022</t>
  </si>
  <si>
    <t>25 Enero de 2022</t>
  </si>
  <si>
    <t>26 Enero de 2022</t>
  </si>
  <si>
    <t>27 Enero de 2022</t>
  </si>
  <si>
    <t>28 Enero de 2022</t>
  </si>
  <si>
    <t>29 Enero de 2022</t>
  </si>
  <si>
    <t>30 Enero de 2022</t>
  </si>
  <si>
    <t>31 Enero de 2022</t>
  </si>
  <si>
    <t>1 Febrero de 2022</t>
  </si>
  <si>
    <t>2 Febrero de 2022</t>
  </si>
  <si>
    <t>3 Febrero de 2022</t>
  </si>
  <si>
    <t>4 Febrero de 2022</t>
  </si>
  <si>
    <t>5 Febrero de 2022</t>
  </si>
  <si>
    <t>6 Febrero de 2022</t>
  </si>
  <si>
    <t>7 Febrero de 2022</t>
  </si>
  <si>
    <t>8 Febrero de 2022</t>
  </si>
  <si>
    <t>9 Febrero de 2022</t>
  </si>
  <si>
    <t>16 Febrero de 2022</t>
  </si>
  <si>
    <t>17 Febrero de 2022</t>
  </si>
  <si>
    <t>18 Febrero de 2022</t>
  </si>
  <si>
    <t>19 Febrero de 2022</t>
  </si>
  <si>
    <t>20 Febrero de 2022</t>
  </si>
  <si>
    <t>21 Febrero de 2022</t>
  </si>
  <si>
    <t>22 Febrero de 2022</t>
  </si>
  <si>
    <t>23 Febrero de 2022</t>
  </si>
  <si>
    <t>24 Febrero de 2022</t>
  </si>
  <si>
    <t>25 Febrero de 2022</t>
  </si>
  <si>
    <t>26 Febrero de 2022</t>
  </si>
  <si>
    <t>27 Febrero de 2022</t>
  </si>
  <si>
    <t>28 Febrero de 2022</t>
  </si>
  <si>
    <t>1 Marzo de 2022</t>
  </si>
  <si>
    <t>2 Marzo de 2022</t>
  </si>
  <si>
    <t>3 Marzo de 2022</t>
  </si>
  <si>
    <t>4 Marzo de 2022</t>
  </si>
  <si>
    <t>5 Marzo de 2022</t>
  </si>
  <si>
    <t>6 Marzo de 2022</t>
  </si>
  <si>
    <t>7 Marzo de 2022</t>
  </si>
  <si>
    <t>8 Marzo de 2022</t>
  </si>
  <si>
    <t>9 Marzo de 2022</t>
  </si>
  <si>
    <t>10 Marzo de 2022</t>
  </si>
  <si>
    <t>11 Marzo de 2022</t>
  </si>
  <si>
    <t>12 Marzo de 2022</t>
  </si>
  <si>
    <t>13 Marzo de 2022</t>
  </si>
  <si>
    <t>14 Marzo de 2022</t>
  </si>
  <si>
    <t>15 Marzo de 2022</t>
  </si>
  <si>
    <t>16 Marzo de 2022</t>
  </si>
  <si>
    <t>17 Marzo de 2022</t>
  </si>
  <si>
    <t>18 Marzo de 2022</t>
  </si>
  <si>
    <t>19 Marzo de 2022</t>
  </si>
  <si>
    <t>20 Marzo de 2022</t>
  </si>
  <si>
    <t>21 Marzo de 2022</t>
  </si>
  <si>
    <t>22 Marzo de 2022</t>
  </si>
  <si>
    <t>23 Marzo de 2022</t>
  </si>
  <si>
    <t>24 Marzo de 2022</t>
  </si>
  <si>
    <t>25 Marzo de 2022</t>
  </si>
  <si>
    <t>26 Marzo de 2022</t>
  </si>
  <si>
    <t>27 Marzo de 2022</t>
  </si>
  <si>
    <t>28 Marzo de 2022</t>
  </si>
  <si>
    <t>29 Marzo de 2022</t>
  </si>
  <si>
    <t>30 Marzo de 2022</t>
  </si>
  <si>
    <t>31 Marzo de 2022</t>
  </si>
  <si>
    <t>1 Abril de 2022</t>
  </si>
  <si>
    <t>Precio Cacao COP</t>
  </si>
  <si>
    <t>US/kilo</t>
  </si>
  <si>
    <t>Pesos/kilo</t>
  </si>
  <si>
    <t>Café</t>
  </si>
  <si>
    <t>Ctvs. $US/lb</t>
  </si>
  <si>
    <t>Miercoles, Febrero 6 de 2013</t>
  </si>
  <si>
    <t>Jueves, Febrero 7 de 2013</t>
  </si>
  <si>
    <t>Viernes, Mayo 3 de 2013</t>
  </si>
  <si>
    <t>Miercoles, Mayo 1 de 2019</t>
  </si>
  <si>
    <t>Viernes, Diciembre 6 de 2019</t>
  </si>
  <si>
    <t>Miercoles, Abril 1 de 2020</t>
  </si>
  <si>
    <t>Sabado, Abril 4 de 2020</t>
  </si>
  <si>
    <t>Domingo, Abril 5 de 2020</t>
  </si>
  <si>
    <t>Sabado, Abril 11 de 2020</t>
  </si>
  <si>
    <t>Domingo, Abril 12 de 2020</t>
  </si>
  <si>
    <t>Viernes, Abril 2 de 2021</t>
  </si>
  <si>
    <t>Viernes, Diciembre 24 de 2021</t>
  </si>
  <si>
    <t>Sabado, Octubre 1 de 2016</t>
  </si>
  <si>
    <t>Jueves, Marzo 9 de 2017</t>
  </si>
  <si>
    <t>Viernes, Marzo 10 de 2017</t>
  </si>
  <si>
    <t>Martes, Marzo 27 de 2018</t>
  </si>
  <si>
    <t>Miercoles, Marzo 28 de 2018</t>
  </si>
  <si>
    <t>País</t>
  </si>
  <si>
    <t>Cadena</t>
  </si>
  <si>
    <t>Partida</t>
  </si>
  <si>
    <t>Volumén (Ton)</t>
  </si>
  <si>
    <t>Valor (Miles US$/FOB)</t>
  </si>
  <si>
    <t>Estados Unidos</t>
  </si>
  <si>
    <t>Cacao y su Industria</t>
  </si>
  <si>
    <t>Enero de 2013</t>
  </si>
  <si>
    <t>Enero</t>
  </si>
  <si>
    <t>Argentina</t>
  </si>
  <si>
    <t>Bélgica</t>
  </si>
  <si>
    <t>1801001900 - Los demás cacaos crudos en grano, entero o partido.</t>
  </si>
  <si>
    <t>Ecuador</t>
  </si>
  <si>
    <t>España</t>
  </si>
  <si>
    <t>Francia</t>
  </si>
  <si>
    <t>Italia</t>
  </si>
  <si>
    <t>1801002000 - Cacao tostado en grano, entero o partido.</t>
  </si>
  <si>
    <t>Malasia</t>
  </si>
  <si>
    <t>México</t>
  </si>
  <si>
    <t>Países Bajos</t>
  </si>
  <si>
    <t>Perú</t>
  </si>
  <si>
    <t>Venezuela</t>
  </si>
  <si>
    <t>Febrero de 2013</t>
  </si>
  <si>
    <t>Febrero</t>
  </si>
  <si>
    <t>Japón</t>
  </si>
  <si>
    <t>Canadá</t>
  </si>
  <si>
    <t>Marzo de 2013</t>
  </si>
  <si>
    <t>Marzo</t>
  </si>
  <si>
    <t>Indonesia</t>
  </si>
  <si>
    <t>Abril de 2013</t>
  </si>
  <si>
    <t>Abril</t>
  </si>
  <si>
    <t>Mayo de 2013</t>
  </si>
  <si>
    <t>Mayo</t>
  </si>
  <si>
    <t>Junio de 2013</t>
  </si>
  <si>
    <t>Junio</t>
  </si>
  <si>
    <t>Julio de 2013</t>
  </si>
  <si>
    <t>Julio</t>
  </si>
  <si>
    <t>Agosto de 2013</t>
  </si>
  <si>
    <t>Agosto</t>
  </si>
  <si>
    <t>Septiembre de 2013</t>
  </si>
  <si>
    <t>Septiembre</t>
  </si>
  <si>
    <t>Octubre de 2013</t>
  </si>
  <si>
    <t>Octubre</t>
  </si>
  <si>
    <t>Noviembre de 2013</t>
  </si>
  <si>
    <t>Noviembre</t>
  </si>
  <si>
    <t>Diciembre de 2013</t>
  </si>
  <si>
    <t>Diciembre</t>
  </si>
  <si>
    <t>Taiwán, Provincia de China</t>
  </si>
  <si>
    <t>Enero de 2014</t>
  </si>
  <si>
    <t>Febrero de 2014</t>
  </si>
  <si>
    <t>Marzo de 2014</t>
  </si>
  <si>
    <t>Colombia</t>
  </si>
  <si>
    <t>Abril de 2014</t>
  </si>
  <si>
    <t>Mayo de 2014</t>
  </si>
  <si>
    <t>Junio de 2014</t>
  </si>
  <si>
    <t>Julio de 2014</t>
  </si>
  <si>
    <t>Reino Unido</t>
  </si>
  <si>
    <t>Agosto de 2014</t>
  </si>
  <si>
    <t>Septiembre de 2014</t>
  </si>
  <si>
    <t>Octubre de 2014</t>
  </si>
  <si>
    <t>Noviembre de 2014</t>
  </si>
  <si>
    <t>Diciembre de 2014</t>
  </si>
  <si>
    <t>Suiza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</si>
  <si>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</si>
  <si>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</si>
  <si>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</si>
  <si>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</si>
  <si>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</si>
  <si>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</si>
  <si>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</si>
  <si>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</si>
  <si>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</si>
  <si>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</si>
  <si>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</si>
  <si>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</si>
  <si>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</si>
  <si>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</si>
  <si>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</si>
  <si>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</si>
  <si>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</si>
  <si>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</si>
  <si>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</si>
  <si>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</si>
  <si>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</si>
  <si>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</si>
  <si>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</si>
  <si>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</si>
  <si>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</si>
  <si>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</si>
  <si>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</si>
  <si>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</si>
  <si>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</si>
  <si>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</si>
  <si>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</si>
  <si>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</si>
  <si>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</si>
  <si>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</si>
  <si>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</si>
  <si>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</si>
  <si>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</si>
  <si>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</si>
  <si>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</si>
  <si>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</si>
  <si>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</si>
  <si>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</si>
  <si>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</si>
  <si>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</si>
  <si>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</si>
  <si>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</si>
  <si>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</si>
  <si>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</si>
  <si>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</si>
  <si>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</si>
  <si>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</si>
  <si>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</si>
  <si>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</si>
  <si>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</si>
  <si>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</si>
  <si>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</si>
  <si>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</si>
  <si>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</si>
  <si>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</si>
  <si>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</si>
  <si>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</si>
  <si>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</si>
  <si>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</si>
  <si>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</si>
  <si>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</si>
  <si>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</si>
  <si>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</si>
  <si>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</si>
  <si>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</si>
  <si>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</si>
  <si>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</si>
  <si>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</si>
  <si>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Honduras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</si>
  <si>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</si>
  <si>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</si>
  <si>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</si>
  <si>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</si>
  <si>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</si>
  <si>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</si>
  <si>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</si>
  <si>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</si>
  <si>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</si>
  <si>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</si>
  <si>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</si>
  <si>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</si>
  <si>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Valor(COP/FOB)</t>
  </si>
  <si>
    <t>Abril de 2020</t>
  </si>
  <si>
    <t>Febrero de 2022</t>
  </si>
  <si>
    <t>Antillas Holandesas</t>
  </si>
  <si>
    <t>1801001100 - Cacao crudo en grano, entero para siembra.</t>
  </si>
  <si>
    <t>Argelia</t>
  </si>
  <si>
    <t>Aruba</t>
  </si>
  <si>
    <t>Australia</t>
  </si>
  <si>
    <t>Chile</t>
  </si>
  <si>
    <t>Corea</t>
  </si>
  <si>
    <t>Emiratos Árabes Unidos</t>
  </si>
  <si>
    <t>Eslovaquia</t>
  </si>
  <si>
    <t>Estonia</t>
  </si>
  <si>
    <t>India</t>
  </si>
  <si>
    <t>Lituania</t>
  </si>
  <si>
    <t>Polonia</t>
  </si>
  <si>
    <t>República Checa</t>
  </si>
  <si>
    <t>República Dominicana</t>
  </si>
  <si>
    <t>Rumania</t>
  </si>
  <si>
    <t>Rusia, Federación de</t>
  </si>
  <si>
    <t>Singapur</t>
  </si>
  <si>
    <t>Suecia</t>
  </si>
  <si>
    <t>Turquía</t>
  </si>
  <si>
    <t>Uruguay</t>
  </si>
  <si>
    <t>Último</t>
  </si>
  <si>
    <t>Apertura</t>
  </si>
  <si>
    <t>Máximo</t>
  </si>
  <si>
    <t>Mínimo</t>
  </si>
  <si>
    <t>Vol.</t>
  </si>
  <si>
    <t>% var.</t>
  </si>
  <si>
    <t>165,04K</t>
  </si>
  <si>
    <t>202,56K</t>
  </si>
  <si>
    <t>153,98K</t>
  </si>
  <si>
    <t>18,38K</t>
  </si>
  <si>
    <t>47,26K</t>
  </si>
  <si>
    <t>57,57K</t>
  </si>
  <si>
    <t>195,15K</t>
  </si>
  <si>
    <t>453,56K</t>
  </si>
  <si>
    <t>233,21K</t>
  </si>
  <si>
    <t>68,44K</t>
  </si>
  <si>
    <t>25,52K</t>
  </si>
  <si>
    <t>333,14K</t>
  </si>
  <si>
    <t>9,60K</t>
  </si>
  <si>
    <t>72,77K</t>
  </si>
  <si>
    <t>29,63K</t>
  </si>
  <si>
    <t>3,98M</t>
  </si>
  <si>
    <t>328,75K</t>
  </si>
  <si>
    <t>326,12K</t>
  </si>
  <si>
    <t>484,90K</t>
  </si>
  <si>
    <t>520,63K</t>
  </si>
  <si>
    <t>341,20K</t>
  </si>
  <si>
    <t>44,27K</t>
  </si>
  <si>
    <t>332,32K</t>
  </si>
  <si>
    <t>176,17K</t>
  </si>
  <si>
    <t>122,48K</t>
  </si>
  <si>
    <t>16,71K</t>
  </si>
  <si>
    <t>166,10K</t>
  </si>
  <si>
    <t>85,75K</t>
  </si>
  <si>
    <t>48,67K</t>
  </si>
  <si>
    <t>79,62K</t>
  </si>
  <si>
    <t>136,53K</t>
  </si>
  <si>
    <t>182,99K</t>
  </si>
  <si>
    <t>67,21K</t>
  </si>
  <si>
    <t>87,50K</t>
  </si>
  <si>
    <t>380,39K</t>
  </si>
  <si>
    <t>110,41K</t>
  </si>
  <si>
    <t>64,36K</t>
  </si>
  <si>
    <t>35,84K</t>
  </si>
  <si>
    <t>103,04K</t>
  </si>
  <si>
    <t>889,01K</t>
  </si>
  <si>
    <t>207,71K</t>
  </si>
  <si>
    <t>320,21K</t>
  </si>
  <si>
    <t>66,99K</t>
  </si>
  <si>
    <t>24,46K</t>
  </si>
  <si>
    <t>37,12K</t>
  </si>
  <si>
    <t>60,08K</t>
  </si>
  <si>
    <t>238,94K</t>
  </si>
  <si>
    <t>14,05K</t>
  </si>
  <si>
    <t>4,81K</t>
  </si>
  <si>
    <t>73,67K</t>
  </si>
  <si>
    <t>46,57K</t>
  </si>
  <si>
    <t>59,49K</t>
  </si>
  <si>
    <t>149,76K</t>
  </si>
  <si>
    <t>211,28K</t>
  </si>
  <si>
    <t>784,21K</t>
  </si>
  <si>
    <t>178,49K</t>
  </si>
  <si>
    <t>533,61K</t>
  </si>
  <si>
    <t>112,00K</t>
  </si>
  <si>
    <t>314,62K</t>
  </si>
  <si>
    <t>674,11K</t>
  </si>
  <si>
    <t>591,28K</t>
  </si>
  <si>
    <t>329,08K</t>
  </si>
  <si>
    <t>146,33K</t>
  </si>
  <si>
    <t>119,52K</t>
  </si>
  <si>
    <t>369,05K</t>
  </si>
  <si>
    <t>377,21K</t>
  </si>
  <si>
    <t>503,81K</t>
  </si>
  <si>
    <t>331,27K</t>
  </si>
  <si>
    <t>145,71K</t>
  </si>
  <si>
    <t>363,88K</t>
  </si>
  <si>
    <t>191,29K</t>
  </si>
  <si>
    <t>676,95K</t>
  </si>
  <si>
    <t>78,51K</t>
  </si>
  <si>
    <t>119,94K</t>
  </si>
  <si>
    <t>46,72K</t>
  </si>
  <si>
    <t>66,23K</t>
  </si>
  <si>
    <t>47,11K</t>
  </si>
  <si>
    <t>76,04K</t>
  </si>
  <si>
    <t>231,45K</t>
  </si>
  <si>
    <t>120,80K</t>
  </si>
  <si>
    <t>143,25K</t>
  </si>
  <si>
    <t>20,40K</t>
  </si>
  <si>
    <t>45,32K</t>
  </si>
  <si>
    <t>228,47K</t>
  </si>
  <si>
    <t>37,82K</t>
  </si>
  <si>
    <t>131,05K</t>
  </si>
  <si>
    <t>94,17K</t>
  </si>
  <si>
    <t>390,74K</t>
  </si>
  <si>
    <t>61,80K</t>
  </si>
  <si>
    <t>418,24K</t>
  </si>
  <si>
    <t>52,38K</t>
  </si>
  <si>
    <t>59,35K</t>
  </si>
  <si>
    <t>55,68K</t>
  </si>
  <si>
    <t>46,98K</t>
  </si>
  <si>
    <t>391,46K</t>
  </si>
  <si>
    <t>61,76K</t>
  </si>
  <si>
    <t>256,70K</t>
  </si>
  <si>
    <t>158,65K</t>
  </si>
  <si>
    <t>320,20K</t>
  </si>
  <si>
    <t>50,88K</t>
  </si>
  <si>
    <t>534,39K</t>
  </si>
  <si>
    <t>140,46K</t>
  </si>
  <si>
    <t>305,02K</t>
  </si>
  <si>
    <t>45,80K</t>
  </si>
  <si>
    <t>51,46K</t>
  </si>
  <si>
    <t>56,71K</t>
  </si>
  <si>
    <t>235,57K</t>
  </si>
  <si>
    <t>49,56K</t>
  </si>
  <si>
    <t>222,44K</t>
  </si>
  <si>
    <t>185,13K</t>
  </si>
  <si>
    <t>92,29K</t>
  </si>
  <si>
    <t>361,64K</t>
  </si>
  <si>
    <t>92,32K</t>
  </si>
  <si>
    <t>66,49K</t>
  </si>
  <si>
    <t>73,27K</t>
  </si>
  <si>
    <t>120,15K</t>
  </si>
  <si>
    <t>51,63K</t>
  </si>
  <si>
    <t>40,72K</t>
  </si>
  <si>
    <t>22,50K</t>
  </si>
  <si>
    <t>83,04K</t>
  </si>
  <si>
    <t>132,76K</t>
  </si>
  <si>
    <t>74,71K</t>
  </si>
  <si>
    <t>92,26K</t>
  </si>
  <si>
    <t>68,71K</t>
  </si>
  <si>
    <t>36,73K</t>
  </si>
  <si>
    <t>51,71K</t>
  </si>
  <si>
    <t>29,91K</t>
  </si>
  <si>
    <t>60,06K</t>
  </si>
  <si>
    <t>66,86K</t>
  </si>
  <si>
    <t>129,37K</t>
  </si>
  <si>
    <t>102,17K</t>
  </si>
  <si>
    <t>174,83K</t>
  </si>
  <si>
    <t>68,34K</t>
  </si>
  <si>
    <t>274,76K</t>
  </si>
  <si>
    <t>43,10K</t>
  </si>
  <si>
    <t>76,43K</t>
  </si>
  <si>
    <t>19,50K</t>
  </si>
  <si>
    <t>45,28K</t>
  </si>
  <si>
    <t>55,41K</t>
  </si>
  <si>
    <t>50,37K</t>
  </si>
  <si>
    <t>49,00K</t>
  </si>
  <si>
    <t>195,73K</t>
  </si>
  <si>
    <t>24,17K</t>
  </si>
  <si>
    <t>73,69K</t>
  </si>
  <si>
    <t>28,99K</t>
  </si>
  <si>
    <t>86,66K</t>
  </si>
  <si>
    <t>50,17K</t>
  </si>
  <si>
    <t>46,01K</t>
  </si>
  <si>
    <t>20,56K</t>
  </si>
  <si>
    <t>159,62K</t>
  </si>
  <si>
    <t>13,84K</t>
  </si>
  <si>
    <t>9,26K</t>
  </si>
  <si>
    <t>30,56K</t>
  </si>
  <si>
    <t>68,79K</t>
  </si>
  <si>
    <t>306,92K</t>
  </si>
  <si>
    <t>128,08K</t>
  </si>
  <si>
    <t>130,41K</t>
  </si>
  <si>
    <t>101,87K</t>
  </si>
  <si>
    <t>89,50K</t>
  </si>
  <si>
    <t>71,62K</t>
  </si>
  <si>
    <t>57,94K</t>
  </si>
  <si>
    <t>120,68K</t>
  </si>
  <si>
    <t>75,60K</t>
  </si>
  <si>
    <t>70,48K</t>
  </si>
  <si>
    <t>57,53K</t>
  </si>
  <si>
    <t>60,35K</t>
  </si>
  <si>
    <t>537,10K</t>
  </si>
  <si>
    <t>68,63K</t>
  </si>
  <si>
    <t>62,43K</t>
  </si>
  <si>
    <t>59,25K</t>
  </si>
  <si>
    <t>64,33K</t>
  </si>
  <si>
    <t>88,72K</t>
  </si>
  <si>
    <t>128,72K</t>
  </si>
  <si>
    <t>46,83K</t>
  </si>
  <si>
    <t>63,27K</t>
  </si>
  <si>
    <t>54,84K</t>
  </si>
  <si>
    <t>193,87K</t>
  </si>
  <si>
    <t>84,87K</t>
  </si>
  <si>
    <t>83,49K</t>
  </si>
  <si>
    <t>104,47K</t>
  </si>
  <si>
    <t>185,67K</t>
  </si>
  <si>
    <t>69,65K</t>
  </si>
  <si>
    <t>56,48K</t>
  </si>
  <si>
    <t>185,39K</t>
  </si>
  <si>
    <t>4,20M</t>
  </si>
  <si>
    <t>712,52K</t>
  </si>
  <si>
    <t>168,42K</t>
  </si>
  <si>
    <t>46,94K</t>
  </si>
  <si>
    <t>223,81K</t>
  </si>
  <si>
    <t>71,38K</t>
  </si>
  <si>
    <t>105,82K</t>
  </si>
  <si>
    <t>20,90K</t>
  </si>
  <si>
    <t>76,68K</t>
  </si>
  <si>
    <t>13,06K</t>
  </si>
  <si>
    <t>83,30K</t>
  </si>
  <si>
    <t>112,41K</t>
  </si>
  <si>
    <t>77,43K</t>
  </si>
  <si>
    <t>127,74K</t>
  </si>
  <si>
    <t>47,88K</t>
  </si>
  <si>
    <t>46,38K</t>
  </si>
  <si>
    <t>229,50K</t>
  </si>
  <si>
    <t>130,05K</t>
  </si>
  <si>
    <t>65,06K</t>
  </si>
  <si>
    <t>27,73K</t>
  </si>
  <si>
    <t>75,22K</t>
  </si>
  <si>
    <t>550,92K</t>
  </si>
  <si>
    <t>78,11K</t>
  </si>
  <si>
    <t>67,51K</t>
  </si>
  <si>
    <t>66,08K</t>
  </si>
  <si>
    <t>111,28K</t>
  </si>
  <si>
    <t>236,22K</t>
  </si>
  <si>
    <t>107,78K</t>
  </si>
  <si>
    <t>151,56K</t>
  </si>
  <si>
    <t>20,78K</t>
  </si>
  <si>
    <t>595,43K</t>
  </si>
  <si>
    <t>63,73K</t>
  </si>
  <si>
    <t>66,42K</t>
  </si>
  <si>
    <t>188,30K</t>
  </si>
  <si>
    <t>92,40K</t>
  </si>
  <si>
    <t>13,44K</t>
  </si>
  <si>
    <t>15,99K</t>
  </si>
  <si>
    <t>41,42K</t>
  </si>
  <si>
    <t>3,59K</t>
  </si>
  <si>
    <t>3,95K</t>
  </si>
  <si>
    <t>62,78K</t>
  </si>
  <si>
    <t>32,44K</t>
  </si>
  <si>
    <t>190,29K</t>
  </si>
  <si>
    <t>61,60K</t>
  </si>
  <si>
    <t>111,70K</t>
  </si>
  <si>
    <t>1,47M</t>
  </si>
  <si>
    <t>17,37K</t>
  </si>
  <si>
    <t>181,87K</t>
  </si>
  <si>
    <t>675,89K</t>
  </si>
  <si>
    <t>17,98K</t>
  </si>
  <si>
    <t>45,54K</t>
  </si>
  <si>
    <t>35,28K</t>
  </si>
  <si>
    <t>107,91K</t>
  </si>
  <si>
    <t>196,68K</t>
  </si>
  <si>
    <t>103,60K</t>
  </si>
  <si>
    <t>73,55K</t>
  </si>
  <si>
    <t>256,78K</t>
  </si>
  <si>
    <t>145,01K</t>
  </si>
  <si>
    <t>62,68K</t>
  </si>
  <si>
    <t>39,48K</t>
  </si>
  <si>
    <t>11,33K</t>
  </si>
  <si>
    <t>304,45K</t>
  </si>
  <si>
    <t>110,89K</t>
  </si>
  <si>
    <t>54,30K</t>
  </si>
  <si>
    <t>19,26K</t>
  </si>
  <si>
    <t>76,99K</t>
  </si>
  <si>
    <t>71,22K</t>
  </si>
  <si>
    <t>91,05K</t>
  </si>
  <si>
    <t>153,36K</t>
  </si>
  <si>
    <t>49,27K</t>
  </si>
  <si>
    <t>73,26K</t>
  </si>
  <si>
    <t>97,25K</t>
  </si>
  <si>
    <t>142,13K</t>
  </si>
  <si>
    <t>114,35K</t>
  </si>
  <si>
    <t>229,91K</t>
  </si>
  <si>
    <t>142,90K</t>
  </si>
  <si>
    <t>162,98K</t>
  </si>
  <si>
    <t>137,32K</t>
  </si>
  <si>
    <t>358,52K</t>
  </si>
  <si>
    <t>66,56K</t>
  </si>
  <si>
    <t>427,86K</t>
  </si>
  <si>
    <t>35,66K</t>
  </si>
  <si>
    <t>108,65K</t>
  </si>
  <si>
    <t>58,86K</t>
  </si>
  <si>
    <t>118,54K</t>
  </si>
  <si>
    <t>81,04K</t>
  </si>
  <si>
    <t>193,71K</t>
  </si>
  <si>
    <t>65,25K</t>
  </si>
  <si>
    <t>79,18K</t>
  </si>
  <si>
    <t>27,49K</t>
  </si>
  <si>
    <t>12,45K</t>
  </si>
  <si>
    <t>60,07K</t>
  </si>
  <si>
    <t>37,63K</t>
  </si>
  <si>
    <t>125,62K</t>
  </si>
  <si>
    <t>36,15K</t>
  </si>
  <si>
    <t>71,85K</t>
  </si>
  <si>
    <t>15,31K</t>
  </si>
  <si>
    <t>53,51K</t>
  </si>
  <si>
    <t>138,20K</t>
  </si>
  <si>
    <t>85,93K</t>
  </si>
  <si>
    <t>79,27K</t>
  </si>
  <si>
    <t>50,22K</t>
  </si>
  <si>
    <t>73,81K</t>
  </si>
  <si>
    <t>105,28K</t>
  </si>
  <si>
    <t>213,19K</t>
  </si>
  <si>
    <t>204,40K</t>
  </si>
  <si>
    <t>123,96K</t>
  </si>
  <si>
    <t>526,31K</t>
  </si>
  <si>
    <t>143,18K</t>
  </si>
  <si>
    <t>450,78K</t>
  </si>
  <si>
    <t>122,68K</t>
  </si>
  <si>
    <t>108,39K</t>
  </si>
  <si>
    <t>233,00K</t>
  </si>
  <si>
    <t>129,77K</t>
  </si>
  <si>
    <t>49,86K</t>
  </si>
  <si>
    <t>115,70K</t>
  </si>
  <si>
    <t>140,86K</t>
  </si>
  <si>
    <t>138,75K</t>
  </si>
  <si>
    <t>517,44K</t>
  </si>
  <si>
    <t>38,80K</t>
  </si>
  <si>
    <t>97,87K</t>
  </si>
  <si>
    <t>374,24K</t>
  </si>
  <si>
    <t>340,24K</t>
  </si>
  <si>
    <t>27,24K</t>
  </si>
  <si>
    <t>27,07K</t>
  </si>
  <si>
    <t>476,80K</t>
  </si>
  <si>
    <t>206,24K</t>
  </si>
  <si>
    <t>17,68K</t>
  </si>
  <si>
    <t>36,20K</t>
  </si>
  <si>
    <t>35,37K</t>
  </si>
  <si>
    <t>53,78K</t>
  </si>
  <si>
    <t>163,82K</t>
  </si>
  <si>
    <t>220,29K</t>
  </si>
  <si>
    <t>9,27K</t>
  </si>
  <si>
    <t>123,83K</t>
  </si>
  <si>
    <t>109,66K</t>
  </si>
  <si>
    <t>300,32K</t>
  </si>
  <si>
    <t>68,14K</t>
  </si>
  <si>
    <t>46,17K</t>
  </si>
  <si>
    <t>30,58K</t>
  </si>
  <si>
    <t>34,35K</t>
  </si>
  <si>
    <t>60,66K</t>
  </si>
  <si>
    <t>17,88K</t>
  </si>
  <si>
    <t>265,07K</t>
  </si>
  <si>
    <t>91,64K</t>
  </si>
  <si>
    <t>114,18K</t>
  </si>
  <si>
    <t>46,09K</t>
  </si>
  <si>
    <t>403,40K</t>
  </si>
  <si>
    <t>59,73K</t>
  </si>
  <si>
    <t>9,21K</t>
  </si>
  <si>
    <t>130,89K</t>
  </si>
  <si>
    <t>7,75K</t>
  </si>
  <si>
    <t>42,91K</t>
  </si>
  <si>
    <t>45,77K</t>
  </si>
  <si>
    <t>12,47K</t>
  </si>
  <si>
    <t>36,03K</t>
  </si>
  <si>
    <t>48,62K</t>
  </si>
  <si>
    <t>58,42K</t>
  </si>
  <si>
    <t>130,67K</t>
  </si>
  <si>
    <t>21,97K</t>
  </si>
  <si>
    <t>14,01K</t>
  </si>
  <si>
    <t>21,98K</t>
  </si>
  <si>
    <t>15,50K</t>
  </si>
  <si>
    <t>30,27K</t>
  </si>
  <si>
    <t>27,30K</t>
  </si>
  <si>
    <t>232,19K</t>
  </si>
  <si>
    <t>85,38K</t>
  </si>
  <si>
    <t>269,32K</t>
  </si>
  <si>
    <t>93,64K</t>
  </si>
  <si>
    <t>15,46K</t>
  </si>
  <si>
    <t>13,62K</t>
  </si>
  <si>
    <t>36,38K</t>
  </si>
  <si>
    <t>142,75K</t>
  </si>
  <si>
    <t>19,02K</t>
  </si>
  <si>
    <t>18,59K</t>
  </si>
  <si>
    <t>78,31K</t>
  </si>
  <si>
    <t>113,34K</t>
  </si>
  <si>
    <t>276,81K</t>
  </si>
  <si>
    <t>159,97K</t>
  </si>
  <si>
    <t>346,92K</t>
  </si>
  <si>
    <t>179,67K</t>
  </si>
  <si>
    <t>174,25K</t>
  </si>
  <si>
    <t>241,05K</t>
  </si>
  <si>
    <t>832,00K</t>
  </si>
  <si>
    <t>291,61K</t>
  </si>
  <si>
    <t>173,70K</t>
  </si>
  <si>
    <t>150,60K</t>
  </si>
  <si>
    <t>259,45K</t>
  </si>
  <si>
    <t>275,32K</t>
  </si>
  <si>
    <t>60,59K</t>
  </si>
  <si>
    <t>108,54K</t>
  </si>
  <si>
    <t>21,53K</t>
  </si>
  <si>
    <t>103,90K</t>
  </si>
  <si>
    <t>65,07K</t>
  </si>
  <si>
    <t>177,76K</t>
  </si>
  <si>
    <t>182,09K</t>
  </si>
  <si>
    <t>478,70K</t>
  </si>
  <si>
    <t>179,81K</t>
  </si>
  <si>
    <t>903,94K</t>
  </si>
  <si>
    <t>346,43K</t>
  </si>
  <si>
    <t>147,96K</t>
  </si>
  <si>
    <t>83,76K</t>
  </si>
  <si>
    <t>25,67K</t>
  </si>
  <si>
    <t>43,23K</t>
  </si>
  <si>
    <t>435,71K</t>
  </si>
  <si>
    <t>101,14K</t>
  </si>
  <si>
    <t>180,94K</t>
  </si>
  <si>
    <t>178,85K</t>
  </si>
  <si>
    <t>79,46K</t>
  </si>
  <si>
    <t>250,81K</t>
  </si>
  <si>
    <t>78,12K</t>
  </si>
  <si>
    <t>150,22K</t>
  </si>
  <si>
    <t>200,80K</t>
  </si>
  <si>
    <t>319,44K</t>
  </si>
  <si>
    <t>66,76K</t>
  </si>
  <si>
    <t>212,27K</t>
  </si>
  <si>
    <t>154,57K</t>
  </si>
  <si>
    <t>125,32K</t>
  </si>
  <si>
    <t>58,19K</t>
  </si>
  <si>
    <t>40,49K</t>
  </si>
  <si>
    <t>68,39K</t>
  </si>
  <si>
    <t>7,07K</t>
  </si>
  <si>
    <t>24,79K</t>
  </si>
  <si>
    <t>52,47K</t>
  </si>
  <si>
    <t>464,21K</t>
  </si>
  <si>
    <t>922,67K</t>
  </si>
  <si>
    <t>591,48K</t>
  </si>
  <si>
    <t>207,91K</t>
  </si>
  <si>
    <t>214,30K</t>
  </si>
  <si>
    <t>125,11K</t>
  </si>
  <si>
    <t>55,16K</t>
  </si>
  <si>
    <t>126,25K</t>
  </si>
  <si>
    <t>366,68K</t>
  </si>
  <si>
    <t>100,84K</t>
  </si>
  <si>
    <t>176,67K</t>
  </si>
  <si>
    <t>76,91K</t>
  </si>
  <si>
    <t>141,35K</t>
  </si>
  <si>
    <t>74,01K</t>
  </si>
  <si>
    <t>44,77K</t>
  </si>
  <si>
    <t>223,17K</t>
  </si>
  <si>
    <t>190,07K</t>
  </si>
  <si>
    <t>104,28K</t>
  </si>
  <si>
    <t>47,78K</t>
  </si>
  <si>
    <t>47,55K</t>
  </si>
  <si>
    <t>74,27K</t>
  </si>
  <si>
    <t>43,54K</t>
  </si>
  <si>
    <t>66,54K</t>
  </si>
  <si>
    <t>139,00K</t>
  </si>
  <si>
    <t>2,57K</t>
  </si>
  <si>
    <t>401,57K</t>
  </si>
  <si>
    <t>72,23K</t>
  </si>
  <si>
    <t>24,10K</t>
  </si>
  <si>
    <t>25,74K</t>
  </si>
  <si>
    <t>26,58K</t>
  </si>
  <si>
    <t>533,95K</t>
  </si>
  <si>
    <t>37,53K</t>
  </si>
  <si>
    <t>47,02K</t>
  </si>
  <si>
    <t>32,09K</t>
  </si>
  <si>
    <t>149,38K</t>
  </si>
  <si>
    <t>231,12K</t>
  </si>
  <si>
    <t>359,62K</t>
  </si>
  <si>
    <t>30,42K</t>
  </si>
  <si>
    <t>280,79K</t>
  </si>
  <si>
    <t>124,97K</t>
  </si>
  <si>
    <t>176,46K</t>
  </si>
  <si>
    <t>153,67K</t>
  </si>
  <si>
    <t>62,39K</t>
  </si>
  <si>
    <t>33,98K</t>
  </si>
  <si>
    <t>162,76K</t>
  </si>
  <si>
    <t>163,03K</t>
  </si>
  <si>
    <t>242,39K</t>
  </si>
  <si>
    <t>35,03K</t>
  </si>
  <si>
    <t>88,74K</t>
  </si>
  <si>
    <t>311,22K</t>
  </si>
  <si>
    <t>165,46K</t>
  </si>
  <si>
    <t>386,61K</t>
  </si>
  <si>
    <t>144,65K</t>
  </si>
  <si>
    <t>61,36K</t>
  </si>
  <si>
    <t>242,73K</t>
  </si>
  <si>
    <t>134,77K</t>
  </si>
  <si>
    <t>148,94K</t>
  </si>
  <si>
    <t>1,12M</t>
  </si>
  <si>
    <t>416,02K</t>
  </si>
  <si>
    <t>175,24K</t>
  </si>
  <si>
    <t>100,75K</t>
  </si>
  <si>
    <t>68,94K</t>
  </si>
  <si>
    <t>95,75K</t>
  </si>
  <si>
    <t>84,75K</t>
  </si>
  <si>
    <t>76,30K</t>
  </si>
  <si>
    <t>44,35K</t>
  </si>
  <si>
    <t>65,87K</t>
  </si>
  <si>
    <t>115,15K</t>
  </si>
  <si>
    <t>73,46K</t>
  </si>
  <si>
    <t>43,55K</t>
  </si>
  <si>
    <t>133,27K</t>
  </si>
  <si>
    <t>73,97K</t>
  </si>
  <si>
    <t>139,84K</t>
  </si>
  <si>
    <t>229,32K</t>
  </si>
  <si>
    <t>400,24K</t>
  </si>
  <si>
    <t>62,51K</t>
  </si>
  <si>
    <t>154,59K</t>
  </si>
  <si>
    <t>180,02K</t>
  </si>
  <si>
    <t>177,56K</t>
  </si>
  <si>
    <t>59,01K</t>
  </si>
  <si>
    <t>40,79K</t>
  </si>
  <si>
    <t>189,06K</t>
  </si>
  <si>
    <t>65,44K</t>
  </si>
  <si>
    <t>31,58K</t>
  </si>
  <si>
    <t>29,87K</t>
  </si>
  <si>
    <t>39,22K</t>
  </si>
  <si>
    <t>181,94K</t>
  </si>
  <si>
    <t>153,66K</t>
  </si>
  <si>
    <t>122,82K</t>
  </si>
  <si>
    <t>37,39K</t>
  </si>
  <si>
    <t>163,56K</t>
  </si>
  <si>
    <t>113,20K</t>
  </si>
  <si>
    <t>33,31K</t>
  </si>
  <si>
    <t>308,82K</t>
  </si>
  <si>
    <t>69,72K</t>
  </si>
  <si>
    <t>45,53K</t>
  </si>
  <si>
    <t>52,42K</t>
  </si>
  <si>
    <t>59,29K</t>
  </si>
  <si>
    <t>55,34K</t>
  </si>
  <si>
    <t>41,73K</t>
  </si>
  <si>
    <t>6,72K</t>
  </si>
  <si>
    <t>146,58K</t>
  </si>
  <si>
    <t>9,76K</t>
  </si>
  <si>
    <t>26,90K</t>
  </si>
  <si>
    <t>23,74K</t>
  </si>
  <si>
    <t>344,70K</t>
  </si>
  <si>
    <t>612,79K</t>
  </si>
  <si>
    <t>76,42K</t>
  </si>
  <si>
    <t>321,89K</t>
  </si>
  <si>
    <t>45,23K</t>
  </si>
  <si>
    <t>364,37K</t>
  </si>
  <si>
    <t>10,61K</t>
  </si>
  <si>
    <t>15,28K</t>
  </si>
  <si>
    <t>8,36K</t>
  </si>
  <si>
    <t>29,04K</t>
  </si>
  <si>
    <t>47,24K</t>
  </si>
  <si>
    <t>27,46K</t>
  </si>
  <si>
    <t>48,10K</t>
  </si>
  <si>
    <t>40,39K</t>
  </si>
  <si>
    <t>430,59K</t>
  </si>
  <si>
    <t>190,46K</t>
  </si>
  <si>
    <t>219,53K</t>
  </si>
  <si>
    <t>125,98K</t>
  </si>
  <si>
    <t>549,41K</t>
  </si>
  <si>
    <t>129,80K</t>
  </si>
  <si>
    <t>60,21K</t>
  </si>
  <si>
    <t>36,40K</t>
  </si>
  <si>
    <t>49,21K</t>
  </si>
  <si>
    <t>20,14K</t>
  </si>
  <si>
    <t>482,19K</t>
  </si>
  <si>
    <t>87,14K</t>
  </si>
  <si>
    <t>103,58K</t>
  </si>
  <si>
    <t>203,52K</t>
  </si>
  <si>
    <t>84,93K</t>
  </si>
  <si>
    <t>19,04K</t>
  </si>
  <si>
    <t>81,09K</t>
  </si>
  <si>
    <t>195,13K</t>
  </si>
  <si>
    <t>242,16K</t>
  </si>
  <si>
    <t>106,38K</t>
  </si>
  <si>
    <t>20,65K</t>
  </si>
  <si>
    <t>95,86K</t>
  </si>
  <si>
    <t>182,10K</t>
  </si>
  <si>
    <t>26,82K</t>
  </si>
  <si>
    <t>11,18K</t>
  </si>
  <si>
    <t>19,65K</t>
  </si>
  <si>
    <t>85,68K</t>
  </si>
  <si>
    <t>206,93K</t>
  </si>
  <si>
    <t>79,15K</t>
  </si>
  <si>
    <t>42,65K</t>
  </si>
  <si>
    <t>192,66K</t>
  </si>
  <si>
    <t>263,68K</t>
  </si>
  <si>
    <t>153,95K</t>
  </si>
  <si>
    <t>298,69K</t>
  </si>
  <si>
    <t>32,10K</t>
  </si>
  <si>
    <t>37,45K</t>
  </si>
  <si>
    <t>38,67K</t>
  </si>
  <si>
    <t>357,86K</t>
  </si>
  <si>
    <t>294,52K</t>
  </si>
  <si>
    <t>55,11K</t>
  </si>
  <si>
    <t>97,28K</t>
  </si>
  <si>
    <t>82,29K</t>
  </si>
  <si>
    <t>34,55K</t>
  </si>
  <si>
    <t>70,26K</t>
  </si>
  <si>
    <t>112,50K</t>
  </si>
  <si>
    <t>36,58K</t>
  </si>
  <si>
    <t>36,91K</t>
  </si>
  <si>
    <t>35,06K</t>
  </si>
  <si>
    <t>173,87K</t>
  </si>
  <si>
    <t>28,15K</t>
  </si>
  <si>
    <t>45,07K</t>
  </si>
  <si>
    <t>40,32K</t>
  </si>
  <si>
    <t>111,02K</t>
  </si>
  <si>
    <t>48,19K</t>
  </si>
  <si>
    <t>179,84K</t>
  </si>
  <si>
    <t>71,99K</t>
  </si>
  <si>
    <t>109,47K</t>
  </si>
  <si>
    <t>109,05K</t>
  </si>
  <si>
    <t>45,82K</t>
  </si>
  <si>
    <t>72,11K</t>
  </si>
  <si>
    <t>29,17K</t>
  </si>
  <si>
    <t>538,89K</t>
  </si>
  <si>
    <t>369,03K</t>
  </si>
  <si>
    <t>41,01K</t>
  </si>
  <si>
    <t>44,41K</t>
  </si>
  <si>
    <t>70,97K</t>
  </si>
  <si>
    <t>90,10K</t>
  </si>
  <si>
    <t>73,10K</t>
  </si>
  <si>
    <t>145,45K</t>
  </si>
  <si>
    <t>40,30K</t>
  </si>
  <si>
    <t>26,16K</t>
  </si>
  <si>
    <t>260,25K</t>
  </si>
  <si>
    <t>51,56K</t>
  </si>
  <si>
    <t>111,57K</t>
  </si>
  <si>
    <t>13,57K</t>
  </si>
  <si>
    <t>40,47K</t>
  </si>
  <si>
    <t>13,33K</t>
  </si>
  <si>
    <t>111,07K</t>
  </si>
  <si>
    <t>75,02K</t>
  </si>
  <si>
    <t>34,26K</t>
  </si>
  <si>
    <t>23,56K</t>
  </si>
  <si>
    <t>31,11K</t>
  </si>
  <si>
    <t>203,97K</t>
  </si>
  <si>
    <t>92,91K</t>
  </si>
  <si>
    <t>576,54K</t>
  </si>
  <si>
    <t>101,10K</t>
  </si>
  <si>
    <t>36,96K</t>
  </si>
  <si>
    <t>59,54K</t>
  </si>
  <si>
    <t>13,22K</t>
  </si>
  <si>
    <t>72,30K</t>
  </si>
  <si>
    <t>33,13K</t>
  </si>
  <si>
    <t>301,02K</t>
  </si>
  <si>
    <t>113,72K</t>
  </si>
  <si>
    <t>19,68K</t>
  </si>
  <si>
    <t>60,02K</t>
  </si>
  <si>
    <t>435,35K</t>
  </si>
  <si>
    <t>144,91K</t>
  </si>
  <si>
    <t>72,36K</t>
  </si>
  <si>
    <t>18,69K</t>
  </si>
  <si>
    <t>375,34K</t>
  </si>
  <si>
    <t>256,10K</t>
  </si>
  <si>
    <t>57,64K</t>
  </si>
  <si>
    <t>61,91K</t>
  </si>
  <si>
    <t>170,43K</t>
  </si>
  <si>
    <t>145,24K</t>
  </si>
  <si>
    <t>112,39K</t>
  </si>
  <si>
    <t>184,68K</t>
  </si>
  <si>
    <t>23,11K</t>
  </si>
  <si>
    <t>155,71K</t>
  </si>
  <si>
    <t>98,80K</t>
  </si>
  <si>
    <t>47,83K</t>
  </si>
  <si>
    <t>283,90K</t>
  </si>
  <si>
    <t>191,08K</t>
  </si>
  <si>
    <t>117,00K</t>
  </si>
  <si>
    <t>167,66K</t>
  </si>
  <si>
    <t>146,09K</t>
  </si>
  <si>
    <t>171,72K</t>
  </si>
  <si>
    <t>114,11K</t>
  </si>
  <si>
    <t>42,11K</t>
  </si>
  <si>
    <t>55,06K</t>
  </si>
  <si>
    <t>2,31M</t>
  </si>
  <si>
    <t>480,94K</t>
  </si>
  <si>
    <t>617,42K</t>
  </si>
  <si>
    <t>166,32K</t>
  </si>
  <si>
    <t>417,68K</t>
  </si>
  <si>
    <t>113,68K</t>
  </si>
  <si>
    <t>136,74K</t>
  </si>
  <si>
    <t>19,86K</t>
  </si>
  <si>
    <t>21,52K</t>
  </si>
  <si>
    <t>119,34K</t>
  </si>
  <si>
    <t>37,91K</t>
  </si>
  <si>
    <t>36,79K</t>
  </si>
  <si>
    <t>39,32K</t>
  </si>
  <si>
    <t>29,73K</t>
  </si>
  <si>
    <t>99,57K</t>
  </si>
  <si>
    <t>73,07K</t>
  </si>
  <si>
    <t>58,05K</t>
  </si>
  <si>
    <t>32,14K</t>
  </si>
  <si>
    <t>2,86K</t>
  </si>
  <si>
    <t>15,64K</t>
  </si>
  <si>
    <t>95,20K</t>
  </si>
  <si>
    <t>142,15K</t>
  </si>
  <si>
    <t>162,03K</t>
  </si>
  <si>
    <t>453,01K</t>
  </si>
  <si>
    <t>120,41K</t>
  </si>
  <si>
    <t>40,03K</t>
  </si>
  <si>
    <t>103,20K</t>
  </si>
  <si>
    <t>157,08K</t>
  </si>
  <si>
    <t>86,83K</t>
  </si>
  <si>
    <t>43,93K</t>
  </si>
  <si>
    <t>27,76K</t>
  </si>
  <si>
    <t>120,95K</t>
  </si>
  <si>
    <t>227,22K</t>
  </si>
  <si>
    <t>95,94K</t>
  </si>
  <si>
    <t>242,64K</t>
  </si>
  <si>
    <t>845,39K</t>
  </si>
  <si>
    <t>57,34K</t>
  </si>
  <si>
    <t>162,86K</t>
  </si>
  <si>
    <t>107,65K</t>
  </si>
  <si>
    <t>45,40K</t>
  </si>
  <si>
    <t>53,83K</t>
  </si>
  <si>
    <t>40,80K</t>
  </si>
  <si>
    <t>78,32K</t>
  </si>
  <si>
    <t>99,54K</t>
  </si>
  <si>
    <t>35,63K</t>
  </si>
  <si>
    <t>53,21K</t>
  </si>
  <si>
    <t>49,20K</t>
  </si>
  <si>
    <t>93,43K</t>
  </si>
  <si>
    <t>14,46K</t>
  </si>
  <si>
    <t>164,51K</t>
  </si>
  <si>
    <t>137,19K</t>
  </si>
  <si>
    <t>158,25K</t>
  </si>
  <si>
    <t>152,89K</t>
  </si>
  <si>
    <t>156,06K</t>
  </si>
  <si>
    <t>169,02K</t>
  </si>
  <si>
    <t>187,28K</t>
  </si>
  <si>
    <t>55,46K</t>
  </si>
  <si>
    <t>28,05K</t>
  </si>
  <si>
    <t>211,82K</t>
  </si>
  <si>
    <t>156,88K</t>
  </si>
  <si>
    <t>64,18K</t>
  </si>
  <si>
    <t>160,00K</t>
  </si>
  <si>
    <t>213,14K</t>
  </si>
  <si>
    <t>134,29K</t>
  </si>
  <si>
    <t>137,38K</t>
  </si>
  <si>
    <t>3,91M</t>
  </si>
  <si>
    <t>72,55K</t>
  </si>
  <si>
    <t>100,09K</t>
  </si>
  <si>
    <t>86,72K</t>
  </si>
  <si>
    <t>180,77K</t>
  </si>
  <si>
    <t>63,33K</t>
  </si>
  <si>
    <t>59,76K</t>
  </si>
  <si>
    <t>106,69K</t>
  </si>
  <si>
    <t>169,85K</t>
  </si>
  <si>
    <t>60,55K</t>
  </si>
  <si>
    <t>342,59K</t>
  </si>
  <si>
    <t>65,27K</t>
  </si>
  <si>
    <t>87,06K</t>
  </si>
  <si>
    <t>64,26K</t>
  </si>
  <si>
    <t>110,59K</t>
  </si>
  <si>
    <t>77,71K</t>
  </si>
  <si>
    <t>110,62K</t>
  </si>
  <si>
    <t>133,60K</t>
  </si>
  <si>
    <t>66,59K</t>
  </si>
  <si>
    <t>212,97K</t>
  </si>
  <si>
    <t>113,26K</t>
  </si>
  <si>
    <t>32,33K</t>
  </si>
  <si>
    <t>253,45K</t>
  </si>
  <si>
    <t>218,63K</t>
  </si>
  <si>
    <t>187,20K</t>
  </si>
  <si>
    <t>265,24K</t>
  </si>
  <si>
    <t>166,85K</t>
  </si>
  <si>
    <t>130,94K</t>
  </si>
  <si>
    <t>601,14K</t>
  </si>
  <si>
    <t>200,76K</t>
  </si>
  <si>
    <t>193,43K</t>
  </si>
  <si>
    <t>131,36K</t>
  </si>
  <si>
    <t>278,69K</t>
  </si>
  <si>
    <t>460,21K</t>
  </si>
  <si>
    <t>126,96K</t>
  </si>
  <si>
    <t>24,73K</t>
  </si>
  <si>
    <t>88,97K</t>
  </si>
  <si>
    <t>11,80K</t>
  </si>
  <si>
    <t>111,81K</t>
  </si>
  <si>
    <t>135,72K</t>
  </si>
  <si>
    <t>502,50K</t>
  </si>
  <si>
    <t>202,81K</t>
  </si>
  <si>
    <t>68,38K</t>
  </si>
  <si>
    <t>22,09K</t>
  </si>
  <si>
    <t>215,63K</t>
  </si>
  <si>
    <t>230,40K</t>
  </si>
  <si>
    <t>22,89K</t>
  </si>
  <si>
    <t>11,07K</t>
  </si>
  <si>
    <t>171,74K</t>
  </si>
  <si>
    <t>45,73K</t>
  </si>
  <si>
    <t>2,49K</t>
  </si>
  <si>
    <t>75,81K</t>
  </si>
  <si>
    <t>254,87K</t>
  </si>
  <si>
    <t>97,65K</t>
  </si>
  <si>
    <t>22,07K</t>
  </si>
  <si>
    <t>60,81K</t>
  </si>
  <si>
    <t>25,13K</t>
  </si>
  <si>
    <t>49,16K</t>
  </si>
  <si>
    <t>171,93K</t>
  </si>
  <si>
    <t>109,97K</t>
  </si>
  <si>
    <t>32,84K</t>
  </si>
  <si>
    <t>6,38K</t>
  </si>
  <si>
    <t>39,63K</t>
  </si>
  <si>
    <t>57,75K</t>
  </si>
  <si>
    <t>60,12K</t>
  </si>
  <si>
    <t>30,93K</t>
  </si>
  <si>
    <t>15,01K</t>
  </si>
  <si>
    <t>49,07K</t>
  </si>
  <si>
    <t>348,95K</t>
  </si>
  <si>
    <t>92,85K</t>
  </si>
  <si>
    <t>50,83K</t>
  </si>
  <si>
    <t>19,83K</t>
  </si>
  <si>
    <t>11,83K</t>
  </si>
  <si>
    <t>52,60K</t>
  </si>
  <si>
    <t>90,37K</t>
  </si>
  <si>
    <t>55,75K</t>
  </si>
  <si>
    <t>100,60K</t>
  </si>
  <si>
    <t>163,40K</t>
  </si>
  <si>
    <t>24,84K</t>
  </si>
  <si>
    <t>21,12K</t>
  </si>
  <si>
    <t>72,31K</t>
  </si>
  <si>
    <t>226,51K</t>
  </si>
  <si>
    <t>234,33K</t>
  </si>
  <si>
    <t>184,52K</t>
  </si>
  <si>
    <t>83,47K</t>
  </si>
  <si>
    <t>236,48K</t>
  </si>
  <si>
    <t>375,54K</t>
  </si>
  <si>
    <t>244,55K</t>
  </si>
  <si>
    <t>199,72K</t>
  </si>
  <si>
    <t>60,40K</t>
  </si>
  <si>
    <t>12,41K</t>
  </si>
  <si>
    <t>221,68K</t>
  </si>
  <si>
    <t>153,44K</t>
  </si>
  <si>
    <t>19,51K</t>
  </si>
  <si>
    <t>31,43K</t>
  </si>
  <si>
    <t>29,68K</t>
  </si>
  <si>
    <t>141,01K</t>
  </si>
  <si>
    <t>37,50K</t>
  </si>
  <si>
    <t>15,60K</t>
  </si>
  <si>
    <t>50,65K</t>
  </si>
  <si>
    <t>9,87K</t>
  </si>
  <si>
    <t>53,81K</t>
  </si>
  <si>
    <t>0,89K</t>
  </si>
  <si>
    <t>39,97K</t>
  </si>
  <si>
    <t>110,68K</t>
  </si>
  <si>
    <t>78,50K</t>
  </si>
  <si>
    <t>88,75K</t>
  </si>
  <si>
    <t>35,13K</t>
  </si>
  <si>
    <t>142,06K</t>
  </si>
  <si>
    <t>149,53K</t>
  </si>
  <si>
    <t>80,01K</t>
  </si>
  <si>
    <t>38,12K</t>
  </si>
  <si>
    <t>117,44K</t>
  </si>
  <si>
    <t>210,47K</t>
  </si>
  <si>
    <t>17,66K</t>
  </si>
  <si>
    <t>177,91K</t>
  </si>
  <si>
    <t>84,74K</t>
  </si>
  <si>
    <t>98,73K</t>
  </si>
  <si>
    <t>87,68K</t>
  </si>
  <si>
    <t>29,61K</t>
  </si>
  <si>
    <t>54,51K</t>
  </si>
  <si>
    <t>5,79K</t>
  </si>
  <si>
    <t>495,26K</t>
  </si>
  <si>
    <t>213,75K</t>
  </si>
  <si>
    <t>110,32K</t>
  </si>
  <si>
    <t>10,20K</t>
  </si>
  <si>
    <t>68,97K</t>
  </si>
  <si>
    <t>144,51K</t>
  </si>
  <si>
    <t>53,62K</t>
  </si>
  <si>
    <t>31,38K</t>
  </si>
  <si>
    <t>50,99K</t>
  </si>
  <si>
    <t>58,84K</t>
  </si>
  <si>
    <t>78,37K</t>
  </si>
  <si>
    <t>73,78K</t>
  </si>
  <si>
    <t>88,66K</t>
  </si>
  <si>
    <t>82,66K</t>
  </si>
  <si>
    <t>20,99K</t>
  </si>
  <si>
    <t>47,00K</t>
  </si>
  <si>
    <t>74,16K</t>
  </si>
  <si>
    <t>50,35K</t>
  </si>
  <si>
    <t>150,94K</t>
  </si>
  <si>
    <t>13,01K</t>
  </si>
  <si>
    <t>332,22K</t>
  </si>
  <si>
    <t>41,39K</t>
  </si>
  <si>
    <t>66,15K</t>
  </si>
  <si>
    <t>164,13K</t>
  </si>
  <si>
    <t>121,90K</t>
  </si>
  <si>
    <t>53,08K</t>
  </si>
  <si>
    <t>99,21K</t>
  </si>
  <si>
    <t>49,48K</t>
  </si>
  <si>
    <t>150,19K</t>
  </si>
  <si>
    <t>78,80K</t>
  </si>
  <si>
    <t>67,48K</t>
  </si>
  <si>
    <t>423,30K</t>
  </si>
  <si>
    <t>79,81K</t>
  </si>
  <si>
    <t>196,07K</t>
  </si>
  <si>
    <t>15,54K</t>
  </si>
  <si>
    <t>42,10K</t>
  </si>
  <si>
    <t>340,64K</t>
  </si>
  <si>
    <t>676,44K</t>
  </si>
  <si>
    <t>460,06K</t>
  </si>
  <si>
    <t>123,10K</t>
  </si>
  <si>
    <t>57,76K</t>
  </si>
  <si>
    <t>4,87K</t>
  </si>
  <si>
    <t>5,82K</t>
  </si>
  <si>
    <t>85,14K</t>
  </si>
  <si>
    <t>33,36K</t>
  </si>
  <si>
    <t>109,41K</t>
  </si>
  <si>
    <t>71,93K</t>
  </si>
  <si>
    <t>298,19K</t>
  </si>
  <si>
    <t>79,75K</t>
  </si>
  <si>
    <t>137,09K</t>
  </si>
  <si>
    <t>16,24K</t>
  </si>
  <si>
    <t>114,85K</t>
  </si>
  <si>
    <t>332,36K</t>
  </si>
  <si>
    <t>89,88K</t>
  </si>
  <si>
    <t>33,75K</t>
  </si>
  <si>
    <t>33,73K</t>
  </si>
  <si>
    <t>31,91K</t>
  </si>
  <si>
    <t>397,45K</t>
  </si>
  <si>
    <t>47,94K</t>
  </si>
  <si>
    <t>89,45K</t>
  </si>
  <si>
    <t>122,28K</t>
  </si>
  <si>
    <t>112,27K</t>
  </si>
  <si>
    <t>109,20K</t>
  </si>
  <si>
    <t>48,07K</t>
  </si>
  <si>
    <t>14,12K</t>
  </si>
  <si>
    <t>94,80K</t>
  </si>
  <si>
    <t>56,75K</t>
  </si>
  <si>
    <t>306,03K</t>
  </si>
  <si>
    <t>126,48K</t>
  </si>
  <si>
    <t>176,21K</t>
  </si>
  <si>
    <t>54,93K</t>
  </si>
  <si>
    <t>39,60K</t>
  </si>
  <si>
    <t>11,06K</t>
  </si>
  <si>
    <t>65,82K</t>
  </si>
  <si>
    <t>145,99K</t>
  </si>
  <si>
    <t>115,82K</t>
  </si>
  <si>
    <t>80,25K</t>
  </si>
  <si>
    <t>419,97K</t>
  </si>
  <si>
    <t>17,52K</t>
  </si>
  <si>
    <t>65,75K</t>
  </si>
  <si>
    <t>351,94K</t>
  </si>
  <si>
    <t>186,03K</t>
  </si>
  <si>
    <t>384,73K</t>
  </si>
  <si>
    <t>24,67K</t>
  </si>
  <si>
    <t>68,67K</t>
  </si>
  <si>
    <t>114,56K</t>
  </si>
  <si>
    <t>108,56K</t>
  </si>
  <si>
    <t>140,91K</t>
  </si>
  <si>
    <t>75,51K</t>
  </si>
  <si>
    <t>106,20K</t>
  </si>
  <si>
    <t>94,61K</t>
  </si>
  <si>
    <t>38,77K</t>
  </si>
  <si>
    <t>45,18K</t>
  </si>
  <si>
    <t>32,95K</t>
  </si>
  <si>
    <t>103,89K</t>
  </si>
  <si>
    <t>110,43K</t>
  </si>
  <si>
    <t>26,36K</t>
  </si>
  <si>
    <t>116,15K</t>
  </si>
  <si>
    <t>23,86K</t>
  </si>
  <si>
    <t>148,48K</t>
  </si>
  <si>
    <t>69,15K</t>
  </si>
  <si>
    <t>9,25K</t>
  </si>
  <si>
    <t>20,29K</t>
  </si>
  <si>
    <t>26,98K</t>
  </si>
  <si>
    <t>40,52K</t>
  </si>
  <si>
    <t>50,90K</t>
  </si>
  <si>
    <t>38,38K</t>
  </si>
  <si>
    <t>67,17K</t>
  </si>
  <si>
    <t>37,48K</t>
  </si>
  <si>
    <t>302,38K</t>
  </si>
  <si>
    <t>151,83K</t>
  </si>
  <si>
    <t>102,85K</t>
  </si>
  <si>
    <t>118,38K</t>
  </si>
  <si>
    <t>14,49K</t>
  </si>
  <si>
    <t>150,89K</t>
  </si>
  <si>
    <t>102,67K</t>
  </si>
  <si>
    <t>45,90K</t>
  </si>
  <si>
    <t>40,91K</t>
  </si>
  <si>
    <t>90,62K</t>
  </si>
  <si>
    <t>238,51K</t>
  </si>
  <si>
    <t>149,16K</t>
  </si>
  <si>
    <t>120,26K</t>
  </si>
  <si>
    <t>56,54K</t>
  </si>
  <si>
    <t>107,48K</t>
  </si>
  <si>
    <t>242,55K</t>
  </si>
  <si>
    <t>86,49K</t>
  </si>
  <si>
    <t>227,44K</t>
  </si>
  <si>
    <t>141,74K</t>
  </si>
  <si>
    <t>8,15K</t>
  </si>
  <si>
    <t>282,01K</t>
  </si>
  <si>
    <t>281,81K</t>
  </si>
  <si>
    <t>45,47K</t>
  </si>
  <si>
    <t>137,49K</t>
  </si>
  <si>
    <t>89,98K</t>
  </si>
  <si>
    <t>76,75K</t>
  </si>
  <si>
    <t>562,42K</t>
  </si>
  <si>
    <t>181,31K</t>
  </si>
  <si>
    <t>24,72K</t>
  </si>
  <si>
    <t>179,47K</t>
  </si>
  <si>
    <t>208,38K</t>
  </si>
  <si>
    <t>135,02K</t>
  </si>
  <si>
    <t>79,65K</t>
  </si>
  <si>
    <t>114,52K</t>
  </si>
  <si>
    <t>33,01K</t>
  </si>
  <si>
    <t>174,49K</t>
  </si>
  <si>
    <t>95,00K</t>
  </si>
  <si>
    <t>295,75K</t>
  </si>
  <si>
    <t>126,93K</t>
  </si>
  <si>
    <t>90,19K</t>
  </si>
  <si>
    <t>27,27K</t>
  </si>
  <si>
    <t>29,79K</t>
  </si>
  <si>
    <t>56,37K</t>
  </si>
  <si>
    <t>31,95K</t>
  </si>
  <si>
    <t>21,58K</t>
  </si>
  <si>
    <t>178,12K</t>
  </si>
  <si>
    <t>23,05K</t>
  </si>
  <si>
    <t>94,87K</t>
  </si>
  <si>
    <t>0,37K</t>
  </si>
  <si>
    <t>12,87K</t>
  </si>
  <si>
    <t>53,18K</t>
  </si>
  <si>
    <t>17,83K</t>
  </si>
  <si>
    <t>23,15K</t>
  </si>
  <si>
    <t>104,59K</t>
  </si>
  <si>
    <t>97,75K</t>
  </si>
  <si>
    <t>90,14K</t>
  </si>
  <si>
    <t>21,09K</t>
  </si>
  <si>
    <t>41,00K</t>
  </si>
  <si>
    <t>88,20K</t>
  </si>
  <si>
    <t>55,18K</t>
  </si>
  <si>
    <t>369,90K</t>
  </si>
  <si>
    <t>80,77K</t>
  </si>
  <si>
    <t>72,32K</t>
  </si>
  <si>
    <t>20,79K</t>
  </si>
  <si>
    <t>14,82K</t>
  </si>
  <si>
    <t>33,15K</t>
  </si>
  <si>
    <t>34,67K</t>
  </si>
  <si>
    <t>39,28K</t>
  </si>
  <si>
    <t>41,40K</t>
  </si>
  <si>
    <t>110,40K</t>
  </si>
  <si>
    <t>163,67K</t>
  </si>
  <si>
    <t>15,86K</t>
  </si>
  <si>
    <t>175,67K</t>
  </si>
  <si>
    <t>12,90K</t>
  </si>
  <si>
    <t>17,18K</t>
  </si>
  <si>
    <t>65,68K</t>
  </si>
  <si>
    <t>33,69K</t>
  </si>
  <si>
    <t>70,59K</t>
  </si>
  <si>
    <t>144,38K</t>
  </si>
  <si>
    <t>53,20K</t>
  </si>
  <si>
    <t>157,26K</t>
  </si>
  <si>
    <t>61,05K</t>
  </si>
  <si>
    <t>37,32K</t>
  </si>
  <si>
    <t>122,73K</t>
  </si>
  <si>
    <t>18,92K</t>
  </si>
  <si>
    <t>46,50K</t>
  </si>
  <si>
    <t>171,47K</t>
  </si>
  <si>
    <t>290,31K</t>
  </si>
  <si>
    <t>105,45K</t>
  </si>
  <si>
    <t>39,56K</t>
  </si>
  <si>
    <t>46,74K</t>
  </si>
  <si>
    <t>109,64K</t>
  </si>
  <si>
    <t>94,49K</t>
  </si>
  <si>
    <t>49,11K</t>
  </si>
  <si>
    <t>83,65K</t>
  </si>
  <si>
    <t>91,45K</t>
  </si>
  <si>
    <t>28,54K</t>
  </si>
  <si>
    <t>32,89K</t>
  </si>
  <si>
    <t>10,95K</t>
  </si>
  <si>
    <t>64,55K</t>
  </si>
  <si>
    <t>34,99K</t>
  </si>
  <si>
    <t>19,01K</t>
  </si>
  <si>
    <t>8,69K</t>
  </si>
  <si>
    <t>28,93K</t>
  </si>
  <si>
    <t>59,77K</t>
  </si>
  <si>
    <t>347,37K</t>
  </si>
  <si>
    <t>24,34K</t>
  </si>
  <si>
    <t>23,88K</t>
  </si>
  <si>
    <t>14,87K</t>
  </si>
  <si>
    <t>53,44K</t>
  </si>
  <si>
    <t>16,43K</t>
  </si>
  <si>
    <t>95,91K</t>
  </si>
  <si>
    <t>15,12K</t>
  </si>
  <si>
    <t>100,51K</t>
  </si>
  <si>
    <t>57,07K</t>
  </si>
  <si>
    <t>29,12K</t>
  </si>
  <si>
    <t>43,18K</t>
  </si>
  <si>
    <t>201,12K</t>
  </si>
  <si>
    <t>157,58K</t>
  </si>
  <si>
    <t>117,56K</t>
  </si>
  <si>
    <t>189,15K</t>
  </si>
  <si>
    <t>29,38K</t>
  </si>
  <si>
    <t>4,98K</t>
  </si>
  <si>
    <t>101,52K</t>
  </si>
  <si>
    <t>75,28K</t>
  </si>
  <si>
    <t>103,57K</t>
  </si>
  <si>
    <t>29,30K</t>
  </si>
  <si>
    <t>41,60K</t>
  </si>
  <si>
    <t>122,02K</t>
  </si>
  <si>
    <t>51,04K</t>
  </si>
  <si>
    <t>108,83K</t>
  </si>
  <si>
    <t>71,48K</t>
  </si>
  <si>
    <t>64,16K</t>
  </si>
  <si>
    <t>40,37K</t>
  </si>
  <si>
    <t>89,17K</t>
  </si>
  <si>
    <t>28,52K</t>
  </si>
  <si>
    <t>357,81K</t>
  </si>
  <si>
    <t>834,59K</t>
  </si>
  <si>
    <t>72,84K</t>
  </si>
  <si>
    <t>91,14K</t>
  </si>
  <si>
    <t>66,35K</t>
  </si>
  <si>
    <t>172,41K</t>
  </si>
  <si>
    <t>260,17K</t>
  </si>
  <si>
    <t>184,07K</t>
  </si>
  <si>
    <t>224,45K</t>
  </si>
  <si>
    <t>32,07K</t>
  </si>
  <si>
    <t>62,01K</t>
  </si>
  <si>
    <t>100,98K</t>
  </si>
  <si>
    <t>139,11K</t>
  </si>
  <si>
    <t>259,19K</t>
  </si>
  <si>
    <t>86,10K</t>
  </si>
  <si>
    <t>80,06K</t>
  </si>
  <si>
    <t>64,24K</t>
  </si>
  <si>
    <t>161,40K</t>
  </si>
  <si>
    <t>62,40K</t>
  </si>
  <si>
    <t>56,59K</t>
  </si>
  <si>
    <t>25,07K</t>
  </si>
  <si>
    <t>72,92K</t>
  </si>
  <si>
    <t>126,81K</t>
  </si>
  <si>
    <t>213,90K</t>
  </si>
  <si>
    <t>261,73K</t>
  </si>
  <si>
    <t>28,92K</t>
  </si>
  <si>
    <t>35,30K</t>
  </si>
  <si>
    <t>22,47K</t>
  </si>
  <si>
    <t>66,61K</t>
  </si>
  <si>
    <t>216,56K</t>
  </si>
  <si>
    <t>140,26K</t>
  </si>
  <si>
    <t>287,09K</t>
  </si>
  <si>
    <t>154,51K</t>
  </si>
  <si>
    <t>51,67K</t>
  </si>
  <si>
    <t>217,06K</t>
  </si>
  <si>
    <t>36,83K</t>
  </si>
  <si>
    <t>85,84K</t>
  </si>
  <si>
    <t>750,98K</t>
  </si>
  <si>
    <t>66,11K</t>
  </si>
  <si>
    <t>166,38K</t>
  </si>
  <si>
    <t>123,80K</t>
  </si>
  <si>
    <t>81,56K</t>
  </si>
  <si>
    <t>44,02K</t>
  </si>
  <si>
    <t>241,43K</t>
  </si>
  <si>
    <t>202,06K</t>
  </si>
  <si>
    <t>157,62K</t>
  </si>
  <si>
    <t>50,29K</t>
  </si>
  <si>
    <t>59,47K</t>
  </si>
  <si>
    <t>115,53K</t>
  </si>
  <si>
    <t>168,66K</t>
  </si>
  <si>
    <t>60,53K</t>
  </si>
  <si>
    <t>62,75K</t>
  </si>
  <si>
    <t>92,77K</t>
  </si>
  <si>
    <t>560,35K</t>
  </si>
  <si>
    <t>135,43K</t>
  </si>
  <si>
    <t>446,07K</t>
  </si>
  <si>
    <t>225,58K</t>
  </si>
  <si>
    <t>167,87K</t>
  </si>
  <si>
    <t>289,93K</t>
  </si>
  <si>
    <t>310,42K</t>
  </si>
  <si>
    <t>296,41K</t>
  </si>
  <si>
    <t>295,46K</t>
  </si>
  <si>
    <t>305,09K</t>
  </si>
  <si>
    <t>217,77K</t>
  </si>
  <si>
    <t>315,88K</t>
  </si>
  <si>
    <t>246,98K</t>
  </si>
  <si>
    <t>242,06K</t>
  </si>
  <si>
    <t>81,81K</t>
  </si>
  <si>
    <t>102,27K</t>
  </si>
  <si>
    <t>89,39K</t>
  </si>
  <si>
    <t>469,88K</t>
  </si>
  <si>
    <t>184,75K</t>
  </si>
  <si>
    <t>50,15K</t>
  </si>
  <si>
    <t>125,15K</t>
  </si>
  <si>
    <t>65,09K</t>
  </si>
  <si>
    <t>170,95K</t>
  </si>
  <si>
    <t>193,14K</t>
  </si>
  <si>
    <t>38,06K</t>
  </si>
  <si>
    <t>34,59K</t>
  </si>
  <si>
    <t>103,91K</t>
  </si>
  <si>
    <t>25,43K</t>
  </si>
  <si>
    <t>45,50K</t>
  </si>
  <si>
    <t>256,12K</t>
  </si>
  <si>
    <t>277,46K</t>
  </si>
  <si>
    <t>102,30K</t>
  </si>
  <si>
    <t>158,22K</t>
  </si>
  <si>
    <t>64,69K</t>
  </si>
  <si>
    <t>152,00K</t>
  </si>
  <si>
    <t>84,69K</t>
  </si>
  <si>
    <t>137,16K</t>
  </si>
  <si>
    <t>42,45K</t>
  </si>
  <si>
    <t>54,68K</t>
  </si>
  <si>
    <t>107,13K</t>
  </si>
  <si>
    <t>98,66K</t>
  </si>
  <si>
    <t>21,88K</t>
  </si>
  <si>
    <t>566,43K</t>
  </si>
  <si>
    <t>135,16K</t>
  </si>
  <si>
    <t>117,63K</t>
  </si>
  <si>
    <t>47,09K</t>
  </si>
  <si>
    <t>74,39K</t>
  </si>
  <si>
    <t>109,68K</t>
  </si>
  <si>
    <t>67,86K</t>
  </si>
  <si>
    <t>88,78K</t>
  </si>
  <si>
    <t>23,60K</t>
  </si>
  <si>
    <t>79,74K</t>
  </si>
  <si>
    <t>67,03K</t>
  </si>
  <si>
    <t>279,72K</t>
  </si>
  <si>
    <t>157,37K</t>
  </si>
  <si>
    <t>448,55K</t>
  </si>
  <si>
    <t>79,23K</t>
  </si>
  <si>
    <t>54,82K</t>
  </si>
  <si>
    <t>14,88K</t>
  </si>
  <si>
    <t>53,61K</t>
  </si>
  <si>
    <t>129,11K</t>
  </si>
  <si>
    <t>82,44K</t>
  </si>
  <si>
    <t>57,09K</t>
  </si>
  <si>
    <t>13,72K</t>
  </si>
  <si>
    <t>124,49K</t>
  </si>
  <si>
    <t>551,38K</t>
  </si>
  <si>
    <t>33,56K</t>
  </si>
  <si>
    <t>46,07K</t>
  </si>
  <si>
    <t>63,28K</t>
  </si>
  <si>
    <t>163,19K</t>
  </si>
  <si>
    <t>176,07K</t>
  </si>
  <si>
    <t>431,92K</t>
  </si>
  <si>
    <t>16,74K</t>
  </si>
  <si>
    <t>156,95K</t>
  </si>
  <si>
    <t>104,20K</t>
  </si>
  <si>
    <t>248,40K</t>
  </si>
  <si>
    <t>85,51K</t>
  </si>
  <si>
    <t>75,46K</t>
  </si>
  <si>
    <t>37,07K</t>
  </si>
  <si>
    <t>62,62K</t>
  </si>
  <si>
    <t>12,85K</t>
  </si>
  <si>
    <t>107,25K</t>
  </si>
  <si>
    <t>18,48K</t>
  </si>
  <si>
    <t>15,09K</t>
  </si>
  <si>
    <t>70,65K</t>
  </si>
  <si>
    <t>37,77K</t>
  </si>
  <si>
    <t>340,18K</t>
  </si>
  <si>
    <t>86,71K</t>
  </si>
  <si>
    <t>433,98K</t>
  </si>
  <si>
    <t>76,12K</t>
  </si>
  <si>
    <t>0,01K</t>
  </si>
  <si>
    <t>27,10K</t>
  </si>
  <si>
    <t>21,34K</t>
  </si>
  <si>
    <t>29,76K</t>
  </si>
  <si>
    <t>55,37K</t>
  </si>
  <si>
    <t>116,07K</t>
  </si>
  <si>
    <t>64,75K</t>
  </si>
  <si>
    <t>91,13K</t>
  </si>
  <si>
    <t>98,62K</t>
  </si>
  <si>
    <t>173,99K</t>
  </si>
  <si>
    <t>139,96K</t>
  </si>
  <si>
    <t>22,25K</t>
  </si>
  <si>
    <t>119,75K</t>
  </si>
  <si>
    <t>97,36K</t>
  </si>
  <si>
    <t>196,00K</t>
  </si>
  <si>
    <t>83,19K</t>
  </si>
  <si>
    <t>18,11K</t>
  </si>
  <si>
    <t>73,82K</t>
  </si>
  <si>
    <t>174,64K</t>
  </si>
  <si>
    <t>69,22K</t>
  </si>
  <si>
    <t>94,25K</t>
  </si>
  <si>
    <t>99,14K</t>
  </si>
  <si>
    <t>142,02K</t>
  </si>
  <si>
    <t>55,59K</t>
  </si>
  <si>
    <t>29,40K</t>
  </si>
  <si>
    <t>318,80K</t>
  </si>
  <si>
    <t>162,88K</t>
  </si>
  <si>
    <t>71,95K</t>
  </si>
  <si>
    <t>38,09K</t>
  </si>
  <si>
    <t>200,40K</t>
  </si>
  <si>
    <t>135,29K</t>
  </si>
  <si>
    <t>99,47K</t>
  </si>
  <si>
    <t>158,40K</t>
  </si>
  <si>
    <t>80,80K</t>
  </si>
  <si>
    <t>64,63K</t>
  </si>
  <si>
    <t>128,33K</t>
  </si>
  <si>
    <t>297,16K</t>
  </si>
  <si>
    <t>111,86K</t>
  </si>
  <si>
    <t>246,89K</t>
  </si>
  <si>
    <t>71,52K</t>
  </si>
  <si>
    <t>193,02K</t>
  </si>
  <si>
    <t>90,61K</t>
  </si>
  <si>
    <t>509,69K</t>
  </si>
  <si>
    <t>1,30M</t>
  </si>
  <si>
    <t>204,19K</t>
  </si>
  <si>
    <t>414,27K</t>
  </si>
  <si>
    <t>37,96K</t>
  </si>
  <si>
    <t>107,51K</t>
  </si>
  <si>
    <t>14,84K</t>
  </si>
  <si>
    <t>181,72K</t>
  </si>
  <si>
    <t>313,80K</t>
  </si>
  <si>
    <t>54,06K</t>
  </si>
  <si>
    <t>24,21K</t>
  </si>
  <si>
    <t>13,69K</t>
  </si>
  <si>
    <t>74,45K</t>
  </si>
  <si>
    <t>47,27K</t>
  </si>
  <si>
    <t>88,55K</t>
  </si>
  <si>
    <t>19,18K</t>
  </si>
  <si>
    <t>23,22K</t>
  </si>
  <si>
    <t>56,66K</t>
  </si>
  <si>
    <t>237,38K</t>
  </si>
  <si>
    <t>105,12K</t>
  </si>
  <si>
    <t>80,70K</t>
  </si>
  <si>
    <t>57,04K</t>
  </si>
  <si>
    <t>26,79K</t>
  </si>
  <si>
    <t>290,96K</t>
  </si>
  <si>
    <t>174,06K</t>
  </si>
  <si>
    <t>192,26K</t>
  </si>
  <si>
    <t>81,54K</t>
  </si>
  <si>
    <t>55,88K</t>
  </si>
  <si>
    <t>107,23K</t>
  </si>
  <si>
    <t>196,67K</t>
  </si>
  <si>
    <t>115,35K</t>
  </si>
  <si>
    <t>80,57K</t>
  </si>
  <si>
    <t>203,50K</t>
  </si>
  <si>
    <t>114,72K</t>
  </si>
  <si>
    <t>322,96K</t>
  </si>
  <si>
    <t>462,20K</t>
  </si>
  <si>
    <t>48,77K</t>
  </si>
  <si>
    <t>40,12K</t>
  </si>
  <si>
    <t>290,37K</t>
  </si>
  <si>
    <t>557,00K</t>
  </si>
  <si>
    <t>135,77K</t>
  </si>
  <si>
    <t>35,68K</t>
  </si>
  <si>
    <t>66,55K</t>
  </si>
  <si>
    <t>201,05K</t>
  </si>
  <si>
    <t>135,28K</t>
  </si>
  <si>
    <t>463,12K</t>
  </si>
  <si>
    <t>38,75K</t>
  </si>
  <si>
    <t>184,66K</t>
  </si>
  <si>
    <t>96,95K</t>
  </si>
  <si>
    <t>41,83K</t>
  </si>
  <si>
    <t>6,22K</t>
  </si>
  <si>
    <t>49,80K</t>
  </si>
  <si>
    <t>129,62K</t>
  </si>
  <si>
    <t>118,62K</t>
  </si>
  <si>
    <t>128,14K</t>
  </si>
  <si>
    <t>73,60K</t>
  </si>
  <si>
    <t>441,19K</t>
  </si>
  <si>
    <t>157,35K</t>
  </si>
  <si>
    <t>111,29K</t>
  </si>
  <si>
    <t>84,20K</t>
  </si>
  <si>
    <t>135,23K</t>
  </si>
  <si>
    <t>68,08K</t>
  </si>
  <si>
    <t>55,35K</t>
  </si>
  <si>
    <t>255,72K</t>
  </si>
  <si>
    <t>202,94K</t>
  </si>
  <si>
    <t>246,24K</t>
  </si>
  <si>
    <t>346,30K</t>
  </si>
  <si>
    <t>114,55K</t>
  </si>
  <si>
    <t>167,58K</t>
  </si>
  <si>
    <t>7,09K</t>
  </si>
  <si>
    <t>26,69K</t>
  </si>
  <si>
    <t>87,67K</t>
  </si>
  <si>
    <t>18,74K</t>
  </si>
  <si>
    <t>35,71K</t>
  </si>
  <si>
    <t>87,95K</t>
  </si>
  <si>
    <t>28,39K</t>
  </si>
  <si>
    <t>61,11K</t>
  </si>
  <si>
    <t>86,62K</t>
  </si>
  <si>
    <t>256,48K</t>
  </si>
  <si>
    <t>116,81K</t>
  </si>
  <si>
    <t>1,27M</t>
  </si>
  <si>
    <t>526,41K</t>
  </si>
  <si>
    <t>679,37K</t>
  </si>
  <si>
    <t>28,56K</t>
  </si>
  <si>
    <t>325,17K</t>
  </si>
  <si>
    <t>815,94K</t>
  </si>
  <si>
    <t>175,29K</t>
  </si>
  <si>
    <t>109,31K</t>
  </si>
  <si>
    <t>69,14K</t>
  </si>
  <si>
    <t>191,54K</t>
  </si>
  <si>
    <t>95,15K</t>
  </si>
  <si>
    <t>34,44K</t>
  </si>
  <si>
    <t>306,09K</t>
  </si>
  <si>
    <t>146,25K</t>
  </si>
  <si>
    <t>12,51K</t>
  </si>
  <si>
    <t>62,23K</t>
  </si>
  <si>
    <t>87,43K</t>
  </si>
  <si>
    <t>130,50K</t>
  </si>
  <si>
    <t>35,60K</t>
  </si>
  <si>
    <t>12,35K</t>
  </si>
  <si>
    <t>132,94K</t>
  </si>
  <si>
    <t>141,20K</t>
  </si>
  <si>
    <t>22,54K</t>
  </si>
  <si>
    <t>154,74K</t>
  </si>
  <si>
    <t>102,81K</t>
  </si>
  <si>
    <t>376,34K</t>
  </si>
  <si>
    <t>293,48K</t>
  </si>
  <si>
    <t>196,16K</t>
  </si>
  <si>
    <t>79,02K</t>
  </si>
  <si>
    <t>139,65K</t>
  </si>
  <si>
    <t>74,33K</t>
  </si>
  <si>
    <t>79,84K</t>
  </si>
  <si>
    <t>239,07K</t>
  </si>
  <si>
    <t>688,94K</t>
  </si>
  <si>
    <t>134,99K</t>
  </si>
  <si>
    <t>83,82K</t>
  </si>
  <si>
    <t>41,54K</t>
  </si>
  <si>
    <t>97,45K</t>
  </si>
  <si>
    <t>154,85K</t>
  </si>
  <si>
    <t>142,20K</t>
  </si>
  <si>
    <t>69,12K</t>
  </si>
  <si>
    <t>53,95K</t>
  </si>
  <si>
    <t>93,77K</t>
  </si>
  <si>
    <t>159,36K</t>
  </si>
  <si>
    <t>591,85K</t>
  </si>
  <si>
    <t>352,41K</t>
  </si>
  <si>
    <t>235,35K</t>
  </si>
  <si>
    <t>253,58K</t>
  </si>
  <si>
    <t>85,25K</t>
  </si>
  <si>
    <t>168,07K</t>
  </si>
  <si>
    <t>55,86K</t>
  </si>
  <si>
    <t>78,18K</t>
  </si>
  <si>
    <t>66,90K</t>
  </si>
  <si>
    <t>374,53K</t>
  </si>
  <si>
    <t>84,35K</t>
  </si>
  <si>
    <t>140,85K</t>
  </si>
  <si>
    <t>47,72K</t>
  </si>
  <si>
    <t>23,53K</t>
  </si>
  <si>
    <t>83,12K</t>
  </si>
  <si>
    <t>197,54K</t>
  </si>
  <si>
    <t>137,79K</t>
  </si>
  <si>
    <t>78,09K</t>
  </si>
  <si>
    <t>147,81K</t>
  </si>
  <si>
    <t>107,75K</t>
  </si>
  <si>
    <t>498,96K</t>
  </si>
  <si>
    <t>109,92K</t>
  </si>
  <si>
    <t>566,75K</t>
  </si>
  <si>
    <t>133,11K</t>
  </si>
  <si>
    <t>163,60K</t>
  </si>
  <si>
    <t>248,07K</t>
  </si>
  <si>
    <t>342,78K</t>
  </si>
  <si>
    <t>306,20K</t>
  </si>
  <si>
    <t>65,62K</t>
  </si>
  <si>
    <t>335,47K</t>
  </si>
  <si>
    <t>288,72K</t>
  </si>
  <si>
    <t>137,26K</t>
  </si>
  <si>
    <t>46,75K</t>
  </si>
  <si>
    <t>132,34K</t>
  </si>
  <si>
    <t>76,71K</t>
  </si>
  <si>
    <t>184,45K</t>
  </si>
  <si>
    <t>102,97K</t>
  </si>
  <si>
    <t>404,61K</t>
  </si>
  <si>
    <t>24,99K</t>
  </si>
  <si>
    <t>214,24K</t>
  </si>
  <si>
    <t>181,41K</t>
  </si>
  <si>
    <t>186,58K</t>
  </si>
  <si>
    <t>349,25K</t>
  </si>
  <si>
    <t>49,68K</t>
  </si>
  <si>
    <t>598,03K</t>
  </si>
  <si>
    <t>68,06K</t>
  </si>
  <si>
    <t>54,54K</t>
  </si>
  <si>
    <t>144,20K</t>
  </si>
  <si>
    <t>597,32K</t>
  </si>
  <si>
    <t>195,47K</t>
  </si>
  <si>
    <t>137,92K</t>
  </si>
  <si>
    <t>202,00K</t>
  </si>
  <si>
    <t>66,07K</t>
  </si>
  <si>
    <t>291,55K</t>
  </si>
  <si>
    <t>91,25K</t>
  </si>
  <si>
    <t>202,54K</t>
  </si>
  <si>
    <t>187,75K</t>
  </si>
  <si>
    <t>8,78K</t>
  </si>
  <si>
    <t>94,71K</t>
  </si>
  <si>
    <t>148,93K</t>
  </si>
  <si>
    <t>378,18K</t>
  </si>
  <si>
    <t>225,92K</t>
  </si>
  <si>
    <t>26,19K</t>
  </si>
  <si>
    <t>185,03K</t>
  </si>
  <si>
    <t>754,44K</t>
  </si>
  <si>
    <t>8,65K</t>
  </si>
  <si>
    <t>40,55K</t>
  </si>
  <si>
    <t>16,44K</t>
  </si>
  <si>
    <t>42,67K</t>
  </si>
  <si>
    <t>20,74K</t>
  </si>
  <si>
    <t>73,14K</t>
  </si>
  <si>
    <t>94,26K</t>
  </si>
  <si>
    <t>67,18K</t>
  </si>
  <si>
    <t>73,22K</t>
  </si>
  <si>
    <t>85,22K</t>
  </si>
  <si>
    <t>344,16K</t>
  </si>
  <si>
    <t>150,29K</t>
  </si>
  <si>
    <t>119,96K</t>
  </si>
  <si>
    <t>375,74K</t>
  </si>
  <si>
    <t>636,20K</t>
  </si>
  <si>
    <t>265,15K</t>
  </si>
  <si>
    <t>147,90K</t>
  </si>
  <si>
    <t>307,62K</t>
  </si>
  <si>
    <t>142,73K</t>
  </si>
  <si>
    <t>536,88K</t>
  </si>
  <si>
    <t>91,31K</t>
  </si>
  <si>
    <t>160,36K</t>
  </si>
  <si>
    <t>360,30K</t>
  </si>
  <si>
    <t>15,66K</t>
  </si>
  <si>
    <t>21,15K</t>
  </si>
  <si>
    <t>111,08K</t>
  </si>
  <si>
    <t>20,41K</t>
  </si>
  <si>
    <t>141,94K</t>
  </si>
  <si>
    <t>21,46K</t>
  </si>
  <si>
    <t>217,03K</t>
  </si>
  <si>
    <t>114,69K</t>
  </si>
  <si>
    <t>175,90K</t>
  </si>
  <si>
    <t>139,95K</t>
  </si>
  <si>
    <t>373,69K</t>
  </si>
  <si>
    <t>77,07K</t>
  </si>
  <si>
    <t>151,38K</t>
  </si>
  <si>
    <t>88,81K</t>
  </si>
  <si>
    <t>129,89K</t>
  </si>
  <si>
    <t>200,90K</t>
  </si>
  <si>
    <t>18,18K</t>
  </si>
  <si>
    <t>36,30K</t>
  </si>
  <si>
    <t>155,80K</t>
  </si>
  <si>
    <t>16,28K</t>
  </si>
  <si>
    <t>128,94K</t>
  </si>
  <si>
    <t>315,97K</t>
  </si>
  <si>
    <t>23,90K</t>
  </si>
  <si>
    <t>170,78K</t>
  </si>
  <si>
    <t>60,23K</t>
  </si>
  <si>
    <t>71,92K</t>
  </si>
  <si>
    <t>111,00K</t>
  </si>
  <si>
    <t>264,18K</t>
  </si>
  <si>
    <t>36,97K</t>
  </si>
  <si>
    <t>50,18K</t>
  </si>
  <si>
    <t>92,31K</t>
  </si>
  <si>
    <t>74,66K</t>
  </si>
  <si>
    <t>103,28K</t>
  </si>
  <si>
    <t>255,67K</t>
  </si>
  <si>
    <t>175,71K</t>
  </si>
  <si>
    <t>61,82K</t>
  </si>
  <si>
    <t>12,71K</t>
  </si>
  <si>
    <t>63,90K</t>
  </si>
  <si>
    <t>132,62K</t>
  </si>
  <si>
    <t>28,08K</t>
  </si>
  <si>
    <t>90,09K</t>
  </si>
  <si>
    <t>23,32K</t>
  </si>
  <si>
    <t>235,33K</t>
  </si>
  <si>
    <t>83,48K</t>
  </si>
  <si>
    <t>23,09K</t>
  </si>
  <si>
    <t>1,99M</t>
  </si>
  <si>
    <t>76,23K</t>
  </si>
  <si>
    <t>290,48K</t>
  </si>
  <si>
    <t>104,02K</t>
  </si>
  <si>
    <t>61,23K</t>
  </si>
  <si>
    <t>41,53K</t>
  </si>
  <si>
    <t>138,22K</t>
  </si>
  <si>
    <t>52,70K</t>
  </si>
  <si>
    <t>205,64K</t>
  </si>
  <si>
    <t>60,41K</t>
  </si>
  <si>
    <t>262,01K</t>
  </si>
  <si>
    <t>168,63K</t>
  </si>
  <si>
    <t>114,80K</t>
  </si>
  <si>
    <t>108,20K</t>
  </si>
  <si>
    <t>61,00K</t>
  </si>
  <si>
    <t>377,82K</t>
  </si>
  <si>
    <t>381,77K</t>
  </si>
  <si>
    <t>192,83K</t>
  </si>
  <si>
    <t>303,82K</t>
  </si>
  <si>
    <t>83,10K</t>
  </si>
  <si>
    <t>237,01K</t>
  </si>
  <si>
    <t>197,28K</t>
  </si>
  <si>
    <t>207,90K</t>
  </si>
  <si>
    <t>72,91K</t>
  </si>
  <si>
    <t>171,76K</t>
  </si>
  <si>
    <t>164,75K</t>
  </si>
  <si>
    <t>79,24K</t>
  </si>
  <si>
    <t>99,51K</t>
  </si>
  <si>
    <t>28,94K</t>
  </si>
  <si>
    <t>129,69K</t>
  </si>
  <si>
    <t>48,13K</t>
  </si>
  <si>
    <t>88,11K</t>
  </si>
  <si>
    <t>128,05K</t>
  </si>
  <si>
    <t>179,72K</t>
  </si>
  <si>
    <t>293,33K</t>
  </si>
  <si>
    <t>102,40K</t>
  </si>
  <si>
    <t>35,04K</t>
  </si>
  <si>
    <t>32,53K</t>
  </si>
  <si>
    <t>105,79K</t>
  </si>
  <si>
    <t>56,35K</t>
  </si>
  <si>
    <t>30,90K</t>
  </si>
  <si>
    <t>173,16K</t>
  </si>
  <si>
    <t>585,43K</t>
  </si>
  <si>
    <t>31,02K</t>
  </si>
  <si>
    <t>18,23K</t>
  </si>
  <si>
    <t>65,74K</t>
  </si>
  <si>
    <t>178,57K</t>
  </si>
  <si>
    <t>96,82K</t>
  </si>
  <si>
    <t>42,66K</t>
  </si>
  <si>
    <t>39,74K</t>
  </si>
  <si>
    <t>50,53K</t>
  </si>
  <si>
    <t>73,25K</t>
  </si>
  <si>
    <t>83,37K</t>
  </si>
  <si>
    <t>38,32K</t>
  </si>
  <si>
    <t>139,14K</t>
  </si>
  <si>
    <t>94,31K</t>
  </si>
  <si>
    <t>100,38K</t>
  </si>
  <si>
    <t>97,73K</t>
  </si>
  <si>
    <t>52,91K</t>
  </si>
  <si>
    <t>140,97K</t>
  </si>
  <si>
    <t>10,84K</t>
  </si>
  <si>
    <t>96,65K</t>
  </si>
  <si>
    <t>223,90K</t>
  </si>
  <si>
    <t>245,53K</t>
  </si>
  <si>
    <t>95,60K</t>
  </si>
  <si>
    <t>269,23K</t>
  </si>
  <si>
    <t>804,11K</t>
  </si>
  <si>
    <t>659,12K</t>
  </si>
  <si>
    <t>191,13K</t>
  </si>
  <si>
    <t>145,22K</t>
  </si>
  <si>
    <t>636,23K</t>
  </si>
  <si>
    <t>65,81K</t>
  </si>
  <si>
    <t>438,61K</t>
  </si>
  <si>
    <t>47,44K</t>
  </si>
  <si>
    <t>11,95K</t>
  </si>
  <si>
    <t>67,82K</t>
  </si>
  <si>
    <t>55,43K</t>
  </si>
  <si>
    <t>122,97K</t>
  </si>
  <si>
    <t>115,24K</t>
  </si>
  <si>
    <t>40,53K</t>
  </si>
  <si>
    <t>111,50K</t>
  </si>
  <si>
    <t>270,44K</t>
  </si>
  <si>
    <t>57,13K</t>
  </si>
  <si>
    <t>82,05K</t>
  </si>
  <si>
    <t>125,55K</t>
  </si>
  <si>
    <t>53,53K</t>
  </si>
  <si>
    <t>113,98K</t>
  </si>
  <si>
    <t>57,21K</t>
  </si>
  <si>
    <t>118,08K</t>
  </si>
  <si>
    <t>86,85K</t>
  </si>
  <si>
    <t>248,72K</t>
  </si>
  <si>
    <t>451,00K</t>
  </si>
  <si>
    <t>139,80K</t>
  </si>
  <si>
    <t>139,75K</t>
  </si>
  <si>
    <t>203,32K</t>
  </si>
  <si>
    <t>84,67K</t>
  </si>
  <si>
    <t>38,85K</t>
  </si>
  <si>
    <t>103,86K</t>
  </si>
  <si>
    <t>73,98K</t>
  </si>
  <si>
    <t>32,34K</t>
  </si>
  <si>
    <t>122,88K</t>
  </si>
  <si>
    <t>93,26K</t>
  </si>
  <si>
    <t>98,17K</t>
  </si>
  <si>
    <t>223,67K</t>
  </si>
  <si>
    <t>140,72K</t>
  </si>
  <si>
    <t>357,80K</t>
  </si>
  <si>
    <t>185,50K</t>
  </si>
  <si>
    <t>30,70K</t>
  </si>
  <si>
    <t>170,77K</t>
  </si>
  <si>
    <t>32,88K</t>
  </si>
  <si>
    <t>68,28K</t>
  </si>
  <si>
    <t>83,06K</t>
  </si>
  <si>
    <t>115,67K</t>
  </si>
  <si>
    <t>277,83K</t>
  </si>
  <si>
    <t>183,53K</t>
  </si>
  <si>
    <t>121,86K</t>
  </si>
  <si>
    <t>87,01K</t>
  </si>
  <si>
    <t>88,90K</t>
  </si>
  <si>
    <t>98,20K</t>
  </si>
  <si>
    <t>142,03K</t>
  </si>
  <si>
    <t>123,43K</t>
  </si>
  <si>
    <t>114,90K</t>
  </si>
  <si>
    <t>252,29K</t>
  </si>
  <si>
    <t>404,78K</t>
  </si>
  <si>
    <t>322,60K</t>
  </si>
  <si>
    <t>636,05K</t>
  </si>
  <si>
    <t>118,46K</t>
  </si>
  <si>
    <t>315,92K</t>
  </si>
  <si>
    <t>77,58K</t>
  </si>
  <si>
    <t>45,25K</t>
  </si>
  <si>
    <t>293,39K</t>
  </si>
  <si>
    <t>176,86K</t>
  </si>
  <si>
    <t>72,74K</t>
  </si>
  <si>
    <t>43,13K</t>
  </si>
  <si>
    <t>112,95K</t>
  </si>
  <si>
    <t>37,13K</t>
  </si>
  <si>
    <t>146,46K</t>
  </si>
  <si>
    <t>126,67K</t>
  </si>
  <si>
    <t>74,51K</t>
  </si>
  <si>
    <t>61,17K</t>
  </si>
  <si>
    <t>57,06K</t>
  </si>
  <si>
    <t>104,66K</t>
  </si>
  <si>
    <t>58,37K</t>
  </si>
  <si>
    <t>129,51K</t>
  </si>
  <si>
    <t>186,25K</t>
  </si>
  <si>
    <t>639,11K</t>
  </si>
  <si>
    <t>154,45K</t>
  </si>
  <si>
    <t>89,47K</t>
  </si>
  <si>
    <t>98,27K</t>
  </si>
  <si>
    <t>194,53K</t>
  </si>
  <si>
    <t>284,64K</t>
  </si>
  <si>
    <t>125,28K</t>
  </si>
  <si>
    <t>58,60K</t>
  </si>
  <si>
    <t>15,15K</t>
  </si>
  <si>
    <t>18,98K</t>
  </si>
  <si>
    <t>68,85K</t>
  </si>
  <si>
    <t>35,97K</t>
  </si>
  <si>
    <t>251,01K</t>
  </si>
  <si>
    <t>36,48K</t>
  </si>
  <si>
    <t>174,95K</t>
  </si>
  <si>
    <t>300,07K</t>
  </si>
  <si>
    <t>67,89K</t>
  </si>
  <si>
    <t>88,21K</t>
  </si>
  <si>
    <t>282,17K</t>
  </si>
  <si>
    <t>190,35K</t>
  </si>
  <si>
    <t>319,70K</t>
  </si>
  <si>
    <t>415,56K</t>
  </si>
  <si>
    <t>554,79K</t>
  </si>
  <si>
    <t>197,80K</t>
  </si>
  <si>
    <t>285,76K</t>
  </si>
  <si>
    <t>214,07K</t>
  </si>
  <si>
    <t>172,20K</t>
  </si>
  <si>
    <t>146,70K</t>
  </si>
  <si>
    <t>125,27K</t>
  </si>
  <si>
    <t>226,10K</t>
  </si>
  <si>
    <t>108,18K</t>
  </si>
  <si>
    <t>30,87K</t>
  </si>
  <si>
    <t>159,23K</t>
  </si>
  <si>
    <t>148,39K</t>
  </si>
  <si>
    <t>57,66K</t>
  </si>
  <si>
    <t>191,39K</t>
  </si>
  <si>
    <t>397,77K</t>
  </si>
  <si>
    <t>246,27K</t>
  </si>
  <si>
    <t>49,60K</t>
  </si>
  <si>
    <t>105,72K</t>
  </si>
  <si>
    <t>215,85K</t>
  </si>
  <si>
    <t>199,21K</t>
  </si>
  <si>
    <t>145,43K</t>
  </si>
  <si>
    <t>177,82K</t>
  </si>
  <si>
    <t>73,54K</t>
  </si>
  <si>
    <t>335,71K</t>
  </si>
  <si>
    <t>81,64K</t>
  </si>
  <si>
    <t>89,05K</t>
  </si>
  <si>
    <t>92,20K</t>
  </si>
  <si>
    <t>151,96K</t>
  </si>
  <si>
    <t>149,56K</t>
  </si>
  <si>
    <t>89,74K</t>
  </si>
  <si>
    <t>212,38K</t>
  </si>
  <si>
    <t>133,73K</t>
  </si>
  <si>
    <t>91,04K</t>
  </si>
  <si>
    <t>97,74K</t>
  </si>
  <si>
    <t>59,69K</t>
  </si>
  <si>
    <t>42,60K</t>
  </si>
  <si>
    <t>41,67K</t>
  </si>
  <si>
    <t>34,12K</t>
  </si>
  <si>
    <t>233,85K</t>
  </si>
  <si>
    <t>79,68K</t>
  </si>
  <si>
    <t>87,73K</t>
  </si>
  <si>
    <t>90,48K</t>
  </si>
  <si>
    <t>126,62K</t>
  </si>
  <si>
    <t>121,10K</t>
  </si>
  <si>
    <t>158,37K</t>
  </si>
  <si>
    <t>17,85K</t>
  </si>
  <si>
    <t>152,79K</t>
  </si>
  <si>
    <t>64,38K</t>
  </si>
  <si>
    <t>198,32K</t>
  </si>
  <si>
    <t>178,18K</t>
  </si>
  <si>
    <t>110,54K</t>
  </si>
  <si>
    <t>120,34K</t>
  </si>
  <si>
    <t>61,45K</t>
  </si>
  <si>
    <t>176,12K</t>
  </si>
  <si>
    <t>109,49K</t>
  </si>
  <si>
    <t>130,57K</t>
  </si>
  <si>
    <t>63,09K</t>
  </si>
  <si>
    <t>58,66K</t>
  </si>
  <si>
    <t>44,67K</t>
  </si>
  <si>
    <t>122,49K</t>
  </si>
  <si>
    <t>97,17K</t>
  </si>
  <si>
    <t>83,66K</t>
  </si>
  <si>
    <t>50,04K</t>
  </si>
  <si>
    <t>47,06K</t>
  </si>
  <si>
    <t>131,44K</t>
  </si>
  <si>
    <t>124,63K</t>
  </si>
  <si>
    <t>60,31K</t>
  </si>
  <si>
    <t>160,73K</t>
  </si>
  <si>
    <t>98,46K</t>
  </si>
  <si>
    <t>64,27K</t>
  </si>
  <si>
    <t>68,93K</t>
  </si>
  <si>
    <t>78,29K</t>
  </si>
  <si>
    <t>139,99K</t>
  </si>
  <si>
    <t>94,92K</t>
  </si>
  <si>
    <t>159,66K</t>
  </si>
  <si>
    <t>239,12K</t>
  </si>
  <si>
    <t>74,36K</t>
  </si>
  <si>
    <t>144,85K</t>
  </si>
  <si>
    <t>130,62K</t>
  </si>
  <si>
    <t>319,24K</t>
  </si>
  <si>
    <t>163,48K</t>
  </si>
  <si>
    <t>144,77K</t>
  </si>
  <si>
    <t>135,54K</t>
  </si>
  <si>
    <t>250,70K</t>
  </si>
  <si>
    <t>228,12K</t>
  </si>
  <si>
    <t>58,48K</t>
  </si>
  <si>
    <t>83,38K</t>
  </si>
  <si>
    <t>157,82K</t>
  </si>
  <si>
    <t>198,87K</t>
  </si>
  <si>
    <t>331,63K</t>
  </si>
  <si>
    <t>226,07K</t>
  </si>
  <si>
    <t>165,83K</t>
  </si>
  <si>
    <t>254,54K</t>
  </si>
  <si>
    <t>279,02K</t>
  </si>
  <si>
    <t>370,04K</t>
  </si>
  <si>
    <t>137,44K</t>
  </si>
  <si>
    <t>109,84K</t>
  </si>
  <si>
    <t>150,39K</t>
  </si>
  <si>
    <t>234,32K</t>
  </si>
  <si>
    <t>424,82K</t>
  </si>
  <si>
    <t>722,54K</t>
  </si>
  <si>
    <t>82,45K</t>
  </si>
  <si>
    <t>112,51K</t>
  </si>
  <si>
    <t>84,23K</t>
  </si>
  <si>
    <t>79,40K</t>
  </si>
  <si>
    <t>83,42K</t>
  </si>
  <si>
    <t>0,19K</t>
  </si>
  <si>
    <t>72,17K</t>
  </si>
  <si>
    <t>18,88K</t>
  </si>
  <si>
    <t>98,08K</t>
  </si>
  <si>
    <t>46,99K</t>
  </si>
  <si>
    <t>51,13K</t>
  </si>
  <si>
    <t>72,85K</t>
  </si>
  <si>
    <t>91,78K</t>
  </si>
  <si>
    <t>121,87K</t>
  </si>
  <si>
    <t>87,05K</t>
  </si>
  <si>
    <t>131,72K</t>
  </si>
  <si>
    <t>112,86K</t>
  </si>
  <si>
    <t>137,95K</t>
  </si>
  <si>
    <t>25,18K</t>
  </si>
  <si>
    <t>101,19K</t>
  </si>
  <si>
    <t>78,96K</t>
  </si>
  <si>
    <t>139,44K</t>
  </si>
  <si>
    <t>90,53K</t>
  </si>
  <si>
    <t>49,25K</t>
  </si>
  <si>
    <t>58,31K</t>
  </si>
  <si>
    <t>72,13K</t>
  </si>
  <si>
    <t>24,43K</t>
  </si>
  <si>
    <t>50,39K</t>
  </si>
  <si>
    <t>150,17K</t>
  </si>
  <si>
    <t>77,90K</t>
  </si>
  <si>
    <t>155,82K</t>
  </si>
  <si>
    <t>66,21K</t>
  </si>
  <si>
    <t>77,83K</t>
  </si>
  <si>
    <t>513,45K</t>
  </si>
  <si>
    <t>356,53K</t>
  </si>
  <si>
    <t>42,61K</t>
  </si>
  <si>
    <t>203,26K</t>
  </si>
  <si>
    <t>374,73K</t>
  </si>
  <si>
    <t>87,47K</t>
  </si>
  <si>
    <t>174,84K</t>
  </si>
  <si>
    <t>102,42K</t>
  </si>
  <si>
    <t>308,39K</t>
  </si>
  <si>
    <t>103,99K</t>
  </si>
  <si>
    <t>100,26K</t>
  </si>
  <si>
    <t>54,98K</t>
  </si>
  <si>
    <t>80,19K</t>
  </si>
  <si>
    <t>156,31K</t>
  </si>
  <si>
    <t>36,57K</t>
  </si>
  <si>
    <t>205,01K</t>
  </si>
  <si>
    <t>50,56K</t>
  </si>
  <si>
    <t>324,29K</t>
  </si>
  <si>
    <t>107,19K</t>
  </si>
  <si>
    <t>142,53K</t>
  </si>
  <si>
    <t>168,00K</t>
  </si>
  <si>
    <t>445,51K</t>
  </si>
  <si>
    <t>138,26K</t>
  </si>
  <si>
    <t>47,49K</t>
  </si>
  <si>
    <t>359,68K</t>
  </si>
  <si>
    <t>201,56K</t>
  </si>
  <si>
    <t>189,23K</t>
  </si>
  <si>
    <t>196,30K</t>
  </si>
  <si>
    <t>300,91K</t>
  </si>
  <si>
    <t>73,92K</t>
  </si>
  <si>
    <t>50,85K</t>
  </si>
  <si>
    <t>163,59K</t>
  </si>
  <si>
    <t>23,10K</t>
  </si>
  <si>
    <t>52,51K</t>
  </si>
  <si>
    <t>125,16K</t>
  </si>
  <si>
    <t>192,01K</t>
  </si>
  <si>
    <t>193,77K</t>
  </si>
  <si>
    <t>38,48K</t>
  </si>
  <si>
    <t>429,78K</t>
  </si>
  <si>
    <t>70,18K</t>
  </si>
  <si>
    <t>174,99K</t>
  </si>
  <si>
    <t>448,94K</t>
  </si>
  <si>
    <t>97,92K</t>
  </si>
  <si>
    <t>143,31K</t>
  </si>
  <si>
    <t>54,56K</t>
  </si>
  <si>
    <t>51,18K</t>
  </si>
  <si>
    <t>193,31K</t>
  </si>
  <si>
    <t>132,80K</t>
  </si>
  <si>
    <t>251,09K</t>
  </si>
  <si>
    <t>337,21K</t>
  </si>
  <si>
    <t>75,20K</t>
  </si>
  <si>
    <t>92,43K</t>
  </si>
  <si>
    <t>92,78K</t>
  </si>
  <si>
    <t>384,58K</t>
  </si>
  <si>
    <t>449,77K</t>
  </si>
  <si>
    <t>392,92K</t>
  </si>
  <si>
    <t>124,84K</t>
  </si>
  <si>
    <t>193,39K</t>
  </si>
  <si>
    <t>139,55K</t>
  </si>
  <si>
    <t>88,93K</t>
  </si>
  <si>
    <t>145,31K</t>
  </si>
  <si>
    <t>81,55K</t>
  </si>
  <si>
    <t>370,74K</t>
  </si>
  <si>
    <t>158,31K</t>
  </si>
  <si>
    <t>393,37K</t>
  </si>
  <si>
    <t>212,72K</t>
  </si>
  <si>
    <t>37,94K</t>
  </si>
  <si>
    <t>23,67K</t>
  </si>
  <si>
    <t>599,32K</t>
  </si>
  <si>
    <t>46,02K</t>
  </si>
  <si>
    <t>71,50K</t>
  </si>
  <si>
    <t>65,67K</t>
  </si>
  <si>
    <t>97,24K</t>
  </si>
  <si>
    <t>505,58K</t>
  </si>
  <si>
    <t>8,28K</t>
  </si>
  <si>
    <t>5,01K</t>
  </si>
  <si>
    <t>130,02K</t>
  </si>
  <si>
    <t>11,52K</t>
  </si>
  <si>
    <t>72,80K</t>
  </si>
  <si>
    <t>5,02K</t>
  </si>
  <si>
    <t>41,13K</t>
  </si>
  <si>
    <t>11,19K</t>
  </si>
  <si>
    <t>68,50K</t>
  </si>
  <si>
    <t>13,23K</t>
  </si>
  <si>
    <t>26,91K</t>
  </si>
  <si>
    <t>43,04K</t>
  </si>
  <si>
    <t>237,95K</t>
  </si>
  <si>
    <t>71,76K</t>
  </si>
  <si>
    <t>125,02K</t>
  </si>
  <si>
    <t>280,63K</t>
  </si>
  <si>
    <t>84,31K</t>
  </si>
  <si>
    <t>312,76K</t>
  </si>
  <si>
    <t>87,26K</t>
  </si>
  <si>
    <t>34,33K</t>
  </si>
  <si>
    <t>64,01K</t>
  </si>
  <si>
    <t>53,43K</t>
  </si>
  <si>
    <t>303,94K</t>
  </si>
  <si>
    <t>82,13K</t>
  </si>
  <si>
    <t>439,30K</t>
  </si>
  <si>
    <t>59,15K</t>
  </si>
  <si>
    <t>79,14K</t>
  </si>
  <si>
    <t>118,97K</t>
  </si>
  <si>
    <t>273,95K</t>
  </si>
  <si>
    <t>85,83K</t>
  </si>
  <si>
    <t>65,49K</t>
  </si>
  <si>
    <t>139,13K</t>
  </si>
  <si>
    <t>172,88K</t>
  </si>
  <si>
    <t>208,91K</t>
  </si>
  <si>
    <t>333,40K</t>
  </si>
  <si>
    <t>379,51K</t>
  </si>
  <si>
    <t>277,73K</t>
  </si>
  <si>
    <t>194,07K</t>
  </si>
  <si>
    <t>134,49K</t>
  </si>
  <si>
    <t>86,25K</t>
  </si>
  <si>
    <t>257,72K</t>
  </si>
  <si>
    <t>96,23K</t>
  </si>
  <si>
    <t>297,52K</t>
  </si>
  <si>
    <t>874,17K</t>
  </si>
  <si>
    <t>178,41K</t>
  </si>
  <si>
    <t>325,18K</t>
  </si>
  <si>
    <t>114,76K</t>
  </si>
  <si>
    <t>44,58K</t>
  </si>
  <si>
    <t>134,44K</t>
  </si>
  <si>
    <t>404,27K</t>
  </si>
  <si>
    <t>255,01K</t>
  </si>
  <si>
    <t>436,39K</t>
  </si>
  <si>
    <t>126,16K</t>
  </si>
  <si>
    <t>359,27K</t>
  </si>
  <si>
    <t>288,14K</t>
  </si>
  <si>
    <t>152,50K</t>
  </si>
  <si>
    <t>324,83K</t>
  </si>
  <si>
    <t>86,07K</t>
  </si>
  <si>
    <t>62,50K</t>
  </si>
  <si>
    <t>160,93K</t>
  </si>
  <si>
    <t>86,47K</t>
  </si>
  <si>
    <t>71,35K</t>
  </si>
  <si>
    <t>124,98K</t>
  </si>
  <si>
    <t>54,27K</t>
  </si>
  <si>
    <t>89,40K</t>
  </si>
  <si>
    <t>761,13K</t>
  </si>
  <si>
    <t>92,94K</t>
  </si>
  <si>
    <t>104,60K</t>
  </si>
  <si>
    <t>122,07K</t>
  </si>
  <si>
    <t>39,70K</t>
  </si>
  <si>
    <t>75,89K</t>
  </si>
  <si>
    <t>350,10K</t>
  </si>
  <si>
    <t>143,72K</t>
  </si>
  <si>
    <t>37,88K</t>
  </si>
  <si>
    <t>150,84K</t>
  </si>
  <si>
    <t>123,29K</t>
  </si>
  <si>
    <t>165,10K</t>
  </si>
  <si>
    <t>182,88K</t>
  </si>
  <si>
    <t>373,89K</t>
  </si>
  <si>
    <t>52,55K</t>
  </si>
  <si>
    <t>121,57K</t>
  </si>
  <si>
    <t>77,47K</t>
  </si>
  <si>
    <t>176,80K</t>
  </si>
  <si>
    <t>335,77K</t>
  </si>
  <si>
    <t>274,00K</t>
  </si>
  <si>
    <t>243,44K</t>
  </si>
  <si>
    <t>122,14K</t>
  </si>
  <si>
    <t>43,56K</t>
  </si>
  <si>
    <t>108,72K</t>
  </si>
  <si>
    <t>60,73K</t>
  </si>
  <si>
    <t>181,32K</t>
  </si>
  <si>
    <t>47,74K</t>
  </si>
  <si>
    <t>95,61K</t>
  </si>
  <si>
    <t>253,96K</t>
  </si>
  <si>
    <t>293,47K</t>
  </si>
  <si>
    <t>232,97K</t>
  </si>
  <si>
    <t>285,01K</t>
  </si>
  <si>
    <t>432,46K</t>
  </si>
  <si>
    <t>120,77K</t>
  </si>
  <si>
    <t>310,18K</t>
  </si>
  <si>
    <t>46,67K</t>
  </si>
  <si>
    <t>229,24K</t>
  </si>
  <si>
    <t>113,65K</t>
  </si>
  <si>
    <t>501,01K</t>
  </si>
  <si>
    <t>219,85K</t>
  </si>
  <si>
    <t>51,29K</t>
  </si>
  <si>
    <t>120,98K</t>
  </si>
  <si>
    <t>81,91K</t>
  </si>
  <si>
    <t>220,61K</t>
  </si>
  <si>
    <t>321,32K</t>
  </si>
  <si>
    <t>165,85K</t>
  </si>
  <si>
    <t>600,72K</t>
  </si>
  <si>
    <t>248,69K</t>
  </si>
  <si>
    <t>246,52K</t>
  </si>
  <si>
    <t>461,42K</t>
  </si>
  <si>
    <t>148,75K</t>
  </si>
  <si>
    <t>421,37K</t>
  </si>
  <si>
    <t>176,88K</t>
  </si>
  <si>
    <t>528,57K</t>
  </si>
  <si>
    <t>199,17K</t>
  </si>
  <si>
    <t>252,82K</t>
  </si>
  <si>
    <t>Exportación Volumén (Ton)</t>
  </si>
  <si>
    <t>Precio Cacao Internacional (COP/kilo)</t>
  </si>
  <si>
    <t>Precio Cacao Nacional (COP/kilo)</t>
  </si>
  <si>
    <t>TRM (cop/usd)</t>
  </si>
  <si>
    <t>Importación Volumén (Ton)</t>
  </si>
  <si>
    <t>Precio Café Internacional (COP/kilo)</t>
  </si>
  <si>
    <t>Grupo Nutresa</t>
  </si>
  <si>
    <t>DATE</t>
  </si>
  <si>
    <t>Importación Valor(miles COP/FOB)</t>
  </si>
  <si>
    <t>Exportación Valor(miles COP/FOB)</t>
  </si>
  <si>
    <t>Date</t>
  </si>
  <si>
    <t>Lunes, Junio 30 de 2014</t>
  </si>
  <si>
    <t>Lunes, Marzo 23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</si>
</sst>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\$#,##0.00_);\(\$#,##0.00\)"/>
    <numFmt numFmtId="165" formatCode="#00"/>
    <numFmt numFmtId="166" formatCode="dd/mm/yyyy;@"/>
    <numFmt numFmtId="167" formatCode="dd/mm/yy;@"/>
    <numFmt numFmtId="168" formatCode="[$-F800]dddd\,\ mmmm\ dd\,\ yyyy"/>
    <numFmt numFmtId="169" formatCode="[$-240A]dddd\,\ mmmm\ d\ &quot;de&quot;\ yyyy"/>
    <numFmt numFmtId="170" formatCode="[$-9]dddd\,\ mmmm\ 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</cellStyleXfs>
  <cellXfs count="27"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6" fontId="0" fillId="0" borderId="0" xfId="0" applyNumberFormat="1" applyAlignment="1">
      <alignment horizontal="left" vertical="top"/>
    </xf>
    <xf numFmtId="167" fontId="1" fillId="0" borderId="0" xfId="0" applyNumberFormat="1" applyFont="1" applyAlignment="1">
      <alignment horizontal="center" vertical="top" wrapText="1"/>
    </xf>
    <xf numFmtId="44" fontId="1" fillId="0" borderId="0" xfId="1" applyFont="1" applyAlignment="1">
      <alignment horizontal="center" vertical="top" wrapText="1"/>
    </xf>
    <xf numFmtId="44" fontId="0" fillId="0" borderId="0" xfId="1" applyFont="1" applyAlignment="1">
      <alignment horizontal="left" vertical="top"/>
    </xf>
    <xf numFmtId="0" fontId="0" fillId="0" borderId="0" xfId="0" applyAlignment="1">
      <alignment horizontal="center" vertical="top" wrapText="1"/>
    </xf>
    <xf numFmtId="44" fontId="2" fillId="0" borderId="0" xfId="1" applyFont="1" applyAlignment="1">
      <alignment horizontal="center" vertical="top" wrapText="1"/>
    </xf>
    <xf numFmtId="44" fontId="0" fillId="0" borderId="0" xfId="1" applyFont="1" applyAlignment="1">
      <alignment horizontal="center" vertical="top" wrapText="1"/>
    </xf>
    <xf numFmtId="0" fontId="0" fillId="0" borderId="0" xfId="0"/>
    <xf numFmtId="10" fontId="0" fillId="0" borderId="0" xfId="0" applyNumberFormat="1"/>
    <xf numFmtId="4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3" fontId="1" fillId="0" borderId="0" xfId="3" applyFont="1" applyAlignment="1">
      <alignment horizontal="center" vertical="top" wrapText="1"/>
    </xf>
    <xf numFmtId="43" fontId="2" fillId="0" borderId="1" xfId="3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9" fontId="0" fillId="0" borderId="0" xfId="0" applyNumberForma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14" fontId="0" fillId="0" borderId="0" xfId="0" applyNumberFormat="1" applyAlignment="1">
      <alignment horizontal="left" vertical="top"/>
    </xf>
    <xf numFmtId="170" fontId="0" fillId="0" borderId="0" xfId="0" applyNumberFormat="1" applyAlignment="1">
      <alignment horizontal="left" vertical="top"/>
    </xf>
  </cellXfs>
  <cellStyles count="4">
    <cellStyle name="Millares" xfId="3" builtinId="3"/>
    <cellStyle name="Moneda" xfId="1" builtinId="4"/>
    <cellStyle name="Normal" xfId="0" builtinId="0"/>
    <cellStyle name="Normal 2" xfId="2" xr:uid="{C5C675BC-5EAA-4618-92E9-4EB77D0F0B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6"/>
  <sheetViews>
    <sheetView workbookViewId="0">
      <pane ySplit="1" topLeftCell="A2" activePane="bottomLeft" state="frozen"/>
      <selection pane="bottomLeft" activeCell="D5" sqref="D5"/>
    </sheetView>
  </sheetViews>
  <sheetFormatPr baseColWidth="10" defaultColWidth="8.88671875" defaultRowHeight="14.4" outlineLevelCol="1" x14ac:dyDescent="0.3"/>
  <cols>
    <col min="1" max="1" width="24.88671875" bestFit="1" customWidth="1"/>
    <col min="2" max="2" width="0" style="24" hidden="1" customWidth="1" outlineLevel="1"/>
    <col min="3" max="3" width="26.6640625" collapsed="1"/>
    <col min="4" max="7" width="26.6640625"/>
    <col min="8" max="8" width="11.33203125" hidden="1" customWidth="1" outlineLevel="1"/>
    <col min="9" max="9" width="8.88671875" hidden="1" customWidth="1" outlineLevel="1"/>
    <col min="10" max="10" width="17.6640625" hidden="1" customWidth="1" outlineLevel="1"/>
    <col min="11" max="11" width="8.88671875" collapsed="1"/>
    <col min="12" max="12" width="11.44140625" bestFit="1" customWidth="1"/>
  </cols>
  <sheetData>
    <row r="1" spans="1:10" x14ac:dyDescent="0.3">
      <c r="A1" t="s">
        <v>7489</v>
      </c>
      <c r="B1" s="24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3">
      <c r="A2" s="26">
        <v>41463</v>
      </c>
      <c r="B2" s="25" t="s">
        <v>6</v>
      </c>
      <c r="C2" s="1" t="s">
        <v>7</v>
      </c>
      <c r="D2" s="2">
        <v>3797.5</v>
      </c>
      <c r="E2" s="1" t="s">
        <v>8</v>
      </c>
      <c r="F2" s="3">
        <v>0.93023255813953487</v>
      </c>
      <c r="G2" s="1" t="s">
        <v>9</v>
      </c>
      <c r="H2" s="5" t="str">
        <f>TEXT(A2,"MMMM")</f>
        <v>julio</v>
      </c>
      <c r="I2">
        <f>YEAR(A2)</f>
        <v>2013</v>
      </c>
      <c r="J2" t="str">
        <f>_xlfn.CONCAT(H2," de ",I2)</f>
        <v>julio de 2013</v>
      </c>
    </row>
    <row r="3" spans="1:10" x14ac:dyDescent="0.3">
      <c r="A3" s="26">
        <v>41470</v>
      </c>
      <c r="B3" s="25" t="s">
        <v>10</v>
      </c>
      <c r="C3" s="1" t="s">
        <v>7</v>
      </c>
      <c r="D3" s="2">
        <v>3737.5</v>
      </c>
      <c r="E3" s="1" t="s">
        <v>8</v>
      </c>
      <c r="F3" s="3">
        <v>-1.5799868334430547</v>
      </c>
      <c r="G3" s="1" t="s">
        <v>9</v>
      </c>
      <c r="H3" s="5" t="str">
        <f t="shared" ref="H3:H66" si="0">TEXT(A3,"MMMM")</f>
        <v>julio</v>
      </c>
      <c r="I3">
        <f t="shared" ref="I3:I66" si="1">YEAR(A3)</f>
        <v>2013</v>
      </c>
      <c r="J3" t="str">
        <f t="shared" ref="J3:J66" si="2">_xlfn.CONCAT(H3," de ",I3)</f>
        <v>julio de 2013</v>
      </c>
    </row>
    <row r="4" spans="1:10" x14ac:dyDescent="0.3">
      <c r="A4" s="26">
        <v>41477</v>
      </c>
      <c r="B4" s="25" t="s">
        <v>11</v>
      </c>
      <c r="C4" s="1" t="s">
        <v>7</v>
      </c>
      <c r="D4" s="2">
        <v>3797.5</v>
      </c>
      <c r="E4" s="1" t="s">
        <v>8</v>
      </c>
      <c r="F4" s="3">
        <v>1.6053511705685617</v>
      </c>
      <c r="G4" s="1" t="s">
        <v>9</v>
      </c>
      <c r="H4" s="5" t="str">
        <f t="shared" si="0"/>
        <v>julio</v>
      </c>
      <c r="I4">
        <f t="shared" si="1"/>
        <v>2013</v>
      </c>
      <c r="J4" t="str">
        <f t="shared" si="2"/>
        <v>julio de 2013</v>
      </c>
    </row>
    <row r="5" spans="1:10" x14ac:dyDescent="0.3">
      <c r="A5" s="26">
        <v>41484</v>
      </c>
      <c r="B5" s="25" t="s">
        <v>12</v>
      </c>
      <c r="C5" s="1" t="s">
        <v>7</v>
      </c>
      <c r="D5" s="2">
        <v>3937.5</v>
      </c>
      <c r="E5" s="1" t="s">
        <v>8</v>
      </c>
      <c r="F5" s="3">
        <v>3.6866359447004609</v>
      </c>
      <c r="G5" s="1" t="s">
        <v>9</v>
      </c>
      <c r="H5" s="5" t="str">
        <f t="shared" si="0"/>
        <v>julio</v>
      </c>
      <c r="I5">
        <f t="shared" si="1"/>
        <v>2013</v>
      </c>
      <c r="J5" t="str">
        <f t="shared" si="2"/>
        <v>julio de 2013</v>
      </c>
    </row>
    <row r="6" spans="1:10" x14ac:dyDescent="0.3">
      <c r="A6" s="26">
        <v>41491</v>
      </c>
      <c r="B6" s="25" t="s">
        <v>13</v>
      </c>
      <c r="C6" s="1" t="s">
        <v>7</v>
      </c>
      <c r="D6" s="2">
        <v>3897.5</v>
      </c>
      <c r="E6" s="1" t="s">
        <v>8</v>
      </c>
      <c r="F6" s="3">
        <v>-1.0158730158730158</v>
      </c>
      <c r="G6" s="1" t="s">
        <v>9</v>
      </c>
      <c r="H6" s="5" t="str">
        <f t="shared" si="0"/>
        <v>agosto</v>
      </c>
      <c r="I6">
        <f t="shared" si="1"/>
        <v>2013</v>
      </c>
      <c r="J6" t="str">
        <f t="shared" si="2"/>
        <v>agosto de 2013</v>
      </c>
    </row>
    <row r="7" spans="1:10" x14ac:dyDescent="0.3">
      <c r="A7" s="26">
        <v>41498</v>
      </c>
      <c r="B7" s="25" t="s">
        <v>14</v>
      </c>
      <c r="C7" s="1" t="s">
        <v>7</v>
      </c>
      <c r="D7" s="2">
        <v>4012.5</v>
      </c>
      <c r="E7" s="1" t="s">
        <v>8</v>
      </c>
      <c r="F7" s="3">
        <v>2.95060936497755</v>
      </c>
      <c r="G7" s="1" t="s">
        <v>9</v>
      </c>
      <c r="H7" s="5" t="str">
        <f t="shared" si="0"/>
        <v>agosto</v>
      </c>
      <c r="I7">
        <f t="shared" si="1"/>
        <v>2013</v>
      </c>
      <c r="J7" t="str">
        <f t="shared" si="2"/>
        <v>agosto de 2013</v>
      </c>
    </row>
    <row r="8" spans="1:10" x14ac:dyDescent="0.3">
      <c r="A8" s="26">
        <v>41505</v>
      </c>
      <c r="B8" s="25" t="s">
        <v>15</v>
      </c>
      <c r="C8" s="1" t="s">
        <v>7</v>
      </c>
      <c r="D8" s="2">
        <v>4137.5</v>
      </c>
      <c r="E8" s="1" t="s">
        <v>8</v>
      </c>
      <c r="F8" s="3">
        <v>3.1152647975077881</v>
      </c>
      <c r="G8" s="1" t="s">
        <v>9</v>
      </c>
      <c r="H8" s="5" t="str">
        <f t="shared" si="0"/>
        <v>agosto</v>
      </c>
      <c r="I8">
        <f t="shared" si="1"/>
        <v>2013</v>
      </c>
      <c r="J8" t="str">
        <f t="shared" si="2"/>
        <v>agosto de 2013</v>
      </c>
    </row>
    <row r="9" spans="1:10" x14ac:dyDescent="0.3">
      <c r="A9" s="26">
        <v>41512</v>
      </c>
      <c r="B9" s="25" t="s">
        <v>16</v>
      </c>
      <c r="C9" s="1" t="s">
        <v>7</v>
      </c>
      <c r="D9" s="2">
        <v>4217.5</v>
      </c>
      <c r="E9" s="1" t="s">
        <v>8</v>
      </c>
      <c r="F9" s="3">
        <v>1.9335347432024168</v>
      </c>
      <c r="G9" s="1" t="s">
        <v>9</v>
      </c>
      <c r="H9" s="5" t="str">
        <f t="shared" si="0"/>
        <v>agosto</v>
      </c>
      <c r="I9">
        <f t="shared" si="1"/>
        <v>2013</v>
      </c>
      <c r="J9" t="str">
        <f t="shared" si="2"/>
        <v>agosto de 2013</v>
      </c>
    </row>
    <row r="10" spans="1:10" x14ac:dyDescent="0.3">
      <c r="A10" s="26">
        <v>41519</v>
      </c>
      <c r="B10" s="25" t="s">
        <v>17</v>
      </c>
      <c r="C10" s="1" t="s">
        <v>7</v>
      </c>
      <c r="D10" s="2">
        <v>4287.5</v>
      </c>
      <c r="E10" s="1" t="s">
        <v>8</v>
      </c>
      <c r="F10" s="3">
        <v>1.6597510373443984</v>
      </c>
      <c r="G10" s="1" t="s">
        <v>9</v>
      </c>
      <c r="H10" s="5" t="str">
        <f t="shared" si="0"/>
        <v>septiembre</v>
      </c>
      <c r="I10">
        <f t="shared" si="1"/>
        <v>2013</v>
      </c>
      <c r="J10" t="str">
        <f t="shared" si="2"/>
        <v>septiembre de 2013</v>
      </c>
    </row>
    <row r="11" spans="1:10" x14ac:dyDescent="0.3">
      <c r="A11" s="26">
        <v>41526</v>
      </c>
      <c r="B11" s="25" t="s">
        <v>18</v>
      </c>
      <c r="C11" s="1" t="s">
        <v>7</v>
      </c>
      <c r="D11" s="2">
        <v>4287.5</v>
      </c>
      <c r="E11" s="1" t="s">
        <v>8</v>
      </c>
      <c r="F11" s="3">
        <v>0</v>
      </c>
      <c r="G11" s="1" t="s">
        <v>9</v>
      </c>
      <c r="H11" s="5" t="str">
        <f t="shared" si="0"/>
        <v>septiembre</v>
      </c>
      <c r="I11">
        <f t="shared" si="1"/>
        <v>2013</v>
      </c>
      <c r="J11" t="str">
        <f t="shared" si="2"/>
        <v>septiembre de 2013</v>
      </c>
    </row>
    <row r="12" spans="1:10" x14ac:dyDescent="0.3">
      <c r="A12" s="26">
        <v>41533</v>
      </c>
      <c r="B12" s="25" t="s">
        <v>19</v>
      </c>
      <c r="C12" s="1" t="s">
        <v>7</v>
      </c>
      <c r="D12" s="2">
        <v>4462.5</v>
      </c>
      <c r="E12" s="1" t="s">
        <v>8</v>
      </c>
      <c r="F12" s="3">
        <v>4.0816326530612246</v>
      </c>
      <c r="G12" s="1" t="s">
        <v>9</v>
      </c>
      <c r="H12" s="5" t="str">
        <f t="shared" si="0"/>
        <v>septiembre</v>
      </c>
      <c r="I12">
        <f t="shared" si="1"/>
        <v>2013</v>
      </c>
      <c r="J12" t="str">
        <f t="shared" si="2"/>
        <v>septiembre de 2013</v>
      </c>
    </row>
    <row r="13" spans="1:10" x14ac:dyDescent="0.3">
      <c r="A13" s="26">
        <v>41540</v>
      </c>
      <c r="B13" s="25" t="s">
        <v>20</v>
      </c>
      <c r="C13" s="1" t="s">
        <v>7</v>
      </c>
      <c r="D13" s="2">
        <v>4477.5</v>
      </c>
      <c r="E13" s="1" t="s">
        <v>8</v>
      </c>
      <c r="F13" s="3">
        <v>0.33613445378151263</v>
      </c>
      <c r="G13" s="1" t="s">
        <v>9</v>
      </c>
      <c r="H13" s="5" t="str">
        <f t="shared" si="0"/>
        <v>septiembre</v>
      </c>
      <c r="I13">
        <f t="shared" si="1"/>
        <v>2013</v>
      </c>
      <c r="J13" t="str">
        <f t="shared" si="2"/>
        <v>septiembre de 2013</v>
      </c>
    </row>
    <row r="14" spans="1:10" x14ac:dyDescent="0.3">
      <c r="A14" s="26">
        <v>41547</v>
      </c>
      <c r="B14" s="25" t="s">
        <v>21</v>
      </c>
      <c r="C14" s="1" t="s">
        <v>7</v>
      </c>
      <c r="D14" s="2">
        <v>4437.5</v>
      </c>
      <c r="E14" s="1" t="s">
        <v>8</v>
      </c>
      <c r="F14" s="3">
        <v>-0.89335566722501403</v>
      </c>
      <c r="G14" s="1" t="s">
        <v>9</v>
      </c>
      <c r="H14" s="5" t="str">
        <f t="shared" si="0"/>
        <v>septiembre</v>
      </c>
      <c r="I14">
        <f t="shared" si="1"/>
        <v>2013</v>
      </c>
      <c r="J14" t="str">
        <f t="shared" si="2"/>
        <v>septiembre de 2013</v>
      </c>
    </row>
    <row r="15" spans="1:10" x14ac:dyDescent="0.3">
      <c r="A15" s="26">
        <v>41554</v>
      </c>
      <c r="B15" s="25" t="s">
        <v>22</v>
      </c>
      <c r="C15" s="1" t="s">
        <v>7</v>
      </c>
      <c r="D15" s="2">
        <v>4487.5</v>
      </c>
      <c r="E15" s="1" t="s">
        <v>8</v>
      </c>
      <c r="F15" s="3">
        <v>1.1267605633802817</v>
      </c>
      <c r="G15" s="1" t="s">
        <v>9</v>
      </c>
      <c r="H15" s="5" t="str">
        <f t="shared" si="0"/>
        <v>octubre</v>
      </c>
      <c r="I15">
        <f t="shared" si="1"/>
        <v>2013</v>
      </c>
      <c r="J15" t="str">
        <f t="shared" si="2"/>
        <v>octubre de 2013</v>
      </c>
    </row>
    <row r="16" spans="1:10" x14ac:dyDescent="0.3">
      <c r="A16" s="26">
        <v>41561</v>
      </c>
      <c r="B16" s="25" t="s">
        <v>23</v>
      </c>
      <c r="C16" s="1" t="s">
        <v>7</v>
      </c>
      <c r="D16" s="2">
        <v>4637.5</v>
      </c>
      <c r="E16" s="1" t="s">
        <v>8</v>
      </c>
      <c r="F16" s="3">
        <v>3.3426183844011144</v>
      </c>
      <c r="G16" s="1" t="s">
        <v>9</v>
      </c>
      <c r="H16" s="5" t="str">
        <f t="shared" si="0"/>
        <v>octubre</v>
      </c>
      <c r="I16">
        <f t="shared" si="1"/>
        <v>2013</v>
      </c>
      <c r="J16" t="str">
        <f t="shared" si="2"/>
        <v>octubre de 2013</v>
      </c>
    </row>
    <row r="17" spans="1:10" x14ac:dyDescent="0.3">
      <c r="A17" s="26">
        <v>41568</v>
      </c>
      <c r="B17" s="25" t="s">
        <v>24</v>
      </c>
      <c r="C17" s="1" t="s">
        <v>7</v>
      </c>
      <c r="D17" s="2">
        <v>4687.5</v>
      </c>
      <c r="E17" s="1" t="s">
        <v>8</v>
      </c>
      <c r="F17" s="3">
        <v>1.0781671159029651</v>
      </c>
      <c r="G17" s="1" t="s">
        <v>9</v>
      </c>
      <c r="H17" s="5" t="str">
        <f t="shared" si="0"/>
        <v>octubre</v>
      </c>
      <c r="I17">
        <f t="shared" si="1"/>
        <v>2013</v>
      </c>
      <c r="J17" t="str">
        <f t="shared" si="2"/>
        <v>octubre de 2013</v>
      </c>
    </row>
    <row r="18" spans="1:10" x14ac:dyDescent="0.3">
      <c r="A18" s="26">
        <v>41575</v>
      </c>
      <c r="B18" s="25" t="s">
        <v>25</v>
      </c>
      <c r="C18" s="1" t="s">
        <v>7</v>
      </c>
      <c r="D18" s="2">
        <v>4687.5</v>
      </c>
      <c r="E18" s="1" t="s">
        <v>8</v>
      </c>
      <c r="F18" s="3">
        <v>0</v>
      </c>
      <c r="G18" s="1" t="s">
        <v>9</v>
      </c>
      <c r="H18" s="5" t="str">
        <f t="shared" si="0"/>
        <v>octubre</v>
      </c>
      <c r="I18">
        <f t="shared" si="1"/>
        <v>2013</v>
      </c>
      <c r="J18" t="str">
        <f t="shared" si="2"/>
        <v>octubre de 2013</v>
      </c>
    </row>
    <row r="19" spans="1:10" x14ac:dyDescent="0.3">
      <c r="A19" s="26">
        <v>41582</v>
      </c>
      <c r="B19" s="25" t="s">
        <v>26</v>
      </c>
      <c r="C19" s="1" t="s">
        <v>7</v>
      </c>
      <c r="D19" s="2">
        <v>4675</v>
      </c>
      <c r="E19" s="1" t="s">
        <v>8</v>
      </c>
      <c r="F19" s="3">
        <v>-0.26666666666666666</v>
      </c>
      <c r="G19" s="1" t="s">
        <v>9</v>
      </c>
      <c r="H19" s="5" t="str">
        <f t="shared" si="0"/>
        <v>noviembre</v>
      </c>
      <c r="I19">
        <f t="shared" si="1"/>
        <v>2013</v>
      </c>
      <c r="J19" t="str">
        <f t="shared" si="2"/>
        <v>noviembre de 2013</v>
      </c>
    </row>
    <row r="20" spans="1:10" x14ac:dyDescent="0.3">
      <c r="A20" s="26">
        <v>41589</v>
      </c>
      <c r="B20" s="25" t="s">
        <v>27</v>
      </c>
      <c r="C20" s="1" t="s">
        <v>7</v>
      </c>
      <c r="D20" s="2">
        <v>4712.5</v>
      </c>
      <c r="E20" s="1" t="s">
        <v>8</v>
      </c>
      <c r="F20" s="3">
        <v>0.80213903743315518</v>
      </c>
      <c r="G20" s="1" t="s">
        <v>9</v>
      </c>
      <c r="H20" s="5" t="str">
        <f t="shared" si="0"/>
        <v>noviembre</v>
      </c>
      <c r="I20">
        <f t="shared" si="1"/>
        <v>2013</v>
      </c>
      <c r="J20" t="str">
        <f t="shared" si="2"/>
        <v>noviembre de 2013</v>
      </c>
    </row>
    <row r="21" spans="1:10" x14ac:dyDescent="0.3">
      <c r="A21" s="26">
        <v>41596</v>
      </c>
      <c r="B21" s="25" t="s">
        <v>28</v>
      </c>
      <c r="C21" s="1" t="s">
        <v>7</v>
      </c>
      <c r="D21" s="2">
        <v>4712.5</v>
      </c>
      <c r="E21" s="1" t="s">
        <v>8</v>
      </c>
      <c r="F21" s="3">
        <v>0</v>
      </c>
      <c r="G21" s="1" t="s">
        <v>9</v>
      </c>
      <c r="H21" s="5" t="str">
        <f t="shared" si="0"/>
        <v>noviembre</v>
      </c>
      <c r="I21">
        <f t="shared" si="1"/>
        <v>2013</v>
      </c>
      <c r="J21" t="str">
        <f t="shared" si="2"/>
        <v>noviembre de 2013</v>
      </c>
    </row>
    <row r="22" spans="1:10" x14ac:dyDescent="0.3">
      <c r="A22" s="26">
        <v>41603</v>
      </c>
      <c r="B22" s="25" t="s">
        <v>29</v>
      </c>
      <c r="C22" s="1" t="s">
        <v>7</v>
      </c>
      <c r="D22" s="2">
        <v>4837.5</v>
      </c>
      <c r="E22" s="1" t="s">
        <v>8</v>
      </c>
      <c r="F22" s="3">
        <v>2.6525198938992043</v>
      </c>
      <c r="G22" s="1" t="s">
        <v>9</v>
      </c>
      <c r="H22" s="5" t="str">
        <f t="shared" si="0"/>
        <v>noviembre</v>
      </c>
      <c r="I22">
        <f t="shared" si="1"/>
        <v>2013</v>
      </c>
      <c r="J22" t="str">
        <f t="shared" si="2"/>
        <v>noviembre de 2013</v>
      </c>
    </row>
    <row r="23" spans="1:10" x14ac:dyDescent="0.3">
      <c r="A23" s="26">
        <v>41610</v>
      </c>
      <c r="B23" s="25" t="s">
        <v>30</v>
      </c>
      <c r="C23" s="1" t="s">
        <v>7</v>
      </c>
      <c r="D23" s="2">
        <v>4887.5</v>
      </c>
      <c r="E23" s="1" t="s">
        <v>8</v>
      </c>
      <c r="F23" s="3">
        <v>1.03359173126615</v>
      </c>
      <c r="G23" s="1" t="s">
        <v>9</v>
      </c>
      <c r="H23" s="5" t="str">
        <f t="shared" si="0"/>
        <v>diciembre</v>
      </c>
      <c r="I23">
        <f t="shared" si="1"/>
        <v>2013</v>
      </c>
      <c r="J23" t="str">
        <f t="shared" si="2"/>
        <v>diciembre de 2013</v>
      </c>
    </row>
    <row r="24" spans="1:10" x14ac:dyDescent="0.3">
      <c r="A24" s="26">
        <v>41617</v>
      </c>
      <c r="B24" s="25" t="s">
        <v>31</v>
      </c>
      <c r="C24" s="1" t="s">
        <v>7</v>
      </c>
      <c r="D24" s="2">
        <v>4887.5</v>
      </c>
      <c r="E24" s="1" t="s">
        <v>8</v>
      </c>
      <c r="F24" s="3">
        <v>0</v>
      </c>
      <c r="G24" s="1" t="s">
        <v>9</v>
      </c>
      <c r="H24" s="5" t="str">
        <f t="shared" si="0"/>
        <v>diciembre</v>
      </c>
      <c r="I24">
        <f t="shared" si="1"/>
        <v>2013</v>
      </c>
      <c r="J24" t="str">
        <f t="shared" si="2"/>
        <v>diciembre de 2013</v>
      </c>
    </row>
    <row r="25" spans="1:10" x14ac:dyDescent="0.3">
      <c r="A25" s="26">
        <v>41624</v>
      </c>
      <c r="B25" s="25" t="s">
        <v>32</v>
      </c>
      <c r="C25" s="1" t="s">
        <v>7</v>
      </c>
      <c r="D25" s="2">
        <v>4887.5</v>
      </c>
      <c r="E25" s="1" t="s">
        <v>8</v>
      </c>
      <c r="F25" s="3">
        <v>0</v>
      </c>
      <c r="G25" s="1" t="s">
        <v>9</v>
      </c>
      <c r="H25" s="5" t="str">
        <f t="shared" si="0"/>
        <v>diciembre</v>
      </c>
      <c r="I25">
        <f t="shared" si="1"/>
        <v>2013</v>
      </c>
      <c r="J25" t="str">
        <f t="shared" si="2"/>
        <v>diciembre de 2013</v>
      </c>
    </row>
    <row r="26" spans="1:10" x14ac:dyDescent="0.3">
      <c r="A26" s="26">
        <v>41631</v>
      </c>
      <c r="B26" s="25" t="s">
        <v>33</v>
      </c>
      <c r="C26" s="1" t="s">
        <v>7</v>
      </c>
      <c r="D26" s="2">
        <v>4887.5</v>
      </c>
      <c r="E26" s="1" t="s">
        <v>8</v>
      </c>
      <c r="F26" s="3">
        <v>0</v>
      </c>
      <c r="G26" s="1" t="s">
        <v>9</v>
      </c>
      <c r="H26" s="5" t="str">
        <f t="shared" si="0"/>
        <v>diciembre</v>
      </c>
      <c r="I26">
        <f t="shared" si="1"/>
        <v>2013</v>
      </c>
      <c r="J26" t="str">
        <f t="shared" si="2"/>
        <v>diciembre de 2013</v>
      </c>
    </row>
    <row r="27" spans="1:10" x14ac:dyDescent="0.3">
      <c r="A27" s="26">
        <v>41638</v>
      </c>
      <c r="B27" s="25" t="s">
        <v>34</v>
      </c>
      <c r="C27" s="1" t="s">
        <v>7</v>
      </c>
      <c r="D27" s="2">
        <v>4887.5</v>
      </c>
      <c r="E27" s="1" t="s">
        <v>8</v>
      </c>
      <c r="F27" s="3">
        <v>0</v>
      </c>
      <c r="G27" s="1" t="s">
        <v>9</v>
      </c>
      <c r="H27" s="5" t="str">
        <f t="shared" si="0"/>
        <v>diciembre</v>
      </c>
      <c r="I27">
        <f t="shared" si="1"/>
        <v>2013</v>
      </c>
      <c r="J27" t="str">
        <f t="shared" si="2"/>
        <v>diciembre de 2013</v>
      </c>
    </row>
    <row r="28" spans="1:10" x14ac:dyDescent="0.3">
      <c r="A28" s="26">
        <v>41645</v>
      </c>
      <c r="B28" s="25" t="s">
        <v>35</v>
      </c>
      <c r="C28" s="1" t="s">
        <v>7</v>
      </c>
      <c r="D28" s="2">
        <v>4887.5</v>
      </c>
      <c r="E28" s="1" t="s">
        <v>8</v>
      </c>
      <c r="F28" s="3">
        <v>0</v>
      </c>
      <c r="G28" s="1" t="s">
        <v>9</v>
      </c>
      <c r="H28" s="5" t="str">
        <f t="shared" si="0"/>
        <v>enero</v>
      </c>
      <c r="I28">
        <f t="shared" si="1"/>
        <v>2014</v>
      </c>
      <c r="J28" t="str">
        <f t="shared" si="2"/>
        <v>enero de 2014</v>
      </c>
    </row>
    <row r="29" spans="1:10" x14ac:dyDescent="0.3">
      <c r="A29" s="26">
        <v>41652</v>
      </c>
      <c r="B29" s="25" t="s">
        <v>36</v>
      </c>
      <c r="C29" s="1" t="s">
        <v>7</v>
      </c>
      <c r="D29" s="2">
        <v>4687.5</v>
      </c>
      <c r="E29" s="1" t="s">
        <v>8</v>
      </c>
      <c r="F29" s="3">
        <v>-4.0920716112531972</v>
      </c>
      <c r="G29" s="1" t="s">
        <v>9</v>
      </c>
      <c r="H29" s="5" t="str">
        <f t="shared" si="0"/>
        <v>enero</v>
      </c>
      <c r="I29">
        <f t="shared" si="1"/>
        <v>2014</v>
      </c>
      <c r="J29" t="str">
        <f t="shared" si="2"/>
        <v>enero de 2014</v>
      </c>
    </row>
    <row r="30" spans="1:10" x14ac:dyDescent="0.3">
      <c r="A30" s="26">
        <v>41659</v>
      </c>
      <c r="B30" s="25" t="s">
        <v>37</v>
      </c>
      <c r="C30" s="1" t="s">
        <v>7</v>
      </c>
      <c r="D30" s="2">
        <v>4737.5</v>
      </c>
      <c r="E30" s="1" t="s">
        <v>8</v>
      </c>
      <c r="F30" s="3">
        <v>1.0666666666666667</v>
      </c>
      <c r="G30" s="1" t="s">
        <v>9</v>
      </c>
      <c r="H30" s="5" t="str">
        <f t="shared" si="0"/>
        <v>enero</v>
      </c>
      <c r="I30">
        <f t="shared" si="1"/>
        <v>2014</v>
      </c>
      <c r="J30" t="str">
        <f t="shared" si="2"/>
        <v>enero de 2014</v>
      </c>
    </row>
    <row r="31" spans="1:10" x14ac:dyDescent="0.3">
      <c r="A31" s="26">
        <v>41666</v>
      </c>
      <c r="B31" s="25" t="s">
        <v>38</v>
      </c>
      <c r="C31" s="1" t="s">
        <v>7</v>
      </c>
      <c r="D31" s="2">
        <v>4737.5</v>
      </c>
      <c r="E31" s="1" t="s">
        <v>8</v>
      </c>
      <c r="F31" s="3">
        <v>0</v>
      </c>
      <c r="G31" s="1" t="s">
        <v>9</v>
      </c>
      <c r="H31" s="5" t="str">
        <f t="shared" si="0"/>
        <v>enero</v>
      </c>
      <c r="I31">
        <f t="shared" si="1"/>
        <v>2014</v>
      </c>
      <c r="J31" t="str">
        <f t="shared" si="2"/>
        <v>enero de 2014</v>
      </c>
    </row>
    <row r="32" spans="1:10" x14ac:dyDescent="0.3">
      <c r="A32" s="26">
        <v>41673</v>
      </c>
      <c r="B32" s="25" t="s">
        <v>39</v>
      </c>
      <c r="C32" s="1" t="s">
        <v>7</v>
      </c>
      <c r="D32" s="2">
        <v>4937.5</v>
      </c>
      <c r="E32" s="1" t="s">
        <v>8</v>
      </c>
      <c r="F32" s="3">
        <v>4.2216358839050132</v>
      </c>
      <c r="G32" s="1" t="s">
        <v>9</v>
      </c>
      <c r="H32" s="5" t="str">
        <f t="shared" si="0"/>
        <v>febrero</v>
      </c>
      <c r="I32">
        <f t="shared" si="1"/>
        <v>2014</v>
      </c>
      <c r="J32" t="str">
        <f t="shared" si="2"/>
        <v>febrero de 2014</v>
      </c>
    </row>
    <row r="33" spans="1:10" x14ac:dyDescent="0.3">
      <c r="A33" s="26">
        <v>41680</v>
      </c>
      <c r="B33" s="25" t="s">
        <v>40</v>
      </c>
      <c r="C33" s="1" t="s">
        <v>7</v>
      </c>
      <c r="D33" s="2">
        <v>5087.5</v>
      </c>
      <c r="E33" s="1" t="s">
        <v>8</v>
      </c>
      <c r="F33" s="3">
        <v>3.0379746835443036</v>
      </c>
      <c r="G33" s="1" t="s">
        <v>9</v>
      </c>
      <c r="H33" s="5" t="str">
        <f t="shared" si="0"/>
        <v>febrero</v>
      </c>
      <c r="I33">
        <f t="shared" si="1"/>
        <v>2014</v>
      </c>
      <c r="J33" t="str">
        <f t="shared" si="2"/>
        <v>febrero de 2014</v>
      </c>
    </row>
    <row r="34" spans="1:10" x14ac:dyDescent="0.3">
      <c r="A34" s="26">
        <v>41687</v>
      </c>
      <c r="B34" s="25" t="s">
        <v>41</v>
      </c>
      <c r="C34" s="1" t="s">
        <v>7</v>
      </c>
      <c r="D34" s="2">
        <v>5087.5</v>
      </c>
      <c r="E34" s="1" t="s">
        <v>8</v>
      </c>
      <c r="F34" s="3">
        <v>0</v>
      </c>
      <c r="G34" s="1" t="s">
        <v>9</v>
      </c>
      <c r="H34" s="5" t="str">
        <f t="shared" si="0"/>
        <v>febrero</v>
      </c>
      <c r="I34">
        <f t="shared" si="1"/>
        <v>2014</v>
      </c>
      <c r="J34" t="str">
        <f t="shared" si="2"/>
        <v>febrero de 2014</v>
      </c>
    </row>
    <row r="35" spans="1:10" x14ac:dyDescent="0.3">
      <c r="A35" s="26">
        <v>41694</v>
      </c>
      <c r="B35" s="25" t="s">
        <v>681</v>
      </c>
      <c r="C35" s="1" t="s">
        <v>7</v>
      </c>
      <c r="D35" s="2">
        <v>5300</v>
      </c>
      <c r="E35" s="1" t="s">
        <v>8</v>
      </c>
      <c r="F35" s="3">
        <v>4.176904176904177</v>
      </c>
      <c r="G35" s="1" t="s">
        <v>9</v>
      </c>
      <c r="H35" s="5" t="str">
        <f t="shared" si="0"/>
        <v>febrero</v>
      </c>
      <c r="I35">
        <f t="shared" si="1"/>
        <v>2014</v>
      </c>
      <c r="J35" t="str">
        <f t="shared" si="2"/>
        <v>febrero de 2014</v>
      </c>
    </row>
    <row r="36" spans="1:10" x14ac:dyDescent="0.3">
      <c r="A36" s="26">
        <v>41701</v>
      </c>
      <c r="B36" s="25" t="s">
        <v>42</v>
      </c>
      <c r="C36" s="1" t="s">
        <v>7</v>
      </c>
      <c r="D36" s="2">
        <v>5325</v>
      </c>
      <c r="E36" s="1" t="s">
        <v>8</v>
      </c>
      <c r="F36" s="3">
        <v>0.47169811320754718</v>
      </c>
      <c r="G36" s="1" t="s">
        <v>9</v>
      </c>
      <c r="H36" s="5" t="str">
        <f t="shared" si="0"/>
        <v>marzo</v>
      </c>
      <c r="I36">
        <f t="shared" si="1"/>
        <v>2014</v>
      </c>
      <c r="J36" t="str">
        <f t="shared" si="2"/>
        <v>marzo de 2014</v>
      </c>
    </row>
    <row r="37" spans="1:10" x14ac:dyDescent="0.3">
      <c r="A37" s="26">
        <v>41708</v>
      </c>
      <c r="B37" s="25" t="s">
        <v>43</v>
      </c>
      <c r="C37" s="1" t="s">
        <v>7</v>
      </c>
      <c r="D37" s="2">
        <v>5375</v>
      </c>
      <c r="E37" s="1" t="s">
        <v>8</v>
      </c>
      <c r="F37" s="3">
        <v>0.93896713615023475</v>
      </c>
      <c r="G37" s="1" t="s">
        <v>9</v>
      </c>
      <c r="H37" s="5" t="str">
        <f t="shared" si="0"/>
        <v>marzo</v>
      </c>
      <c r="I37">
        <f t="shared" si="1"/>
        <v>2014</v>
      </c>
      <c r="J37" t="str">
        <f t="shared" si="2"/>
        <v>marzo de 2014</v>
      </c>
    </row>
    <row r="38" spans="1:10" x14ac:dyDescent="0.3">
      <c r="A38" s="26">
        <v>41715</v>
      </c>
      <c r="B38" s="25" t="s">
        <v>44</v>
      </c>
      <c r="C38" s="1" t="s">
        <v>7</v>
      </c>
      <c r="D38" s="2">
        <v>5375</v>
      </c>
      <c r="E38" s="1" t="s">
        <v>8</v>
      </c>
      <c r="F38" s="3">
        <v>0</v>
      </c>
      <c r="G38" s="1" t="s">
        <v>9</v>
      </c>
      <c r="H38" s="5" t="str">
        <f t="shared" si="0"/>
        <v>marzo</v>
      </c>
      <c r="I38">
        <f t="shared" si="1"/>
        <v>2014</v>
      </c>
      <c r="J38" t="str">
        <f t="shared" si="2"/>
        <v>marzo de 2014</v>
      </c>
    </row>
    <row r="39" spans="1:10" x14ac:dyDescent="0.3">
      <c r="A39" s="26">
        <v>41722</v>
      </c>
      <c r="B39" s="25" t="s">
        <v>45</v>
      </c>
      <c r="C39" s="1" t="s">
        <v>7</v>
      </c>
      <c r="D39" s="2">
        <v>5475</v>
      </c>
      <c r="E39" s="1" t="s">
        <v>8</v>
      </c>
      <c r="F39" s="3">
        <v>1.8604651162790697</v>
      </c>
      <c r="G39" s="1" t="s">
        <v>9</v>
      </c>
      <c r="H39" s="5" t="str">
        <f t="shared" si="0"/>
        <v>marzo</v>
      </c>
      <c r="I39">
        <f t="shared" si="1"/>
        <v>2014</v>
      </c>
      <c r="J39" t="str">
        <f t="shared" si="2"/>
        <v>marzo de 2014</v>
      </c>
    </row>
    <row r="40" spans="1:10" x14ac:dyDescent="0.3">
      <c r="A40" s="26">
        <v>41729</v>
      </c>
      <c r="B40" s="25" t="s">
        <v>46</v>
      </c>
      <c r="C40" s="1" t="s">
        <v>7</v>
      </c>
      <c r="D40" s="2">
        <v>5475</v>
      </c>
      <c r="E40" s="1" t="s">
        <v>8</v>
      </c>
      <c r="F40" s="3">
        <v>0</v>
      </c>
      <c r="G40" s="1" t="s">
        <v>9</v>
      </c>
      <c r="H40" s="5" t="str">
        <f t="shared" si="0"/>
        <v>marzo</v>
      </c>
      <c r="I40">
        <f t="shared" si="1"/>
        <v>2014</v>
      </c>
      <c r="J40" t="str">
        <f t="shared" si="2"/>
        <v>marzo de 2014</v>
      </c>
    </row>
    <row r="41" spans="1:10" x14ac:dyDescent="0.3">
      <c r="A41" s="26">
        <v>41736</v>
      </c>
      <c r="B41" s="25" t="s">
        <v>47</v>
      </c>
      <c r="C41" s="1" t="s">
        <v>7</v>
      </c>
      <c r="D41" s="2">
        <v>5425</v>
      </c>
      <c r="E41" s="1" t="s">
        <v>8</v>
      </c>
      <c r="F41" s="3">
        <v>-0.91324200913242004</v>
      </c>
      <c r="G41" s="1" t="s">
        <v>9</v>
      </c>
      <c r="H41" s="5" t="str">
        <f t="shared" si="0"/>
        <v>abril</v>
      </c>
      <c r="I41">
        <f t="shared" si="1"/>
        <v>2014</v>
      </c>
      <c r="J41" t="str">
        <f t="shared" si="2"/>
        <v>abril de 2014</v>
      </c>
    </row>
    <row r="42" spans="1:10" x14ac:dyDescent="0.3">
      <c r="A42" s="26">
        <v>41743</v>
      </c>
      <c r="B42" s="25" t="s">
        <v>48</v>
      </c>
      <c r="C42" s="1" t="s">
        <v>7</v>
      </c>
      <c r="D42" s="2">
        <v>5425</v>
      </c>
      <c r="E42" s="1" t="s">
        <v>8</v>
      </c>
      <c r="F42" s="3">
        <v>0</v>
      </c>
      <c r="G42" s="1" t="s">
        <v>9</v>
      </c>
      <c r="H42" s="5" t="str">
        <f t="shared" si="0"/>
        <v>abril</v>
      </c>
      <c r="I42">
        <f t="shared" si="1"/>
        <v>2014</v>
      </c>
      <c r="J42" t="str">
        <f t="shared" si="2"/>
        <v>abril de 2014</v>
      </c>
    </row>
    <row r="43" spans="1:10" x14ac:dyDescent="0.3">
      <c r="A43" s="26">
        <v>41750</v>
      </c>
      <c r="B43" s="25" t="s">
        <v>49</v>
      </c>
      <c r="C43" s="1" t="s">
        <v>7</v>
      </c>
      <c r="D43" s="2">
        <v>5425</v>
      </c>
      <c r="E43" s="1" t="s">
        <v>8</v>
      </c>
      <c r="F43" s="3">
        <v>0</v>
      </c>
      <c r="G43" s="1" t="s">
        <v>9</v>
      </c>
      <c r="H43" s="5" t="str">
        <f t="shared" si="0"/>
        <v>abril</v>
      </c>
      <c r="I43">
        <f t="shared" si="1"/>
        <v>2014</v>
      </c>
      <c r="J43" t="str">
        <f t="shared" si="2"/>
        <v>abril de 2014</v>
      </c>
    </row>
    <row r="44" spans="1:10" x14ac:dyDescent="0.3">
      <c r="A44" s="26">
        <v>41757</v>
      </c>
      <c r="B44" s="25" t="s">
        <v>50</v>
      </c>
      <c r="C44" s="1" t="s">
        <v>7</v>
      </c>
      <c r="D44" s="2">
        <v>5425</v>
      </c>
      <c r="E44" s="1" t="s">
        <v>8</v>
      </c>
      <c r="F44" s="3">
        <v>0</v>
      </c>
      <c r="G44" s="1" t="s">
        <v>9</v>
      </c>
      <c r="H44" s="5" t="str">
        <f t="shared" si="0"/>
        <v>abril</v>
      </c>
      <c r="I44">
        <f t="shared" si="1"/>
        <v>2014</v>
      </c>
      <c r="J44" t="str">
        <f t="shared" si="2"/>
        <v>abril de 2014</v>
      </c>
    </row>
    <row r="45" spans="1:10" x14ac:dyDescent="0.3">
      <c r="A45" s="26">
        <v>41764</v>
      </c>
      <c r="B45" s="25" t="s">
        <v>51</v>
      </c>
      <c r="C45" s="1" t="s">
        <v>7</v>
      </c>
      <c r="D45" s="2">
        <v>5425</v>
      </c>
      <c r="E45" s="1" t="s">
        <v>8</v>
      </c>
      <c r="F45" s="3">
        <v>0</v>
      </c>
      <c r="G45" s="1" t="s">
        <v>9</v>
      </c>
      <c r="H45" s="5" t="str">
        <f t="shared" si="0"/>
        <v>mayo</v>
      </c>
      <c r="I45">
        <f t="shared" si="1"/>
        <v>2014</v>
      </c>
      <c r="J45" t="str">
        <f t="shared" si="2"/>
        <v>mayo de 2014</v>
      </c>
    </row>
    <row r="46" spans="1:10" x14ac:dyDescent="0.3">
      <c r="A46" s="26">
        <v>41771</v>
      </c>
      <c r="B46" s="25" t="s">
        <v>52</v>
      </c>
      <c r="C46" s="1" t="s">
        <v>7</v>
      </c>
      <c r="D46" s="2">
        <v>5325</v>
      </c>
      <c r="E46" s="1" t="s">
        <v>8</v>
      </c>
      <c r="F46" s="3">
        <v>-1.8433179723502304</v>
      </c>
      <c r="G46" s="1" t="s">
        <v>9</v>
      </c>
      <c r="H46" s="5" t="str">
        <f t="shared" si="0"/>
        <v>mayo</v>
      </c>
      <c r="I46">
        <f t="shared" si="1"/>
        <v>2014</v>
      </c>
      <c r="J46" t="str">
        <f t="shared" si="2"/>
        <v>mayo de 2014</v>
      </c>
    </row>
    <row r="47" spans="1:10" x14ac:dyDescent="0.3">
      <c r="A47" s="26">
        <v>41778</v>
      </c>
      <c r="B47" s="25" t="s">
        <v>53</v>
      </c>
      <c r="C47" s="1" t="s">
        <v>7</v>
      </c>
      <c r="D47" s="2">
        <v>5200</v>
      </c>
      <c r="E47" s="1" t="s">
        <v>8</v>
      </c>
      <c r="F47" s="3">
        <v>-2.3474178403755865</v>
      </c>
      <c r="G47" s="1" t="s">
        <v>9</v>
      </c>
      <c r="H47" s="5" t="str">
        <f t="shared" si="0"/>
        <v>mayo</v>
      </c>
      <c r="I47">
        <f t="shared" si="1"/>
        <v>2014</v>
      </c>
      <c r="J47" t="str">
        <f t="shared" si="2"/>
        <v>mayo de 2014</v>
      </c>
    </row>
    <row r="48" spans="1:10" x14ac:dyDescent="0.3">
      <c r="A48" s="26">
        <v>41785</v>
      </c>
      <c r="B48" s="25" t="s">
        <v>54</v>
      </c>
      <c r="C48" s="1" t="s">
        <v>7</v>
      </c>
      <c r="D48" s="2">
        <v>5100</v>
      </c>
      <c r="E48" s="1" t="s">
        <v>8</v>
      </c>
      <c r="F48" s="3">
        <v>-1.9230769230769231</v>
      </c>
      <c r="G48" s="1" t="s">
        <v>9</v>
      </c>
      <c r="H48" s="5" t="str">
        <f t="shared" si="0"/>
        <v>mayo</v>
      </c>
      <c r="I48">
        <f t="shared" si="1"/>
        <v>2014</v>
      </c>
      <c r="J48" t="str">
        <f t="shared" si="2"/>
        <v>mayo de 2014</v>
      </c>
    </row>
    <row r="49" spans="1:10" x14ac:dyDescent="0.3">
      <c r="A49" s="26">
        <v>41792</v>
      </c>
      <c r="B49" s="25" t="s">
        <v>55</v>
      </c>
      <c r="C49" s="1" t="s">
        <v>7</v>
      </c>
      <c r="D49" s="2">
        <v>5100</v>
      </c>
      <c r="E49" s="1" t="s">
        <v>8</v>
      </c>
      <c r="F49" s="3">
        <v>0</v>
      </c>
      <c r="G49" s="1" t="s">
        <v>9</v>
      </c>
      <c r="H49" s="5" t="str">
        <f t="shared" si="0"/>
        <v>junio</v>
      </c>
      <c r="I49">
        <f t="shared" si="1"/>
        <v>2014</v>
      </c>
      <c r="J49" t="str">
        <f t="shared" si="2"/>
        <v>junio de 2014</v>
      </c>
    </row>
    <row r="50" spans="1:10" x14ac:dyDescent="0.3">
      <c r="A50" s="26">
        <v>41799</v>
      </c>
      <c r="B50" s="25" t="s">
        <v>56</v>
      </c>
      <c r="C50" s="1" t="s">
        <v>7</v>
      </c>
      <c r="D50" s="2">
        <v>5262.5</v>
      </c>
      <c r="E50" s="1" t="s">
        <v>8</v>
      </c>
      <c r="F50" s="3">
        <v>3.1862745098039214</v>
      </c>
      <c r="G50" s="1" t="s">
        <v>9</v>
      </c>
      <c r="H50" s="5" t="str">
        <f t="shared" si="0"/>
        <v>junio</v>
      </c>
      <c r="I50">
        <f t="shared" si="1"/>
        <v>2014</v>
      </c>
      <c r="J50" t="str">
        <f t="shared" si="2"/>
        <v>junio de 2014</v>
      </c>
    </row>
    <row r="51" spans="1:10" x14ac:dyDescent="0.3">
      <c r="A51" s="26">
        <v>41806</v>
      </c>
      <c r="B51" s="25" t="s">
        <v>57</v>
      </c>
      <c r="C51" s="1" t="s">
        <v>7</v>
      </c>
      <c r="D51" s="2">
        <v>5262.5</v>
      </c>
      <c r="E51" s="1" t="s">
        <v>8</v>
      </c>
      <c r="F51" s="3">
        <v>0</v>
      </c>
      <c r="G51" s="1" t="s">
        <v>9</v>
      </c>
      <c r="H51" s="5" t="str">
        <f t="shared" si="0"/>
        <v>junio</v>
      </c>
      <c r="I51">
        <f t="shared" si="1"/>
        <v>2014</v>
      </c>
      <c r="J51" t="str">
        <f t="shared" si="2"/>
        <v>junio de 2014</v>
      </c>
    </row>
    <row r="52" spans="1:10" x14ac:dyDescent="0.3">
      <c r="A52" s="26">
        <v>41813</v>
      </c>
      <c r="B52" s="25" t="s">
        <v>58</v>
      </c>
      <c r="C52" s="1" t="s">
        <v>7</v>
      </c>
      <c r="D52" s="2">
        <v>5262.5</v>
      </c>
      <c r="E52" s="1" t="s">
        <v>8</v>
      </c>
      <c r="F52" s="3">
        <v>0</v>
      </c>
      <c r="G52" s="1" t="s">
        <v>9</v>
      </c>
      <c r="H52" s="5" t="str">
        <f t="shared" si="0"/>
        <v>junio</v>
      </c>
      <c r="I52">
        <f t="shared" si="1"/>
        <v>2014</v>
      </c>
      <c r="J52" t="str">
        <f t="shared" si="2"/>
        <v>junio de 2014</v>
      </c>
    </row>
    <row r="53" spans="1:10" x14ac:dyDescent="0.3">
      <c r="A53" s="26">
        <v>41820</v>
      </c>
      <c r="B53" s="25" t="s">
        <v>7490</v>
      </c>
      <c r="C53" s="1" t="s">
        <v>7</v>
      </c>
      <c r="D53" s="2">
        <v>5212.5</v>
      </c>
      <c r="E53" s="1" t="s">
        <v>8</v>
      </c>
      <c r="F53" s="3">
        <v>-0.95011876484560576</v>
      </c>
      <c r="G53" s="1" t="s">
        <v>9</v>
      </c>
      <c r="H53" s="5" t="str">
        <f t="shared" si="0"/>
        <v>junio</v>
      </c>
      <c r="I53">
        <f t="shared" si="1"/>
        <v>2014</v>
      </c>
      <c r="J53" t="str">
        <f t="shared" si="2"/>
        <v>junio de 2014</v>
      </c>
    </row>
    <row r="54" spans="1:10" x14ac:dyDescent="0.3">
      <c r="A54" s="26">
        <v>41827</v>
      </c>
      <c r="B54" s="25" t="s">
        <v>59</v>
      </c>
      <c r="C54" s="1" t="s">
        <v>7</v>
      </c>
      <c r="D54" s="2">
        <v>5212.5</v>
      </c>
      <c r="E54" s="1" t="s">
        <v>8</v>
      </c>
      <c r="F54" s="3">
        <v>0</v>
      </c>
      <c r="G54" s="1" t="s">
        <v>9</v>
      </c>
      <c r="H54" s="5" t="str">
        <f t="shared" si="0"/>
        <v>julio</v>
      </c>
      <c r="I54">
        <f t="shared" si="1"/>
        <v>2014</v>
      </c>
      <c r="J54" t="str">
        <f t="shared" si="2"/>
        <v>julio de 2014</v>
      </c>
    </row>
    <row r="55" spans="1:10" x14ac:dyDescent="0.3">
      <c r="A55" s="26">
        <v>41834</v>
      </c>
      <c r="B55" s="25" t="s">
        <v>60</v>
      </c>
      <c r="C55" s="1" t="s">
        <v>7</v>
      </c>
      <c r="D55" s="2">
        <v>5212.5</v>
      </c>
      <c r="E55" s="1" t="s">
        <v>8</v>
      </c>
      <c r="F55" s="3">
        <v>0</v>
      </c>
      <c r="G55" s="1" t="s">
        <v>9</v>
      </c>
      <c r="H55" s="5" t="str">
        <f t="shared" si="0"/>
        <v>julio</v>
      </c>
      <c r="I55">
        <f t="shared" si="1"/>
        <v>2014</v>
      </c>
      <c r="J55" t="str">
        <f t="shared" si="2"/>
        <v>julio de 2014</v>
      </c>
    </row>
    <row r="56" spans="1:10" x14ac:dyDescent="0.3">
      <c r="A56" s="26">
        <v>41841</v>
      </c>
      <c r="B56" s="25" t="s">
        <v>61</v>
      </c>
      <c r="C56" s="1" t="s">
        <v>7</v>
      </c>
      <c r="D56" s="2">
        <v>5212.5</v>
      </c>
      <c r="E56" s="1" t="s">
        <v>8</v>
      </c>
      <c r="F56" s="3">
        <v>0</v>
      </c>
      <c r="G56" s="1" t="s">
        <v>9</v>
      </c>
      <c r="H56" s="5" t="str">
        <f t="shared" si="0"/>
        <v>julio</v>
      </c>
      <c r="I56">
        <f t="shared" si="1"/>
        <v>2014</v>
      </c>
      <c r="J56" t="str">
        <f t="shared" si="2"/>
        <v>julio de 2014</v>
      </c>
    </row>
    <row r="57" spans="1:10" x14ac:dyDescent="0.3">
      <c r="A57" s="26">
        <v>41848</v>
      </c>
      <c r="B57" s="25" t="s">
        <v>62</v>
      </c>
      <c r="C57" s="1" t="s">
        <v>7</v>
      </c>
      <c r="D57" s="2">
        <v>5212.5</v>
      </c>
      <c r="E57" s="1" t="s">
        <v>8</v>
      </c>
      <c r="F57" s="3">
        <v>0</v>
      </c>
      <c r="G57" s="1" t="s">
        <v>9</v>
      </c>
      <c r="H57" s="5" t="str">
        <f t="shared" si="0"/>
        <v>julio</v>
      </c>
      <c r="I57">
        <f t="shared" si="1"/>
        <v>2014</v>
      </c>
      <c r="J57" t="str">
        <f t="shared" si="2"/>
        <v>julio de 2014</v>
      </c>
    </row>
    <row r="58" spans="1:10" x14ac:dyDescent="0.3">
      <c r="A58" s="26">
        <v>41855</v>
      </c>
      <c r="B58" s="25" t="s">
        <v>63</v>
      </c>
      <c r="C58" s="1" t="s">
        <v>7</v>
      </c>
      <c r="D58" s="2">
        <v>5225</v>
      </c>
      <c r="E58" s="1" t="s">
        <v>8</v>
      </c>
      <c r="F58" s="3">
        <v>0.23980815347721821</v>
      </c>
      <c r="G58" s="1" t="s">
        <v>9</v>
      </c>
      <c r="H58" s="5" t="str">
        <f t="shared" si="0"/>
        <v>agosto</v>
      </c>
      <c r="I58">
        <f t="shared" si="1"/>
        <v>2014</v>
      </c>
      <c r="J58" t="str">
        <f t="shared" si="2"/>
        <v>agosto de 2014</v>
      </c>
    </row>
    <row r="59" spans="1:10" x14ac:dyDescent="0.3">
      <c r="A59" s="26">
        <v>41862</v>
      </c>
      <c r="B59" s="25" t="s">
        <v>64</v>
      </c>
      <c r="C59" s="1" t="s">
        <v>7</v>
      </c>
      <c r="D59" s="2">
        <v>5325</v>
      </c>
      <c r="E59" s="1" t="s">
        <v>8</v>
      </c>
      <c r="F59" s="3">
        <v>1.9138755980861244</v>
      </c>
      <c r="G59" s="1" t="s">
        <v>9</v>
      </c>
      <c r="H59" s="5" t="str">
        <f t="shared" si="0"/>
        <v>agosto</v>
      </c>
      <c r="I59">
        <f t="shared" si="1"/>
        <v>2014</v>
      </c>
      <c r="J59" t="str">
        <f t="shared" si="2"/>
        <v>agosto de 2014</v>
      </c>
    </row>
    <row r="60" spans="1:10" x14ac:dyDescent="0.3">
      <c r="A60" s="26">
        <v>41869</v>
      </c>
      <c r="B60" s="25" t="s">
        <v>65</v>
      </c>
      <c r="C60" s="1" t="s">
        <v>7</v>
      </c>
      <c r="D60" s="2">
        <v>5362.5</v>
      </c>
      <c r="E60" s="1" t="s">
        <v>8</v>
      </c>
      <c r="F60" s="3">
        <v>0.70422535211267612</v>
      </c>
      <c r="G60" s="1" t="s">
        <v>9</v>
      </c>
      <c r="H60" s="5" t="str">
        <f t="shared" si="0"/>
        <v>agosto</v>
      </c>
      <c r="I60">
        <f t="shared" si="1"/>
        <v>2014</v>
      </c>
      <c r="J60" t="str">
        <f t="shared" si="2"/>
        <v>agosto de 2014</v>
      </c>
    </row>
    <row r="61" spans="1:10" x14ac:dyDescent="0.3">
      <c r="A61" s="26">
        <v>41876</v>
      </c>
      <c r="B61" s="25" t="s">
        <v>66</v>
      </c>
      <c r="C61" s="1" t="s">
        <v>7</v>
      </c>
      <c r="D61" s="2">
        <v>5362.5</v>
      </c>
      <c r="E61" s="1" t="s">
        <v>8</v>
      </c>
      <c r="F61" s="3">
        <v>0</v>
      </c>
      <c r="G61" s="1" t="s">
        <v>9</v>
      </c>
      <c r="H61" s="5" t="str">
        <f t="shared" si="0"/>
        <v>agosto</v>
      </c>
      <c r="I61">
        <f t="shared" si="1"/>
        <v>2014</v>
      </c>
      <c r="J61" t="str">
        <f t="shared" si="2"/>
        <v>agosto de 2014</v>
      </c>
    </row>
    <row r="62" spans="1:10" x14ac:dyDescent="0.3">
      <c r="A62" s="26">
        <v>41883</v>
      </c>
      <c r="B62" s="25" t="s">
        <v>67</v>
      </c>
      <c r="C62" s="1" t="s">
        <v>7</v>
      </c>
      <c r="D62" s="2">
        <v>5462.5</v>
      </c>
      <c r="E62" s="1" t="s">
        <v>8</v>
      </c>
      <c r="F62" s="3">
        <v>1.8648018648018647</v>
      </c>
      <c r="G62" s="1" t="s">
        <v>9</v>
      </c>
      <c r="H62" s="5" t="str">
        <f t="shared" si="0"/>
        <v>septiembre</v>
      </c>
      <c r="I62">
        <f t="shared" si="1"/>
        <v>2014</v>
      </c>
      <c r="J62" t="str">
        <f t="shared" si="2"/>
        <v>septiembre de 2014</v>
      </c>
    </row>
    <row r="63" spans="1:10" x14ac:dyDescent="0.3">
      <c r="A63" s="26">
        <v>41890</v>
      </c>
      <c r="B63" s="25" t="s">
        <v>68</v>
      </c>
      <c r="C63" s="1" t="s">
        <v>7</v>
      </c>
      <c r="D63" s="2">
        <v>5462.5</v>
      </c>
      <c r="E63" s="1" t="s">
        <v>8</v>
      </c>
      <c r="F63" s="3">
        <v>0</v>
      </c>
      <c r="G63" s="1" t="s">
        <v>9</v>
      </c>
      <c r="H63" s="5" t="str">
        <f t="shared" si="0"/>
        <v>septiembre</v>
      </c>
      <c r="I63">
        <f t="shared" si="1"/>
        <v>2014</v>
      </c>
      <c r="J63" t="str">
        <f t="shared" si="2"/>
        <v>septiembre de 2014</v>
      </c>
    </row>
    <row r="64" spans="1:10" x14ac:dyDescent="0.3">
      <c r="A64" s="26">
        <v>41897</v>
      </c>
      <c r="B64" s="25" t="s">
        <v>69</v>
      </c>
      <c r="C64" s="1" t="s">
        <v>7</v>
      </c>
      <c r="D64" s="2">
        <v>5365</v>
      </c>
      <c r="E64" s="1" t="s">
        <v>8</v>
      </c>
      <c r="F64" s="3">
        <v>-1.7848970251716247</v>
      </c>
      <c r="G64" s="1" t="s">
        <v>9</v>
      </c>
      <c r="H64" s="5" t="str">
        <f t="shared" si="0"/>
        <v>septiembre</v>
      </c>
      <c r="I64">
        <f t="shared" si="1"/>
        <v>2014</v>
      </c>
      <c r="J64" t="str">
        <f t="shared" si="2"/>
        <v>septiembre de 2014</v>
      </c>
    </row>
    <row r="65" spans="1:10" x14ac:dyDescent="0.3">
      <c r="A65" s="26">
        <v>41904</v>
      </c>
      <c r="B65" s="25" t="s">
        <v>70</v>
      </c>
      <c r="C65" s="1" t="s">
        <v>7</v>
      </c>
      <c r="D65" s="2">
        <v>5475</v>
      </c>
      <c r="E65" s="1" t="s">
        <v>8</v>
      </c>
      <c r="F65" s="3">
        <v>2.0503261882572228</v>
      </c>
      <c r="G65" s="1" t="s">
        <v>9</v>
      </c>
      <c r="H65" s="5" t="str">
        <f t="shared" si="0"/>
        <v>septiembre</v>
      </c>
      <c r="I65">
        <f t="shared" si="1"/>
        <v>2014</v>
      </c>
      <c r="J65" t="str">
        <f t="shared" si="2"/>
        <v>septiembre de 2014</v>
      </c>
    </row>
    <row r="66" spans="1:10" x14ac:dyDescent="0.3">
      <c r="A66" s="26">
        <v>41911</v>
      </c>
      <c r="B66" s="25" t="s">
        <v>71</v>
      </c>
      <c r="C66" s="1" t="s">
        <v>7</v>
      </c>
      <c r="D66" s="2">
        <v>5632.5</v>
      </c>
      <c r="E66" s="1" t="s">
        <v>8</v>
      </c>
      <c r="F66" s="3">
        <v>2.8767123287671232</v>
      </c>
      <c r="G66" s="1" t="s">
        <v>9</v>
      </c>
      <c r="H66" s="5" t="str">
        <f t="shared" si="0"/>
        <v>septiembre</v>
      </c>
      <c r="I66">
        <f t="shared" si="1"/>
        <v>2014</v>
      </c>
      <c r="J66" t="str">
        <f t="shared" si="2"/>
        <v>septiembre de 2014</v>
      </c>
    </row>
    <row r="67" spans="1:10" x14ac:dyDescent="0.3">
      <c r="A67" s="26">
        <v>41918</v>
      </c>
      <c r="B67" s="25" t="s">
        <v>72</v>
      </c>
      <c r="C67" s="1" t="s">
        <v>7</v>
      </c>
      <c r="D67" s="2">
        <v>5632.5</v>
      </c>
      <c r="E67" s="1" t="s">
        <v>8</v>
      </c>
      <c r="F67" s="3">
        <v>0</v>
      </c>
      <c r="G67" s="1" t="s">
        <v>9</v>
      </c>
      <c r="H67" s="5" t="str">
        <f t="shared" ref="H67:H130" si="3">TEXT(A67,"MMMM")</f>
        <v>octubre</v>
      </c>
      <c r="I67">
        <f t="shared" ref="I67:I130" si="4">YEAR(A67)</f>
        <v>2014</v>
      </c>
      <c r="J67" t="str">
        <f t="shared" ref="J67:J130" si="5">_xlfn.CONCAT(H67," de ",I67)</f>
        <v>octubre de 2014</v>
      </c>
    </row>
    <row r="68" spans="1:10" x14ac:dyDescent="0.3">
      <c r="A68" s="26">
        <v>41925</v>
      </c>
      <c r="B68" s="25" t="s">
        <v>73</v>
      </c>
      <c r="C68" s="1" t="s">
        <v>7</v>
      </c>
      <c r="D68" s="2">
        <v>5632.5</v>
      </c>
      <c r="E68" s="1" t="s">
        <v>8</v>
      </c>
      <c r="F68" s="3">
        <v>0</v>
      </c>
      <c r="G68" s="1" t="s">
        <v>9</v>
      </c>
      <c r="H68" s="5" t="str">
        <f t="shared" si="3"/>
        <v>octubre</v>
      </c>
      <c r="I68">
        <f t="shared" si="4"/>
        <v>2014</v>
      </c>
      <c r="J68" t="str">
        <f t="shared" si="5"/>
        <v>octubre de 2014</v>
      </c>
    </row>
    <row r="69" spans="1:10" x14ac:dyDescent="0.3">
      <c r="A69" s="26">
        <v>41932</v>
      </c>
      <c r="B69" s="25" t="s">
        <v>74</v>
      </c>
      <c r="C69" s="1" t="s">
        <v>7</v>
      </c>
      <c r="D69" s="2">
        <v>5682.5</v>
      </c>
      <c r="E69" s="1" t="s">
        <v>8</v>
      </c>
      <c r="F69" s="3">
        <v>0.88770528184642705</v>
      </c>
      <c r="G69" s="1" t="s">
        <v>9</v>
      </c>
      <c r="H69" s="5" t="str">
        <f t="shared" si="3"/>
        <v>octubre</v>
      </c>
      <c r="I69">
        <f t="shared" si="4"/>
        <v>2014</v>
      </c>
      <c r="J69" t="str">
        <f t="shared" si="5"/>
        <v>octubre de 2014</v>
      </c>
    </row>
    <row r="70" spans="1:10" x14ac:dyDescent="0.3">
      <c r="A70" s="26">
        <v>41939</v>
      </c>
      <c r="B70" s="25" t="s">
        <v>75</v>
      </c>
      <c r="C70" s="1" t="s">
        <v>7</v>
      </c>
      <c r="D70" s="2">
        <v>5737.5</v>
      </c>
      <c r="E70" s="1" t="s">
        <v>8</v>
      </c>
      <c r="F70" s="3">
        <v>0.96788385393752763</v>
      </c>
      <c r="G70" s="1" t="s">
        <v>9</v>
      </c>
      <c r="H70" s="5" t="str">
        <f t="shared" si="3"/>
        <v>octubre</v>
      </c>
      <c r="I70">
        <f t="shared" si="4"/>
        <v>2014</v>
      </c>
      <c r="J70" t="str">
        <f t="shared" si="5"/>
        <v>octubre de 2014</v>
      </c>
    </row>
    <row r="71" spans="1:10" x14ac:dyDescent="0.3">
      <c r="A71" s="26">
        <v>41946</v>
      </c>
      <c r="B71" s="25" t="s">
        <v>76</v>
      </c>
      <c r="C71" s="1" t="s">
        <v>7</v>
      </c>
      <c r="D71" s="2">
        <v>5687.5</v>
      </c>
      <c r="E71" s="1" t="s">
        <v>8</v>
      </c>
      <c r="F71" s="3">
        <v>-0.8714596949891068</v>
      </c>
      <c r="G71" s="1" t="s">
        <v>9</v>
      </c>
      <c r="H71" s="5" t="str">
        <f t="shared" si="3"/>
        <v>noviembre</v>
      </c>
      <c r="I71">
        <f t="shared" si="4"/>
        <v>2014</v>
      </c>
      <c r="J71" t="str">
        <f t="shared" si="5"/>
        <v>noviembre de 2014</v>
      </c>
    </row>
    <row r="72" spans="1:10" x14ac:dyDescent="0.3">
      <c r="A72" s="26">
        <v>41953</v>
      </c>
      <c r="B72" s="25" t="s">
        <v>77</v>
      </c>
      <c r="C72" s="1" t="s">
        <v>7</v>
      </c>
      <c r="D72" s="2">
        <v>5387.5</v>
      </c>
      <c r="E72" s="1" t="s">
        <v>8</v>
      </c>
      <c r="F72" s="3">
        <v>-5.2747252747252746</v>
      </c>
      <c r="G72" s="1" t="s">
        <v>9</v>
      </c>
      <c r="H72" s="5" t="str">
        <f t="shared" si="3"/>
        <v>noviembre</v>
      </c>
      <c r="I72">
        <f t="shared" si="4"/>
        <v>2014</v>
      </c>
      <c r="J72" t="str">
        <f t="shared" si="5"/>
        <v>noviembre de 2014</v>
      </c>
    </row>
    <row r="73" spans="1:10" x14ac:dyDescent="0.3">
      <c r="A73" s="26">
        <v>41960</v>
      </c>
      <c r="B73" s="25" t="s">
        <v>78</v>
      </c>
      <c r="C73" s="1" t="s">
        <v>7</v>
      </c>
      <c r="D73" s="2">
        <v>5477.5</v>
      </c>
      <c r="E73" s="1" t="s">
        <v>8</v>
      </c>
      <c r="F73" s="3">
        <v>1.6705336426914155</v>
      </c>
      <c r="G73" s="1" t="s">
        <v>9</v>
      </c>
      <c r="H73" s="5" t="str">
        <f t="shared" si="3"/>
        <v>noviembre</v>
      </c>
      <c r="I73">
        <f t="shared" si="4"/>
        <v>2014</v>
      </c>
      <c r="J73" t="str">
        <f t="shared" si="5"/>
        <v>noviembre de 2014</v>
      </c>
    </row>
    <row r="74" spans="1:10" x14ac:dyDescent="0.3">
      <c r="A74" s="26">
        <v>41967</v>
      </c>
      <c r="B74" s="25" t="s">
        <v>836</v>
      </c>
      <c r="C74" s="1" t="s">
        <v>7</v>
      </c>
      <c r="D74" s="2">
        <v>5502.5</v>
      </c>
      <c r="E74" s="1" t="s">
        <v>8</v>
      </c>
      <c r="F74" s="3">
        <v>0.45641259698767689</v>
      </c>
      <c r="G74" s="1" t="s">
        <v>9</v>
      </c>
      <c r="H74" s="5" t="str">
        <f t="shared" si="3"/>
        <v>noviembre</v>
      </c>
      <c r="I74">
        <f t="shared" si="4"/>
        <v>2014</v>
      </c>
      <c r="J74" t="str">
        <f t="shared" si="5"/>
        <v>noviembre de 2014</v>
      </c>
    </row>
    <row r="75" spans="1:10" x14ac:dyDescent="0.3">
      <c r="A75" s="26">
        <v>41974</v>
      </c>
      <c r="B75" s="25" t="s">
        <v>79</v>
      </c>
      <c r="C75" s="1" t="s">
        <v>7</v>
      </c>
      <c r="D75" s="2">
        <v>5652.5</v>
      </c>
      <c r="E75" s="1" t="s">
        <v>8</v>
      </c>
      <c r="F75" s="3">
        <v>2.7260336210813265</v>
      </c>
      <c r="G75" s="1" t="s">
        <v>9</v>
      </c>
      <c r="H75" s="5" t="str">
        <f t="shared" si="3"/>
        <v>diciembre</v>
      </c>
      <c r="I75">
        <f t="shared" si="4"/>
        <v>2014</v>
      </c>
      <c r="J75" t="str">
        <f t="shared" si="5"/>
        <v>diciembre de 2014</v>
      </c>
    </row>
    <row r="76" spans="1:10" x14ac:dyDescent="0.3">
      <c r="A76" s="26">
        <v>41981</v>
      </c>
      <c r="B76" s="25" t="s">
        <v>80</v>
      </c>
      <c r="C76" s="1" t="s">
        <v>7</v>
      </c>
      <c r="D76" s="2">
        <v>5800</v>
      </c>
      <c r="E76" s="1" t="s">
        <v>8</v>
      </c>
      <c r="F76" s="3">
        <v>2.6094648385670056</v>
      </c>
      <c r="G76" s="1" t="s">
        <v>9</v>
      </c>
      <c r="H76" s="5" t="str">
        <f t="shared" si="3"/>
        <v>diciembre</v>
      </c>
      <c r="I76">
        <f t="shared" si="4"/>
        <v>2014</v>
      </c>
      <c r="J76" t="str">
        <f t="shared" si="5"/>
        <v>diciembre de 2014</v>
      </c>
    </row>
    <row r="77" spans="1:10" x14ac:dyDescent="0.3">
      <c r="A77" s="26">
        <v>41988</v>
      </c>
      <c r="B77" s="25" t="s">
        <v>81</v>
      </c>
      <c r="C77" s="1" t="s">
        <v>7</v>
      </c>
      <c r="D77" s="2">
        <v>6032.5</v>
      </c>
      <c r="E77" s="1" t="s">
        <v>8</v>
      </c>
      <c r="F77" s="3">
        <v>4.0086206896551717</v>
      </c>
      <c r="G77" s="1" t="s">
        <v>9</v>
      </c>
      <c r="H77" s="5" t="str">
        <f t="shared" si="3"/>
        <v>diciembre</v>
      </c>
      <c r="I77">
        <f t="shared" si="4"/>
        <v>2014</v>
      </c>
      <c r="J77" t="str">
        <f t="shared" si="5"/>
        <v>diciembre de 2014</v>
      </c>
    </row>
    <row r="78" spans="1:10" x14ac:dyDescent="0.3">
      <c r="A78" s="26">
        <v>41995</v>
      </c>
      <c r="B78" s="25" t="s">
        <v>82</v>
      </c>
      <c r="C78" s="1" t="s">
        <v>7</v>
      </c>
      <c r="D78" s="2">
        <v>6242.5</v>
      </c>
      <c r="E78" s="1" t="s">
        <v>8</v>
      </c>
      <c r="F78" s="3">
        <v>3.4811438043928722</v>
      </c>
      <c r="G78" s="1" t="s">
        <v>9</v>
      </c>
      <c r="H78" s="5" t="str">
        <f t="shared" si="3"/>
        <v>diciembre</v>
      </c>
      <c r="I78">
        <f t="shared" si="4"/>
        <v>2014</v>
      </c>
      <c r="J78" t="str">
        <f t="shared" si="5"/>
        <v>diciembre de 2014</v>
      </c>
    </row>
    <row r="79" spans="1:10" x14ac:dyDescent="0.3">
      <c r="A79" s="26">
        <v>42009</v>
      </c>
      <c r="B79" s="25" t="s">
        <v>83</v>
      </c>
      <c r="C79" s="1" t="s">
        <v>7</v>
      </c>
      <c r="D79" s="2">
        <v>6242.5</v>
      </c>
      <c r="E79" s="1" t="s">
        <v>8</v>
      </c>
      <c r="F79" s="3">
        <v>0</v>
      </c>
      <c r="G79" s="1" t="s">
        <v>9</v>
      </c>
      <c r="H79" s="5" t="str">
        <f t="shared" si="3"/>
        <v>enero</v>
      </c>
      <c r="I79">
        <f t="shared" si="4"/>
        <v>2015</v>
      </c>
      <c r="J79" t="str">
        <f t="shared" si="5"/>
        <v>enero de 2015</v>
      </c>
    </row>
    <row r="80" spans="1:10" x14ac:dyDescent="0.3">
      <c r="A80" s="26">
        <v>42016</v>
      </c>
      <c r="B80" s="25" t="s">
        <v>84</v>
      </c>
      <c r="C80" s="1" t="s">
        <v>7</v>
      </c>
      <c r="D80" s="2">
        <v>6242.5</v>
      </c>
      <c r="E80" s="1" t="s">
        <v>8</v>
      </c>
      <c r="F80" s="3">
        <v>0</v>
      </c>
      <c r="G80" s="1" t="s">
        <v>9</v>
      </c>
      <c r="H80" s="5" t="str">
        <f t="shared" si="3"/>
        <v>enero</v>
      </c>
      <c r="I80">
        <f t="shared" si="4"/>
        <v>2015</v>
      </c>
      <c r="J80" t="str">
        <f t="shared" si="5"/>
        <v>enero de 2015</v>
      </c>
    </row>
    <row r="81" spans="1:10" x14ac:dyDescent="0.3">
      <c r="A81" s="26">
        <v>42023</v>
      </c>
      <c r="B81" s="25" t="s">
        <v>85</v>
      </c>
      <c r="C81" s="1" t="s">
        <v>7</v>
      </c>
      <c r="D81" s="2">
        <v>6405</v>
      </c>
      <c r="E81" s="1" t="s">
        <v>8</v>
      </c>
      <c r="F81" s="3">
        <v>2.6031237484981977</v>
      </c>
      <c r="G81" s="1" t="s">
        <v>9</v>
      </c>
      <c r="H81" s="5" t="str">
        <f t="shared" si="3"/>
        <v>enero</v>
      </c>
      <c r="I81">
        <f t="shared" si="4"/>
        <v>2015</v>
      </c>
      <c r="J81" t="str">
        <f t="shared" si="5"/>
        <v>enero de 2015</v>
      </c>
    </row>
    <row r="82" spans="1:10" x14ac:dyDescent="0.3">
      <c r="A82" s="26">
        <v>42030</v>
      </c>
      <c r="B82" s="25" t="s">
        <v>86</v>
      </c>
      <c r="C82" s="1" t="s">
        <v>7</v>
      </c>
      <c r="D82" s="2">
        <v>5932.5</v>
      </c>
      <c r="E82" s="1" t="s">
        <v>8</v>
      </c>
      <c r="F82" s="3">
        <v>-7.3770491803278686</v>
      </c>
      <c r="G82" s="1" t="s">
        <v>9</v>
      </c>
      <c r="H82" s="5" t="str">
        <f t="shared" si="3"/>
        <v>enero</v>
      </c>
      <c r="I82">
        <f t="shared" si="4"/>
        <v>2015</v>
      </c>
      <c r="J82" t="str">
        <f t="shared" si="5"/>
        <v>enero de 2015</v>
      </c>
    </row>
    <row r="83" spans="1:10" x14ac:dyDescent="0.3">
      <c r="A83" s="26">
        <v>42037</v>
      </c>
      <c r="B83" s="25" t="s">
        <v>875</v>
      </c>
      <c r="C83" s="1" t="s">
        <v>7</v>
      </c>
      <c r="D83" s="2">
        <v>5762.5</v>
      </c>
      <c r="E83" s="1" t="s">
        <v>8</v>
      </c>
      <c r="F83" s="3">
        <v>-2.8655710071639273</v>
      </c>
      <c r="G83" s="1" t="s">
        <v>9</v>
      </c>
      <c r="H83" s="5" t="str">
        <f t="shared" si="3"/>
        <v>febrero</v>
      </c>
      <c r="I83">
        <f t="shared" si="4"/>
        <v>2015</v>
      </c>
      <c r="J83" t="str">
        <f t="shared" si="5"/>
        <v>febrero de 2015</v>
      </c>
    </row>
    <row r="84" spans="1:10" x14ac:dyDescent="0.3">
      <c r="A84" s="26">
        <v>42044</v>
      </c>
      <c r="B84" s="25" t="s">
        <v>880</v>
      </c>
      <c r="C84" s="1" t="s">
        <v>7</v>
      </c>
      <c r="D84" s="2">
        <v>5762.5</v>
      </c>
      <c r="E84" s="1" t="s">
        <v>8</v>
      </c>
      <c r="F84" s="3">
        <v>0</v>
      </c>
      <c r="G84" s="1" t="s">
        <v>9</v>
      </c>
      <c r="H84" s="5" t="str">
        <f t="shared" si="3"/>
        <v>febrero</v>
      </c>
      <c r="I84">
        <f t="shared" si="4"/>
        <v>2015</v>
      </c>
      <c r="J84" t="str">
        <f t="shared" si="5"/>
        <v>febrero de 2015</v>
      </c>
    </row>
    <row r="85" spans="1:10" x14ac:dyDescent="0.3">
      <c r="A85" s="26">
        <v>42051</v>
      </c>
      <c r="B85" s="25" t="s">
        <v>885</v>
      </c>
      <c r="C85" s="1" t="s">
        <v>7</v>
      </c>
      <c r="D85" s="2">
        <v>5867.5</v>
      </c>
      <c r="E85" s="1" t="s">
        <v>8</v>
      </c>
      <c r="F85" s="3">
        <v>1.8221258134490239</v>
      </c>
      <c r="G85" s="1" t="s">
        <v>9</v>
      </c>
      <c r="H85" s="5" t="str">
        <f t="shared" si="3"/>
        <v>febrero</v>
      </c>
      <c r="I85">
        <f t="shared" si="4"/>
        <v>2015</v>
      </c>
      <c r="J85" t="str">
        <f t="shared" si="5"/>
        <v>febrero de 2015</v>
      </c>
    </row>
    <row r="86" spans="1:10" x14ac:dyDescent="0.3">
      <c r="A86" s="26">
        <v>42058</v>
      </c>
      <c r="B86" s="25" t="s">
        <v>890</v>
      </c>
      <c r="C86" s="1" t="s">
        <v>7</v>
      </c>
      <c r="D86" s="2">
        <v>6082.5</v>
      </c>
      <c r="E86" s="1" t="s">
        <v>8</v>
      </c>
      <c r="F86" s="3">
        <v>3.6642522368981676</v>
      </c>
      <c r="G86" s="1" t="s">
        <v>9</v>
      </c>
      <c r="H86" s="5" t="str">
        <f t="shared" si="3"/>
        <v>febrero</v>
      </c>
      <c r="I86">
        <f t="shared" si="4"/>
        <v>2015</v>
      </c>
      <c r="J86" t="str">
        <f t="shared" si="5"/>
        <v>febrero de 2015</v>
      </c>
    </row>
    <row r="87" spans="1:10" x14ac:dyDescent="0.3">
      <c r="A87" s="26">
        <v>42065</v>
      </c>
      <c r="B87" s="25" t="s">
        <v>895</v>
      </c>
      <c r="C87" s="1" t="s">
        <v>7</v>
      </c>
      <c r="D87" s="2">
        <v>6082.5</v>
      </c>
      <c r="E87" s="1" t="s">
        <v>8</v>
      </c>
      <c r="F87" s="3">
        <v>0</v>
      </c>
      <c r="G87" s="1" t="s">
        <v>9</v>
      </c>
      <c r="H87" s="5" t="str">
        <f t="shared" si="3"/>
        <v>marzo</v>
      </c>
      <c r="I87">
        <f t="shared" si="4"/>
        <v>2015</v>
      </c>
      <c r="J87" t="str">
        <f t="shared" si="5"/>
        <v>marzo de 2015</v>
      </c>
    </row>
    <row r="88" spans="1:10" x14ac:dyDescent="0.3">
      <c r="A88" s="26">
        <v>42072</v>
      </c>
      <c r="B88" s="25" t="s">
        <v>900</v>
      </c>
      <c r="C88" s="1" t="s">
        <v>7</v>
      </c>
      <c r="D88" s="2">
        <v>6312.5</v>
      </c>
      <c r="E88" s="1" t="s">
        <v>8</v>
      </c>
      <c r="F88" s="3">
        <v>3.7813399095766544</v>
      </c>
      <c r="G88" s="1" t="s">
        <v>9</v>
      </c>
      <c r="H88" s="5" t="str">
        <f t="shared" si="3"/>
        <v>marzo</v>
      </c>
      <c r="I88">
        <f t="shared" si="4"/>
        <v>2015</v>
      </c>
      <c r="J88" t="str">
        <f t="shared" si="5"/>
        <v>marzo de 2015</v>
      </c>
    </row>
    <row r="89" spans="1:10" x14ac:dyDescent="0.3">
      <c r="A89" s="26">
        <v>42079</v>
      </c>
      <c r="B89" s="25" t="s">
        <v>905</v>
      </c>
      <c r="C89" s="1" t="s">
        <v>7</v>
      </c>
      <c r="D89" s="2">
        <v>6312.5</v>
      </c>
      <c r="E89" s="1" t="s">
        <v>8</v>
      </c>
      <c r="F89" s="3">
        <v>0</v>
      </c>
      <c r="G89" s="1" t="s">
        <v>9</v>
      </c>
      <c r="H89" s="5" t="str">
        <f t="shared" si="3"/>
        <v>marzo</v>
      </c>
      <c r="I89">
        <f t="shared" si="4"/>
        <v>2015</v>
      </c>
      <c r="J89" t="str">
        <f t="shared" si="5"/>
        <v>marzo de 2015</v>
      </c>
    </row>
    <row r="90" spans="1:10" x14ac:dyDescent="0.3">
      <c r="A90" s="26">
        <v>42086</v>
      </c>
      <c r="B90" s="25" t="s">
        <v>7491</v>
      </c>
      <c r="C90" s="1" t="s">
        <v>7</v>
      </c>
      <c r="D90" s="2">
        <v>6168</v>
      </c>
      <c r="E90" s="1" t="s">
        <v>8</v>
      </c>
      <c r="F90" s="3">
        <v>-2.2891089108910889</v>
      </c>
      <c r="G90" s="1" t="s">
        <v>9</v>
      </c>
      <c r="H90" s="5" t="str">
        <f t="shared" si="3"/>
        <v>marzo</v>
      </c>
      <c r="I90">
        <f t="shared" si="4"/>
        <v>2015</v>
      </c>
      <c r="J90" t="str">
        <f t="shared" si="5"/>
        <v>marzo de 2015</v>
      </c>
    </row>
    <row r="91" spans="1:10" x14ac:dyDescent="0.3">
      <c r="A91" s="26">
        <v>42093</v>
      </c>
      <c r="B91" s="25" t="s">
        <v>87</v>
      </c>
      <c r="C91" s="1" t="s">
        <v>7</v>
      </c>
      <c r="D91" s="2">
        <v>6168</v>
      </c>
      <c r="E91" s="1" t="s">
        <v>8</v>
      </c>
      <c r="F91" s="3">
        <v>0</v>
      </c>
      <c r="G91" s="1" t="s">
        <v>9</v>
      </c>
      <c r="H91" s="5" t="str">
        <f t="shared" si="3"/>
        <v>marzo</v>
      </c>
      <c r="I91">
        <f t="shared" si="4"/>
        <v>2015</v>
      </c>
      <c r="J91" t="str">
        <f t="shared" si="5"/>
        <v>marzo de 2015</v>
      </c>
    </row>
    <row r="92" spans="1:10" x14ac:dyDescent="0.3">
      <c r="A92" s="26">
        <v>42100</v>
      </c>
      <c r="B92" s="25" t="s">
        <v>88</v>
      </c>
      <c r="C92" s="1" t="s">
        <v>7</v>
      </c>
      <c r="D92" s="2">
        <v>6040</v>
      </c>
      <c r="E92" s="1" t="s">
        <v>8</v>
      </c>
      <c r="F92" s="3">
        <v>-2.0752269779507131</v>
      </c>
      <c r="G92" s="1" t="s">
        <v>9</v>
      </c>
      <c r="H92" s="5" t="str">
        <f t="shared" si="3"/>
        <v>abril</v>
      </c>
      <c r="I92">
        <f t="shared" si="4"/>
        <v>2015</v>
      </c>
      <c r="J92" t="str">
        <f t="shared" si="5"/>
        <v>abril de 2015</v>
      </c>
    </row>
    <row r="93" spans="1:10" x14ac:dyDescent="0.3">
      <c r="A93" s="26">
        <v>42107</v>
      </c>
      <c r="B93" s="25" t="s">
        <v>89</v>
      </c>
      <c r="C93" s="1" t="s">
        <v>7</v>
      </c>
      <c r="D93" s="2">
        <v>6040</v>
      </c>
      <c r="E93" s="1" t="s">
        <v>8</v>
      </c>
      <c r="F93" s="3">
        <v>0</v>
      </c>
      <c r="G93" s="1" t="s">
        <v>9</v>
      </c>
      <c r="H93" s="5" t="str">
        <f t="shared" si="3"/>
        <v>abril</v>
      </c>
      <c r="I93">
        <f t="shared" si="4"/>
        <v>2015</v>
      </c>
      <c r="J93" t="str">
        <f t="shared" si="5"/>
        <v>abril de 2015</v>
      </c>
    </row>
    <row r="94" spans="1:10" x14ac:dyDescent="0.3">
      <c r="A94" s="26">
        <v>42114</v>
      </c>
      <c r="B94" s="25" t="s">
        <v>90</v>
      </c>
      <c r="C94" s="1" t="s">
        <v>7</v>
      </c>
      <c r="D94" s="2">
        <v>6040</v>
      </c>
      <c r="E94" s="1" t="s">
        <v>8</v>
      </c>
      <c r="F94" s="3">
        <v>0</v>
      </c>
      <c r="G94" s="1" t="s">
        <v>9</v>
      </c>
      <c r="H94" s="5" t="str">
        <f t="shared" si="3"/>
        <v>abril</v>
      </c>
      <c r="I94">
        <f t="shared" si="4"/>
        <v>2015</v>
      </c>
      <c r="J94" t="str">
        <f t="shared" si="5"/>
        <v>abril de 2015</v>
      </c>
    </row>
    <row r="95" spans="1:10" x14ac:dyDescent="0.3">
      <c r="A95" s="26">
        <v>42121</v>
      </c>
      <c r="B95" s="25" t="s">
        <v>91</v>
      </c>
      <c r="C95" s="1" t="s">
        <v>7</v>
      </c>
      <c r="D95" s="2">
        <v>6012.5</v>
      </c>
      <c r="E95" s="1" t="s">
        <v>8</v>
      </c>
      <c r="F95" s="3">
        <v>-0.45529801324503311</v>
      </c>
      <c r="G95" s="1" t="s">
        <v>9</v>
      </c>
      <c r="H95" s="5" t="str">
        <f t="shared" si="3"/>
        <v>abril</v>
      </c>
      <c r="I95">
        <f t="shared" si="4"/>
        <v>2015</v>
      </c>
      <c r="J95" t="str">
        <f t="shared" si="5"/>
        <v>abril de 2015</v>
      </c>
    </row>
    <row r="96" spans="1:10" x14ac:dyDescent="0.3">
      <c r="A96" s="26">
        <v>42128</v>
      </c>
      <c r="B96" s="25" t="s">
        <v>92</v>
      </c>
      <c r="C96" s="1" t="s">
        <v>7</v>
      </c>
      <c r="D96" s="2">
        <v>5980</v>
      </c>
      <c r="E96" s="1" t="s">
        <v>8</v>
      </c>
      <c r="F96" s="3">
        <v>-0.54054054054054057</v>
      </c>
      <c r="G96" s="1" t="s">
        <v>9</v>
      </c>
      <c r="H96" s="5" t="str">
        <f t="shared" si="3"/>
        <v>mayo</v>
      </c>
      <c r="I96">
        <f t="shared" si="4"/>
        <v>2015</v>
      </c>
      <c r="J96" t="str">
        <f t="shared" si="5"/>
        <v>mayo de 2015</v>
      </c>
    </row>
    <row r="97" spans="1:10" x14ac:dyDescent="0.3">
      <c r="A97" s="26">
        <v>42135</v>
      </c>
      <c r="B97" s="25" t="s">
        <v>93</v>
      </c>
      <c r="C97" s="1" t="s">
        <v>7</v>
      </c>
      <c r="D97" s="2">
        <v>5980</v>
      </c>
      <c r="E97" s="1" t="s">
        <v>8</v>
      </c>
      <c r="F97" s="3">
        <v>0</v>
      </c>
      <c r="G97" s="1" t="s">
        <v>9</v>
      </c>
      <c r="H97" s="5" t="str">
        <f t="shared" si="3"/>
        <v>mayo</v>
      </c>
      <c r="I97">
        <f t="shared" si="4"/>
        <v>2015</v>
      </c>
      <c r="J97" t="str">
        <f t="shared" si="5"/>
        <v>mayo de 2015</v>
      </c>
    </row>
    <row r="98" spans="1:10" x14ac:dyDescent="0.3">
      <c r="A98" s="26">
        <v>42142</v>
      </c>
      <c r="B98" s="25" t="s">
        <v>94</v>
      </c>
      <c r="C98" s="1" t="s">
        <v>7</v>
      </c>
      <c r="D98" s="2">
        <v>6062.5</v>
      </c>
      <c r="E98" s="1" t="s">
        <v>8</v>
      </c>
      <c r="F98" s="3">
        <v>1.3795986622073577</v>
      </c>
      <c r="G98" s="1" t="s">
        <v>9</v>
      </c>
      <c r="H98" s="5" t="str">
        <f t="shared" si="3"/>
        <v>mayo</v>
      </c>
      <c r="I98">
        <f t="shared" si="4"/>
        <v>2015</v>
      </c>
      <c r="J98" t="str">
        <f t="shared" si="5"/>
        <v>mayo de 2015</v>
      </c>
    </row>
    <row r="99" spans="1:10" x14ac:dyDescent="0.3">
      <c r="A99" s="26">
        <v>42149</v>
      </c>
      <c r="B99" s="25" t="s">
        <v>95</v>
      </c>
      <c r="C99" s="1" t="s">
        <v>7</v>
      </c>
      <c r="D99" s="2">
        <v>6295</v>
      </c>
      <c r="E99" s="1" t="s">
        <v>8</v>
      </c>
      <c r="F99" s="3">
        <v>3.8350515463917523</v>
      </c>
      <c r="G99" s="1" t="s">
        <v>9</v>
      </c>
      <c r="H99" s="5" t="str">
        <f t="shared" si="3"/>
        <v>mayo</v>
      </c>
      <c r="I99">
        <f t="shared" si="4"/>
        <v>2015</v>
      </c>
      <c r="J99" t="str">
        <f t="shared" si="5"/>
        <v>mayo de 2015</v>
      </c>
    </row>
    <row r="100" spans="1:10" x14ac:dyDescent="0.3">
      <c r="A100" s="26">
        <v>42156</v>
      </c>
      <c r="B100" s="25" t="s">
        <v>96</v>
      </c>
      <c r="C100" s="1" t="s">
        <v>7</v>
      </c>
      <c r="D100" s="2">
        <v>6295</v>
      </c>
      <c r="E100" s="1" t="s">
        <v>8</v>
      </c>
      <c r="F100" s="3">
        <v>0</v>
      </c>
      <c r="G100" s="1" t="s">
        <v>9</v>
      </c>
      <c r="H100" s="5" t="str">
        <f t="shared" si="3"/>
        <v>junio</v>
      </c>
      <c r="I100">
        <f t="shared" si="4"/>
        <v>2015</v>
      </c>
      <c r="J100" t="str">
        <f t="shared" si="5"/>
        <v>junio de 2015</v>
      </c>
    </row>
    <row r="101" spans="1:10" x14ac:dyDescent="0.3">
      <c r="A101" s="26">
        <v>42163</v>
      </c>
      <c r="B101" s="25" t="s">
        <v>97</v>
      </c>
      <c r="C101" s="1" t="s">
        <v>7</v>
      </c>
      <c r="D101" s="2">
        <v>6637.5</v>
      </c>
      <c r="E101" s="1" t="s">
        <v>8</v>
      </c>
      <c r="F101" s="3">
        <v>5.4408260524225573</v>
      </c>
      <c r="G101" s="1" t="s">
        <v>9</v>
      </c>
      <c r="H101" s="5" t="str">
        <f t="shared" si="3"/>
        <v>junio</v>
      </c>
      <c r="I101">
        <f t="shared" si="4"/>
        <v>2015</v>
      </c>
      <c r="J101" t="str">
        <f t="shared" si="5"/>
        <v>junio de 2015</v>
      </c>
    </row>
    <row r="102" spans="1:10" x14ac:dyDescent="0.3">
      <c r="A102" s="26">
        <v>42170</v>
      </c>
      <c r="B102" s="25" t="s">
        <v>98</v>
      </c>
      <c r="C102" s="1" t="s">
        <v>7</v>
      </c>
      <c r="D102" s="2">
        <v>6595</v>
      </c>
      <c r="E102" s="1" t="s">
        <v>8</v>
      </c>
      <c r="F102" s="3">
        <v>-0.64030131826741998</v>
      </c>
      <c r="G102" s="1" t="s">
        <v>9</v>
      </c>
      <c r="H102" s="5" t="str">
        <f t="shared" si="3"/>
        <v>junio</v>
      </c>
      <c r="I102">
        <f t="shared" si="4"/>
        <v>2015</v>
      </c>
      <c r="J102" t="str">
        <f t="shared" si="5"/>
        <v>junio de 2015</v>
      </c>
    </row>
    <row r="103" spans="1:10" x14ac:dyDescent="0.3">
      <c r="A103" s="26">
        <v>42177</v>
      </c>
      <c r="B103" s="25" t="s">
        <v>99</v>
      </c>
      <c r="C103" s="1" t="s">
        <v>7</v>
      </c>
      <c r="D103" s="2">
        <v>6670</v>
      </c>
      <c r="E103" s="1" t="s">
        <v>8</v>
      </c>
      <c r="F103" s="3">
        <v>1.1372251705837757</v>
      </c>
      <c r="G103" s="1" t="s">
        <v>9</v>
      </c>
      <c r="H103" s="5" t="str">
        <f t="shared" si="3"/>
        <v>junio</v>
      </c>
      <c r="I103">
        <f t="shared" si="4"/>
        <v>2015</v>
      </c>
      <c r="J103" t="str">
        <f t="shared" si="5"/>
        <v>junio de 2015</v>
      </c>
    </row>
    <row r="104" spans="1:10" x14ac:dyDescent="0.3">
      <c r="A104" s="26">
        <v>42184</v>
      </c>
      <c r="B104" s="25" t="s">
        <v>100</v>
      </c>
      <c r="C104" s="1" t="s">
        <v>7</v>
      </c>
      <c r="D104" s="2">
        <v>6837.5</v>
      </c>
      <c r="E104" s="1" t="s">
        <v>8</v>
      </c>
      <c r="F104" s="3">
        <v>2.5112443778110944</v>
      </c>
      <c r="G104" s="1" t="s">
        <v>9</v>
      </c>
      <c r="H104" s="5" t="str">
        <f t="shared" si="3"/>
        <v>junio</v>
      </c>
      <c r="I104">
        <f t="shared" si="4"/>
        <v>2015</v>
      </c>
      <c r="J104" t="str">
        <f t="shared" si="5"/>
        <v>junio de 2015</v>
      </c>
    </row>
    <row r="105" spans="1:10" x14ac:dyDescent="0.3">
      <c r="A105" s="26">
        <v>42191</v>
      </c>
      <c r="B105" s="25" t="s">
        <v>101</v>
      </c>
      <c r="C105" s="1" t="s">
        <v>7</v>
      </c>
      <c r="D105" s="2">
        <v>6905</v>
      </c>
      <c r="E105" s="1" t="s">
        <v>8</v>
      </c>
      <c r="F105" s="3">
        <v>0.98720292504570384</v>
      </c>
      <c r="G105" s="1" t="s">
        <v>9</v>
      </c>
      <c r="H105" s="5" t="str">
        <f t="shared" si="3"/>
        <v>julio</v>
      </c>
      <c r="I105">
        <f t="shared" si="4"/>
        <v>2015</v>
      </c>
      <c r="J105" t="str">
        <f t="shared" si="5"/>
        <v>julio de 2015</v>
      </c>
    </row>
    <row r="106" spans="1:10" x14ac:dyDescent="0.3">
      <c r="A106" s="26">
        <v>42198</v>
      </c>
      <c r="B106" s="25" t="s">
        <v>102</v>
      </c>
      <c r="C106" s="1" t="s">
        <v>7</v>
      </c>
      <c r="D106" s="2">
        <v>7242.5</v>
      </c>
      <c r="E106" s="1" t="s">
        <v>8</v>
      </c>
      <c r="F106" s="3">
        <v>4.8877624909485879</v>
      </c>
      <c r="G106" s="1" t="s">
        <v>9</v>
      </c>
      <c r="H106" s="5" t="str">
        <f t="shared" si="3"/>
        <v>julio</v>
      </c>
      <c r="I106">
        <f t="shared" si="4"/>
        <v>2015</v>
      </c>
      <c r="J106" t="str">
        <f t="shared" si="5"/>
        <v>julio de 2015</v>
      </c>
    </row>
    <row r="107" spans="1:10" x14ac:dyDescent="0.3">
      <c r="A107" s="26">
        <v>42205</v>
      </c>
      <c r="B107" s="25" t="s">
        <v>103</v>
      </c>
      <c r="C107" s="1" t="s">
        <v>7</v>
      </c>
      <c r="D107" s="2">
        <v>7340</v>
      </c>
      <c r="E107" s="1" t="s">
        <v>8</v>
      </c>
      <c r="F107" s="3">
        <v>1.3462202278218847</v>
      </c>
      <c r="G107" s="1" t="s">
        <v>9</v>
      </c>
      <c r="H107" s="5" t="str">
        <f t="shared" si="3"/>
        <v>julio</v>
      </c>
      <c r="I107">
        <f t="shared" si="4"/>
        <v>2015</v>
      </c>
      <c r="J107" t="str">
        <f t="shared" si="5"/>
        <v>julio de 2015</v>
      </c>
    </row>
    <row r="108" spans="1:10" x14ac:dyDescent="0.3">
      <c r="A108" s="26">
        <v>42212</v>
      </c>
      <c r="B108" s="25" t="s">
        <v>104</v>
      </c>
      <c r="C108" s="1" t="s">
        <v>7</v>
      </c>
      <c r="D108" s="2">
        <v>7340</v>
      </c>
      <c r="E108" s="1" t="s">
        <v>8</v>
      </c>
      <c r="F108" s="3">
        <v>0</v>
      </c>
      <c r="G108" s="1" t="s">
        <v>9</v>
      </c>
      <c r="H108" s="5" t="str">
        <f t="shared" si="3"/>
        <v>julio</v>
      </c>
      <c r="I108">
        <f t="shared" si="4"/>
        <v>2015</v>
      </c>
      <c r="J108" t="str">
        <f t="shared" si="5"/>
        <v>julio de 2015</v>
      </c>
    </row>
    <row r="109" spans="1:10" x14ac:dyDescent="0.3">
      <c r="A109" s="26">
        <v>42219</v>
      </c>
      <c r="B109" s="25" t="s">
        <v>105</v>
      </c>
      <c r="C109" s="1" t="s">
        <v>7</v>
      </c>
      <c r="D109" s="2">
        <v>7340</v>
      </c>
      <c r="E109" s="1" t="s">
        <v>8</v>
      </c>
      <c r="F109" s="3">
        <v>0</v>
      </c>
      <c r="G109" s="1" t="s">
        <v>9</v>
      </c>
      <c r="H109" s="5" t="str">
        <f t="shared" si="3"/>
        <v>agosto</v>
      </c>
      <c r="I109">
        <f t="shared" si="4"/>
        <v>2015</v>
      </c>
      <c r="J109" t="str">
        <f t="shared" si="5"/>
        <v>agosto de 2015</v>
      </c>
    </row>
    <row r="110" spans="1:10" x14ac:dyDescent="0.3">
      <c r="A110" s="26">
        <v>42226</v>
      </c>
      <c r="B110" s="25" t="s">
        <v>106</v>
      </c>
      <c r="C110" s="1" t="s">
        <v>7</v>
      </c>
      <c r="D110" s="2">
        <v>7477.5</v>
      </c>
      <c r="E110" s="1" t="s">
        <v>8</v>
      </c>
      <c r="F110" s="3">
        <v>1.8732970027247955</v>
      </c>
      <c r="G110" s="1" t="s">
        <v>9</v>
      </c>
      <c r="H110" s="5" t="str">
        <f t="shared" si="3"/>
        <v>agosto</v>
      </c>
      <c r="I110">
        <f t="shared" si="4"/>
        <v>2015</v>
      </c>
      <c r="J110" t="str">
        <f t="shared" si="5"/>
        <v>agosto de 2015</v>
      </c>
    </row>
    <row r="111" spans="1:10" x14ac:dyDescent="0.3">
      <c r="A111" s="26">
        <v>42233</v>
      </c>
      <c r="B111" s="25" t="s">
        <v>107</v>
      </c>
      <c r="C111" s="1" t="s">
        <v>7</v>
      </c>
      <c r="D111" s="2">
        <v>7325</v>
      </c>
      <c r="E111" s="1" t="s">
        <v>8</v>
      </c>
      <c r="F111" s="3">
        <v>-2.039451688398529</v>
      </c>
      <c r="G111" s="1" t="s">
        <v>9</v>
      </c>
      <c r="H111" s="5" t="str">
        <f t="shared" si="3"/>
        <v>agosto</v>
      </c>
      <c r="I111">
        <f t="shared" si="4"/>
        <v>2015</v>
      </c>
      <c r="J111" t="str">
        <f t="shared" si="5"/>
        <v>agosto de 2015</v>
      </c>
    </row>
    <row r="112" spans="1:10" x14ac:dyDescent="0.3">
      <c r="A112" s="26">
        <v>42240</v>
      </c>
      <c r="B112" s="25" t="s">
        <v>108</v>
      </c>
      <c r="C112" s="1" t="s">
        <v>7</v>
      </c>
      <c r="D112" s="2">
        <v>7420</v>
      </c>
      <c r="E112" s="1" t="s">
        <v>8</v>
      </c>
      <c r="F112" s="3">
        <v>1.2969283276450512</v>
      </c>
      <c r="G112" s="1" t="s">
        <v>9</v>
      </c>
      <c r="H112" s="5" t="str">
        <f t="shared" si="3"/>
        <v>agosto</v>
      </c>
      <c r="I112">
        <f t="shared" si="4"/>
        <v>2015</v>
      </c>
      <c r="J112" t="str">
        <f t="shared" si="5"/>
        <v>agosto de 2015</v>
      </c>
    </row>
    <row r="113" spans="1:10" x14ac:dyDescent="0.3">
      <c r="A113" s="26">
        <v>42247</v>
      </c>
      <c r="B113" s="25" t="s">
        <v>109</v>
      </c>
      <c r="C113" s="1" t="s">
        <v>7</v>
      </c>
      <c r="D113" s="2">
        <v>7920</v>
      </c>
      <c r="E113" s="1" t="s">
        <v>8</v>
      </c>
      <c r="F113" s="3">
        <v>6.7385444743935308</v>
      </c>
      <c r="G113" s="1" t="s">
        <v>9</v>
      </c>
      <c r="H113" s="5" t="str">
        <f t="shared" si="3"/>
        <v>agosto</v>
      </c>
      <c r="I113">
        <f t="shared" si="4"/>
        <v>2015</v>
      </c>
      <c r="J113" t="str">
        <f t="shared" si="5"/>
        <v>agosto de 2015</v>
      </c>
    </row>
    <row r="114" spans="1:10" x14ac:dyDescent="0.3">
      <c r="A114" s="26">
        <v>42254</v>
      </c>
      <c r="B114" s="25" t="s">
        <v>110</v>
      </c>
      <c r="C114" s="1" t="s">
        <v>7</v>
      </c>
      <c r="D114" s="2">
        <v>7850</v>
      </c>
      <c r="E114" s="1" t="s">
        <v>8</v>
      </c>
      <c r="F114" s="3">
        <v>-0.88383838383838376</v>
      </c>
      <c r="G114" s="1" t="s">
        <v>9</v>
      </c>
      <c r="H114" s="5" t="str">
        <f t="shared" si="3"/>
        <v>septiembre</v>
      </c>
      <c r="I114">
        <f t="shared" si="4"/>
        <v>2015</v>
      </c>
      <c r="J114" t="str">
        <f t="shared" si="5"/>
        <v>septiembre de 2015</v>
      </c>
    </row>
    <row r="115" spans="1:10" x14ac:dyDescent="0.3">
      <c r="A115" s="26">
        <v>42261</v>
      </c>
      <c r="B115" s="25" t="s">
        <v>111</v>
      </c>
      <c r="C115" s="1" t="s">
        <v>7</v>
      </c>
      <c r="D115" s="2">
        <v>7935</v>
      </c>
      <c r="E115" s="1" t="s">
        <v>8</v>
      </c>
      <c r="F115" s="3">
        <v>1.0828025477707006</v>
      </c>
      <c r="G115" s="1" t="s">
        <v>9</v>
      </c>
      <c r="H115" s="5" t="str">
        <f t="shared" si="3"/>
        <v>septiembre</v>
      </c>
      <c r="I115">
        <f t="shared" si="4"/>
        <v>2015</v>
      </c>
      <c r="J115" t="str">
        <f t="shared" si="5"/>
        <v>septiembre de 2015</v>
      </c>
    </row>
    <row r="116" spans="1:10" x14ac:dyDescent="0.3">
      <c r="A116" s="26">
        <v>42268</v>
      </c>
      <c r="B116" s="25" t="s">
        <v>112</v>
      </c>
      <c r="C116" s="1" t="s">
        <v>7</v>
      </c>
      <c r="D116" s="2">
        <v>7935</v>
      </c>
      <c r="E116" s="1" t="s">
        <v>8</v>
      </c>
      <c r="F116" s="3">
        <v>0</v>
      </c>
      <c r="G116" s="1" t="s">
        <v>9</v>
      </c>
      <c r="H116" s="5" t="str">
        <f t="shared" si="3"/>
        <v>septiembre</v>
      </c>
      <c r="I116">
        <f t="shared" si="4"/>
        <v>2015</v>
      </c>
      <c r="J116" t="str">
        <f t="shared" si="5"/>
        <v>septiembre de 2015</v>
      </c>
    </row>
    <row r="117" spans="1:10" x14ac:dyDescent="0.3">
      <c r="A117" s="26">
        <v>42275</v>
      </c>
      <c r="B117" s="25" t="s">
        <v>113</v>
      </c>
      <c r="C117" s="1" t="s">
        <v>7</v>
      </c>
      <c r="D117" s="2">
        <v>8262.5</v>
      </c>
      <c r="E117" s="1" t="s">
        <v>8</v>
      </c>
      <c r="F117" s="3">
        <v>4.1272841839949592</v>
      </c>
      <c r="G117" s="1" t="s">
        <v>9</v>
      </c>
      <c r="H117" s="5" t="str">
        <f t="shared" si="3"/>
        <v>septiembre</v>
      </c>
      <c r="I117">
        <f t="shared" si="4"/>
        <v>2015</v>
      </c>
      <c r="J117" t="str">
        <f t="shared" si="5"/>
        <v>septiembre de 2015</v>
      </c>
    </row>
    <row r="118" spans="1:10" x14ac:dyDescent="0.3">
      <c r="A118" s="26">
        <v>42282</v>
      </c>
      <c r="B118" s="25" t="s">
        <v>114</v>
      </c>
      <c r="C118" s="1" t="s">
        <v>7</v>
      </c>
      <c r="D118" s="2">
        <v>8097.5</v>
      </c>
      <c r="E118" s="1" t="s">
        <v>8</v>
      </c>
      <c r="F118" s="3">
        <v>-1.9969742813918305</v>
      </c>
      <c r="G118" s="1" t="s">
        <v>9</v>
      </c>
      <c r="H118" s="5" t="str">
        <f t="shared" si="3"/>
        <v>octubre</v>
      </c>
      <c r="I118">
        <f t="shared" si="4"/>
        <v>2015</v>
      </c>
      <c r="J118" t="str">
        <f t="shared" si="5"/>
        <v>octubre de 2015</v>
      </c>
    </row>
    <row r="119" spans="1:10" x14ac:dyDescent="0.3">
      <c r="A119" s="26">
        <v>42289</v>
      </c>
      <c r="B119" s="25" t="s">
        <v>115</v>
      </c>
      <c r="C119" s="1" t="s">
        <v>7</v>
      </c>
      <c r="D119" s="2">
        <v>7827.5</v>
      </c>
      <c r="E119" s="1" t="s">
        <v>8</v>
      </c>
      <c r="F119" s="3">
        <v>-3.3343624575486257</v>
      </c>
      <c r="G119" s="1" t="s">
        <v>9</v>
      </c>
      <c r="H119" s="5" t="str">
        <f t="shared" si="3"/>
        <v>octubre</v>
      </c>
      <c r="I119">
        <f t="shared" si="4"/>
        <v>2015</v>
      </c>
      <c r="J119" t="str">
        <f t="shared" si="5"/>
        <v>octubre de 2015</v>
      </c>
    </row>
    <row r="120" spans="1:10" x14ac:dyDescent="0.3">
      <c r="A120" s="26">
        <v>42296</v>
      </c>
      <c r="B120" s="25" t="s">
        <v>116</v>
      </c>
      <c r="C120" s="1" t="s">
        <v>7</v>
      </c>
      <c r="D120" s="2">
        <v>7625</v>
      </c>
      <c r="E120" s="1" t="s">
        <v>8</v>
      </c>
      <c r="F120" s="3">
        <v>-2.5870328968380711</v>
      </c>
      <c r="G120" s="1" t="s">
        <v>9</v>
      </c>
      <c r="H120" s="5" t="str">
        <f t="shared" si="3"/>
        <v>octubre</v>
      </c>
      <c r="I120">
        <f t="shared" si="4"/>
        <v>2015</v>
      </c>
      <c r="J120" t="str">
        <f t="shared" si="5"/>
        <v>octubre de 2015</v>
      </c>
    </row>
    <row r="121" spans="1:10" x14ac:dyDescent="0.3">
      <c r="A121" s="26">
        <v>42303</v>
      </c>
      <c r="B121" s="25" t="s">
        <v>117</v>
      </c>
      <c r="C121" s="1" t="s">
        <v>7</v>
      </c>
      <c r="D121" s="2">
        <v>7762.5</v>
      </c>
      <c r="E121" s="1" t="s">
        <v>8</v>
      </c>
      <c r="F121" s="3">
        <v>1.8032786885245904</v>
      </c>
      <c r="G121" s="1" t="s">
        <v>9</v>
      </c>
      <c r="H121" s="5" t="str">
        <f t="shared" si="3"/>
        <v>octubre</v>
      </c>
      <c r="I121">
        <f t="shared" si="4"/>
        <v>2015</v>
      </c>
      <c r="J121" t="str">
        <f t="shared" si="5"/>
        <v>octubre de 2015</v>
      </c>
    </row>
    <row r="122" spans="1:10" x14ac:dyDescent="0.3">
      <c r="A122" s="26">
        <v>42310</v>
      </c>
      <c r="B122" s="25" t="s">
        <v>118</v>
      </c>
      <c r="C122" s="1" t="s">
        <v>7</v>
      </c>
      <c r="D122" s="2">
        <v>7960</v>
      </c>
      <c r="E122" s="1" t="s">
        <v>8</v>
      </c>
      <c r="F122" s="3">
        <v>2.5442834138486314</v>
      </c>
      <c r="G122" s="1" t="s">
        <v>9</v>
      </c>
      <c r="H122" s="5" t="str">
        <f t="shared" si="3"/>
        <v>noviembre</v>
      </c>
      <c r="I122">
        <f t="shared" si="4"/>
        <v>2015</v>
      </c>
      <c r="J122" t="str">
        <f t="shared" si="5"/>
        <v>noviembre de 2015</v>
      </c>
    </row>
    <row r="123" spans="1:10" x14ac:dyDescent="0.3">
      <c r="A123" s="26">
        <v>42317</v>
      </c>
      <c r="B123" s="25" t="s">
        <v>119</v>
      </c>
      <c r="C123" s="1" t="s">
        <v>7</v>
      </c>
      <c r="D123" s="2">
        <v>7807.5</v>
      </c>
      <c r="E123" s="1" t="s">
        <v>8</v>
      </c>
      <c r="F123" s="3">
        <v>-1.9158291457286432</v>
      </c>
      <c r="G123" s="1" t="s">
        <v>9</v>
      </c>
      <c r="H123" s="5" t="str">
        <f t="shared" si="3"/>
        <v>noviembre</v>
      </c>
      <c r="I123">
        <f t="shared" si="4"/>
        <v>2015</v>
      </c>
      <c r="J123" t="str">
        <f t="shared" si="5"/>
        <v>noviembre de 2015</v>
      </c>
    </row>
    <row r="124" spans="1:10" x14ac:dyDescent="0.3">
      <c r="A124" s="26">
        <v>42324</v>
      </c>
      <c r="B124" s="25" t="s">
        <v>120</v>
      </c>
      <c r="C124" s="1" t="s">
        <v>7</v>
      </c>
      <c r="D124" s="2">
        <v>8112.5</v>
      </c>
      <c r="E124" s="1" t="s">
        <v>8</v>
      </c>
      <c r="F124" s="3">
        <v>3.9065001601024654</v>
      </c>
      <c r="G124" s="1" t="s">
        <v>9</v>
      </c>
      <c r="H124" s="5" t="str">
        <f t="shared" si="3"/>
        <v>noviembre</v>
      </c>
      <c r="I124">
        <f t="shared" si="4"/>
        <v>2015</v>
      </c>
      <c r="J124" t="str">
        <f t="shared" si="5"/>
        <v>noviembre de 2015</v>
      </c>
    </row>
    <row r="125" spans="1:10" x14ac:dyDescent="0.3">
      <c r="A125" s="26">
        <v>42331</v>
      </c>
      <c r="B125" s="25" t="s">
        <v>121</v>
      </c>
      <c r="C125" s="1" t="s">
        <v>7</v>
      </c>
      <c r="D125" s="2">
        <v>8537.5</v>
      </c>
      <c r="E125" s="1" t="s">
        <v>8</v>
      </c>
      <c r="F125" s="3">
        <v>5.2388289676425268</v>
      </c>
      <c r="G125" s="1" t="s">
        <v>9</v>
      </c>
      <c r="H125" s="5" t="str">
        <f t="shared" si="3"/>
        <v>noviembre</v>
      </c>
      <c r="I125">
        <f t="shared" si="4"/>
        <v>2015</v>
      </c>
      <c r="J125" t="str">
        <f t="shared" si="5"/>
        <v>noviembre de 2015</v>
      </c>
    </row>
    <row r="126" spans="1:10" x14ac:dyDescent="0.3">
      <c r="A126" s="26">
        <v>42338</v>
      </c>
      <c r="B126" s="25" t="s">
        <v>122</v>
      </c>
      <c r="C126" s="1" t="s">
        <v>7</v>
      </c>
      <c r="D126" s="2">
        <v>8672.5</v>
      </c>
      <c r="E126" s="1" t="s">
        <v>8</v>
      </c>
      <c r="F126" s="3">
        <v>1.5812591508052709</v>
      </c>
      <c r="G126" s="1" t="s">
        <v>9</v>
      </c>
      <c r="H126" s="5" t="str">
        <f t="shared" si="3"/>
        <v>noviembre</v>
      </c>
      <c r="I126">
        <f t="shared" si="4"/>
        <v>2015</v>
      </c>
      <c r="J126" t="str">
        <f t="shared" si="5"/>
        <v>noviembre de 2015</v>
      </c>
    </row>
    <row r="127" spans="1:10" x14ac:dyDescent="0.3">
      <c r="A127" s="26">
        <v>42345</v>
      </c>
      <c r="B127" s="25" t="s">
        <v>123</v>
      </c>
      <c r="C127" s="1" t="s">
        <v>7</v>
      </c>
      <c r="D127" s="2">
        <v>8800</v>
      </c>
      <c r="E127" s="1" t="s">
        <v>8</v>
      </c>
      <c r="F127" s="3">
        <v>1.4701643124819834</v>
      </c>
      <c r="G127" s="1" t="s">
        <v>9</v>
      </c>
      <c r="H127" s="5" t="str">
        <f t="shared" si="3"/>
        <v>diciembre</v>
      </c>
      <c r="I127">
        <f t="shared" si="4"/>
        <v>2015</v>
      </c>
      <c r="J127" t="str">
        <f t="shared" si="5"/>
        <v>diciembre de 2015</v>
      </c>
    </row>
    <row r="128" spans="1:10" x14ac:dyDescent="0.3">
      <c r="A128" s="26">
        <v>42352</v>
      </c>
      <c r="B128" s="25" t="s">
        <v>124</v>
      </c>
      <c r="C128" s="1" t="s">
        <v>7</v>
      </c>
      <c r="D128" s="2">
        <v>9245</v>
      </c>
      <c r="E128" s="1" t="s">
        <v>8</v>
      </c>
      <c r="F128" s="3">
        <v>5.0568181818181817</v>
      </c>
      <c r="G128" s="1" t="s">
        <v>9</v>
      </c>
      <c r="H128" s="5" t="str">
        <f t="shared" si="3"/>
        <v>diciembre</v>
      </c>
      <c r="I128">
        <f t="shared" si="4"/>
        <v>2015</v>
      </c>
      <c r="J128" t="str">
        <f t="shared" si="5"/>
        <v>diciembre de 2015</v>
      </c>
    </row>
    <row r="129" spans="1:10" x14ac:dyDescent="0.3">
      <c r="A129" s="26">
        <v>42359</v>
      </c>
      <c r="B129" s="25" t="s">
        <v>125</v>
      </c>
      <c r="C129" s="1" t="s">
        <v>7</v>
      </c>
      <c r="D129" s="2">
        <v>9342.5</v>
      </c>
      <c r="E129" s="1" t="s">
        <v>8</v>
      </c>
      <c r="F129" s="3">
        <v>1.0546241211465657</v>
      </c>
      <c r="G129" s="1" t="s">
        <v>9</v>
      </c>
      <c r="H129" s="5" t="str">
        <f t="shared" si="3"/>
        <v>diciembre</v>
      </c>
      <c r="I129">
        <f t="shared" si="4"/>
        <v>2015</v>
      </c>
      <c r="J129" t="str">
        <f t="shared" si="5"/>
        <v>diciembre de 2015</v>
      </c>
    </row>
    <row r="130" spans="1:10" x14ac:dyDescent="0.3">
      <c r="A130" s="26">
        <v>42366</v>
      </c>
      <c r="B130" s="25" t="s">
        <v>126</v>
      </c>
      <c r="C130" s="1" t="s">
        <v>7</v>
      </c>
      <c r="D130" s="2">
        <v>8872.5</v>
      </c>
      <c r="E130" s="1" t="s">
        <v>8</v>
      </c>
      <c r="F130" s="3">
        <v>-5.0307733476050309</v>
      </c>
      <c r="G130" s="1" t="s">
        <v>9</v>
      </c>
      <c r="H130" s="5" t="str">
        <f t="shared" si="3"/>
        <v>diciembre</v>
      </c>
      <c r="I130">
        <f t="shared" si="4"/>
        <v>2015</v>
      </c>
      <c r="J130" t="str">
        <f t="shared" si="5"/>
        <v>diciembre de 2015</v>
      </c>
    </row>
    <row r="131" spans="1:10" x14ac:dyDescent="0.3">
      <c r="A131" s="26">
        <v>42373</v>
      </c>
      <c r="B131" s="25" t="s">
        <v>127</v>
      </c>
      <c r="C131" s="1" t="s">
        <v>7</v>
      </c>
      <c r="D131" s="2">
        <v>8562.5</v>
      </c>
      <c r="E131" s="1" t="s">
        <v>8</v>
      </c>
      <c r="F131" s="3">
        <v>-3.4939419554804165</v>
      </c>
      <c r="G131" s="1" t="s">
        <v>9</v>
      </c>
      <c r="H131" s="5" t="str">
        <f t="shared" ref="H131:H194" si="6">TEXT(A131,"MMMM")</f>
        <v>enero</v>
      </c>
      <c r="I131">
        <f t="shared" ref="I131:I194" si="7">YEAR(A131)</f>
        <v>2016</v>
      </c>
      <c r="J131" t="str">
        <f t="shared" ref="J131:J194" si="8">_xlfn.CONCAT(H131," de ",I131)</f>
        <v>enero de 2016</v>
      </c>
    </row>
    <row r="132" spans="1:10" x14ac:dyDescent="0.3">
      <c r="A132" s="26">
        <v>42380</v>
      </c>
      <c r="B132" s="25" t="s">
        <v>128</v>
      </c>
      <c r="C132" s="1" t="s">
        <v>7</v>
      </c>
      <c r="D132" s="2">
        <v>8292.5</v>
      </c>
      <c r="E132" s="1" t="s">
        <v>8</v>
      </c>
      <c r="F132" s="3">
        <v>-3.1532846715328464</v>
      </c>
      <c r="G132" s="1" t="s">
        <v>9</v>
      </c>
      <c r="H132" s="5" t="str">
        <f t="shared" si="6"/>
        <v>enero</v>
      </c>
      <c r="I132">
        <f t="shared" si="7"/>
        <v>2016</v>
      </c>
      <c r="J132" t="str">
        <f t="shared" si="8"/>
        <v>enero de 2016</v>
      </c>
    </row>
    <row r="133" spans="1:10" x14ac:dyDescent="0.3">
      <c r="A133" s="26">
        <v>42387</v>
      </c>
      <c r="B133" s="25" t="s">
        <v>129</v>
      </c>
      <c r="C133" s="1" t="s">
        <v>7</v>
      </c>
      <c r="D133" s="2">
        <v>7922.5</v>
      </c>
      <c r="E133" s="1" t="s">
        <v>8</v>
      </c>
      <c r="F133" s="3">
        <v>-4.461863129333735</v>
      </c>
      <c r="G133" s="1" t="s">
        <v>9</v>
      </c>
      <c r="H133" s="5" t="str">
        <f t="shared" si="6"/>
        <v>enero</v>
      </c>
      <c r="I133">
        <f t="shared" si="7"/>
        <v>2016</v>
      </c>
      <c r="J133" t="str">
        <f t="shared" si="8"/>
        <v>enero de 2016</v>
      </c>
    </row>
    <row r="134" spans="1:10" x14ac:dyDescent="0.3">
      <c r="A134" s="26">
        <v>42394</v>
      </c>
      <c r="B134" s="25" t="s">
        <v>130</v>
      </c>
      <c r="C134" s="1" t="s">
        <v>7</v>
      </c>
      <c r="D134" s="2">
        <v>8000</v>
      </c>
      <c r="E134" s="1" t="s">
        <v>8</v>
      </c>
      <c r="F134" s="3">
        <v>0.9782265698958662</v>
      </c>
      <c r="G134" s="1" t="s">
        <v>9</v>
      </c>
      <c r="H134" s="5" t="str">
        <f t="shared" si="6"/>
        <v>enero</v>
      </c>
      <c r="I134">
        <f t="shared" si="7"/>
        <v>2016</v>
      </c>
      <c r="J134" t="str">
        <f t="shared" si="8"/>
        <v>enero de 2016</v>
      </c>
    </row>
    <row r="135" spans="1:10" x14ac:dyDescent="0.3">
      <c r="A135" s="26">
        <v>42401</v>
      </c>
      <c r="B135" s="25" t="s">
        <v>131</v>
      </c>
      <c r="C135" s="1" t="s">
        <v>7</v>
      </c>
      <c r="D135" s="2">
        <v>8090</v>
      </c>
      <c r="E135" s="1" t="s">
        <v>8</v>
      </c>
      <c r="F135" s="3">
        <v>1.125</v>
      </c>
      <c r="G135" s="1" t="s">
        <v>9</v>
      </c>
      <c r="H135" s="5" t="str">
        <f t="shared" si="6"/>
        <v>febrero</v>
      </c>
      <c r="I135">
        <f t="shared" si="7"/>
        <v>2016</v>
      </c>
      <c r="J135" t="str">
        <f t="shared" si="8"/>
        <v>febrero de 2016</v>
      </c>
    </row>
    <row r="136" spans="1:10" x14ac:dyDescent="0.3">
      <c r="A136" s="26">
        <v>42408</v>
      </c>
      <c r="B136" s="25" t="s">
        <v>132</v>
      </c>
      <c r="C136" s="1" t="s">
        <v>7</v>
      </c>
      <c r="D136" s="2">
        <v>8040</v>
      </c>
      <c r="E136" s="1" t="s">
        <v>8</v>
      </c>
      <c r="F136" s="3">
        <v>-0.61804697156983934</v>
      </c>
      <c r="G136" s="1" t="s">
        <v>9</v>
      </c>
      <c r="H136" s="5" t="str">
        <f t="shared" si="6"/>
        <v>febrero</v>
      </c>
      <c r="I136">
        <f t="shared" si="7"/>
        <v>2016</v>
      </c>
      <c r="J136" t="str">
        <f t="shared" si="8"/>
        <v>febrero de 2016</v>
      </c>
    </row>
    <row r="137" spans="1:10" x14ac:dyDescent="0.3">
      <c r="A137" s="26">
        <v>42415</v>
      </c>
      <c r="B137" s="25" t="s">
        <v>133</v>
      </c>
      <c r="C137" s="1" t="s">
        <v>7</v>
      </c>
      <c r="D137" s="2">
        <v>7995</v>
      </c>
      <c r="E137" s="1" t="s">
        <v>8</v>
      </c>
      <c r="F137" s="3">
        <v>-0.55970149253731338</v>
      </c>
      <c r="G137" s="1" t="s">
        <v>9</v>
      </c>
      <c r="H137" s="5" t="str">
        <f t="shared" si="6"/>
        <v>febrero</v>
      </c>
      <c r="I137">
        <f t="shared" si="7"/>
        <v>2016</v>
      </c>
      <c r="J137" t="str">
        <f t="shared" si="8"/>
        <v>febrero de 2016</v>
      </c>
    </row>
    <row r="138" spans="1:10" x14ac:dyDescent="0.3">
      <c r="A138" s="26">
        <v>42422</v>
      </c>
      <c r="B138" s="25" t="s">
        <v>134</v>
      </c>
      <c r="C138" s="1" t="s">
        <v>7</v>
      </c>
      <c r="D138" s="2">
        <v>8280</v>
      </c>
      <c r="E138" s="1" t="s">
        <v>8</v>
      </c>
      <c r="F138" s="3">
        <v>3.5647279549718571</v>
      </c>
      <c r="G138" s="1" t="s">
        <v>9</v>
      </c>
      <c r="H138" s="5" t="str">
        <f t="shared" si="6"/>
        <v>febrero</v>
      </c>
      <c r="I138">
        <f t="shared" si="7"/>
        <v>2016</v>
      </c>
      <c r="J138" t="str">
        <f t="shared" si="8"/>
        <v>febrero de 2016</v>
      </c>
    </row>
    <row r="139" spans="1:10" x14ac:dyDescent="0.3">
      <c r="A139" s="26">
        <v>42429</v>
      </c>
      <c r="B139" s="25" t="s">
        <v>135</v>
      </c>
      <c r="C139" s="1" t="s">
        <v>7</v>
      </c>
      <c r="D139" s="2">
        <v>8412.5</v>
      </c>
      <c r="E139" s="1" t="s">
        <v>8</v>
      </c>
      <c r="F139" s="3">
        <v>1.60024154589372</v>
      </c>
      <c r="G139" s="1" t="s">
        <v>9</v>
      </c>
      <c r="H139" s="5" t="str">
        <f t="shared" si="6"/>
        <v>febrero</v>
      </c>
      <c r="I139">
        <f t="shared" si="7"/>
        <v>2016</v>
      </c>
      <c r="J139" t="str">
        <f t="shared" si="8"/>
        <v>febrero de 2016</v>
      </c>
    </row>
    <row r="140" spans="1:10" x14ac:dyDescent="0.3">
      <c r="A140" s="26">
        <v>42436</v>
      </c>
      <c r="B140" s="25" t="s">
        <v>136</v>
      </c>
      <c r="C140" s="1" t="s">
        <v>7</v>
      </c>
      <c r="D140" s="2">
        <v>8247.5</v>
      </c>
      <c r="E140" s="1" t="s">
        <v>8</v>
      </c>
      <c r="F140" s="3">
        <v>-1.9613670133729568</v>
      </c>
      <c r="G140" s="1" t="s">
        <v>9</v>
      </c>
      <c r="H140" s="5" t="str">
        <f t="shared" si="6"/>
        <v>marzo</v>
      </c>
      <c r="I140">
        <f t="shared" si="7"/>
        <v>2016</v>
      </c>
      <c r="J140" t="str">
        <f t="shared" si="8"/>
        <v>marzo de 2016</v>
      </c>
    </row>
    <row r="141" spans="1:10" x14ac:dyDescent="0.3">
      <c r="A141" s="26">
        <v>42443</v>
      </c>
      <c r="B141" s="25" t="s">
        <v>137</v>
      </c>
      <c r="C141" s="1" t="s">
        <v>7</v>
      </c>
      <c r="D141" s="2">
        <v>8380</v>
      </c>
      <c r="E141" s="1" t="s">
        <v>8</v>
      </c>
      <c r="F141" s="3">
        <v>1.6065474386177632</v>
      </c>
      <c r="G141" s="1" t="s">
        <v>9</v>
      </c>
      <c r="H141" s="5" t="str">
        <f t="shared" si="6"/>
        <v>marzo</v>
      </c>
      <c r="I141">
        <f t="shared" si="7"/>
        <v>2016</v>
      </c>
      <c r="J141" t="str">
        <f t="shared" si="8"/>
        <v>marzo de 2016</v>
      </c>
    </row>
    <row r="142" spans="1:10" x14ac:dyDescent="0.3">
      <c r="A142" s="26">
        <v>42450</v>
      </c>
      <c r="B142" s="25" t="s">
        <v>138</v>
      </c>
      <c r="C142" s="1" t="s">
        <v>7</v>
      </c>
      <c r="D142" s="2">
        <v>8152.5</v>
      </c>
      <c r="E142" s="1" t="s">
        <v>8</v>
      </c>
      <c r="F142" s="3">
        <v>-2.7147971360381864</v>
      </c>
      <c r="G142" s="1" t="s">
        <v>9</v>
      </c>
      <c r="H142" s="5" t="str">
        <f t="shared" si="6"/>
        <v>marzo</v>
      </c>
      <c r="I142">
        <f t="shared" si="7"/>
        <v>2016</v>
      </c>
      <c r="J142" t="str">
        <f t="shared" si="8"/>
        <v>marzo de 2016</v>
      </c>
    </row>
    <row r="143" spans="1:10" x14ac:dyDescent="0.3">
      <c r="A143" s="26">
        <v>42457</v>
      </c>
      <c r="B143" s="25" t="s">
        <v>139</v>
      </c>
      <c r="C143" s="1" t="s">
        <v>7</v>
      </c>
      <c r="D143" s="2">
        <v>8152.5</v>
      </c>
      <c r="E143" s="1" t="s">
        <v>8</v>
      </c>
      <c r="F143" s="3">
        <v>0</v>
      </c>
      <c r="G143" s="1" t="s">
        <v>9</v>
      </c>
      <c r="H143" s="5" t="str">
        <f t="shared" si="6"/>
        <v>marzo</v>
      </c>
      <c r="I143">
        <f t="shared" si="7"/>
        <v>2016</v>
      </c>
      <c r="J143" t="str">
        <f t="shared" si="8"/>
        <v>marzo de 2016</v>
      </c>
    </row>
    <row r="144" spans="1:10" x14ac:dyDescent="0.3">
      <c r="A144" s="26">
        <v>42464</v>
      </c>
      <c r="B144" s="25" t="s">
        <v>140</v>
      </c>
      <c r="C144" s="1" t="s">
        <v>7</v>
      </c>
      <c r="D144" s="2">
        <v>7725</v>
      </c>
      <c r="E144" s="1" t="s">
        <v>8</v>
      </c>
      <c r="F144" s="3">
        <v>-5.2437902483900647</v>
      </c>
      <c r="G144" s="1" t="s">
        <v>9</v>
      </c>
      <c r="H144" s="5" t="str">
        <f t="shared" si="6"/>
        <v>abril</v>
      </c>
      <c r="I144">
        <f t="shared" si="7"/>
        <v>2016</v>
      </c>
      <c r="J144" t="str">
        <f t="shared" si="8"/>
        <v>abril de 2016</v>
      </c>
    </row>
    <row r="145" spans="1:10" x14ac:dyDescent="0.3">
      <c r="A145" s="26">
        <v>42471</v>
      </c>
      <c r="B145" s="25" t="s">
        <v>141</v>
      </c>
      <c r="C145" s="1" t="s">
        <v>7</v>
      </c>
      <c r="D145" s="2">
        <v>7725</v>
      </c>
      <c r="E145" s="1" t="s">
        <v>8</v>
      </c>
      <c r="F145" s="3">
        <v>0</v>
      </c>
      <c r="G145" s="1" t="s">
        <v>9</v>
      </c>
      <c r="H145" s="5" t="str">
        <f t="shared" si="6"/>
        <v>abril</v>
      </c>
      <c r="I145">
        <f t="shared" si="7"/>
        <v>2016</v>
      </c>
      <c r="J145" t="str">
        <f t="shared" si="8"/>
        <v>abril de 2016</v>
      </c>
    </row>
    <row r="146" spans="1:10" x14ac:dyDescent="0.3">
      <c r="A146" s="26">
        <v>42478</v>
      </c>
      <c r="B146" s="25" t="s">
        <v>142</v>
      </c>
      <c r="C146" s="1" t="s">
        <v>7</v>
      </c>
      <c r="D146" s="2">
        <v>7725</v>
      </c>
      <c r="E146" s="1" t="s">
        <v>8</v>
      </c>
      <c r="F146" s="3">
        <v>0</v>
      </c>
      <c r="G146" s="1" t="s">
        <v>9</v>
      </c>
      <c r="H146" s="5" t="str">
        <f t="shared" si="6"/>
        <v>abril</v>
      </c>
      <c r="I146">
        <f t="shared" si="7"/>
        <v>2016</v>
      </c>
      <c r="J146" t="str">
        <f t="shared" si="8"/>
        <v>abril de 2016</v>
      </c>
    </row>
    <row r="147" spans="1:10" x14ac:dyDescent="0.3">
      <c r="A147" s="26">
        <v>42485</v>
      </c>
      <c r="B147" s="25" t="s">
        <v>143</v>
      </c>
      <c r="C147" s="1" t="s">
        <v>7</v>
      </c>
      <c r="D147" s="2">
        <v>7985</v>
      </c>
      <c r="E147" s="1" t="s">
        <v>8</v>
      </c>
      <c r="F147" s="3">
        <v>3.3656957928802593</v>
      </c>
      <c r="G147" s="1" t="s">
        <v>9</v>
      </c>
      <c r="H147" s="5" t="str">
        <f t="shared" si="6"/>
        <v>abril</v>
      </c>
      <c r="I147">
        <f t="shared" si="7"/>
        <v>2016</v>
      </c>
      <c r="J147" t="str">
        <f t="shared" si="8"/>
        <v>abril de 2016</v>
      </c>
    </row>
    <row r="148" spans="1:10" x14ac:dyDescent="0.3">
      <c r="A148" s="26">
        <v>42492</v>
      </c>
      <c r="B148" s="25" t="s">
        <v>144</v>
      </c>
      <c r="C148" s="1" t="s">
        <v>7</v>
      </c>
      <c r="D148" s="2">
        <v>8190</v>
      </c>
      <c r="E148" s="1" t="s">
        <v>8</v>
      </c>
      <c r="F148" s="3">
        <v>2.5673137132122732</v>
      </c>
      <c r="G148" s="1" t="s">
        <v>9</v>
      </c>
      <c r="H148" s="5" t="str">
        <f t="shared" si="6"/>
        <v>mayo</v>
      </c>
      <c r="I148">
        <f t="shared" si="7"/>
        <v>2016</v>
      </c>
      <c r="J148" t="str">
        <f t="shared" si="8"/>
        <v>mayo de 2016</v>
      </c>
    </row>
    <row r="149" spans="1:10" x14ac:dyDescent="0.3">
      <c r="A149" s="26">
        <v>42499</v>
      </c>
      <c r="B149" s="25" t="s">
        <v>145</v>
      </c>
      <c r="C149" s="1" t="s">
        <v>7</v>
      </c>
      <c r="D149" s="2">
        <v>8190</v>
      </c>
      <c r="E149" s="1" t="s">
        <v>8</v>
      </c>
      <c r="F149" s="3">
        <v>0</v>
      </c>
      <c r="G149" s="1" t="s">
        <v>9</v>
      </c>
      <c r="H149" s="5" t="str">
        <f t="shared" si="6"/>
        <v>mayo</v>
      </c>
      <c r="I149">
        <f t="shared" si="7"/>
        <v>2016</v>
      </c>
      <c r="J149" t="str">
        <f t="shared" si="8"/>
        <v>mayo de 2016</v>
      </c>
    </row>
    <row r="150" spans="1:10" x14ac:dyDescent="0.3">
      <c r="A150" s="26">
        <v>42506</v>
      </c>
      <c r="B150" s="25" t="s">
        <v>146</v>
      </c>
      <c r="C150" s="1" t="s">
        <v>7</v>
      </c>
      <c r="D150" s="2">
        <v>8025</v>
      </c>
      <c r="E150" s="1" t="s">
        <v>8</v>
      </c>
      <c r="F150" s="3">
        <v>-2.0146520146520146</v>
      </c>
      <c r="G150" s="1" t="s">
        <v>9</v>
      </c>
      <c r="H150" s="5" t="str">
        <f t="shared" si="6"/>
        <v>mayo</v>
      </c>
      <c r="I150">
        <f t="shared" si="7"/>
        <v>2016</v>
      </c>
      <c r="J150" t="str">
        <f t="shared" si="8"/>
        <v>mayo de 2016</v>
      </c>
    </row>
    <row r="151" spans="1:10" x14ac:dyDescent="0.3">
      <c r="A151" s="26">
        <v>42513</v>
      </c>
      <c r="B151" s="25" t="s">
        <v>147</v>
      </c>
      <c r="C151" s="1" t="s">
        <v>7</v>
      </c>
      <c r="D151" s="2">
        <v>8150</v>
      </c>
      <c r="E151" s="1" t="s">
        <v>8</v>
      </c>
      <c r="F151" s="3">
        <v>1.557632398753894</v>
      </c>
      <c r="G151" s="1" t="s">
        <v>9</v>
      </c>
      <c r="H151" s="5" t="str">
        <f t="shared" si="6"/>
        <v>mayo</v>
      </c>
      <c r="I151">
        <f t="shared" si="7"/>
        <v>2016</v>
      </c>
      <c r="J151" t="str">
        <f t="shared" si="8"/>
        <v>mayo de 2016</v>
      </c>
    </row>
    <row r="152" spans="1:10" x14ac:dyDescent="0.3">
      <c r="A152" s="26">
        <v>42520</v>
      </c>
      <c r="B152" s="25" t="s">
        <v>148</v>
      </c>
      <c r="C152" s="1" t="s">
        <v>7</v>
      </c>
      <c r="D152" s="2">
        <v>8100</v>
      </c>
      <c r="E152" s="1" t="s">
        <v>8</v>
      </c>
      <c r="F152" s="3">
        <v>-0.61349693251533743</v>
      </c>
      <c r="G152" s="1" t="s">
        <v>9</v>
      </c>
      <c r="H152" s="5" t="str">
        <f t="shared" si="6"/>
        <v>mayo</v>
      </c>
      <c r="I152">
        <f t="shared" si="7"/>
        <v>2016</v>
      </c>
      <c r="J152" t="str">
        <f t="shared" si="8"/>
        <v>mayo de 2016</v>
      </c>
    </row>
    <row r="153" spans="1:10" x14ac:dyDescent="0.3">
      <c r="A153" s="26">
        <v>42527</v>
      </c>
      <c r="B153" s="25" t="s">
        <v>149</v>
      </c>
      <c r="C153" s="1" t="s">
        <v>7</v>
      </c>
      <c r="D153" s="2">
        <v>8275</v>
      </c>
      <c r="E153" s="1" t="s">
        <v>8</v>
      </c>
      <c r="F153" s="3">
        <v>2.1604938271604937</v>
      </c>
      <c r="G153" s="1" t="s">
        <v>9</v>
      </c>
      <c r="H153" s="5" t="str">
        <f t="shared" si="6"/>
        <v>junio</v>
      </c>
      <c r="I153">
        <f t="shared" si="7"/>
        <v>2016</v>
      </c>
      <c r="J153" t="str">
        <f t="shared" si="8"/>
        <v>junio de 2016</v>
      </c>
    </row>
    <row r="154" spans="1:10" x14ac:dyDescent="0.3">
      <c r="A154" s="26">
        <v>42534</v>
      </c>
      <c r="B154" s="25" t="s">
        <v>150</v>
      </c>
      <c r="C154" s="1" t="s">
        <v>7</v>
      </c>
      <c r="D154" s="2">
        <v>8035</v>
      </c>
      <c r="E154" s="1" t="s">
        <v>8</v>
      </c>
      <c r="F154" s="3">
        <v>-2.9003021148036252</v>
      </c>
      <c r="G154" s="1" t="s">
        <v>9</v>
      </c>
      <c r="H154" s="5" t="str">
        <f t="shared" si="6"/>
        <v>junio</v>
      </c>
      <c r="I154">
        <f t="shared" si="7"/>
        <v>2016</v>
      </c>
      <c r="J154" t="str">
        <f t="shared" si="8"/>
        <v>junio de 2016</v>
      </c>
    </row>
    <row r="155" spans="1:10" x14ac:dyDescent="0.3">
      <c r="A155" s="26">
        <v>42541</v>
      </c>
      <c r="B155" s="25" t="s">
        <v>151</v>
      </c>
      <c r="C155" s="1" t="s">
        <v>7</v>
      </c>
      <c r="D155" s="2">
        <v>8205</v>
      </c>
      <c r="E155" s="1" t="s">
        <v>8</v>
      </c>
      <c r="F155" s="3">
        <v>2.1157436216552581</v>
      </c>
      <c r="G155" s="1" t="s">
        <v>9</v>
      </c>
      <c r="H155" s="5" t="str">
        <f t="shared" si="6"/>
        <v>junio</v>
      </c>
      <c r="I155">
        <f t="shared" si="7"/>
        <v>2016</v>
      </c>
      <c r="J155" t="str">
        <f t="shared" si="8"/>
        <v>junio de 2016</v>
      </c>
    </row>
    <row r="156" spans="1:10" x14ac:dyDescent="0.3">
      <c r="A156" s="26">
        <v>42548</v>
      </c>
      <c r="B156" s="25" t="s">
        <v>152</v>
      </c>
      <c r="C156" s="1" t="s">
        <v>7</v>
      </c>
      <c r="D156" s="2">
        <v>8122.5</v>
      </c>
      <c r="E156" s="1" t="s">
        <v>8</v>
      </c>
      <c r="F156" s="3">
        <v>-1.0054844606946984</v>
      </c>
      <c r="G156" s="1" t="s">
        <v>9</v>
      </c>
      <c r="H156" s="5" t="str">
        <f t="shared" si="6"/>
        <v>junio</v>
      </c>
      <c r="I156">
        <f t="shared" si="7"/>
        <v>2016</v>
      </c>
      <c r="J156" t="str">
        <f t="shared" si="8"/>
        <v>junio de 2016</v>
      </c>
    </row>
    <row r="157" spans="1:10" x14ac:dyDescent="0.3">
      <c r="A157" s="26">
        <v>42555</v>
      </c>
      <c r="B157" s="25" t="s">
        <v>153</v>
      </c>
      <c r="C157" s="1" t="s">
        <v>7</v>
      </c>
      <c r="D157" s="2">
        <v>8080</v>
      </c>
      <c r="E157" s="1" t="s">
        <v>8</v>
      </c>
      <c r="F157" s="3">
        <v>-0.52323791935980302</v>
      </c>
      <c r="G157" s="1" t="s">
        <v>9</v>
      </c>
      <c r="H157" s="5" t="str">
        <f t="shared" si="6"/>
        <v>julio</v>
      </c>
      <c r="I157">
        <f t="shared" si="7"/>
        <v>2016</v>
      </c>
      <c r="J157" t="str">
        <f t="shared" si="8"/>
        <v>julio de 2016</v>
      </c>
    </row>
    <row r="158" spans="1:10" x14ac:dyDescent="0.3">
      <c r="A158" s="26">
        <v>42562</v>
      </c>
      <c r="B158" s="25" t="s">
        <v>154</v>
      </c>
      <c r="C158" s="1" t="s">
        <v>7</v>
      </c>
      <c r="D158" s="2">
        <v>8080</v>
      </c>
      <c r="E158" s="1" t="s">
        <v>8</v>
      </c>
      <c r="F158" s="3">
        <v>0</v>
      </c>
      <c r="G158" s="1" t="s">
        <v>9</v>
      </c>
      <c r="H158" s="5" t="str">
        <f t="shared" si="6"/>
        <v>julio</v>
      </c>
      <c r="I158">
        <f t="shared" si="7"/>
        <v>2016</v>
      </c>
      <c r="J158" t="str">
        <f t="shared" si="8"/>
        <v>julio de 2016</v>
      </c>
    </row>
    <row r="159" spans="1:10" x14ac:dyDescent="0.3">
      <c r="A159" s="26">
        <v>42569</v>
      </c>
      <c r="B159" s="25" t="s">
        <v>155</v>
      </c>
      <c r="C159" s="1" t="s">
        <v>7</v>
      </c>
      <c r="D159" s="2">
        <v>7980</v>
      </c>
      <c r="E159" s="1" t="s">
        <v>8</v>
      </c>
      <c r="F159" s="3">
        <v>-1.2376237623762376</v>
      </c>
      <c r="G159" s="1" t="s">
        <v>9</v>
      </c>
      <c r="H159" s="5" t="str">
        <f t="shared" si="6"/>
        <v>julio</v>
      </c>
      <c r="I159">
        <f t="shared" si="7"/>
        <v>2016</v>
      </c>
      <c r="J159" t="str">
        <f t="shared" si="8"/>
        <v>julio de 2016</v>
      </c>
    </row>
    <row r="160" spans="1:10" x14ac:dyDescent="0.3">
      <c r="A160" s="26">
        <v>42576</v>
      </c>
      <c r="B160" s="25" t="s">
        <v>156</v>
      </c>
      <c r="C160" s="1" t="s">
        <v>7</v>
      </c>
      <c r="D160" s="2">
        <v>7735</v>
      </c>
      <c r="E160" s="1" t="s">
        <v>8</v>
      </c>
      <c r="F160" s="3">
        <v>-3.070175438596491</v>
      </c>
      <c r="G160" s="1" t="s">
        <v>9</v>
      </c>
      <c r="H160" s="5" t="str">
        <f t="shared" si="6"/>
        <v>julio</v>
      </c>
      <c r="I160">
        <f t="shared" si="7"/>
        <v>2016</v>
      </c>
      <c r="J160" t="str">
        <f t="shared" si="8"/>
        <v>julio de 2016</v>
      </c>
    </row>
    <row r="161" spans="1:10" x14ac:dyDescent="0.3">
      <c r="A161" s="26">
        <v>42583</v>
      </c>
      <c r="B161" s="25" t="s">
        <v>157</v>
      </c>
      <c r="C161" s="1" t="s">
        <v>7</v>
      </c>
      <c r="D161" s="2">
        <v>7735</v>
      </c>
      <c r="E161" s="1" t="s">
        <v>8</v>
      </c>
      <c r="F161" s="3">
        <v>0</v>
      </c>
      <c r="G161" s="1" t="s">
        <v>9</v>
      </c>
      <c r="H161" s="5" t="str">
        <f t="shared" si="6"/>
        <v>agosto</v>
      </c>
      <c r="I161">
        <f t="shared" si="7"/>
        <v>2016</v>
      </c>
      <c r="J161" t="str">
        <f t="shared" si="8"/>
        <v>agosto de 2016</v>
      </c>
    </row>
    <row r="162" spans="1:10" x14ac:dyDescent="0.3">
      <c r="A162" s="26">
        <v>42590</v>
      </c>
      <c r="B162" s="25" t="s">
        <v>158</v>
      </c>
      <c r="C162" s="1" t="s">
        <v>7</v>
      </c>
      <c r="D162" s="2">
        <v>8032.5</v>
      </c>
      <c r="E162" s="1" t="s">
        <v>8</v>
      </c>
      <c r="F162" s="3">
        <v>3.8461538461538463</v>
      </c>
      <c r="G162" s="1" t="s">
        <v>9</v>
      </c>
      <c r="H162" s="5" t="str">
        <f t="shared" si="6"/>
        <v>agosto</v>
      </c>
      <c r="I162">
        <f t="shared" si="7"/>
        <v>2016</v>
      </c>
      <c r="J162" t="str">
        <f t="shared" si="8"/>
        <v>agosto de 2016</v>
      </c>
    </row>
    <row r="163" spans="1:10" x14ac:dyDescent="0.3">
      <c r="A163" s="26">
        <v>42597</v>
      </c>
      <c r="B163" s="25" t="s">
        <v>159</v>
      </c>
      <c r="C163" s="1" t="s">
        <v>7</v>
      </c>
      <c r="D163" s="2">
        <v>7955</v>
      </c>
      <c r="E163" s="1" t="s">
        <v>8</v>
      </c>
      <c r="F163" s="3">
        <v>-0.96483037659508242</v>
      </c>
      <c r="G163" s="1" t="s">
        <v>9</v>
      </c>
      <c r="H163" s="5" t="str">
        <f t="shared" si="6"/>
        <v>agosto</v>
      </c>
      <c r="I163">
        <f t="shared" si="7"/>
        <v>2016</v>
      </c>
      <c r="J163" t="str">
        <f t="shared" si="8"/>
        <v>agosto de 2016</v>
      </c>
    </row>
    <row r="164" spans="1:10" x14ac:dyDescent="0.3">
      <c r="A164" s="26">
        <v>42604</v>
      </c>
      <c r="B164" s="25" t="s">
        <v>160</v>
      </c>
      <c r="C164" s="1" t="s">
        <v>7</v>
      </c>
      <c r="D164" s="2">
        <v>7955</v>
      </c>
      <c r="E164" s="1" t="s">
        <v>8</v>
      </c>
      <c r="F164" s="3">
        <v>0</v>
      </c>
      <c r="G164" s="1" t="s">
        <v>9</v>
      </c>
      <c r="H164" s="5" t="str">
        <f t="shared" si="6"/>
        <v>agosto</v>
      </c>
      <c r="I164">
        <f t="shared" si="7"/>
        <v>2016</v>
      </c>
      <c r="J164" t="str">
        <f t="shared" si="8"/>
        <v>agosto de 2016</v>
      </c>
    </row>
    <row r="165" spans="1:10" x14ac:dyDescent="0.3">
      <c r="A165" s="26">
        <v>42611</v>
      </c>
      <c r="B165" s="25" t="s">
        <v>161</v>
      </c>
      <c r="C165" s="1" t="s">
        <v>7</v>
      </c>
      <c r="D165" s="2">
        <v>7955</v>
      </c>
      <c r="E165" s="1" t="s">
        <v>8</v>
      </c>
      <c r="F165" s="3">
        <v>0</v>
      </c>
      <c r="G165" s="1" t="s">
        <v>9</v>
      </c>
      <c r="H165" s="5" t="str">
        <f t="shared" si="6"/>
        <v>agosto</v>
      </c>
      <c r="I165">
        <f t="shared" si="7"/>
        <v>2016</v>
      </c>
      <c r="J165" t="str">
        <f t="shared" si="8"/>
        <v>agosto de 2016</v>
      </c>
    </row>
    <row r="166" spans="1:10" x14ac:dyDescent="0.3">
      <c r="A166" s="26">
        <v>42618</v>
      </c>
      <c r="B166" s="25" t="s">
        <v>162</v>
      </c>
      <c r="C166" s="1" t="s">
        <v>7</v>
      </c>
      <c r="D166" s="2">
        <v>7955</v>
      </c>
      <c r="E166" s="1" t="s">
        <v>8</v>
      </c>
      <c r="F166" s="3">
        <v>0</v>
      </c>
      <c r="G166" s="1" t="s">
        <v>9</v>
      </c>
      <c r="H166" s="5" t="str">
        <f t="shared" si="6"/>
        <v>septiembre</v>
      </c>
      <c r="I166">
        <f t="shared" si="7"/>
        <v>2016</v>
      </c>
      <c r="J166" t="str">
        <f t="shared" si="8"/>
        <v>septiembre de 2016</v>
      </c>
    </row>
    <row r="167" spans="1:10" x14ac:dyDescent="0.3">
      <c r="A167" s="26">
        <v>42625</v>
      </c>
      <c r="B167" s="25" t="s">
        <v>163</v>
      </c>
      <c r="C167" s="1" t="s">
        <v>7</v>
      </c>
      <c r="D167" s="2">
        <v>7700</v>
      </c>
      <c r="E167" s="1" t="s">
        <v>8</v>
      </c>
      <c r="F167" s="3">
        <v>-3.2055311125078569</v>
      </c>
      <c r="G167" s="1" t="s">
        <v>9</v>
      </c>
      <c r="H167" s="5" t="str">
        <f t="shared" si="6"/>
        <v>septiembre</v>
      </c>
      <c r="I167">
        <f t="shared" si="7"/>
        <v>2016</v>
      </c>
      <c r="J167" t="str">
        <f t="shared" si="8"/>
        <v>septiembre de 2016</v>
      </c>
    </row>
    <row r="168" spans="1:10" x14ac:dyDescent="0.3">
      <c r="A168" s="26">
        <v>42632</v>
      </c>
      <c r="B168" s="25" t="s">
        <v>164</v>
      </c>
      <c r="C168" s="1" t="s">
        <v>7</v>
      </c>
      <c r="D168" s="2">
        <v>7700</v>
      </c>
      <c r="E168" s="1" t="s">
        <v>8</v>
      </c>
      <c r="F168" s="3">
        <v>0</v>
      </c>
      <c r="G168" s="1" t="s">
        <v>9</v>
      </c>
      <c r="H168" s="5" t="str">
        <f t="shared" si="6"/>
        <v>septiembre</v>
      </c>
      <c r="I168">
        <f t="shared" si="7"/>
        <v>2016</v>
      </c>
      <c r="J168" t="str">
        <f t="shared" si="8"/>
        <v>septiembre de 2016</v>
      </c>
    </row>
    <row r="169" spans="1:10" x14ac:dyDescent="0.3">
      <c r="A169" s="26">
        <v>42639</v>
      </c>
      <c r="B169" s="25" t="s">
        <v>165</v>
      </c>
      <c r="C169" s="1" t="s">
        <v>7</v>
      </c>
      <c r="D169" s="2">
        <v>7775</v>
      </c>
      <c r="E169" s="1" t="s">
        <v>8</v>
      </c>
      <c r="F169" s="3">
        <v>0.97402597402597402</v>
      </c>
      <c r="G169" s="1" t="s">
        <v>9</v>
      </c>
      <c r="H169" s="5" t="str">
        <f t="shared" si="6"/>
        <v>septiembre</v>
      </c>
      <c r="I169">
        <f t="shared" si="7"/>
        <v>2016</v>
      </c>
      <c r="J169" t="str">
        <f t="shared" si="8"/>
        <v>septiembre de 2016</v>
      </c>
    </row>
    <row r="170" spans="1:10" x14ac:dyDescent="0.3">
      <c r="A170" s="26">
        <v>42646</v>
      </c>
      <c r="B170" s="25" t="s">
        <v>166</v>
      </c>
      <c r="C170" s="1" t="s">
        <v>7</v>
      </c>
      <c r="D170" s="2">
        <v>7875</v>
      </c>
      <c r="E170" s="1" t="s">
        <v>8</v>
      </c>
      <c r="F170" s="3">
        <v>1.2861736334405145</v>
      </c>
      <c r="G170" s="1" t="s">
        <v>9</v>
      </c>
      <c r="H170" s="5" t="str">
        <f t="shared" si="6"/>
        <v>octubre</v>
      </c>
      <c r="I170">
        <f t="shared" si="7"/>
        <v>2016</v>
      </c>
      <c r="J170" t="str">
        <f t="shared" si="8"/>
        <v>octubre de 2016</v>
      </c>
    </row>
    <row r="171" spans="1:10" x14ac:dyDescent="0.3">
      <c r="A171" s="26">
        <v>42653</v>
      </c>
      <c r="B171" s="25" t="s">
        <v>167</v>
      </c>
      <c r="C171" s="1" t="s">
        <v>7</v>
      </c>
      <c r="D171" s="2">
        <v>7875</v>
      </c>
      <c r="E171" s="1" t="s">
        <v>8</v>
      </c>
      <c r="F171" s="3">
        <v>0</v>
      </c>
      <c r="G171" s="1" t="s">
        <v>9</v>
      </c>
      <c r="H171" s="5" t="str">
        <f t="shared" si="6"/>
        <v>octubre</v>
      </c>
      <c r="I171">
        <f t="shared" si="7"/>
        <v>2016</v>
      </c>
      <c r="J171" t="str">
        <f t="shared" si="8"/>
        <v>octubre de 2016</v>
      </c>
    </row>
    <row r="172" spans="1:10" x14ac:dyDescent="0.3">
      <c r="A172" s="26">
        <v>42660</v>
      </c>
      <c r="B172" s="25" t="s">
        <v>168</v>
      </c>
      <c r="C172" s="1" t="s">
        <v>7</v>
      </c>
      <c r="D172" s="2">
        <v>7767.5</v>
      </c>
      <c r="E172" s="1" t="s">
        <v>8</v>
      </c>
      <c r="F172" s="3">
        <v>-1.3650793650793651</v>
      </c>
      <c r="G172" s="1" t="s">
        <v>9</v>
      </c>
      <c r="H172" s="5" t="str">
        <f t="shared" si="6"/>
        <v>octubre</v>
      </c>
      <c r="I172">
        <f t="shared" si="7"/>
        <v>2016</v>
      </c>
      <c r="J172" t="str">
        <f t="shared" si="8"/>
        <v>octubre de 2016</v>
      </c>
    </row>
    <row r="173" spans="1:10" x14ac:dyDescent="0.3">
      <c r="A173" s="26">
        <v>42667</v>
      </c>
      <c r="B173" s="25" t="s">
        <v>169</v>
      </c>
      <c r="C173" s="1" t="s">
        <v>7</v>
      </c>
      <c r="D173" s="2">
        <v>7767.5</v>
      </c>
      <c r="E173" s="1" t="s">
        <v>8</v>
      </c>
      <c r="F173" s="3">
        <v>0</v>
      </c>
      <c r="G173" s="1" t="s">
        <v>9</v>
      </c>
      <c r="H173" s="5" t="str">
        <f t="shared" si="6"/>
        <v>octubre</v>
      </c>
      <c r="I173">
        <f t="shared" si="7"/>
        <v>2016</v>
      </c>
      <c r="J173" t="str">
        <f t="shared" si="8"/>
        <v>octubre de 2016</v>
      </c>
    </row>
    <row r="174" spans="1:10" x14ac:dyDescent="0.3">
      <c r="A174" s="26">
        <v>42674</v>
      </c>
      <c r="B174" s="25" t="s">
        <v>170</v>
      </c>
      <c r="C174" s="1" t="s">
        <v>7</v>
      </c>
      <c r="D174" s="2">
        <v>7530</v>
      </c>
      <c r="E174" s="1" t="s">
        <v>8</v>
      </c>
      <c r="F174" s="3">
        <v>-3.0576118442227229</v>
      </c>
      <c r="G174" s="1" t="s">
        <v>9</v>
      </c>
      <c r="H174" s="5" t="str">
        <f t="shared" si="6"/>
        <v>octubre</v>
      </c>
      <c r="I174">
        <f t="shared" si="7"/>
        <v>2016</v>
      </c>
      <c r="J174" t="str">
        <f t="shared" si="8"/>
        <v>octubre de 2016</v>
      </c>
    </row>
    <row r="175" spans="1:10" x14ac:dyDescent="0.3">
      <c r="A175" s="26">
        <v>42681</v>
      </c>
      <c r="B175" s="25" t="s">
        <v>171</v>
      </c>
      <c r="C175" s="1" t="s">
        <v>7</v>
      </c>
      <c r="D175" s="2">
        <v>7607.5</v>
      </c>
      <c r="E175" s="1" t="s">
        <v>8</v>
      </c>
      <c r="F175" s="3">
        <v>1.0292164674634794</v>
      </c>
      <c r="G175" s="1" t="s">
        <v>9</v>
      </c>
      <c r="H175" s="5" t="str">
        <f t="shared" si="6"/>
        <v>noviembre</v>
      </c>
      <c r="I175">
        <f t="shared" si="7"/>
        <v>2016</v>
      </c>
      <c r="J175" t="str">
        <f t="shared" si="8"/>
        <v>noviembre de 2016</v>
      </c>
    </row>
    <row r="176" spans="1:10" x14ac:dyDescent="0.3">
      <c r="A176" s="26">
        <v>42688</v>
      </c>
      <c r="B176" s="25" t="s">
        <v>172</v>
      </c>
      <c r="C176" s="1" t="s">
        <v>7</v>
      </c>
      <c r="D176" s="2">
        <v>7132.5</v>
      </c>
      <c r="E176" s="1" t="s">
        <v>8</v>
      </c>
      <c r="F176" s="3">
        <v>-6.2438383174498853</v>
      </c>
      <c r="G176" s="1" t="s">
        <v>9</v>
      </c>
      <c r="H176" s="5" t="str">
        <f t="shared" si="6"/>
        <v>noviembre</v>
      </c>
      <c r="I176">
        <f t="shared" si="7"/>
        <v>2016</v>
      </c>
      <c r="J176" t="str">
        <f t="shared" si="8"/>
        <v>noviembre de 2016</v>
      </c>
    </row>
    <row r="177" spans="1:10" x14ac:dyDescent="0.3">
      <c r="A177" s="26">
        <v>42695</v>
      </c>
      <c r="B177" s="25" t="s">
        <v>173</v>
      </c>
      <c r="C177" s="1" t="s">
        <v>7</v>
      </c>
      <c r="D177" s="2">
        <v>6947.5</v>
      </c>
      <c r="E177" s="1" t="s">
        <v>8</v>
      </c>
      <c r="F177" s="3">
        <v>-2.5937609533824046</v>
      </c>
      <c r="G177" s="1" t="s">
        <v>9</v>
      </c>
      <c r="H177" s="5" t="str">
        <f t="shared" si="6"/>
        <v>noviembre</v>
      </c>
      <c r="I177">
        <f t="shared" si="7"/>
        <v>2016</v>
      </c>
      <c r="J177" t="str">
        <f t="shared" si="8"/>
        <v>noviembre de 2016</v>
      </c>
    </row>
    <row r="178" spans="1:10" x14ac:dyDescent="0.3">
      <c r="A178" s="26">
        <v>42702</v>
      </c>
      <c r="B178" s="25" t="s">
        <v>174</v>
      </c>
      <c r="C178" s="1" t="s">
        <v>7</v>
      </c>
      <c r="D178" s="2">
        <v>6947.5</v>
      </c>
      <c r="E178" s="1" t="s">
        <v>8</v>
      </c>
      <c r="F178" s="3">
        <v>0</v>
      </c>
      <c r="G178" s="1" t="s">
        <v>9</v>
      </c>
      <c r="H178" s="5" t="str">
        <f t="shared" si="6"/>
        <v>noviembre</v>
      </c>
      <c r="I178">
        <f t="shared" si="7"/>
        <v>2016</v>
      </c>
      <c r="J178" t="str">
        <f t="shared" si="8"/>
        <v>noviembre de 2016</v>
      </c>
    </row>
    <row r="179" spans="1:10" x14ac:dyDescent="0.3">
      <c r="A179" s="26">
        <v>42709</v>
      </c>
      <c r="B179" s="25" t="s">
        <v>175</v>
      </c>
      <c r="C179" s="1" t="s">
        <v>7</v>
      </c>
      <c r="D179" s="2">
        <v>6757.5</v>
      </c>
      <c r="E179" s="1" t="s">
        <v>8</v>
      </c>
      <c r="F179" s="3">
        <v>-2.7347966894566391</v>
      </c>
      <c r="G179" s="1" t="s">
        <v>9</v>
      </c>
      <c r="H179" s="5" t="str">
        <f t="shared" si="6"/>
        <v>diciembre</v>
      </c>
      <c r="I179">
        <f t="shared" si="7"/>
        <v>2016</v>
      </c>
      <c r="J179" t="str">
        <f t="shared" si="8"/>
        <v>diciembre de 2016</v>
      </c>
    </row>
    <row r="180" spans="1:10" x14ac:dyDescent="0.3">
      <c r="A180" s="26">
        <v>42716</v>
      </c>
      <c r="B180" s="25" t="s">
        <v>176</v>
      </c>
      <c r="C180" s="1" t="s">
        <v>7</v>
      </c>
      <c r="D180" s="2">
        <v>6650</v>
      </c>
      <c r="E180" s="1" t="s">
        <v>8</v>
      </c>
      <c r="F180" s="3">
        <v>-1.5908250092489826</v>
      </c>
      <c r="G180" s="1" t="s">
        <v>9</v>
      </c>
      <c r="H180" s="5" t="str">
        <f t="shared" si="6"/>
        <v>diciembre</v>
      </c>
      <c r="I180">
        <f t="shared" si="7"/>
        <v>2016</v>
      </c>
      <c r="J180" t="str">
        <f t="shared" si="8"/>
        <v>diciembre de 2016</v>
      </c>
    </row>
    <row r="181" spans="1:10" x14ac:dyDescent="0.3">
      <c r="A181" s="26">
        <v>42723</v>
      </c>
      <c r="B181" s="25" t="s">
        <v>177</v>
      </c>
      <c r="C181" s="1" t="s">
        <v>7</v>
      </c>
      <c r="D181" s="2">
        <v>6597.5</v>
      </c>
      <c r="E181" s="1" t="s">
        <v>8</v>
      </c>
      <c r="F181" s="3">
        <v>-0.78947368421052633</v>
      </c>
      <c r="G181" s="1" t="s">
        <v>9</v>
      </c>
      <c r="H181" s="5" t="str">
        <f t="shared" si="6"/>
        <v>diciembre</v>
      </c>
      <c r="I181">
        <f t="shared" si="7"/>
        <v>2016</v>
      </c>
      <c r="J181" t="str">
        <f t="shared" si="8"/>
        <v>diciembre de 2016</v>
      </c>
    </row>
    <row r="182" spans="1:10" x14ac:dyDescent="0.3">
      <c r="A182" s="26">
        <v>42730</v>
      </c>
      <c r="B182" s="25" t="s">
        <v>178</v>
      </c>
      <c r="C182" s="1" t="s">
        <v>7</v>
      </c>
      <c r="D182" s="2">
        <v>6225</v>
      </c>
      <c r="E182" s="1" t="s">
        <v>8</v>
      </c>
      <c r="F182" s="3">
        <v>-5.6460780598711633</v>
      </c>
      <c r="G182" s="1" t="s">
        <v>9</v>
      </c>
      <c r="H182" s="5" t="str">
        <f t="shared" si="6"/>
        <v>diciembre</v>
      </c>
      <c r="I182">
        <f t="shared" si="7"/>
        <v>2016</v>
      </c>
      <c r="J182" t="str">
        <f t="shared" si="8"/>
        <v>diciembre de 2016</v>
      </c>
    </row>
    <row r="183" spans="1:10" x14ac:dyDescent="0.3">
      <c r="A183" s="26">
        <v>42737</v>
      </c>
      <c r="B183" s="25" t="s">
        <v>179</v>
      </c>
      <c r="C183" s="1" t="s">
        <v>7</v>
      </c>
      <c r="D183" s="2">
        <v>6225</v>
      </c>
      <c r="E183" s="1" t="s">
        <v>8</v>
      </c>
      <c r="F183" s="3">
        <v>0</v>
      </c>
      <c r="G183" s="1" t="s">
        <v>9</v>
      </c>
      <c r="H183" s="5" t="str">
        <f t="shared" si="6"/>
        <v>enero</v>
      </c>
      <c r="I183">
        <f t="shared" si="7"/>
        <v>2017</v>
      </c>
      <c r="J183" t="str">
        <f t="shared" si="8"/>
        <v>enero de 2017</v>
      </c>
    </row>
    <row r="184" spans="1:10" x14ac:dyDescent="0.3">
      <c r="A184" s="26">
        <v>42744</v>
      </c>
      <c r="B184" s="25" t="s">
        <v>180</v>
      </c>
      <c r="C184" s="1" t="s">
        <v>7</v>
      </c>
      <c r="D184" s="2">
        <v>5955</v>
      </c>
      <c r="E184" s="1" t="s">
        <v>8</v>
      </c>
      <c r="F184" s="3">
        <v>-4.3373493975903612</v>
      </c>
      <c r="G184" s="1" t="s">
        <v>9</v>
      </c>
      <c r="H184" s="5" t="str">
        <f t="shared" si="6"/>
        <v>enero</v>
      </c>
      <c r="I184">
        <f t="shared" si="7"/>
        <v>2017</v>
      </c>
      <c r="J184" t="str">
        <f t="shared" si="8"/>
        <v>enero de 2017</v>
      </c>
    </row>
    <row r="185" spans="1:10" x14ac:dyDescent="0.3">
      <c r="A185" s="26">
        <v>42751</v>
      </c>
      <c r="B185" s="25" t="s">
        <v>181</v>
      </c>
      <c r="C185" s="1" t="s">
        <v>7</v>
      </c>
      <c r="D185" s="2">
        <v>5875</v>
      </c>
      <c r="E185" s="1" t="s">
        <v>8</v>
      </c>
      <c r="F185" s="3">
        <v>-1.3434089000839631</v>
      </c>
      <c r="G185" s="1" t="s">
        <v>9</v>
      </c>
      <c r="H185" s="5" t="str">
        <f t="shared" si="6"/>
        <v>enero</v>
      </c>
      <c r="I185">
        <f t="shared" si="7"/>
        <v>2017</v>
      </c>
      <c r="J185" t="str">
        <f t="shared" si="8"/>
        <v>enero de 2017</v>
      </c>
    </row>
    <row r="186" spans="1:10" x14ac:dyDescent="0.3">
      <c r="A186" s="26">
        <v>42758</v>
      </c>
      <c r="B186" s="25" t="s">
        <v>182</v>
      </c>
      <c r="C186" s="1" t="s">
        <v>7</v>
      </c>
      <c r="D186" s="2">
        <v>5925</v>
      </c>
      <c r="E186" s="1" t="s">
        <v>8</v>
      </c>
      <c r="F186" s="3">
        <v>0.85106382978723405</v>
      </c>
      <c r="G186" s="1" t="s">
        <v>9</v>
      </c>
      <c r="H186" s="5" t="str">
        <f t="shared" si="6"/>
        <v>enero</v>
      </c>
      <c r="I186">
        <f t="shared" si="7"/>
        <v>2017</v>
      </c>
      <c r="J186" t="str">
        <f t="shared" si="8"/>
        <v>enero de 2017</v>
      </c>
    </row>
    <row r="187" spans="1:10" x14ac:dyDescent="0.3">
      <c r="A187" s="26">
        <v>42765</v>
      </c>
      <c r="B187" s="25" t="s">
        <v>183</v>
      </c>
      <c r="C187" s="1" t="s">
        <v>7</v>
      </c>
      <c r="D187" s="2">
        <v>5907.5</v>
      </c>
      <c r="E187" s="1" t="s">
        <v>8</v>
      </c>
      <c r="F187" s="3">
        <v>-0.29535864978902954</v>
      </c>
      <c r="G187" s="1" t="s">
        <v>9</v>
      </c>
      <c r="H187" s="5" t="str">
        <f t="shared" si="6"/>
        <v>enero</v>
      </c>
      <c r="I187">
        <f t="shared" si="7"/>
        <v>2017</v>
      </c>
      <c r="J187" t="str">
        <f t="shared" si="8"/>
        <v>enero de 2017</v>
      </c>
    </row>
    <row r="188" spans="1:10" x14ac:dyDescent="0.3">
      <c r="A188" s="26">
        <v>42772</v>
      </c>
      <c r="B188" s="25" t="s">
        <v>184</v>
      </c>
      <c r="C188" s="1" t="s">
        <v>7</v>
      </c>
      <c r="D188" s="2">
        <v>5722.5</v>
      </c>
      <c r="E188" s="1" t="s">
        <v>8</v>
      </c>
      <c r="F188" s="3">
        <v>-3.1316123571730849</v>
      </c>
      <c r="G188" s="1" t="s">
        <v>9</v>
      </c>
      <c r="H188" s="5" t="str">
        <f t="shared" si="6"/>
        <v>febrero</v>
      </c>
      <c r="I188">
        <f t="shared" si="7"/>
        <v>2017</v>
      </c>
      <c r="J188" t="str">
        <f t="shared" si="8"/>
        <v>febrero de 2017</v>
      </c>
    </row>
    <row r="189" spans="1:10" x14ac:dyDescent="0.3">
      <c r="A189" s="26">
        <v>42779</v>
      </c>
      <c r="B189" s="25" t="s">
        <v>185</v>
      </c>
      <c r="C189" s="1" t="s">
        <v>7</v>
      </c>
      <c r="D189" s="2">
        <v>5665</v>
      </c>
      <c r="E189" s="1" t="s">
        <v>8</v>
      </c>
      <c r="F189" s="3">
        <v>-1.0048055919615553</v>
      </c>
      <c r="G189" s="1" t="s">
        <v>9</v>
      </c>
      <c r="H189" s="5" t="str">
        <f t="shared" si="6"/>
        <v>febrero</v>
      </c>
      <c r="I189">
        <f t="shared" si="7"/>
        <v>2017</v>
      </c>
      <c r="J189" t="str">
        <f t="shared" si="8"/>
        <v>febrero de 2017</v>
      </c>
    </row>
    <row r="190" spans="1:10" x14ac:dyDescent="0.3">
      <c r="A190" s="26">
        <v>42786</v>
      </c>
      <c r="B190" s="25" t="s">
        <v>186</v>
      </c>
      <c r="C190" s="1" t="s">
        <v>7</v>
      </c>
      <c r="D190" s="2">
        <v>5665</v>
      </c>
      <c r="E190" s="1" t="s">
        <v>8</v>
      </c>
      <c r="F190" s="3">
        <v>0</v>
      </c>
      <c r="G190" s="1" t="s">
        <v>9</v>
      </c>
      <c r="H190" s="5" t="str">
        <f t="shared" si="6"/>
        <v>febrero</v>
      </c>
      <c r="I190">
        <f t="shared" si="7"/>
        <v>2017</v>
      </c>
      <c r="J190" t="str">
        <f t="shared" si="8"/>
        <v>febrero de 2017</v>
      </c>
    </row>
    <row r="191" spans="1:10" x14ac:dyDescent="0.3">
      <c r="A191" s="26">
        <v>42793</v>
      </c>
      <c r="B191" s="25" t="s">
        <v>187</v>
      </c>
      <c r="C191" s="1" t="s">
        <v>7</v>
      </c>
      <c r="D191" s="2">
        <v>5665</v>
      </c>
      <c r="E191" s="1" t="s">
        <v>8</v>
      </c>
      <c r="F191" s="3">
        <v>0</v>
      </c>
      <c r="G191" s="1" t="s">
        <v>9</v>
      </c>
      <c r="H191" s="5" t="str">
        <f t="shared" si="6"/>
        <v>febrero</v>
      </c>
      <c r="I191">
        <f t="shared" si="7"/>
        <v>2017</v>
      </c>
      <c r="J191" t="str">
        <f t="shared" si="8"/>
        <v>febrero de 2017</v>
      </c>
    </row>
    <row r="192" spans="1:10" x14ac:dyDescent="0.3">
      <c r="A192" s="26">
        <v>42800</v>
      </c>
      <c r="B192" s="25" t="s">
        <v>188</v>
      </c>
      <c r="C192" s="1" t="s">
        <v>7</v>
      </c>
      <c r="D192" s="2">
        <v>5645</v>
      </c>
      <c r="E192" s="1" t="s">
        <v>8</v>
      </c>
      <c r="F192" s="3">
        <v>-0.35304501323918802</v>
      </c>
      <c r="G192" s="1" t="s">
        <v>9</v>
      </c>
      <c r="H192" s="5" t="str">
        <f t="shared" si="6"/>
        <v>marzo</v>
      </c>
      <c r="I192">
        <f t="shared" si="7"/>
        <v>2017</v>
      </c>
      <c r="J192" t="str">
        <f t="shared" si="8"/>
        <v>marzo de 2017</v>
      </c>
    </row>
    <row r="193" spans="1:10" x14ac:dyDescent="0.3">
      <c r="A193" s="26">
        <v>42807</v>
      </c>
      <c r="B193" s="25" t="s">
        <v>189</v>
      </c>
      <c r="C193" s="1" t="s">
        <v>7</v>
      </c>
      <c r="D193" s="2">
        <v>5637.5</v>
      </c>
      <c r="E193" s="1" t="s">
        <v>8</v>
      </c>
      <c r="F193" s="3">
        <v>-0.1328609388839681</v>
      </c>
      <c r="G193" s="1" t="s">
        <v>9</v>
      </c>
      <c r="H193" s="5" t="str">
        <f t="shared" si="6"/>
        <v>marzo</v>
      </c>
      <c r="I193">
        <f t="shared" si="7"/>
        <v>2017</v>
      </c>
      <c r="J193" t="str">
        <f t="shared" si="8"/>
        <v>marzo de 2017</v>
      </c>
    </row>
    <row r="194" spans="1:10" x14ac:dyDescent="0.3">
      <c r="A194" s="26">
        <v>42814</v>
      </c>
      <c r="B194" s="25" t="s">
        <v>190</v>
      </c>
      <c r="C194" s="1" t="s">
        <v>7</v>
      </c>
      <c r="D194" s="2">
        <v>5677.5</v>
      </c>
      <c r="E194" s="1" t="s">
        <v>8</v>
      </c>
      <c r="F194" s="3">
        <v>0.70953436807095338</v>
      </c>
      <c r="G194" s="1" t="s">
        <v>9</v>
      </c>
      <c r="H194" s="5" t="str">
        <f t="shared" si="6"/>
        <v>marzo</v>
      </c>
      <c r="I194">
        <f t="shared" si="7"/>
        <v>2017</v>
      </c>
      <c r="J194" t="str">
        <f t="shared" si="8"/>
        <v>marzo de 2017</v>
      </c>
    </row>
    <row r="195" spans="1:10" x14ac:dyDescent="0.3">
      <c r="A195" s="26">
        <v>42821</v>
      </c>
      <c r="B195" s="25" t="s">
        <v>191</v>
      </c>
      <c r="C195" s="1" t="s">
        <v>7</v>
      </c>
      <c r="D195" s="2">
        <v>5750</v>
      </c>
      <c r="E195" s="1" t="s">
        <v>8</v>
      </c>
      <c r="F195" s="3">
        <v>1.2769704975781595</v>
      </c>
      <c r="G195" s="1" t="s">
        <v>9</v>
      </c>
      <c r="H195" s="5" t="str">
        <f t="shared" ref="H195:H258" si="9">TEXT(A195,"MMMM")</f>
        <v>marzo</v>
      </c>
      <c r="I195">
        <f t="shared" ref="I195:I258" si="10">YEAR(A195)</f>
        <v>2017</v>
      </c>
      <c r="J195" t="str">
        <f t="shared" ref="J195:J258" si="11">_xlfn.CONCAT(H195," de ",I195)</f>
        <v>marzo de 2017</v>
      </c>
    </row>
    <row r="196" spans="1:10" x14ac:dyDescent="0.3">
      <c r="A196" s="26">
        <v>42828</v>
      </c>
      <c r="B196" s="25" t="s">
        <v>192</v>
      </c>
      <c r="C196" s="1" t="s">
        <v>7</v>
      </c>
      <c r="D196" s="2">
        <v>5710</v>
      </c>
      <c r="E196" s="1" t="s">
        <v>8</v>
      </c>
      <c r="F196" s="3">
        <v>-0.69565217391304346</v>
      </c>
      <c r="G196" s="1" t="s">
        <v>9</v>
      </c>
      <c r="H196" s="5" t="str">
        <f t="shared" si="9"/>
        <v>abril</v>
      </c>
      <c r="I196">
        <f t="shared" si="10"/>
        <v>2017</v>
      </c>
      <c r="J196" t="str">
        <f t="shared" si="11"/>
        <v>abril de 2017</v>
      </c>
    </row>
    <row r="197" spans="1:10" x14ac:dyDescent="0.3">
      <c r="A197" s="26">
        <v>42835</v>
      </c>
      <c r="B197" s="25" t="s">
        <v>193</v>
      </c>
      <c r="C197" s="1" t="s">
        <v>7</v>
      </c>
      <c r="D197" s="2">
        <v>5635</v>
      </c>
      <c r="E197" s="1" t="s">
        <v>8</v>
      </c>
      <c r="F197" s="3">
        <v>-1.3134851138353765</v>
      </c>
      <c r="G197" s="1" t="s">
        <v>9</v>
      </c>
      <c r="H197" s="5" t="str">
        <f t="shared" si="9"/>
        <v>abril</v>
      </c>
      <c r="I197">
        <f t="shared" si="10"/>
        <v>2017</v>
      </c>
      <c r="J197" t="str">
        <f t="shared" si="11"/>
        <v>abril de 2017</v>
      </c>
    </row>
    <row r="198" spans="1:10" x14ac:dyDescent="0.3">
      <c r="A198" s="26">
        <v>42842</v>
      </c>
      <c r="B198" s="25" t="s">
        <v>194</v>
      </c>
      <c r="C198" s="1" t="s">
        <v>7</v>
      </c>
      <c r="D198" s="2">
        <v>5212.5</v>
      </c>
      <c r="E198" s="1" t="s">
        <v>8</v>
      </c>
      <c r="F198" s="3">
        <v>-7.4977817213842055</v>
      </c>
      <c r="G198" s="1" t="s">
        <v>9</v>
      </c>
      <c r="H198" s="5" t="str">
        <f t="shared" si="9"/>
        <v>abril</v>
      </c>
      <c r="I198">
        <f t="shared" si="10"/>
        <v>2017</v>
      </c>
      <c r="J198" t="str">
        <f t="shared" si="11"/>
        <v>abril de 2017</v>
      </c>
    </row>
    <row r="199" spans="1:10" x14ac:dyDescent="0.3">
      <c r="A199" s="26">
        <v>42849</v>
      </c>
      <c r="B199" s="25" t="s">
        <v>195</v>
      </c>
      <c r="C199" s="1" t="s">
        <v>7</v>
      </c>
      <c r="D199" s="2">
        <v>5015</v>
      </c>
      <c r="E199" s="1" t="s">
        <v>8</v>
      </c>
      <c r="F199" s="3">
        <v>-3.7889688249400475</v>
      </c>
      <c r="G199" s="1" t="s">
        <v>9</v>
      </c>
      <c r="H199" s="5" t="str">
        <f t="shared" si="9"/>
        <v>abril</v>
      </c>
      <c r="I199">
        <f t="shared" si="10"/>
        <v>2017</v>
      </c>
      <c r="J199" t="str">
        <f t="shared" si="11"/>
        <v>abril de 2017</v>
      </c>
    </row>
    <row r="200" spans="1:10" x14ac:dyDescent="0.3">
      <c r="A200" s="26">
        <v>42856</v>
      </c>
      <c r="B200" s="25" t="s">
        <v>196</v>
      </c>
      <c r="C200" s="1" t="s">
        <v>7</v>
      </c>
      <c r="D200" s="2">
        <v>4642.5</v>
      </c>
      <c r="E200" s="1" t="s">
        <v>8</v>
      </c>
      <c r="F200" s="3">
        <v>-7.4277168494516443</v>
      </c>
      <c r="G200" s="1" t="s">
        <v>9</v>
      </c>
      <c r="H200" s="5" t="str">
        <f t="shared" si="9"/>
        <v>mayo</v>
      </c>
      <c r="I200">
        <f t="shared" si="10"/>
        <v>2017</v>
      </c>
      <c r="J200" t="str">
        <f t="shared" si="11"/>
        <v>mayo de 2017</v>
      </c>
    </row>
    <row r="201" spans="1:10" x14ac:dyDescent="0.3">
      <c r="A201" s="26">
        <v>42863</v>
      </c>
      <c r="B201" s="25" t="s">
        <v>197</v>
      </c>
      <c r="C201" s="1" t="s">
        <v>7</v>
      </c>
      <c r="D201" s="2">
        <v>4490</v>
      </c>
      <c r="E201" s="1" t="s">
        <v>8</v>
      </c>
      <c r="F201" s="3">
        <v>-3.2848680667743673</v>
      </c>
      <c r="G201" s="1" t="s">
        <v>9</v>
      </c>
      <c r="H201" s="5" t="str">
        <f t="shared" si="9"/>
        <v>mayo</v>
      </c>
      <c r="I201">
        <f t="shared" si="10"/>
        <v>2017</v>
      </c>
      <c r="J201" t="str">
        <f t="shared" si="11"/>
        <v>mayo de 2017</v>
      </c>
    </row>
    <row r="202" spans="1:10" x14ac:dyDescent="0.3">
      <c r="A202" s="26">
        <v>42870</v>
      </c>
      <c r="B202" s="25" t="s">
        <v>198</v>
      </c>
      <c r="C202" s="1" t="s">
        <v>7</v>
      </c>
      <c r="D202" s="2">
        <v>4882</v>
      </c>
      <c r="E202" s="1" t="s">
        <v>8</v>
      </c>
      <c r="F202" s="3">
        <v>8.7305122494432084</v>
      </c>
      <c r="G202" s="1" t="s">
        <v>9</v>
      </c>
      <c r="H202" s="5" t="str">
        <f t="shared" si="9"/>
        <v>mayo</v>
      </c>
      <c r="I202">
        <f t="shared" si="10"/>
        <v>2017</v>
      </c>
      <c r="J202" t="str">
        <f t="shared" si="11"/>
        <v>mayo de 2017</v>
      </c>
    </row>
    <row r="203" spans="1:10" x14ac:dyDescent="0.3">
      <c r="A203" s="26">
        <v>42877</v>
      </c>
      <c r="B203" s="25" t="s">
        <v>199</v>
      </c>
      <c r="C203" s="1" t="s">
        <v>7</v>
      </c>
      <c r="D203" s="2">
        <v>5022</v>
      </c>
      <c r="E203" s="1" t="s">
        <v>8</v>
      </c>
      <c r="F203" s="3">
        <v>2.8676771814829989</v>
      </c>
      <c r="G203" s="1" t="s">
        <v>9</v>
      </c>
      <c r="H203" s="5" t="str">
        <f t="shared" si="9"/>
        <v>mayo</v>
      </c>
      <c r="I203">
        <f t="shared" si="10"/>
        <v>2017</v>
      </c>
      <c r="J203" t="str">
        <f t="shared" si="11"/>
        <v>mayo de 2017</v>
      </c>
    </row>
    <row r="204" spans="1:10" x14ac:dyDescent="0.3">
      <c r="A204" s="26">
        <v>42884</v>
      </c>
      <c r="B204" s="25" t="s">
        <v>200</v>
      </c>
      <c r="C204" s="1" t="s">
        <v>7</v>
      </c>
      <c r="D204" s="2">
        <v>4924</v>
      </c>
      <c r="E204" s="1" t="s">
        <v>8</v>
      </c>
      <c r="F204" s="3">
        <v>-1.9514137793707687</v>
      </c>
      <c r="G204" s="1" t="s">
        <v>9</v>
      </c>
      <c r="H204" s="5" t="str">
        <f t="shared" si="9"/>
        <v>mayo</v>
      </c>
      <c r="I204">
        <f t="shared" si="10"/>
        <v>2017</v>
      </c>
      <c r="J204" t="str">
        <f t="shared" si="11"/>
        <v>mayo de 2017</v>
      </c>
    </row>
    <row r="205" spans="1:10" x14ac:dyDescent="0.3">
      <c r="A205" s="26">
        <v>42891</v>
      </c>
      <c r="B205" s="25" t="s">
        <v>1357</v>
      </c>
      <c r="C205" s="1" t="s">
        <v>7</v>
      </c>
      <c r="D205" s="2">
        <v>4980</v>
      </c>
      <c r="E205" s="1" t="s">
        <v>8</v>
      </c>
      <c r="F205" s="3">
        <v>1.1372867587327375</v>
      </c>
      <c r="G205" s="1" t="s">
        <v>9</v>
      </c>
      <c r="H205" s="5" t="str">
        <f t="shared" si="9"/>
        <v>junio</v>
      </c>
      <c r="I205">
        <f t="shared" si="10"/>
        <v>2017</v>
      </c>
      <c r="J205" t="str">
        <f t="shared" si="11"/>
        <v>junio de 2017</v>
      </c>
    </row>
    <row r="206" spans="1:10" x14ac:dyDescent="0.3">
      <c r="A206" s="26">
        <v>42898</v>
      </c>
      <c r="B206" s="25" t="s">
        <v>201</v>
      </c>
      <c r="C206" s="1" t="s">
        <v>7</v>
      </c>
      <c r="D206" s="2">
        <v>4878</v>
      </c>
      <c r="E206" s="1" t="s">
        <v>8</v>
      </c>
      <c r="F206" s="3">
        <v>-2.0481927710843375</v>
      </c>
      <c r="G206" s="1" t="s">
        <v>9</v>
      </c>
      <c r="H206" s="5" t="str">
        <f t="shared" si="9"/>
        <v>junio</v>
      </c>
      <c r="I206">
        <f t="shared" si="10"/>
        <v>2017</v>
      </c>
      <c r="J206" t="str">
        <f t="shared" si="11"/>
        <v>junio de 2017</v>
      </c>
    </row>
    <row r="207" spans="1:10" x14ac:dyDescent="0.3">
      <c r="A207" s="26">
        <v>42905</v>
      </c>
      <c r="B207" s="25" t="s">
        <v>202</v>
      </c>
      <c r="C207" s="1" t="s">
        <v>7</v>
      </c>
      <c r="D207" s="2">
        <v>4924</v>
      </c>
      <c r="E207" s="1" t="s">
        <v>8</v>
      </c>
      <c r="F207" s="3">
        <v>0.94300943009430105</v>
      </c>
      <c r="G207" s="1" t="s">
        <v>9</v>
      </c>
      <c r="H207" s="5" t="str">
        <f t="shared" si="9"/>
        <v>junio</v>
      </c>
      <c r="I207">
        <f t="shared" si="10"/>
        <v>2017</v>
      </c>
      <c r="J207" t="str">
        <f t="shared" si="11"/>
        <v>junio de 2017</v>
      </c>
    </row>
    <row r="208" spans="1:10" x14ac:dyDescent="0.3">
      <c r="A208" s="26">
        <v>42912</v>
      </c>
      <c r="B208" s="25" t="s">
        <v>203</v>
      </c>
      <c r="C208" s="1" t="s">
        <v>7</v>
      </c>
      <c r="D208" s="2">
        <v>4744</v>
      </c>
      <c r="E208" s="1" t="s">
        <v>8</v>
      </c>
      <c r="F208" s="3">
        <v>-3.6555645816409426</v>
      </c>
      <c r="G208" s="1" t="s">
        <v>9</v>
      </c>
      <c r="H208" s="5" t="str">
        <f t="shared" si="9"/>
        <v>junio</v>
      </c>
      <c r="I208">
        <f t="shared" si="10"/>
        <v>2017</v>
      </c>
      <c r="J208" t="str">
        <f t="shared" si="11"/>
        <v>junio de 2017</v>
      </c>
    </row>
    <row r="209" spans="1:10" x14ac:dyDescent="0.3">
      <c r="A209" s="26">
        <v>42919</v>
      </c>
      <c r="B209" s="25" t="s">
        <v>204</v>
      </c>
      <c r="C209" s="1" t="s">
        <v>7</v>
      </c>
      <c r="D209" s="2">
        <v>4780</v>
      </c>
      <c r="E209" s="1" t="s">
        <v>8</v>
      </c>
      <c r="F209" s="3">
        <v>0.75885328836424959</v>
      </c>
      <c r="G209" s="1" t="s">
        <v>9</v>
      </c>
      <c r="H209" s="5" t="str">
        <f t="shared" si="9"/>
        <v>julio</v>
      </c>
      <c r="I209">
        <f t="shared" si="10"/>
        <v>2017</v>
      </c>
      <c r="J209" t="str">
        <f t="shared" si="11"/>
        <v>julio de 2017</v>
      </c>
    </row>
    <row r="210" spans="1:10" x14ac:dyDescent="0.3">
      <c r="A210" s="26">
        <v>42926</v>
      </c>
      <c r="B210" s="25" t="s">
        <v>205</v>
      </c>
      <c r="C210" s="1" t="s">
        <v>7</v>
      </c>
      <c r="D210" s="2">
        <v>4974</v>
      </c>
      <c r="E210" s="1" t="s">
        <v>8</v>
      </c>
      <c r="F210" s="3">
        <v>4.0585774058577408</v>
      </c>
      <c r="G210" s="1" t="s">
        <v>9</v>
      </c>
      <c r="H210" s="5" t="str">
        <f t="shared" si="9"/>
        <v>julio</v>
      </c>
      <c r="I210">
        <f t="shared" si="10"/>
        <v>2017</v>
      </c>
      <c r="J210" t="str">
        <f t="shared" si="11"/>
        <v>julio de 2017</v>
      </c>
    </row>
    <row r="211" spans="1:10" x14ac:dyDescent="0.3">
      <c r="A211" s="26">
        <v>42933</v>
      </c>
      <c r="B211" s="25" t="s">
        <v>206</v>
      </c>
      <c r="C211" s="1" t="s">
        <v>7</v>
      </c>
      <c r="D211" s="2">
        <v>4836</v>
      </c>
      <c r="E211" s="1" t="s">
        <v>8</v>
      </c>
      <c r="F211" s="3">
        <v>-2.7744270205066344</v>
      </c>
      <c r="G211" s="1" t="s">
        <v>9</v>
      </c>
      <c r="H211" s="5" t="str">
        <f t="shared" si="9"/>
        <v>julio</v>
      </c>
      <c r="I211">
        <f t="shared" si="10"/>
        <v>2017</v>
      </c>
      <c r="J211" t="str">
        <f t="shared" si="11"/>
        <v>julio de 2017</v>
      </c>
    </row>
    <row r="212" spans="1:10" x14ac:dyDescent="0.3">
      <c r="A212" s="26">
        <v>42940</v>
      </c>
      <c r="B212" s="25" t="s">
        <v>207</v>
      </c>
      <c r="C212" s="1" t="s">
        <v>7</v>
      </c>
      <c r="D212" s="2">
        <v>4944</v>
      </c>
      <c r="E212" s="1" t="s">
        <v>8</v>
      </c>
      <c r="F212" s="3">
        <v>2.2332506203473943</v>
      </c>
      <c r="G212" s="1" t="s">
        <v>9</v>
      </c>
      <c r="H212" s="5" t="str">
        <f t="shared" si="9"/>
        <v>julio</v>
      </c>
      <c r="I212">
        <f t="shared" si="10"/>
        <v>2017</v>
      </c>
      <c r="J212" t="str">
        <f t="shared" si="11"/>
        <v>julio de 2017</v>
      </c>
    </row>
    <row r="213" spans="1:10" x14ac:dyDescent="0.3">
      <c r="A213" s="26">
        <v>42947</v>
      </c>
      <c r="B213" s="25" t="s">
        <v>208</v>
      </c>
      <c r="C213" s="1" t="s">
        <v>7</v>
      </c>
      <c r="D213" s="2">
        <v>4994</v>
      </c>
      <c r="E213" s="1" t="s">
        <v>8</v>
      </c>
      <c r="F213" s="3">
        <v>1.0113268608414239</v>
      </c>
      <c r="G213" s="1" t="s">
        <v>9</v>
      </c>
      <c r="H213" s="5" t="str">
        <f t="shared" si="9"/>
        <v>julio</v>
      </c>
      <c r="I213">
        <f t="shared" si="10"/>
        <v>2017</v>
      </c>
      <c r="J213" t="str">
        <f t="shared" si="11"/>
        <v>julio de 2017</v>
      </c>
    </row>
    <row r="214" spans="1:10" x14ac:dyDescent="0.3">
      <c r="A214" s="26">
        <v>42954</v>
      </c>
      <c r="B214" s="25" t="s">
        <v>209</v>
      </c>
      <c r="C214" s="1" t="s">
        <v>7</v>
      </c>
      <c r="D214" s="2">
        <v>5168</v>
      </c>
      <c r="E214" s="1" t="s">
        <v>8</v>
      </c>
      <c r="F214" s="3">
        <v>3.4841810172206644</v>
      </c>
      <c r="G214" s="1" t="s">
        <v>9</v>
      </c>
      <c r="H214" s="5" t="str">
        <f t="shared" si="9"/>
        <v>agosto</v>
      </c>
      <c r="I214">
        <f t="shared" si="10"/>
        <v>2017</v>
      </c>
      <c r="J214" t="str">
        <f t="shared" si="11"/>
        <v>agosto de 2017</v>
      </c>
    </row>
    <row r="215" spans="1:10" x14ac:dyDescent="0.3">
      <c r="A215" s="26">
        <v>42961</v>
      </c>
      <c r="B215" s="25" t="s">
        <v>210</v>
      </c>
      <c r="C215" s="1" t="s">
        <v>7</v>
      </c>
      <c r="D215" s="2">
        <v>5052</v>
      </c>
      <c r="E215" s="1" t="s">
        <v>8</v>
      </c>
      <c r="F215" s="3">
        <v>-2.244582043343653</v>
      </c>
      <c r="G215" s="1" t="s">
        <v>9</v>
      </c>
      <c r="H215" s="5" t="str">
        <f t="shared" si="9"/>
        <v>agosto</v>
      </c>
      <c r="I215">
        <f t="shared" si="10"/>
        <v>2017</v>
      </c>
      <c r="J215" t="str">
        <f t="shared" si="11"/>
        <v>agosto de 2017</v>
      </c>
    </row>
    <row r="216" spans="1:10" x14ac:dyDescent="0.3">
      <c r="A216" s="26">
        <v>42968</v>
      </c>
      <c r="B216" s="25" t="s">
        <v>211</v>
      </c>
      <c r="C216" s="1" t="s">
        <v>7</v>
      </c>
      <c r="D216" s="2">
        <v>4816</v>
      </c>
      <c r="E216" s="1" t="s">
        <v>8</v>
      </c>
      <c r="F216" s="3">
        <v>-4.6714172604908946</v>
      </c>
      <c r="G216" s="1" t="s">
        <v>9</v>
      </c>
      <c r="H216" s="5" t="str">
        <f t="shared" si="9"/>
        <v>agosto</v>
      </c>
      <c r="I216">
        <f t="shared" si="10"/>
        <v>2017</v>
      </c>
      <c r="J216" t="str">
        <f t="shared" si="11"/>
        <v>agosto de 2017</v>
      </c>
    </row>
    <row r="217" spans="1:10" x14ac:dyDescent="0.3">
      <c r="A217" s="26">
        <v>42975</v>
      </c>
      <c r="B217" s="25" t="s">
        <v>212</v>
      </c>
      <c r="C217" s="1" t="s">
        <v>7</v>
      </c>
      <c r="D217" s="2">
        <v>4856</v>
      </c>
      <c r="E217" s="1" t="s">
        <v>8</v>
      </c>
      <c r="F217" s="3">
        <v>0.83056478405315626</v>
      </c>
      <c r="G217" s="1" t="s">
        <v>9</v>
      </c>
      <c r="H217" s="5" t="str">
        <f t="shared" si="9"/>
        <v>agosto</v>
      </c>
      <c r="I217">
        <f t="shared" si="10"/>
        <v>2017</v>
      </c>
      <c r="J217" t="str">
        <f t="shared" si="11"/>
        <v>agosto de 2017</v>
      </c>
    </row>
    <row r="218" spans="1:10" x14ac:dyDescent="0.3">
      <c r="A218" s="26">
        <v>42982</v>
      </c>
      <c r="B218" s="25" t="s">
        <v>213</v>
      </c>
      <c r="C218" s="1" t="s">
        <v>7</v>
      </c>
      <c r="D218" s="2">
        <v>4888</v>
      </c>
      <c r="E218" s="1" t="s">
        <v>8</v>
      </c>
      <c r="F218" s="3">
        <v>0.65897858319604619</v>
      </c>
      <c r="G218" s="1" t="s">
        <v>9</v>
      </c>
      <c r="H218" s="5" t="str">
        <f t="shared" si="9"/>
        <v>septiembre</v>
      </c>
      <c r="I218">
        <f t="shared" si="10"/>
        <v>2017</v>
      </c>
      <c r="J218" t="str">
        <f t="shared" si="11"/>
        <v>septiembre de 2017</v>
      </c>
    </row>
    <row r="219" spans="1:10" x14ac:dyDescent="0.3">
      <c r="A219" s="26">
        <v>42989</v>
      </c>
      <c r="B219" s="25" t="s">
        <v>214</v>
      </c>
      <c r="C219" s="1" t="s">
        <v>7</v>
      </c>
      <c r="D219" s="2">
        <v>4792</v>
      </c>
      <c r="E219" s="1" t="s">
        <v>8</v>
      </c>
      <c r="F219" s="3">
        <v>-1.9639934533551555</v>
      </c>
      <c r="G219" s="1" t="s">
        <v>9</v>
      </c>
      <c r="H219" s="5" t="str">
        <f t="shared" si="9"/>
        <v>septiembre</v>
      </c>
      <c r="I219">
        <f t="shared" si="10"/>
        <v>2017</v>
      </c>
      <c r="J219" t="str">
        <f t="shared" si="11"/>
        <v>septiembre de 2017</v>
      </c>
    </row>
    <row r="220" spans="1:10" x14ac:dyDescent="0.3">
      <c r="A220" s="26">
        <v>42996</v>
      </c>
      <c r="B220" s="25" t="s">
        <v>215</v>
      </c>
      <c r="C220" s="1" t="s">
        <v>7</v>
      </c>
      <c r="D220" s="2">
        <v>4904</v>
      </c>
      <c r="E220" s="1" t="s">
        <v>8</v>
      </c>
      <c r="F220" s="3">
        <v>2.337228714524207</v>
      </c>
      <c r="G220" s="1" t="s">
        <v>9</v>
      </c>
      <c r="H220" s="5" t="str">
        <f t="shared" si="9"/>
        <v>septiembre</v>
      </c>
      <c r="I220">
        <f t="shared" si="10"/>
        <v>2017</v>
      </c>
      <c r="J220" t="str">
        <f t="shared" si="11"/>
        <v>septiembre de 2017</v>
      </c>
    </row>
    <row r="221" spans="1:10" x14ac:dyDescent="0.3">
      <c r="A221" s="26">
        <v>43003</v>
      </c>
      <c r="B221" s="25" t="s">
        <v>216</v>
      </c>
      <c r="C221" s="1" t="s">
        <v>7</v>
      </c>
      <c r="D221" s="2">
        <v>4904</v>
      </c>
      <c r="E221" s="1" t="s">
        <v>8</v>
      </c>
      <c r="F221" s="3">
        <v>0</v>
      </c>
      <c r="G221" s="1" t="s">
        <v>9</v>
      </c>
      <c r="H221" s="5" t="str">
        <f t="shared" si="9"/>
        <v>septiembre</v>
      </c>
      <c r="I221">
        <f t="shared" si="10"/>
        <v>2017</v>
      </c>
      <c r="J221" t="str">
        <f t="shared" si="11"/>
        <v>septiembre de 2017</v>
      </c>
    </row>
    <row r="222" spans="1:10" x14ac:dyDescent="0.3">
      <c r="A222" s="26">
        <v>43010</v>
      </c>
      <c r="B222" s="25" t="s">
        <v>217</v>
      </c>
      <c r="C222" s="1" t="s">
        <v>7</v>
      </c>
      <c r="D222" s="2">
        <v>4996</v>
      </c>
      <c r="E222" s="1" t="s">
        <v>8</v>
      </c>
      <c r="F222" s="3">
        <v>1.8760195758564437</v>
      </c>
      <c r="G222" s="1" t="s">
        <v>9</v>
      </c>
      <c r="H222" s="5" t="str">
        <f t="shared" si="9"/>
        <v>octubre</v>
      </c>
      <c r="I222">
        <f t="shared" si="10"/>
        <v>2017</v>
      </c>
      <c r="J222" t="str">
        <f t="shared" si="11"/>
        <v>octubre de 2017</v>
      </c>
    </row>
    <row r="223" spans="1:10" x14ac:dyDescent="0.3">
      <c r="A223" s="26">
        <v>43017</v>
      </c>
      <c r="B223" s="25" t="s">
        <v>218</v>
      </c>
      <c r="C223" s="1" t="s">
        <v>7</v>
      </c>
      <c r="D223" s="2">
        <v>5116</v>
      </c>
      <c r="E223" s="1" t="s">
        <v>8</v>
      </c>
      <c r="F223" s="3">
        <v>2.401921537229784</v>
      </c>
      <c r="G223" s="1" t="s">
        <v>9</v>
      </c>
      <c r="H223" s="5" t="str">
        <f t="shared" si="9"/>
        <v>octubre</v>
      </c>
      <c r="I223">
        <f t="shared" si="10"/>
        <v>2017</v>
      </c>
      <c r="J223" t="str">
        <f t="shared" si="11"/>
        <v>octubre de 2017</v>
      </c>
    </row>
    <row r="224" spans="1:10" x14ac:dyDescent="0.3">
      <c r="A224" s="26">
        <v>43024</v>
      </c>
      <c r="B224" s="25" t="s">
        <v>219</v>
      </c>
      <c r="C224" s="1" t="s">
        <v>7</v>
      </c>
      <c r="D224" s="2">
        <v>5234</v>
      </c>
      <c r="E224" s="1" t="s">
        <v>8</v>
      </c>
      <c r="F224" s="3">
        <v>2.3064894448788116</v>
      </c>
      <c r="G224" s="1" t="s">
        <v>9</v>
      </c>
      <c r="H224" s="5" t="str">
        <f t="shared" si="9"/>
        <v>octubre</v>
      </c>
      <c r="I224">
        <f t="shared" si="10"/>
        <v>2017</v>
      </c>
      <c r="J224" t="str">
        <f t="shared" si="11"/>
        <v>octubre de 2017</v>
      </c>
    </row>
    <row r="225" spans="1:10" x14ac:dyDescent="0.3">
      <c r="A225" s="26">
        <v>43031</v>
      </c>
      <c r="B225" s="25" t="s">
        <v>220</v>
      </c>
      <c r="C225" s="1" t="s">
        <v>7</v>
      </c>
      <c r="D225" s="2">
        <v>5230</v>
      </c>
      <c r="E225" s="1" t="s">
        <v>8</v>
      </c>
      <c r="F225" s="3">
        <v>-7.6423385555980133E-2</v>
      </c>
      <c r="G225" s="1" t="s">
        <v>9</v>
      </c>
      <c r="H225" s="5" t="str">
        <f t="shared" si="9"/>
        <v>octubre</v>
      </c>
      <c r="I225">
        <f t="shared" si="10"/>
        <v>2017</v>
      </c>
      <c r="J225" t="str">
        <f t="shared" si="11"/>
        <v>octubre de 2017</v>
      </c>
    </row>
    <row r="226" spans="1:10" x14ac:dyDescent="0.3">
      <c r="A226" s="26">
        <v>43038</v>
      </c>
      <c r="B226" s="25" t="s">
        <v>221</v>
      </c>
      <c r="C226" s="1" t="s">
        <v>7</v>
      </c>
      <c r="D226" s="2">
        <v>5246</v>
      </c>
      <c r="E226" s="1" t="s">
        <v>8</v>
      </c>
      <c r="F226" s="3">
        <v>0.30592734225621415</v>
      </c>
      <c r="G226" s="1" t="s">
        <v>9</v>
      </c>
      <c r="H226" s="5" t="str">
        <f t="shared" si="9"/>
        <v>octubre</v>
      </c>
      <c r="I226">
        <f t="shared" si="10"/>
        <v>2017</v>
      </c>
      <c r="J226" t="str">
        <f t="shared" si="11"/>
        <v>octubre de 2017</v>
      </c>
    </row>
    <row r="227" spans="1:10" x14ac:dyDescent="0.3">
      <c r="A227" s="26">
        <v>43045</v>
      </c>
      <c r="B227" s="25" t="s">
        <v>222</v>
      </c>
      <c r="C227" s="1" t="s">
        <v>7</v>
      </c>
      <c r="D227" s="2">
        <v>5358</v>
      </c>
      <c r="E227" s="1" t="s">
        <v>8</v>
      </c>
      <c r="F227" s="3">
        <v>2.1349599695005721</v>
      </c>
      <c r="G227" s="1" t="s">
        <v>9</v>
      </c>
      <c r="H227" s="5" t="str">
        <f t="shared" si="9"/>
        <v>noviembre</v>
      </c>
      <c r="I227">
        <f t="shared" si="10"/>
        <v>2017</v>
      </c>
      <c r="J227" t="str">
        <f t="shared" si="11"/>
        <v>noviembre de 2017</v>
      </c>
    </row>
    <row r="228" spans="1:10" x14ac:dyDescent="0.3">
      <c r="A228" s="26">
        <v>43052</v>
      </c>
      <c r="B228" s="25" t="s">
        <v>223</v>
      </c>
      <c r="C228" s="1" t="s">
        <v>7</v>
      </c>
      <c r="D228" s="2">
        <v>5448.3</v>
      </c>
      <c r="E228" s="1" t="s">
        <v>8</v>
      </c>
      <c r="F228" s="3">
        <v>1.6853303471444603</v>
      </c>
      <c r="G228" s="1" t="s">
        <v>9</v>
      </c>
      <c r="H228" s="5" t="str">
        <f t="shared" si="9"/>
        <v>noviembre</v>
      </c>
      <c r="I228">
        <f t="shared" si="10"/>
        <v>2017</v>
      </c>
      <c r="J228" t="str">
        <f t="shared" si="11"/>
        <v>noviembre de 2017</v>
      </c>
    </row>
    <row r="229" spans="1:10" x14ac:dyDescent="0.3">
      <c r="A229" s="26">
        <v>43059</v>
      </c>
      <c r="B229" s="25" t="s">
        <v>224</v>
      </c>
      <c r="C229" s="1" t="s">
        <v>7</v>
      </c>
      <c r="D229" s="2">
        <v>5442</v>
      </c>
      <c r="E229" s="1" t="s">
        <v>8</v>
      </c>
      <c r="F229" s="3">
        <v>-0.11563239909696936</v>
      </c>
      <c r="G229" s="1" t="s">
        <v>9</v>
      </c>
      <c r="H229" s="5" t="str">
        <f t="shared" si="9"/>
        <v>noviembre</v>
      </c>
      <c r="I229">
        <f t="shared" si="10"/>
        <v>2017</v>
      </c>
      <c r="J229" t="str">
        <f t="shared" si="11"/>
        <v>noviembre de 2017</v>
      </c>
    </row>
    <row r="230" spans="1:10" x14ac:dyDescent="0.3">
      <c r="A230" s="26">
        <v>43066</v>
      </c>
      <c r="B230" s="25" t="s">
        <v>225</v>
      </c>
      <c r="C230" s="1" t="s">
        <v>7</v>
      </c>
      <c r="D230" s="2">
        <v>5402</v>
      </c>
      <c r="E230" s="1" t="s">
        <v>8</v>
      </c>
      <c r="F230" s="3">
        <v>-0.735023888276369</v>
      </c>
      <c r="G230" s="1" t="s">
        <v>9</v>
      </c>
      <c r="H230" s="5" t="str">
        <f t="shared" si="9"/>
        <v>noviembre</v>
      </c>
      <c r="I230">
        <f t="shared" si="10"/>
        <v>2017</v>
      </c>
      <c r="J230" t="str">
        <f t="shared" si="11"/>
        <v>noviembre de 2017</v>
      </c>
    </row>
    <row r="231" spans="1:10" x14ac:dyDescent="0.3">
      <c r="A231" s="26">
        <v>43073</v>
      </c>
      <c r="B231" s="25" t="s">
        <v>226</v>
      </c>
      <c r="C231" s="1" t="s">
        <v>7</v>
      </c>
      <c r="D231" s="2">
        <v>5372</v>
      </c>
      <c r="E231" s="1" t="s">
        <v>8</v>
      </c>
      <c r="F231" s="3">
        <v>-0.55534987041836359</v>
      </c>
      <c r="G231" s="1" t="s">
        <v>9</v>
      </c>
      <c r="H231" s="5" t="str">
        <f t="shared" si="9"/>
        <v>diciembre</v>
      </c>
      <c r="I231">
        <f t="shared" si="10"/>
        <v>2017</v>
      </c>
      <c r="J231" t="str">
        <f t="shared" si="11"/>
        <v>diciembre de 2017</v>
      </c>
    </row>
    <row r="232" spans="1:10" x14ac:dyDescent="0.3">
      <c r="A232" s="26">
        <v>43080</v>
      </c>
      <c r="B232" s="25" t="s">
        <v>227</v>
      </c>
      <c r="C232" s="1" t="s">
        <v>7</v>
      </c>
      <c r="D232" s="2">
        <v>4970</v>
      </c>
      <c r="E232" s="1" t="s">
        <v>8</v>
      </c>
      <c r="F232" s="3">
        <v>-7.4832464631422191</v>
      </c>
      <c r="G232" s="1" t="s">
        <v>9</v>
      </c>
      <c r="H232" s="5" t="str">
        <f t="shared" si="9"/>
        <v>diciembre</v>
      </c>
      <c r="I232">
        <f t="shared" si="10"/>
        <v>2017</v>
      </c>
      <c r="J232" t="str">
        <f t="shared" si="11"/>
        <v>diciembre de 2017</v>
      </c>
    </row>
    <row r="233" spans="1:10" x14ac:dyDescent="0.3">
      <c r="A233" s="26">
        <v>43087</v>
      </c>
      <c r="B233" s="25" t="s">
        <v>228</v>
      </c>
      <c r="C233" s="1" t="s">
        <v>7</v>
      </c>
      <c r="D233" s="2">
        <v>4930</v>
      </c>
      <c r="E233" s="1" t="s">
        <v>8</v>
      </c>
      <c r="F233" s="3">
        <v>-0.8048289738430584</v>
      </c>
      <c r="G233" s="1" t="s">
        <v>9</v>
      </c>
      <c r="H233" s="5" t="str">
        <f t="shared" si="9"/>
        <v>diciembre</v>
      </c>
      <c r="I233">
        <f t="shared" si="10"/>
        <v>2017</v>
      </c>
      <c r="J233" t="str">
        <f t="shared" si="11"/>
        <v>diciembre de 2017</v>
      </c>
    </row>
    <row r="234" spans="1:10" x14ac:dyDescent="0.3">
      <c r="A234" s="26">
        <v>43094</v>
      </c>
      <c r="B234" s="25" t="s">
        <v>229</v>
      </c>
      <c r="C234" s="1" t="s">
        <v>7</v>
      </c>
      <c r="D234" s="2">
        <v>4846</v>
      </c>
      <c r="E234" s="1" t="s">
        <v>8</v>
      </c>
      <c r="F234" s="3">
        <v>-1.7038539553752536</v>
      </c>
      <c r="G234" s="1" t="s">
        <v>9</v>
      </c>
      <c r="H234" s="5" t="str">
        <f t="shared" si="9"/>
        <v>diciembre</v>
      </c>
      <c r="I234">
        <f t="shared" si="10"/>
        <v>2017</v>
      </c>
      <c r="J234" t="str">
        <f t="shared" si="11"/>
        <v>diciembre de 2017</v>
      </c>
    </row>
    <row r="235" spans="1:10" x14ac:dyDescent="0.3">
      <c r="A235" s="26">
        <v>43101</v>
      </c>
      <c r="B235" s="25" t="s">
        <v>230</v>
      </c>
      <c r="C235" s="1" t="s">
        <v>7</v>
      </c>
      <c r="D235" s="2">
        <v>4846</v>
      </c>
      <c r="E235" s="1" t="s">
        <v>8</v>
      </c>
      <c r="F235" s="3">
        <v>0</v>
      </c>
      <c r="G235" s="1" t="s">
        <v>9</v>
      </c>
      <c r="H235" s="5" t="str">
        <f t="shared" si="9"/>
        <v>enero</v>
      </c>
      <c r="I235">
        <f t="shared" si="10"/>
        <v>2018</v>
      </c>
      <c r="J235" t="str">
        <f t="shared" si="11"/>
        <v>enero de 2018</v>
      </c>
    </row>
    <row r="236" spans="1:10" x14ac:dyDescent="0.3">
      <c r="A236" s="26">
        <v>43108</v>
      </c>
      <c r="B236" s="25" t="s">
        <v>231</v>
      </c>
      <c r="C236" s="1" t="s">
        <v>7</v>
      </c>
      <c r="D236" s="2">
        <v>4730</v>
      </c>
      <c r="E236" s="1" t="s">
        <v>8</v>
      </c>
      <c r="F236" s="3">
        <v>-2.3937267849773005</v>
      </c>
      <c r="G236" s="1" t="s">
        <v>9</v>
      </c>
      <c r="H236" s="5" t="str">
        <f t="shared" si="9"/>
        <v>enero</v>
      </c>
      <c r="I236">
        <f t="shared" si="10"/>
        <v>2018</v>
      </c>
      <c r="J236" t="str">
        <f t="shared" si="11"/>
        <v>enero de 2018</v>
      </c>
    </row>
    <row r="237" spans="1:10" x14ac:dyDescent="0.3">
      <c r="A237" s="26">
        <v>43115</v>
      </c>
      <c r="B237" s="25" t="s">
        <v>232</v>
      </c>
      <c r="C237" s="1" t="s">
        <v>7</v>
      </c>
      <c r="D237" s="2">
        <v>4814</v>
      </c>
      <c r="E237" s="1" t="s">
        <v>8</v>
      </c>
      <c r="F237" s="3">
        <v>1.7758985200845665</v>
      </c>
      <c r="G237" s="1" t="s">
        <v>9</v>
      </c>
      <c r="H237" s="5" t="str">
        <f t="shared" si="9"/>
        <v>enero</v>
      </c>
      <c r="I237">
        <f t="shared" si="10"/>
        <v>2018</v>
      </c>
      <c r="J237" t="str">
        <f t="shared" si="11"/>
        <v>enero de 2018</v>
      </c>
    </row>
    <row r="238" spans="1:10" x14ac:dyDescent="0.3">
      <c r="A238" s="26">
        <v>43122</v>
      </c>
      <c r="B238" s="25" t="s">
        <v>233</v>
      </c>
      <c r="C238" s="1" t="s">
        <v>7</v>
      </c>
      <c r="D238" s="2">
        <v>4872</v>
      </c>
      <c r="E238" s="1" t="s">
        <v>8</v>
      </c>
      <c r="F238" s="3">
        <v>1.2048192771084338</v>
      </c>
      <c r="G238" s="1" t="s">
        <v>9</v>
      </c>
      <c r="H238" s="5" t="str">
        <f t="shared" si="9"/>
        <v>enero</v>
      </c>
      <c r="I238">
        <f t="shared" si="10"/>
        <v>2018</v>
      </c>
      <c r="J238" t="str">
        <f t="shared" si="11"/>
        <v>enero de 2018</v>
      </c>
    </row>
    <row r="239" spans="1:10" x14ac:dyDescent="0.3">
      <c r="A239" s="26">
        <v>43129</v>
      </c>
      <c r="B239" s="25" t="s">
        <v>234</v>
      </c>
      <c r="C239" s="1" t="s">
        <v>7</v>
      </c>
      <c r="D239" s="2">
        <v>4718</v>
      </c>
      <c r="E239" s="1" t="s">
        <v>8</v>
      </c>
      <c r="F239" s="3">
        <v>-3.1609195402298855</v>
      </c>
      <c r="G239" s="1" t="s">
        <v>9</v>
      </c>
      <c r="H239" s="5" t="str">
        <f t="shared" si="9"/>
        <v>enero</v>
      </c>
      <c r="I239">
        <f t="shared" si="10"/>
        <v>2018</v>
      </c>
      <c r="J239" t="str">
        <f t="shared" si="11"/>
        <v>enero de 2018</v>
      </c>
    </row>
    <row r="240" spans="1:10" x14ac:dyDescent="0.3">
      <c r="A240" s="26">
        <v>43136</v>
      </c>
      <c r="B240" s="25" t="s">
        <v>235</v>
      </c>
      <c r="C240" s="1" t="s">
        <v>7</v>
      </c>
      <c r="D240" s="2">
        <v>4848</v>
      </c>
      <c r="E240" s="1" t="s">
        <v>8</v>
      </c>
      <c r="F240" s="3">
        <v>2.755404832556168</v>
      </c>
      <c r="G240" s="1" t="s">
        <v>9</v>
      </c>
      <c r="H240" s="5" t="str">
        <f t="shared" si="9"/>
        <v>febrero</v>
      </c>
      <c r="I240">
        <f t="shared" si="10"/>
        <v>2018</v>
      </c>
      <c r="J240" t="str">
        <f t="shared" si="11"/>
        <v>febrero de 2018</v>
      </c>
    </row>
    <row r="241" spans="1:10" x14ac:dyDescent="0.3">
      <c r="A241" s="26">
        <v>43143</v>
      </c>
      <c r="B241" s="25" t="s">
        <v>236</v>
      </c>
      <c r="C241" s="1" t="s">
        <v>7</v>
      </c>
      <c r="D241" s="2">
        <v>4857</v>
      </c>
      <c r="E241" s="1" t="s">
        <v>8</v>
      </c>
      <c r="F241" s="3">
        <v>0.18564356435643564</v>
      </c>
      <c r="G241" s="1" t="s">
        <v>9</v>
      </c>
      <c r="H241" s="5" t="str">
        <f t="shared" si="9"/>
        <v>febrero</v>
      </c>
      <c r="I241">
        <f t="shared" si="10"/>
        <v>2018</v>
      </c>
      <c r="J241" t="str">
        <f t="shared" si="11"/>
        <v>febrero de 2018</v>
      </c>
    </row>
    <row r="242" spans="1:10" x14ac:dyDescent="0.3">
      <c r="A242" s="26">
        <v>43150</v>
      </c>
      <c r="B242" s="25" t="s">
        <v>237</v>
      </c>
      <c r="C242" s="1" t="s">
        <v>7</v>
      </c>
      <c r="D242" s="2">
        <v>5054</v>
      </c>
      <c r="E242" s="1" t="s">
        <v>8</v>
      </c>
      <c r="F242" s="3">
        <v>4.0560016471072675</v>
      </c>
      <c r="G242" s="1" t="s">
        <v>9</v>
      </c>
      <c r="H242" s="5" t="str">
        <f t="shared" si="9"/>
        <v>febrero</v>
      </c>
      <c r="I242">
        <f t="shared" si="10"/>
        <v>2018</v>
      </c>
      <c r="J242" t="str">
        <f t="shared" si="11"/>
        <v>febrero de 2018</v>
      </c>
    </row>
    <row r="243" spans="1:10" x14ac:dyDescent="0.3">
      <c r="A243" s="26">
        <v>43157</v>
      </c>
      <c r="B243" s="25" t="s">
        <v>238</v>
      </c>
      <c r="C243" s="1" t="s">
        <v>7</v>
      </c>
      <c r="D243" s="2">
        <v>5172</v>
      </c>
      <c r="E243" s="1" t="s">
        <v>8</v>
      </c>
      <c r="F243" s="3">
        <v>2.334784329244163</v>
      </c>
      <c r="G243" s="1" t="s">
        <v>9</v>
      </c>
      <c r="H243" s="5" t="str">
        <f t="shared" si="9"/>
        <v>febrero</v>
      </c>
      <c r="I243">
        <f t="shared" si="10"/>
        <v>2018</v>
      </c>
      <c r="J243" t="str">
        <f t="shared" si="11"/>
        <v>febrero de 2018</v>
      </c>
    </row>
    <row r="244" spans="1:10" x14ac:dyDescent="0.3">
      <c r="A244" s="26">
        <v>43164</v>
      </c>
      <c r="B244" s="25" t="s">
        <v>239</v>
      </c>
      <c r="C244" s="1" t="s">
        <v>7</v>
      </c>
      <c r="D244" s="2">
        <v>5295</v>
      </c>
      <c r="E244" s="1" t="s">
        <v>8</v>
      </c>
      <c r="F244" s="3">
        <v>2.3781902552204177</v>
      </c>
      <c r="G244" s="1" t="s">
        <v>9</v>
      </c>
      <c r="H244" s="5" t="str">
        <f t="shared" si="9"/>
        <v>marzo</v>
      </c>
      <c r="I244">
        <f t="shared" si="10"/>
        <v>2018</v>
      </c>
      <c r="J244" t="str">
        <f t="shared" si="11"/>
        <v>marzo de 2018</v>
      </c>
    </row>
    <row r="245" spans="1:10" x14ac:dyDescent="0.3">
      <c r="A245" s="26">
        <v>43171</v>
      </c>
      <c r="B245" s="25" t="s">
        <v>240</v>
      </c>
      <c r="C245" s="1" t="s">
        <v>7</v>
      </c>
      <c r="D245" s="2">
        <v>5971</v>
      </c>
      <c r="E245" s="1" t="s">
        <v>8</v>
      </c>
      <c r="F245" s="3">
        <v>12.766761095372994</v>
      </c>
      <c r="G245" s="1" t="s">
        <v>9</v>
      </c>
      <c r="H245" s="5" t="str">
        <f t="shared" si="9"/>
        <v>marzo</v>
      </c>
      <c r="I245">
        <f t="shared" si="10"/>
        <v>2018</v>
      </c>
      <c r="J245" t="str">
        <f t="shared" si="11"/>
        <v>marzo de 2018</v>
      </c>
    </row>
    <row r="246" spans="1:10" x14ac:dyDescent="0.3">
      <c r="A246" s="26">
        <v>43178</v>
      </c>
      <c r="B246" s="25" t="s">
        <v>241</v>
      </c>
      <c r="C246" s="1" t="s">
        <v>7</v>
      </c>
      <c r="D246" s="2">
        <v>6250</v>
      </c>
      <c r="E246" s="1" t="s">
        <v>8</v>
      </c>
      <c r="F246" s="3">
        <v>4.6725841567576625</v>
      </c>
      <c r="G246" s="1" t="s">
        <v>9</v>
      </c>
      <c r="H246" s="5" t="str">
        <f t="shared" si="9"/>
        <v>marzo</v>
      </c>
      <c r="I246">
        <f t="shared" si="10"/>
        <v>2018</v>
      </c>
      <c r="J246" t="str">
        <f t="shared" si="11"/>
        <v>marzo de 2018</v>
      </c>
    </row>
    <row r="247" spans="1:10" x14ac:dyDescent="0.3">
      <c r="A247" s="26">
        <v>43185</v>
      </c>
      <c r="B247" s="25" t="s">
        <v>242</v>
      </c>
      <c r="C247" s="1" t="s">
        <v>7</v>
      </c>
      <c r="D247" s="2">
        <v>6252</v>
      </c>
      <c r="E247" s="1" t="s">
        <v>8</v>
      </c>
      <c r="F247" s="3">
        <v>3.2000000000000001E-2</v>
      </c>
      <c r="G247" s="1" t="s">
        <v>9</v>
      </c>
      <c r="H247" s="5" t="str">
        <f t="shared" si="9"/>
        <v>marzo</v>
      </c>
      <c r="I247">
        <f t="shared" si="10"/>
        <v>2018</v>
      </c>
      <c r="J247" t="str">
        <f t="shared" si="11"/>
        <v>marzo de 2018</v>
      </c>
    </row>
    <row r="248" spans="1:10" x14ac:dyDescent="0.3">
      <c r="A248" s="26">
        <v>43192</v>
      </c>
      <c r="B248" s="25" t="s">
        <v>243</v>
      </c>
      <c r="C248" s="1" t="s">
        <v>7</v>
      </c>
      <c r="D248" s="2">
        <v>6357</v>
      </c>
      <c r="E248" s="1" t="s">
        <v>8</v>
      </c>
      <c r="F248" s="3">
        <v>1.6794625719769676</v>
      </c>
      <c r="G248" s="1" t="s">
        <v>9</v>
      </c>
      <c r="H248" s="5" t="str">
        <f t="shared" si="9"/>
        <v>abril</v>
      </c>
      <c r="I248">
        <f t="shared" si="10"/>
        <v>2018</v>
      </c>
      <c r="J248" t="str">
        <f t="shared" si="11"/>
        <v>abril de 2018</v>
      </c>
    </row>
    <row r="249" spans="1:10" x14ac:dyDescent="0.3">
      <c r="A249" s="26">
        <v>43199</v>
      </c>
      <c r="B249" s="25" t="s">
        <v>244</v>
      </c>
      <c r="C249" s="1" t="s">
        <v>7</v>
      </c>
      <c r="D249" s="2">
        <v>6210</v>
      </c>
      <c r="E249" s="1" t="s">
        <v>8</v>
      </c>
      <c r="F249" s="3">
        <v>-2.3124115148655027</v>
      </c>
      <c r="G249" s="1" t="s">
        <v>9</v>
      </c>
      <c r="H249" s="5" t="str">
        <f t="shared" si="9"/>
        <v>abril</v>
      </c>
      <c r="I249">
        <f t="shared" si="10"/>
        <v>2018</v>
      </c>
      <c r="J249" t="str">
        <f t="shared" si="11"/>
        <v>abril de 2018</v>
      </c>
    </row>
    <row r="250" spans="1:10" x14ac:dyDescent="0.3">
      <c r="A250" s="26">
        <v>43206</v>
      </c>
      <c r="B250" s="25" t="s">
        <v>245</v>
      </c>
      <c r="C250" s="1" t="s">
        <v>7</v>
      </c>
      <c r="D250" s="2">
        <v>6068</v>
      </c>
      <c r="E250" s="1" t="s">
        <v>8</v>
      </c>
      <c r="F250" s="3">
        <v>-2.2866344605475044</v>
      </c>
      <c r="G250" s="1" t="s">
        <v>9</v>
      </c>
      <c r="H250" s="5" t="str">
        <f t="shared" si="9"/>
        <v>abril</v>
      </c>
      <c r="I250">
        <f t="shared" si="10"/>
        <v>2018</v>
      </c>
      <c r="J250" t="str">
        <f t="shared" si="11"/>
        <v>abril de 2018</v>
      </c>
    </row>
    <row r="251" spans="1:10" x14ac:dyDescent="0.3">
      <c r="A251" s="26">
        <v>43213</v>
      </c>
      <c r="B251" s="25" t="s">
        <v>246</v>
      </c>
      <c r="C251" s="1" t="s">
        <v>7</v>
      </c>
      <c r="D251" s="2">
        <v>6330</v>
      </c>
      <c r="E251" s="1" t="s">
        <v>8</v>
      </c>
      <c r="F251" s="3">
        <v>4.3177323665128542</v>
      </c>
      <c r="G251" s="1" t="s">
        <v>9</v>
      </c>
      <c r="H251" s="5" t="str">
        <f t="shared" si="9"/>
        <v>abril</v>
      </c>
      <c r="I251">
        <f t="shared" si="10"/>
        <v>2018</v>
      </c>
      <c r="J251" t="str">
        <f t="shared" si="11"/>
        <v>abril de 2018</v>
      </c>
    </row>
    <row r="252" spans="1:10" x14ac:dyDescent="0.3">
      <c r="A252" s="26">
        <v>43220</v>
      </c>
      <c r="B252" s="25" t="s">
        <v>247</v>
      </c>
      <c r="C252" s="1" t="s">
        <v>7</v>
      </c>
      <c r="D252" s="2">
        <v>6686</v>
      </c>
      <c r="E252" s="1" t="s">
        <v>8</v>
      </c>
      <c r="F252" s="3">
        <v>5.6240126382306483</v>
      </c>
      <c r="G252" s="1" t="s">
        <v>9</v>
      </c>
      <c r="H252" s="5" t="str">
        <f t="shared" si="9"/>
        <v>abril</v>
      </c>
      <c r="I252">
        <f t="shared" si="10"/>
        <v>2018</v>
      </c>
      <c r="J252" t="str">
        <f t="shared" si="11"/>
        <v>abril de 2018</v>
      </c>
    </row>
    <row r="253" spans="1:10" x14ac:dyDescent="0.3">
      <c r="A253" s="26">
        <v>43227</v>
      </c>
      <c r="B253" s="25" t="s">
        <v>248</v>
      </c>
      <c r="C253" s="1" t="s">
        <v>7</v>
      </c>
      <c r="D253" s="2">
        <v>6686</v>
      </c>
      <c r="E253" s="1" t="s">
        <v>8</v>
      </c>
      <c r="F253" s="3">
        <v>0</v>
      </c>
      <c r="G253" s="1" t="s">
        <v>9</v>
      </c>
      <c r="H253" s="5" t="str">
        <f t="shared" si="9"/>
        <v>mayo</v>
      </c>
      <c r="I253">
        <f t="shared" si="10"/>
        <v>2018</v>
      </c>
      <c r="J253" t="str">
        <f t="shared" si="11"/>
        <v>mayo de 2018</v>
      </c>
    </row>
    <row r="254" spans="1:10" x14ac:dyDescent="0.3">
      <c r="A254" s="26">
        <v>43234</v>
      </c>
      <c r="B254" s="25" t="s">
        <v>249</v>
      </c>
      <c r="C254" s="1" t="s">
        <v>7</v>
      </c>
      <c r="D254" s="2">
        <v>6750</v>
      </c>
      <c r="E254" s="1" t="s">
        <v>8</v>
      </c>
      <c r="F254" s="3">
        <v>0.9572240502542626</v>
      </c>
      <c r="G254" s="1" t="s">
        <v>9</v>
      </c>
      <c r="H254" s="5" t="str">
        <f t="shared" si="9"/>
        <v>mayo</v>
      </c>
      <c r="I254">
        <f t="shared" si="10"/>
        <v>2018</v>
      </c>
      <c r="J254" t="str">
        <f t="shared" si="11"/>
        <v>mayo de 2018</v>
      </c>
    </row>
    <row r="255" spans="1:10" x14ac:dyDescent="0.3">
      <c r="A255" s="26">
        <v>43241</v>
      </c>
      <c r="B255" s="25" t="s">
        <v>250</v>
      </c>
      <c r="C255" s="1" t="s">
        <v>7</v>
      </c>
      <c r="D255" s="2">
        <v>6748.3</v>
      </c>
      <c r="E255" s="1" t="s">
        <v>8</v>
      </c>
      <c r="F255" s="3">
        <v>-2.518518518518249E-2</v>
      </c>
      <c r="G255" s="1" t="s">
        <v>9</v>
      </c>
      <c r="H255" s="5" t="str">
        <f t="shared" si="9"/>
        <v>mayo</v>
      </c>
      <c r="I255">
        <f t="shared" si="10"/>
        <v>2018</v>
      </c>
      <c r="J255" t="str">
        <f t="shared" si="11"/>
        <v>mayo de 2018</v>
      </c>
    </row>
    <row r="256" spans="1:10" x14ac:dyDescent="0.3">
      <c r="A256" s="26">
        <v>43248</v>
      </c>
      <c r="B256" s="25" t="s">
        <v>251</v>
      </c>
      <c r="C256" s="1" t="s">
        <v>7</v>
      </c>
      <c r="D256" s="2">
        <v>6508.3</v>
      </c>
      <c r="E256" s="1" t="s">
        <v>8</v>
      </c>
      <c r="F256" s="3">
        <v>-3.5564512543899944</v>
      </c>
      <c r="G256" s="1" t="s">
        <v>9</v>
      </c>
      <c r="H256" s="5" t="str">
        <f t="shared" si="9"/>
        <v>mayo</v>
      </c>
      <c r="I256">
        <f t="shared" si="10"/>
        <v>2018</v>
      </c>
      <c r="J256" t="str">
        <f t="shared" si="11"/>
        <v>mayo de 2018</v>
      </c>
    </row>
    <row r="257" spans="1:10" x14ac:dyDescent="0.3">
      <c r="A257" s="26">
        <v>43255</v>
      </c>
      <c r="B257" s="25" t="s">
        <v>252</v>
      </c>
      <c r="C257" s="1" t="s">
        <v>7</v>
      </c>
      <c r="D257" s="2">
        <v>6198.3</v>
      </c>
      <c r="E257" s="1" t="s">
        <v>8</v>
      </c>
      <c r="F257" s="3">
        <v>-4.7631485948711649</v>
      </c>
      <c r="G257" s="1" t="s">
        <v>9</v>
      </c>
      <c r="H257" s="5" t="str">
        <f t="shared" si="9"/>
        <v>junio</v>
      </c>
      <c r="I257">
        <f t="shared" si="10"/>
        <v>2018</v>
      </c>
      <c r="J257" t="str">
        <f t="shared" si="11"/>
        <v>junio de 2018</v>
      </c>
    </row>
    <row r="258" spans="1:10" x14ac:dyDescent="0.3">
      <c r="A258" s="26">
        <v>43262</v>
      </c>
      <c r="B258" s="25" t="s">
        <v>253</v>
      </c>
      <c r="C258" s="1" t="s">
        <v>7</v>
      </c>
      <c r="D258" s="2">
        <v>5776.7</v>
      </c>
      <c r="E258" s="1" t="s">
        <v>8</v>
      </c>
      <c r="F258" s="3">
        <v>-6.8018650275075476</v>
      </c>
      <c r="G258" s="1" t="s">
        <v>9</v>
      </c>
      <c r="H258" s="5" t="str">
        <f t="shared" si="9"/>
        <v>junio</v>
      </c>
      <c r="I258">
        <f t="shared" si="10"/>
        <v>2018</v>
      </c>
      <c r="J258" t="str">
        <f t="shared" si="11"/>
        <v>junio de 2018</v>
      </c>
    </row>
    <row r="259" spans="1:10" x14ac:dyDescent="0.3">
      <c r="A259" s="26">
        <v>43269</v>
      </c>
      <c r="B259" s="25" t="s">
        <v>254</v>
      </c>
      <c r="C259" s="1" t="s">
        <v>7</v>
      </c>
      <c r="D259" s="2">
        <v>5890</v>
      </c>
      <c r="E259" s="1" t="s">
        <v>8</v>
      </c>
      <c r="F259" s="3">
        <v>1.9613274014575826</v>
      </c>
      <c r="G259" s="1" t="s">
        <v>9</v>
      </c>
      <c r="H259" s="5" t="str">
        <f t="shared" ref="H259:H322" si="12">TEXT(A259,"MMMM")</f>
        <v>junio</v>
      </c>
      <c r="I259">
        <f t="shared" ref="I259:I322" si="13">YEAR(A259)</f>
        <v>2018</v>
      </c>
      <c r="J259" t="str">
        <f t="shared" ref="J259:J322" si="14">_xlfn.CONCAT(H259," de ",I259)</f>
        <v>junio de 2018</v>
      </c>
    </row>
    <row r="260" spans="1:10" x14ac:dyDescent="0.3">
      <c r="A260" s="26">
        <v>43276</v>
      </c>
      <c r="B260" s="25" t="s">
        <v>255</v>
      </c>
      <c r="C260" s="1" t="s">
        <v>7</v>
      </c>
      <c r="D260" s="2">
        <v>6205</v>
      </c>
      <c r="E260" s="1" t="s">
        <v>8</v>
      </c>
      <c r="F260" s="3">
        <v>5.3480475382003396</v>
      </c>
      <c r="G260" s="1" t="s">
        <v>9</v>
      </c>
      <c r="H260" s="5" t="str">
        <f t="shared" si="12"/>
        <v>junio</v>
      </c>
      <c r="I260">
        <f t="shared" si="13"/>
        <v>2018</v>
      </c>
      <c r="J260" t="str">
        <f t="shared" si="14"/>
        <v>junio de 2018</v>
      </c>
    </row>
    <row r="261" spans="1:10" x14ac:dyDescent="0.3">
      <c r="A261" s="26">
        <v>43283</v>
      </c>
      <c r="B261" s="25" t="s">
        <v>256</v>
      </c>
      <c r="C261" s="1" t="s">
        <v>7</v>
      </c>
      <c r="D261" s="2">
        <v>6073.03</v>
      </c>
      <c r="E261" s="1" t="s">
        <v>8</v>
      </c>
      <c r="F261" s="3">
        <v>-2.126833199033042</v>
      </c>
      <c r="G261" s="1" t="s">
        <v>9</v>
      </c>
      <c r="H261" s="5" t="str">
        <f t="shared" si="12"/>
        <v>julio</v>
      </c>
      <c r="I261">
        <f t="shared" si="13"/>
        <v>2018</v>
      </c>
      <c r="J261" t="str">
        <f t="shared" si="14"/>
        <v>julio de 2018</v>
      </c>
    </row>
    <row r="262" spans="1:10" x14ac:dyDescent="0.3">
      <c r="A262" s="26">
        <v>43290</v>
      </c>
      <c r="B262" s="25" t="s">
        <v>257</v>
      </c>
      <c r="C262" s="1" t="s">
        <v>7</v>
      </c>
      <c r="D262" s="2">
        <v>6153.3</v>
      </c>
      <c r="E262" s="1" t="s">
        <v>8</v>
      </c>
      <c r="F262" s="3">
        <v>1.3217454878372152</v>
      </c>
      <c r="G262" s="1" t="s">
        <v>9</v>
      </c>
      <c r="H262" s="5" t="str">
        <f t="shared" si="12"/>
        <v>julio</v>
      </c>
      <c r="I262">
        <f t="shared" si="13"/>
        <v>2018</v>
      </c>
      <c r="J262" t="str">
        <f t="shared" si="14"/>
        <v>julio de 2018</v>
      </c>
    </row>
    <row r="263" spans="1:10" x14ac:dyDescent="0.3">
      <c r="A263" s="26">
        <v>43297</v>
      </c>
      <c r="B263" s="25" t="s">
        <v>258</v>
      </c>
      <c r="C263" s="1" t="s">
        <v>7</v>
      </c>
      <c r="D263" s="2">
        <v>6148.3</v>
      </c>
      <c r="E263" s="1" t="s">
        <v>8</v>
      </c>
      <c r="F263" s="3">
        <v>-8.1257211577527508E-2</v>
      </c>
      <c r="G263" s="1" t="s">
        <v>9</v>
      </c>
      <c r="H263" s="5" t="str">
        <f t="shared" si="12"/>
        <v>julio</v>
      </c>
      <c r="I263">
        <f t="shared" si="13"/>
        <v>2018</v>
      </c>
      <c r="J263" t="str">
        <f t="shared" si="14"/>
        <v>julio de 2018</v>
      </c>
    </row>
    <row r="264" spans="1:10" x14ac:dyDescent="0.3">
      <c r="A264" s="26">
        <v>43304</v>
      </c>
      <c r="B264" s="25" t="s">
        <v>259</v>
      </c>
      <c r="C264" s="1" t="s">
        <v>7</v>
      </c>
      <c r="D264" s="2">
        <v>5865</v>
      </c>
      <c r="E264" s="1" t="s">
        <v>8</v>
      </c>
      <c r="F264" s="3">
        <v>-4.6077777597059377</v>
      </c>
      <c r="G264" s="1" t="s">
        <v>9</v>
      </c>
      <c r="H264" s="5" t="str">
        <f t="shared" si="12"/>
        <v>julio</v>
      </c>
      <c r="I264">
        <f t="shared" si="13"/>
        <v>2018</v>
      </c>
      <c r="J264" t="str">
        <f t="shared" si="14"/>
        <v>julio de 2018</v>
      </c>
    </row>
    <row r="265" spans="1:10" x14ac:dyDescent="0.3">
      <c r="A265" s="26">
        <v>43311</v>
      </c>
      <c r="B265" s="25" t="s">
        <v>1596</v>
      </c>
      <c r="C265" s="1" t="s">
        <v>7</v>
      </c>
      <c r="D265" s="2">
        <v>5640</v>
      </c>
      <c r="E265" s="1" t="s">
        <v>8</v>
      </c>
      <c r="F265" s="3"/>
      <c r="G265" s="1" t="s">
        <v>9</v>
      </c>
      <c r="H265" s="5" t="str">
        <f t="shared" si="12"/>
        <v>julio</v>
      </c>
      <c r="I265">
        <f t="shared" si="13"/>
        <v>2018</v>
      </c>
      <c r="J265" t="str">
        <f t="shared" si="14"/>
        <v>julio de 2018</v>
      </c>
    </row>
    <row r="266" spans="1:10" x14ac:dyDescent="0.3">
      <c r="A266" s="26">
        <v>43318</v>
      </c>
      <c r="B266" s="25" t="s">
        <v>260</v>
      </c>
      <c r="C266" s="1" t="s">
        <v>7</v>
      </c>
      <c r="D266" s="2">
        <v>5351.7</v>
      </c>
      <c r="E266" s="1" t="s">
        <v>8</v>
      </c>
      <c r="F266" s="3">
        <v>-8.7519181585677792</v>
      </c>
      <c r="G266" s="1" t="s">
        <v>9</v>
      </c>
      <c r="H266" s="5" t="str">
        <f t="shared" si="12"/>
        <v>agosto</v>
      </c>
      <c r="I266">
        <f t="shared" si="13"/>
        <v>2018</v>
      </c>
      <c r="J266" t="str">
        <f t="shared" si="14"/>
        <v>agosto de 2018</v>
      </c>
    </row>
    <row r="267" spans="1:10" x14ac:dyDescent="0.3">
      <c r="A267" s="26">
        <v>43325</v>
      </c>
      <c r="B267" s="25" t="s">
        <v>261</v>
      </c>
      <c r="C267" s="1" t="s">
        <v>7</v>
      </c>
      <c r="D267" s="2">
        <v>5350</v>
      </c>
      <c r="E267" s="1" t="s">
        <v>8</v>
      </c>
      <c r="F267" s="3">
        <v>-3.1765607190235218E-2</v>
      </c>
      <c r="G267" s="1" t="s">
        <v>9</v>
      </c>
      <c r="H267" s="5" t="str">
        <f t="shared" si="12"/>
        <v>agosto</v>
      </c>
      <c r="I267">
        <f t="shared" si="13"/>
        <v>2018</v>
      </c>
      <c r="J267" t="str">
        <f t="shared" si="14"/>
        <v>agosto de 2018</v>
      </c>
    </row>
    <row r="268" spans="1:10" x14ac:dyDescent="0.3">
      <c r="A268" s="26">
        <v>43332</v>
      </c>
      <c r="B268" s="25" t="s">
        <v>262</v>
      </c>
      <c r="C268" s="1" t="s">
        <v>7</v>
      </c>
      <c r="D268" s="2">
        <v>5506.7</v>
      </c>
      <c r="E268" s="1" t="s">
        <v>8</v>
      </c>
      <c r="F268" s="3">
        <v>2.9289719626168189</v>
      </c>
      <c r="G268" s="1" t="s">
        <v>9</v>
      </c>
      <c r="H268" s="5" t="str">
        <f t="shared" si="12"/>
        <v>agosto</v>
      </c>
      <c r="I268">
        <f t="shared" si="13"/>
        <v>2018</v>
      </c>
      <c r="J268" t="str">
        <f t="shared" si="14"/>
        <v>agosto de 2018</v>
      </c>
    </row>
    <row r="269" spans="1:10" x14ac:dyDescent="0.3">
      <c r="A269" s="26">
        <v>43339</v>
      </c>
      <c r="B269" s="25" t="s">
        <v>263</v>
      </c>
      <c r="C269" s="1" t="s">
        <v>7</v>
      </c>
      <c r="D269" s="2">
        <v>5763.3</v>
      </c>
      <c r="E269" s="1" t="s">
        <v>8</v>
      </c>
      <c r="F269" s="3">
        <v>4.6597780885103672</v>
      </c>
      <c r="G269" s="1" t="s">
        <v>9</v>
      </c>
      <c r="H269" s="5" t="str">
        <f t="shared" si="12"/>
        <v>agosto</v>
      </c>
      <c r="I269">
        <f t="shared" si="13"/>
        <v>2018</v>
      </c>
      <c r="J269" t="str">
        <f t="shared" si="14"/>
        <v>agosto de 2018</v>
      </c>
    </row>
    <row r="270" spans="1:10" x14ac:dyDescent="0.3">
      <c r="A270" s="26">
        <v>43346</v>
      </c>
      <c r="B270" s="25" t="s">
        <v>264</v>
      </c>
      <c r="C270" s="1" t="s">
        <v>7</v>
      </c>
      <c r="D270" s="2">
        <v>5948.3</v>
      </c>
      <c r="E270" s="1" t="s">
        <v>8</v>
      </c>
      <c r="F270" s="3">
        <v>3.2099665122412504</v>
      </c>
      <c r="G270" s="1" t="s">
        <v>9</v>
      </c>
      <c r="H270" s="5" t="str">
        <f t="shared" si="12"/>
        <v>septiembre</v>
      </c>
      <c r="I270">
        <f t="shared" si="13"/>
        <v>2018</v>
      </c>
      <c r="J270" t="str">
        <f t="shared" si="14"/>
        <v>septiembre de 2018</v>
      </c>
    </row>
    <row r="271" spans="1:10" x14ac:dyDescent="0.3">
      <c r="A271" s="26">
        <v>43353</v>
      </c>
      <c r="B271" s="25" t="s">
        <v>265</v>
      </c>
      <c r="C271" s="1" t="s">
        <v>7</v>
      </c>
      <c r="D271" s="2">
        <v>6033.3</v>
      </c>
      <c r="E271" s="1" t="s">
        <v>8</v>
      </c>
      <c r="F271" s="3">
        <v>1.4289797084881393</v>
      </c>
      <c r="G271" s="1" t="s">
        <v>9</v>
      </c>
      <c r="H271" s="5" t="str">
        <f t="shared" si="12"/>
        <v>septiembre</v>
      </c>
      <c r="I271">
        <f t="shared" si="13"/>
        <v>2018</v>
      </c>
      <c r="J271" t="str">
        <f t="shared" si="14"/>
        <v>septiembre de 2018</v>
      </c>
    </row>
    <row r="272" spans="1:10" x14ac:dyDescent="0.3">
      <c r="A272" s="26">
        <v>43360</v>
      </c>
      <c r="B272" s="25" t="s">
        <v>266</v>
      </c>
      <c r="C272" s="1" t="s">
        <v>7</v>
      </c>
      <c r="D272" s="2">
        <v>6033.3</v>
      </c>
      <c r="E272" s="1" t="s">
        <v>8</v>
      </c>
      <c r="F272" s="3">
        <v>0</v>
      </c>
      <c r="G272" s="1" t="s">
        <v>9</v>
      </c>
      <c r="H272" s="5" t="str">
        <f t="shared" si="12"/>
        <v>septiembre</v>
      </c>
      <c r="I272">
        <f t="shared" si="13"/>
        <v>2018</v>
      </c>
      <c r="J272" t="str">
        <f t="shared" si="14"/>
        <v>septiembre de 2018</v>
      </c>
    </row>
    <row r="273" spans="1:10" x14ac:dyDescent="0.3">
      <c r="A273" s="26">
        <v>43367</v>
      </c>
      <c r="B273" s="25" t="s">
        <v>267</v>
      </c>
      <c r="C273" s="1" t="s">
        <v>7</v>
      </c>
      <c r="D273" s="2">
        <v>5998.3</v>
      </c>
      <c r="E273" s="1" t="s">
        <v>8</v>
      </c>
      <c r="F273" s="3">
        <v>-0.58011370228564796</v>
      </c>
      <c r="G273" s="1" t="s">
        <v>9</v>
      </c>
      <c r="H273" s="5" t="str">
        <f t="shared" si="12"/>
        <v>septiembre</v>
      </c>
      <c r="I273">
        <f t="shared" si="13"/>
        <v>2018</v>
      </c>
      <c r="J273" t="str">
        <f t="shared" si="14"/>
        <v>septiembre de 2018</v>
      </c>
    </row>
    <row r="274" spans="1:10" x14ac:dyDescent="0.3">
      <c r="A274" s="26">
        <v>43374</v>
      </c>
      <c r="B274" s="25" t="s">
        <v>268</v>
      </c>
      <c r="C274" s="1" t="s">
        <v>7</v>
      </c>
      <c r="D274" s="2">
        <v>5730</v>
      </c>
      <c r="E274" s="1" t="s">
        <v>8</v>
      </c>
      <c r="F274" s="3">
        <v>-4.4729339979660931</v>
      </c>
      <c r="G274" s="1" t="s">
        <v>9</v>
      </c>
      <c r="H274" s="5" t="str">
        <f t="shared" si="12"/>
        <v>octubre</v>
      </c>
      <c r="I274">
        <f t="shared" si="13"/>
        <v>2018</v>
      </c>
      <c r="J274" t="str">
        <f t="shared" si="14"/>
        <v>octubre de 2018</v>
      </c>
    </row>
    <row r="275" spans="1:10" x14ac:dyDescent="0.3">
      <c r="A275" s="26">
        <v>43381</v>
      </c>
      <c r="B275" s="25" t="s">
        <v>269</v>
      </c>
      <c r="C275" s="1" t="s">
        <v>7</v>
      </c>
      <c r="D275" s="2">
        <v>5380</v>
      </c>
      <c r="E275" s="1" t="s">
        <v>8</v>
      </c>
      <c r="F275" s="3">
        <v>-6.1082024432809776</v>
      </c>
      <c r="G275" s="1" t="s">
        <v>9</v>
      </c>
      <c r="H275" s="5" t="str">
        <f t="shared" si="12"/>
        <v>octubre</v>
      </c>
      <c r="I275">
        <f t="shared" si="13"/>
        <v>2018</v>
      </c>
      <c r="J275" t="str">
        <f t="shared" si="14"/>
        <v>octubre de 2018</v>
      </c>
    </row>
    <row r="276" spans="1:10" x14ac:dyDescent="0.3">
      <c r="A276" s="26">
        <v>43388</v>
      </c>
      <c r="B276" s="25" t="s">
        <v>270</v>
      </c>
      <c r="C276" s="1" t="s">
        <v>7</v>
      </c>
      <c r="D276" s="2">
        <v>5505</v>
      </c>
      <c r="E276" s="1" t="s">
        <v>8</v>
      </c>
      <c r="F276" s="3">
        <v>2.3234200743494422</v>
      </c>
      <c r="G276" s="1" t="s">
        <v>9</v>
      </c>
      <c r="H276" s="5" t="str">
        <f t="shared" si="12"/>
        <v>octubre</v>
      </c>
      <c r="I276">
        <f t="shared" si="13"/>
        <v>2018</v>
      </c>
      <c r="J276" t="str">
        <f t="shared" si="14"/>
        <v>octubre de 2018</v>
      </c>
    </row>
    <row r="277" spans="1:10" x14ac:dyDescent="0.3">
      <c r="A277" s="26">
        <v>43395</v>
      </c>
      <c r="B277" s="25" t="s">
        <v>271</v>
      </c>
      <c r="C277" s="1" t="s">
        <v>7</v>
      </c>
      <c r="D277" s="2">
        <v>5883.3</v>
      </c>
      <c r="E277" s="1" t="s">
        <v>8</v>
      </c>
      <c r="F277" s="3">
        <v>6.8719346049046353</v>
      </c>
      <c r="G277" s="1" t="s">
        <v>9</v>
      </c>
      <c r="H277" s="5" t="str">
        <f t="shared" si="12"/>
        <v>octubre</v>
      </c>
      <c r="I277">
        <f t="shared" si="13"/>
        <v>2018</v>
      </c>
      <c r="J277" t="str">
        <f t="shared" si="14"/>
        <v>octubre de 2018</v>
      </c>
    </row>
    <row r="278" spans="1:10" x14ac:dyDescent="0.3">
      <c r="A278" s="26">
        <v>43402</v>
      </c>
      <c r="B278" s="25" t="s">
        <v>272</v>
      </c>
      <c r="C278" s="1" t="s">
        <v>7</v>
      </c>
      <c r="D278" s="2">
        <v>5921.7</v>
      </c>
      <c r="E278" s="1" t="s">
        <v>8</v>
      </c>
      <c r="F278" s="3">
        <v>0.65269491611849872</v>
      </c>
      <c r="G278" s="1" t="s">
        <v>9</v>
      </c>
      <c r="H278" s="5" t="str">
        <f t="shared" si="12"/>
        <v>octubre</v>
      </c>
      <c r="I278">
        <f t="shared" si="13"/>
        <v>2018</v>
      </c>
      <c r="J278" t="str">
        <f t="shared" si="14"/>
        <v>octubre de 2018</v>
      </c>
    </row>
    <row r="279" spans="1:10" x14ac:dyDescent="0.3">
      <c r="A279" s="26">
        <v>43409</v>
      </c>
      <c r="B279" s="25" t="s">
        <v>273</v>
      </c>
      <c r="C279" s="1" t="s">
        <v>7</v>
      </c>
      <c r="D279" s="2">
        <v>6220</v>
      </c>
      <c r="E279" s="1" t="s">
        <v>8</v>
      </c>
      <c r="F279" s="3">
        <v>5.0374047992975024</v>
      </c>
      <c r="G279" s="1" t="s">
        <v>9</v>
      </c>
      <c r="H279" s="5" t="str">
        <f t="shared" si="12"/>
        <v>noviembre</v>
      </c>
      <c r="I279">
        <f t="shared" si="13"/>
        <v>2018</v>
      </c>
      <c r="J279" t="str">
        <f t="shared" si="14"/>
        <v>noviembre de 2018</v>
      </c>
    </row>
    <row r="280" spans="1:10" x14ac:dyDescent="0.3">
      <c r="A280" s="26">
        <v>43416</v>
      </c>
      <c r="B280" s="25" t="s">
        <v>274</v>
      </c>
      <c r="C280" s="1" t="s">
        <v>7</v>
      </c>
      <c r="D280" s="2">
        <v>6333.3</v>
      </c>
      <c r="E280" s="1" t="s">
        <v>8</v>
      </c>
      <c r="F280" s="3">
        <v>1.8215434083601316</v>
      </c>
      <c r="G280" s="1" t="s">
        <v>9</v>
      </c>
      <c r="H280" s="5" t="str">
        <f t="shared" si="12"/>
        <v>noviembre</v>
      </c>
      <c r="I280">
        <f t="shared" si="13"/>
        <v>2018</v>
      </c>
      <c r="J280" t="str">
        <f t="shared" si="14"/>
        <v>noviembre de 2018</v>
      </c>
    </row>
    <row r="281" spans="1:10" x14ac:dyDescent="0.3">
      <c r="A281" s="26">
        <v>43423</v>
      </c>
      <c r="B281" s="25" t="s">
        <v>275</v>
      </c>
      <c r="C281" s="1" t="s">
        <v>7</v>
      </c>
      <c r="D281" s="2">
        <v>6201</v>
      </c>
      <c r="E281" s="1" t="s">
        <v>8</v>
      </c>
      <c r="F281" s="3">
        <v>-2.0889583629387554</v>
      </c>
      <c r="G281" s="1" t="s">
        <v>9</v>
      </c>
      <c r="H281" s="5" t="str">
        <f t="shared" si="12"/>
        <v>noviembre</v>
      </c>
      <c r="I281">
        <f t="shared" si="13"/>
        <v>2018</v>
      </c>
      <c r="J281" t="str">
        <f t="shared" si="14"/>
        <v>noviembre de 2018</v>
      </c>
    </row>
    <row r="282" spans="1:10" x14ac:dyDescent="0.3">
      <c r="A282" s="26">
        <v>43430</v>
      </c>
      <c r="B282" s="25" t="s">
        <v>276</v>
      </c>
      <c r="C282" s="1" t="s">
        <v>7</v>
      </c>
      <c r="D282" s="2">
        <v>6091.3</v>
      </c>
      <c r="E282" s="1" t="s">
        <v>8</v>
      </c>
      <c r="F282" s="3">
        <v>-1.7690695049185585</v>
      </c>
      <c r="G282" s="1" t="s">
        <v>9</v>
      </c>
      <c r="H282" s="5" t="str">
        <f t="shared" si="12"/>
        <v>noviembre</v>
      </c>
      <c r="I282">
        <f t="shared" si="13"/>
        <v>2018</v>
      </c>
      <c r="J282" t="str">
        <f t="shared" si="14"/>
        <v>noviembre de 2018</v>
      </c>
    </row>
    <row r="283" spans="1:10" x14ac:dyDescent="0.3">
      <c r="A283" s="26">
        <v>43437</v>
      </c>
      <c r="B283" s="25" t="s">
        <v>277</v>
      </c>
      <c r="C283" s="1" t="s">
        <v>7</v>
      </c>
      <c r="D283" s="2">
        <v>6072.5</v>
      </c>
      <c r="E283" s="1" t="s">
        <v>8</v>
      </c>
      <c r="F283" s="3">
        <v>-0.308636908377525</v>
      </c>
      <c r="G283" s="1" t="s">
        <v>9</v>
      </c>
      <c r="H283" s="5" t="str">
        <f t="shared" si="12"/>
        <v>diciembre</v>
      </c>
      <c r="I283">
        <f t="shared" si="13"/>
        <v>2018</v>
      </c>
      <c r="J283" t="str">
        <f t="shared" si="14"/>
        <v>diciembre de 2018</v>
      </c>
    </row>
    <row r="284" spans="1:10" x14ac:dyDescent="0.3">
      <c r="A284" s="26">
        <v>43444</v>
      </c>
      <c r="B284" s="25" t="s">
        <v>278</v>
      </c>
      <c r="C284" s="1" t="s">
        <v>7</v>
      </c>
      <c r="D284" s="2">
        <v>6010.3</v>
      </c>
      <c r="E284" s="1" t="s">
        <v>8</v>
      </c>
      <c r="F284" s="3">
        <v>-1.0242898312062547</v>
      </c>
      <c r="G284" s="1" t="s">
        <v>9</v>
      </c>
      <c r="H284" s="5" t="str">
        <f t="shared" si="12"/>
        <v>diciembre</v>
      </c>
      <c r="I284">
        <f t="shared" si="13"/>
        <v>2018</v>
      </c>
      <c r="J284" t="str">
        <f t="shared" si="14"/>
        <v>diciembre de 2018</v>
      </c>
    </row>
    <row r="285" spans="1:10" x14ac:dyDescent="0.3">
      <c r="A285" s="26">
        <v>43451</v>
      </c>
      <c r="B285" s="25" t="s">
        <v>279</v>
      </c>
      <c r="C285" s="1" t="s">
        <v>7</v>
      </c>
      <c r="D285" s="2">
        <v>5968.7</v>
      </c>
      <c r="E285" s="1" t="s">
        <v>8</v>
      </c>
      <c r="F285" s="3">
        <v>-0.69214515082442418</v>
      </c>
      <c r="G285" s="1" t="s">
        <v>9</v>
      </c>
      <c r="H285" s="5" t="str">
        <f t="shared" si="12"/>
        <v>diciembre</v>
      </c>
      <c r="I285">
        <f t="shared" si="13"/>
        <v>2018</v>
      </c>
      <c r="J285" t="str">
        <f t="shared" si="14"/>
        <v>diciembre de 2018</v>
      </c>
    </row>
    <row r="286" spans="1:10" x14ac:dyDescent="0.3">
      <c r="A286" s="26">
        <v>43458</v>
      </c>
      <c r="B286" s="25" t="s">
        <v>280</v>
      </c>
      <c r="C286" s="1" t="s">
        <v>7</v>
      </c>
      <c r="D286" s="2">
        <v>6087.7</v>
      </c>
      <c r="E286" s="1" t="s">
        <v>8</v>
      </c>
      <c r="F286" s="3">
        <v>3.0090304421398355</v>
      </c>
      <c r="G286" s="1" t="s">
        <v>9</v>
      </c>
      <c r="H286" s="5" t="str">
        <f t="shared" si="12"/>
        <v>diciembre</v>
      </c>
      <c r="I286">
        <f t="shared" si="13"/>
        <v>2018</v>
      </c>
      <c r="J286" t="str">
        <f t="shared" si="14"/>
        <v>diciembre de 2018</v>
      </c>
    </row>
    <row r="287" spans="1:10" x14ac:dyDescent="0.3">
      <c r="A287" s="26">
        <v>43465</v>
      </c>
      <c r="B287" s="25" t="s">
        <v>1684</v>
      </c>
      <c r="C287" s="1" t="s">
        <v>7</v>
      </c>
      <c r="D287" s="2">
        <v>6148.3</v>
      </c>
      <c r="E287" s="1" t="s">
        <v>8</v>
      </c>
      <c r="F287" s="3"/>
      <c r="G287" s="1" t="s">
        <v>9</v>
      </c>
      <c r="H287" s="5" t="str">
        <f t="shared" si="12"/>
        <v>diciembre</v>
      </c>
      <c r="I287">
        <f t="shared" si="13"/>
        <v>2018</v>
      </c>
      <c r="J287" t="str">
        <f t="shared" si="14"/>
        <v>diciembre de 2018</v>
      </c>
    </row>
    <row r="288" spans="1:10" x14ac:dyDescent="0.3">
      <c r="A288" s="26">
        <v>43472</v>
      </c>
      <c r="B288" s="25" t="s">
        <v>281</v>
      </c>
      <c r="C288" s="1" t="s">
        <v>7</v>
      </c>
      <c r="D288" s="2">
        <v>6346.8</v>
      </c>
      <c r="E288" s="1" t="s">
        <v>8</v>
      </c>
      <c r="F288" s="3">
        <v>3.2285347169136185</v>
      </c>
      <c r="G288" s="1" t="s">
        <v>9</v>
      </c>
      <c r="H288" s="5" t="str">
        <f t="shared" si="12"/>
        <v>enero</v>
      </c>
      <c r="I288">
        <f t="shared" si="13"/>
        <v>2019</v>
      </c>
      <c r="J288" t="str">
        <f t="shared" si="14"/>
        <v>enero de 2019</v>
      </c>
    </row>
    <row r="289" spans="1:10" x14ac:dyDescent="0.3">
      <c r="A289" s="26">
        <v>43479</v>
      </c>
      <c r="B289" s="25" t="s">
        <v>282</v>
      </c>
      <c r="C289" s="1" t="s">
        <v>7</v>
      </c>
      <c r="D289" s="2">
        <v>6393.8</v>
      </c>
      <c r="E289" s="1" t="s">
        <v>8</v>
      </c>
      <c r="F289" s="3">
        <v>0.74053066112056465</v>
      </c>
      <c r="G289" s="1" t="s">
        <v>9</v>
      </c>
      <c r="H289" s="5" t="str">
        <f t="shared" si="12"/>
        <v>enero</v>
      </c>
      <c r="I289">
        <f t="shared" si="13"/>
        <v>2019</v>
      </c>
      <c r="J289" t="str">
        <f t="shared" si="14"/>
        <v>enero de 2019</v>
      </c>
    </row>
    <row r="290" spans="1:10" x14ac:dyDescent="0.3">
      <c r="A290" s="26">
        <v>43486</v>
      </c>
      <c r="B290" s="25" t="s">
        <v>283</v>
      </c>
      <c r="C290" s="1" t="s">
        <v>7</v>
      </c>
      <c r="D290" s="2">
        <v>6124.2</v>
      </c>
      <c r="E290" s="1" t="s">
        <v>8</v>
      </c>
      <c r="F290" s="3">
        <v>-4.2165848165410296</v>
      </c>
      <c r="G290" s="1" t="s">
        <v>9</v>
      </c>
      <c r="H290" s="5" t="str">
        <f t="shared" si="12"/>
        <v>enero</v>
      </c>
      <c r="I290">
        <f t="shared" si="13"/>
        <v>2019</v>
      </c>
      <c r="J290" t="str">
        <f t="shared" si="14"/>
        <v>enero de 2019</v>
      </c>
    </row>
    <row r="291" spans="1:10" x14ac:dyDescent="0.3">
      <c r="A291" s="26">
        <v>43493</v>
      </c>
      <c r="B291" s="25" t="s">
        <v>284</v>
      </c>
      <c r="C291" s="1" t="s">
        <v>7</v>
      </c>
      <c r="D291" s="2">
        <v>6021.7</v>
      </c>
      <c r="E291" s="1" t="s">
        <v>8</v>
      </c>
      <c r="F291" s="3">
        <v>-1.6736879919009831</v>
      </c>
      <c r="G291" s="1" t="s">
        <v>9</v>
      </c>
      <c r="H291" s="5" t="str">
        <f t="shared" si="12"/>
        <v>enero</v>
      </c>
      <c r="I291">
        <f t="shared" si="13"/>
        <v>2019</v>
      </c>
      <c r="J291" t="str">
        <f t="shared" si="14"/>
        <v>enero de 2019</v>
      </c>
    </row>
    <row r="292" spans="1:10" x14ac:dyDescent="0.3">
      <c r="A292" s="26">
        <v>43500</v>
      </c>
      <c r="B292" s="25" t="s">
        <v>285</v>
      </c>
      <c r="C292" s="1" t="s">
        <v>7</v>
      </c>
      <c r="D292" s="2">
        <v>5891.7</v>
      </c>
      <c r="E292" s="1" t="s">
        <v>8</v>
      </c>
      <c r="F292" s="3">
        <v>-2.1588587940282644</v>
      </c>
      <c r="G292" s="1" t="s">
        <v>9</v>
      </c>
      <c r="H292" s="5" t="str">
        <f t="shared" si="12"/>
        <v>febrero</v>
      </c>
      <c r="I292">
        <f t="shared" si="13"/>
        <v>2019</v>
      </c>
      <c r="J292" t="str">
        <f t="shared" si="14"/>
        <v>febrero de 2019</v>
      </c>
    </row>
    <row r="293" spans="1:10" x14ac:dyDescent="0.3">
      <c r="A293" s="26">
        <v>43507</v>
      </c>
      <c r="B293" s="25" t="s">
        <v>286</v>
      </c>
      <c r="C293" s="1" t="s">
        <v>7</v>
      </c>
      <c r="D293" s="2">
        <v>5927.2</v>
      </c>
      <c r="E293" s="1" t="s">
        <v>8</v>
      </c>
      <c r="F293" s="3">
        <v>0.60254255987236283</v>
      </c>
      <c r="G293" s="1" t="s">
        <v>9</v>
      </c>
      <c r="H293" s="5" t="str">
        <f t="shared" si="12"/>
        <v>febrero</v>
      </c>
      <c r="I293">
        <f t="shared" si="13"/>
        <v>2019</v>
      </c>
      <c r="J293" t="str">
        <f t="shared" si="14"/>
        <v>febrero de 2019</v>
      </c>
    </row>
    <row r="294" spans="1:10" x14ac:dyDescent="0.3">
      <c r="A294" s="26">
        <v>43514</v>
      </c>
      <c r="B294" s="25" t="s">
        <v>287</v>
      </c>
      <c r="C294" s="1" t="s">
        <v>7</v>
      </c>
      <c r="D294" s="2">
        <v>6081.8</v>
      </c>
      <c r="E294" s="1" t="s">
        <v>8</v>
      </c>
      <c r="F294" s="3">
        <v>2.6083142124443306</v>
      </c>
      <c r="G294" s="1" t="s">
        <v>9</v>
      </c>
      <c r="H294" s="5" t="str">
        <f t="shared" si="12"/>
        <v>febrero</v>
      </c>
      <c r="I294">
        <f t="shared" si="13"/>
        <v>2019</v>
      </c>
      <c r="J294" t="str">
        <f t="shared" si="14"/>
        <v>febrero de 2019</v>
      </c>
    </row>
    <row r="295" spans="1:10" x14ac:dyDescent="0.3">
      <c r="A295" s="26">
        <v>43521</v>
      </c>
      <c r="B295" s="25" t="s">
        <v>288</v>
      </c>
      <c r="C295" s="1" t="s">
        <v>7</v>
      </c>
      <c r="D295" s="2">
        <v>6104.7</v>
      </c>
      <c r="E295" s="1" t="s">
        <v>8</v>
      </c>
      <c r="F295" s="3">
        <v>0.37653326317865826</v>
      </c>
      <c r="G295" s="1" t="s">
        <v>9</v>
      </c>
      <c r="H295" s="5" t="str">
        <f t="shared" si="12"/>
        <v>febrero</v>
      </c>
      <c r="I295">
        <f t="shared" si="13"/>
        <v>2019</v>
      </c>
      <c r="J295" t="str">
        <f t="shared" si="14"/>
        <v>febrero de 2019</v>
      </c>
    </row>
    <row r="296" spans="1:10" x14ac:dyDescent="0.3">
      <c r="A296" s="26">
        <v>43528</v>
      </c>
      <c r="B296" s="25" t="s">
        <v>289</v>
      </c>
      <c r="C296" s="1" t="s">
        <v>7</v>
      </c>
      <c r="D296" s="2">
        <v>6055</v>
      </c>
      <c r="E296" s="1" t="s">
        <v>8</v>
      </c>
      <c r="F296" s="3">
        <v>-0.81412682031876782</v>
      </c>
      <c r="G296" s="1" t="s">
        <v>9</v>
      </c>
      <c r="H296" s="5" t="str">
        <f t="shared" si="12"/>
        <v>marzo</v>
      </c>
      <c r="I296">
        <f t="shared" si="13"/>
        <v>2019</v>
      </c>
      <c r="J296" t="str">
        <f t="shared" si="14"/>
        <v>marzo de 2019</v>
      </c>
    </row>
    <row r="297" spans="1:10" x14ac:dyDescent="0.3">
      <c r="A297" s="26">
        <v>43535</v>
      </c>
      <c r="B297" s="25" t="s">
        <v>290</v>
      </c>
      <c r="C297" s="1" t="s">
        <v>7</v>
      </c>
      <c r="D297" s="2">
        <v>5971.5</v>
      </c>
      <c r="E297" s="1" t="s">
        <v>8</v>
      </c>
      <c r="F297" s="3">
        <v>-1.3790255986787781</v>
      </c>
      <c r="G297" s="1" t="s">
        <v>9</v>
      </c>
      <c r="H297" s="5" t="str">
        <f t="shared" si="12"/>
        <v>marzo</v>
      </c>
      <c r="I297">
        <f t="shared" si="13"/>
        <v>2019</v>
      </c>
      <c r="J297" t="str">
        <f t="shared" si="14"/>
        <v>marzo de 2019</v>
      </c>
    </row>
    <row r="298" spans="1:10" x14ac:dyDescent="0.3">
      <c r="A298" s="26">
        <v>43542</v>
      </c>
      <c r="B298" s="25" t="s">
        <v>291</v>
      </c>
      <c r="C298" s="1" t="s">
        <v>7</v>
      </c>
      <c r="D298" s="2">
        <v>5976.2</v>
      </c>
      <c r="E298" s="1" t="s">
        <v>8</v>
      </c>
      <c r="F298" s="3">
        <v>7.8707192497694353E-2</v>
      </c>
      <c r="G298" s="1" t="s">
        <v>9</v>
      </c>
      <c r="H298" s="5" t="str">
        <f t="shared" si="12"/>
        <v>marzo</v>
      </c>
      <c r="I298">
        <f t="shared" si="13"/>
        <v>2019</v>
      </c>
      <c r="J298" t="str">
        <f t="shared" si="14"/>
        <v>marzo de 2019</v>
      </c>
    </row>
    <row r="299" spans="1:10" x14ac:dyDescent="0.3">
      <c r="A299" s="26">
        <v>43549</v>
      </c>
      <c r="B299" s="25" t="s">
        <v>292</v>
      </c>
      <c r="C299" s="1" t="s">
        <v>7</v>
      </c>
      <c r="D299" s="2">
        <v>5778.7</v>
      </c>
      <c r="E299" s="1" t="s">
        <v>8</v>
      </c>
      <c r="F299" s="3">
        <v>-3.3047756099193473</v>
      </c>
      <c r="G299" s="1" t="s">
        <v>9</v>
      </c>
      <c r="H299" s="5" t="str">
        <f t="shared" si="12"/>
        <v>marzo</v>
      </c>
      <c r="I299">
        <f t="shared" si="13"/>
        <v>2019</v>
      </c>
      <c r="J299" t="str">
        <f t="shared" si="14"/>
        <v>marzo de 2019</v>
      </c>
    </row>
    <row r="300" spans="1:10" x14ac:dyDescent="0.3">
      <c r="A300" s="26">
        <v>43556</v>
      </c>
      <c r="B300" s="25" t="s">
        <v>293</v>
      </c>
      <c r="C300" s="1" t="s">
        <v>7</v>
      </c>
      <c r="D300" s="2">
        <v>5916</v>
      </c>
      <c r="E300" s="1" t="s">
        <v>8</v>
      </c>
      <c r="F300" s="3">
        <v>2.3759669129735093</v>
      </c>
      <c r="G300" s="1" t="s">
        <v>9</v>
      </c>
      <c r="H300" s="5" t="str">
        <f t="shared" si="12"/>
        <v>abril</v>
      </c>
      <c r="I300">
        <f t="shared" si="13"/>
        <v>2019</v>
      </c>
      <c r="J300" t="str">
        <f t="shared" si="14"/>
        <v>abril de 2019</v>
      </c>
    </row>
    <row r="301" spans="1:10" x14ac:dyDescent="0.3">
      <c r="A301" s="26">
        <v>43563</v>
      </c>
      <c r="B301" s="25" t="s">
        <v>294</v>
      </c>
      <c r="C301" s="1" t="s">
        <v>7</v>
      </c>
      <c r="D301" s="2">
        <v>6205.7</v>
      </c>
      <c r="E301" s="1" t="s">
        <v>8</v>
      </c>
      <c r="F301" s="3">
        <v>4.896889790398915</v>
      </c>
      <c r="G301" s="1" t="s">
        <v>9</v>
      </c>
      <c r="H301" s="5" t="str">
        <f t="shared" si="12"/>
        <v>abril</v>
      </c>
      <c r="I301">
        <f t="shared" si="13"/>
        <v>2019</v>
      </c>
      <c r="J301" t="str">
        <f t="shared" si="14"/>
        <v>abril de 2019</v>
      </c>
    </row>
    <row r="302" spans="1:10" x14ac:dyDescent="0.3">
      <c r="A302" s="26">
        <v>43570</v>
      </c>
      <c r="B302" s="25" t="s">
        <v>295</v>
      </c>
      <c r="C302" s="1" t="s">
        <v>7</v>
      </c>
      <c r="D302" s="2">
        <v>6303.8</v>
      </c>
      <c r="E302" s="1" t="s">
        <v>8</v>
      </c>
      <c r="F302" s="3">
        <v>1.5808047440256596</v>
      </c>
      <c r="G302" s="1" t="s">
        <v>9</v>
      </c>
      <c r="H302" s="5" t="str">
        <f t="shared" si="12"/>
        <v>abril</v>
      </c>
      <c r="I302">
        <f t="shared" si="13"/>
        <v>2019</v>
      </c>
      <c r="J302" t="str">
        <f t="shared" si="14"/>
        <v>abril de 2019</v>
      </c>
    </row>
    <row r="303" spans="1:10" x14ac:dyDescent="0.3">
      <c r="A303" s="26">
        <v>43577</v>
      </c>
      <c r="B303" s="25" t="s">
        <v>296</v>
      </c>
      <c r="C303" s="1" t="s">
        <v>7</v>
      </c>
      <c r="D303" s="2">
        <v>6361.8</v>
      </c>
      <c r="E303" s="1" t="s">
        <v>8</v>
      </c>
      <c r="F303" s="3">
        <v>0.9200799517751197</v>
      </c>
      <c r="G303" s="1" t="s">
        <v>9</v>
      </c>
      <c r="H303" s="5" t="str">
        <f t="shared" si="12"/>
        <v>abril</v>
      </c>
      <c r="I303">
        <f t="shared" si="13"/>
        <v>2019</v>
      </c>
      <c r="J303" t="str">
        <f t="shared" si="14"/>
        <v>abril de 2019</v>
      </c>
    </row>
    <row r="304" spans="1:10" x14ac:dyDescent="0.3">
      <c r="A304" s="26">
        <v>43584</v>
      </c>
      <c r="B304" s="25" t="s">
        <v>297</v>
      </c>
      <c r="C304" s="1" t="s">
        <v>7</v>
      </c>
      <c r="D304" s="2">
        <v>6232</v>
      </c>
      <c r="E304" s="1" t="s">
        <v>8</v>
      </c>
      <c r="F304" s="3">
        <v>-2.0403030588827091</v>
      </c>
      <c r="G304" s="1" t="s">
        <v>9</v>
      </c>
      <c r="H304" s="5" t="str">
        <f t="shared" si="12"/>
        <v>abril</v>
      </c>
      <c r="I304">
        <f t="shared" si="13"/>
        <v>2019</v>
      </c>
      <c r="J304" t="str">
        <f t="shared" si="14"/>
        <v>abril de 2019</v>
      </c>
    </row>
    <row r="305" spans="1:10" x14ac:dyDescent="0.3">
      <c r="A305" s="26">
        <v>43591</v>
      </c>
      <c r="B305" s="25" t="s">
        <v>298</v>
      </c>
      <c r="C305" s="1" t="s">
        <v>7</v>
      </c>
      <c r="D305" s="2">
        <v>6453.5</v>
      </c>
      <c r="E305" s="1" t="s">
        <v>8</v>
      </c>
      <c r="F305" s="3">
        <v>3.5542362002567391</v>
      </c>
      <c r="G305" s="1" t="s">
        <v>9</v>
      </c>
      <c r="H305" s="5" t="str">
        <f t="shared" si="12"/>
        <v>mayo</v>
      </c>
      <c r="I305">
        <f t="shared" si="13"/>
        <v>2019</v>
      </c>
      <c r="J305" t="str">
        <f t="shared" si="14"/>
        <v>mayo de 2019</v>
      </c>
    </row>
    <row r="306" spans="1:10" x14ac:dyDescent="0.3">
      <c r="A306" s="26">
        <v>43598</v>
      </c>
      <c r="B306" s="25" t="s">
        <v>1759</v>
      </c>
      <c r="C306" s="1" t="s">
        <v>7</v>
      </c>
      <c r="D306" s="2">
        <v>6491.7</v>
      </c>
      <c r="E306" s="1" t="s">
        <v>8</v>
      </c>
      <c r="F306" s="3">
        <v>-15.495467575734098</v>
      </c>
      <c r="G306" s="1" t="s">
        <v>9</v>
      </c>
      <c r="H306" s="5" t="str">
        <f t="shared" si="12"/>
        <v>mayo</v>
      </c>
      <c r="I306">
        <f t="shared" si="13"/>
        <v>2019</v>
      </c>
      <c r="J306" t="str">
        <f t="shared" si="14"/>
        <v>mayo de 2019</v>
      </c>
    </row>
    <row r="307" spans="1:10" x14ac:dyDescent="0.3">
      <c r="A307" s="26">
        <v>43605</v>
      </c>
      <c r="B307" s="25" t="s">
        <v>1764</v>
      </c>
      <c r="C307" s="1" t="s">
        <v>7</v>
      </c>
      <c r="D307" s="2">
        <v>6584</v>
      </c>
      <c r="E307" s="1" t="s">
        <v>8</v>
      </c>
      <c r="F307" s="3">
        <v>19.037315485468046</v>
      </c>
      <c r="G307" s="1" t="s">
        <v>9</v>
      </c>
      <c r="H307" s="5" t="str">
        <f t="shared" si="12"/>
        <v>mayo</v>
      </c>
      <c r="I307">
        <f t="shared" si="13"/>
        <v>2019</v>
      </c>
      <c r="J307" t="str">
        <f t="shared" si="14"/>
        <v>mayo de 2019</v>
      </c>
    </row>
    <row r="308" spans="1:10" x14ac:dyDescent="0.3">
      <c r="A308" s="26">
        <v>43612</v>
      </c>
      <c r="B308" s="25" t="s">
        <v>1769</v>
      </c>
      <c r="C308" s="1" t="s">
        <v>7</v>
      </c>
      <c r="D308" s="2">
        <v>6918.5</v>
      </c>
      <c r="E308" s="1" t="s">
        <v>8</v>
      </c>
      <c r="F308" s="3">
        <v>1.4218155490857585</v>
      </c>
      <c r="G308" s="1" t="s">
        <v>9</v>
      </c>
      <c r="H308" s="5" t="str">
        <f t="shared" si="12"/>
        <v>mayo</v>
      </c>
      <c r="I308">
        <f t="shared" si="13"/>
        <v>2019</v>
      </c>
      <c r="J308" t="str">
        <f t="shared" si="14"/>
        <v>mayo de 2019</v>
      </c>
    </row>
    <row r="309" spans="1:10" x14ac:dyDescent="0.3">
      <c r="A309" s="26">
        <v>43619</v>
      </c>
      <c r="B309" s="25" t="s">
        <v>1774</v>
      </c>
      <c r="C309" s="1" t="s">
        <v>7</v>
      </c>
      <c r="D309" s="2">
        <v>6990</v>
      </c>
      <c r="E309" s="1" t="s">
        <v>8</v>
      </c>
      <c r="F309" s="3">
        <v>5.0804981773997566</v>
      </c>
      <c r="G309" s="1" t="s">
        <v>9</v>
      </c>
      <c r="H309" s="5" t="str">
        <f t="shared" si="12"/>
        <v>junio</v>
      </c>
      <c r="I309">
        <f t="shared" si="13"/>
        <v>2019</v>
      </c>
      <c r="J309" t="str">
        <f t="shared" si="14"/>
        <v>junio de 2019</v>
      </c>
    </row>
    <row r="310" spans="1:10" x14ac:dyDescent="0.3">
      <c r="A310" s="26">
        <v>43626</v>
      </c>
      <c r="B310" s="25" t="s">
        <v>1779</v>
      </c>
      <c r="C310" s="1" t="s">
        <v>7</v>
      </c>
      <c r="D310" s="2">
        <v>6880.5</v>
      </c>
      <c r="E310" s="1" t="s">
        <v>8</v>
      </c>
      <c r="F310" s="3">
        <v>1.0334610103346102</v>
      </c>
      <c r="G310" s="1" t="s">
        <v>9</v>
      </c>
      <c r="H310" s="5" t="str">
        <f t="shared" si="12"/>
        <v>junio</v>
      </c>
      <c r="I310">
        <f t="shared" si="13"/>
        <v>2019</v>
      </c>
      <c r="J310" t="str">
        <f t="shared" si="14"/>
        <v>junio de 2019</v>
      </c>
    </row>
    <row r="311" spans="1:10" x14ac:dyDescent="0.3">
      <c r="A311" s="26">
        <v>43633</v>
      </c>
      <c r="B311" s="25" t="s">
        <v>1784</v>
      </c>
      <c r="C311" s="1" t="s">
        <v>7</v>
      </c>
      <c r="D311" s="2">
        <v>7033.3</v>
      </c>
      <c r="E311" s="1" t="s">
        <v>8</v>
      </c>
      <c r="F311" s="3">
        <v>-1.5665236051502145</v>
      </c>
      <c r="G311" s="1" t="s">
        <v>9</v>
      </c>
      <c r="H311" s="5" t="str">
        <f t="shared" si="12"/>
        <v>junio</v>
      </c>
      <c r="I311">
        <f t="shared" si="13"/>
        <v>2019</v>
      </c>
      <c r="J311" t="str">
        <f t="shared" si="14"/>
        <v>junio de 2019</v>
      </c>
    </row>
    <row r="312" spans="1:10" x14ac:dyDescent="0.3">
      <c r="A312" s="26">
        <v>43640</v>
      </c>
      <c r="B312" s="25" t="s">
        <v>1789</v>
      </c>
      <c r="C312" s="1" t="s">
        <v>7</v>
      </c>
      <c r="D312" s="2">
        <v>7024.3</v>
      </c>
      <c r="E312" s="1" t="s">
        <v>8</v>
      </c>
      <c r="F312" s="3">
        <v>2.220768839473878</v>
      </c>
      <c r="G312" s="1" t="s">
        <v>9</v>
      </c>
      <c r="H312" s="5" t="str">
        <f t="shared" si="12"/>
        <v>junio</v>
      </c>
      <c r="I312">
        <f t="shared" si="13"/>
        <v>2019</v>
      </c>
      <c r="J312" t="str">
        <f t="shared" si="14"/>
        <v>junio de 2019</v>
      </c>
    </row>
    <row r="313" spans="1:10" x14ac:dyDescent="0.3">
      <c r="A313" s="26">
        <v>43647</v>
      </c>
      <c r="B313" s="25" t="s">
        <v>1794</v>
      </c>
      <c r="C313" s="1" t="s">
        <v>7</v>
      </c>
      <c r="D313" s="2">
        <v>6842.5</v>
      </c>
      <c r="E313" s="1" t="s">
        <v>8</v>
      </c>
      <c r="F313" s="3">
        <v>-0.12796269176631167</v>
      </c>
      <c r="G313" s="1" t="s">
        <v>9</v>
      </c>
      <c r="H313" s="5" t="str">
        <f t="shared" si="12"/>
        <v>julio</v>
      </c>
      <c r="I313">
        <f t="shared" si="13"/>
        <v>2019</v>
      </c>
      <c r="J313" t="str">
        <f t="shared" si="14"/>
        <v>julio de 2019</v>
      </c>
    </row>
    <row r="314" spans="1:10" x14ac:dyDescent="0.3">
      <c r="A314" s="26">
        <v>43654</v>
      </c>
      <c r="B314" s="25" t="s">
        <v>1799</v>
      </c>
      <c r="C314" s="1" t="s">
        <v>7</v>
      </c>
      <c r="D314" s="2">
        <v>6758.7</v>
      </c>
      <c r="E314" s="1" t="s">
        <v>8</v>
      </c>
      <c r="F314" s="3">
        <v>-2.5881582506441947</v>
      </c>
      <c r="G314" s="1" t="s">
        <v>9</v>
      </c>
      <c r="H314" s="5" t="str">
        <f t="shared" si="12"/>
        <v>julio</v>
      </c>
      <c r="I314">
        <f t="shared" si="13"/>
        <v>2019</v>
      </c>
      <c r="J314" t="str">
        <f t="shared" si="14"/>
        <v>julio de 2019</v>
      </c>
    </row>
    <row r="315" spans="1:10" x14ac:dyDescent="0.3">
      <c r="A315" s="26">
        <v>43661</v>
      </c>
      <c r="B315" s="25" t="s">
        <v>1804</v>
      </c>
      <c r="C315" s="1" t="s">
        <v>7</v>
      </c>
      <c r="D315" s="2">
        <v>6770.7</v>
      </c>
      <c r="E315" s="1" t="s">
        <v>8</v>
      </c>
      <c r="F315" s="3">
        <v>-1.2246985750822095</v>
      </c>
      <c r="G315" s="1" t="s">
        <v>9</v>
      </c>
      <c r="H315" s="5" t="str">
        <f t="shared" si="12"/>
        <v>julio</v>
      </c>
      <c r="I315">
        <f t="shared" si="13"/>
        <v>2019</v>
      </c>
      <c r="J315" t="str">
        <f t="shared" si="14"/>
        <v>julio de 2019</v>
      </c>
    </row>
    <row r="316" spans="1:10" x14ac:dyDescent="0.3">
      <c r="A316" s="26">
        <v>43668</v>
      </c>
      <c r="B316" s="25" t="s">
        <v>1809</v>
      </c>
      <c r="C316" s="1" t="s">
        <v>7</v>
      </c>
      <c r="D316" s="2">
        <v>6695.2</v>
      </c>
      <c r="E316" s="1" t="s">
        <v>8</v>
      </c>
      <c r="F316" s="3">
        <v>0.17754893692574017</v>
      </c>
      <c r="G316" s="1" t="s">
        <v>9</v>
      </c>
      <c r="H316" s="5" t="str">
        <f t="shared" si="12"/>
        <v>julio</v>
      </c>
      <c r="I316">
        <f t="shared" si="13"/>
        <v>2019</v>
      </c>
      <c r="J316" t="str">
        <f t="shared" si="14"/>
        <v>julio de 2019</v>
      </c>
    </row>
    <row r="317" spans="1:10" x14ac:dyDescent="0.3">
      <c r="A317" s="26">
        <v>43675</v>
      </c>
      <c r="B317" s="25" t="s">
        <v>1814</v>
      </c>
      <c r="C317" s="1" t="s">
        <v>7</v>
      </c>
      <c r="D317" s="2">
        <v>6690</v>
      </c>
      <c r="E317" s="1" t="s">
        <v>8</v>
      </c>
      <c r="F317" s="3">
        <v>-1.1150988819472138</v>
      </c>
      <c r="G317" s="1" t="s">
        <v>9</v>
      </c>
      <c r="H317" s="5" t="str">
        <f t="shared" si="12"/>
        <v>julio</v>
      </c>
      <c r="I317">
        <f t="shared" si="13"/>
        <v>2019</v>
      </c>
      <c r="J317" t="str">
        <f t="shared" si="14"/>
        <v>julio de 2019</v>
      </c>
    </row>
    <row r="318" spans="1:10" x14ac:dyDescent="0.3">
      <c r="A318" s="26">
        <v>43682</v>
      </c>
      <c r="B318" s="25" t="s">
        <v>1819</v>
      </c>
      <c r="C318" s="1" t="s">
        <v>7</v>
      </c>
      <c r="D318" s="2">
        <v>6691.7</v>
      </c>
      <c r="E318" s="1" t="s">
        <v>8</v>
      </c>
      <c r="F318" s="3">
        <v>-7.7667582745845065E-2</v>
      </c>
      <c r="G318" s="1" t="s">
        <v>9</v>
      </c>
      <c r="H318" s="5" t="str">
        <f t="shared" si="12"/>
        <v>agosto</v>
      </c>
      <c r="I318">
        <f t="shared" si="13"/>
        <v>2019</v>
      </c>
      <c r="J318" t="str">
        <f t="shared" si="14"/>
        <v>agosto de 2019</v>
      </c>
    </row>
    <row r="319" spans="1:10" x14ac:dyDescent="0.3">
      <c r="A319" s="26">
        <v>43689</v>
      </c>
      <c r="B319" s="25" t="s">
        <v>1824</v>
      </c>
      <c r="C319" s="1" t="s">
        <v>7</v>
      </c>
      <c r="D319" s="2">
        <v>6671.7</v>
      </c>
      <c r="E319" s="1" t="s">
        <v>8</v>
      </c>
      <c r="F319" s="3">
        <v>2.541106128549803E-2</v>
      </c>
      <c r="G319" s="1" t="s">
        <v>9</v>
      </c>
      <c r="H319" s="5" t="str">
        <f t="shared" si="12"/>
        <v>agosto</v>
      </c>
      <c r="I319">
        <f t="shared" si="13"/>
        <v>2019</v>
      </c>
      <c r="J319" t="str">
        <f t="shared" si="14"/>
        <v>agosto de 2019</v>
      </c>
    </row>
    <row r="320" spans="1:10" x14ac:dyDescent="0.3">
      <c r="A320" s="26">
        <v>43696</v>
      </c>
      <c r="B320" s="25" t="s">
        <v>1829</v>
      </c>
      <c r="C320" s="1" t="s">
        <v>7</v>
      </c>
      <c r="D320" s="2">
        <v>6493.5</v>
      </c>
      <c r="E320" s="1" t="s">
        <v>8</v>
      </c>
      <c r="F320" s="3">
        <v>-0.29887771418324194</v>
      </c>
      <c r="G320" s="1" t="s">
        <v>9</v>
      </c>
      <c r="H320" s="5" t="str">
        <f t="shared" si="12"/>
        <v>agosto</v>
      </c>
      <c r="I320">
        <f t="shared" si="13"/>
        <v>2019</v>
      </c>
      <c r="J320" t="str">
        <f t="shared" si="14"/>
        <v>agosto de 2019</v>
      </c>
    </row>
    <row r="321" spans="1:10" x14ac:dyDescent="0.3">
      <c r="A321" s="26">
        <v>43703</v>
      </c>
      <c r="B321" s="25" t="s">
        <v>1834</v>
      </c>
      <c r="C321" s="1" t="s">
        <v>7</v>
      </c>
      <c r="D321" s="2">
        <v>6492.2</v>
      </c>
      <c r="E321" s="1" t="s">
        <v>8</v>
      </c>
      <c r="F321" s="3">
        <v>-2.6709834075273142</v>
      </c>
      <c r="G321" s="1" t="s">
        <v>9</v>
      </c>
      <c r="H321" s="5" t="str">
        <f t="shared" si="12"/>
        <v>agosto</v>
      </c>
      <c r="I321">
        <f t="shared" si="13"/>
        <v>2019</v>
      </c>
      <c r="J321" t="str">
        <f t="shared" si="14"/>
        <v>agosto de 2019</v>
      </c>
    </row>
    <row r="322" spans="1:10" x14ac:dyDescent="0.3">
      <c r="A322" s="26">
        <v>43710</v>
      </c>
      <c r="B322" s="25" t="s">
        <v>1839</v>
      </c>
      <c r="C322" s="1" t="s">
        <v>7</v>
      </c>
      <c r="D322" s="2">
        <v>6636.7</v>
      </c>
      <c r="E322" s="1" t="s">
        <v>8</v>
      </c>
      <c r="F322" s="3">
        <v>-2.002002002002282E-2</v>
      </c>
      <c r="G322" s="1" t="s">
        <v>9</v>
      </c>
      <c r="H322" s="5" t="str">
        <f t="shared" si="12"/>
        <v>septiembre</v>
      </c>
      <c r="I322">
        <f t="shared" si="13"/>
        <v>2019</v>
      </c>
      <c r="J322" t="str">
        <f t="shared" si="14"/>
        <v>septiembre de 2019</v>
      </c>
    </row>
    <row r="323" spans="1:10" x14ac:dyDescent="0.3">
      <c r="A323" s="26">
        <v>43717</v>
      </c>
      <c r="B323" s="25" t="s">
        <v>1844</v>
      </c>
      <c r="C323" s="1" t="s">
        <v>7</v>
      </c>
      <c r="D323" s="2">
        <v>6669.5</v>
      </c>
      <c r="E323" s="1" t="s">
        <v>8</v>
      </c>
      <c r="F323" s="3">
        <v>2.2257478204614771</v>
      </c>
      <c r="G323" s="1" t="s">
        <v>9</v>
      </c>
      <c r="H323" s="5" t="str">
        <f t="shared" ref="H323:H386" si="15">TEXT(A323,"MMMM")</f>
        <v>septiembre</v>
      </c>
      <c r="I323">
        <f t="shared" ref="I323:I386" si="16">YEAR(A323)</f>
        <v>2019</v>
      </c>
      <c r="J323" t="str">
        <f t="shared" ref="J323:J386" si="17">_xlfn.CONCAT(H323," de ",I323)</f>
        <v>septiembre de 2019</v>
      </c>
    </row>
    <row r="324" spans="1:10" x14ac:dyDescent="0.3">
      <c r="A324" s="26">
        <v>43724</v>
      </c>
      <c r="B324" s="25" t="s">
        <v>1849</v>
      </c>
      <c r="C324" s="1" t="s">
        <v>7</v>
      </c>
      <c r="D324" s="2">
        <v>6778.3</v>
      </c>
      <c r="E324" s="1" t="s">
        <v>8</v>
      </c>
      <c r="F324" s="3">
        <v>0.49422152575828621</v>
      </c>
      <c r="G324" s="1" t="s">
        <v>9</v>
      </c>
      <c r="H324" s="5" t="str">
        <f t="shared" si="15"/>
        <v>septiembre</v>
      </c>
      <c r="I324">
        <f t="shared" si="16"/>
        <v>2019</v>
      </c>
      <c r="J324" t="str">
        <f t="shared" si="17"/>
        <v>septiembre de 2019</v>
      </c>
    </row>
    <row r="325" spans="1:10" x14ac:dyDescent="0.3">
      <c r="A325" s="26">
        <v>43731</v>
      </c>
      <c r="B325" s="25" t="s">
        <v>1854</v>
      </c>
      <c r="C325" s="1" t="s">
        <v>7</v>
      </c>
      <c r="D325" s="2">
        <v>7021.8</v>
      </c>
      <c r="E325" s="1" t="s">
        <v>8</v>
      </c>
      <c r="F325" s="3">
        <v>1.6313066946547745</v>
      </c>
      <c r="G325" s="1" t="s">
        <v>9</v>
      </c>
      <c r="H325" s="5" t="str">
        <f t="shared" si="15"/>
        <v>septiembre</v>
      </c>
      <c r="I325">
        <f t="shared" si="16"/>
        <v>2019</v>
      </c>
      <c r="J325" t="str">
        <f t="shared" si="17"/>
        <v>septiembre de 2019</v>
      </c>
    </row>
    <row r="326" spans="1:10" x14ac:dyDescent="0.3">
      <c r="A326" s="26">
        <v>43738</v>
      </c>
      <c r="B326" s="25" t="s">
        <v>1859</v>
      </c>
      <c r="C326" s="1" t="s">
        <v>7</v>
      </c>
      <c r="D326" s="2">
        <v>7308.3</v>
      </c>
      <c r="E326" s="1" t="s">
        <v>8</v>
      </c>
      <c r="F326" s="3">
        <v>3.5923461634923206</v>
      </c>
      <c r="G326" s="1" t="s">
        <v>9</v>
      </c>
      <c r="H326" s="5" t="str">
        <f t="shared" si="15"/>
        <v>septiembre</v>
      </c>
      <c r="I326">
        <f t="shared" si="16"/>
        <v>2019</v>
      </c>
      <c r="J326" t="str">
        <f t="shared" si="17"/>
        <v>septiembre de 2019</v>
      </c>
    </row>
    <row r="327" spans="1:10" x14ac:dyDescent="0.3">
      <c r="A327" s="26">
        <v>43745</v>
      </c>
      <c r="B327" s="25" t="s">
        <v>1864</v>
      </c>
      <c r="C327" s="1" t="s">
        <v>7</v>
      </c>
      <c r="D327" s="2">
        <v>7525</v>
      </c>
      <c r="E327" s="1" t="s">
        <v>8</v>
      </c>
      <c r="F327" s="3">
        <v>4.0801503887891988</v>
      </c>
      <c r="G327" s="1" t="s">
        <v>9</v>
      </c>
      <c r="H327" s="5" t="str">
        <f t="shared" si="15"/>
        <v>octubre</v>
      </c>
      <c r="I327">
        <f t="shared" si="16"/>
        <v>2019</v>
      </c>
      <c r="J327" t="str">
        <f t="shared" si="17"/>
        <v>octubre de 2019</v>
      </c>
    </row>
    <row r="328" spans="1:10" x14ac:dyDescent="0.3">
      <c r="A328" s="26">
        <v>43752</v>
      </c>
      <c r="B328" s="25" t="s">
        <v>1869</v>
      </c>
      <c r="C328" s="1" t="s">
        <v>7</v>
      </c>
      <c r="D328" s="2">
        <v>7433.7</v>
      </c>
      <c r="E328" s="1" t="s">
        <v>8</v>
      </c>
      <c r="F328" s="3">
        <v>2.9651218477621311</v>
      </c>
      <c r="G328" s="1" t="s">
        <v>9</v>
      </c>
      <c r="H328" s="5" t="str">
        <f t="shared" si="15"/>
        <v>octubre</v>
      </c>
      <c r="I328">
        <f t="shared" si="16"/>
        <v>2019</v>
      </c>
      <c r="J328" t="str">
        <f t="shared" si="17"/>
        <v>octubre de 2019</v>
      </c>
    </row>
    <row r="329" spans="1:10" x14ac:dyDescent="0.3">
      <c r="A329" s="26">
        <v>43759</v>
      </c>
      <c r="B329" s="25" t="s">
        <v>299</v>
      </c>
      <c r="C329" s="1" t="s">
        <v>7</v>
      </c>
      <c r="D329" s="2">
        <v>7573.3</v>
      </c>
      <c r="E329" s="1" t="s">
        <v>8</v>
      </c>
      <c r="F329" s="3">
        <v>-1.213289036544853</v>
      </c>
      <c r="G329" s="1" t="s">
        <v>9</v>
      </c>
      <c r="H329" s="5" t="str">
        <f t="shared" si="15"/>
        <v>octubre</v>
      </c>
      <c r="I329">
        <f t="shared" si="16"/>
        <v>2019</v>
      </c>
      <c r="J329" t="str">
        <f t="shared" si="17"/>
        <v>octubre de 2019</v>
      </c>
    </row>
    <row r="330" spans="1:10" x14ac:dyDescent="0.3">
      <c r="A330" s="26">
        <v>43766</v>
      </c>
      <c r="B330" s="25" t="s">
        <v>1878</v>
      </c>
      <c r="C330" s="1" t="s">
        <v>7</v>
      </c>
      <c r="D330" s="2">
        <v>7418.3</v>
      </c>
      <c r="E330" s="1" t="s">
        <v>8</v>
      </c>
      <c r="F330" s="3">
        <v>1.8779342723004744</v>
      </c>
      <c r="G330" s="1" t="s">
        <v>9</v>
      </c>
      <c r="H330" s="5" t="str">
        <f t="shared" si="15"/>
        <v>octubre</v>
      </c>
      <c r="I330">
        <f t="shared" si="16"/>
        <v>2019</v>
      </c>
      <c r="J330" t="str">
        <f t="shared" si="17"/>
        <v>octubre de 2019</v>
      </c>
    </row>
    <row r="331" spans="1:10" x14ac:dyDescent="0.3">
      <c r="A331" s="26">
        <v>43773</v>
      </c>
      <c r="B331" s="25" t="s">
        <v>300</v>
      </c>
      <c r="C331" s="1" t="s">
        <v>7</v>
      </c>
      <c r="D331" s="2">
        <v>7290</v>
      </c>
      <c r="E331" s="1" t="s">
        <v>8</v>
      </c>
      <c r="F331" s="3">
        <v>-2.0466639377814162</v>
      </c>
      <c r="G331" s="1" t="s">
        <v>9</v>
      </c>
      <c r="H331" s="5" t="str">
        <f t="shared" si="15"/>
        <v>noviembre</v>
      </c>
      <c r="I331">
        <f t="shared" si="16"/>
        <v>2019</v>
      </c>
      <c r="J331" t="str">
        <f t="shared" si="17"/>
        <v>noviembre de 2019</v>
      </c>
    </row>
    <row r="332" spans="1:10" x14ac:dyDescent="0.3">
      <c r="A332" s="26">
        <v>43780</v>
      </c>
      <c r="B332" s="25" t="s">
        <v>301</v>
      </c>
      <c r="C332" s="1" t="s">
        <v>7</v>
      </c>
      <c r="D332" s="2">
        <v>7258.3</v>
      </c>
      <c r="E332" s="1" t="s">
        <v>8</v>
      </c>
      <c r="F332" s="3">
        <v>-1.729506760308968</v>
      </c>
      <c r="G332" s="1" t="s">
        <v>9</v>
      </c>
      <c r="H332" s="5" t="str">
        <f t="shared" si="15"/>
        <v>noviembre</v>
      </c>
      <c r="I332">
        <f t="shared" si="16"/>
        <v>2019</v>
      </c>
      <c r="J332" t="str">
        <f t="shared" si="17"/>
        <v>noviembre de 2019</v>
      </c>
    </row>
    <row r="333" spans="1:10" x14ac:dyDescent="0.3">
      <c r="A333" s="26">
        <v>43787</v>
      </c>
      <c r="B333" s="25" t="s">
        <v>302</v>
      </c>
      <c r="C333" s="1" t="s">
        <v>7</v>
      </c>
      <c r="D333" s="2">
        <v>7554.7</v>
      </c>
      <c r="E333" s="1" t="s">
        <v>8</v>
      </c>
      <c r="F333" s="3">
        <v>-0.43484224965706197</v>
      </c>
      <c r="G333" s="1" t="s">
        <v>9</v>
      </c>
      <c r="H333" s="5" t="str">
        <f t="shared" si="15"/>
        <v>noviembre</v>
      </c>
      <c r="I333">
        <f t="shared" si="16"/>
        <v>2019</v>
      </c>
      <c r="J333" t="str">
        <f t="shared" si="17"/>
        <v>noviembre de 2019</v>
      </c>
    </row>
    <row r="334" spans="1:10" x14ac:dyDescent="0.3">
      <c r="A334" s="26">
        <v>43794</v>
      </c>
      <c r="B334" s="25" t="s">
        <v>303</v>
      </c>
      <c r="C334" s="1" t="s">
        <v>7</v>
      </c>
      <c r="D334" s="2">
        <v>7813.8</v>
      </c>
      <c r="E334" s="1" t="s">
        <v>8</v>
      </c>
      <c r="F334" s="3">
        <v>4.0836008431726381</v>
      </c>
      <c r="G334" s="1" t="s">
        <v>9</v>
      </c>
      <c r="H334" s="5" t="str">
        <f t="shared" si="15"/>
        <v>noviembre</v>
      </c>
      <c r="I334">
        <f t="shared" si="16"/>
        <v>2019</v>
      </c>
      <c r="J334" t="str">
        <f t="shared" si="17"/>
        <v>noviembre de 2019</v>
      </c>
    </row>
    <row r="335" spans="1:10" x14ac:dyDescent="0.3">
      <c r="A335" s="26">
        <v>43801</v>
      </c>
      <c r="B335" s="25" t="s">
        <v>304</v>
      </c>
      <c r="C335" s="1" t="s">
        <v>7</v>
      </c>
      <c r="D335" s="2">
        <v>7930.8</v>
      </c>
      <c r="E335" s="1" t="s">
        <v>8</v>
      </c>
      <c r="F335" s="3">
        <v>3.4296530636557425</v>
      </c>
      <c r="G335" s="1" t="s">
        <v>9</v>
      </c>
      <c r="H335" s="5" t="str">
        <f t="shared" si="15"/>
        <v>diciembre</v>
      </c>
      <c r="I335">
        <f t="shared" si="16"/>
        <v>2019</v>
      </c>
      <c r="J335" t="str">
        <f t="shared" si="17"/>
        <v>diciembre de 2019</v>
      </c>
    </row>
    <row r="336" spans="1:10" x14ac:dyDescent="0.3">
      <c r="A336" s="26">
        <v>43808</v>
      </c>
      <c r="B336" s="25" t="s">
        <v>305</v>
      </c>
      <c r="C336" s="1" t="s">
        <v>7</v>
      </c>
      <c r="D336" s="2">
        <v>7868.8</v>
      </c>
      <c r="E336" s="1" t="s">
        <v>8</v>
      </c>
      <c r="F336" s="3">
        <v>1.4973508408200875</v>
      </c>
      <c r="G336" s="1" t="s">
        <v>9</v>
      </c>
      <c r="H336" s="5" t="str">
        <f t="shared" si="15"/>
        <v>diciembre</v>
      </c>
      <c r="I336">
        <f t="shared" si="16"/>
        <v>2019</v>
      </c>
      <c r="J336" t="str">
        <f t="shared" si="17"/>
        <v>diciembre de 2019</v>
      </c>
    </row>
    <row r="337" spans="1:10" x14ac:dyDescent="0.3">
      <c r="A337" s="26">
        <v>43815</v>
      </c>
      <c r="B337" s="25" t="s">
        <v>306</v>
      </c>
      <c r="C337" s="1" t="s">
        <v>7</v>
      </c>
      <c r="D337" s="2">
        <v>7689.8</v>
      </c>
      <c r="E337" s="1" t="s">
        <v>8</v>
      </c>
      <c r="F337" s="3">
        <v>-0.78176224340545719</v>
      </c>
      <c r="G337" s="1" t="s">
        <v>9</v>
      </c>
      <c r="H337" s="5" t="str">
        <f t="shared" si="15"/>
        <v>diciembre</v>
      </c>
      <c r="I337">
        <f t="shared" si="16"/>
        <v>2019</v>
      </c>
      <c r="J337" t="str">
        <f t="shared" si="17"/>
        <v>diciembre de 2019</v>
      </c>
    </row>
    <row r="338" spans="1:10" x14ac:dyDescent="0.3">
      <c r="A338" s="26">
        <v>43822</v>
      </c>
      <c r="B338" s="25" t="s">
        <v>307</v>
      </c>
      <c r="C338" s="1" t="s">
        <v>7</v>
      </c>
      <c r="D338" s="2">
        <v>7552</v>
      </c>
      <c r="E338" s="1" t="s">
        <v>8</v>
      </c>
      <c r="F338" s="3">
        <v>-2.2748068320455466</v>
      </c>
      <c r="G338" s="1" t="s">
        <v>9</v>
      </c>
      <c r="H338" s="5" t="str">
        <f t="shared" si="15"/>
        <v>diciembre</v>
      </c>
      <c r="I338">
        <f t="shared" si="16"/>
        <v>2019</v>
      </c>
      <c r="J338" t="str">
        <f t="shared" si="17"/>
        <v>diciembre de 2019</v>
      </c>
    </row>
    <row r="339" spans="1:10" x14ac:dyDescent="0.3">
      <c r="A339" s="26">
        <v>43829</v>
      </c>
      <c r="B339" s="25" t="s">
        <v>308</v>
      </c>
      <c r="C339" s="1" t="s">
        <v>7</v>
      </c>
      <c r="D339" s="2">
        <v>7100.5</v>
      </c>
      <c r="E339" s="1" t="s">
        <v>8</v>
      </c>
      <c r="F339" s="3">
        <v>-1.7919841868449138</v>
      </c>
      <c r="G339" s="1" t="s">
        <v>9</v>
      </c>
      <c r="H339" s="5" t="str">
        <f t="shared" si="15"/>
        <v>diciembre</v>
      </c>
      <c r="I339">
        <f t="shared" si="16"/>
        <v>2019</v>
      </c>
      <c r="J339" t="str">
        <f t="shared" si="17"/>
        <v>diciembre de 2019</v>
      </c>
    </row>
    <row r="340" spans="1:10" x14ac:dyDescent="0.3">
      <c r="A340" s="26">
        <v>43836</v>
      </c>
      <c r="B340" s="25" t="s">
        <v>309</v>
      </c>
      <c r="C340" s="1" t="s">
        <v>7</v>
      </c>
      <c r="D340" s="2">
        <v>7023.8</v>
      </c>
      <c r="E340" s="1" t="s">
        <v>8</v>
      </c>
      <c r="F340" s="3">
        <v>-5.9785487288135588</v>
      </c>
      <c r="G340" s="1" t="s">
        <v>9</v>
      </c>
      <c r="H340" s="5" t="str">
        <f t="shared" si="15"/>
        <v>enero</v>
      </c>
      <c r="I340">
        <f t="shared" si="16"/>
        <v>2020</v>
      </c>
      <c r="J340" t="str">
        <f t="shared" si="17"/>
        <v>enero de 2020</v>
      </c>
    </row>
    <row r="341" spans="1:10" x14ac:dyDescent="0.3">
      <c r="A341" s="26">
        <v>43843</v>
      </c>
      <c r="B341" s="25" t="s">
        <v>310</v>
      </c>
      <c r="C341" s="1" t="s">
        <v>7</v>
      </c>
      <c r="D341" s="2">
        <v>7312.7</v>
      </c>
      <c r="E341" s="1" t="s">
        <v>8</v>
      </c>
      <c r="F341" s="3">
        <v>-1.0802056193225804</v>
      </c>
      <c r="G341" s="1" t="s">
        <v>9</v>
      </c>
      <c r="H341" s="5" t="str">
        <f t="shared" si="15"/>
        <v>enero</v>
      </c>
      <c r="I341">
        <f t="shared" si="16"/>
        <v>2020</v>
      </c>
      <c r="J341" t="str">
        <f t="shared" si="17"/>
        <v>enero de 2020</v>
      </c>
    </row>
    <row r="342" spans="1:10" x14ac:dyDescent="0.3">
      <c r="A342" s="26">
        <v>43850</v>
      </c>
      <c r="B342" s="25" t="s">
        <v>311</v>
      </c>
      <c r="C342" s="1" t="s">
        <v>7</v>
      </c>
      <c r="D342" s="2">
        <v>7434</v>
      </c>
      <c r="E342" s="1" t="s">
        <v>8</v>
      </c>
      <c r="F342" s="3">
        <v>4.1131581195364282</v>
      </c>
      <c r="G342" s="1" t="s">
        <v>9</v>
      </c>
      <c r="H342" s="5" t="str">
        <f t="shared" si="15"/>
        <v>enero</v>
      </c>
      <c r="I342">
        <f t="shared" si="16"/>
        <v>2020</v>
      </c>
      <c r="J342" t="str">
        <f t="shared" si="17"/>
        <v>enero de 2020</v>
      </c>
    </row>
    <row r="343" spans="1:10" x14ac:dyDescent="0.3">
      <c r="A343" s="26">
        <v>43857</v>
      </c>
      <c r="B343" s="25" t="s">
        <v>312</v>
      </c>
      <c r="C343" s="1" t="s">
        <v>7</v>
      </c>
      <c r="D343" s="2">
        <v>7875.7</v>
      </c>
      <c r="E343" s="1" t="s">
        <v>8</v>
      </c>
      <c r="F343" s="3">
        <v>1.6587580510618538</v>
      </c>
      <c r="G343" s="1" t="s">
        <v>9</v>
      </c>
      <c r="H343" s="5" t="str">
        <f t="shared" si="15"/>
        <v>enero</v>
      </c>
      <c r="I343">
        <f t="shared" si="16"/>
        <v>2020</v>
      </c>
      <c r="J343" t="str">
        <f t="shared" si="17"/>
        <v>enero de 2020</v>
      </c>
    </row>
    <row r="344" spans="1:10" x14ac:dyDescent="0.3">
      <c r="A344" s="26">
        <v>43864</v>
      </c>
      <c r="B344" s="25" t="s">
        <v>313</v>
      </c>
      <c r="C344" s="1" t="s">
        <v>7</v>
      </c>
      <c r="D344" s="2">
        <v>7954.5</v>
      </c>
      <c r="E344" s="1" t="s">
        <v>8</v>
      </c>
      <c r="F344" s="3">
        <v>5.9416195856873797</v>
      </c>
      <c r="G344" s="1" t="s">
        <v>9</v>
      </c>
      <c r="H344" s="5" t="str">
        <f t="shared" si="15"/>
        <v>febrero</v>
      </c>
      <c r="I344">
        <f t="shared" si="16"/>
        <v>2020</v>
      </c>
      <c r="J344" t="str">
        <f t="shared" si="17"/>
        <v>febrero de 2020</v>
      </c>
    </row>
    <row r="345" spans="1:10" x14ac:dyDescent="0.3">
      <c r="A345" s="26">
        <v>43871</v>
      </c>
      <c r="B345" s="25" t="s">
        <v>314</v>
      </c>
      <c r="C345" s="1" t="s">
        <v>7</v>
      </c>
      <c r="D345" s="2">
        <v>8175.2</v>
      </c>
      <c r="E345" s="1" t="s">
        <v>8</v>
      </c>
      <c r="F345" s="3">
        <v>1.0005459832141927</v>
      </c>
      <c r="G345" s="1" t="s">
        <v>9</v>
      </c>
      <c r="H345" s="5" t="str">
        <f t="shared" si="15"/>
        <v>febrero</v>
      </c>
      <c r="I345">
        <f t="shared" si="16"/>
        <v>2020</v>
      </c>
      <c r="J345" t="str">
        <f t="shared" si="17"/>
        <v>febrero de 2020</v>
      </c>
    </row>
    <row r="346" spans="1:10" x14ac:dyDescent="0.3">
      <c r="A346" s="26">
        <v>43878</v>
      </c>
      <c r="B346" s="25" t="s">
        <v>315</v>
      </c>
      <c r="C346" s="1" t="s">
        <v>7</v>
      </c>
      <c r="D346" s="2">
        <v>8506</v>
      </c>
      <c r="E346" s="1" t="s">
        <v>8</v>
      </c>
      <c r="F346" s="3">
        <v>2.7745301401722275</v>
      </c>
      <c r="G346" s="1" t="s">
        <v>9</v>
      </c>
      <c r="H346" s="5" t="str">
        <f t="shared" si="15"/>
        <v>febrero</v>
      </c>
      <c r="I346">
        <f t="shared" si="16"/>
        <v>2020</v>
      </c>
      <c r="J346" t="str">
        <f t="shared" si="17"/>
        <v>febrero de 2020</v>
      </c>
    </row>
    <row r="347" spans="1:10" x14ac:dyDescent="0.3">
      <c r="A347" s="26">
        <v>43885</v>
      </c>
      <c r="B347" s="25" t="s">
        <v>316</v>
      </c>
      <c r="C347" s="1" t="s">
        <v>7</v>
      </c>
      <c r="D347" s="2">
        <v>8556</v>
      </c>
      <c r="E347" s="1" t="s">
        <v>8</v>
      </c>
      <c r="F347" s="3">
        <v>4.0463841863196031</v>
      </c>
      <c r="G347" s="1" t="s">
        <v>9</v>
      </c>
      <c r="H347" s="5" t="str">
        <f t="shared" si="15"/>
        <v>febrero</v>
      </c>
      <c r="I347">
        <f t="shared" si="16"/>
        <v>2020</v>
      </c>
      <c r="J347" t="str">
        <f t="shared" si="17"/>
        <v>febrero de 2020</v>
      </c>
    </row>
    <row r="348" spans="1:10" x14ac:dyDescent="0.3">
      <c r="A348" s="26">
        <v>43892</v>
      </c>
      <c r="B348" s="25" t="s">
        <v>317</v>
      </c>
      <c r="C348" s="1" t="s">
        <v>7</v>
      </c>
      <c r="D348" s="2">
        <v>8457.2000000000007</v>
      </c>
      <c r="E348" s="1" t="s">
        <v>8</v>
      </c>
      <c r="F348" s="3">
        <v>0.58782036209734312</v>
      </c>
      <c r="G348" s="1" t="s">
        <v>9</v>
      </c>
      <c r="H348" s="5" t="str">
        <f t="shared" si="15"/>
        <v>marzo</v>
      </c>
      <c r="I348">
        <f t="shared" si="16"/>
        <v>2020</v>
      </c>
      <c r="J348" t="str">
        <f t="shared" si="17"/>
        <v>marzo de 2020</v>
      </c>
    </row>
    <row r="349" spans="1:10" x14ac:dyDescent="0.3">
      <c r="A349" s="26">
        <v>43899</v>
      </c>
      <c r="B349" s="25" t="s">
        <v>318</v>
      </c>
      <c r="C349" s="1" t="s">
        <v>7</v>
      </c>
      <c r="D349" s="2">
        <v>8350</v>
      </c>
      <c r="E349" s="1" t="s">
        <v>8</v>
      </c>
      <c r="F349" s="3">
        <v>-1.1547452080411322</v>
      </c>
      <c r="G349" s="1" t="s">
        <v>9</v>
      </c>
      <c r="H349" s="5" t="str">
        <f t="shared" si="15"/>
        <v>marzo</v>
      </c>
      <c r="I349">
        <f t="shared" si="16"/>
        <v>2020</v>
      </c>
      <c r="J349" t="str">
        <f t="shared" si="17"/>
        <v>marzo de 2020</v>
      </c>
    </row>
    <row r="350" spans="1:10" x14ac:dyDescent="0.3">
      <c r="A350" s="26">
        <v>43906</v>
      </c>
      <c r="B350" s="25" t="s">
        <v>319</v>
      </c>
      <c r="C350" s="1" t="s">
        <v>7</v>
      </c>
      <c r="D350" s="2">
        <v>8613.5</v>
      </c>
      <c r="E350" s="1" t="s">
        <v>8</v>
      </c>
      <c r="F350" s="3">
        <v>-1.2675590029797181</v>
      </c>
      <c r="G350" s="1" t="s">
        <v>9</v>
      </c>
      <c r="H350" s="5" t="str">
        <f t="shared" si="15"/>
        <v>marzo</v>
      </c>
      <c r="I350">
        <f t="shared" si="16"/>
        <v>2020</v>
      </c>
      <c r="J350" t="str">
        <f t="shared" si="17"/>
        <v>marzo de 2020</v>
      </c>
    </row>
    <row r="351" spans="1:10" x14ac:dyDescent="0.3">
      <c r="A351" s="26">
        <v>43913</v>
      </c>
      <c r="B351" s="25" t="s">
        <v>320</v>
      </c>
      <c r="C351" s="1" t="s">
        <v>7</v>
      </c>
      <c r="D351" s="2">
        <v>8352.7999999999993</v>
      </c>
      <c r="E351" s="1" t="s">
        <v>8</v>
      </c>
      <c r="F351" s="3">
        <v>3.1556886227544911</v>
      </c>
      <c r="G351" s="1" t="s">
        <v>9</v>
      </c>
      <c r="H351" s="5" t="str">
        <f t="shared" si="15"/>
        <v>marzo</v>
      </c>
      <c r="I351">
        <f t="shared" si="16"/>
        <v>2020</v>
      </c>
      <c r="J351" t="str">
        <f t="shared" si="17"/>
        <v>marzo de 2020</v>
      </c>
    </row>
    <row r="352" spans="1:10" x14ac:dyDescent="0.3">
      <c r="A352" s="26">
        <v>43920</v>
      </c>
      <c r="B352" s="25" t="s">
        <v>321</v>
      </c>
      <c r="C352" s="1" t="s">
        <v>7</v>
      </c>
      <c r="D352" s="2">
        <v>8200.2999999999993</v>
      </c>
      <c r="E352" s="1" t="s">
        <v>8</v>
      </c>
      <c r="F352" s="3">
        <v>-3.0266442212805567</v>
      </c>
      <c r="G352" s="1" t="s">
        <v>9</v>
      </c>
      <c r="H352" s="5" t="str">
        <f t="shared" si="15"/>
        <v>marzo</v>
      </c>
      <c r="I352">
        <f t="shared" si="16"/>
        <v>2020</v>
      </c>
      <c r="J352" t="str">
        <f t="shared" si="17"/>
        <v>marzo de 2020</v>
      </c>
    </row>
    <row r="353" spans="1:10" x14ac:dyDescent="0.3">
      <c r="A353" s="26">
        <v>43927</v>
      </c>
      <c r="B353" s="25" t="s">
        <v>322</v>
      </c>
      <c r="C353" s="1" t="s">
        <v>7</v>
      </c>
      <c r="D353" s="2">
        <v>8275.7999999999993</v>
      </c>
      <c r="E353" s="1" t="s">
        <v>8</v>
      </c>
      <c r="F353" s="3">
        <v>-1.8257350828464709</v>
      </c>
      <c r="G353" s="1" t="s">
        <v>9</v>
      </c>
      <c r="H353" s="5" t="str">
        <f t="shared" si="15"/>
        <v>abril</v>
      </c>
      <c r="I353">
        <f t="shared" si="16"/>
        <v>2020</v>
      </c>
      <c r="J353" t="str">
        <f t="shared" si="17"/>
        <v>abril de 2020</v>
      </c>
    </row>
    <row r="354" spans="1:10" x14ac:dyDescent="0.3">
      <c r="A354" s="26">
        <v>43934</v>
      </c>
      <c r="B354" s="25" t="s">
        <v>323</v>
      </c>
      <c r="C354" s="1" t="s">
        <v>7</v>
      </c>
      <c r="D354" s="2">
        <v>8215</v>
      </c>
      <c r="E354" s="1" t="s">
        <v>8</v>
      </c>
      <c r="F354" s="3">
        <v>0.92069802324305205</v>
      </c>
      <c r="G354" s="1" t="s">
        <v>9</v>
      </c>
      <c r="H354" s="5" t="str">
        <f t="shared" si="15"/>
        <v>abril</v>
      </c>
      <c r="I354">
        <f t="shared" si="16"/>
        <v>2020</v>
      </c>
      <c r="J354" t="str">
        <f t="shared" si="17"/>
        <v>abril de 2020</v>
      </c>
    </row>
    <row r="355" spans="1:10" x14ac:dyDescent="0.3">
      <c r="A355" s="26">
        <v>43941</v>
      </c>
      <c r="B355" s="25" t="s">
        <v>324</v>
      </c>
      <c r="C355" s="1" t="s">
        <v>7</v>
      </c>
      <c r="D355" s="2">
        <v>8041.8</v>
      </c>
      <c r="E355" s="1" t="s">
        <v>8</v>
      </c>
      <c r="F355" s="3">
        <v>-0.73467217670798324</v>
      </c>
      <c r="G355" s="1" t="s">
        <v>9</v>
      </c>
      <c r="H355" s="5" t="str">
        <f t="shared" si="15"/>
        <v>abril</v>
      </c>
      <c r="I355">
        <f t="shared" si="16"/>
        <v>2020</v>
      </c>
      <c r="J355" t="str">
        <f t="shared" si="17"/>
        <v>abril de 2020</v>
      </c>
    </row>
    <row r="356" spans="1:10" x14ac:dyDescent="0.3">
      <c r="A356" s="26">
        <v>43948</v>
      </c>
      <c r="B356" s="25" t="s">
        <v>325</v>
      </c>
      <c r="C356" s="1" t="s">
        <v>7</v>
      </c>
      <c r="D356" s="2">
        <v>8396.7999999999993</v>
      </c>
      <c r="E356" s="1" t="s">
        <v>8</v>
      </c>
      <c r="F356" s="3">
        <v>-2.1083384053560539</v>
      </c>
      <c r="G356" s="1" t="s">
        <v>9</v>
      </c>
      <c r="H356" s="5" t="str">
        <f t="shared" si="15"/>
        <v>abril</v>
      </c>
      <c r="I356">
        <f t="shared" si="16"/>
        <v>2020</v>
      </c>
      <c r="J356" t="str">
        <f t="shared" si="17"/>
        <v>abril de 2020</v>
      </c>
    </row>
    <row r="357" spans="1:10" x14ac:dyDescent="0.3">
      <c r="A357" s="26">
        <v>43955</v>
      </c>
      <c r="B357" s="25" t="s">
        <v>326</v>
      </c>
      <c r="C357" s="1" t="s">
        <v>7</v>
      </c>
      <c r="D357" s="2">
        <v>8512.5</v>
      </c>
      <c r="E357" s="1" t="s">
        <v>8</v>
      </c>
      <c r="F357" s="3">
        <v>4.4144345793230251</v>
      </c>
      <c r="G357" s="1" t="s">
        <v>9</v>
      </c>
      <c r="H357" s="5" t="str">
        <f t="shared" si="15"/>
        <v>mayo</v>
      </c>
      <c r="I357">
        <f t="shared" si="16"/>
        <v>2020</v>
      </c>
      <c r="J357" t="str">
        <f t="shared" si="17"/>
        <v>mayo de 2020</v>
      </c>
    </row>
    <row r="358" spans="1:10" x14ac:dyDescent="0.3">
      <c r="A358" s="26">
        <v>43962</v>
      </c>
      <c r="B358" s="25" t="s">
        <v>327</v>
      </c>
      <c r="C358" s="1" t="s">
        <v>7</v>
      </c>
      <c r="D358" s="2">
        <v>8524</v>
      </c>
      <c r="E358" s="1" t="s">
        <v>8</v>
      </c>
      <c r="F358" s="3">
        <v>1.3779058689024479</v>
      </c>
      <c r="G358" s="1" t="s">
        <v>9</v>
      </c>
      <c r="H358" s="5" t="str">
        <f t="shared" si="15"/>
        <v>mayo</v>
      </c>
      <c r="I358">
        <f t="shared" si="16"/>
        <v>2020</v>
      </c>
      <c r="J358" t="str">
        <f t="shared" si="17"/>
        <v>mayo de 2020</v>
      </c>
    </row>
    <row r="359" spans="1:10" x14ac:dyDescent="0.3">
      <c r="A359" s="26">
        <v>43969</v>
      </c>
      <c r="B359" s="25" t="s">
        <v>328</v>
      </c>
      <c r="C359" s="1" t="s">
        <v>7</v>
      </c>
      <c r="D359" s="2">
        <v>8601</v>
      </c>
      <c r="E359" s="1" t="s">
        <v>8</v>
      </c>
      <c r="F359" s="3">
        <v>0.13509544787077826</v>
      </c>
      <c r="G359" s="1" t="s">
        <v>9</v>
      </c>
      <c r="H359" s="5" t="str">
        <f t="shared" si="15"/>
        <v>mayo</v>
      </c>
      <c r="I359">
        <f t="shared" si="16"/>
        <v>2020</v>
      </c>
      <c r="J359" t="str">
        <f t="shared" si="17"/>
        <v>mayo de 2020</v>
      </c>
    </row>
    <row r="360" spans="1:10" x14ac:dyDescent="0.3">
      <c r="A360" s="26">
        <v>43976</v>
      </c>
      <c r="B360" s="25" t="s">
        <v>329</v>
      </c>
      <c r="C360" s="1" t="s">
        <v>7</v>
      </c>
      <c r="D360" s="2">
        <v>8349.2000000000007</v>
      </c>
      <c r="E360" s="1" t="s">
        <v>8</v>
      </c>
      <c r="F360" s="3">
        <v>0.90333176912247781</v>
      </c>
      <c r="G360" s="1" t="s">
        <v>9</v>
      </c>
      <c r="H360" s="5" t="str">
        <f t="shared" si="15"/>
        <v>mayo</v>
      </c>
      <c r="I360">
        <f t="shared" si="16"/>
        <v>2020</v>
      </c>
      <c r="J360" t="str">
        <f t="shared" si="17"/>
        <v>mayo de 2020</v>
      </c>
    </row>
    <row r="361" spans="1:10" x14ac:dyDescent="0.3">
      <c r="A361" s="26">
        <v>43983</v>
      </c>
      <c r="B361" s="25" t="s">
        <v>330</v>
      </c>
      <c r="C361" s="1" t="s">
        <v>7</v>
      </c>
      <c r="D361" s="2">
        <v>8128.2</v>
      </c>
      <c r="E361" s="1" t="s">
        <v>8</v>
      </c>
      <c r="F361" s="3">
        <v>-2.9275665620276627</v>
      </c>
      <c r="G361" s="1" t="s">
        <v>9</v>
      </c>
      <c r="H361" s="5" t="str">
        <f t="shared" si="15"/>
        <v>junio</v>
      </c>
      <c r="I361">
        <f t="shared" si="16"/>
        <v>2020</v>
      </c>
      <c r="J361" t="str">
        <f t="shared" si="17"/>
        <v>junio de 2020</v>
      </c>
    </row>
    <row r="362" spans="1:10" x14ac:dyDescent="0.3">
      <c r="A362" s="26">
        <v>43990</v>
      </c>
      <c r="B362" s="25" t="s">
        <v>331</v>
      </c>
      <c r="C362" s="1" t="s">
        <v>7</v>
      </c>
      <c r="D362" s="2">
        <v>7918.2</v>
      </c>
      <c r="E362" s="1" t="s">
        <v>8</v>
      </c>
      <c r="F362" s="3">
        <v>-2.6469601878024349</v>
      </c>
      <c r="G362" s="1" t="s">
        <v>9</v>
      </c>
      <c r="H362" s="5" t="str">
        <f t="shared" si="15"/>
        <v>junio</v>
      </c>
      <c r="I362">
        <f t="shared" si="16"/>
        <v>2020</v>
      </c>
      <c r="J362" t="str">
        <f t="shared" si="17"/>
        <v>junio de 2020</v>
      </c>
    </row>
    <row r="363" spans="1:10" x14ac:dyDescent="0.3">
      <c r="A363" s="26">
        <v>43997</v>
      </c>
      <c r="B363" s="25" t="s">
        <v>332</v>
      </c>
      <c r="C363" s="1" t="s">
        <v>7</v>
      </c>
      <c r="D363" s="2">
        <v>7847.5</v>
      </c>
      <c r="E363" s="1" t="s">
        <v>8</v>
      </c>
      <c r="F363" s="3">
        <v>-2.5835978445412269</v>
      </c>
      <c r="G363" s="1" t="s">
        <v>9</v>
      </c>
      <c r="H363" s="5" t="str">
        <f t="shared" si="15"/>
        <v>junio</v>
      </c>
      <c r="I363">
        <f t="shared" si="16"/>
        <v>2020</v>
      </c>
      <c r="J363" t="str">
        <f t="shared" si="17"/>
        <v>junio de 2020</v>
      </c>
    </row>
    <row r="364" spans="1:10" x14ac:dyDescent="0.3">
      <c r="A364" s="26">
        <v>44004</v>
      </c>
      <c r="B364" s="25" t="s">
        <v>2011</v>
      </c>
      <c r="C364" s="1" t="s">
        <v>7</v>
      </c>
      <c r="D364" s="2">
        <v>7520.7</v>
      </c>
      <c r="E364" s="1" t="s">
        <v>8</v>
      </c>
      <c r="F364" s="3"/>
      <c r="G364" s="1" t="s">
        <v>9</v>
      </c>
      <c r="H364" s="5" t="str">
        <f t="shared" si="15"/>
        <v>junio</v>
      </c>
      <c r="I364">
        <f t="shared" si="16"/>
        <v>2020</v>
      </c>
      <c r="J364" t="str">
        <f t="shared" si="17"/>
        <v>junio de 2020</v>
      </c>
    </row>
    <row r="365" spans="1:10" x14ac:dyDescent="0.3">
      <c r="A365" s="26">
        <v>44011</v>
      </c>
      <c r="B365" s="25" t="s">
        <v>333</v>
      </c>
      <c r="C365" s="1" t="s">
        <v>7</v>
      </c>
      <c r="D365" s="2">
        <v>7479.7</v>
      </c>
      <c r="E365" s="1" t="s">
        <v>8</v>
      </c>
      <c r="F365" s="3">
        <v>-0.89287969488014729</v>
      </c>
      <c r="G365" s="1" t="s">
        <v>9</v>
      </c>
      <c r="H365" s="5" t="str">
        <f t="shared" si="15"/>
        <v>junio</v>
      </c>
      <c r="I365">
        <f t="shared" si="16"/>
        <v>2020</v>
      </c>
      <c r="J365" t="str">
        <f t="shared" si="17"/>
        <v>junio de 2020</v>
      </c>
    </row>
    <row r="366" spans="1:10" x14ac:dyDescent="0.3">
      <c r="A366" s="26">
        <v>44018</v>
      </c>
      <c r="B366" s="25" t="s">
        <v>334</v>
      </c>
      <c r="C366" s="1" t="s">
        <v>7</v>
      </c>
      <c r="D366" s="2">
        <v>7215.5</v>
      </c>
      <c r="E366" s="1" t="s">
        <v>8</v>
      </c>
      <c r="F366" s="3">
        <v>-4.6868429436126178</v>
      </c>
      <c r="G366" s="1" t="s">
        <v>9</v>
      </c>
      <c r="H366" s="5" t="str">
        <f t="shared" si="15"/>
        <v>julio</v>
      </c>
      <c r="I366">
        <f t="shared" si="16"/>
        <v>2020</v>
      </c>
      <c r="J366" t="str">
        <f t="shared" si="17"/>
        <v>julio de 2020</v>
      </c>
    </row>
    <row r="367" spans="1:10" x14ac:dyDescent="0.3">
      <c r="A367" s="26">
        <v>44025</v>
      </c>
      <c r="B367" s="25" t="s">
        <v>335</v>
      </c>
      <c r="C367" s="1" t="s">
        <v>7</v>
      </c>
      <c r="D367" s="2">
        <v>6877.7</v>
      </c>
      <c r="E367" s="1" t="s">
        <v>8</v>
      </c>
      <c r="F367" s="3">
        <v>-3.5322272283647718</v>
      </c>
      <c r="G367" s="1" t="s">
        <v>9</v>
      </c>
      <c r="H367" s="5" t="str">
        <f t="shared" si="15"/>
        <v>julio</v>
      </c>
      <c r="I367">
        <f t="shared" si="16"/>
        <v>2020</v>
      </c>
      <c r="J367" t="str">
        <f t="shared" si="17"/>
        <v>julio de 2020</v>
      </c>
    </row>
    <row r="368" spans="1:10" x14ac:dyDescent="0.3">
      <c r="A368" s="26">
        <v>44032</v>
      </c>
      <c r="B368" s="25" t="s">
        <v>336</v>
      </c>
      <c r="C368" s="1" t="s">
        <v>7</v>
      </c>
      <c r="D368" s="2">
        <v>6940</v>
      </c>
      <c r="E368" s="1" t="s">
        <v>8</v>
      </c>
      <c r="F368" s="3">
        <v>-4.6815882475226962</v>
      </c>
      <c r="G368" s="1" t="s">
        <v>9</v>
      </c>
      <c r="H368" s="5" t="str">
        <f t="shared" si="15"/>
        <v>julio</v>
      </c>
      <c r="I368">
        <f t="shared" si="16"/>
        <v>2020</v>
      </c>
      <c r="J368" t="str">
        <f t="shared" si="17"/>
        <v>julio de 2020</v>
      </c>
    </row>
    <row r="369" spans="1:10" x14ac:dyDescent="0.3">
      <c r="A369" s="26">
        <v>44039</v>
      </c>
      <c r="B369" s="25" t="s">
        <v>337</v>
      </c>
      <c r="C369" s="1" t="s">
        <v>7</v>
      </c>
      <c r="D369" s="2">
        <v>7073.8</v>
      </c>
      <c r="E369" s="1" t="s">
        <v>8</v>
      </c>
      <c r="F369" s="3">
        <v>0.90582607557759398</v>
      </c>
      <c r="G369" s="1" t="s">
        <v>9</v>
      </c>
      <c r="H369" s="5" t="str">
        <f t="shared" si="15"/>
        <v>julio</v>
      </c>
      <c r="I369">
        <f t="shared" si="16"/>
        <v>2020</v>
      </c>
      <c r="J369" t="str">
        <f t="shared" si="17"/>
        <v>julio de 2020</v>
      </c>
    </row>
    <row r="370" spans="1:10" x14ac:dyDescent="0.3">
      <c r="A370" s="26">
        <v>44046</v>
      </c>
      <c r="B370" s="25" t="s">
        <v>338</v>
      </c>
      <c r="C370" s="1" t="s">
        <v>7</v>
      </c>
      <c r="D370" s="2">
        <v>7323.2</v>
      </c>
      <c r="E370" s="1" t="s">
        <v>8</v>
      </c>
      <c r="F370" s="3">
        <v>1.9279538904899161</v>
      </c>
      <c r="G370" s="1" t="s">
        <v>9</v>
      </c>
      <c r="H370" s="5" t="str">
        <f t="shared" si="15"/>
        <v>agosto</v>
      </c>
      <c r="I370">
        <f t="shared" si="16"/>
        <v>2020</v>
      </c>
      <c r="J370" t="str">
        <f t="shared" si="17"/>
        <v>agosto de 2020</v>
      </c>
    </row>
    <row r="371" spans="1:10" x14ac:dyDescent="0.3">
      <c r="A371" s="26">
        <v>44053</v>
      </c>
      <c r="B371" s="25" t="s">
        <v>339</v>
      </c>
      <c r="C371" s="1" t="s">
        <v>7</v>
      </c>
      <c r="D371" s="2">
        <v>7609.8</v>
      </c>
      <c r="E371" s="1" t="s">
        <v>8</v>
      </c>
      <c r="F371" s="3">
        <v>3.5256863354915269</v>
      </c>
      <c r="G371" s="1" t="s">
        <v>9</v>
      </c>
      <c r="H371" s="5" t="str">
        <f t="shared" si="15"/>
        <v>agosto</v>
      </c>
      <c r="I371">
        <f t="shared" si="16"/>
        <v>2020</v>
      </c>
      <c r="J371" t="str">
        <f t="shared" si="17"/>
        <v>agosto de 2020</v>
      </c>
    </row>
    <row r="372" spans="1:10" x14ac:dyDescent="0.3">
      <c r="A372" s="26">
        <v>44060</v>
      </c>
      <c r="B372" s="25" t="s">
        <v>340</v>
      </c>
      <c r="C372" s="1" t="s">
        <v>7</v>
      </c>
      <c r="D372" s="2">
        <v>7984.2</v>
      </c>
      <c r="E372" s="1" t="s">
        <v>8</v>
      </c>
      <c r="F372" s="3">
        <v>3.9135896875682814</v>
      </c>
      <c r="G372" s="1" t="s">
        <v>9</v>
      </c>
      <c r="H372" s="5" t="str">
        <f t="shared" si="15"/>
        <v>agosto</v>
      </c>
      <c r="I372">
        <f t="shared" si="16"/>
        <v>2020</v>
      </c>
      <c r="J372" t="str">
        <f t="shared" si="17"/>
        <v>agosto de 2020</v>
      </c>
    </row>
    <row r="373" spans="1:10" x14ac:dyDescent="0.3">
      <c r="A373" s="26">
        <v>44067</v>
      </c>
      <c r="B373" s="25" t="s">
        <v>341</v>
      </c>
      <c r="C373" s="1" t="s">
        <v>7</v>
      </c>
      <c r="D373" s="2">
        <v>8046.7</v>
      </c>
      <c r="E373" s="1" t="s">
        <v>8</v>
      </c>
      <c r="F373" s="3">
        <v>4.9199716155483673</v>
      </c>
      <c r="G373" s="1" t="s">
        <v>9</v>
      </c>
      <c r="H373" s="5" t="str">
        <f t="shared" si="15"/>
        <v>agosto</v>
      </c>
      <c r="I373">
        <f t="shared" si="16"/>
        <v>2020</v>
      </c>
      <c r="J373" t="str">
        <f t="shared" si="17"/>
        <v>agosto de 2020</v>
      </c>
    </row>
    <row r="374" spans="1:10" x14ac:dyDescent="0.3">
      <c r="A374" s="26">
        <v>44074</v>
      </c>
      <c r="B374" s="25" t="s">
        <v>342</v>
      </c>
      <c r="C374" s="1" t="s">
        <v>7</v>
      </c>
      <c r="D374" s="2">
        <v>8270.7999999999993</v>
      </c>
      <c r="E374" s="1" t="s">
        <v>8</v>
      </c>
      <c r="F374" s="3">
        <v>0.78279602214373389</v>
      </c>
      <c r="G374" s="1" t="s">
        <v>9</v>
      </c>
      <c r="H374" s="5" t="str">
        <f t="shared" si="15"/>
        <v>agosto</v>
      </c>
      <c r="I374">
        <f t="shared" si="16"/>
        <v>2020</v>
      </c>
      <c r="J374" t="str">
        <f t="shared" si="17"/>
        <v>agosto de 2020</v>
      </c>
    </row>
    <row r="375" spans="1:10" x14ac:dyDescent="0.3">
      <c r="A375" s="26">
        <v>44081</v>
      </c>
      <c r="B375" s="25" t="s">
        <v>343</v>
      </c>
      <c r="C375" s="1" t="s">
        <v>7</v>
      </c>
      <c r="D375" s="2">
        <v>8528.2999999999993</v>
      </c>
      <c r="E375" s="1" t="s">
        <v>8</v>
      </c>
      <c r="F375" s="3">
        <v>2.7849926056644274</v>
      </c>
      <c r="G375" s="1" t="s">
        <v>9</v>
      </c>
      <c r="H375" s="5" t="str">
        <f t="shared" si="15"/>
        <v>septiembre</v>
      </c>
      <c r="I375">
        <f t="shared" si="16"/>
        <v>2020</v>
      </c>
      <c r="J375" t="str">
        <f t="shared" si="17"/>
        <v>septiembre de 2020</v>
      </c>
    </row>
    <row r="376" spans="1:10" x14ac:dyDescent="0.3">
      <c r="A376" s="26">
        <v>44088</v>
      </c>
      <c r="B376" s="25" t="s">
        <v>344</v>
      </c>
      <c r="C376" s="1" t="s">
        <v>7</v>
      </c>
      <c r="D376" s="2">
        <v>8460</v>
      </c>
      <c r="E376" s="1" t="s">
        <v>8</v>
      </c>
      <c r="F376" s="3">
        <v>3.1133626735019591</v>
      </c>
      <c r="G376" s="1" t="s">
        <v>9</v>
      </c>
      <c r="H376" s="5" t="str">
        <f t="shared" si="15"/>
        <v>septiembre</v>
      </c>
      <c r="I376">
        <f t="shared" si="16"/>
        <v>2020</v>
      </c>
      <c r="J376" t="str">
        <f t="shared" si="17"/>
        <v>septiembre de 2020</v>
      </c>
    </row>
    <row r="377" spans="1:10" x14ac:dyDescent="0.3">
      <c r="A377" s="26">
        <v>44095</v>
      </c>
      <c r="B377" s="25" t="s">
        <v>345</v>
      </c>
      <c r="C377" s="1" t="s">
        <v>7</v>
      </c>
      <c r="D377" s="2">
        <v>8560.5</v>
      </c>
      <c r="E377" s="1" t="s">
        <v>8</v>
      </c>
      <c r="F377" s="3">
        <v>-0.80086300904048024</v>
      </c>
      <c r="G377" s="1" t="s">
        <v>9</v>
      </c>
      <c r="H377" s="5" t="str">
        <f t="shared" si="15"/>
        <v>septiembre</v>
      </c>
      <c r="I377">
        <f t="shared" si="16"/>
        <v>2020</v>
      </c>
      <c r="J377" t="str">
        <f t="shared" si="17"/>
        <v>septiembre de 2020</v>
      </c>
    </row>
    <row r="378" spans="1:10" x14ac:dyDescent="0.3">
      <c r="A378" s="26">
        <v>44102</v>
      </c>
      <c r="B378" s="25" t="s">
        <v>346</v>
      </c>
      <c r="C378" s="1" t="s">
        <v>7</v>
      </c>
      <c r="D378" s="2">
        <v>8786.7000000000007</v>
      </c>
      <c r="E378" s="1" t="s">
        <v>8</v>
      </c>
      <c r="F378" s="3">
        <v>1.1879432624113475</v>
      </c>
      <c r="G378" s="1" t="s">
        <v>9</v>
      </c>
      <c r="H378" s="5" t="str">
        <f t="shared" si="15"/>
        <v>septiembre</v>
      </c>
      <c r="I378">
        <f t="shared" si="16"/>
        <v>2020</v>
      </c>
      <c r="J378" t="str">
        <f t="shared" si="17"/>
        <v>septiembre de 2020</v>
      </c>
    </row>
    <row r="379" spans="1:10" x14ac:dyDescent="0.3">
      <c r="A379" s="26">
        <v>44109</v>
      </c>
      <c r="B379" s="25" t="s">
        <v>2072</v>
      </c>
      <c r="C379" s="1" t="s">
        <v>7</v>
      </c>
      <c r="D379" s="2">
        <v>8940.7000000000007</v>
      </c>
      <c r="E379" s="1" t="s">
        <v>8</v>
      </c>
      <c r="F379" s="3">
        <v>2.6423690205011474</v>
      </c>
      <c r="G379" s="1" t="s">
        <v>9</v>
      </c>
      <c r="H379" s="5" t="str">
        <f t="shared" si="15"/>
        <v>octubre</v>
      </c>
      <c r="I379">
        <f t="shared" si="16"/>
        <v>2020</v>
      </c>
      <c r="J379" t="str">
        <f t="shared" si="17"/>
        <v>octubre de 2020</v>
      </c>
    </row>
    <row r="380" spans="1:10" x14ac:dyDescent="0.3">
      <c r="A380" s="26">
        <v>44116</v>
      </c>
      <c r="B380" s="25" t="s">
        <v>347</v>
      </c>
      <c r="C380" s="1" t="s">
        <v>7</v>
      </c>
      <c r="D380" s="2">
        <v>8780</v>
      </c>
      <c r="E380" s="1" t="s">
        <v>8</v>
      </c>
      <c r="F380" s="3">
        <v>1.7526488897993557</v>
      </c>
      <c r="G380" s="1" t="s">
        <v>9</v>
      </c>
      <c r="H380" s="5" t="str">
        <f t="shared" si="15"/>
        <v>octubre</v>
      </c>
      <c r="I380">
        <f t="shared" si="16"/>
        <v>2020</v>
      </c>
      <c r="J380" t="str">
        <f t="shared" si="17"/>
        <v>octubre de 2020</v>
      </c>
    </row>
    <row r="381" spans="1:10" x14ac:dyDescent="0.3">
      <c r="A381" s="26">
        <v>44123</v>
      </c>
      <c r="B381" s="25" t="s">
        <v>348</v>
      </c>
      <c r="C381" s="1" t="s">
        <v>7</v>
      </c>
      <c r="D381" s="2">
        <v>8292.2999999999993</v>
      </c>
      <c r="E381" s="1" t="s">
        <v>8</v>
      </c>
      <c r="F381" s="3">
        <v>-1.7973984139944381</v>
      </c>
      <c r="G381" s="1" t="s">
        <v>9</v>
      </c>
      <c r="H381" s="5" t="str">
        <f t="shared" si="15"/>
        <v>octubre</v>
      </c>
      <c r="I381">
        <f t="shared" si="16"/>
        <v>2020</v>
      </c>
      <c r="J381" t="str">
        <f t="shared" si="17"/>
        <v>octubre de 2020</v>
      </c>
    </row>
    <row r="382" spans="1:10" x14ac:dyDescent="0.3">
      <c r="A382" s="26">
        <v>44130</v>
      </c>
      <c r="B382" s="25" t="s">
        <v>349</v>
      </c>
      <c r="C382" s="1" t="s">
        <v>7</v>
      </c>
      <c r="D382" s="2">
        <v>8405</v>
      </c>
      <c r="E382" s="1" t="s">
        <v>8</v>
      </c>
      <c r="F382" s="3">
        <v>-5.5546697038724453</v>
      </c>
      <c r="G382" s="1" t="s">
        <v>9</v>
      </c>
      <c r="H382" s="5" t="str">
        <f t="shared" si="15"/>
        <v>octubre</v>
      </c>
      <c r="I382">
        <f t="shared" si="16"/>
        <v>2020</v>
      </c>
      <c r="J382" t="str">
        <f t="shared" si="17"/>
        <v>octubre de 2020</v>
      </c>
    </row>
    <row r="383" spans="1:10" x14ac:dyDescent="0.3">
      <c r="A383" s="26">
        <v>44137</v>
      </c>
      <c r="B383" s="25" t="s">
        <v>350</v>
      </c>
      <c r="C383" s="1" t="s">
        <v>7</v>
      </c>
      <c r="D383" s="2">
        <v>8446.7000000000007</v>
      </c>
      <c r="E383" s="1" t="s">
        <v>8</v>
      </c>
      <c r="F383" s="3">
        <v>1.3590921698443221</v>
      </c>
      <c r="G383" s="1" t="s">
        <v>9</v>
      </c>
      <c r="H383" s="5" t="str">
        <f t="shared" si="15"/>
        <v>noviembre</v>
      </c>
      <c r="I383">
        <f t="shared" si="16"/>
        <v>2020</v>
      </c>
      <c r="J383" t="str">
        <f t="shared" si="17"/>
        <v>noviembre de 2020</v>
      </c>
    </row>
    <row r="384" spans="1:10" x14ac:dyDescent="0.3">
      <c r="A384" s="26">
        <v>44144</v>
      </c>
      <c r="B384" s="25" t="s">
        <v>351</v>
      </c>
      <c r="C384" s="1" t="s">
        <v>7</v>
      </c>
      <c r="D384" s="2">
        <v>8096.7</v>
      </c>
      <c r="E384" s="1" t="s">
        <v>8</v>
      </c>
      <c r="F384" s="3">
        <v>0.49613325401547564</v>
      </c>
      <c r="G384" s="1" t="s">
        <v>9</v>
      </c>
      <c r="H384" s="5" t="str">
        <f t="shared" si="15"/>
        <v>noviembre</v>
      </c>
      <c r="I384">
        <f t="shared" si="16"/>
        <v>2020</v>
      </c>
      <c r="J384" t="str">
        <f t="shared" si="17"/>
        <v>noviembre de 2020</v>
      </c>
    </row>
    <row r="385" spans="1:10" x14ac:dyDescent="0.3">
      <c r="A385" s="26">
        <v>44151</v>
      </c>
      <c r="B385" s="25" t="s">
        <v>352</v>
      </c>
      <c r="C385" s="1" t="s">
        <v>7</v>
      </c>
      <c r="D385" s="2">
        <v>7995</v>
      </c>
      <c r="E385" s="1" t="s">
        <v>8</v>
      </c>
      <c r="F385" s="3">
        <v>-4.143630056708548</v>
      </c>
      <c r="G385" s="1" t="s">
        <v>9</v>
      </c>
      <c r="H385" s="5" t="str">
        <f t="shared" si="15"/>
        <v>noviembre</v>
      </c>
      <c r="I385">
        <f t="shared" si="16"/>
        <v>2020</v>
      </c>
      <c r="J385" t="str">
        <f t="shared" si="17"/>
        <v>noviembre de 2020</v>
      </c>
    </row>
    <row r="386" spans="1:10" x14ac:dyDescent="0.3">
      <c r="A386" s="26">
        <v>44158</v>
      </c>
      <c r="B386" s="25" t="s">
        <v>353</v>
      </c>
      <c r="C386" s="1" t="s">
        <v>7</v>
      </c>
      <c r="D386" s="2">
        <v>8293.2999999999993</v>
      </c>
      <c r="E386" s="1" t="s">
        <v>8</v>
      </c>
      <c r="F386" s="3">
        <v>-1.2560672866723457</v>
      </c>
      <c r="G386" s="1" t="s">
        <v>9</v>
      </c>
      <c r="H386" s="5" t="str">
        <f t="shared" si="15"/>
        <v>noviembre</v>
      </c>
      <c r="I386">
        <f t="shared" si="16"/>
        <v>2020</v>
      </c>
      <c r="J386" t="str">
        <f t="shared" si="17"/>
        <v>noviembre de 2020</v>
      </c>
    </row>
    <row r="387" spans="1:10" x14ac:dyDescent="0.3">
      <c r="A387" s="26">
        <v>44165</v>
      </c>
      <c r="B387" s="25" t="s">
        <v>354</v>
      </c>
      <c r="C387" s="1" t="s">
        <v>7</v>
      </c>
      <c r="D387" s="2">
        <v>8808.2999999999993</v>
      </c>
      <c r="E387" s="1" t="s">
        <v>8</v>
      </c>
      <c r="F387" s="3">
        <v>3.7310819262038684</v>
      </c>
      <c r="G387" s="1" t="s">
        <v>9</v>
      </c>
      <c r="H387" s="5" t="str">
        <f t="shared" ref="H387:H450" si="18">TEXT(A387,"MMMM")</f>
        <v>noviembre</v>
      </c>
      <c r="I387">
        <f t="shared" ref="I387:I450" si="19">YEAR(A387)</f>
        <v>2020</v>
      </c>
      <c r="J387" t="str">
        <f t="shared" ref="J387:J450" si="20">_xlfn.CONCAT(H387," de ",I387)</f>
        <v>noviembre de 2020</v>
      </c>
    </row>
    <row r="388" spans="1:10" x14ac:dyDescent="0.3">
      <c r="A388" s="26">
        <v>44172</v>
      </c>
      <c r="B388" s="25" t="s">
        <v>355</v>
      </c>
      <c r="C388" s="1" t="s">
        <v>7</v>
      </c>
      <c r="D388" s="2">
        <v>8405.2999999999993</v>
      </c>
      <c r="E388" s="1" t="s">
        <v>8</v>
      </c>
      <c r="F388" s="3">
        <v>6.2098320330869505</v>
      </c>
      <c r="G388" s="1" t="s">
        <v>9</v>
      </c>
      <c r="H388" s="5" t="str">
        <f t="shared" si="18"/>
        <v>diciembre</v>
      </c>
      <c r="I388">
        <f t="shared" si="19"/>
        <v>2020</v>
      </c>
      <c r="J388" t="str">
        <f t="shared" si="20"/>
        <v>diciembre de 2020</v>
      </c>
    </row>
    <row r="389" spans="1:10" x14ac:dyDescent="0.3">
      <c r="A389" s="26">
        <v>44179</v>
      </c>
      <c r="B389" s="25" t="s">
        <v>356</v>
      </c>
      <c r="C389" s="1" t="s">
        <v>7</v>
      </c>
      <c r="D389" s="2">
        <v>8125</v>
      </c>
      <c r="E389" s="1" t="s">
        <v>8</v>
      </c>
      <c r="F389" s="3">
        <v>-4.575230180625093</v>
      </c>
      <c r="G389" s="1" t="s">
        <v>9</v>
      </c>
      <c r="H389" s="5" t="str">
        <f t="shared" si="18"/>
        <v>diciembre</v>
      </c>
      <c r="I389">
        <f t="shared" si="19"/>
        <v>2020</v>
      </c>
      <c r="J389" t="str">
        <f t="shared" si="20"/>
        <v>diciembre de 2020</v>
      </c>
    </row>
    <row r="390" spans="1:10" x14ac:dyDescent="0.3">
      <c r="A390" s="26">
        <v>44186</v>
      </c>
      <c r="B390" s="25" t="s">
        <v>357</v>
      </c>
      <c r="C390" s="1" t="s">
        <v>7</v>
      </c>
      <c r="D390" s="2">
        <v>8075</v>
      </c>
      <c r="E390" s="1" t="s">
        <v>8</v>
      </c>
      <c r="F390" s="3">
        <v>-3.3348006614873866</v>
      </c>
      <c r="G390" s="1" t="s">
        <v>9</v>
      </c>
      <c r="H390" s="5" t="str">
        <f t="shared" si="18"/>
        <v>diciembre</v>
      </c>
      <c r="I390">
        <f t="shared" si="19"/>
        <v>2020</v>
      </c>
      <c r="J390" t="str">
        <f t="shared" si="20"/>
        <v>diciembre de 2020</v>
      </c>
    </row>
    <row r="391" spans="1:10" x14ac:dyDescent="0.3">
      <c r="A391" s="26">
        <v>44193</v>
      </c>
      <c r="B391" s="25" t="s">
        <v>358</v>
      </c>
      <c r="C391" s="1" t="s">
        <v>7</v>
      </c>
      <c r="D391" s="2">
        <v>8048.3</v>
      </c>
      <c r="E391" s="1" t="s">
        <v>8</v>
      </c>
      <c r="F391" s="3">
        <v>-0.61538461538461542</v>
      </c>
      <c r="G391" s="1" t="s">
        <v>9</v>
      </c>
      <c r="H391" s="5" t="str">
        <f t="shared" si="18"/>
        <v>diciembre</v>
      </c>
      <c r="I391">
        <f t="shared" si="19"/>
        <v>2020</v>
      </c>
      <c r="J391" t="str">
        <f t="shared" si="20"/>
        <v>diciembre de 2020</v>
      </c>
    </row>
    <row r="392" spans="1:10" x14ac:dyDescent="0.3">
      <c r="A392" s="26">
        <v>44200</v>
      </c>
      <c r="B392" s="25" t="s">
        <v>359</v>
      </c>
      <c r="C392" s="1" t="s">
        <v>7</v>
      </c>
      <c r="D392" s="2">
        <v>8061.8</v>
      </c>
      <c r="E392" s="1" t="s">
        <v>8</v>
      </c>
      <c r="F392" s="3">
        <v>-0.33065015479875937</v>
      </c>
      <c r="G392" s="1" t="s">
        <v>9</v>
      </c>
      <c r="H392" s="5" t="str">
        <f t="shared" si="18"/>
        <v>enero</v>
      </c>
      <c r="I392">
        <f t="shared" si="19"/>
        <v>2021</v>
      </c>
      <c r="J392" t="str">
        <f t="shared" si="20"/>
        <v>enero de 2021</v>
      </c>
    </row>
    <row r="393" spans="1:10" x14ac:dyDescent="0.3">
      <c r="A393" s="26">
        <v>44207</v>
      </c>
      <c r="B393" s="25" t="s">
        <v>360</v>
      </c>
      <c r="C393" s="1" t="s">
        <v>7</v>
      </c>
      <c r="D393" s="2">
        <v>7806.7</v>
      </c>
      <c r="E393" s="1" t="s">
        <v>8</v>
      </c>
      <c r="F393" s="3">
        <v>0.16773728613496017</v>
      </c>
      <c r="G393" s="1" t="s">
        <v>9</v>
      </c>
      <c r="H393" s="5" t="str">
        <f t="shared" si="18"/>
        <v>enero</v>
      </c>
      <c r="I393">
        <f t="shared" si="19"/>
        <v>2021</v>
      </c>
      <c r="J393" t="str">
        <f t="shared" si="20"/>
        <v>enero de 2021</v>
      </c>
    </row>
    <row r="394" spans="1:10" x14ac:dyDescent="0.3">
      <c r="A394" s="26">
        <v>44214</v>
      </c>
      <c r="B394" s="25" t="s">
        <v>361</v>
      </c>
      <c r="C394" s="1" t="s">
        <v>7</v>
      </c>
      <c r="D394" s="2">
        <v>7781.7</v>
      </c>
      <c r="E394" s="1" t="s">
        <v>8</v>
      </c>
      <c r="F394" s="3">
        <v>-3.164305738172621</v>
      </c>
      <c r="G394" s="1" t="s">
        <v>9</v>
      </c>
      <c r="H394" s="5" t="str">
        <f t="shared" si="18"/>
        <v>enero</v>
      </c>
      <c r="I394">
        <f t="shared" si="19"/>
        <v>2021</v>
      </c>
      <c r="J394" t="str">
        <f t="shared" si="20"/>
        <v>enero de 2021</v>
      </c>
    </row>
    <row r="395" spans="1:10" x14ac:dyDescent="0.3">
      <c r="A395" s="26">
        <v>44221</v>
      </c>
      <c r="B395" s="25" t="s">
        <v>362</v>
      </c>
      <c r="C395" s="1" t="s">
        <v>7</v>
      </c>
      <c r="D395" s="2">
        <v>7848.3</v>
      </c>
      <c r="E395" s="1" t="s">
        <v>8</v>
      </c>
      <c r="F395" s="3">
        <v>-0.32023774450151793</v>
      </c>
      <c r="G395" s="1" t="s">
        <v>9</v>
      </c>
      <c r="H395" s="5" t="str">
        <f t="shared" si="18"/>
        <v>enero</v>
      </c>
      <c r="I395">
        <f t="shared" si="19"/>
        <v>2021</v>
      </c>
      <c r="J395" t="str">
        <f t="shared" si="20"/>
        <v>enero de 2021</v>
      </c>
    </row>
    <row r="396" spans="1:10" x14ac:dyDescent="0.3">
      <c r="A396" s="26">
        <v>44228</v>
      </c>
      <c r="B396" s="25" t="s">
        <v>363</v>
      </c>
      <c r="C396" s="1" t="s">
        <v>7</v>
      </c>
      <c r="D396" s="2">
        <v>7935.3</v>
      </c>
      <c r="E396" s="1" t="s">
        <v>8</v>
      </c>
      <c r="F396" s="3">
        <v>0.85585411927985355</v>
      </c>
      <c r="G396" s="1" t="s">
        <v>9</v>
      </c>
      <c r="H396" s="5" t="str">
        <f t="shared" si="18"/>
        <v>febrero</v>
      </c>
      <c r="I396">
        <f t="shared" si="19"/>
        <v>2021</v>
      </c>
      <c r="J396" t="str">
        <f t="shared" si="20"/>
        <v>febrero de 2021</v>
      </c>
    </row>
    <row r="397" spans="1:10" x14ac:dyDescent="0.3">
      <c r="A397" s="26">
        <v>44235</v>
      </c>
      <c r="B397" s="25" t="s">
        <v>364</v>
      </c>
      <c r="C397" s="1" t="s">
        <v>7</v>
      </c>
      <c r="D397" s="2">
        <v>7902</v>
      </c>
      <c r="E397" s="1" t="s">
        <v>8</v>
      </c>
      <c r="F397" s="3">
        <v>1.1085203165016626</v>
      </c>
      <c r="G397" s="1" t="s">
        <v>9</v>
      </c>
      <c r="H397" s="5" t="str">
        <f t="shared" si="18"/>
        <v>febrero</v>
      </c>
      <c r="I397">
        <f t="shared" si="19"/>
        <v>2021</v>
      </c>
      <c r="J397" t="str">
        <f t="shared" si="20"/>
        <v>febrero de 2021</v>
      </c>
    </row>
    <row r="398" spans="1:10" x14ac:dyDescent="0.3">
      <c r="A398" s="26">
        <v>44242</v>
      </c>
      <c r="B398" s="25" t="s">
        <v>365</v>
      </c>
      <c r="C398" s="1" t="s">
        <v>7</v>
      </c>
      <c r="D398" s="2">
        <v>7660.2</v>
      </c>
      <c r="E398" s="1" t="s">
        <v>8</v>
      </c>
      <c r="F398" s="3">
        <v>-0.41964386979698542</v>
      </c>
      <c r="G398" s="1" t="s">
        <v>9</v>
      </c>
      <c r="H398" s="5" t="str">
        <f t="shared" si="18"/>
        <v>febrero</v>
      </c>
      <c r="I398">
        <f t="shared" si="19"/>
        <v>2021</v>
      </c>
      <c r="J398" t="str">
        <f t="shared" si="20"/>
        <v>febrero de 2021</v>
      </c>
    </row>
    <row r="399" spans="1:10" x14ac:dyDescent="0.3">
      <c r="A399" s="26">
        <v>44249</v>
      </c>
      <c r="B399" s="25" t="s">
        <v>366</v>
      </c>
      <c r="C399" s="1" t="s">
        <v>7</v>
      </c>
      <c r="D399" s="2">
        <v>7336</v>
      </c>
      <c r="E399" s="1" t="s">
        <v>8</v>
      </c>
      <c r="F399" s="3">
        <v>-3.0599848139711487</v>
      </c>
      <c r="G399" s="1" t="s">
        <v>9</v>
      </c>
      <c r="H399" s="5" t="str">
        <f t="shared" si="18"/>
        <v>febrero</v>
      </c>
      <c r="I399">
        <f t="shared" si="19"/>
        <v>2021</v>
      </c>
      <c r="J399" t="str">
        <f t="shared" si="20"/>
        <v>febrero de 2021</v>
      </c>
    </row>
    <row r="400" spans="1:10" x14ac:dyDescent="0.3">
      <c r="A400" s="26">
        <v>44256</v>
      </c>
      <c r="B400" s="25" t="s">
        <v>367</v>
      </c>
      <c r="C400" s="1" t="s">
        <v>7</v>
      </c>
      <c r="D400" s="2">
        <v>7522.2</v>
      </c>
      <c r="E400" s="1" t="s">
        <v>8</v>
      </c>
      <c r="F400" s="3">
        <v>-4.2322654760972274</v>
      </c>
      <c r="G400" s="1" t="s">
        <v>9</v>
      </c>
      <c r="H400" s="5" t="str">
        <f t="shared" si="18"/>
        <v>marzo</v>
      </c>
      <c r="I400">
        <f t="shared" si="19"/>
        <v>2021</v>
      </c>
      <c r="J400" t="str">
        <f t="shared" si="20"/>
        <v>marzo de 2021</v>
      </c>
    </row>
    <row r="401" spans="1:10" x14ac:dyDescent="0.3">
      <c r="A401" s="26">
        <v>44263</v>
      </c>
      <c r="B401" s="25" t="s">
        <v>368</v>
      </c>
      <c r="C401" s="1" t="s">
        <v>7</v>
      </c>
      <c r="D401" s="2">
        <v>7808</v>
      </c>
      <c r="E401" s="1" t="s">
        <v>8</v>
      </c>
      <c r="F401" s="3">
        <v>2.538167938931295</v>
      </c>
      <c r="G401" s="1" t="s">
        <v>9</v>
      </c>
      <c r="H401" s="5" t="str">
        <f t="shared" si="18"/>
        <v>marzo</v>
      </c>
      <c r="I401">
        <f t="shared" si="19"/>
        <v>2021</v>
      </c>
      <c r="J401" t="str">
        <f t="shared" si="20"/>
        <v>marzo de 2021</v>
      </c>
    </row>
    <row r="402" spans="1:10" x14ac:dyDescent="0.3">
      <c r="A402" s="26">
        <v>44270</v>
      </c>
      <c r="B402" s="25" t="s">
        <v>369</v>
      </c>
      <c r="C402" s="1" t="s">
        <v>7</v>
      </c>
      <c r="D402" s="2">
        <v>7737.7</v>
      </c>
      <c r="E402" s="1" t="s">
        <v>8</v>
      </c>
      <c r="F402" s="3">
        <v>3.7994203823349579</v>
      </c>
      <c r="G402" s="1" t="s">
        <v>9</v>
      </c>
      <c r="H402" s="5" t="str">
        <f t="shared" si="18"/>
        <v>marzo</v>
      </c>
      <c r="I402">
        <f t="shared" si="19"/>
        <v>2021</v>
      </c>
      <c r="J402" t="str">
        <f t="shared" si="20"/>
        <v>marzo de 2021</v>
      </c>
    </row>
    <row r="403" spans="1:10" x14ac:dyDescent="0.3">
      <c r="A403" s="26">
        <v>44277</v>
      </c>
      <c r="B403" s="25" t="s">
        <v>370</v>
      </c>
      <c r="C403" s="1" t="s">
        <v>7</v>
      </c>
      <c r="D403" s="2">
        <v>7722.2</v>
      </c>
      <c r="E403" s="1" t="s">
        <v>8</v>
      </c>
      <c r="F403" s="3">
        <v>-0.90035860655737943</v>
      </c>
      <c r="G403" s="1" t="s">
        <v>9</v>
      </c>
      <c r="H403" s="5" t="str">
        <f t="shared" si="18"/>
        <v>marzo</v>
      </c>
      <c r="I403">
        <f t="shared" si="19"/>
        <v>2021</v>
      </c>
      <c r="J403" t="str">
        <f t="shared" si="20"/>
        <v>marzo de 2021</v>
      </c>
    </row>
    <row r="404" spans="1:10" x14ac:dyDescent="0.3">
      <c r="A404" s="26">
        <v>44284</v>
      </c>
      <c r="B404" s="25" t="s">
        <v>371</v>
      </c>
      <c r="C404" s="1" t="s">
        <v>7</v>
      </c>
      <c r="D404" s="2">
        <v>7653.3</v>
      </c>
      <c r="E404" s="1" t="s">
        <v>8</v>
      </c>
      <c r="F404" s="3">
        <v>-0.20031792393088388</v>
      </c>
      <c r="G404" s="1" t="s">
        <v>9</v>
      </c>
      <c r="H404" s="5" t="str">
        <f t="shared" si="18"/>
        <v>marzo</v>
      </c>
      <c r="I404">
        <f t="shared" si="19"/>
        <v>2021</v>
      </c>
      <c r="J404" t="str">
        <f t="shared" si="20"/>
        <v>marzo de 2021</v>
      </c>
    </row>
    <row r="405" spans="1:10" x14ac:dyDescent="0.3">
      <c r="A405" s="26">
        <v>44291</v>
      </c>
      <c r="B405" s="25" t="s">
        <v>372</v>
      </c>
      <c r="C405" s="1" t="s">
        <v>7</v>
      </c>
      <c r="D405" s="2">
        <v>7527.7</v>
      </c>
      <c r="E405" s="1" t="s">
        <v>8</v>
      </c>
      <c r="F405" s="3">
        <v>-0.8922327834036885</v>
      </c>
      <c r="G405" s="1" t="s">
        <v>9</v>
      </c>
      <c r="H405" s="5" t="str">
        <f t="shared" si="18"/>
        <v>abril</v>
      </c>
      <c r="I405">
        <f t="shared" si="19"/>
        <v>2021</v>
      </c>
      <c r="J405" t="str">
        <f t="shared" si="20"/>
        <v>abril de 2021</v>
      </c>
    </row>
    <row r="406" spans="1:10" x14ac:dyDescent="0.3">
      <c r="A406" s="26">
        <v>44298</v>
      </c>
      <c r="B406" s="25" t="s">
        <v>373</v>
      </c>
      <c r="C406" s="1" t="s">
        <v>7</v>
      </c>
      <c r="D406" s="2">
        <v>7437</v>
      </c>
      <c r="E406" s="1" t="s">
        <v>8</v>
      </c>
      <c r="F406" s="3">
        <v>-1.641122130322872</v>
      </c>
      <c r="G406" s="1" t="s">
        <v>9</v>
      </c>
      <c r="H406" s="5" t="str">
        <f t="shared" si="18"/>
        <v>abril</v>
      </c>
      <c r="I406">
        <f t="shared" si="19"/>
        <v>2021</v>
      </c>
      <c r="J406" t="str">
        <f t="shared" si="20"/>
        <v>abril de 2021</v>
      </c>
    </row>
    <row r="407" spans="1:10" x14ac:dyDescent="0.3">
      <c r="A407" s="26">
        <v>44305</v>
      </c>
      <c r="B407" s="25" t="s">
        <v>374</v>
      </c>
      <c r="C407" s="1" t="s">
        <v>7</v>
      </c>
      <c r="D407" s="2">
        <v>7456.3</v>
      </c>
      <c r="E407" s="1" t="s">
        <v>8</v>
      </c>
      <c r="F407" s="3">
        <v>-1.2048832976872061</v>
      </c>
      <c r="G407" s="1" t="s">
        <v>9</v>
      </c>
      <c r="H407" s="5" t="str">
        <f t="shared" si="18"/>
        <v>abril</v>
      </c>
      <c r="I407">
        <f t="shared" si="19"/>
        <v>2021</v>
      </c>
      <c r="J407" t="str">
        <f t="shared" si="20"/>
        <v>abril de 2021</v>
      </c>
    </row>
    <row r="408" spans="1:10" x14ac:dyDescent="0.3">
      <c r="A408" s="26">
        <v>44312</v>
      </c>
      <c r="B408" s="25" t="s">
        <v>375</v>
      </c>
      <c r="C408" s="1" t="s">
        <v>7</v>
      </c>
      <c r="D408" s="2">
        <v>7447.7</v>
      </c>
      <c r="E408" s="1" t="s">
        <v>8</v>
      </c>
      <c r="F408" s="3">
        <v>0.25951324458787389</v>
      </c>
      <c r="G408" s="1" t="s">
        <v>9</v>
      </c>
      <c r="H408" s="5" t="str">
        <f t="shared" si="18"/>
        <v>abril</v>
      </c>
      <c r="I408">
        <f t="shared" si="19"/>
        <v>2021</v>
      </c>
      <c r="J408" t="str">
        <f t="shared" si="20"/>
        <v>abril de 2021</v>
      </c>
    </row>
    <row r="409" spans="1:10" x14ac:dyDescent="0.3">
      <c r="A409" s="26">
        <v>44319</v>
      </c>
      <c r="B409" s="25" t="s">
        <v>376</v>
      </c>
      <c r="C409" s="1" t="s">
        <v>7</v>
      </c>
      <c r="D409" s="2">
        <v>7531.3</v>
      </c>
      <c r="E409" s="1" t="s">
        <v>8</v>
      </c>
      <c r="F409" s="3">
        <v>-0.11533870686534023</v>
      </c>
      <c r="G409" s="1" t="s">
        <v>9</v>
      </c>
      <c r="H409" s="5" t="str">
        <f t="shared" si="18"/>
        <v>mayo</v>
      </c>
      <c r="I409">
        <f t="shared" si="19"/>
        <v>2021</v>
      </c>
      <c r="J409" t="str">
        <f t="shared" si="20"/>
        <v>mayo de 2021</v>
      </c>
    </row>
    <row r="410" spans="1:10" x14ac:dyDescent="0.3">
      <c r="A410" s="26">
        <v>44326</v>
      </c>
      <c r="B410" s="25" t="s">
        <v>377</v>
      </c>
      <c r="C410" s="1" t="s">
        <v>7</v>
      </c>
      <c r="D410" s="2">
        <v>7547.3</v>
      </c>
      <c r="E410" s="1" t="s">
        <v>8</v>
      </c>
      <c r="F410" s="3">
        <v>1.1224941928380623</v>
      </c>
      <c r="G410" s="1" t="s">
        <v>9</v>
      </c>
      <c r="H410" s="5" t="str">
        <f t="shared" si="18"/>
        <v>mayo</v>
      </c>
      <c r="I410">
        <f t="shared" si="19"/>
        <v>2021</v>
      </c>
      <c r="J410" t="str">
        <f t="shared" si="20"/>
        <v>mayo de 2021</v>
      </c>
    </row>
    <row r="411" spans="1:10" x14ac:dyDescent="0.3">
      <c r="A411" s="26">
        <v>44333</v>
      </c>
      <c r="B411" s="25" t="s">
        <v>378</v>
      </c>
      <c r="C411" s="1" t="s">
        <v>7</v>
      </c>
      <c r="D411" s="2">
        <v>7567.3</v>
      </c>
      <c r="E411" s="1" t="s">
        <v>8</v>
      </c>
      <c r="F411" s="3">
        <v>0.21244672234541181</v>
      </c>
      <c r="G411" s="1" t="s">
        <v>9</v>
      </c>
      <c r="H411" s="5" t="str">
        <f t="shared" si="18"/>
        <v>mayo</v>
      </c>
      <c r="I411">
        <f t="shared" si="19"/>
        <v>2021</v>
      </c>
      <c r="J411" t="str">
        <f t="shared" si="20"/>
        <v>mayo de 2021</v>
      </c>
    </row>
    <row r="412" spans="1:10" x14ac:dyDescent="0.3">
      <c r="A412" s="26">
        <v>44340</v>
      </c>
      <c r="B412" s="25" t="s">
        <v>379</v>
      </c>
      <c r="C412" s="1" t="s">
        <v>7</v>
      </c>
      <c r="D412" s="2">
        <v>7555.7</v>
      </c>
      <c r="E412" s="1" t="s">
        <v>8</v>
      </c>
      <c r="F412" s="3">
        <v>0.26499542882885269</v>
      </c>
      <c r="G412" s="1" t="s">
        <v>9</v>
      </c>
      <c r="H412" s="5" t="str">
        <f t="shared" si="18"/>
        <v>mayo</v>
      </c>
      <c r="I412">
        <f t="shared" si="19"/>
        <v>2021</v>
      </c>
      <c r="J412" t="str">
        <f t="shared" si="20"/>
        <v>mayo de 2021</v>
      </c>
    </row>
    <row r="413" spans="1:10" x14ac:dyDescent="0.3">
      <c r="A413" s="26">
        <v>44347</v>
      </c>
      <c r="B413" s="25" t="s">
        <v>380</v>
      </c>
      <c r="C413" s="1" t="s">
        <v>7</v>
      </c>
      <c r="D413" s="2">
        <v>7479.5</v>
      </c>
      <c r="E413" s="1" t="s">
        <v>8</v>
      </c>
      <c r="F413" s="3">
        <v>-0.15329113422225052</v>
      </c>
      <c r="G413" s="1" t="s">
        <v>9</v>
      </c>
      <c r="H413" s="5" t="str">
        <f t="shared" si="18"/>
        <v>mayo</v>
      </c>
      <c r="I413">
        <f t="shared" si="19"/>
        <v>2021</v>
      </c>
      <c r="J413" t="str">
        <f t="shared" si="20"/>
        <v>mayo de 2021</v>
      </c>
    </row>
    <row r="414" spans="1:10" x14ac:dyDescent="0.3">
      <c r="A414" s="26">
        <v>44354</v>
      </c>
      <c r="B414" s="25" t="s">
        <v>381</v>
      </c>
      <c r="C414" s="1" t="s">
        <v>7</v>
      </c>
      <c r="D414" s="2">
        <v>7441.3</v>
      </c>
      <c r="E414" s="1" t="s">
        <v>8</v>
      </c>
      <c r="F414" s="3">
        <v>-1.0085101314239557</v>
      </c>
      <c r="G414" s="1" t="s">
        <v>9</v>
      </c>
      <c r="H414" s="5" t="str">
        <f t="shared" si="18"/>
        <v>junio</v>
      </c>
      <c r="I414">
        <f t="shared" si="19"/>
        <v>2021</v>
      </c>
      <c r="J414" t="str">
        <f t="shared" si="20"/>
        <v>junio de 2021</v>
      </c>
    </row>
    <row r="415" spans="1:10" x14ac:dyDescent="0.3">
      <c r="A415" s="26">
        <v>44361</v>
      </c>
      <c r="B415" s="25" t="s">
        <v>382</v>
      </c>
      <c r="C415" s="1" t="s">
        <v>7</v>
      </c>
      <c r="D415" s="2">
        <v>7164.7</v>
      </c>
      <c r="E415" s="1" t="s">
        <v>8</v>
      </c>
      <c r="F415" s="3">
        <v>-0.51072932682665706</v>
      </c>
      <c r="G415" s="1" t="s">
        <v>9</v>
      </c>
      <c r="H415" s="5" t="str">
        <f t="shared" si="18"/>
        <v>junio</v>
      </c>
      <c r="I415">
        <f t="shared" si="19"/>
        <v>2021</v>
      </c>
      <c r="J415" t="str">
        <f t="shared" si="20"/>
        <v>junio de 2021</v>
      </c>
    </row>
    <row r="416" spans="1:10" x14ac:dyDescent="0.3">
      <c r="A416" s="26">
        <v>44368</v>
      </c>
      <c r="B416" s="25" t="s">
        <v>383</v>
      </c>
      <c r="C416" s="1" t="s">
        <v>7</v>
      </c>
      <c r="D416" s="2">
        <v>6983.7</v>
      </c>
      <c r="E416" s="1" t="s">
        <v>8</v>
      </c>
      <c r="F416" s="3">
        <v>-3.7170924435246575</v>
      </c>
      <c r="G416" s="1" t="s">
        <v>9</v>
      </c>
      <c r="H416" s="5" t="str">
        <f t="shared" si="18"/>
        <v>junio</v>
      </c>
      <c r="I416">
        <f t="shared" si="19"/>
        <v>2021</v>
      </c>
      <c r="J416" t="str">
        <f t="shared" si="20"/>
        <v>junio de 2021</v>
      </c>
    </row>
    <row r="417" spans="1:10" x14ac:dyDescent="0.3">
      <c r="A417" s="26">
        <v>44375</v>
      </c>
      <c r="B417" s="25" t="s">
        <v>384</v>
      </c>
      <c r="C417" s="1" t="s">
        <v>7</v>
      </c>
      <c r="D417" s="2">
        <v>6976.2</v>
      </c>
      <c r="E417" s="1" t="s">
        <v>8</v>
      </c>
      <c r="F417" s="3">
        <v>-2.5262746521138362</v>
      </c>
      <c r="G417" s="1" t="s">
        <v>9</v>
      </c>
      <c r="H417" s="5" t="str">
        <f t="shared" si="18"/>
        <v>junio</v>
      </c>
      <c r="I417">
        <f t="shared" si="19"/>
        <v>2021</v>
      </c>
      <c r="J417" t="str">
        <f t="shared" si="20"/>
        <v>junio de 2021</v>
      </c>
    </row>
    <row r="418" spans="1:10" x14ac:dyDescent="0.3">
      <c r="A418" s="26">
        <v>44382</v>
      </c>
      <c r="B418" s="25" t="s">
        <v>385</v>
      </c>
      <c r="C418" s="1" t="s">
        <v>7</v>
      </c>
      <c r="D418" s="2">
        <v>6927.5</v>
      </c>
      <c r="E418" s="1" t="s">
        <v>8</v>
      </c>
      <c r="F418" s="3">
        <v>-0.10739292924953821</v>
      </c>
      <c r="G418" s="1" t="s">
        <v>9</v>
      </c>
      <c r="H418" s="5" t="str">
        <f t="shared" si="18"/>
        <v>julio</v>
      </c>
      <c r="I418">
        <f t="shared" si="19"/>
        <v>2021</v>
      </c>
      <c r="J418" t="str">
        <f t="shared" si="20"/>
        <v>julio de 2021</v>
      </c>
    </row>
    <row r="419" spans="1:10" x14ac:dyDescent="0.3">
      <c r="A419" s="26">
        <v>44389</v>
      </c>
      <c r="B419" s="25" t="s">
        <v>386</v>
      </c>
      <c r="C419" s="1" t="s">
        <v>7</v>
      </c>
      <c r="D419" s="2">
        <v>6886</v>
      </c>
      <c r="E419" s="1" t="s">
        <v>8</v>
      </c>
      <c r="F419" s="3">
        <v>-0.69808778418049688</v>
      </c>
      <c r="G419" s="1" t="s">
        <v>9</v>
      </c>
      <c r="H419" s="5" t="str">
        <f t="shared" si="18"/>
        <v>julio</v>
      </c>
      <c r="I419">
        <f t="shared" si="19"/>
        <v>2021</v>
      </c>
      <c r="J419" t="str">
        <f t="shared" si="20"/>
        <v>julio de 2021</v>
      </c>
    </row>
    <row r="420" spans="1:10" x14ac:dyDescent="0.3">
      <c r="A420" s="26">
        <v>44396</v>
      </c>
      <c r="B420" s="25" t="s">
        <v>387</v>
      </c>
      <c r="C420" s="1" t="s">
        <v>7</v>
      </c>
      <c r="D420" s="2">
        <v>6960</v>
      </c>
      <c r="E420" s="1" t="s">
        <v>8</v>
      </c>
      <c r="F420" s="3">
        <v>-0.59906171057380009</v>
      </c>
      <c r="G420" s="1" t="s">
        <v>9</v>
      </c>
      <c r="H420" s="5" t="str">
        <f t="shared" si="18"/>
        <v>julio</v>
      </c>
      <c r="I420">
        <f t="shared" si="19"/>
        <v>2021</v>
      </c>
      <c r="J420" t="str">
        <f t="shared" si="20"/>
        <v>julio de 2021</v>
      </c>
    </row>
    <row r="421" spans="1:10" x14ac:dyDescent="0.3">
      <c r="A421" s="26">
        <v>44403</v>
      </c>
      <c r="B421" s="25" t="s">
        <v>388</v>
      </c>
      <c r="C421" s="1" t="s">
        <v>7</v>
      </c>
      <c r="D421" s="2">
        <v>6996.7</v>
      </c>
      <c r="E421" s="1" t="s">
        <v>8</v>
      </c>
      <c r="F421" s="3">
        <v>1.0746442056346208</v>
      </c>
      <c r="G421" s="1" t="s">
        <v>9</v>
      </c>
      <c r="H421" s="5" t="str">
        <f t="shared" si="18"/>
        <v>julio</v>
      </c>
      <c r="I421">
        <f t="shared" si="19"/>
        <v>2021</v>
      </c>
      <c r="J421" t="str">
        <f t="shared" si="20"/>
        <v>julio de 2021</v>
      </c>
    </row>
    <row r="422" spans="1:10" x14ac:dyDescent="0.3">
      <c r="A422" s="26">
        <v>44410</v>
      </c>
      <c r="B422" s="25" t="s">
        <v>389</v>
      </c>
      <c r="C422" s="1" t="s">
        <v>7</v>
      </c>
      <c r="D422" s="2">
        <v>7130.5</v>
      </c>
      <c r="E422" s="1" t="s">
        <v>8</v>
      </c>
      <c r="F422" s="3">
        <v>0.52729885057471004</v>
      </c>
      <c r="G422" s="1" t="s">
        <v>9</v>
      </c>
      <c r="H422" s="5" t="str">
        <f t="shared" si="18"/>
        <v>agosto</v>
      </c>
      <c r="I422">
        <f t="shared" si="19"/>
        <v>2021</v>
      </c>
      <c r="J422" t="str">
        <f t="shared" si="20"/>
        <v>agosto de 2021</v>
      </c>
    </row>
    <row r="423" spans="1:10" x14ac:dyDescent="0.3">
      <c r="A423" s="26">
        <v>44417</v>
      </c>
      <c r="B423" s="25" t="s">
        <v>390</v>
      </c>
      <c r="C423" s="1" t="s">
        <v>7</v>
      </c>
      <c r="D423" s="2">
        <v>7407.2</v>
      </c>
      <c r="E423" s="1" t="s">
        <v>8</v>
      </c>
      <c r="F423" s="3">
        <v>1.9123300984749978</v>
      </c>
      <c r="G423" s="1" t="s">
        <v>9</v>
      </c>
      <c r="H423" s="5" t="str">
        <f t="shared" si="18"/>
        <v>agosto</v>
      </c>
      <c r="I423">
        <f t="shared" si="19"/>
        <v>2021</v>
      </c>
      <c r="J423" t="str">
        <f t="shared" si="20"/>
        <v>agosto de 2021</v>
      </c>
    </row>
    <row r="424" spans="1:10" x14ac:dyDescent="0.3">
      <c r="A424" s="26">
        <v>44424</v>
      </c>
      <c r="B424" s="25" t="s">
        <v>391</v>
      </c>
      <c r="C424" s="1" t="s">
        <v>7</v>
      </c>
      <c r="D424" s="2">
        <v>7852</v>
      </c>
      <c r="E424" s="1" t="s">
        <v>8</v>
      </c>
      <c r="F424" s="3">
        <v>3.8805132879882174</v>
      </c>
      <c r="G424" s="1" t="s">
        <v>9</v>
      </c>
      <c r="H424" s="5" t="str">
        <f t="shared" si="18"/>
        <v>agosto</v>
      </c>
      <c r="I424">
        <f t="shared" si="19"/>
        <v>2021</v>
      </c>
      <c r="J424" t="str">
        <f t="shared" si="20"/>
        <v>agosto de 2021</v>
      </c>
    </row>
    <row r="425" spans="1:10" x14ac:dyDescent="0.3">
      <c r="A425" s="26">
        <v>44431</v>
      </c>
      <c r="B425" s="25" t="s">
        <v>392</v>
      </c>
      <c r="C425" s="1" t="s">
        <v>7</v>
      </c>
      <c r="D425" s="2">
        <v>8208.5</v>
      </c>
      <c r="E425" s="1" t="s">
        <v>8</v>
      </c>
      <c r="F425" s="3">
        <v>6.0049681391078975</v>
      </c>
      <c r="G425" s="1" t="s">
        <v>9</v>
      </c>
      <c r="H425" s="5" t="str">
        <f t="shared" si="18"/>
        <v>agosto</v>
      </c>
      <c r="I425">
        <f t="shared" si="19"/>
        <v>2021</v>
      </c>
      <c r="J425" t="str">
        <f t="shared" si="20"/>
        <v>agosto de 2021</v>
      </c>
    </row>
    <row r="426" spans="1:10" x14ac:dyDescent="0.3">
      <c r="A426" s="26">
        <v>44438</v>
      </c>
      <c r="B426" s="25" t="s">
        <v>393</v>
      </c>
      <c r="C426" s="1" t="s">
        <v>7</v>
      </c>
      <c r="D426" s="2">
        <v>8185.3</v>
      </c>
      <c r="E426" s="1" t="s">
        <v>8</v>
      </c>
      <c r="F426" s="3">
        <v>4.5402445236882327</v>
      </c>
      <c r="G426" s="1" t="s">
        <v>9</v>
      </c>
      <c r="H426" s="5" t="str">
        <f t="shared" si="18"/>
        <v>agosto</v>
      </c>
      <c r="I426">
        <f t="shared" si="19"/>
        <v>2021</v>
      </c>
      <c r="J426" t="str">
        <f t="shared" si="20"/>
        <v>agosto de 2021</v>
      </c>
    </row>
    <row r="427" spans="1:10" x14ac:dyDescent="0.3">
      <c r="A427" s="26">
        <v>44445</v>
      </c>
      <c r="B427" s="25" t="s">
        <v>394</v>
      </c>
      <c r="C427" s="1" t="s">
        <v>7</v>
      </c>
      <c r="D427" s="2">
        <v>8096.3</v>
      </c>
      <c r="E427" s="1" t="s">
        <v>8</v>
      </c>
      <c r="F427" s="3">
        <v>-0.282633855150147</v>
      </c>
      <c r="G427" s="1" t="s">
        <v>9</v>
      </c>
      <c r="H427" s="5" t="str">
        <f t="shared" si="18"/>
        <v>septiembre</v>
      </c>
      <c r="I427">
        <f t="shared" si="19"/>
        <v>2021</v>
      </c>
      <c r="J427" t="str">
        <f t="shared" si="20"/>
        <v>septiembre de 2021</v>
      </c>
    </row>
    <row r="428" spans="1:10" x14ac:dyDescent="0.3">
      <c r="A428" s="26">
        <v>44452</v>
      </c>
      <c r="B428" s="25" t="s">
        <v>395</v>
      </c>
      <c r="C428" s="1" t="s">
        <v>7</v>
      </c>
      <c r="D428" s="2">
        <v>8289.5</v>
      </c>
      <c r="E428" s="1" t="s">
        <v>8</v>
      </c>
      <c r="F428" s="3">
        <v>-1.0873150648113081</v>
      </c>
      <c r="G428" s="1" t="s">
        <v>9</v>
      </c>
      <c r="H428" s="5" t="str">
        <f t="shared" si="18"/>
        <v>septiembre</v>
      </c>
      <c r="I428">
        <f t="shared" si="19"/>
        <v>2021</v>
      </c>
      <c r="J428" t="str">
        <f t="shared" si="20"/>
        <v>septiembre de 2021</v>
      </c>
    </row>
    <row r="429" spans="1:10" x14ac:dyDescent="0.3">
      <c r="A429" s="26">
        <v>44459</v>
      </c>
      <c r="B429" s="25" t="s">
        <v>396</v>
      </c>
      <c r="C429" s="1" t="s">
        <v>7</v>
      </c>
      <c r="D429" s="2">
        <v>8332</v>
      </c>
      <c r="E429" s="1" t="s">
        <v>8</v>
      </c>
      <c r="F429" s="3">
        <v>2.3862752121339352</v>
      </c>
      <c r="G429" s="1" t="s">
        <v>9</v>
      </c>
      <c r="H429" s="5" t="str">
        <f t="shared" si="18"/>
        <v>septiembre</v>
      </c>
      <c r="I429">
        <f t="shared" si="19"/>
        <v>2021</v>
      </c>
      <c r="J429" t="str">
        <f t="shared" si="20"/>
        <v>septiembre de 2021</v>
      </c>
    </row>
    <row r="430" spans="1:10" x14ac:dyDescent="0.3">
      <c r="A430" s="26">
        <v>44466</v>
      </c>
      <c r="B430" s="25" t="s">
        <v>397</v>
      </c>
      <c r="C430" s="1" t="s">
        <v>7</v>
      </c>
      <c r="D430" s="2">
        <v>8399.5</v>
      </c>
      <c r="E430" s="1" t="s">
        <v>8</v>
      </c>
      <c r="F430" s="3">
        <v>0.51269678508957117</v>
      </c>
      <c r="G430" s="1" t="s">
        <v>9</v>
      </c>
      <c r="H430" s="5" t="str">
        <f t="shared" si="18"/>
        <v>septiembre</v>
      </c>
      <c r="I430">
        <f t="shared" si="19"/>
        <v>2021</v>
      </c>
      <c r="J430" t="str">
        <f t="shared" si="20"/>
        <v>septiembre de 2021</v>
      </c>
    </row>
    <row r="431" spans="1:10" x14ac:dyDescent="0.3">
      <c r="A431" s="26">
        <v>44473</v>
      </c>
      <c r="B431" s="25" t="s">
        <v>398</v>
      </c>
      <c r="C431" s="1" t="s">
        <v>7</v>
      </c>
      <c r="D431" s="2">
        <v>8504</v>
      </c>
      <c r="E431" s="1" t="s">
        <v>8</v>
      </c>
      <c r="F431" s="3">
        <v>0.81012962073931838</v>
      </c>
      <c r="G431" s="1" t="s">
        <v>9</v>
      </c>
      <c r="H431" s="5" t="str">
        <f t="shared" si="18"/>
        <v>octubre</v>
      </c>
      <c r="I431">
        <f t="shared" si="19"/>
        <v>2021</v>
      </c>
      <c r="J431" t="str">
        <f t="shared" si="20"/>
        <v>octubre de 2021</v>
      </c>
    </row>
    <row r="432" spans="1:10" x14ac:dyDescent="0.3">
      <c r="A432" s="26">
        <v>44480</v>
      </c>
      <c r="B432" s="25" t="s">
        <v>399</v>
      </c>
      <c r="C432" s="1" t="s">
        <v>7</v>
      </c>
      <c r="D432" s="2">
        <v>8782</v>
      </c>
      <c r="E432" s="1" t="s">
        <v>8</v>
      </c>
      <c r="F432" s="3">
        <v>1.2441216739091612</v>
      </c>
      <c r="G432" s="1" t="s">
        <v>9</v>
      </c>
      <c r="H432" s="5" t="str">
        <f t="shared" si="18"/>
        <v>octubre</v>
      </c>
      <c r="I432">
        <f t="shared" si="19"/>
        <v>2021</v>
      </c>
      <c r="J432" t="str">
        <f t="shared" si="20"/>
        <v>octubre de 2021</v>
      </c>
    </row>
    <row r="433" spans="1:10" x14ac:dyDescent="0.3">
      <c r="A433" s="26">
        <v>44487</v>
      </c>
      <c r="B433" s="25" t="s">
        <v>400</v>
      </c>
      <c r="C433" s="1" t="s">
        <v>7</v>
      </c>
      <c r="D433" s="2">
        <v>8512.2000000000007</v>
      </c>
      <c r="E433" s="1" t="s">
        <v>8</v>
      </c>
      <c r="F433" s="3">
        <v>3.2690498588899346</v>
      </c>
      <c r="G433" s="1" t="s">
        <v>9</v>
      </c>
      <c r="H433" s="5" t="str">
        <f t="shared" si="18"/>
        <v>octubre</v>
      </c>
      <c r="I433">
        <f t="shared" si="19"/>
        <v>2021</v>
      </c>
      <c r="J433" t="str">
        <f t="shared" si="20"/>
        <v>octubre de 2021</v>
      </c>
    </row>
    <row r="434" spans="1:10" x14ac:dyDescent="0.3">
      <c r="A434" s="26">
        <v>44494</v>
      </c>
      <c r="B434" s="25" t="s">
        <v>401</v>
      </c>
      <c r="C434" s="1" t="s">
        <v>7</v>
      </c>
      <c r="D434" s="2">
        <v>8299.5</v>
      </c>
      <c r="E434" s="1" t="s">
        <v>8</v>
      </c>
      <c r="F434" s="3">
        <v>-3.0721931222955963</v>
      </c>
      <c r="G434" s="1" t="s">
        <v>9</v>
      </c>
      <c r="H434" s="5" t="str">
        <f t="shared" si="18"/>
        <v>octubre</v>
      </c>
      <c r="I434">
        <f t="shared" si="19"/>
        <v>2021</v>
      </c>
      <c r="J434" t="str">
        <f t="shared" si="20"/>
        <v>octubre de 2021</v>
      </c>
    </row>
    <row r="435" spans="1:10" x14ac:dyDescent="0.3">
      <c r="A435" s="26">
        <v>44501</v>
      </c>
      <c r="B435" s="25" t="s">
        <v>402</v>
      </c>
      <c r="C435" s="1" t="s">
        <v>7</v>
      </c>
      <c r="D435" s="2">
        <v>8310.2999999999993</v>
      </c>
      <c r="E435" s="1" t="s">
        <v>8</v>
      </c>
      <c r="F435" s="3">
        <v>-2.498766476351598</v>
      </c>
      <c r="G435" s="1" t="s">
        <v>9</v>
      </c>
      <c r="H435" s="5" t="str">
        <f t="shared" si="18"/>
        <v>noviembre</v>
      </c>
      <c r="I435">
        <f t="shared" si="19"/>
        <v>2021</v>
      </c>
      <c r="J435" t="str">
        <f t="shared" si="20"/>
        <v>noviembre de 2021</v>
      </c>
    </row>
    <row r="436" spans="1:10" x14ac:dyDescent="0.3">
      <c r="A436" s="26">
        <v>44508</v>
      </c>
      <c r="B436" s="25" t="s">
        <v>403</v>
      </c>
      <c r="C436" s="1" t="s">
        <v>7</v>
      </c>
      <c r="D436" s="2">
        <v>7937.7</v>
      </c>
      <c r="E436" s="1" t="s">
        <v>8</v>
      </c>
      <c r="F436" s="3">
        <v>0.130128320983183</v>
      </c>
      <c r="G436" s="1" t="s">
        <v>9</v>
      </c>
      <c r="H436" s="5" t="str">
        <f t="shared" si="18"/>
        <v>noviembre</v>
      </c>
      <c r="I436">
        <f t="shared" si="19"/>
        <v>2021</v>
      </c>
      <c r="J436" t="str">
        <f t="shared" si="20"/>
        <v>noviembre de 2021</v>
      </c>
    </row>
    <row r="437" spans="1:10" x14ac:dyDescent="0.3">
      <c r="A437" s="26">
        <v>44515</v>
      </c>
      <c r="B437" s="25" t="s">
        <v>404</v>
      </c>
      <c r="C437" s="1" t="s">
        <v>7</v>
      </c>
      <c r="D437" s="2">
        <v>8118.2</v>
      </c>
      <c r="E437" s="1" t="s">
        <v>8</v>
      </c>
      <c r="F437" s="3">
        <v>-4.4835926500848284</v>
      </c>
      <c r="G437" s="1" t="s">
        <v>9</v>
      </c>
      <c r="H437" s="5" t="str">
        <f t="shared" si="18"/>
        <v>noviembre</v>
      </c>
      <c r="I437">
        <f t="shared" si="19"/>
        <v>2021</v>
      </c>
      <c r="J437" t="str">
        <f t="shared" si="20"/>
        <v>noviembre de 2021</v>
      </c>
    </row>
    <row r="438" spans="1:10" x14ac:dyDescent="0.3">
      <c r="A438" s="26">
        <v>44522</v>
      </c>
      <c r="B438" s="25" t="s">
        <v>405</v>
      </c>
      <c r="C438" s="1" t="s">
        <v>7</v>
      </c>
      <c r="D438" s="2">
        <v>8396</v>
      </c>
      <c r="E438" s="1" t="s">
        <v>8</v>
      </c>
      <c r="F438" s="3">
        <v>2.2739584514405937</v>
      </c>
      <c r="G438" s="1" t="s">
        <v>9</v>
      </c>
      <c r="H438" s="5" t="str">
        <f t="shared" si="18"/>
        <v>noviembre</v>
      </c>
      <c r="I438">
        <f t="shared" si="19"/>
        <v>2021</v>
      </c>
      <c r="J438" t="str">
        <f t="shared" si="20"/>
        <v>noviembre de 2021</v>
      </c>
    </row>
    <row r="439" spans="1:10" x14ac:dyDescent="0.3">
      <c r="A439" s="26">
        <v>44529</v>
      </c>
      <c r="B439" s="25" t="s">
        <v>406</v>
      </c>
      <c r="C439" s="1" t="s">
        <v>7</v>
      </c>
      <c r="D439" s="2">
        <v>8411.7999999999993</v>
      </c>
      <c r="E439" s="1" t="s">
        <v>8</v>
      </c>
      <c r="F439" s="3">
        <v>3.4219408243206644</v>
      </c>
      <c r="G439" s="1" t="s">
        <v>9</v>
      </c>
      <c r="H439" s="5" t="str">
        <f t="shared" si="18"/>
        <v>noviembre</v>
      </c>
      <c r="I439">
        <f t="shared" si="19"/>
        <v>2021</v>
      </c>
      <c r="J439" t="str">
        <f t="shared" si="20"/>
        <v>noviembre de 2021</v>
      </c>
    </row>
    <row r="440" spans="1:10" x14ac:dyDescent="0.3">
      <c r="A440" s="26">
        <v>44536</v>
      </c>
      <c r="B440" s="25" t="s">
        <v>407</v>
      </c>
      <c r="C440" s="1" t="s">
        <v>7</v>
      </c>
      <c r="D440" s="2">
        <v>8040.4</v>
      </c>
      <c r="E440" s="1" t="s">
        <v>8</v>
      </c>
      <c r="F440" s="3">
        <v>0.18818484992852874</v>
      </c>
      <c r="G440" s="1" t="s">
        <v>9</v>
      </c>
      <c r="H440" s="5" t="str">
        <f t="shared" si="18"/>
        <v>diciembre</v>
      </c>
      <c r="I440">
        <f t="shared" si="19"/>
        <v>2021</v>
      </c>
      <c r="J440" t="str">
        <f t="shared" si="20"/>
        <v>diciembre de 2021</v>
      </c>
    </row>
    <row r="441" spans="1:10" x14ac:dyDescent="0.3">
      <c r="A441" s="26">
        <v>44543</v>
      </c>
      <c r="B441" s="25" t="s">
        <v>408</v>
      </c>
      <c r="C441" s="1" t="s">
        <v>7</v>
      </c>
      <c r="D441" s="2">
        <v>8175.3</v>
      </c>
      <c r="E441" s="1" t="s">
        <v>8</v>
      </c>
      <c r="F441" s="3">
        <v>-4.4152262298200107</v>
      </c>
      <c r="G441" s="1" t="s">
        <v>9</v>
      </c>
      <c r="H441" s="5" t="str">
        <f t="shared" si="18"/>
        <v>diciembre</v>
      </c>
      <c r="I441">
        <f t="shared" si="19"/>
        <v>2021</v>
      </c>
      <c r="J441" t="str">
        <f t="shared" si="20"/>
        <v>diciembre de 2021</v>
      </c>
    </row>
    <row r="442" spans="1:10" x14ac:dyDescent="0.3">
      <c r="A442" s="26">
        <v>44550</v>
      </c>
      <c r="B442" s="25" t="s">
        <v>409</v>
      </c>
      <c r="C442" s="1" t="s">
        <v>7</v>
      </c>
      <c r="D442" s="2">
        <v>8359</v>
      </c>
      <c r="E442" s="1" t="s">
        <v>8</v>
      </c>
      <c r="F442" s="3">
        <v>1.6777772250136875</v>
      </c>
      <c r="G442" s="1" t="s">
        <v>9</v>
      </c>
      <c r="H442" s="5" t="str">
        <f t="shared" si="18"/>
        <v>diciembre</v>
      </c>
      <c r="I442">
        <f t="shared" si="19"/>
        <v>2021</v>
      </c>
      <c r="J442" t="str">
        <f t="shared" si="20"/>
        <v>diciembre de 2021</v>
      </c>
    </row>
    <row r="443" spans="1:10" x14ac:dyDescent="0.3">
      <c r="A443" s="26">
        <v>44557</v>
      </c>
      <c r="B443" s="25" t="s">
        <v>410</v>
      </c>
      <c r="C443" s="1" t="s">
        <v>7</v>
      </c>
      <c r="D443" s="2">
        <v>8359</v>
      </c>
      <c r="E443" s="1" t="s">
        <v>8</v>
      </c>
      <c r="F443" s="3">
        <v>2.2470123420547234</v>
      </c>
      <c r="G443" s="1" t="s">
        <v>9</v>
      </c>
      <c r="H443" s="5" t="str">
        <f t="shared" si="18"/>
        <v>diciembre</v>
      </c>
      <c r="I443">
        <f t="shared" si="19"/>
        <v>2021</v>
      </c>
      <c r="J443" t="str">
        <f t="shared" si="20"/>
        <v>diciembre de 2021</v>
      </c>
    </row>
    <row r="444" spans="1:10" x14ac:dyDescent="0.3">
      <c r="A444" s="26">
        <v>44564</v>
      </c>
      <c r="B444" s="25" t="s">
        <v>411</v>
      </c>
      <c r="C444" s="1" t="s">
        <v>7</v>
      </c>
      <c r="D444" s="2">
        <v>8408.5</v>
      </c>
      <c r="E444" s="1" t="s">
        <v>8</v>
      </c>
      <c r="F444" s="3">
        <v>0</v>
      </c>
      <c r="G444" s="1" t="s">
        <v>9</v>
      </c>
      <c r="H444" s="5" t="str">
        <f t="shared" si="18"/>
        <v>enero</v>
      </c>
      <c r="I444">
        <f t="shared" si="19"/>
        <v>2022</v>
      </c>
      <c r="J444" t="str">
        <f t="shared" si="20"/>
        <v>enero de 2022</v>
      </c>
    </row>
    <row r="445" spans="1:10" x14ac:dyDescent="0.3">
      <c r="A445" s="26">
        <v>44571</v>
      </c>
      <c r="B445" s="25" t="s">
        <v>412</v>
      </c>
      <c r="C445" s="1" t="s">
        <v>7</v>
      </c>
      <c r="D445" s="2">
        <v>8469</v>
      </c>
      <c r="E445" s="1" t="s">
        <v>8</v>
      </c>
      <c r="F445" s="3">
        <v>0.59217609761933243</v>
      </c>
      <c r="G445" s="1" t="s">
        <v>9</v>
      </c>
      <c r="H445" s="5" t="str">
        <f t="shared" si="18"/>
        <v>enero</v>
      </c>
      <c r="I445">
        <f t="shared" si="19"/>
        <v>2022</v>
      </c>
      <c r="J445" t="str">
        <f t="shared" si="20"/>
        <v>enero de 2022</v>
      </c>
    </row>
    <row r="446" spans="1:10" x14ac:dyDescent="0.3">
      <c r="A446" s="26">
        <v>44578</v>
      </c>
      <c r="B446" s="25" t="s">
        <v>413</v>
      </c>
      <c r="C446" s="1" t="s">
        <v>7</v>
      </c>
      <c r="D446" s="2">
        <v>8654.5</v>
      </c>
      <c r="E446" s="1" t="s">
        <v>8</v>
      </c>
      <c r="F446" s="3">
        <v>0.71951001962300054</v>
      </c>
      <c r="G446" s="1" t="s">
        <v>9</v>
      </c>
      <c r="H446" s="5" t="str">
        <f t="shared" si="18"/>
        <v>enero</v>
      </c>
      <c r="I446">
        <f t="shared" si="19"/>
        <v>2022</v>
      </c>
      <c r="J446" t="str">
        <f t="shared" si="20"/>
        <v>enero de 2022</v>
      </c>
    </row>
    <row r="447" spans="1:10" x14ac:dyDescent="0.3">
      <c r="A447" s="26">
        <v>44585</v>
      </c>
      <c r="B447" s="25" t="s">
        <v>414</v>
      </c>
      <c r="C447" s="1" t="s">
        <v>7</v>
      </c>
      <c r="D447" s="2">
        <v>8943.7999999999993</v>
      </c>
      <c r="E447" s="1" t="s">
        <v>8</v>
      </c>
      <c r="F447" s="3">
        <v>2.1903412445389066</v>
      </c>
      <c r="G447" s="1" t="s">
        <v>9</v>
      </c>
      <c r="H447" s="5" t="str">
        <f t="shared" si="18"/>
        <v>enero</v>
      </c>
      <c r="I447">
        <f t="shared" si="19"/>
        <v>2022</v>
      </c>
      <c r="J447" t="str">
        <f t="shared" si="20"/>
        <v>enero de 2022</v>
      </c>
    </row>
    <row r="448" spans="1:10" x14ac:dyDescent="0.3">
      <c r="A448" s="26">
        <v>44585</v>
      </c>
      <c r="B448" s="25" t="s">
        <v>414</v>
      </c>
      <c r="C448" s="1" t="s">
        <v>7</v>
      </c>
      <c r="D448" s="2">
        <v>8943.7999999999993</v>
      </c>
      <c r="E448" s="1" t="s">
        <v>8</v>
      </c>
      <c r="F448" s="3">
        <v>3.3427696574036547</v>
      </c>
      <c r="G448" s="1" t="s">
        <v>9</v>
      </c>
      <c r="H448" s="5" t="str">
        <f t="shared" si="18"/>
        <v>enero</v>
      </c>
      <c r="I448">
        <f t="shared" si="19"/>
        <v>2022</v>
      </c>
      <c r="J448" t="str">
        <f t="shared" si="20"/>
        <v>enero de 2022</v>
      </c>
    </row>
    <row r="449" spans="1:10" x14ac:dyDescent="0.3">
      <c r="A449" s="26">
        <v>44592</v>
      </c>
      <c r="B449" s="25" t="s">
        <v>415</v>
      </c>
      <c r="C449" s="1" t="s">
        <v>7</v>
      </c>
      <c r="D449" s="2">
        <v>8664</v>
      </c>
      <c r="E449" s="1" t="s">
        <v>8</v>
      </c>
      <c r="F449" s="3">
        <v>0</v>
      </c>
      <c r="G449" s="1" t="s">
        <v>9</v>
      </c>
      <c r="H449" s="5" t="str">
        <f t="shared" si="18"/>
        <v>enero</v>
      </c>
      <c r="I449">
        <f t="shared" si="19"/>
        <v>2022</v>
      </c>
      <c r="J449" t="str">
        <f t="shared" si="20"/>
        <v>enero de 2022</v>
      </c>
    </row>
    <row r="450" spans="1:10" x14ac:dyDescent="0.3">
      <c r="A450" s="26">
        <v>44599</v>
      </c>
      <c r="B450" s="25" t="s">
        <v>416</v>
      </c>
      <c r="C450" s="1" t="s">
        <v>7</v>
      </c>
      <c r="D450" s="2">
        <v>8814</v>
      </c>
      <c r="E450" s="1" t="s">
        <v>8</v>
      </c>
      <c r="F450" s="3">
        <v>-3.1284241597531173</v>
      </c>
      <c r="G450" s="1" t="s">
        <v>9</v>
      </c>
      <c r="H450" s="5" t="str">
        <f t="shared" si="18"/>
        <v>febrero</v>
      </c>
      <c r="I450">
        <f t="shared" si="19"/>
        <v>2022</v>
      </c>
      <c r="J450" t="str">
        <f t="shared" si="20"/>
        <v>febrero de 2022</v>
      </c>
    </row>
    <row r="451" spans="1:10" x14ac:dyDescent="0.3">
      <c r="A451" s="26">
        <v>44613</v>
      </c>
      <c r="B451" s="25" t="s">
        <v>417</v>
      </c>
      <c r="C451" s="1" t="s">
        <v>7</v>
      </c>
      <c r="D451" s="2">
        <v>9028.2000000000007</v>
      </c>
      <c r="E451" s="1" t="s">
        <v>8</v>
      </c>
      <c r="F451" s="3">
        <v>1.7313019390581719</v>
      </c>
      <c r="G451" s="1" t="s">
        <v>9</v>
      </c>
      <c r="H451" s="5" t="str">
        <f t="shared" ref="H451:H456" si="21">TEXT(A451,"MMMM")</f>
        <v>febrero</v>
      </c>
      <c r="I451">
        <f t="shared" ref="I451:I456" si="22">YEAR(A451)</f>
        <v>2022</v>
      </c>
      <c r="J451" t="str">
        <f t="shared" ref="J451:J456" si="23">_xlfn.CONCAT(H451," de ",I451)</f>
        <v>febrero de 2022</v>
      </c>
    </row>
    <row r="452" spans="1:10" x14ac:dyDescent="0.3">
      <c r="A452" s="26">
        <v>44620</v>
      </c>
      <c r="B452" s="25" t="s">
        <v>418</v>
      </c>
      <c r="C452" s="1" t="s">
        <v>7</v>
      </c>
      <c r="D452" s="2">
        <v>8955.2999999999993</v>
      </c>
      <c r="E452" s="1" t="s">
        <v>8</v>
      </c>
      <c r="F452" s="3">
        <v>2.4302246426140313</v>
      </c>
      <c r="G452" s="1" t="s">
        <v>9</v>
      </c>
      <c r="H452" s="5" t="str">
        <f t="shared" si="21"/>
        <v>febrero</v>
      </c>
      <c r="I452">
        <f t="shared" si="22"/>
        <v>2022</v>
      </c>
      <c r="J452" t="str">
        <f t="shared" si="23"/>
        <v>febrero de 2022</v>
      </c>
    </row>
    <row r="453" spans="1:10" x14ac:dyDescent="0.3">
      <c r="A453" s="26">
        <v>44627</v>
      </c>
      <c r="B453" s="25" t="s">
        <v>419</v>
      </c>
      <c r="C453" s="1" t="s">
        <v>7</v>
      </c>
      <c r="D453" s="2">
        <v>8562</v>
      </c>
      <c r="E453" s="1" t="s">
        <v>8</v>
      </c>
      <c r="F453" s="3">
        <v>-0.80746992756032709</v>
      </c>
      <c r="G453" s="1" t="s">
        <v>9</v>
      </c>
      <c r="H453" s="5" t="str">
        <f t="shared" si="21"/>
        <v>marzo</v>
      </c>
      <c r="I453">
        <f t="shared" si="22"/>
        <v>2022</v>
      </c>
      <c r="J453" t="str">
        <f t="shared" si="23"/>
        <v>marzo de 2022</v>
      </c>
    </row>
    <row r="454" spans="1:10" x14ac:dyDescent="0.3">
      <c r="A454" s="26">
        <v>44634</v>
      </c>
      <c r="B454" s="25" t="s">
        <v>420</v>
      </c>
      <c r="C454" s="1" t="s">
        <v>7</v>
      </c>
      <c r="D454" s="2">
        <v>8696.2000000000007</v>
      </c>
      <c r="E454" s="1" t="s">
        <v>8</v>
      </c>
      <c r="F454" s="3">
        <v>-4.3918126695923005</v>
      </c>
      <c r="G454" s="1" t="s">
        <v>9</v>
      </c>
      <c r="H454" s="5" t="str">
        <f t="shared" si="21"/>
        <v>marzo</v>
      </c>
      <c r="I454">
        <f t="shared" si="22"/>
        <v>2022</v>
      </c>
      <c r="J454" t="str">
        <f t="shared" si="23"/>
        <v>marzo de 2022</v>
      </c>
    </row>
    <row r="455" spans="1:10" x14ac:dyDescent="0.3">
      <c r="A455" s="26">
        <v>44641</v>
      </c>
      <c r="B455" s="25" t="s">
        <v>421</v>
      </c>
      <c r="C455" s="1" t="s">
        <v>7</v>
      </c>
      <c r="D455" s="2">
        <v>8527.7000000000007</v>
      </c>
      <c r="E455" s="1" t="s">
        <v>8</v>
      </c>
      <c r="F455" s="3">
        <v>1.5673907965428724</v>
      </c>
      <c r="G455" s="1" t="s">
        <v>9</v>
      </c>
      <c r="H455" s="5" t="str">
        <f t="shared" si="21"/>
        <v>marzo</v>
      </c>
      <c r="I455">
        <f t="shared" si="22"/>
        <v>2022</v>
      </c>
      <c r="J455" t="str">
        <f t="shared" si="23"/>
        <v>marzo de 2022</v>
      </c>
    </row>
    <row r="456" spans="1:10" x14ac:dyDescent="0.3">
      <c r="A456" s="26">
        <v>44648</v>
      </c>
      <c r="B456" s="25" t="s">
        <v>422</v>
      </c>
      <c r="C456" s="1" t="s">
        <v>7</v>
      </c>
      <c r="D456" s="2">
        <v>8536.5</v>
      </c>
      <c r="E456" s="1" t="s">
        <v>8</v>
      </c>
      <c r="F456" s="3">
        <v>-1.9376279294404453</v>
      </c>
      <c r="G456" s="1" t="s">
        <v>9</v>
      </c>
      <c r="H456" s="5" t="str">
        <f t="shared" si="21"/>
        <v>marzo</v>
      </c>
      <c r="I456">
        <f t="shared" si="22"/>
        <v>2022</v>
      </c>
      <c r="J456" t="str">
        <f t="shared" si="23"/>
        <v>marzo de 2022</v>
      </c>
    </row>
  </sheetData>
  <autoFilter ref="A1:J456" xr:uid="{00000000-0001-0000-0000-000000000000}"/>
  <pageMargins left="0.7" right="0.7" top="0.75" bottom="0.75" header="0.3" footer="0.3"/>
  <ignoredErrors>
    <ignoredError sqref="B1:G1 C2 B288:C305 E365:G456 E2:G52 B3:C34 E54 G54 E55:G264 B54:C73 E266:G286 B266:C286 B365:B378 C365:C456 C329:C363 B331:B363 E288:G363 B36:C52 C35 B75:C82 C74 B91:C204 C83 C84 C85 C86 C87 C88 C89 C90 B206:C264 C205 C328 C306 C307 C308 C309 C310 C311 C312 C313 C314 C315 C316 C317 C318 C319 C320 C321 C322 C323 C324 C325 C326 C327 B380:B446 B448:B4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7AD3-3A4A-4C39-8685-8E6BAB038919}">
  <dimension ref="A1:P2327"/>
  <sheetViews>
    <sheetView workbookViewId="0">
      <pane ySplit="1" topLeftCell="A4" activePane="bottomLeft" state="frozen"/>
      <selection pane="bottomLeft" activeCell="K8" sqref="K8"/>
    </sheetView>
  </sheetViews>
  <sheetFormatPr baseColWidth="10" defaultColWidth="8.88671875" defaultRowHeight="14.4" outlineLevelCol="1" x14ac:dyDescent="0.3"/>
  <cols>
    <col min="1" max="1" width="28.6640625" bestFit="1" customWidth="1"/>
    <col min="2" max="2" width="28.6640625" hidden="1" customWidth="1" outlineLevel="1"/>
    <col min="3" max="3" width="8.6640625" bestFit="1" customWidth="1" collapsed="1"/>
    <col min="4" max="4" width="9.5546875" bestFit="1" customWidth="1"/>
    <col min="5" max="5" width="7.6640625" bestFit="1" customWidth="1"/>
    <col min="7" max="7" width="17.6640625" bestFit="1" customWidth="1"/>
    <col min="8" max="8" width="16" style="8" hidden="1" customWidth="1" outlineLevel="1"/>
    <col min="9" max="9" width="15" style="9" hidden="1" customWidth="1" outlineLevel="1"/>
    <col min="10" max="10" width="14.33203125" style="6" bestFit="1" customWidth="1" collapsed="1"/>
    <col min="11" max="11" width="11.44140625" bestFit="1" customWidth="1"/>
    <col min="12" max="12" width="11.5546875" hidden="1" customWidth="1" outlineLevel="1"/>
    <col min="13" max="13" width="0" hidden="1" customWidth="1" outlineLevel="1"/>
    <col min="14" max="14" width="19.6640625" hidden="1" customWidth="1" outlineLevel="1"/>
    <col min="15" max="15" width="10.77734375" hidden="1" customWidth="1" outlineLevel="1"/>
    <col min="16" max="16" width="8.88671875" collapsed="1"/>
  </cols>
  <sheetData>
    <row r="1" spans="1:15" ht="28.8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423</v>
      </c>
      <c r="I1" s="6" t="s">
        <v>424</v>
      </c>
      <c r="J1" s="6" t="s">
        <v>425</v>
      </c>
      <c r="K1" t="s">
        <v>426</v>
      </c>
      <c r="O1" t="s">
        <v>7489</v>
      </c>
    </row>
    <row r="2" spans="1:15" x14ac:dyDescent="0.3">
      <c r="A2" s="4" t="s">
        <v>427</v>
      </c>
      <c r="B2" s="1" t="str">
        <f>MID(A2,FIND(",",A2,1)+2,LEN(A2)-FIND(",",A2,1))</f>
        <v>Enero 3 de 2013</v>
      </c>
      <c r="C2" s="1" t="s">
        <v>428</v>
      </c>
      <c r="D2" s="2">
        <v>2295.35</v>
      </c>
      <c r="E2" s="1" t="s">
        <v>429</v>
      </c>
      <c r="F2" s="3">
        <v>-0.1756987722830822</v>
      </c>
      <c r="G2" s="1" t="s">
        <v>430</v>
      </c>
      <c r="H2" s="8">
        <f>VLOOKUP(B2,'TRM2'!C:D,2,0)</f>
        <v>1759.97</v>
      </c>
      <c r="I2" s="9">
        <f>D2*H2</f>
        <v>4039747.1395</v>
      </c>
      <c r="J2" s="7">
        <f>I2/1000</f>
        <v>4039.7471395000002</v>
      </c>
      <c r="K2" t="e">
        <f>VLOOKUP(A2,'Cacao Nacional'!B:D,3,0)</f>
        <v>#N/A</v>
      </c>
      <c r="L2" t="str">
        <f>MID(A2,FIND(" ",A2,1)+1,FIND(" ",A2,FIND(" ",A2,1)+1)-FIND(" ",A2,1)-1)</f>
        <v>Enero</v>
      </c>
      <c r="M2" t="str">
        <f>RIGHT(A2,4)</f>
        <v>2013</v>
      </c>
      <c r="N2" t="str">
        <f>_xlfn.CONCAT(L2," de ",M2)</f>
        <v>Enero de 2013</v>
      </c>
      <c r="O2" s="24">
        <f>VALUE(TEXT(VALUE(MID(A2,FIND(" ",A2,FIND(" ",A2,1)+1)+1,FIND(" ",A2,FIND(" ",A2,FIND(" ",A2,1)+1)+1)-FIND(" ",A2,FIND(" ",A2,1)+1)-1))&amp;"/"&amp;MONTH(L2&amp;1)&amp;"/"&amp;VALUE(M2),"dd/mm/yyyy"))</f>
        <v>41277</v>
      </c>
    </row>
    <row r="3" spans="1:15" x14ac:dyDescent="0.3">
      <c r="A3" s="1" t="s">
        <v>431</v>
      </c>
      <c r="B3" s="1" t="str">
        <f t="shared" ref="B3:B66" si="0">MID(A3,FIND(",",A3,1)+2,LEN(A3)-FIND(",",A3,1))</f>
        <v>Enero 4 de 2013</v>
      </c>
      <c r="C3" s="1" t="s">
        <v>428</v>
      </c>
      <c r="D3" s="2">
        <v>2263.9499999999998</v>
      </c>
      <c r="E3" s="1" t="s">
        <v>429</v>
      </c>
      <c r="F3" s="3">
        <v>-1.3679830962598336</v>
      </c>
      <c r="G3" s="1" t="s">
        <v>430</v>
      </c>
      <c r="H3" s="8">
        <f>VLOOKUP(B3,'TRM2'!C:D,2,0)</f>
        <v>1760.83</v>
      </c>
      <c r="I3" s="9">
        <f t="shared" ref="I3:I66" si="1">D3*H3</f>
        <v>3986431.0784999994</v>
      </c>
      <c r="J3" s="7">
        <f t="shared" ref="J3:J66" si="2">I3/1000</f>
        <v>3986.4310784999993</v>
      </c>
      <c r="K3" t="e">
        <f>VLOOKUP(A3,'Cacao Nacional'!B:D,3,0)</f>
        <v>#N/A</v>
      </c>
      <c r="L3" t="str">
        <f t="shared" ref="L3:L66" si="3">MID(A3,FIND(" ",A3,1)+1,FIND(" ",A3,FIND(" ",A3,1)+1)-FIND(" ",A3,1)-1)</f>
        <v>Enero</v>
      </c>
      <c r="M3" t="str">
        <f t="shared" ref="M3:M66" si="4">RIGHT(A3,4)</f>
        <v>2013</v>
      </c>
      <c r="N3" t="str">
        <f t="shared" ref="N3:N66" si="5">_xlfn.CONCAT(L3," de ",M3)</f>
        <v>Enero de 2013</v>
      </c>
      <c r="O3" s="24">
        <f t="shared" ref="O3:O66" si="6">VALUE(TEXT(VALUE(MID(A3,FIND(" ",A3,FIND(" ",A3,1)+1)+1,FIND(" ",A3,FIND(" ",A3,FIND(" ",A3,1)+1)+1)-FIND(" ",A3,FIND(" ",A3,1)+1)-1))&amp;"/"&amp;MONTH(L3&amp;1)&amp;"/"&amp;VALUE(M3),"dd/mm/yyyy"))</f>
        <v>41278</v>
      </c>
    </row>
    <row r="4" spans="1:15" x14ac:dyDescent="0.3">
      <c r="A4" s="1" t="s">
        <v>432</v>
      </c>
      <c r="B4" s="1" t="str">
        <f t="shared" si="0"/>
        <v>Enero 7 de 2013</v>
      </c>
      <c r="C4" s="1" t="s">
        <v>428</v>
      </c>
      <c r="D4" s="2">
        <v>2302.9499999999998</v>
      </c>
      <c r="E4" s="1" t="s">
        <v>429</v>
      </c>
      <c r="F4" s="3">
        <v>1.7226528854435832</v>
      </c>
      <c r="G4" s="1" t="s">
        <v>430</v>
      </c>
      <c r="H4" s="8" t="e">
        <f>VLOOKUP(B4,'TRM2'!C:D,2,0)</f>
        <v>#N/A</v>
      </c>
      <c r="I4" s="9" t="e">
        <f t="shared" si="1"/>
        <v>#N/A</v>
      </c>
      <c r="J4" s="7" t="e">
        <f t="shared" si="2"/>
        <v>#N/A</v>
      </c>
      <c r="K4" t="e">
        <f>VLOOKUP(A4,'Cacao Nacional'!B:D,3,0)</f>
        <v>#N/A</v>
      </c>
      <c r="L4" t="str">
        <f t="shared" si="3"/>
        <v>Enero</v>
      </c>
      <c r="M4" t="str">
        <f t="shared" si="4"/>
        <v>2013</v>
      </c>
      <c r="N4" t="str">
        <f t="shared" si="5"/>
        <v>Enero de 2013</v>
      </c>
      <c r="O4" s="24">
        <f t="shared" si="6"/>
        <v>41281</v>
      </c>
    </row>
    <row r="5" spans="1:15" x14ac:dyDescent="0.3">
      <c r="A5" s="1" t="s">
        <v>433</v>
      </c>
      <c r="B5" s="1" t="str">
        <f t="shared" si="0"/>
        <v>Enero 8 de 2013</v>
      </c>
      <c r="C5" s="1" t="s">
        <v>428</v>
      </c>
      <c r="D5" s="2">
        <v>2257.5300000000002</v>
      </c>
      <c r="E5" s="1" t="s">
        <v>429</v>
      </c>
      <c r="F5" s="3">
        <v>-1.9722529798736239</v>
      </c>
      <c r="G5" s="1" t="s">
        <v>430</v>
      </c>
      <c r="H5" s="8">
        <f>VLOOKUP(B5,'TRM2'!C:D,2,0)</f>
        <v>1767.54</v>
      </c>
      <c r="I5" s="9">
        <f t="shared" si="1"/>
        <v>3990274.5762000005</v>
      </c>
      <c r="J5" s="7">
        <f t="shared" si="2"/>
        <v>3990.2745762000004</v>
      </c>
      <c r="K5" t="e">
        <f>VLOOKUP(A5,'Cacao Nacional'!B:D,3,0)</f>
        <v>#N/A</v>
      </c>
      <c r="L5" t="str">
        <f t="shared" si="3"/>
        <v>Enero</v>
      </c>
      <c r="M5" t="str">
        <f t="shared" si="4"/>
        <v>2013</v>
      </c>
      <c r="N5" t="str">
        <f t="shared" si="5"/>
        <v>Enero de 2013</v>
      </c>
      <c r="O5" s="24">
        <f t="shared" si="6"/>
        <v>41282</v>
      </c>
    </row>
    <row r="6" spans="1:15" x14ac:dyDescent="0.3">
      <c r="A6" s="1" t="s">
        <v>434</v>
      </c>
      <c r="B6" s="1" t="str">
        <f t="shared" si="0"/>
        <v>Enero 9 de 2013</v>
      </c>
      <c r="C6" s="1" t="s">
        <v>428</v>
      </c>
      <c r="D6" s="2">
        <v>2267.02</v>
      </c>
      <c r="E6" s="1" t="s">
        <v>429</v>
      </c>
      <c r="F6" s="3">
        <v>0.42037093637735851</v>
      </c>
      <c r="G6" s="1" t="s">
        <v>430</v>
      </c>
      <c r="H6" s="8">
        <f>VLOOKUP(B6,'TRM2'!C:D,2,0)</f>
        <v>1771.31</v>
      </c>
      <c r="I6" s="9">
        <f t="shared" si="1"/>
        <v>4015595.1961999997</v>
      </c>
      <c r="J6" s="7">
        <f t="shared" si="2"/>
        <v>4015.5951961999995</v>
      </c>
      <c r="K6" t="e">
        <f>VLOOKUP(A6,'Cacao Nacional'!B:D,3,0)</f>
        <v>#N/A</v>
      </c>
      <c r="L6" t="str">
        <f t="shared" si="3"/>
        <v>Enero</v>
      </c>
      <c r="M6" t="str">
        <f t="shared" si="4"/>
        <v>2013</v>
      </c>
      <c r="N6" t="str">
        <f t="shared" si="5"/>
        <v>Enero de 2013</v>
      </c>
      <c r="O6" s="24">
        <f t="shared" si="6"/>
        <v>41283</v>
      </c>
    </row>
    <row r="7" spans="1:15" x14ac:dyDescent="0.3">
      <c r="A7" s="1" t="s">
        <v>435</v>
      </c>
      <c r="B7" s="1" t="str">
        <f t="shared" si="0"/>
        <v>Enero 10 de 2013</v>
      </c>
      <c r="C7" s="1" t="s">
        <v>428</v>
      </c>
      <c r="D7" s="2">
        <v>2307.1999999999998</v>
      </c>
      <c r="E7" s="1" t="s">
        <v>429</v>
      </c>
      <c r="F7" s="3">
        <v>1.7723707774964417</v>
      </c>
      <c r="G7" s="1" t="s">
        <v>430</v>
      </c>
      <c r="H7" s="8" t="e">
        <f>VLOOKUP(B7,'TRM2'!C:D,2,0)</f>
        <v>#N/A</v>
      </c>
      <c r="I7" s="9" t="e">
        <f t="shared" si="1"/>
        <v>#N/A</v>
      </c>
      <c r="J7" s="7" t="e">
        <f t="shared" si="2"/>
        <v>#N/A</v>
      </c>
      <c r="K7" t="e">
        <f>VLOOKUP(A7,'Cacao Nacional'!B:D,3,0)</f>
        <v>#N/A</v>
      </c>
      <c r="L7" t="str">
        <f t="shared" si="3"/>
        <v>Enero</v>
      </c>
      <c r="M7" t="str">
        <f t="shared" si="4"/>
        <v>2013</v>
      </c>
      <c r="N7" t="str">
        <f t="shared" si="5"/>
        <v>Enero de 2013</v>
      </c>
      <c r="O7" s="24">
        <f t="shared" si="6"/>
        <v>41284</v>
      </c>
    </row>
    <row r="8" spans="1:15" x14ac:dyDescent="0.3">
      <c r="A8" s="1" t="s">
        <v>436</v>
      </c>
      <c r="B8" s="1" t="str">
        <f t="shared" si="0"/>
        <v>Enero 11 de 2013</v>
      </c>
      <c r="C8" s="1" t="s">
        <v>428</v>
      </c>
      <c r="D8" s="2">
        <v>2298.29</v>
      </c>
      <c r="E8" s="1" t="s">
        <v>429</v>
      </c>
      <c r="F8" s="3">
        <v>-0.38618238557558321</v>
      </c>
      <c r="G8" s="1" t="s">
        <v>430</v>
      </c>
      <c r="H8" s="8">
        <f>VLOOKUP(B8,'TRM2'!C:D,2,0)</f>
        <v>1761.5</v>
      </c>
      <c r="I8" s="9">
        <f t="shared" si="1"/>
        <v>4048437.835</v>
      </c>
      <c r="J8" s="7">
        <f t="shared" si="2"/>
        <v>4048.4378350000002</v>
      </c>
      <c r="K8" t="e">
        <f>VLOOKUP(A8,'Cacao Nacional'!B:D,3,0)</f>
        <v>#N/A</v>
      </c>
      <c r="L8" t="str">
        <f t="shared" si="3"/>
        <v>Enero</v>
      </c>
      <c r="M8" t="str">
        <f t="shared" si="4"/>
        <v>2013</v>
      </c>
      <c r="N8" t="str">
        <f t="shared" si="5"/>
        <v>Enero de 2013</v>
      </c>
      <c r="O8" s="24">
        <f t="shared" si="6"/>
        <v>41285</v>
      </c>
    </row>
    <row r="9" spans="1:15" x14ac:dyDescent="0.3">
      <c r="A9" s="1" t="s">
        <v>437</v>
      </c>
      <c r="B9" s="1" t="str">
        <f t="shared" si="0"/>
        <v>Enero 14 de 2013</v>
      </c>
      <c r="C9" s="1" t="s">
        <v>428</v>
      </c>
      <c r="D9" s="2">
        <v>2305.63</v>
      </c>
      <c r="E9" s="1" t="s">
        <v>429</v>
      </c>
      <c r="F9" s="3">
        <v>0.31936787785702175</v>
      </c>
      <c r="G9" s="1" t="s">
        <v>430</v>
      </c>
      <c r="H9" s="8">
        <f>VLOOKUP(B9,'TRM2'!C:D,2,0)</f>
        <v>1762.38</v>
      </c>
      <c r="I9" s="9">
        <f t="shared" si="1"/>
        <v>4063396.1994000003</v>
      </c>
      <c r="J9" s="7">
        <f t="shared" si="2"/>
        <v>4063.3961994000001</v>
      </c>
      <c r="K9" t="e">
        <f>VLOOKUP(A9,'Cacao Nacional'!B:D,3,0)</f>
        <v>#N/A</v>
      </c>
      <c r="L9" t="str">
        <f t="shared" si="3"/>
        <v>Enero</v>
      </c>
      <c r="M9" t="str">
        <f t="shared" si="4"/>
        <v>2013</v>
      </c>
      <c r="N9" t="str">
        <f t="shared" si="5"/>
        <v>Enero de 2013</v>
      </c>
      <c r="O9" s="24">
        <f t="shared" si="6"/>
        <v>41288</v>
      </c>
    </row>
    <row r="10" spans="1:15" x14ac:dyDescent="0.3">
      <c r="A10" s="1" t="s">
        <v>438</v>
      </c>
      <c r="B10" s="1" t="str">
        <f t="shared" si="0"/>
        <v>Enero 15 de 2013</v>
      </c>
      <c r="C10" s="1" t="s">
        <v>428</v>
      </c>
      <c r="D10" s="2">
        <v>2311.71</v>
      </c>
      <c r="E10" s="1" t="s">
        <v>429</v>
      </c>
      <c r="F10" s="3">
        <v>0.26370232864769833</v>
      </c>
      <c r="G10" s="1" t="s">
        <v>430</v>
      </c>
      <c r="H10" s="8" t="e">
        <f>VLOOKUP(B10,'TRM2'!C:D,2,0)</f>
        <v>#N/A</v>
      </c>
      <c r="I10" s="9" t="e">
        <f t="shared" si="1"/>
        <v>#N/A</v>
      </c>
      <c r="J10" s="7" t="e">
        <f t="shared" si="2"/>
        <v>#N/A</v>
      </c>
      <c r="K10" t="e">
        <f>VLOOKUP(A10,'Cacao Nacional'!B:D,3,0)</f>
        <v>#N/A</v>
      </c>
      <c r="L10" t="str">
        <f t="shared" si="3"/>
        <v>Enero</v>
      </c>
      <c r="M10" t="str">
        <f t="shared" si="4"/>
        <v>2013</v>
      </c>
      <c r="N10" t="str">
        <f t="shared" si="5"/>
        <v>Enero de 2013</v>
      </c>
      <c r="O10" s="24">
        <f t="shared" si="6"/>
        <v>41289</v>
      </c>
    </row>
    <row r="11" spans="1:15" x14ac:dyDescent="0.3">
      <c r="A11" s="1" t="s">
        <v>439</v>
      </c>
      <c r="B11" s="1" t="str">
        <f t="shared" si="0"/>
        <v>Enero 16 de 2013</v>
      </c>
      <c r="C11" s="1" t="s">
        <v>428</v>
      </c>
      <c r="D11" s="2">
        <v>2299.0500000000002</v>
      </c>
      <c r="E11" s="1" t="s">
        <v>429</v>
      </c>
      <c r="F11" s="3">
        <v>-0.54764654736103813</v>
      </c>
      <c r="G11" s="1" t="s">
        <v>430</v>
      </c>
      <c r="H11" s="8">
        <f>VLOOKUP(B11,'TRM2'!C:D,2,0)</f>
        <v>1769.88</v>
      </c>
      <c r="I11" s="9">
        <f t="shared" si="1"/>
        <v>4069042.6140000005</v>
      </c>
      <c r="J11" s="7">
        <f t="shared" si="2"/>
        <v>4069.0426140000004</v>
      </c>
      <c r="K11" t="e">
        <f>VLOOKUP(A11,'Cacao Nacional'!B:D,3,0)</f>
        <v>#N/A</v>
      </c>
      <c r="L11" t="str">
        <f t="shared" si="3"/>
        <v>Enero</v>
      </c>
      <c r="M11" t="str">
        <f t="shared" si="4"/>
        <v>2013</v>
      </c>
      <c r="N11" t="str">
        <f t="shared" si="5"/>
        <v>Enero de 2013</v>
      </c>
      <c r="O11" s="24">
        <f t="shared" si="6"/>
        <v>41290</v>
      </c>
    </row>
    <row r="12" spans="1:15" x14ac:dyDescent="0.3">
      <c r="A12" s="1" t="s">
        <v>440</v>
      </c>
      <c r="B12" s="1" t="str">
        <f t="shared" si="0"/>
        <v>Enero 17 de 2013</v>
      </c>
      <c r="C12" s="1" t="s">
        <v>428</v>
      </c>
      <c r="D12" s="2">
        <v>2339.79</v>
      </c>
      <c r="E12" s="1" t="s">
        <v>429</v>
      </c>
      <c r="F12" s="3">
        <v>1.7720362758530603</v>
      </c>
      <c r="G12" s="1" t="s">
        <v>430</v>
      </c>
      <c r="H12" s="8">
        <f>VLOOKUP(B12,'TRM2'!C:D,2,0)</f>
        <v>1775.15</v>
      </c>
      <c r="I12" s="9">
        <f t="shared" si="1"/>
        <v>4153478.2185</v>
      </c>
      <c r="J12" s="7">
        <f t="shared" si="2"/>
        <v>4153.4782185000004</v>
      </c>
      <c r="K12" t="e">
        <f>VLOOKUP(A12,'Cacao Nacional'!B:D,3,0)</f>
        <v>#N/A</v>
      </c>
      <c r="L12" t="str">
        <f t="shared" si="3"/>
        <v>Enero</v>
      </c>
      <c r="M12" t="str">
        <f t="shared" si="4"/>
        <v>2013</v>
      </c>
      <c r="N12" t="str">
        <f t="shared" si="5"/>
        <v>Enero de 2013</v>
      </c>
      <c r="O12" s="24">
        <f t="shared" si="6"/>
        <v>41291</v>
      </c>
    </row>
    <row r="13" spans="1:15" x14ac:dyDescent="0.3">
      <c r="A13" s="1" t="s">
        <v>441</v>
      </c>
      <c r="B13" s="1" t="str">
        <f t="shared" si="0"/>
        <v>Enero 18 de 2013</v>
      </c>
      <c r="C13" s="1" t="s">
        <v>428</v>
      </c>
      <c r="D13" s="2">
        <v>2323.3000000000002</v>
      </c>
      <c r="E13" s="1" t="s">
        <v>429</v>
      </c>
      <c r="F13" s="3">
        <v>-0.7047641027613496</v>
      </c>
      <c r="G13" s="1" t="s">
        <v>430</v>
      </c>
      <c r="H13" s="8" t="e">
        <f>VLOOKUP(B13,'TRM2'!C:D,2,0)</f>
        <v>#N/A</v>
      </c>
      <c r="I13" s="9" t="e">
        <f t="shared" si="1"/>
        <v>#N/A</v>
      </c>
      <c r="J13" s="7" t="e">
        <f t="shared" si="2"/>
        <v>#N/A</v>
      </c>
      <c r="K13" t="e">
        <f>VLOOKUP(A13,'Cacao Nacional'!B:D,3,0)</f>
        <v>#N/A</v>
      </c>
      <c r="L13" t="str">
        <f t="shared" si="3"/>
        <v>Enero</v>
      </c>
      <c r="M13" t="str">
        <f t="shared" si="4"/>
        <v>2013</v>
      </c>
      <c r="N13" t="str">
        <f t="shared" si="5"/>
        <v>Enero de 2013</v>
      </c>
      <c r="O13" s="24">
        <f t="shared" si="6"/>
        <v>41292</v>
      </c>
    </row>
    <row r="14" spans="1:15" x14ac:dyDescent="0.3">
      <c r="A14" s="1" t="s">
        <v>442</v>
      </c>
      <c r="B14" s="1" t="str">
        <f t="shared" si="0"/>
        <v>Enero 21 de 2013</v>
      </c>
      <c r="C14" s="1" t="s">
        <v>428</v>
      </c>
      <c r="D14" s="2">
        <v>2302.4499999999998</v>
      </c>
      <c r="E14" s="1" t="s">
        <v>429</v>
      </c>
      <c r="F14" s="3">
        <v>-0.89743037920201274</v>
      </c>
      <c r="G14" s="1" t="s">
        <v>430</v>
      </c>
      <c r="H14" s="8">
        <f>VLOOKUP(B14,'TRM2'!C:D,2,0)</f>
        <v>1767.74</v>
      </c>
      <c r="I14" s="9">
        <f t="shared" si="1"/>
        <v>4070132.9629999995</v>
      </c>
      <c r="J14" s="7">
        <f t="shared" si="2"/>
        <v>4070.1329629999996</v>
      </c>
      <c r="K14" t="e">
        <f>VLOOKUP(A14,'Cacao Nacional'!B:D,3,0)</f>
        <v>#N/A</v>
      </c>
      <c r="L14" t="str">
        <f t="shared" si="3"/>
        <v>Enero</v>
      </c>
      <c r="M14" t="str">
        <f t="shared" si="4"/>
        <v>2013</v>
      </c>
      <c r="N14" t="str">
        <f t="shared" si="5"/>
        <v>Enero de 2013</v>
      </c>
      <c r="O14" s="24">
        <f t="shared" si="6"/>
        <v>41295</v>
      </c>
    </row>
    <row r="15" spans="1:15" x14ac:dyDescent="0.3">
      <c r="A15" s="1" t="s">
        <v>443</v>
      </c>
      <c r="B15" s="1" t="str">
        <f t="shared" si="0"/>
        <v>Enero 22 de 2013</v>
      </c>
      <c r="C15" s="1" t="s">
        <v>428</v>
      </c>
      <c r="D15" s="2">
        <v>2262.6999999999998</v>
      </c>
      <c r="E15" s="1" t="s">
        <v>429</v>
      </c>
      <c r="F15" s="3">
        <v>-1.7264218549805643</v>
      </c>
      <c r="G15" s="1" t="s">
        <v>430</v>
      </c>
      <c r="H15" s="8">
        <f>VLOOKUP(B15,'TRM2'!C:D,2,0)</f>
        <v>1767.74</v>
      </c>
      <c r="I15" s="9">
        <f t="shared" si="1"/>
        <v>3999865.2979999995</v>
      </c>
      <c r="J15" s="7">
        <f t="shared" si="2"/>
        <v>3999.8652979999997</v>
      </c>
      <c r="K15" t="e">
        <f>VLOOKUP(A15,'Cacao Nacional'!B:D,3,0)</f>
        <v>#N/A</v>
      </c>
      <c r="L15" t="str">
        <f t="shared" si="3"/>
        <v>Enero</v>
      </c>
      <c r="M15" t="str">
        <f t="shared" si="4"/>
        <v>2013</v>
      </c>
      <c r="N15" t="str">
        <f t="shared" si="5"/>
        <v>Enero de 2013</v>
      </c>
      <c r="O15" s="24">
        <f t="shared" si="6"/>
        <v>41296</v>
      </c>
    </row>
    <row r="16" spans="1:15" x14ac:dyDescent="0.3">
      <c r="A16" s="1" t="s">
        <v>444</v>
      </c>
      <c r="B16" s="1" t="str">
        <f t="shared" si="0"/>
        <v>Enero 23 de 2013</v>
      </c>
      <c r="C16" s="1" t="s">
        <v>428</v>
      </c>
      <c r="D16" s="2">
        <v>2263.5300000000002</v>
      </c>
      <c r="E16" s="1" t="s">
        <v>429</v>
      </c>
      <c r="F16" s="3">
        <v>3.6681840279329206E-2</v>
      </c>
      <c r="G16" s="1" t="s">
        <v>430</v>
      </c>
      <c r="H16" s="8">
        <f>VLOOKUP(B16,'TRM2'!C:D,2,0)</f>
        <v>1776.96</v>
      </c>
      <c r="I16" s="9">
        <f t="shared" si="1"/>
        <v>4022202.2688000007</v>
      </c>
      <c r="J16" s="7">
        <f t="shared" si="2"/>
        <v>4022.2022688000006</v>
      </c>
      <c r="K16" t="e">
        <f>VLOOKUP(A16,'Cacao Nacional'!B:D,3,0)</f>
        <v>#N/A</v>
      </c>
      <c r="L16" t="str">
        <f t="shared" si="3"/>
        <v>Enero</v>
      </c>
      <c r="M16" t="str">
        <f t="shared" si="4"/>
        <v>2013</v>
      </c>
      <c r="N16" t="str">
        <f t="shared" si="5"/>
        <v>Enero de 2013</v>
      </c>
      <c r="O16" s="24">
        <f t="shared" si="6"/>
        <v>41297</v>
      </c>
    </row>
    <row r="17" spans="1:15" x14ac:dyDescent="0.3">
      <c r="A17" s="1" t="s">
        <v>445</v>
      </c>
      <c r="B17" s="1" t="str">
        <f t="shared" si="0"/>
        <v>Enero 24 de 2013</v>
      </c>
      <c r="C17" s="1" t="s">
        <v>428</v>
      </c>
      <c r="D17" s="2">
        <v>2241.23</v>
      </c>
      <c r="E17" s="1" t="s">
        <v>429</v>
      </c>
      <c r="F17" s="3">
        <v>-0.98518685416142848</v>
      </c>
      <c r="G17" s="1" t="s">
        <v>430</v>
      </c>
      <c r="H17" s="8">
        <f>VLOOKUP(B17,'TRM2'!C:D,2,0)</f>
        <v>1778.69</v>
      </c>
      <c r="I17" s="9">
        <f t="shared" si="1"/>
        <v>3986453.3887</v>
      </c>
      <c r="J17" s="7">
        <f t="shared" si="2"/>
        <v>3986.4533887000002</v>
      </c>
      <c r="K17" t="e">
        <f>VLOOKUP(A17,'Cacao Nacional'!B:D,3,0)</f>
        <v>#N/A</v>
      </c>
      <c r="L17" t="str">
        <f t="shared" si="3"/>
        <v>Enero</v>
      </c>
      <c r="M17" t="str">
        <f t="shared" si="4"/>
        <v>2013</v>
      </c>
      <c r="N17" t="str">
        <f t="shared" si="5"/>
        <v>Enero de 2013</v>
      </c>
      <c r="O17" s="24">
        <f t="shared" si="6"/>
        <v>41298</v>
      </c>
    </row>
    <row r="18" spans="1:15" x14ac:dyDescent="0.3">
      <c r="A18" s="1" t="s">
        <v>446</v>
      </c>
      <c r="B18" s="1" t="str">
        <f t="shared" si="0"/>
        <v>Enero 25 de 2013</v>
      </c>
      <c r="C18" s="1" t="s">
        <v>428</v>
      </c>
      <c r="D18" s="2">
        <v>2216.09</v>
      </c>
      <c r="E18" s="1" t="s">
        <v>429</v>
      </c>
      <c r="F18" s="3">
        <v>-1.1217054920735432</v>
      </c>
      <c r="G18" s="1" t="s">
        <v>430</v>
      </c>
      <c r="H18" s="8">
        <f>VLOOKUP(B18,'TRM2'!C:D,2,0)</f>
        <v>1779.73</v>
      </c>
      <c r="I18" s="9">
        <f t="shared" si="1"/>
        <v>3944041.8557000002</v>
      </c>
      <c r="J18" s="7">
        <f t="shared" si="2"/>
        <v>3944.0418557000003</v>
      </c>
      <c r="K18" t="e">
        <f>VLOOKUP(A18,'Cacao Nacional'!B:D,3,0)</f>
        <v>#N/A</v>
      </c>
      <c r="L18" t="str">
        <f t="shared" si="3"/>
        <v>Enero</v>
      </c>
      <c r="M18" t="str">
        <f t="shared" si="4"/>
        <v>2013</v>
      </c>
      <c r="N18" t="str">
        <f t="shared" si="5"/>
        <v>Enero de 2013</v>
      </c>
      <c r="O18" s="24">
        <f t="shared" si="6"/>
        <v>41299</v>
      </c>
    </row>
    <row r="19" spans="1:15" x14ac:dyDescent="0.3">
      <c r="A19" s="1" t="s">
        <v>447</v>
      </c>
      <c r="B19" s="1" t="str">
        <f t="shared" si="0"/>
        <v>Enero 28 de 2013</v>
      </c>
      <c r="C19" s="1" t="s">
        <v>428</v>
      </c>
      <c r="D19" s="2">
        <v>2207.77</v>
      </c>
      <c r="E19" s="1" t="s">
        <v>429</v>
      </c>
      <c r="F19" s="3">
        <v>-0.37543601568529089</v>
      </c>
      <c r="G19" s="1" t="s">
        <v>430</v>
      </c>
      <c r="H19" s="8">
        <f>VLOOKUP(B19,'TRM2'!C:D,2,0)</f>
        <v>1779.25</v>
      </c>
      <c r="I19" s="9">
        <f t="shared" si="1"/>
        <v>3928174.7725</v>
      </c>
      <c r="J19" s="7">
        <f t="shared" si="2"/>
        <v>3928.1747725</v>
      </c>
      <c r="K19" t="e">
        <f>VLOOKUP(A19,'Cacao Nacional'!B:D,3,0)</f>
        <v>#N/A</v>
      </c>
      <c r="L19" t="str">
        <f t="shared" si="3"/>
        <v>Enero</v>
      </c>
      <c r="M19" t="str">
        <f t="shared" si="4"/>
        <v>2013</v>
      </c>
      <c r="N19" t="str">
        <f t="shared" si="5"/>
        <v>Enero de 2013</v>
      </c>
      <c r="O19" s="24">
        <f t="shared" si="6"/>
        <v>41302</v>
      </c>
    </row>
    <row r="20" spans="1:15" x14ac:dyDescent="0.3">
      <c r="A20" s="1" t="s">
        <v>448</v>
      </c>
      <c r="B20" s="1" t="str">
        <f t="shared" si="0"/>
        <v>Enero 29 de 2013</v>
      </c>
      <c r="C20" s="1" t="s">
        <v>428</v>
      </c>
      <c r="D20" s="2">
        <v>2200.33</v>
      </c>
      <c r="E20" s="1" t="s">
        <v>429</v>
      </c>
      <c r="F20" s="3">
        <v>-0.33699162503340724</v>
      </c>
      <c r="G20" s="1" t="s">
        <v>430</v>
      </c>
      <c r="H20" s="8">
        <f>VLOOKUP(B20,'TRM2'!C:D,2,0)</f>
        <v>1779.84</v>
      </c>
      <c r="I20" s="9">
        <f t="shared" si="1"/>
        <v>3916235.3471999997</v>
      </c>
      <c r="J20" s="7">
        <f t="shared" si="2"/>
        <v>3916.2353471999995</v>
      </c>
      <c r="K20" t="e">
        <f>VLOOKUP(A20,'Cacao Nacional'!B:D,3,0)</f>
        <v>#N/A</v>
      </c>
      <c r="L20" t="str">
        <f t="shared" si="3"/>
        <v>Enero</v>
      </c>
      <c r="M20" t="str">
        <f t="shared" si="4"/>
        <v>2013</v>
      </c>
      <c r="N20" t="str">
        <f t="shared" si="5"/>
        <v>Enero de 2013</v>
      </c>
      <c r="O20" s="24">
        <f t="shared" si="6"/>
        <v>41303</v>
      </c>
    </row>
    <row r="21" spans="1:15" x14ac:dyDescent="0.3">
      <c r="A21" s="1" t="s">
        <v>449</v>
      </c>
      <c r="B21" s="1" t="str">
        <f t="shared" si="0"/>
        <v>Enero 30 de 2013</v>
      </c>
      <c r="C21" s="1" t="s">
        <v>428</v>
      </c>
      <c r="D21" s="2">
        <v>2218.86</v>
      </c>
      <c r="E21" s="1" t="s">
        <v>429</v>
      </c>
      <c r="F21" s="3">
        <v>0.84214640531193963</v>
      </c>
      <c r="G21" s="1" t="s">
        <v>430</v>
      </c>
      <c r="H21" s="8">
        <f>VLOOKUP(B21,'TRM2'!C:D,2,0)</f>
        <v>1776.09</v>
      </c>
      <c r="I21" s="9">
        <f t="shared" si="1"/>
        <v>3940895.0573999998</v>
      </c>
      <c r="J21" s="7">
        <f t="shared" si="2"/>
        <v>3940.8950574</v>
      </c>
      <c r="K21" t="e">
        <f>VLOOKUP(A21,'Cacao Nacional'!B:D,3,0)</f>
        <v>#N/A</v>
      </c>
      <c r="L21" t="str">
        <f t="shared" si="3"/>
        <v>Enero</v>
      </c>
      <c r="M21" t="str">
        <f t="shared" si="4"/>
        <v>2013</v>
      </c>
      <c r="N21" t="str">
        <f t="shared" si="5"/>
        <v>Enero de 2013</v>
      </c>
      <c r="O21" s="24">
        <f t="shared" si="6"/>
        <v>41304</v>
      </c>
    </row>
    <row r="22" spans="1:15" x14ac:dyDescent="0.3">
      <c r="A22" s="1" t="s">
        <v>450</v>
      </c>
      <c r="B22" s="1" t="str">
        <f t="shared" si="0"/>
        <v>Enero 31 de 2013</v>
      </c>
      <c r="C22" s="1" t="s">
        <v>428</v>
      </c>
      <c r="D22" s="2">
        <v>2240.0700000000002</v>
      </c>
      <c r="E22" s="1" t="s">
        <v>429</v>
      </c>
      <c r="F22" s="3">
        <v>0.95589627105811259</v>
      </c>
      <c r="G22" s="1" t="s">
        <v>430</v>
      </c>
      <c r="H22" s="8">
        <f>VLOOKUP(B22,'TRM2'!C:D,2,0)</f>
        <v>1773.24</v>
      </c>
      <c r="I22" s="9">
        <f t="shared" si="1"/>
        <v>3972181.7268000003</v>
      </c>
      <c r="J22" s="7">
        <f t="shared" si="2"/>
        <v>3972.1817268000004</v>
      </c>
      <c r="K22" t="e">
        <f>VLOOKUP(A22,'Cacao Nacional'!B:D,3,0)</f>
        <v>#N/A</v>
      </c>
      <c r="L22" t="str">
        <f t="shared" si="3"/>
        <v>Enero</v>
      </c>
      <c r="M22" t="str">
        <f t="shared" si="4"/>
        <v>2013</v>
      </c>
      <c r="N22" t="str">
        <f t="shared" si="5"/>
        <v>Enero de 2013</v>
      </c>
      <c r="O22" s="24">
        <f t="shared" si="6"/>
        <v>41305</v>
      </c>
    </row>
    <row r="23" spans="1:15" x14ac:dyDescent="0.3">
      <c r="A23" s="1" t="s">
        <v>451</v>
      </c>
      <c r="B23" s="1" t="str">
        <f t="shared" si="0"/>
        <v>Febrero 1 de 2013</v>
      </c>
      <c r="C23" s="1" t="s">
        <v>428</v>
      </c>
      <c r="D23" s="2">
        <v>2239.2399999999998</v>
      </c>
      <c r="E23" s="1" t="s">
        <v>429</v>
      </c>
      <c r="F23" s="3">
        <v>-3.7052413540665331E-2</v>
      </c>
      <c r="G23" s="1" t="s">
        <v>430</v>
      </c>
      <c r="H23" s="8">
        <f>VLOOKUP(B23,'TRM2'!C:D,2,0)</f>
        <v>1775.65</v>
      </c>
      <c r="I23" s="9">
        <f t="shared" si="1"/>
        <v>3976106.5059999996</v>
      </c>
      <c r="J23" s="7">
        <f t="shared" si="2"/>
        <v>3976.1065059999996</v>
      </c>
      <c r="K23" t="e">
        <f>VLOOKUP(A23,'Cacao Nacional'!B:D,3,0)</f>
        <v>#N/A</v>
      </c>
      <c r="L23" t="str">
        <f t="shared" si="3"/>
        <v>Febrero</v>
      </c>
      <c r="M23" t="str">
        <f t="shared" si="4"/>
        <v>2013</v>
      </c>
      <c r="N23" t="str">
        <f t="shared" si="5"/>
        <v>Febrero de 2013</v>
      </c>
      <c r="O23" s="24">
        <f t="shared" si="6"/>
        <v>41306</v>
      </c>
    </row>
    <row r="24" spans="1:15" x14ac:dyDescent="0.3">
      <c r="A24" s="1" t="s">
        <v>452</v>
      </c>
      <c r="B24" s="1" t="str">
        <f t="shared" si="0"/>
        <v>Febrero 4 de 2013</v>
      </c>
      <c r="C24" s="1" t="s">
        <v>428</v>
      </c>
      <c r="D24" s="2">
        <v>2228.67</v>
      </c>
      <c r="E24" s="1" t="s">
        <v>429</v>
      </c>
      <c r="F24" s="3">
        <v>-0.47203515478464614</v>
      </c>
      <c r="G24" s="1" t="s">
        <v>430</v>
      </c>
      <c r="H24" s="8">
        <f>VLOOKUP(B24,'TRM2'!C:D,2,0)</f>
        <v>1775.65</v>
      </c>
      <c r="I24" s="9">
        <f t="shared" si="1"/>
        <v>3957337.8855000003</v>
      </c>
      <c r="J24" s="7">
        <f t="shared" si="2"/>
        <v>3957.3378855000005</v>
      </c>
      <c r="K24" t="e">
        <f>VLOOKUP(A24,'Cacao Nacional'!B:D,3,0)</f>
        <v>#N/A</v>
      </c>
      <c r="L24" t="str">
        <f t="shared" si="3"/>
        <v>Febrero</v>
      </c>
      <c r="M24" t="str">
        <f t="shared" si="4"/>
        <v>2013</v>
      </c>
      <c r="N24" t="str">
        <f t="shared" si="5"/>
        <v>Febrero de 2013</v>
      </c>
      <c r="O24" s="24">
        <f t="shared" si="6"/>
        <v>41309</v>
      </c>
    </row>
    <row r="25" spans="1:15" x14ac:dyDescent="0.3">
      <c r="A25" s="1" t="s">
        <v>453</v>
      </c>
      <c r="B25" s="1" t="str">
        <f t="shared" si="0"/>
        <v>Febrero 5 de 2013</v>
      </c>
      <c r="C25" s="1" t="s">
        <v>428</v>
      </c>
      <c r="D25" s="2">
        <v>2273.3000000000002</v>
      </c>
      <c r="E25" s="1" t="s">
        <v>429</v>
      </c>
      <c r="F25" s="3">
        <v>2.002539631259904</v>
      </c>
      <c r="G25" s="1" t="s">
        <v>430</v>
      </c>
      <c r="H25" s="8">
        <f>VLOOKUP(B25,'TRM2'!C:D,2,0)</f>
        <v>1785.92</v>
      </c>
      <c r="I25" s="9">
        <f t="shared" si="1"/>
        <v>4059931.9360000007</v>
      </c>
      <c r="J25" s="7">
        <f t="shared" si="2"/>
        <v>4059.9319360000009</v>
      </c>
      <c r="K25" t="e">
        <f>VLOOKUP(A25,'Cacao Nacional'!B:D,3,0)</f>
        <v>#N/A</v>
      </c>
      <c r="L25" t="str">
        <f t="shared" si="3"/>
        <v>Febrero</v>
      </c>
      <c r="M25" t="str">
        <f t="shared" si="4"/>
        <v>2013</v>
      </c>
      <c r="N25" t="str">
        <f t="shared" si="5"/>
        <v>Febrero de 2013</v>
      </c>
      <c r="O25" s="24">
        <f t="shared" si="6"/>
        <v>41310</v>
      </c>
    </row>
    <row r="26" spans="1:15" x14ac:dyDescent="0.3">
      <c r="A26" s="1" t="s">
        <v>454</v>
      </c>
      <c r="B26" s="1" t="str">
        <f t="shared" si="0"/>
        <v>Febrero 8 de 2013</v>
      </c>
      <c r="C26" s="1" t="s">
        <v>428</v>
      </c>
      <c r="D26" s="2">
        <v>2257.42</v>
      </c>
      <c r="E26" s="1" t="s">
        <v>429</v>
      </c>
      <c r="F26" s="3">
        <v>-0.69854396692034082</v>
      </c>
      <c r="G26" s="1" t="s">
        <v>430</v>
      </c>
      <c r="H26" s="8">
        <f>VLOOKUP(B26,'TRM2'!C:D,2,0)</f>
        <v>1795.21</v>
      </c>
      <c r="I26" s="9">
        <f t="shared" si="1"/>
        <v>4052542.9582000002</v>
      </c>
      <c r="J26" s="7">
        <f t="shared" si="2"/>
        <v>4052.5429582000002</v>
      </c>
      <c r="K26" t="e">
        <f>VLOOKUP(A26,'Cacao Nacional'!B:D,3,0)</f>
        <v>#N/A</v>
      </c>
      <c r="L26" t="str">
        <f t="shared" si="3"/>
        <v>Febrero</v>
      </c>
      <c r="M26" t="str">
        <f t="shared" si="4"/>
        <v>2013</v>
      </c>
      <c r="N26" t="str">
        <f t="shared" si="5"/>
        <v>Febrero de 2013</v>
      </c>
      <c r="O26" s="24">
        <f t="shared" si="6"/>
        <v>41313</v>
      </c>
    </row>
    <row r="27" spans="1:15" x14ac:dyDescent="0.3">
      <c r="A27" s="1" t="s">
        <v>455</v>
      </c>
      <c r="B27" s="1" t="str">
        <f t="shared" si="0"/>
        <v>Febrero 11 de 2013</v>
      </c>
      <c r="C27" s="1" t="s">
        <v>428</v>
      </c>
      <c r="D27" s="2">
        <v>2202.48</v>
      </c>
      <c r="E27" s="1" t="s">
        <v>429</v>
      </c>
      <c r="F27" s="3">
        <v>-2.4337518051581029</v>
      </c>
      <c r="G27" s="1" t="s">
        <v>430</v>
      </c>
      <c r="H27" s="8">
        <f>VLOOKUP(B27,'TRM2'!C:D,2,0)</f>
        <v>1790.61</v>
      </c>
      <c r="I27" s="9">
        <f t="shared" si="1"/>
        <v>3943782.7127999999</v>
      </c>
      <c r="J27" s="7">
        <f t="shared" si="2"/>
        <v>3943.7827127999999</v>
      </c>
      <c r="K27" t="e">
        <f>VLOOKUP(A27,'Cacao Nacional'!B:D,3,0)</f>
        <v>#N/A</v>
      </c>
      <c r="L27" t="str">
        <f t="shared" si="3"/>
        <v>Febrero</v>
      </c>
      <c r="M27" t="str">
        <f t="shared" si="4"/>
        <v>2013</v>
      </c>
      <c r="N27" t="str">
        <f t="shared" si="5"/>
        <v>Febrero de 2013</v>
      </c>
      <c r="O27" s="24">
        <f t="shared" si="6"/>
        <v>41316</v>
      </c>
    </row>
    <row r="28" spans="1:15" x14ac:dyDescent="0.3">
      <c r="A28" s="1" t="s">
        <v>456</v>
      </c>
      <c r="B28" s="1" t="str">
        <f t="shared" si="0"/>
        <v>Febrero 12 de 2013</v>
      </c>
      <c r="C28" s="1" t="s">
        <v>428</v>
      </c>
      <c r="D28" s="2">
        <v>2199.9499999999998</v>
      </c>
      <c r="E28" s="1" t="s">
        <v>429</v>
      </c>
      <c r="F28" s="3">
        <v>-0.1148705096073608</v>
      </c>
      <c r="G28" s="1" t="s">
        <v>430</v>
      </c>
      <c r="H28" s="8">
        <f>VLOOKUP(B28,'TRM2'!C:D,2,0)</f>
        <v>1784.71</v>
      </c>
      <c r="I28" s="9">
        <f t="shared" si="1"/>
        <v>3926272.7644999996</v>
      </c>
      <c r="J28" s="7">
        <f t="shared" si="2"/>
        <v>3926.2727644999995</v>
      </c>
      <c r="K28" t="e">
        <f>VLOOKUP(A28,'Cacao Nacional'!B:D,3,0)</f>
        <v>#N/A</v>
      </c>
      <c r="L28" t="str">
        <f t="shared" si="3"/>
        <v>Febrero</v>
      </c>
      <c r="M28" t="str">
        <f t="shared" si="4"/>
        <v>2013</v>
      </c>
      <c r="N28" t="str">
        <f t="shared" si="5"/>
        <v>Febrero de 2013</v>
      </c>
      <c r="O28" s="24">
        <f t="shared" si="6"/>
        <v>41317</v>
      </c>
    </row>
    <row r="29" spans="1:15" x14ac:dyDescent="0.3">
      <c r="A29" s="1" t="s">
        <v>457</v>
      </c>
      <c r="B29" s="1" t="str">
        <f t="shared" si="0"/>
        <v>Febrero 13 de 2013</v>
      </c>
      <c r="C29" s="1" t="s">
        <v>428</v>
      </c>
      <c r="D29" s="2">
        <v>2197.5</v>
      </c>
      <c r="E29" s="1" t="s">
        <v>429</v>
      </c>
      <c r="F29" s="3">
        <v>-0.11136616741288749</v>
      </c>
      <c r="G29" s="1" t="s">
        <v>430</v>
      </c>
      <c r="H29" s="8">
        <f>VLOOKUP(B29,'TRM2'!C:D,2,0)</f>
        <v>1783.2</v>
      </c>
      <c r="I29" s="9">
        <f t="shared" si="1"/>
        <v>3918582</v>
      </c>
      <c r="J29" s="7">
        <f t="shared" si="2"/>
        <v>3918.5819999999999</v>
      </c>
      <c r="K29" t="e">
        <f>VLOOKUP(A29,'Cacao Nacional'!B:D,3,0)</f>
        <v>#N/A</v>
      </c>
      <c r="L29" t="str">
        <f t="shared" si="3"/>
        <v>Febrero</v>
      </c>
      <c r="M29" t="str">
        <f t="shared" si="4"/>
        <v>2013</v>
      </c>
      <c r="N29" t="str">
        <f t="shared" si="5"/>
        <v>Febrero de 2013</v>
      </c>
      <c r="O29" s="24">
        <f t="shared" si="6"/>
        <v>41318</v>
      </c>
    </row>
    <row r="30" spans="1:15" x14ac:dyDescent="0.3">
      <c r="A30" s="1" t="s">
        <v>458</v>
      </c>
      <c r="B30" s="1" t="str">
        <f t="shared" si="0"/>
        <v>Febrero 14 de 2013</v>
      </c>
      <c r="C30" s="1" t="s">
        <v>428</v>
      </c>
      <c r="D30" s="2">
        <v>2178.91</v>
      </c>
      <c r="E30" s="1" t="s">
        <v>429</v>
      </c>
      <c r="F30" s="3">
        <v>-0.84596131968146282</v>
      </c>
      <c r="G30" s="1" t="s">
        <v>430</v>
      </c>
      <c r="H30" s="8">
        <f>VLOOKUP(B30,'TRM2'!C:D,2,0)</f>
        <v>1777.72</v>
      </c>
      <c r="I30" s="9">
        <f t="shared" si="1"/>
        <v>3873491.8851999999</v>
      </c>
      <c r="J30" s="7">
        <f t="shared" si="2"/>
        <v>3873.4918852000001</v>
      </c>
      <c r="K30" t="e">
        <f>VLOOKUP(A30,'Cacao Nacional'!B:D,3,0)</f>
        <v>#N/A</v>
      </c>
      <c r="L30" t="str">
        <f t="shared" si="3"/>
        <v>Febrero</v>
      </c>
      <c r="M30" t="str">
        <f t="shared" si="4"/>
        <v>2013</v>
      </c>
      <c r="N30" t="str">
        <f t="shared" si="5"/>
        <v>Febrero de 2013</v>
      </c>
      <c r="O30" s="24">
        <f t="shared" si="6"/>
        <v>41319</v>
      </c>
    </row>
    <row r="31" spans="1:15" x14ac:dyDescent="0.3">
      <c r="A31" s="1" t="s">
        <v>459</v>
      </c>
      <c r="B31" s="1" t="str">
        <f t="shared" si="0"/>
        <v>Febrero 15 de 2013</v>
      </c>
      <c r="C31" s="1" t="s">
        <v>428</v>
      </c>
      <c r="D31" s="2">
        <v>2184.15</v>
      </c>
      <c r="E31" s="1" t="s">
        <v>429</v>
      </c>
      <c r="F31" s="3">
        <v>0.24048721608511764</v>
      </c>
      <c r="G31" s="1" t="s">
        <v>430</v>
      </c>
      <c r="H31" s="8">
        <f>VLOOKUP(B31,'TRM2'!C:D,2,0)</f>
        <v>1783.19</v>
      </c>
      <c r="I31" s="9">
        <f t="shared" si="1"/>
        <v>3894754.4385000002</v>
      </c>
      <c r="J31" s="7">
        <f t="shared" si="2"/>
        <v>3894.7544385000001</v>
      </c>
      <c r="K31" t="e">
        <f>VLOOKUP(A31,'Cacao Nacional'!B:D,3,0)</f>
        <v>#N/A</v>
      </c>
      <c r="L31" t="str">
        <f t="shared" si="3"/>
        <v>Febrero</v>
      </c>
      <c r="M31" t="str">
        <f t="shared" si="4"/>
        <v>2013</v>
      </c>
      <c r="N31" t="str">
        <f t="shared" si="5"/>
        <v>Febrero de 2013</v>
      </c>
      <c r="O31" s="24">
        <f t="shared" si="6"/>
        <v>41320</v>
      </c>
    </row>
    <row r="32" spans="1:15" x14ac:dyDescent="0.3">
      <c r="A32" s="1" t="s">
        <v>460</v>
      </c>
      <c r="B32" s="1" t="str">
        <f t="shared" si="0"/>
        <v>Febrero 19 de 2013</v>
      </c>
      <c r="C32" s="1" t="s">
        <v>428</v>
      </c>
      <c r="D32" s="2">
        <v>2159.34</v>
      </c>
      <c r="E32" s="1" t="s">
        <v>429</v>
      </c>
      <c r="F32" s="3">
        <v>-1.1359109951239588</v>
      </c>
      <c r="G32" s="1" t="s">
        <v>430</v>
      </c>
      <c r="H32" s="8">
        <f>VLOOKUP(B32,'TRM2'!C:D,2,0)</f>
        <v>1785.41</v>
      </c>
      <c r="I32" s="9">
        <f t="shared" si="1"/>
        <v>3855307.2294000005</v>
      </c>
      <c r="J32" s="7">
        <f t="shared" si="2"/>
        <v>3855.3072294000003</v>
      </c>
      <c r="K32" t="e">
        <f>VLOOKUP(A32,'Cacao Nacional'!B:D,3,0)</f>
        <v>#N/A</v>
      </c>
      <c r="L32" t="str">
        <f t="shared" si="3"/>
        <v>Febrero</v>
      </c>
      <c r="M32" t="str">
        <f t="shared" si="4"/>
        <v>2013</v>
      </c>
      <c r="N32" t="str">
        <f t="shared" si="5"/>
        <v>Febrero de 2013</v>
      </c>
      <c r="O32" s="24">
        <f t="shared" si="6"/>
        <v>41324</v>
      </c>
    </row>
    <row r="33" spans="1:15" x14ac:dyDescent="0.3">
      <c r="A33" s="1" t="s">
        <v>461</v>
      </c>
      <c r="B33" s="1" t="str">
        <f t="shared" si="0"/>
        <v>Febrero 20 de 2013</v>
      </c>
      <c r="C33" s="1" t="s">
        <v>428</v>
      </c>
      <c r="D33" s="2">
        <v>2149.08</v>
      </c>
      <c r="E33" s="1" t="s">
        <v>429</v>
      </c>
      <c r="F33" s="3">
        <v>-0.47514518325044769</v>
      </c>
      <c r="G33" s="1" t="s">
        <v>430</v>
      </c>
      <c r="H33" s="8">
        <f>VLOOKUP(B33,'TRM2'!C:D,2,0)</f>
        <v>1794.63</v>
      </c>
      <c r="I33" s="9">
        <f t="shared" si="1"/>
        <v>3856803.4404000002</v>
      </c>
      <c r="J33" s="7">
        <f t="shared" si="2"/>
        <v>3856.8034404</v>
      </c>
      <c r="K33" t="e">
        <f>VLOOKUP(A33,'Cacao Nacional'!B:D,3,0)</f>
        <v>#N/A</v>
      </c>
      <c r="L33" t="str">
        <f t="shared" si="3"/>
        <v>Febrero</v>
      </c>
      <c r="M33" t="str">
        <f t="shared" si="4"/>
        <v>2013</v>
      </c>
      <c r="N33" t="str">
        <f t="shared" si="5"/>
        <v>Febrero de 2013</v>
      </c>
      <c r="O33" s="24">
        <f t="shared" si="6"/>
        <v>41325</v>
      </c>
    </row>
    <row r="34" spans="1:15" x14ac:dyDescent="0.3">
      <c r="A34" s="1" t="s">
        <v>462</v>
      </c>
      <c r="B34" s="1" t="str">
        <f t="shared" si="0"/>
        <v>Febrero 21 de 2013</v>
      </c>
      <c r="C34" s="1" t="s">
        <v>428</v>
      </c>
      <c r="D34" s="2">
        <v>2167.16</v>
      </c>
      <c r="E34" s="1" t="s">
        <v>429</v>
      </c>
      <c r="F34" s="3">
        <v>0.84129022651552887</v>
      </c>
      <c r="G34" s="1" t="s">
        <v>430</v>
      </c>
      <c r="H34" s="8">
        <f>VLOOKUP(B34,'TRM2'!C:D,2,0)</f>
        <v>1791.33</v>
      </c>
      <c r="I34" s="9">
        <f t="shared" si="1"/>
        <v>3882098.7227999996</v>
      </c>
      <c r="J34" s="7">
        <f t="shared" si="2"/>
        <v>3882.0987227999995</v>
      </c>
      <c r="K34" t="e">
        <f>VLOOKUP(A34,'Cacao Nacional'!B:D,3,0)</f>
        <v>#N/A</v>
      </c>
      <c r="L34" t="str">
        <f t="shared" si="3"/>
        <v>Febrero</v>
      </c>
      <c r="M34" t="str">
        <f t="shared" si="4"/>
        <v>2013</v>
      </c>
      <c r="N34" t="str">
        <f t="shared" si="5"/>
        <v>Febrero de 2013</v>
      </c>
      <c r="O34" s="24">
        <f t="shared" si="6"/>
        <v>41326</v>
      </c>
    </row>
    <row r="35" spans="1:15" x14ac:dyDescent="0.3">
      <c r="A35" s="1" t="s">
        <v>463</v>
      </c>
      <c r="B35" s="1" t="str">
        <f t="shared" si="0"/>
        <v>Febrero 22 de 2013</v>
      </c>
      <c r="C35" s="1" t="s">
        <v>428</v>
      </c>
      <c r="D35" s="2">
        <v>2174.52</v>
      </c>
      <c r="E35" s="1" t="s">
        <v>429</v>
      </c>
      <c r="F35" s="3">
        <v>0.33961497997379647</v>
      </c>
      <c r="G35" s="1" t="s">
        <v>430</v>
      </c>
      <c r="H35" s="8">
        <f>VLOOKUP(B35,'TRM2'!C:D,2,0)</f>
        <v>1798.21</v>
      </c>
      <c r="I35" s="9">
        <f t="shared" si="1"/>
        <v>3910243.6091999998</v>
      </c>
      <c r="J35" s="7">
        <f t="shared" si="2"/>
        <v>3910.2436091999998</v>
      </c>
      <c r="K35" t="e">
        <f>VLOOKUP(A35,'Cacao Nacional'!B:D,3,0)</f>
        <v>#N/A</v>
      </c>
      <c r="L35" t="str">
        <f t="shared" si="3"/>
        <v>Febrero</v>
      </c>
      <c r="M35" t="str">
        <f t="shared" si="4"/>
        <v>2013</v>
      </c>
      <c r="N35" t="str">
        <f t="shared" si="5"/>
        <v>Febrero de 2013</v>
      </c>
      <c r="O35" s="24">
        <f t="shared" si="6"/>
        <v>41327</v>
      </c>
    </row>
    <row r="36" spans="1:15" x14ac:dyDescent="0.3">
      <c r="A36" s="1" t="s">
        <v>464</v>
      </c>
      <c r="B36" s="1" t="str">
        <f t="shared" si="0"/>
        <v>Febrero 25 de 2013</v>
      </c>
      <c r="C36" s="1" t="s">
        <v>428</v>
      </c>
      <c r="D36" s="2">
        <v>2173.34</v>
      </c>
      <c r="E36" s="1" t="s">
        <v>429</v>
      </c>
      <c r="F36" s="3">
        <v>-5.4264849254080726E-2</v>
      </c>
      <c r="G36" s="1" t="s">
        <v>430</v>
      </c>
      <c r="H36" s="8">
        <f>VLOOKUP(B36,'TRM2'!C:D,2,0)</f>
        <v>1800.7</v>
      </c>
      <c r="I36" s="9">
        <f t="shared" si="1"/>
        <v>3913533.3380000005</v>
      </c>
      <c r="J36" s="7">
        <f t="shared" si="2"/>
        <v>3913.5333380000006</v>
      </c>
      <c r="K36" t="e">
        <f>VLOOKUP(A36,'Cacao Nacional'!B:D,3,0)</f>
        <v>#N/A</v>
      </c>
      <c r="L36" t="str">
        <f t="shared" si="3"/>
        <v>Febrero</v>
      </c>
      <c r="M36" t="str">
        <f t="shared" si="4"/>
        <v>2013</v>
      </c>
      <c r="N36" t="str">
        <f t="shared" si="5"/>
        <v>Febrero de 2013</v>
      </c>
      <c r="O36" s="24">
        <f t="shared" si="6"/>
        <v>41330</v>
      </c>
    </row>
    <row r="37" spans="1:15" x14ac:dyDescent="0.3">
      <c r="A37" s="1" t="s">
        <v>465</v>
      </c>
      <c r="B37" s="1" t="str">
        <f t="shared" si="0"/>
        <v>Febrero 26 de 2013</v>
      </c>
      <c r="C37" s="1" t="s">
        <v>428</v>
      </c>
      <c r="D37" s="2">
        <v>2153.7199999999998</v>
      </c>
      <c r="E37" s="1" t="s">
        <v>429</v>
      </c>
      <c r="F37" s="3">
        <v>-0.90275796700011701</v>
      </c>
      <c r="G37" s="1" t="s">
        <v>430</v>
      </c>
      <c r="H37" s="8">
        <f>VLOOKUP(B37,'TRM2'!C:D,2,0)</f>
        <v>1806.11</v>
      </c>
      <c r="I37" s="9">
        <f t="shared" si="1"/>
        <v>3889855.2291999995</v>
      </c>
      <c r="J37" s="7">
        <f t="shared" si="2"/>
        <v>3889.8552291999995</v>
      </c>
      <c r="K37" t="e">
        <f>VLOOKUP(A37,'Cacao Nacional'!B:D,3,0)</f>
        <v>#N/A</v>
      </c>
      <c r="L37" t="str">
        <f t="shared" si="3"/>
        <v>Febrero</v>
      </c>
      <c r="M37" t="str">
        <f t="shared" si="4"/>
        <v>2013</v>
      </c>
      <c r="N37" t="str">
        <f t="shared" si="5"/>
        <v>Febrero de 2013</v>
      </c>
      <c r="O37" s="24">
        <f t="shared" si="6"/>
        <v>41331</v>
      </c>
    </row>
    <row r="38" spans="1:15" x14ac:dyDescent="0.3">
      <c r="A38" s="1" t="s">
        <v>466</v>
      </c>
      <c r="B38" s="1" t="str">
        <f t="shared" si="0"/>
        <v>Febrero 27 de 2013</v>
      </c>
      <c r="C38" s="1" t="s">
        <v>428</v>
      </c>
      <c r="D38" s="2">
        <v>2156.77</v>
      </c>
      <c r="E38" s="1" t="s">
        <v>429</v>
      </c>
      <c r="F38" s="3">
        <v>0.14161543747563204</v>
      </c>
      <c r="G38" s="1" t="s">
        <v>430</v>
      </c>
      <c r="H38" s="8">
        <f>VLOOKUP(B38,'TRM2'!C:D,2,0)</f>
        <v>1818.54</v>
      </c>
      <c r="I38" s="9">
        <f t="shared" si="1"/>
        <v>3922172.5157999997</v>
      </c>
      <c r="J38" s="7">
        <f t="shared" si="2"/>
        <v>3922.1725157999999</v>
      </c>
      <c r="K38" t="e">
        <f>VLOOKUP(A38,'Cacao Nacional'!B:D,3,0)</f>
        <v>#N/A</v>
      </c>
      <c r="L38" t="str">
        <f t="shared" si="3"/>
        <v>Febrero</v>
      </c>
      <c r="M38" t="str">
        <f t="shared" si="4"/>
        <v>2013</v>
      </c>
      <c r="N38" t="str">
        <f t="shared" si="5"/>
        <v>Febrero de 2013</v>
      </c>
      <c r="O38" s="24">
        <f t="shared" si="6"/>
        <v>41332</v>
      </c>
    </row>
    <row r="39" spans="1:15" x14ac:dyDescent="0.3">
      <c r="A39" s="1" t="s">
        <v>467</v>
      </c>
      <c r="B39" s="1" t="str">
        <f t="shared" si="0"/>
        <v>Febrero 28 de 2013</v>
      </c>
      <c r="C39" s="1" t="s">
        <v>428</v>
      </c>
      <c r="D39" s="2">
        <v>2168</v>
      </c>
      <c r="E39" s="1" t="s">
        <v>429</v>
      </c>
      <c r="F39" s="3">
        <v>0.52068602586274937</v>
      </c>
      <c r="G39" s="1" t="s">
        <v>430</v>
      </c>
      <c r="H39" s="8">
        <f>VLOOKUP(B39,'TRM2'!C:D,2,0)</f>
        <v>1816.42</v>
      </c>
      <c r="I39" s="9">
        <f t="shared" si="1"/>
        <v>3937998.56</v>
      </c>
      <c r="J39" s="7">
        <f t="shared" si="2"/>
        <v>3937.99856</v>
      </c>
      <c r="K39" t="e">
        <f>VLOOKUP(A39,'Cacao Nacional'!B:D,3,0)</f>
        <v>#N/A</v>
      </c>
      <c r="L39" t="str">
        <f t="shared" si="3"/>
        <v>Febrero</v>
      </c>
      <c r="M39" t="str">
        <f t="shared" si="4"/>
        <v>2013</v>
      </c>
      <c r="N39" t="str">
        <f t="shared" si="5"/>
        <v>Febrero de 2013</v>
      </c>
      <c r="O39" s="24">
        <f t="shared" si="6"/>
        <v>41333</v>
      </c>
    </row>
    <row r="40" spans="1:15" x14ac:dyDescent="0.3">
      <c r="A40" s="1" t="s">
        <v>468</v>
      </c>
      <c r="B40" s="1" t="str">
        <f t="shared" si="0"/>
        <v>Marzo 1 de 2013</v>
      </c>
      <c r="C40" s="1" t="s">
        <v>428</v>
      </c>
      <c r="D40" s="2">
        <v>2114.23</v>
      </c>
      <c r="E40" s="1" t="s">
        <v>429</v>
      </c>
      <c r="F40" s="3">
        <v>-2.480166051660516</v>
      </c>
      <c r="G40" s="1" t="s">
        <v>430</v>
      </c>
      <c r="H40" s="8">
        <f>VLOOKUP(B40,'TRM2'!C:D,2,0)</f>
        <v>1814.28</v>
      </c>
      <c r="I40" s="9">
        <f t="shared" si="1"/>
        <v>3835805.2044000002</v>
      </c>
      <c r="J40" s="7">
        <f t="shared" si="2"/>
        <v>3835.8052044000001</v>
      </c>
      <c r="K40" t="e">
        <f>VLOOKUP(A40,'Cacao Nacional'!B:D,3,0)</f>
        <v>#N/A</v>
      </c>
      <c r="L40" t="str">
        <f t="shared" si="3"/>
        <v>Marzo</v>
      </c>
      <c r="M40" t="str">
        <f t="shared" si="4"/>
        <v>2013</v>
      </c>
      <c r="N40" t="str">
        <f t="shared" si="5"/>
        <v>Marzo de 2013</v>
      </c>
      <c r="O40" s="24">
        <f t="shared" si="6"/>
        <v>41334</v>
      </c>
    </row>
    <row r="41" spans="1:15" x14ac:dyDescent="0.3">
      <c r="A41" s="1" t="s">
        <v>469</v>
      </c>
      <c r="B41" s="1" t="str">
        <f t="shared" si="0"/>
        <v>Marzo 4 de 2013</v>
      </c>
      <c r="C41" s="1" t="s">
        <v>428</v>
      </c>
      <c r="D41" s="2">
        <v>2092.36</v>
      </c>
      <c r="E41" s="1" t="s">
        <v>429</v>
      </c>
      <c r="F41" s="3">
        <v>-1.0344191502343592</v>
      </c>
      <c r="G41" s="1" t="s">
        <v>430</v>
      </c>
      <c r="H41" s="8">
        <f>VLOOKUP(B41,'TRM2'!C:D,2,0)</f>
        <v>1816.48</v>
      </c>
      <c r="I41" s="9">
        <f t="shared" si="1"/>
        <v>3800730.0928000002</v>
      </c>
      <c r="J41" s="7">
        <f t="shared" si="2"/>
        <v>3800.7300928000004</v>
      </c>
      <c r="K41" t="e">
        <f>VLOOKUP(A41,'Cacao Nacional'!B:D,3,0)</f>
        <v>#N/A</v>
      </c>
      <c r="L41" t="str">
        <f t="shared" si="3"/>
        <v>Marzo</v>
      </c>
      <c r="M41" t="str">
        <f t="shared" si="4"/>
        <v>2013</v>
      </c>
      <c r="N41" t="str">
        <f t="shared" si="5"/>
        <v>Marzo de 2013</v>
      </c>
      <c r="O41" s="24">
        <f t="shared" si="6"/>
        <v>41337</v>
      </c>
    </row>
    <row r="42" spans="1:15" x14ac:dyDescent="0.3">
      <c r="A42" s="1" t="s">
        <v>470</v>
      </c>
      <c r="B42" s="1" t="str">
        <f t="shared" si="0"/>
        <v>Marzo 5 de 2013</v>
      </c>
      <c r="C42" s="1" t="s">
        <v>428</v>
      </c>
      <c r="D42" s="2">
        <v>2096.59</v>
      </c>
      <c r="E42" s="1" t="s">
        <v>429</v>
      </c>
      <c r="F42" s="3">
        <v>0.20216406354547103</v>
      </c>
      <c r="G42" s="1" t="s">
        <v>430</v>
      </c>
      <c r="H42" s="8">
        <f>VLOOKUP(B42,'TRM2'!C:D,2,0)</f>
        <v>1813.53</v>
      </c>
      <c r="I42" s="9">
        <f t="shared" si="1"/>
        <v>3802228.8627000004</v>
      </c>
      <c r="J42" s="7">
        <f t="shared" si="2"/>
        <v>3802.2288627000003</v>
      </c>
      <c r="K42" t="e">
        <f>VLOOKUP(A42,'Cacao Nacional'!B:D,3,0)</f>
        <v>#N/A</v>
      </c>
      <c r="L42" t="str">
        <f t="shared" si="3"/>
        <v>Marzo</v>
      </c>
      <c r="M42" t="str">
        <f t="shared" si="4"/>
        <v>2013</v>
      </c>
      <c r="N42" t="str">
        <f t="shared" si="5"/>
        <v>Marzo de 2013</v>
      </c>
      <c r="O42" s="24">
        <f t="shared" si="6"/>
        <v>41338</v>
      </c>
    </row>
    <row r="43" spans="1:15" x14ac:dyDescent="0.3">
      <c r="A43" s="1" t="s">
        <v>471</v>
      </c>
      <c r="B43" s="1" t="str">
        <f t="shared" si="0"/>
        <v>Marzo 6 de 2013</v>
      </c>
      <c r="C43" s="1" t="s">
        <v>428</v>
      </c>
      <c r="D43" s="2">
        <v>2081.69</v>
      </c>
      <c r="E43" s="1" t="s">
        <v>429</v>
      </c>
      <c r="F43" s="3">
        <v>-0.71067781492805415</v>
      </c>
      <c r="G43" s="1" t="s">
        <v>430</v>
      </c>
      <c r="H43" s="8">
        <f>VLOOKUP(B43,'TRM2'!C:D,2,0)</f>
        <v>1809.65</v>
      </c>
      <c r="I43" s="9">
        <f t="shared" si="1"/>
        <v>3767130.3085000003</v>
      </c>
      <c r="J43" s="7">
        <f t="shared" si="2"/>
        <v>3767.1303085000004</v>
      </c>
      <c r="K43" t="e">
        <f>VLOOKUP(A43,'Cacao Nacional'!B:D,3,0)</f>
        <v>#N/A</v>
      </c>
      <c r="L43" t="str">
        <f t="shared" si="3"/>
        <v>Marzo</v>
      </c>
      <c r="M43" t="str">
        <f t="shared" si="4"/>
        <v>2013</v>
      </c>
      <c r="N43" t="str">
        <f t="shared" si="5"/>
        <v>Marzo de 2013</v>
      </c>
      <c r="O43" s="24">
        <f t="shared" si="6"/>
        <v>41339</v>
      </c>
    </row>
    <row r="44" spans="1:15" x14ac:dyDescent="0.3">
      <c r="A44" s="1" t="s">
        <v>472</v>
      </c>
      <c r="B44" s="1" t="str">
        <f t="shared" si="0"/>
        <v>Marzo 7 de 2013</v>
      </c>
      <c r="C44" s="1" t="s">
        <v>428</v>
      </c>
      <c r="D44" s="2">
        <v>2100.5</v>
      </c>
      <c r="E44" s="1" t="s">
        <v>429</v>
      </c>
      <c r="F44" s="3">
        <v>0.90359275396432437</v>
      </c>
      <c r="G44" s="1" t="s">
        <v>430</v>
      </c>
      <c r="H44" s="8">
        <f>VLOOKUP(B44,'TRM2'!C:D,2,0)</f>
        <v>1808</v>
      </c>
      <c r="I44" s="9">
        <f t="shared" si="1"/>
        <v>3797704</v>
      </c>
      <c r="J44" s="7">
        <f t="shared" si="2"/>
        <v>3797.7040000000002</v>
      </c>
      <c r="K44" t="e">
        <f>VLOOKUP(A44,'Cacao Nacional'!B:D,3,0)</f>
        <v>#N/A</v>
      </c>
      <c r="L44" t="str">
        <f t="shared" si="3"/>
        <v>Marzo</v>
      </c>
      <c r="M44" t="str">
        <f t="shared" si="4"/>
        <v>2013</v>
      </c>
      <c r="N44" t="str">
        <f t="shared" si="5"/>
        <v>Marzo de 2013</v>
      </c>
      <c r="O44" s="24">
        <f t="shared" si="6"/>
        <v>41340</v>
      </c>
    </row>
    <row r="45" spans="1:15" x14ac:dyDescent="0.3">
      <c r="A45" s="1" t="s">
        <v>473</v>
      </c>
      <c r="B45" s="1" t="str">
        <f t="shared" si="0"/>
        <v>Marzo 8 de 2013</v>
      </c>
      <c r="C45" s="1" t="s">
        <v>428</v>
      </c>
      <c r="D45" s="2">
        <v>2149.08</v>
      </c>
      <c r="E45" s="1" t="s">
        <v>429</v>
      </c>
      <c r="F45" s="3">
        <v>2.3127826707926649</v>
      </c>
      <c r="G45" s="1" t="s">
        <v>430</v>
      </c>
      <c r="H45" s="8">
        <f>VLOOKUP(B45,'TRM2'!C:D,2,0)</f>
        <v>1803.65</v>
      </c>
      <c r="I45" s="9">
        <f t="shared" si="1"/>
        <v>3876188.142</v>
      </c>
      <c r="J45" s="7">
        <f t="shared" si="2"/>
        <v>3876.188142</v>
      </c>
      <c r="K45" t="e">
        <f>VLOOKUP(A45,'Cacao Nacional'!B:D,3,0)</f>
        <v>#N/A</v>
      </c>
      <c r="L45" t="str">
        <f t="shared" si="3"/>
        <v>Marzo</v>
      </c>
      <c r="M45" t="str">
        <f t="shared" si="4"/>
        <v>2013</v>
      </c>
      <c r="N45" t="str">
        <f t="shared" si="5"/>
        <v>Marzo de 2013</v>
      </c>
      <c r="O45" s="24">
        <f t="shared" si="6"/>
        <v>41341</v>
      </c>
    </row>
    <row r="46" spans="1:15" x14ac:dyDescent="0.3">
      <c r="A46" s="1" t="s">
        <v>474</v>
      </c>
      <c r="B46" s="1" t="str">
        <f t="shared" si="0"/>
        <v>Marzo 11 de 2013</v>
      </c>
      <c r="C46" s="1" t="s">
        <v>428</v>
      </c>
      <c r="D46" s="2">
        <v>2159.63</v>
      </c>
      <c r="E46" s="1" t="s">
        <v>429</v>
      </c>
      <c r="F46" s="3">
        <v>0.49090773726432624</v>
      </c>
      <c r="G46" s="1" t="s">
        <v>430</v>
      </c>
      <c r="H46" s="8">
        <f>VLOOKUP(B46,'TRM2'!C:D,2,0)</f>
        <v>1800.45</v>
      </c>
      <c r="I46" s="9">
        <f t="shared" si="1"/>
        <v>3888305.8335000002</v>
      </c>
      <c r="J46" s="7">
        <f t="shared" si="2"/>
        <v>3888.3058335000001</v>
      </c>
      <c r="K46" t="e">
        <f>VLOOKUP(A46,'Cacao Nacional'!B:D,3,0)</f>
        <v>#N/A</v>
      </c>
      <c r="L46" t="str">
        <f t="shared" si="3"/>
        <v>Marzo</v>
      </c>
      <c r="M46" t="str">
        <f t="shared" si="4"/>
        <v>2013</v>
      </c>
      <c r="N46" t="str">
        <f t="shared" si="5"/>
        <v>Marzo de 2013</v>
      </c>
      <c r="O46" s="24">
        <f t="shared" si="6"/>
        <v>41344</v>
      </c>
    </row>
    <row r="47" spans="1:15" x14ac:dyDescent="0.3">
      <c r="A47" s="1" t="s">
        <v>475</v>
      </c>
      <c r="B47" s="1" t="str">
        <f t="shared" si="0"/>
        <v>Marzo 12 de 2013</v>
      </c>
      <c r="C47" s="1" t="s">
        <v>428</v>
      </c>
      <c r="D47" s="2">
        <v>2182.39</v>
      </c>
      <c r="E47" s="1" t="s">
        <v>429</v>
      </c>
      <c r="F47" s="3">
        <v>1.0538842301690456</v>
      </c>
      <c r="G47" s="1" t="s">
        <v>430</v>
      </c>
      <c r="H47" s="8">
        <f>VLOOKUP(B47,'TRM2'!C:D,2,0)</f>
        <v>1801.2</v>
      </c>
      <c r="I47" s="9">
        <f t="shared" si="1"/>
        <v>3930920.8679999998</v>
      </c>
      <c r="J47" s="7">
        <f t="shared" si="2"/>
        <v>3930.9208679999997</v>
      </c>
      <c r="K47" t="e">
        <f>VLOOKUP(A47,'Cacao Nacional'!B:D,3,0)</f>
        <v>#N/A</v>
      </c>
      <c r="L47" t="str">
        <f t="shared" si="3"/>
        <v>Marzo</v>
      </c>
      <c r="M47" t="str">
        <f t="shared" si="4"/>
        <v>2013</v>
      </c>
      <c r="N47" t="str">
        <f t="shared" si="5"/>
        <v>Marzo de 2013</v>
      </c>
      <c r="O47" s="24">
        <f t="shared" si="6"/>
        <v>41345</v>
      </c>
    </row>
    <row r="48" spans="1:15" x14ac:dyDescent="0.3">
      <c r="A48" s="1" t="s">
        <v>476</v>
      </c>
      <c r="B48" s="1" t="str">
        <f t="shared" si="0"/>
        <v>Marzo 13 de 2013</v>
      </c>
      <c r="C48" s="1" t="s">
        <v>428</v>
      </c>
      <c r="D48" s="2">
        <v>2177.52</v>
      </c>
      <c r="E48" s="1" t="s">
        <v>429</v>
      </c>
      <c r="F48" s="3">
        <v>-0.22314984947694461</v>
      </c>
      <c r="G48" s="1" t="s">
        <v>430</v>
      </c>
      <c r="H48" s="8">
        <f>VLOOKUP(B48,'TRM2'!C:D,2,0)</f>
        <v>1801.64</v>
      </c>
      <c r="I48" s="9">
        <f t="shared" si="1"/>
        <v>3923107.1328000003</v>
      </c>
      <c r="J48" s="7">
        <f t="shared" si="2"/>
        <v>3923.1071328000003</v>
      </c>
      <c r="K48" t="e">
        <f>VLOOKUP(A48,'Cacao Nacional'!B:D,3,0)</f>
        <v>#N/A</v>
      </c>
      <c r="L48" t="str">
        <f t="shared" si="3"/>
        <v>Marzo</v>
      </c>
      <c r="M48" t="str">
        <f t="shared" si="4"/>
        <v>2013</v>
      </c>
      <c r="N48" t="str">
        <f t="shared" si="5"/>
        <v>Marzo de 2013</v>
      </c>
      <c r="O48" s="24">
        <f t="shared" si="6"/>
        <v>41346</v>
      </c>
    </row>
    <row r="49" spans="1:15" x14ac:dyDescent="0.3">
      <c r="A49" s="1" t="s">
        <v>477</v>
      </c>
      <c r="B49" s="1" t="str">
        <f t="shared" si="0"/>
        <v>Marzo 14 de 2013</v>
      </c>
      <c r="C49" s="1" t="s">
        <v>428</v>
      </c>
      <c r="D49" s="2">
        <v>2165.8200000000002</v>
      </c>
      <c r="E49" s="1" t="s">
        <v>429</v>
      </c>
      <c r="F49" s="3">
        <v>-0.53730849774054046</v>
      </c>
      <c r="G49" s="1" t="s">
        <v>430</v>
      </c>
      <c r="H49" s="8">
        <f>VLOOKUP(B49,'TRM2'!C:D,2,0)</f>
        <v>1798.56</v>
      </c>
      <c r="I49" s="9">
        <f t="shared" si="1"/>
        <v>3895357.2192000002</v>
      </c>
      <c r="J49" s="7">
        <f t="shared" si="2"/>
        <v>3895.3572192000001</v>
      </c>
      <c r="K49" t="e">
        <f>VLOOKUP(A49,'Cacao Nacional'!B:D,3,0)</f>
        <v>#N/A</v>
      </c>
      <c r="L49" t="str">
        <f t="shared" si="3"/>
        <v>Marzo</v>
      </c>
      <c r="M49" t="str">
        <f t="shared" si="4"/>
        <v>2013</v>
      </c>
      <c r="N49" t="str">
        <f t="shared" si="5"/>
        <v>Marzo de 2013</v>
      </c>
      <c r="O49" s="24">
        <f t="shared" si="6"/>
        <v>41347</v>
      </c>
    </row>
    <row r="50" spans="1:15" x14ac:dyDescent="0.3">
      <c r="A50" s="1" t="s">
        <v>478</v>
      </c>
      <c r="B50" s="1" t="str">
        <f t="shared" si="0"/>
        <v>Marzo 15 de 2013</v>
      </c>
      <c r="C50" s="1" t="s">
        <v>428</v>
      </c>
      <c r="D50" s="2">
        <v>2149.06</v>
      </c>
      <c r="E50" s="1" t="s">
        <v>429</v>
      </c>
      <c r="F50" s="3">
        <v>-0.77384085473401376</v>
      </c>
      <c r="G50" s="1" t="s">
        <v>430</v>
      </c>
      <c r="H50" s="8">
        <f>VLOOKUP(B50,'TRM2'!C:D,2,0)</f>
        <v>1797.28</v>
      </c>
      <c r="I50" s="9">
        <f t="shared" si="1"/>
        <v>3862462.5567999999</v>
      </c>
      <c r="J50" s="7">
        <f t="shared" si="2"/>
        <v>3862.4625568000001</v>
      </c>
      <c r="K50" t="e">
        <f>VLOOKUP(A50,'Cacao Nacional'!B:D,3,0)</f>
        <v>#N/A</v>
      </c>
      <c r="L50" t="str">
        <f t="shared" si="3"/>
        <v>Marzo</v>
      </c>
      <c r="M50" t="str">
        <f t="shared" si="4"/>
        <v>2013</v>
      </c>
      <c r="N50" t="str">
        <f t="shared" si="5"/>
        <v>Marzo de 2013</v>
      </c>
      <c r="O50" s="24">
        <f t="shared" si="6"/>
        <v>41348</v>
      </c>
    </row>
    <row r="51" spans="1:15" x14ac:dyDescent="0.3">
      <c r="A51" s="1" t="s">
        <v>479</v>
      </c>
      <c r="B51" s="1" t="str">
        <f t="shared" si="0"/>
        <v>Marzo 18 de 2013</v>
      </c>
      <c r="C51" s="1" t="s">
        <v>428</v>
      </c>
      <c r="D51" s="2">
        <v>2128.4699999999998</v>
      </c>
      <c r="E51" s="1" t="s">
        <v>429</v>
      </c>
      <c r="F51" s="3">
        <v>-0.95809330591049791</v>
      </c>
      <c r="G51" s="1" t="s">
        <v>430</v>
      </c>
      <c r="H51" s="8">
        <f>VLOOKUP(B51,'TRM2'!C:D,2,0)</f>
        <v>1804.06</v>
      </c>
      <c r="I51" s="9">
        <f t="shared" si="1"/>
        <v>3839887.5881999996</v>
      </c>
      <c r="J51" s="7">
        <f t="shared" si="2"/>
        <v>3839.8875881999998</v>
      </c>
      <c r="K51" t="e">
        <f>VLOOKUP(A51,'Cacao Nacional'!B:D,3,0)</f>
        <v>#N/A</v>
      </c>
      <c r="L51" t="str">
        <f t="shared" si="3"/>
        <v>Marzo</v>
      </c>
      <c r="M51" t="str">
        <f t="shared" si="4"/>
        <v>2013</v>
      </c>
      <c r="N51" t="str">
        <f t="shared" si="5"/>
        <v>Marzo de 2013</v>
      </c>
      <c r="O51" s="24">
        <f t="shared" si="6"/>
        <v>41351</v>
      </c>
    </row>
    <row r="52" spans="1:15" x14ac:dyDescent="0.3">
      <c r="A52" s="1" t="s">
        <v>480</v>
      </c>
      <c r="B52" s="1" t="str">
        <f t="shared" si="0"/>
        <v>Marzo 19 de 2013</v>
      </c>
      <c r="C52" s="1" t="s">
        <v>428</v>
      </c>
      <c r="D52" s="2">
        <v>2136.2399999999998</v>
      </c>
      <c r="E52" s="1" t="s">
        <v>429</v>
      </c>
      <c r="F52" s="3">
        <v>0.36505095209234723</v>
      </c>
      <c r="G52" s="1" t="s">
        <v>430</v>
      </c>
      <c r="H52" s="8">
        <f>VLOOKUP(B52,'TRM2'!C:D,2,0)</f>
        <v>1809.58</v>
      </c>
      <c r="I52" s="9">
        <f t="shared" si="1"/>
        <v>3865697.1791999997</v>
      </c>
      <c r="J52" s="7">
        <f t="shared" si="2"/>
        <v>3865.6971791999995</v>
      </c>
      <c r="K52" t="e">
        <f>VLOOKUP(A52,'Cacao Nacional'!B:D,3,0)</f>
        <v>#N/A</v>
      </c>
      <c r="L52" t="str">
        <f t="shared" si="3"/>
        <v>Marzo</v>
      </c>
      <c r="M52" t="str">
        <f t="shared" si="4"/>
        <v>2013</v>
      </c>
      <c r="N52" t="str">
        <f t="shared" si="5"/>
        <v>Marzo de 2013</v>
      </c>
      <c r="O52" s="24">
        <f t="shared" si="6"/>
        <v>41352</v>
      </c>
    </row>
    <row r="53" spans="1:15" x14ac:dyDescent="0.3">
      <c r="A53" s="1" t="s">
        <v>481</v>
      </c>
      <c r="B53" s="1" t="str">
        <f t="shared" si="0"/>
        <v>Marzo 20 de 2013</v>
      </c>
      <c r="C53" s="1" t="s">
        <v>428</v>
      </c>
      <c r="D53" s="2">
        <v>2184.14</v>
      </c>
      <c r="E53" s="1" t="s">
        <v>429</v>
      </c>
      <c r="F53" s="3">
        <v>2.2422574242594511</v>
      </c>
      <c r="G53" s="1" t="s">
        <v>430</v>
      </c>
      <c r="H53" s="8">
        <f>VLOOKUP(B53,'TRM2'!C:D,2,0)</f>
        <v>1809.83</v>
      </c>
      <c r="I53" s="9">
        <f t="shared" si="1"/>
        <v>3952922.0961999996</v>
      </c>
      <c r="J53" s="7">
        <f t="shared" si="2"/>
        <v>3952.9220961999995</v>
      </c>
      <c r="K53" t="e">
        <f>VLOOKUP(A53,'Cacao Nacional'!B:D,3,0)</f>
        <v>#N/A</v>
      </c>
      <c r="L53" t="str">
        <f t="shared" si="3"/>
        <v>Marzo</v>
      </c>
      <c r="M53" t="str">
        <f t="shared" si="4"/>
        <v>2013</v>
      </c>
      <c r="N53" t="str">
        <f t="shared" si="5"/>
        <v>Marzo de 2013</v>
      </c>
      <c r="O53" s="24">
        <f t="shared" si="6"/>
        <v>41353</v>
      </c>
    </row>
    <row r="54" spans="1:15" x14ac:dyDescent="0.3">
      <c r="A54" s="1" t="s">
        <v>482</v>
      </c>
      <c r="B54" s="1" t="str">
        <f t="shared" si="0"/>
        <v>Marzo 21 de 2013</v>
      </c>
      <c r="C54" s="1" t="s">
        <v>428</v>
      </c>
      <c r="D54" s="2">
        <v>2184.14</v>
      </c>
      <c r="E54" s="1" t="s">
        <v>429</v>
      </c>
      <c r="F54" s="3">
        <v>0</v>
      </c>
      <c r="G54" s="1" t="s">
        <v>430</v>
      </c>
      <c r="H54" s="8">
        <f>VLOOKUP(B54,'TRM2'!C:D,2,0)</f>
        <v>1812.35</v>
      </c>
      <c r="I54" s="9">
        <f t="shared" si="1"/>
        <v>3958426.1289999997</v>
      </c>
      <c r="J54" s="7">
        <f t="shared" si="2"/>
        <v>3958.4261289999999</v>
      </c>
      <c r="K54" t="e">
        <f>VLOOKUP(A54,'Cacao Nacional'!B:D,3,0)</f>
        <v>#N/A</v>
      </c>
      <c r="L54" t="str">
        <f t="shared" si="3"/>
        <v>Marzo</v>
      </c>
      <c r="M54" t="str">
        <f t="shared" si="4"/>
        <v>2013</v>
      </c>
      <c r="N54" t="str">
        <f t="shared" si="5"/>
        <v>Marzo de 2013</v>
      </c>
      <c r="O54" s="24">
        <f t="shared" si="6"/>
        <v>41354</v>
      </c>
    </row>
    <row r="55" spans="1:15" x14ac:dyDescent="0.3">
      <c r="A55" s="1" t="s">
        <v>483</v>
      </c>
      <c r="B55" s="1" t="str">
        <f t="shared" si="0"/>
        <v>Marzo 22 de 2013</v>
      </c>
      <c r="C55" s="1" t="s">
        <v>428</v>
      </c>
      <c r="D55" s="2">
        <v>2199.7800000000002</v>
      </c>
      <c r="E55" s="1" t="s">
        <v>429</v>
      </c>
      <c r="F55" s="3">
        <v>0.71607131410991642</v>
      </c>
      <c r="G55" s="1" t="s">
        <v>430</v>
      </c>
      <c r="H55" s="8">
        <f>VLOOKUP(B55,'TRM2'!C:D,2,0)</f>
        <v>1822.78</v>
      </c>
      <c r="I55" s="9">
        <f t="shared" si="1"/>
        <v>4009714.9884000001</v>
      </c>
      <c r="J55" s="7">
        <f t="shared" si="2"/>
        <v>4009.7149884</v>
      </c>
      <c r="K55" t="e">
        <f>VLOOKUP(A55,'Cacao Nacional'!B:D,3,0)</f>
        <v>#N/A</v>
      </c>
      <c r="L55" t="str">
        <f t="shared" si="3"/>
        <v>Marzo</v>
      </c>
      <c r="M55" t="str">
        <f t="shared" si="4"/>
        <v>2013</v>
      </c>
      <c r="N55" t="str">
        <f t="shared" si="5"/>
        <v>Marzo de 2013</v>
      </c>
      <c r="O55" s="24">
        <f t="shared" si="6"/>
        <v>41355</v>
      </c>
    </row>
    <row r="56" spans="1:15" x14ac:dyDescent="0.3">
      <c r="A56" s="1" t="s">
        <v>484</v>
      </c>
      <c r="B56" s="1" t="str">
        <f t="shared" si="0"/>
        <v>Marzo 26 de 2013</v>
      </c>
      <c r="C56" s="1" t="s">
        <v>428</v>
      </c>
      <c r="D56" s="2">
        <v>2184.69</v>
      </c>
      <c r="E56" s="1" t="s">
        <v>429</v>
      </c>
      <c r="F56" s="3">
        <v>-0.68597768867796527</v>
      </c>
      <c r="G56" s="1" t="s">
        <v>430</v>
      </c>
      <c r="H56" s="8">
        <f>VLOOKUP(B56,'TRM2'!C:D,2,0)</f>
        <v>1825.79</v>
      </c>
      <c r="I56" s="9">
        <f t="shared" si="1"/>
        <v>3988785.1551000001</v>
      </c>
      <c r="J56" s="7">
        <f t="shared" si="2"/>
        <v>3988.7851550999999</v>
      </c>
      <c r="K56" t="e">
        <f>VLOOKUP(A56,'Cacao Nacional'!B:D,3,0)</f>
        <v>#N/A</v>
      </c>
      <c r="L56" t="str">
        <f t="shared" si="3"/>
        <v>Marzo</v>
      </c>
      <c r="M56" t="str">
        <f t="shared" si="4"/>
        <v>2013</v>
      </c>
      <c r="N56" t="str">
        <f t="shared" si="5"/>
        <v>Marzo de 2013</v>
      </c>
      <c r="O56" s="24">
        <f t="shared" si="6"/>
        <v>41359</v>
      </c>
    </row>
    <row r="57" spans="1:15" x14ac:dyDescent="0.3">
      <c r="A57" s="1" t="s">
        <v>485</v>
      </c>
      <c r="B57" s="1" t="str">
        <f t="shared" si="0"/>
        <v>Marzo 27 de 2013</v>
      </c>
      <c r="C57" s="1" t="s">
        <v>428</v>
      </c>
      <c r="D57" s="2">
        <v>2185.83</v>
      </c>
      <c r="E57" s="1" t="s">
        <v>429</v>
      </c>
      <c r="F57" s="3">
        <v>5.2181316342358529E-2</v>
      </c>
      <c r="G57" s="1" t="s">
        <v>430</v>
      </c>
      <c r="H57" s="8">
        <f>VLOOKUP(B57,'TRM2'!C:D,2,0)</f>
        <v>1828.95</v>
      </c>
      <c r="I57" s="9">
        <f t="shared" si="1"/>
        <v>3997773.7785</v>
      </c>
      <c r="J57" s="7">
        <f t="shared" si="2"/>
        <v>3997.7737784999999</v>
      </c>
      <c r="K57" t="e">
        <f>VLOOKUP(A57,'Cacao Nacional'!B:D,3,0)</f>
        <v>#N/A</v>
      </c>
      <c r="L57" t="str">
        <f t="shared" si="3"/>
        <v>Marzo</v>
      </c>
      <c r="M57" t="str">
        <f t="shared" si="4"/>
        <v>2013</v>
      </c>
      <c r="N57" t="str">
        <f t="shared" si="5"/>
        <v>Marzo de 2013</v>
      </c>
      <c r="O57" s="24">
        <f t="shared" si="6"/>
        <v>41360</v>
      </c>
    </row>
    <row r="58" spans="1:15" x14ac:dyDescent="0.3">
      <c r="A58" s="1" t="s">
        <v>486</v>
      </c>
      <c r="B58" s="1" t="str">
        <f t="shared" si="0"/>
        <v>Abril 1 de 2013</v>
      </c>
      <c r="C58" s="1" t="s">
        <v>428</v>
      </c>
      <c r="D58" s="2">
        <v>2221</v>
      </c>
      <c r="E58" s="1" t="s">
        <v>429</v>
      </c>
      <c r="F58" s="3">
        <v>1.6089997849787072</v>
      </c>
      <c r="G58" s="1" t="s">
        <v>430</v>
      </c>
      <c r="H58" s="8">
        <f>VLOOKUP(B58,'TRM2'!C:D,2,0)</f>
        <v>1832.2</v>
      </c>
      <c r="I58" s="9">
        <f t="shared" si="1"/>
        <v>4069316.2</v>
      </c>
      <c r="J58" s="7">
        <f t="shared" si="2"/>
        <v>4069.3162000000002</v>
      </c>
      <c r="K58" t="e">
        <f>VLOOKUP(A58,'Cacao Nacional'!B:D,3,0)</f>
        <v>#N/A</v>
      </c>
      <c r="L58" t="str">
        <f t="shared" si="3"/>
        <v>Abril</v>
      </c>
      <c r="M58" t="str">
        <f t="shared" si="4"/>
        <v>2013</v>
      </c>
      <c r="N58" t="str">
        <f t="shared" si="5"/>
        <v>Abril de 2013</v>
      </c>
      <c r="O58" s="24">
        <f t="shared" si="6"/>
        <v>41365</v>
      </c>
    </row>
    <row r="59" spans="1:15" x14ac:dyDescent="0.3">
      <c r="A59" s="1" t="s">
        <v>487</v>
      </c>
      <c r="B59" s="1" t="str">
        <f t="shared" si="0"/>
        <v>Abril 2 de 2013</v>
      </c>
      <c r="C59" s="1" t="s">
        <v>428</v>
      </c>
      <c r="D59" s="2">
        <v>2210.69</v>
      </c>
      <c r="E59" s="1" t="s">
        <v>429</v>
      </c>
      <c r="F59" s="3">
        <v>-0.46420531292210471</v>
      </c>
      <c r="G59" s="1" t="s">
        <v>430</v>
      </c>
      <c r="H59" s="8">
        <f>VLOOKUP(B59,'TRM2'!C:D,2,0)</f>
        <v>1823.12</v>
      </c>
      <c r="I59" s="9">
        <f t="shared" si="1"/>
        <v>4030353.1527999998</v>
      </c>
      <c r="J59" s="7">
        <f t="shared" si="2"/>
        <v>4030.3531527999999</v>
      </c>
      <c r="K59" t="e">
        <f>VLOOKUP(A59,'Cacao Nacional'!B:D,3,0)</f>
        <v>#N/A</v>
      </c>
      <c r="L59" t="str">
        <f t="shared" si="3"/>
        <v>Abril</v>
      </c>
      <c r="M59" t="str">
        <f t="shared" si="4"/>
        <v>2013</v>
      </c>
      <c r="N59" t="str">
        <f t="shared" si="5"/>
        <v>Abril de 2013</v>
      </c>
      <c r="O59" s="24">
        <f t="shared" si="6"/>
        <v>41366</v>
      </c>
    </row>
    <row r="60" spans="1:15" x14ac:dyDescent="0.3">
      <c r="A60" s="1" t="s">
        <v>488</v>
      </c>
      <c r="B60" s="1" t="str">
        <f t="shared" si="0"/>
        <v>Abril 3 de 2013</v>
      </c>
      <c r="C60" s="1" t="s">
        <v>428</v>
      </c>
      <c r="D60" s="2">
        <v>2188.04</v>
      </c>
      <c r="E60" s="1" t="s">
        <v>429</v>
      </c>
      <c r="F60" s="3">
        <v>-1.0245669903966677</v>
      </c>
      <c r="G60" s="1" t="s">
        <v>430</v>
      </c>
      <c r="H60" s="8">
        <f>VLOOKUP(B60,'TRM2'!C:D,2,0)</f>
        <v>1817.14</v>
      </c>
      <c r="I60" s="9">
        <f t="shared" si="1"/>
        <v>3975975.0056000003</v>
      </c>
      <c r="J60" s="7">
        <f t="shared" si="2"/>
        <v>3975.9750056000003</v>
      </c>
      <c r="K60" t="e">
        <f>VLOOKUP(A60,'Cacao Nacional'!B:D,3,0)</f>
        <v>#N/A</v>
      </c>
      <c r="L60" t="str">
        <f t="shared" si="3"/>
        <v>Abril</v>
      </c>
      <c r="M60" t="str">
        <f t="shared" si="4"/>
        <v>2013</v>
      </c>
      <c r="N60" t="str">
        <f t="shared" si="5"/>
        <v>Abril de 2013</v>
      </c>
      <c r="O60" s="24">
        <f t="shared" si="6"/>
        <v>41367</v>
      </c>
    </row>
    <row r="61" spans="1:15" x14ac:dyDescent="0.3">
      <c r="A61" s="1" t="s">
        <v>489</v>
      </c>
      <c r="B61" s="1" t="str">
        <f t="shared" si="0"/>
        <v>Abril 4 de 2013</v>
      </c>
      <c r="C61" s="1" t="s">
        <v>428</v>
      </c>
      <c r="D61" s="2">
        <v>2180.8000000000002</v>
      </c>
      <c r="E61" s="1" t="s">
        <v>429</v>
      </c>
      <c r="F61" s="3">
        <v>-0.33088974607410204</v>
      </c>
      <c r="G61" s="1" t="s">
        <v>430</v>
      </c>
      <c r="H61" s="8">
        <f>VLOOKUP(B61,'TRM2'!C:D,2,0)</f>
        <v>1819.93</v>
      </c>
      <c r="I61" s="9">
        <f t="shared" si="1"/>
        <v>3968903.3440000005</v>
      </c>
      <c r="J61" s="7">
        <f t="shared" si="2"/>
        <v>3968.9033440000003</v>
      </c>
      <c r="K61" t="e">
        <f>VLOOKUP(A61,'Cacao Nacional'!B:D,3,0)</f>
        <v>#N/A</v>
      </c>
      <c r="L61" t="str">
        <f t="shared" si="3"/>
        <v>Abril</v>
      </c>
      <c r="M61" t="str">
        <f t="shared" si="4"/>
        <v>2013</v>
      </c>
      <c r="N61" t="str">
        <f t="shared" si="5"/>
        <v>Abril de 2013</v>
      </c>
      <c r="O61" s="24">
        <f t="shared" si="6"/>
        <v>41368</v>
      </c>
    </row>
    <row r="62" spans="1:15" x14ac:dyDescent="0.3">
      <c r="A62" s="1" t="s">
        <v>490</v>
      </c>
      <c r="B62" s="1" t="str">
        <f t="shared" si="0"/>
        <v>Abril 5 de 2013</v>
      </c>
      <c r="C62" s="1" t="s">
        <v>428</v>
      </c>
      <c r="D62" s="2">
        <v>2176.25</v>
      </c>
      <c r="E62" s="1" t="s">
        <v>429</v>
      </c>
      <c r="F62" s="3">
        <v>-0.20863903154806407</v>
      </c>
      <c r="G62" s="1" t="s">
        <v>430</v>
      </c>
      <c r="H62" s="8">
        <f>VLOOKUP(B62,'TRM2'!C:D,2,0)</f>
        <v>1829.01</v>
      </c>
      <c r="I62" s="9">
        <f t="shared" si="1"/>
        <v>3980383.0125000002</v>
      </c>
      <c r="J62" s="7">
        <f t="shared" si="2"/>
        <v>3980.3830125000004</v>
      </c>
      <c r="K62" t="e">
        <f>VLOOKUP(A62,'Cacao Nacional'!B:D,3,0)</f>
        <v>#N/A</v>
      </c>
      <c r="L62" t="str">
        <f t="shared" si="3"/>
        <v>Abril</v>
      </c>
      <c r="M62" t="str">
        <f t="shared" si="4"/>
        <v>2013</v>
      </c>
      <c r="N62" t="str">
        <f t="shared" si="5"/>
        <v>Abril de 2013</v>
      </c>
      <c r="O62" s="24">
        <f t="shared" si="6"/>
        <v>41369</v>
      </c>
    </row>
    <row r="63" spans="1:15" x14ac:dyDescent="0.3">
      <c r="A63" s="1" t="s">
        <v>491</v>
      </c>
      <c r="B63" s="1" t="str">
        <f t="shared" si="0"/>
        <v>Abril 8 de 2013</v>
      </c>
      <c r="C63" s="1" t="s">
        <v>428</v>
      </c>
      <c r="D63" s="2">
        <v>2226.29</v>
      </c>
      <c r="E63" s="1" t="s">
        <v>429</v>
      </c>
      <c r="F63" s="3">
        <v>2.2993681792073506</v>
      </c>
      <c r="G63" s="1" t="s">
        <v>430</v>
      </c>
      <c r="H63" s="8">
        <f>VLOOKUP(B63,'TRM2'!C:D,2,0)</f>
        <v>1826.88</v>
      </c>
      <c r="I63" s="9">
        <f t="shared" si="1"/>
        <v>4067164.6752000004</v>
      </c>
      <c r="J63" s="7">
        <f t="shared" si="2"/>
        <v>4067.1646752000006</v>
      </c>
      <c r="K63" t="e">
        <f>VLOOKUP(A63,'Cacao Nacional'!B:D,3,0)</f>
        <v>#N/A</v>
      </c>
      <c r="L63" t="str">
        <f t="shared" si="3"/>
        <v>Abril</v>
      </c>
      <c r="M63" t="str">
        <f t="shared" si="4"/>
        <v>2013</v>
      </c>
      <c r="N63" t="str">
        <f t="shared" si="5"/>
        <v>Abril de 2013</v>
      </c>
      <c r="O63" s="24">
        <f t="shared" si="6"/>
        <v>41372</v>
      </c>
    </row>
    <row r="64" spans="1:15" x14ac:dyDescent="0.3">
      <c r="A64" s="1" t="s">
        <v>492</v>
      </c>
      <c r="B64" s="1" t="str">
        <f t="shared" si="0"/>
        <v>Abril 9 de 2013</v>
      </c>
      <c r="C64" s="1" t="s">
        <v>428</v>
      </c>
      <c r="D64" s="2">
        <v>2254.85</v>
      </c>
      <c r="E64" s="1" t="s">
        <v>429</v>
      </c>
      <c r="F64" s="3">
        <v>1.2828517398901287</v>
      </c>
      <c r="G64" s="1" t="s">
        <v>430</v>
      </c>
      <c r="H64" s="8">
        <f>VLOOKUP(B64,'TRM2'!C:D,2,0)</f>
        <v>1817.66</v>
      </c>
      <c r="I64" s="9">
        <f t="shared" si="1"/>
        <v>4098550.6510000001</v>
      </c>
      <c r="J64" s="7">
        <f t="shared" si="2"/>
        <v>4098.5506510000005</v>
      </c>
      <c r="K64" t="e">
        <f>VLOOKUP(A64,'Cacao Nacional'!B:D,3,0)</f>
        <v>#N/A</v>
      </c>
      <c r="L64" t="str">
        <f t="shared" si="3"/>
        <v>Abril</v>
      </c>
      <c r="M64" t="str">
        <f t="shared" si="4"/>
        <v>2013</v>
      </c>
      <c r="N64" t="str">
        <f t="shared" si="5"/>
        <v>Abril de 2013</v>
      </c>
      <c r="O64" s="24">
        <f t="shared" si="6"/>
        <v>41373</v>
      </c>
    </row>
    <row r="65" spans="1:15" x14ac:dyDescent="0.3">
      <c r="A65" s="1" t="s">
        <v>493</v>
      </c>
      <c r="B65" s="1" t="str">
        <f t="shared" si="0"/>
        <v>Abril 10 de 2013</v>
      </c>
      <c r="C65" s="1" t="s">
        <v>428</v>
      </c>
      <c r="D65" s="2">
        <v>2247.5300000000002</v>
      </c>
      <c r="E65" s="1" t="s">
        <v>429</v>
      </c>
      <c r="F65" s="3">
        <v>-0.32463356764306756</v>
      </c>
      <c r="G65" s="1" t="s">
        <v>430</v>
      </c>
      <c r="H65" s="8">
        <f>VLOOKUP(B65,'TRM2'!C:D,2,0)</f>
        <v>1813.11</v>
      </c>
      <c r="I65" s="9">
        <f t="shared" si="1"/>
        <v>4075019.1183000002</v>
      </c>
      <c r="J65" s="7">
        <f t="shared" si="2"/>
        <v>4075.0191183000002</v>
      </c>
      <c r="K65" t="e">
        <f>VLOOKUP(A65,'Cacao Nacional'!B:D,3,0)</f>
        <v>#N/A</v>
      </c>
      <c r="L65" t="str">
        <f t="shared" si="3"/>
        <v>Abril</v>
      </c>
      <c r="M65" t="str">
        <f t="shared" si="4"/>
        <v>2013</v>
      </c>
      <c r="N65" t="str">
        <f t="shared" si="5"/>
        <v>Abril de 2013</v>
      </c>
      <c r="O65" s="24">
        <f t="shared" si="6"/>
        <v>41374</v>
      </c>
    </row>
    <row r="66" spans="1:15" x14ac:dyDescent="0.3">
      <c r="A66" s="1" t="s">
        <v>494</v>
      </c>
      <c r="B66" s="1" t="str">
        <f t="shared" si="0"/>
        <v>Abril 11 de 2013</v>
      </c>
      <c r="C66" s="1" t="s">
        <v>428</v>
      </c>
      <c r="D66" s="2">
        <v>2266.91</v>
      </c>
      <c r="E66" s="1" t="s">
        <v>429</v>
      </c>
      <c r="F66" s="3">
        <v>0.86227992507328721</v>
      </c>
      <c r="G66" s="1" t="s">
        <v>430</v>
      </c>
      <c r="H66" s="8">
        <f>VLOOKUP(B66,'TRM2'!C:D,2,0)</f>
        <v>1821.2</v>
      </c>
      <c r="I66" s="9">
        <f t="shared" si="1"/>
        <v>4128496.4919999996</v>
      </c>
      <c r="J66" s="7">
        <f t="shared" si="2"/>
        <v>4128.4964919999993</v>
      </c>
      <c r="K66" t="e">
        <f>VLOOKUP(A66,'Cacao Nacional'!B:D,3,0)</f>
        <v>#N/A</v>
      </c>
      <c r="L66" t="str">
        <f t="shared" si="3"/>
        <v>Abril</v>
      </c>
      <c r="M66" t="str">
        <f t="shared" si="4"/>
        <v>2013</v>
      </c>
      <c r="N66" t="str">
        <f t="shared" si="5"/>
        <v>Abril de 2013</v>
      </c>
      <c r="O66" s="24">
        <f t="shared" si="6"/>
        <v>41375</v>
      </c>
    </row>
    <row r="67" spans="1:15" x14ac:dyDescent="0.3">
      <c r="A67" s="1" t="s">
        <v>495</v>
      </c>
      <c r="B67" s="1" t="str">
        <f t="shared" ref="B67:B130" si="7">MID(A67,FIND(",",A67,1)+2,LEN(A67)-FIND(",",A67,1))</f>
        <v>Abril 12 de 2013</v>
      </c>
      <c r="C67" s="1" t="s">
        <v>428</v>
      </c>
      <c r="D67" s="2">
        <v>2290.79</v>
      </c>
      <c r="E67" s="1" t="s">
        <v>429</v>
      </c>
      <c r="F67" s="3">
        <v>1.0534163244240007</v>
      </c>
      <c r="G67" s="1" t="s">
        <v>430</v>
      </c>
      <c r="H67" s="8">
        <f>VLOOKUP(B67,'TRM2'!C:D,2,0)</f>
        <v>1823.84</v>
      </c>
      <c r="I67" s="9">
        <f t="shared" ref="I67:I130" si="8">D67*H67</f>
        <v>4178034.4335999996</v>
      </c>
      <c r="J67" s="7">
        <f t="shared" ref="J67:J130" si="9">I67/1000</f>
        <v>4178.0344335999998</v>
      </c>
      <c r="K67" t="e">
        <f>VLOOKUP(A67,'Cacao Nacional'!B:D,3,0)</f>
        <v>#N/A</v>
      </c>
      <c r="L67" t="str">
        <f t="shared" ref="L67:L130" si="10">MID(A67,FIND(" ",A67,1)+1,FIND(" ",A67,FIND(" ",A67,1)+1)-FIND(" ",A67,1)-1)</f>
        <v>Abril</v>
      </c>
      <c r="M67" t="str">
        <f t="shared" ref="M67:M130" si="11">RIGHT(A67,4)</f>
        <v>2013</v>
      </c>
      <c r="N67" t="str">
        <f t="shared" ref="N67:N130" si="12">_xlfn.CONCAT(L67," de ",M67)</f>
        <v>Abril de 2013</v>
      </c>
      <c r="O67" s="24">
        <f t="shared" ref="O67:O130" si="13">VALUE(TEXT(VALUE(MID(A67,FIND(" ",A67,FIND(" ",A67,1)+1)+1,FIND(" ",A67,FIND(" ",A67,FIND(" ",A67,1)+1)+1)-FIND(" ",A67,FIND(" ",A67,1)+1)-1))&amp;"/"&amp;MONTH(L67&amp;1)&amp;"/"&amp;VALUE(M67),"dd/mm/yyyy"))</f>
        <v>41376</v>
      </c>
    </row>
    <row r="68" spans="1:15" x14ac:dyDescent="0.3">
      <c r="A68" s="1" t="s">
        <v>496</v>
      </c>
      <c r="B68" s="1" t="str">
        <f t="shared" si="7"/>
        <v>Abril 15 de 2013</v>
      </c>
      <c r="C68" s="1" t="s">
        <v>428</v>
      </c>
      <c r="D68" s="2">
        <v>2294.39</v>
      </c>
      <c r="E68" s="1" t="s">
        <v>429</v>
      </c>
      <c r="F68" s="3">
        <v>0.15715102650177051</v>
      </c>
      <c r="G68" s="1" t="s">
        <v>430</v>
      </c>
      <c r="H68" s="8">
        <f>VLOOKUP(B68,'TRM2'!C:D,2,0)</f>
        <v>1827.79</v>
      </c>
      <c r="I68" s="9">
        <f t="shared" si="8"/>
        <v>4193663.0980999996</v>
      </c>
      <c r="J68" s="7">
        <f t="shared" si="9"/>
        <v>4193.6630980999998</v>
      </c>
      <c r="K68" t="e">
        <f>VLOOKUP(A68,'Cacao Nacional'!B:D,3,0)</f>
        <v>#N/A</v>
      </c>
      <c r="L68" t="str">
        <f t="shared" si="10"/>
        <v>Abril</v>
      </c>
      <c r="M68" t="str">
        <f t="shared" si="11"/>
        <v>2013</v>
      </c>
      <c r="N68" t="str">
        <f t="shared" si="12"/>
        <v>Abril de 2013</v>
      </c>
      <c r="O68" s="24">
        <f t="shared" si="13"/>
        <v>41379</v>
      </c>
    </row>
    <row r="69" spans="1:15" x14ac:dyDescent="0.3">
      <c r="A69" s="1" t="s">
        <v>497</v>
      </c>
      <c r="B69" s="1" t="str">
        <f t="shared" si="7"/>
        <v>Abril 16 de 2013</v>
      </c>
      <c r="C69" s="1" t="s">
        <v>428</v>
      </c>
      <c r="D69" s="2">
        <v>2337.29</v>
      </c>
      <c r="E69" s="1" t="s">
        <v>429</v>
      </c>
      <c r="F69" s="3">
        <v>1.8697780237884618</v>
      </c>
      <c r="G69" s="1" t="s">
        <v>430</v>
      </c>
      <c r="H69" s="8">
        <f>VLOOKUP(B69,'TRM2'!C:D,2,0)</f>
        <v>1834.86</v>
      </c>
      <c r="I69" s="9">
        <f t="shared" si="8"/>
        <v>4288599.9293999998</v>
      </c>
      <c r="J69" s="7">
        <f t="shared" si="9"/>
        <v>4288.5999293999994</v>
      </c>
      <c r="K69" t="e">
        <f>VLOOKUP(A69,'Cacao Nacional'!B:D,3,0)</f>
        <v>#N/A</v>
      </c>
      <c r="L69" t="str">
        <f t="shared" si="10"/>
        <v>Abril</v>
      </c>
      <c r="M69" t="str">
        <f t="shared" si="11"/>
        <v>2013</v>
      </c>
      <c r="N69" t="str">
        <f t="shared" si="12"/>
        <v>Abril de 2013</v>
      </c>
      <c r="O69" s="24">
        <f t="shared" si="13"/>
        <v>41380</v>
      </c>
    </row>
    <row r="70" spans="1:15" x14ac:dyDescent="0.3">
      <c r="A70" s="1" t="s">
        <v>498</v>
      </c>
      <c r="B70" s="1" t="str">
        <f t="shared" si="7"/>
        <v>Abril 17 de 2013</v>
      </c>
      <c r="C70" s="1" t="s">
        <v>428</v>
      </c>
      <c r="D70" s="2">
        <v>2337.4499999999998</v>
      </c>
      <c r="E70" s="1" t="s">
        <v>429</v>
      </c>
      <c r="F70" s="3">
        <v>6.8455347860066351E-3</v>
      </c>
      <c r="G70" s="1" t="s">
        <v>430</v>
      </c>
      <c r="H70" s="8">
        <f>VLOOKUP(B70,'TRM2'!C:D,2,0)</f>
        <v>1833.98</v>
      </c>
      <c r="I70" s="9">
        <f t="shared" si="8"/>
        <v>4286836.551</v>
      </c>
      <c r="J70" s="7">
        <f t="shared" si="9"/>
        <v>4286.8365510000003</v>
      </c>
      <c r="K70" t="e">
        <f>VLOOKUP(A70,'Cacao Nacional'!B:D,3,0)</f>
        <v>#N/A</v>
      </c>
      <c r="L70" t="str">
        <f t="shared" si="10"/>
        <v>Abril</v>
      </c>
      <c r="M70" t="str">
        <f t="shared" si="11"/>
        <v>2013</v>
      </c>
      <c r="N70" t="str">
        <f t="shared" si="12"/>
        <v>Abril de 2013</v>
      </c>
      <c r="O70" s="24">
        <f t="shared" si="13"/>
        <v>41381</v>
      </c>
    </row>
    <row r="71" spans="1:15" x14ac:dyDescent="0.3">
      <c r="A71" s="1" t="s">
        <v>499</v>
      </c>
      <c r="B71" s="1" t="str">
        <f t="shared" si="7"/>
        <v>Abril 18 de 2013</v>
      </c>
      <c r="C71" s="1" t="s">
        <v>428</v>
      </c>
      <c r="D71" s="2">
        <v>2342.59</v>
      </c>
      <c r="E71" s="1" t="s">
        <v>429</v>
      </c>
      <c r="F71" s="3">
        <v>0.21989775182358245</v>
      </c>
      <c r="G71" s="1" t="s">
        <v>430</v>
      </c>
      <c r="H71" s="8">
        <f>VLOOKUP(B71,'TRM2'!C:D,2,0)</f>
        <v>1846.46</v>
      </c>
      <c r="I71" s="9">
        <f t="shared" si="8"/>
        <v>4325498.7313999999</v>
      </c>
      <c r="J71" s="7">
        <f t="shared" si="9"/>
        <v>4325.4987314</v>
      </c>
      <c r="K71" t="e">
        <f>VLOOKUP(A71,'Cacao Nacional'!B:D,3,0)</f>
        <v>#N/A</v>
      </c>
      <c r="L71" t="str">
        <f t="shared" si="10"/>
        <v>Abril</v>
      </c>
      <c r="M71" t="str">
        <f t="shared" si="11"/>
        <v>2013</v>
      </c>
      <c r="N71" t="str">
        <f t="shared" si="12"/>
        <v>Abril de 2013</v>
      </c>
      <c r="O71" s="24">
        <f t="shared" si="13"/>
        <v>41382</v>
      </c>
    </row>
    <row r="72" spans="1:15" x14ac:dyDescent="0.3">
      <c r="A72" s="1" t="s">
        <v>500</v>
      </c>
      <c r="B72" s="1" t="str">
        <f t="shared" si="7"/>
        <v>Abril 19 de 2013</v>
      </c>
      <c r="C72" s="1" t="s">
        <v>428</v>
      </c>
      <c r="D72" s="2">
        <v>2358.09</v>
      </c>
      <c r="E72" s="1" t="s">
        <v>429</v>
      </c>
      <c r="F72" s="3">
        <v>0.66166081132421795</v>
      </c>
      <c r="G72" s="1" t="s">
        <v>430</v>
      </c>
      <c r="H72" s="8">
        <f>VLOOKUP(B72,'TRM2'!C:D,2,0)</f>
        <v>1847.02</v>
      </c>
      <c r="I72" s="9">
        <f t="shared" si="8"/>
        <v>4355439.3918000003</v>
      </c>
      <c r="J72" s="7">
        <f t="shared" si="9"/>
        <v>4355.4393918000005</v>
      </c>
      <c r="K72" t="e">
        <f>VLOOKUP(A72,'Cacao Nacional'!B:D,3,0)</f>
        <v>#N/A</v>
      </c>
      <c r="L72" t="str">
        <f t="shared" si="10"/>
        <v>Abril</v>
      </c>
      <c r="M72" t="str">
        <f t="shared" si="11"/>
        <v>2013</v>
      </c>
      <c r="N72" t="str">
        <f t="shared" si="12"/>
        <v>Abril de 2013</v>
      </c>
      <c r="O72" s="24">
        <f t="shared" si="13"/>
        <v>41383</v>
      </c>
    </row>
    <row r="73" spans="1:15" x14ac:dyDescent="0.3">
      <c r="A73" s="1" t="s">
        <v>501</v>
      </c>
      <c r="B73" s="1" t="str">
        <f t="shared" si="7"/>
        <v>Abril 22 de 2013</v>
      </c>
      <c r="C73" s="1" t="s">
        <v>428</v>
      </c>
      <c r="D73" s="2">
        <v>2332.5700000000002</v>
      </c>
      <c r="E73" s="1" t="s">
        <v>429</v>
      </c>
      <c r="F73" s="3">
        <v>-1.0822318062499727</v>
      </c>
      <c r="G73" s="1" t="s">
        <v>430</v>
      </c>
      <c r="H73" s="8">
        <f>VLOOKUP(B73,'TRM2'!C:D,2,0)</f>
        <v>1835.57</v>
      </c>
      <c r="I73" s="9">
        <f t="shared" si="8"/>
        <v>4281595.5148999998</v>
      </c>
      <c r="J73" s="7">
        <f t="shared" si="9"/>
        <v>4281.5955149000001</v>
      </c>
      <c r="K73" t="e">
        <f>VLOOKUP(A73,'Cacao Nacional'!B:D,3,0)</f>
        <v>#N/A</v>
      </c>
      <c r="L73" t="str">
        <f t="shared" si="10"/>
        <v>Abril</v>
      </c>
      <c r="M73" t="str">
        <f t="shared" si="11"/>
        <v>2013</v>
      </c>
      <c r="N73" t="str">
        <f t="shared" si="12"/>
        <v>Abril de 2013</v>
      </c>
      <c r="O73" s="24">
        <f t="shared" si="13"/>
        <v>41386</v>
      </c>
    </row>
    <row r="74" spans="1:15" x14ac:dyDescent="0.3">
      <c r="A74" s="1" t="s">
        <v>502</v>
      </c>
      <c r="B74" s="1" t="str">
        <f t="shared" si="7"/>
        <v>Abril 23 de 2013</v>
      </c>
      <c r="C74" s="1" t="s">
        <v>428</v>
      </c>
      <c r="D74" s="2">
        <v>2347.04</v>
      </c>
      <c r="E74" s="1" t="s">
        <v>429</v>
      </c>
      <c r="F74" s="3">
        <v>0.62034579883989749</v>
      </c>
      <c r="G74" s="1" t="s">
        <v>430</v>
      </c>
      <c r="H74" s="8">
        <f>VLOOKUP(B74,'TRM2'!C:D,2,0)</f>
        <v>1841.14</v>
      </c>
      <c r="I74" s="9">
        <f t="shared" si="8"/>
        <v>4321229.2256000005</v>
      </c>
      <c r="J74" s="7">
        <f t="shared" si="9"/>
        <v>4321.2292256000001</v>
      </c>
      <c r="K74" t="e">
        <f>VLOOKUP(A74,'Cacao Nacional'!B:D,3,0)</f>
        <v>#N/A</v>
      </c>
      <c r="L74" t="str">
        <f t="shared" si="10"/>
        <v>Abril</v>
      </c>
      <c r="M74" t="str">
        <f t="shared" si="11"/>
        <v>2013</v>
      </c>
      <c r="N74" t="str">
        <f t="shared" si="12"/>
        <v>Abril de 2013</v>
      </c>
      <c r="O74" s="24">
        <f t="shared" si="13"/>
        <v>41387</v>
      </c>
    </row>
    <row r="75" spans="1:15" x14ac:dyDescent="0.3">
      <c r="A75" s="1" t="s">
        <v>503</v>
      </c>
      <c r="B75" s="1" t="str">
        <f t="shared" si="7"/>
        <v>Abril 24 de 2013</v>
      </c>
      <c r="C75" s="1" t="s">
        <v>428</v>
      </c>
      <c r="D75" s="2">
        <v>2351.88</v>
      </c>
      <c r="E75" s="1" t="s">
        <v>429</v>
      </c>
      <c r="F75" s="3">
        <v>0.20621719271934633</v>
      </c>
      <c r="G75" s="1" t="s">
        <v>430</v>
      </c>
      <c r="H75" s="8">
        <f>VLOOKUP(B75,'TRM2'!C:D,2,0)</f>
        <v>1838.03</v>
      </c>
      <c r="I75" s="9">
        <f t="shared" si="8"/>
        <v>4322825.9964000005</v>
      </c>
      <c r="J75" s="7">
        <f t="shared" si="9"/>
        <v>4322.8259964000008</v>
      </c>
      <c r="K75" t="e">
        <f>VLOOKUP(A75,'Cacao Nacional'!B:D,3,0)</f>
        <v>#N/A</v>
      </c>
      <c r="L75" t="str">
        <f t="shared" si="10"/>
        <v>Abril</v>
      </c>
      <c r="M75" t="str">
        <f t="shared" si="11"/>
        <v>2013</v>
      </c>
      <c r="N75" t="str">
        <f t="shared" si="12"/>
        <v>Abril de 2013</v>
      </c>
      <c r="O75" s="24">
        <f t="shared" si="13"/>
        <v>41388</v>
      </c>
    </row>
    <row r="76" spans="1:15" x14ac:dyDescent="0.3">
      <c r="A76" s="1" t="s">
        <v>504</v>
      </c>
      <c r="B76" s="1" t="str">
        <f t="shared" si="7"/>
        <v>Abril 25 de 2013</v>
      </c>
      <c r="C76" s="1" t="s">
        <v>428</v>
      </c>
      <c r="D76" s="2">
        <v>2385.59</v>
      </c>
      <c r="E76" s="1" t="s">
        <v>429</v>
      </c>
      <c r="F76" s="3">
        <v>1.4333214279640132</v>
      </c>
      <c r="G76" s="1" t="s">
        <v>430</v>
      </c>
      <c r="H76" s="8">
        <f>VLOOKUP(B76,'TRM2'!C:D,2,0)</f>
        <v>1836.79</v>
      </c>
      <c r="I76" s="9">
        <f t="shared" si="8"/>
        <v>4381827.8561000004</v>
      </c>
      <c r="J76" s="7">
        <f t="shared" si="9"/>
        <v>4381.8278561000006</v>
      </c>
      <c r="K76" t="e">
        <f>VLOOKUP(A76,'Cacao Nacional'!B:D,3,0)</f>
        <v>#N/A</v>
      </c>
      <c r="L76" t="str">
        <f t="shared" si="10"/>
        <v>Abril</v>
      </c>
      <c r="M76" t="str">
        <f t="shared" si="11"/>
        <v>2013</v>
      </c>
      <c r="N76" t="str">
        <f t="shared" si="12"/>
        <v>Abril de 2013</v>
      </c>
      <c r="O76" s="24">
        <f t="shared" si="13"/>
        <v>41389</v>
      </c>
    </row>
    <row r="77" spans="1:15" x14ac:dyDescent="0.3">
      <c r="A77" s="1" t="s">
        <v>505</v>
      </c>
      <c r="B77" s="1" t="str">
        <f t="shared" si="7"/>
        <v>Abril 26 de 2013</v>
      </c>
      <c r="C77" s="1" t="s">
        <v>428</v>
      </c>
      <c r="D77" s="2">
        <v>2386.89</v>
      </c>
      <c r="E77" s="1" t="s">
        <v>429</v>
      </c>
      <c r="F77" s="3">
        <v>5.4493856865585742E-2</v>
      </c>
      <c r="G77" s="1" t="s">
        <v>430</v>
      </c>
      <c r="H77" s="8">
        <f>VLOOKUP(B77,'TRM2'!C:D,2,0)</f>
        <v>1830.84</v>
      </c>
      <c r="I77" s="9">
        <f t="shared" si="8"/>
        <v>4370013.6875999998</v>
      </c>
      <c r="J77" s="7">
        <f t="shared" si="9"/>
        <v>4370.0136875999997</v>
      </c>
      <c r="K77" t="e">
        <f>VLOOKUP(A77,'Cacao Nacional'!B:D,3,0)</f>
        <v>#N/A</v>
      </c>
      <c r="L77" t="str">
        <f t="shared" si="10"/>
        <v>Abril</v>
      </c>
      <c r="M77" t="str">
        <f t="shared" si="11"/>
        <v>2013</v>
      </c>
      <c r="N77" t="str">
        <f t="shared" si="12"/>
        <v>Abril de 2013</v>
      </c>
      <c r="O77" s="24">
        <f t="shared" si="13"/>
        <v>41390</v>
      </c>
    </row>
    <row r="78" spans="1:15" x14ac:dyDescent="0.3">
      <c r="A78" s="1" t="s">
        <v>506</v>
      </c>
      <c r="B78" s="1" t="str">
        <f t="shared" si="7"/>
        <v>Abril 29 de 2013</v>
      </c>
      <c r="C78" s="1" t="s">
        <v>428</v>
      </c>
      <c r="D78" s="2">
        <v>2358.11</v>
      </c>
      <c r="E78" s="1" t="s">
        <v>429</v>
      </c>
      <c r="F78" s="3">
        <v>-1.2057530929368236</v>
      </c>
      <c r="G78" s="1" t="s">
        <v>430</v>
      </c>
      <c r="H78" s="8">
        <f>VLOOKUP(B78,'TRM2'!C:D,2,0)</f>
        <v>1833.7</v>
      </c>
      <c r="I78" s="9">
        <f t="shared" si="8"/>
        <v>4324066.307</v>
      </c>
      <c r="J78" s="7">
        <f t="shared" si="9"/>
        <v>4324.0663070000001</v>
      </c>
      <c r="K78" t="e">
        <f>VLOOKUP(A78,'Cacao Nacional'!B:D,3,0)</f>
        <v>#N/A</v>
      </c>
      <c r="L78" t="str">
        <f t="shared" si="10"/>
        <v>Abril</v>
      </c>
      <c r="M78" t="str">
        <f t="shared" si="11"/>
        <v>2013</v>
      </c>
      <c r="N78" t="str">
        <f t="shared" si="12"/>
        <v>Abril de 2013</v>
      </c>
      <c r="O78" s="24">
        <f t="shared" si="13"/>
        <v>41393</v>
      </c>
    </row>
    <row r="79" spans="1:15" x14ac:dyDescent="0.3">
      <c r="A79" s="1" t="s">
        <v>507</v>
      </c>
      <c r="B79" s="1" t="str">
        <f t="shared" si="7"/>
        <v>Abril 30 de 2013</v>
      </c>
      <c r="C79" s="1" t="s">
        <v>428</v>
      </c>
      <c r="D79" s="2">
        <v>2383.71</v>
      </c>
      <c r="E79" s="1" t="s">
        <v>429</v>
      </c>
      <c r="F79" s="3">
        <v>1.0856151748646121</v>
      </c>
      <c r="G79" s="1" t="s">
        <v>430</v>
      </c>
      <c r="H79" s="8">
        <f>VLOOKUP(B79,'TRM2'!C:D,2,0)</f>
        <v>1828.79</v>
      </c>
      <c r="I79" s="9">
        <f t="shared" si="8"/>
        <v>4359305.0109000001</v>
      </c>
      <c r="J79" s="7">
        <f t="shared" si="9"/>
        <v>4359.3050109000005</v>
      </c>
      <c r="K79" t="e">
        <f>VLOOKUP(A79,'Cacao Nacional'!B:D,3,0)</f>
        <v>#N/A</v>
      </c>
      <c r="L79" t="str">
        <f t="shared" si="10"/>
        <v>Abril</v>
      </c>
      <c r="M79" t="str">
        <f t="shared" si="11"/>
        <v>2013</v>
      </c>
      <c r="N79" t="str">
        <f t="shared" si="12"/>
        <v>Abril de 2013</v>
      </c>
      <c r="O79" s="24">
        <f t="shared" si="13"/>
        <v>41394</v>
      </c>
    </row>
    <row r="80" spans="1:15" x14ac:dyDescent="0.3">
      <c r="A80" s="1" t="s">
        <v>508</v>
      </c>
      <c r="B80" s="1" t="str">
        <f t="shared" si="7"/>
        <v>Mayo 2 de 2013</v>
      </c>
      <c r="C80" s="1" t="s">
        <v>428</v>
      </c>
      <c r="D80" s="2">
        <v>2425.4299999999998</v>
      </c>
      <c r="E80" s="1" t="s">
        <v>429</v>
      </c>
      <c r="F80" s="3">
        <v>1.750212903415256</v>
      </c>
      <c r="G80" s="1" t="s">
        <v>430</v>
      </c>
      <c r="H80" s="8">
        <f>VLOOKUP(B80,'TRM2'!C:D,2,0)</f>
        <v>1825.83</v>
      </c>
      <c r="I80" s="9">
        <f t="shared" si="8"/>
        <v>4428422.8568999991</v>
      </c>
      <c r="J80" s="7">
        <f t="shared" si="9"/>
        <v>4428.4228568999988</v>
      </c>
      <c r="K80" t="e">
        <f>VLOOKUP(A80,'Cacao Nacional'!B:D,3,0)</f>
        <v>#N/A</v>
      </c>
      <c r="L80" t="str">
        <f t="shared" si="10"/>
        <v>Mayo</v>
      </c>
      <c r="M80" t="str">
        <f t="shared" si="11"/>
        <v>2013</v>
      </c>
      <c r="N80" t="str">
        <f t="shared" si="12"/>
        <v>Mayo de 2013</v>
      </c>
      <c r="O80" s="24">
        <f t="shared" si="13"/>
        <v>41396</v>
      </c>
    </row>
    <row r="81" spans="1:15" x14ac:dyDescent="0.3">
      <c r="A81" s="1" t="s">
        <v>509</v>
      </c>
      <c r="B81" s="1" t="str">
        <f t="shared" si="7"/>
        <v>Mayo 6 de 2013</v>
      </c>
      <c r="C81" s="1" t="s">
        <v>428</v>
      </c>
      <c r="D81" s="2">
        <v>2426.31</v>
      </c>
      <c r="E81" s="1" t="s">
        <v>429</v>
      </c>
      <c r="F81" s="3">
        <v>3.6282226244423017E-2</v>
      </c>
      <c r="G81" s="1" t="s">
        <v>430</v>
      </c>
      <c r="H81" s="8">
        <f>VLOOKUP(B81,'TRM2'!C:D,2,0)</f>
        <v>1835.88</v>
      </c>
      <c r="I81" s="9">
        <f t="shared" si="8"/>
        <v>4454414.0027999999</v>
      </c>
      <c r="J81" s="7">
        <f t="shared" si="9"/>
        <v>4454.4140028000002</v>
      </c>
      <c r="K81" t="e">
        <f>VLOOKUP(A81,'Cacao Nacional'!B:D,3,0)</f>
        <v>#N/A</v>
      </c>
      <c r="L81" t="str">
        <f t="shared" si="10"/>
        <v>Mayo</v>
      </c>
      <c r="M81" t="str">
        <f t="shared" si="11"/>
        <v>2013</v>
      </c>
      <c r="N81" t="str">
        <f t="shared" si="12"/>
        <v>Mayo de 2013</v>
      </c>
      <c r="O81" s="24">
        <f t="shared" si="13"/>
        <v>41400</v>
      </c>
    </row>
    <row r="82" spans="1:15" x14ac:dyDescent="0.3">
      <c r="A82" s="1" t="s">
        <v>510</v>
      </c>
      <c r="B82" s="1" t="str">
        <f t="shared" si="7"/>
        <v>Mayo 7 de 2013</v>
      </c>
      <c r="C82" s="1" t="s">
        <v>428</v>
      </c>
      <c r="D82" s="2">
        <v>2420.6799999999998</v>
      </c>
      <c r="E82" s="1" t="s">
        <v>429</v>
      </c>
      <c r="F82" s="3">
        <v>-0.23203959922681394</v>
      </c>
      <c r="G82" s="1" t="s">
        <v>430</v>
      </c>
      <c r="H82" s="8">
        <f>VLOOKUP(B82,'TRM2'!C:D,2,0)</f>
        <v>1831.42</v>
      </c>
      <c r="I82" s="9">
        <f t="shared" si="8"/>
        <v>4433281.7655999996</v>
      </c>
      <c r="J82" s="7">
        <f t="shared" si="9"/>
        <v>4433.2817655999997</v>
      </c>
      <c r="K82" t="e">
        <f>VLOOKUP(A82,'Cacao Nacional'!B:D,3,0)</f>
        <v>#N/A</v>
      </c>
      <c r="L82" t="str">
        <f t="shared" si="10"/>
        <v>Mayo</v>
      </c>
      <c r="M82" t="str">
        <f t="shared" si="11"/>
        <v>2013</v>
      </c>
      <c r="N82" t="str">
        <f t="shared" si="12"/>
        <v>Mayo de 2013</v>
      </c>
      <c r="O82" s="24">
        <f t="shared" si="13"/>
        <v>41401</v>
      </c>
    </row>
    <row r="83" spans="1:15" x14ac:dyDescent="0.3">
      <c r="A83" s="1" t="s">
        <v>511</v>
      </c>
      <c r="B83" s="1" t="str">
        <f t="shared" si="7"/>
        <v>Mayo 8 de 2013</v>
      </c>
      <c r="C83" s="1" t="s">
        <v>428</v>
      </c>
      <c r="D83" s="2">
        <v>2417.31</v>
      </c>
      <c r="E83" s="1" t="s">
        <v>429</v>
      </c>
      <c r="F83" s="3">
        <v>-0.1392170794983183</v>
      </c>
      <c r="G83" s="1" t="s">
        <v>430</v>
      </c>
      <c r="H83" s="8">
        <f>VLOOKUP(B83,'TRM2'!C:D,2,0)</f>
        <v>1827.13</v>
      </c>
      <c r="I83" s="9">
        <f t="shared" si="8"/>
        <v>4416739.6203000005</v>
      </c>
      <c r="J83" s="7">
        <f t="shared" si="9"/>
        <v>4416.7396203000008</v>
      </c>
      <c r="K83" t="e">
        <f>VLOOKUP(A83,'Cacao Nacional'!B:D,3,0)</f>
        <v>#N/A</v>
      </c>
      <c r="L83" t="str">
        <f t="shared" si="10"/>
        <v>Mayo</v>
      </c>
      <c r="M83" t="str">
        <f t="shared" si="11"/>
        <v>2013</v>
      </c>
      <c r="N83" t="str">
        <f t="shared" si="12"/>
        <v>Mayo de 2013</v>
      </c>
      <c r="O83" s="24">
        <f t="shared" si="13"/>
        <v>41402</v>
      </c>
    </row>
    <row r="84" spans="1:15" x14ac:dyDescent="0.3">
      <c r="A84" s="1" t="s">
        <v>512</v>
      </c>
      <c r="B84" s="1" t="str">
        <f t="shared" si="7"/>
        <v>Mayo 9 de 2013</v>
      </c>
      <c r="C84" s="1" t="s">
        <v>428</v>
      </c>
      <c r="D84" s="2">
        <v>2378.75</v>
      </c>
      <c r="E84" s="1" t="s">
        <v>429</v>
      </c>
      <c r="F84" s="3">
        <v>-1.5951615638871284</v>
      </c>
      <c r="G84" s="1" t="s">
        <v>430</v>
      </c>
      <c r="H84" s="8">
        <f>VLOOKUP(B84,'TRM2'!C:D,2,0)</f>
        <v>1830.7</v>
      </c>
      <c r="I84" s="9">
        <f t="shared" si="8"/>
        <v>4354777.625</v>
      </c>
      <c r="J84" s="7">
        <f t="shared" si="9"/>
        <v>4354.7776249999997</v>
      </c>
      <c r="K84" t="e">
        <f>VLOOKUP(A84,'Cacao Nacional'!B:D,3,0)</f>
        <v>#N/A</v>
      </c>
      <c r="L84" t="str">
        <f t="shared" si="10"/>
        <v>Mayo</v>
      </c>
      <c r="M84" t="str">
        <f t="shared" si="11"/>
        <v>2013</v>
      </c>
      <c r="N84" t="str">
        <f t="shared" si="12"/>
        <v>Mayo de 2013</v>
      </c>
      <c r="O84" s="24">
        <f t="shared" si="13"/>
        <v>41403</v>
      </c>
    </row>
    <row r="85" spans="1:15" x14ac:dyDescent="0.3">
      <c r="A85" s="1" t="s">
        <v>513</v>
      </c>
      <c r="B85" s="1" t="str">
        <f t="shared" si="7"/>
        <v>Mayo 10 de 2013</v>
      </c>
      <c r="C85" s="1" t="s">
        <v>428</v>
      </c>
      <c r="D85" s="2">
        <v>2358.23</v>
      </c>
      <c r="E85" s="1" t="s">
        <v>429</v>
      </c>
      <c r="F85" s="3">
        <v>-0.86263794009458672</v>
      </c>
      <c r="G85" s="1" t="s">
        <v>430</v>
      </c>
      <c r="H85" s="8">
        <f>VLOOKUP(B85,'TRM2'!C:D,2,0)</f>
        <v>1833.07</v>
      </c>
      <c r="I85" s="9">
        <f t="shared" si="8"/>
        <v>4322800.6661</v>
      </c>
      <c r="J85" s="7">
        <f t="shared" si="9"/>
        <v>4322.8006660999999</v>
      </c>
      <c r="K85" t="e">
        <f>VLOOKUP(A85,'Cacao Nacional'!B:D,3,0)</f>
        <v>#N/A</v>
      </c>
      <c r="L85" t="str">
        <f t="shared" si="10"/>
        <v>Mayo</v>
      </c>
      <c r="M85" t="str">
        <f t="shared" si="11"/>
        <v>2013</v>
      </c>
      <c r="N85" t="str">
        <f t="shared" si="12"/>
        <v>Mayo de 2013</v>
      </c>
      <c r="O85" s="24">
        <f t="shared" si="13"/>
        <v>41404</v>
      </c>
    </row>
    <row r="86" spans="1:15" x14ac:dyDescent="0.3">
      <c r="A86" s="1" t="s">
        <v>514</v>
      </c>
      <c r="B86" s="1" t="str">
        <f t="shared" si="7"/>
        <v>Mayo 14 de 2013</v>
      </c>
      <c r="C86" s="1" t="s">
        <v>428</v>
      </c>
      <c r="D86" s="2">
        <v>2377.84</v>
      </c>
      <c r="E86" s="1" t="s">
        <v>429</v>
      </c>
      <c r="F86" s="3">
        <v>0.8315558702925554</v>
      </c>
      <c r="G86" s="1" t="s">
        <v>430</v>
      </c>
      <c r="H86" s="8">
        <f>VLOOKUP(B86,'TRM2'!C:D,2,0)</f>
        <v>1834.83</v>
      </c>
      <c r="I86" s="9">
        <f t="shared" si="8"/>
        <v>4362932.1672</v>
      </c>
      <c r="J86" s="7">
        <f t="shared" si="9"/>
        <v>4362.9321671999996</v>
      </c>
      <c r="K86" t="e">
        <f>VLOOKUP(A86,'Cacao Nacional'!B:D,3,0)</f>
        <v>#N/A</v>
      </c>
      <c r="L86" t="str">
        <f t="shared" si="10"/>
        <v>Mayo</v>
      </c>
      <c r="M86" t="str">
        <f t="shared" si="11"/>
        <v>2013</v>
      </c>
      <c r="N86" t="str">
        <f t="shared" si="12"/>
        <v>Mayo de 2013</v>
      </c>
      <c r="O86" s="24">
        <f t="shared" si="13"/>
        <v>41408</v>
      </c>
    </row>
    <row r="87" spans="1:15" x14ac:dyDescent="0.3">
      <c r="A87" s="1" t="s">
        <v>515</v>
      </c>
      <c r="B87" s="1" t="str">
        <f t="shared" si="7"/>
        <v>Mayo 15 de 2013</v>
      </c>
      <c r="C87" s="1" t="s">
        <v>428</v>
      </c>
      <c r="D87" s="2">
        <v>2366.77</v>
      </c>
      <c r="E87" s="1" t="s">
        <v>429</v>
      </c>
      <c r="F87" s="3">
        <v>-0.46554856508428499</v>
      </c>
      <c r="G87" s="1" t="s">
        <v>430</v>
      </c>
      <c r="H87" s="8">
        <f>VLOOKUP(B87,'TRM2'!C:D,2,0)</f>
        <v>1838.63</v>
      </c>
      <c r="I87" s="9">
        <f t="shared" si="8"/>
        <v>4351614.3251</v>
      </c>
      <c r="J87" s="7">
        <f t="shared" si="9"/>
        <v>4351.6143251000003</v>
      </c>
      <c r="K87" t="e">
        <f>VLOOKUP(A87,'Cacao Nacional'!B:D,3,0)</f>
        <v>#N/A</v>
      </c>
      <c r="L87" t="str">
        <f t="shared" si="10"/>
        <v>Mayo</v>
      </c>
      <c r="M87" t="str">
        <f t="shared" si="11"/>
        <v>2013</v>
      </c>
      <c r="N87" t="str">
        <f t="shared" si="12"/>
        <v>Mayo de 2013</v>
      </c>
      <c r="O87" s="24">
        <f t="shared" si="13"/>
        <v>41409</v>
      </c>
    </row>
    <row r="88" spans="1:15" x14ac:dyDescent="0.3">
      <c r="A88" s="1" t="s">
        <v>516</v>
      </c>
      <c r="B88" s="1" t="str">
        <f t="shared" si="7"/>
        <v>Mayo 16 de 2013</v>
      </c>
      <c r="C88" s="1" t="s">
        <v>428</v>
      </c>
      <c r="D88" s="2">
        <v>2323.33</v>
      </c>
      <c r="E88" s="1" t="s">
        <v>429</v>
      </c>
      <c r="F88" s="3">
        <v>-1.8354128200036359</v>
      </c>
      <c r="G88" s="1" t="s">
        <v>430</v>
      </c>
      <c r="H88" s="8">
        <f>VLOOKUP(B88,'TRM2'!C:D,2,0)</f>
        <v>1843.75</v>
      </c>
      <c r="I88" s="9">
        <f t="shared" si="8"/>
        <v>4283639.6875</v>
      </c>
      <c r="J88" s="7">
        <f t="shared" si="9"/>
        <v>4283.6396875</v>
      </c>
      <c r="K88" t="e">
        <f>VLOOKUP(A88,'Cacao Nacional'!B:D,3,0)</f>
        <v>#N/A</v>
      </c>
      <c r="L88" t="str">
        <f t="shared" si="10"/>
        <v>Mayo</v>
      </c>
      <c r="M88" t="str">
        <f t="shared" si="11"/>
        <v>2013</v>
      </c>
      <c r="N88" t="str">
        <f t="shared" si="12"/>
        <v>Mayo de 2013</v>
      </c>
      <c r="O88" s="24">
        <f t="shared" si="13"/>
        <v>41410</v>
      </c>
    </row>
    <row r="89" spans="1:15" x14ac:dyDescent="0.3">
      <c r="A89" s="1" t="s">
        <v>517</v>
      </c>
      <c r="B89" s="1" t="str">
        <f t="shared" si="7"/>
        <v>Mayo 17 de 2013</v>
      </c>
      <c r="C89" s="1" t="s">
        <v>428</v>
      </c>
      <c r="D89" s="2">
        <v>2330.1</v>
      </c>
      <c r="E89" s="1" t="s">
        <v>429</v>
      </c>
      <c r="F89" s="3">
        <v>0.29139209668880367</v>
      </c>
      <c r="G89" s="1" t="s">
        <v>430</v>
      </c>
      <c r="H89" s="8">
        <f>VLOOKUP(B89,'TRM2'!C:D,2,0)</f>
        <v>1838.82</v>
      </c>
      <c r="I89" s="9">
        <f t="shared" si="8"/>
        <v>4284634.4819999998</v>
      </c>
      <c r="J89" s="7">
        <f t="shared" si="9"/>
        <v>4284.6344819999995</v>
      </c>
      <c r="K89" t="e">
        <f>VLOOKUP(A89,'Cacao Nacional'!B:D,3,0)</f>
        <v>#N/A</v>
      </c>
      <c r="L89" t="str">
        <f t="shared" si="10"/>
        <v>Mayo</v>
      </c>
      <c r="M89" t="str">
        <f t="shared" si="11"/>
        <v>2013</v>
      </c>
      <c r="N89" t="str">
        <f t="shared" si="12"/>
        <v>Mayo de 2013</v>
      </c>
      <c r="O89" s="24">
        <f t="shared" si="13"/>
        <v>41411</v>
      </c>
    </row>
    <row r="90" spans="1:15" x14ac:dyDescent="0.3">
      <c r="A90" s="1" t="s">
        <v>518</v>
      </c>
      <c r="B90" s="1" t="str">
        <f t="shared" si="7"/>
        <v>Mayo 20 de 2013</v>
      </c>
      <c r="C90" s="1" t="s">
        <v>428</v>
      </c>
      <c r="D90" s="2">
        <v>2330.1</v>
      </c>
      <c r="E90" s="1" t="s">
        <v>429</v>
      </c>
      <c r="F90" s="3">
        <v>0</v>
      </c>
      <c r="G90" s="1" t="s">
        <v>430</v>
      </c>
      <c r="H90" s="8">
        <f>VLOOKUP(B90,'TRM2'!C:D,2,0)</f>
        <v>1841.35</v>
      </c>
      <c r="I90" s="9">
        <f t="shared" si="8"/>
        <v>4290529.6349999998</v>
      </c>
      <c r="J90" s="7">
        <f t="shared" si="9"/>
        <v>4290.5296349999999</v>
      </c>
      <c r="K90" t="e">
        <f>VLOOKUP(A90,'Cacao Nacional'!B:D,3,0)</f>
        <v>#N/A</v>
      </c>
      <c r="L90" t="str">
        <f t="shared" si="10"/>
        <v>Mayo</v>
      </c>
      <c r="M90" t="str">
        <f t="shared" si="11"/>
        <v>2013</v>
      </c>
      <c r="N90" t="str">
        <f t="shared" si="12"/>
        <v>Mayo de 2013</v>
      </c>
      <c r="O90" s="24">
        <f t="shared" si="13"/>
        <v>41414</v>
      </c>
    </row>
    <row r="91" spans="1:15" x14ac:dyDescent="0.3">
      <c r="A91" s="1" t="s">
        <v>519</v>
      </c>
      <c r="B91" s="1" t="str">
        <f t="shared" si="7"/>
        <v>Mayo 21 de 2013</v>
      </c>
      <c r="C91" s="1" t="s">
        <v>428</v>
      </c>
      <c r="D91" s="2">
        <v>2366.46</v>
      </c>
      <c r="E91" s="1" t="s">
        <v>429</v>
      </c>
      <c r="F91" s="3">
        <v>1.5604480494399438</v>
      </c>
      <c r="G91" s="1" t="s">
        <v>430</v>
      </c>
      <c r="H91" s="8">
        <f>VLOOKUP(B91,'TRM2'!C:D,2,0)</f>
        <v>1842.59</v>
      </c>
      <c r="I91" s="9">
        <f t="shared" si="8"/>
        <v>4360415.5313999997</v>
      </c>
      <c r="J91" s="7">
        <f t="shared" si="9"/>
        <v>4360.4155314</v>
      </c>
      <c r="K91" t="e">
        <f>VLOOKUP(A91,'Cacao Nacional'!B:D,3,0)</f>
        <v>#N/A</v>
      </c>
      <c r="L91" t="str">
        <f t="shared" si="10"/>
        <v>Mayo</v>
      </c>
      <c r="M91" t="str">
        <f t="shared" si="11"/>
        <v>2013</v>
      </c>
      <c r="N91" t="str">
        <f t="shared" si="12"/>
        <v>Mayo de 2013</v>
      </c>
      <c r="O91" s="24">
        <f t="shared" si="13"/>
        <v>41415</v>
      </c>
    </row>
    <row r="92" spans="1:15" x14ac:dyDescent="0.3">
      <c r="A92" s="1" t="s">
        <v>520</v>
      </c>
      <c r="B92" s="1" t="str">
        <f t="shared" si="7"/>
        <v>Mayo 22 de 2013</v>
      </c>
      <c r="C92" s="1" t="s">
        <v>428</v>
      </c>
      <c r="D92" s="2">
        <v>2333.48</v>
      </c>
      <c r="E92" s="1" t="s">
        <v>429</v>
      </c>
      <c r="F92" s="3">
        <v>-1.3936428251481123</v>
      </c>
      <c r="G92" s="1" t="s">
        <v>430</v>
      </c>
      <c r="H92" s="8">
        <f>VLOOKUP(B92,'TRM2'!C:D,2,0)</f>
        <v>1846.76</v>
      </c>
      <c r="I92" s="9">
        <f t="shared" si="8"/>
        <v>4309377.5247999998</v>
      </c>
      <c r="J92" s="7">
        <f t="shared" si="9"/>
        <v>4309.3775248000002</v>
      </c>
      <c r="K92" t="e">
        <f>VLOOKUP(A92,'Cacao Nacional'!B:D,3,0)</f>
        <v>#N/A</v>
      </c>
      <c r="L92" t="str">
        <f t="shared" si="10"/>
        <v>Mayo</v>
      </c>
      <c r="M92" t="str">
        <f t="shared" si="11"/>
        <v>2013</v>
      </c>
      <c r="N92" t="str">
        <f t="shared" si="12"/>
        <v>Mayo de 2013</v>
      </c>
      <c r="O92" s="24">
        <f t="shared" si="13"/>
        <v>41416</v>
      </c>
    </row>
    <row r="93" spans="1:15" x14ac:dyDescent="0.3">
      <c r="A93" s="1" t="s">
        <v>521</v>
      </c>
      <c r="B93" s="1" t="str">
        <f t="shared" si="7"/>
        <v>Mayo 23 de 2013</v>
      </c>
      <c r="C93" s="1" t="s">
        <v>428</v>
      </c>
      <c r="D93" s="2">
        <v>2301.4499999999998</v>
      </c>
      <c r="E93" s="1" t="s">
        <v>429</v>
      </c>
      <c r="F93" s="3">
        <v>-1.3726280062396163</v>
      </c>
      <c r="G93" s="1" t="s">
        <v>430</v>
      </c>
      <c r="H93" s="8">
        <f>VLOOKUP(B93,'TRM2'!C:D,2,0)</f>
        <v>1850.55</v>
      </c>
      <c r="I93" s="9">
        <f t="shared" si="8"/>
        <v>4258948.2974999994</v>
      </c>
      <c r="J93" s="7">
        <f t="shared" si="9"/>
        <v>4258.9482974999992</v>
      </c>
      <c r="K93" t="e">
        <f>VLOOKUP(A93,'Cacao Nacional'!B:D,3,0)</f>
        <v>#N/A</v>
      </c>
      <c r="L93" t="str">
        <f t="shared" si="10"/>
        <v>Mayo</v>
      </c>
      <c r="M93" t="str">
        <f t="shared" si="11"/>
        <v>2013</v>
      </c>
      <c r="N93" t="str">
        <f t="shared" si="12"/>
        <v>Mayo de 2013</v>
      </c>
      <c r="O93" s="24">
        <f t="shared" si="13"/>
        <v>41417</v>
      </c>
    </row>
    <row r="94" spans="1:15" x14ac:dyDescent="0.3">
      <c r="A94" s="1" t="s">
        <v>522</v>
      </c>
      <c r="B94" s="1" t="str">
        <f t="shared" si="7"/>
        <v>Mayo 24 de 2013</v>
      </c>
      <c r="C94" s="1" t="s">
        <v>428</v>
      </c>
      <c r="D94" s="2">
        <v>2279.84</v>
      </c>
      <c r="E94" s="1" t="s">
        <v>429</v>
      </c>
      <c r="F94" s="3">
        <v>-0.9389732559907743</v>
      </c>
      <c r="G94" s="1" t="s">
        <v>430</v>
      </c>
      <c r="H94" s="8">
        <f>VLOOKUP(B94,'TRM2'!C:D,2,0)</f>
        <v>1864.02</v>
      </c>
      <c r="I94" s="9">
        <f t="shared" si="8"/>
        <v>4249667.3568000002</v>
      </c>
      <c r="J94" s="7">
        <f t="shared" si="9"/>
        <v>4249.6673568000006</v>
      </c>
      <c r="K94" t="e">
        <f>VLOOKUP(A94,'Cacao Nacional'!B:D,3,0)</f>
        <v>#N/A</v>
      </c>
      <c r="L94" t="str">
        <f t="shared" si="10"/>
        <v>Mayo</v>
      </c>
      <c r="M94" t="str">
        <f t="shared" si="11"/>
        <v>2013</v>
      </c>
      <c r="N94" t="str">
        <f t="shared" si="12"/>
        <v>Mayo de 2013</v>
      </c>
      <c r="O94" s="24">
        <f t="shared" si="13"/>
        <v>41418</v>
      </c>
    </row>
    <row r="95" spans="1:15" x14ac:dyDescent="0.3">
      <c r="A95" s="1" t="s">
        <v>523</v>
      </c>
      <c r="B95" s="1" t="str">
        <f t="shared" si="7"/>
        <v>Mayo 27 de 2013</v>
      </c>
      <c r="C95" s="1" t="s">
        <v>428</v>
      </c>
      <c r="D95" s="2">
        <v>2301.4499999999998</v>
      </c>
      <c r="E95" s="1" t="s">
        <v>429</v>
      </c>
      <c r="F95" s="3">
        <v>0.94787353498489679</v>
      </c>
      <c r="G95" s="1" t="s">
        <v>430</v>
      </c>
      <c r="H95" s="8">
        <f>VLOOKUP(B95,'TRM2'!C:D,2,0)</f>
        <v>1874.1</v>
      </c>
      <c r="I95" s="9">
        <f t="shared" si="8"/>
        <v>4313147.4449999994</v>
      </c>
      <c r="J95" s="7">
        <f t="shared" si="9"/>
        <v>4313.1474449999996</v>
      </c>
      <c r="K95" t="e">
        <f>VLOOKUP(A95,'Cacao Nacional'!B:D,3,0)</f>
        <v>#N/A</v>
      </c>
      <c r="L95" t="str">
        <f t="shared" si="10"/>
        <v>Mayo</v>
      </c>
      <c r="M95" t="str">
        <f t="shared" si="11"/>
        <v>2013</v>
      </c>
      <c r="N95" t="str">
        <f t="shared" si="12"/>
        <v>Mayo de 2013</v>
      </c>
      <c r="O95" s="24">
        <f t="shared" si="13"/>
        <v>41421</v>
      </c>
    </row>
    <row r="96" spans="1:15" x14ac:dyDescent="0.3">
      <c r="A96" s="1" t="s">
        <v>524</v>
      </c>
      <c r="B96" s="1" t="str">
        <f t="shared" si="7"/>
        <v>Mayo 28 de 2013</v>
      </c>
      <c r="C96" s="1" t="s">
        <v>428</v>
      </c>
      <c r="D96" s="2">
        <v>2240.8200000000002</v>
      </c>
      <c r="E96" s="1" t="s">
        <v>429</v>
      </c>
      <c r="F96" s="3">
        <v>-2.6344261226617856</v>
      </c>
      <c r="G96" s="1" t="s">
        <v>430</v>
      </c>
      <c r="H96" s="8">
        <f>VLOOKUP(B96,'TRM2'!C:D,2,0)</f>
        <v>1874.1</v>
      </c>
      <c r="I96" s="9">
        <f t="shared" si="8"/>
        <v>4199520.7620000001</v>
      </c>
      <c r="J96" s="7">
        <f t="shared" si="9"/>
        <v>4199.5207620000001</v>
      </c>
      <c r="K96" t="e">
        <f>VLOOKUP(A96,'Cacao Nacional'!B:D,3,0)</f>
        <v>#N/A</v>
      </c>
      <c r="L96" t="str">
        <f t="shared" si="10"/>
        <v>Mayo</v>
      </c>
      <c r="M96" t="str">
        <f t="shared" si="11"/>
        <v>2013</v>
      </c>
      <c r="N96" t="str">
        <f t="shared" si="12"/>
        <v>Mayo de 2013</v>
      </c>
      <c r="O96" s="24">
        <f t="shared" si="13"/>
        <v>41422</v>
      </c>
    </row>
    <row r="97" spans="1:15" x14ac:dyDescent="0.3">
      <c r="A97" s="1" t="s">
        <v>525</v>
      </c>
      <c r="B97" s="1" t="str">
        <f t="shared" si="7"/>
        <v>Mayo 29 de 2013</v>
      </c>
      <c r="C97" s="1" t="s">
        <v>428</v>
      </c>
      <c r="D97" s="2">
        <v>2248.15</v>
      </c>
      <c r="E97" s="1" t="s">
        <v>429</v>
      </c>
      <c r="F97" s="3">
        <v>0.32711239635490252</v>
      </c>
      <c r="G97" s="1" t="s">
        <v>430</v>
      </c>
      <c r="H97" s="8">
        <f>VLOOKUP(B97,'TRM2'!C:D,2,0)</f>
        <v>1897.1</v>
      </c>
      <c r="I97" s="9">
        <f t="shared" si="8"/>
        <v>4264965.3650000002</v>
      </c>
      <c r="J97" s="7">
        <f t="shared" si="9"/>
        <v>4264.965365</v>
      </c>
      <c r="K97" t="e">
        <f>VLOOKUP(A97,'Cacao Nacional'!B:D,3,0)</f>
        <v>#N/A</v>
      </c>
      <c r="L97" t="str">
        <f t="shared" si="10"/>
        <v>Mayo</v>
      </c>
      <c r="M97" t="str">
        <f t="shared" si="11"/>
        <v>2013</v>
      </c>
      <c r="N97" t="str">
        <f t="shared" si="12"/>
        <v>Mayo de 2013</v>
      </c>
      <c r="O97" s="24">
        <f t="shared" si="13"/>
        <v>41423</v>
      </c>
    </row>
    <row r="98" spans="1:15" x14ac:dyDescent="0.3">
      <c r="A98" s="1" t="s">
        <v>526</v>
      </c>
      <c r="B98" s="1" t="str">
        <f t="shared" si="7"/>
        <v>Mayo 30 de 2013</v>
      </c>
      <c r="C98" s="1" t="s">
        <v>428</v>
      </c>
      <c r="D98" s="2">
        <v>2253.21</v>
      </c>
      <c r="E98" s="1" t="s">
        <v>429</v>
      </c>
      <c r="F98" s="3">
        <v>0.22507394969196651</v>
      </c>
      <c r="G98" s="1" t="s">
        <v>430</v>
      </c>
      <c r="H98" s="8">
        <f>VLOOKUP(B98,'TRM2'!C:D,2,0)</f>
        <v>1894.13</v>
      </c>
      <c r="I98" s="9">
        <f t="shared" si="8"/>
        <v>4267872.6573000001</v>
      </c>
      <c r="J98" s="7">
        <f t="shared" si="9"/>
        <v>4267.8726573000004</v>
      </c>
      <c r="K98" t="e">
        <f>VLOOKUP(A98,'Cacao Nacional'!B:D,3,0)</f>
        <v>#N/A</v>
      </c>
      <c r="L98" t="str">
        <f t="shared" si="10"/>
        <v>Mayo</v>
      </c>
      <c r="M98" t="str">
        <f t="shared" si="11"/>
        <v>2013</v>
      </c>
      <c r="N98" t="str">
        <f t="shared" si="12"/>
        <v>Mayo de 2013</v>
      </c>
      <c r="O98" s="24">
        <f t="shared" si="13"/>
        <v>41424</v>
      </c>
    </row>
    <row r="99" spans="1:15" x14ac:dyDescent="0.3">
      <c r="A99" s="1" t="s">
        <v>527</v>
      </c>
      <c r="B99" s="1" t="str">
        <f t="shared" si="7"/>
        <v>Mayo 31 de 2013</v>
      </c>
      <c r="C99" s="1" t="s">
        <v>428</v>
      </c>
      <c r="D99" s="2">
        <v>2233.85</v>
      </c>
      <c r="E99" s="1" t="s">
        <v>429</v>
      </c>
      <c r="F99" s="3">
        <v>-0.85921862587153996</v>
      </c>
      <c r="G99" s="1" t="s">
        <v>430</v>
      </c>
      <c r="H99" s="8">
        <f>VLOOKUP(B99,'TRM2'!C:D,2,0)</f>
        <v>1891.48</v>
      </c>
      <c r="I99" s="9">
        <f t="shared" si="8"/>
        <v>4225282.5980000002</v>
      </c>
      <c r="J99" s="7">
        <f t="shared" si="9"/>
        <v>4225.2825979999998</v>
      </c>
      <c r="K99" t="e">
        <f>VLOOKUP(A99,'Cacao Nacional'!B:D,3,0)</f>
        <v>#N/A</v>
      </c>
      <c r="L99" t="str">
        <f t="shared" si="10"/>
        <v>Mayo</v>
      </c>
      <c r="M99" t="str">
        <f t="shared" si="11"/>
        <v>2013</v>
      </c>
      <c r="N99" t="str">
        <f t="shared" si="12"/>
        <v>Mayo de 2013</v>
      </c>
      <c r="O99" s="24">
        <f t="shared" si="13"/>
        <v>41425</v>
      </c>
    </row>
    <row r="100" spans="1:15" x14ac:dyDescent="0.3">
      <c r="A100" s="1" t="s">
        <v>528</v>
      </c>
      <c r="B100" s="1" t="str">
        <f t="shared" si="7"/>
        <v>Junio 3 de 2013</v>
      </c>
      <c r="C100" s="1" t="s">
        <v>428</v>
      </c>
      <c r="D100" s="2">
        <v>2283.4899999999998</v>
      </c>
      <c r="E100" s="1" t="s">
        <v>429</v>
      </c>
      <c r="F100" s="3">
        <v>2.2221724824853895</v>
      </c>
      <c r="G100" s="1" t="s">
        <v>430</v>
      </c>
      <c r="H100" s="8" t="e">
        <f>VLOOKUP(B100,'TRM2'!C:D,2,0)</f>
        <v>#N/A</v>
      </c>
      <c r="I100" s="9" t="e">
        <f t="shared" si="8"/>
        <v>#N/A</v>
      </c>
      <c r="J100" s="7" t="e">
        <f t="shared" si="9"/>
        <v>#N/A</v>
      </c>
      <c r="K100" t="e">
        <f>VLOOKUP(A100,'Cacao Nacional'!B:D,3,0)</f>
        <v>#N/A</v>
      </c>
      <c r="L100" t="str">
        <f t="shared" si="10"/>
        <v>Junio</v>
      </c>
      <c r="M100" t="str">
        <f t="shared" si="11"/>
        <v>2013</v>
      </c>
      <c r="N100" t="str">
        <f t="shared" si="12"/>
        <v>Junio de 2013</v>
      </c>
      <c r="O100" s="24">
        <f t="shared" si="13"/>
        <v>41428</v>
      </c>
    </row>
    <row r="101" spans="1:15" x14ac:dyDescent="0.3">
      <c r="A101" s="1" t="s">
        <v>529</v>
      </c>
      <c r="B101" s="1" t="str">
        <f t="shared" si="7"/>
        <v>Junio 4 de 2013</v>
      </c>
      <c r="C101" s="1" t="s">
        <v>428</v>
      </c>
      <c r="D101" s="2">
        <v>2311.06</v>
      </c>
      <c r="E101" s="1" t="s">
        <v>429</v>
      </c>
      <c r="F101" s="3">
        <v>1.207362414549666</v>
      </c>
      <c r="G101" s="1" t="s">
        <v>430</v>
      </c>
      <c r="H101" s="8">
        <f>VLOOKUP(B101,'TRM2'!C:D,2,0)</f>
        <v>1907.76</v>
      </c>
      <c r="I101" s="9">
        <f t="shared" si="8"/>
        <v>4408947.8256000001</v>
      </c>
      <c r="J101" s="7">
        <f t="shared" si="9"/>
        <v>4408.9478256000002</v>
      </c>
      <c r="K101" t="e">
        <f>VLOOKUP(A101,'Cacao Nacional'!B:D,3,0)</f>
        <v>#N/A</v>
      </c>
      <c r="L101" t="str">
        <f t="shared" si="10"/>
        <v>Junio</v>
      </c>
      <c r="M101" t="str">
        <f t="shared" si="11"/>
        <v>2013</v>
      </c>
      <c r="N101" t="str">
        <f t="shared" si="12"/>
        <v>Junio de 2013</v>
      </c>
      <c r="O101" s="24">
        <f t="shared" si="13"/>
        <v>41429</v>
      </c>
    </row>
    <row r="102" spans="1:15" x14ac:dyDescent="0.3">
      <c r="A102" s="1" t="s">
        <v>530</v>
      </c>
      <c r="B102" s="1" t="str">
        <f t="shared" si="7"/>
        <v>Junio 5 de 2013</v>
      </c>
      <c r="C102" s="1" t="s">
        <v>428</v>
      </c>
      <c r="D102" s="2">
        <v>2344.23</v>
      </c>
      <c r="E102" s="1" t="s">
        <v>429</v>
      </c>
      <c r="F102" s="3">
        <v>1.4352721262104866</v>
      </c>
      <c r="G102" s="1" t="s">
        <v>430</v>
      </c>
      <c r="H102" s="8">
        <f>VLOOKUP(B102,'TRM2'!C:D,2,0)</f>
        <v>1894.4</v>
      </c>
      <c r="I102" s="9">
        <f t="shared" si="8"/>
        <v>4440909.3119999999</v>
      </c>
      <c r="J102" s="7">
        <f t="shared" si="9"/>
        <v>4440.9093119999998</v>
      </c>
      <c r="K102" t="e">
        <f>VLOOKUP(A102,'Cacao Nacional'!B:D,3,0)</f>
        <v>#N/A</v>
      </c>
      <c r="L102" t="str">
        <f t="shared" si="10"/>
        <v>Junio</v>
      </c>
      <c r="M102" t="str">
        <f t="shared" si="11"/>
        <v>2013</v>
      </c>
      <c r="N102" t="str">
        <f t="shared" si="12"/>
        <v>Junio de 2013</v>
      </c>
      <c r="O102" s="24">
        <f t="shared" si="13"/>
        <v>41430</v>
      </c>
    </row>
    <row r="103" spans="1:15" x14ac:dyDescent="0.3">
      <c r="A103" s="1" t="s">
        <v>531</v>
      </c>
      <c r="B103" s="1" t="str">
        <f t="shared" si="7"/>
        <v>Junio 6 de 2013</v>
      </c>
      <c r="C103" s="1" t="s">
        <v>428</v>
      </c>
      <c r="D103" s="2">
        <v>2402.77</v>
      </c>
      <c r="E103" s="1" t="s">
        <v>429</v>
      </c>
      <c r="F103" s="3">
        <v>2.4971952410812919</v>
      </c>
      <c r="G103" s="1" t="s">
        <v>430</v>
      </c>
      <c r="H103" s="8">
        <f>VLOOKUP(B103,'TRM2'!C:D,2,0)</f>
        <v>1899.08</v>
      </c>
      <c r="I103" s="9">
        <f t="shared" si="8"/>
        <v>4563052.4515999993</v>
      </c>
      <c r="J103" s="7">
        <f t="shared" si="9"/>
        <v>4563.0524515999996</v>
      </c>
      <c r="K103" t="e">
        <f>VLOOKUP(A103,'Cacao Nacional'!B:D,3,0)</f>
        <v>#N/A</v>
      </c>
      <c r="L103" t="str">
        <f t="shared" si="10"/>
        <v>Junio</v>
      </c>
      <c r="M103" t="str">
        <f t="shared" si="11"/>
        <v>2013</v>
      </c>
      <c r="N103" t="str">
        <f t="shared" si="12"/>
        <v>Junio de 2013</v>
      </c>
      <c r="O103" s="24">
        <f t="shared" si="13"/>
        <v>41431</v>
      </c>
    </row>
    <row r="104" spans="1:15" x14ac:dyDescent="0.3">
      <c r="A104" s="1" t="s">
        <v>532</v>
      </c>
      <c r="B104" s="1" t="str">
        <f t="shared" si="7"/>
        <v>Junio 7 de 2013</v>
      </c>
      <c r="C104" s="1" t="s">
        <v>428</v>
      </c>
      <c r="D104" s="2">
        <v>2393.86</v>
      </c>
      <c r="E104" s="1" t="s">
        <v>429</v>
      </c>
      <c r="F104" s="3">
        <v>-0.37082200959725048</v>
      </c>
      <c r="G104" s="1" t="s">
        <v>430</v>
      </c>
      <c r="H104" s="8">
        <f>VLOOKUP(B104,'TRM2'!C:D,2,0)</f>
        <v>1907.88</v>
      </c>
      <c r="I104" s="9">
        <f t="shared" si="8"/>
        <v>4567197.6168000009</v>
      </c>
      <c r="J104" s="7">
        <f t="shared" si="9"/>
        <v>4567.197616800001</v>
      </c>
      <c r="K104" t="e">
        <f>VLOOKUP(A104,'Cacao Nacional'!B:D,3,0)</f>
        <v>#N/A</v>
      </c>
      <c r="L104" t="str">
        <f t="shared" si="10"/>
        <v>Junio</v>
      </c>
      <c r="M104" t="str">
        <f t="shared" si="11"/>
        <v>2013</v>
      </c>
      <c r="N104" t="str">
        <f t="shared" si="12"/>
        <v>Junio de 2013</v>
      </c>
      <c r="O104" s="24">
        <f t="shared" si="13"/>
        <v>41432</v>
      </c>
    </row>
    <row r="105" spans="1:15" x14ac:dyDescent="0.3">
      <c r="A105" s="1" t="s">
        <v>533</v>
      </c>
      <c r="B105" s="1" t="str">
        <f t="shared" si="7"/>
        <v>Junio 10 de 2013</v>
      </c>
      <c r="C105" s="1" t="s">
        <v>428</v>
      </c>
      <c r="D105" s="2">
        <v>2394.48</v>
      </c>
      <c r="E105" s="1" t="s">
        <v>429</v>
      </c>
      <c r="F105" s="3">
        <v>2.5899593125742141E-2</v>
      </c>
      <c r="G105" s="1" t="s">
        <v>430</v>
      </c>
      <c r="H105" s="8" t="e">
        <f>VLOOKUP(B105,'TRM2'!C:D,2,0)</f>
        <v>#N/A</v>
      </c>
      <c r="I105" s="9" t="e">
        <f t="shared" si="8"/>
        <v>#N/A</v>
      </c>
      <c r="J105" s="7" t="e">
        <f t="shared" si="9"/>
        <v>#N/A</v>
      </c>
      <c r="K105" t="e">
        <f>VLOOKUP(A105,'Cacao Nacional'!B:D,3,0)</f>
        <v>#N/A</v>
      </c>
      <c r="L105" t="str">
        <f t="shared" si="10"/>
        <v>Junio</v>
      </c>
      <c r="M105" t="str">
        <f t="shared" si="11"/>
        <v>2013</v>
      </c>
      <c r="N105" t="str">
        <f t="shared" si="12"/>
        <v>Junio de 2013</v>
      </c>
      <c r="O105" s="24">
        <f t="shared" si="13"/>
        <v>41435</v>
      </c>
    </row>
    <row r="106" spans="1:15" x14ac:dyDescent="0.3">
      <c r="A106" s="1" t="s">
        <v>534</v>
      </c>
      <c r="B106" s="1" t="str">
        <f t="shared" si="7"/>
        <v>Junio 11 de 2013</v>
      </c>
      <c r="C106" s="1" t="s">
        <v>428</v>
      </c>
      <c r="D106" s="2">
        <v>2390.96</v>
      </c>
      <c r="E106" s="1" t="s">
        <v>429</v>
      </c>
      <c r="F106" s="3">
        <v>-0.14700477765527303</v>
      </c>
      <c r="G106" s="1" t="s">
        <v>430</v>
      </c>
      <c r="H106" s="8">
        <f>VLOOKUP(B106,'TRM2'!C:D,2,0)</f>
        <v>1898.8</v>
      </c>
      <c r="I106" s="9">
        <f t="shared" si="8"/>
        <v>4539954.8480000002</v>
      </c>
      <c r="J106" s="7">
        <f t="shared" si="9"/>
        <v>4539.9548480000003</v>
      </c>
      <c r="K106" t="e">
        <f>VLOOKUP(A106,'Cacao Nacional'!B:D,3,0)</f>
        <v>#N/A</v>
      </c>
      <c r="L106" t="str">
        <f t="shared" si="10"/>
        <v>Junio</v>
      </c>
      <c r="M106" t="str">
        <f t="shared" si="11"/>
        <v>2013</v>
      </c>
      <c r="N106" t="str">
        <f t="shared" si="12"/>
        <v>Junio de 2013</v>
      </c>
      <c r="O106" s="24">
        <f t="shared" si="13"/>
        <v>41436</v>
      </c>
    </row>
    <row r="107" spans="1:15" x14ac:dyDescent="0.3">
      <c r="A107" s="1" t="s">
        <v>535</v>
      </c>
      <c r="B107" s="1" t="str">
        <f t="shared" si="7"/>
        <v>Junio 12 de 2013</v>
      </c>
      <c r="C107" s="1" t="s">
        <v>428</v>
      </c>
      <c r="D107" s="2">
        <v>2401.98</v>
      </c>
      <c r="E107" s="1" t="s">
        <v>429</v>
      </c>
      <c r="F107" s="3">
        <v>0.46090273363000561</v>
      </c>
      <c r="G107" s="1" t="s">
        <v>430</v>
      </c>
      <c r="H107" s="8">
        <f>VLOOKUP(B107,'TRM2'!C:D,2,0)</f>
        <v>1907.12</v>
      </c>
      <c r="I107" s="9">
        <f t="shared" si="8"/>
        <v>4580864.0976</v>
      </c>
      <c r="J107" s="7">
        <f t="shared" si="9"/>
        <v>4580.8640975999997</v>
      </c>
      <c r="K107" t="e">
        <f>VLOOKUP(A107,'Cacao Nacional'!B:D,3,0)</f>
        <v>#N/A</v>
      </c>
      <c r="L107" t="str">
        <f t="shared" si="10"/>
        <v>Junio</v>
      </c>
      <c r="M107" t="str">
        <f t="shared" si="11"/>
        <v>2013</v>
      </c>
      <c r="N107" t="str">
        <f t="shared" si="12"/>
        <v>Junio de 2013</v>
      </c>
      <c r="O107" s="24">
        <f t="shared" si="13"/>
        <v>41437</v>
      </c>
    </row>
    <row r="108" spans="1:15" x14ac:dyDescent="0.3">
      <c r="A108" s="1" t="s">
        <v>536</v>
      </c>
      <c r="B108" s="1" t="str">
        <f t="shared" si="7"/>
        <v>Junio 13 de 2013</v>
      </c>
      <c r="C108" s="1" t="s">
        <v>428</v>
      </c>
      <c r="D108" s="2">
        <v>2340.34</v>
      </c>
      <c r="E108" s="1" t="s">
        <v>429</v>
      </c>
      <c r="F108" s="3">
        <v>-2.5662162049642325</v>
      </c>
      <c r="G108" s="1" t="s">
        <v>430</v>
      </c>
      <c r="H108" s="8">
        <f>VLOOKUP(B108,'TRM2'!C:D,2,0)</f>
        <v>1897.53</v>
      </c>
      <c r="I108" s="9">
        <f t="shared" si="8"/>
        <v>4440865.3602</v>
      </c>
      <c r="J108" s="7">
        <f t="shared" si="9"/>
        <v>4440.8653602000004</v>
      </c>
      <c r="K108" t="e">
        <f>VLOOKUP(A108,'Cacao Nacional'!B:D,3,0)</f>
        <v>#N/A</v>
      </c>
      <c r="L108" t="str">
        <f t="shared" si="10"/>
        <v>Junio</v>
      </c>
      <c r="M108" t="str">
        <f t="shared" si="11"/>
        <v>2013</v>
      </c>
      <c r="N108" t="str">
        <f t="shared" si="12"/>
        <v>Junio de 2013</v>
      </c>
      <c r="O108" s="24">
        <f t="shared" si="13"/>
        <v>41438</v>
      </c>
    </row>
    <row r="109" spans="1:15" x14ac:dyDescent="0.3">
      <c r="A109" s="1" t="s">
        <v>537</v>
      </c>
      <c r="B109" s="1" t="str">
        <f t="shared" si="7"/>
        <v>Junio 14 de 2013</v>
      </c>
      <c r="C109" s="1" t="s">
        <v>428</v>
      </c>
      <c r="D109" s="2">
        <v>2279.81</v>
      </c>
      <c r="E109" s="1" t="s">
        <v>429</v>
      </c>
      <c r="F109" s="3">
        <v>-2.5863763384807421</v>
      </c>
      <c r="G109" s="1" t="s">
        <v>430</v>
      </c>
      <c r="H109" s="8">
        <f>VLOOKUP(B109,'TRM2'!C:D,2,0)</f>
        <v>1895.01</v>
      </c>
      <c r="I109" s="9">
        <f t="shared" si="8"/>
        <v>4320262.7480999995</v>
      </c>
      <c r="J109" s="7">
        <f t="shared" si="9"/>
        <v>4320.2627481</v>
      </c>
      <c r="K109" t="e">
        <f>VLOOKUP(A109,'Cacao Nacional'!B:D,3,0)</f>
        <v>#N/A</v>
      </c>
      <c r="L109" t="str">
        <f t="shared" si="10"/>
        <v>Junio</v>
      </c>
      <c r="M109" t="str">
        <f t="shared" si="11"/>
        <v>2013</v>
      </c>
      <c r="N109" t="str">
        <f t="shared" si="12"/>
        <v>Junio de 2013</v>
      </c>
      <c r="O109" s="24">
        <f t="shared" si="13"/>
        <v>41439</v>
      </c>
    </row>
    <row r="110" spans="1:15" x14ac:dyDescent="0.3">
      <c r="A110" s="1" t="s">
        <v>538</v>
      </c>
      <c r="B110" s="1" t="str">
        <f t="shared" si="7"/>
        <v>Junio 17 de 2013</v>
      </c>
      <c r="C110" s="1" t="s">
        <v>428</v>
      </c>
      <c r="D110" s="2">
        <v>2256.7600000000002</v>
      </c>
      <c r="E110" s="1" t="s">
        <v>429</v>
      </c>
      <c r="F110" s="3">
        <v>-1.011049166377888</v>
      </c>
      <c r="G110" s="1" t="s">
        <v>430</v>
      </c>
      <c r="H110" s="8">
        <f>VLOOKUP(B110,'TRM2'!C:D,2,0)</f>
        <v>1882.38</v>
      </c>
      <c r="I110" s="9">
        <f t="shared" si="8"/>
        <v>4248079.8888000008</v>
      </c>
      <c r="J110" s="7">
        <f t="shared" si="9"/>
        <v>4248.0798888000008</v>
      </c>
      <c r="K110" t="e">
        <f>VLOOKUP(A110,'Cacao Nacional'!B:D,3,0)</f>
        <v>#N/A</v>
      </c>
      <c r="L110" t="str">
        <f t="shared" si="10"/>
        <v>Junio</v>
      </c>
      <c r="M110" t="str">
        <f t="shared" si="11"/>
        <v>2013</v>
      </c>
      <c r="N110" t="str">
        <f t="shared" si="12"/>
        <v>Junio de 2013</v>
      </c>
      <c r="O110" s="24">
        <f t="shared" si="13"/>
        <v>41442</v>
      </c>
    </row>
    <row r="111" spans="1:15" x14ac:dyDescent="0.3">
      <c r="A111" s="1" t="s">
        <v>539</v>
      </c>
      <c r="B111" s="1" t="str">
        <f t="shared" si="7"/>
        <v>Junio 18 de 2013</v>
      </c>
      <c r="C111" s="1" t="s">
        <v>428</v>
      </c>
      <c r="D111" s="2">
        <v>2251.37</v>
      </c>
      <c r="E111" s="1" t="s">
        <v>429</v>
      </c>
      <c r="F111" s="3">
        <v>-0.23883798011309695</v>
      </c>
      <c r="G111" s="1" t="s">
        <v>430</v>
      </c>
      <c r="H111" s="8">
        <f>VLOOKUP(B111,'TRM2'!C:D,2,0)</f>
        <v>1883.57</v>
      </c>
      <c r="I111" s="9">
        <f t="shared" si="8"/>
        <v>4240612.9908999996</v>
      </c>
      <c r="J111" s="7">
        <f t="shared" si="9"/>
        <v>4240.6129908999992</v>
      </c>
      <c r="K111" t="e">
        <f>VLOOKUP(A111,'Cacao Nacional'!B:D,3,0)</f>
        <v>#N/A</v>
      </c>
      <c r="L111" t="str">
        <f t="shared" si="10"/>
        <v>Junio</v>
      </c>
      <c r="M111" t="str">
        <f t="shared" si="11"/>
        <v>2013</v>
      </c>
      <c r="N111" t="str">
        <f t="shared" si="12"/>
        <v>Junio de 2013</v>
      </c>
      <c r="O111" s="24">
        <f t="shared" si="13"/>
        <v>41443</v>
      </c>
    </row>
    <row r="112" spans="1:15" x14ac:dyDescent="0.3">
      <c r="A112" s="1" t="s">
        <v>540</v>
      </c>
      <c r="B112" s="1" t="str">
        <f t="shared" si="7"/>
        <v>Junio 19 de 2013</v>
      </c>
      <c r="C112" s="1" t="s">
        <v>428</v>
      </c>
      <c r="D112" s="2">
        <v>2250.35</v>
      </c>
      <c r="E112" s="1" t="s">
        <v>429</v>
      </c>
      <c r="F112" s="3">
        <v>-4.5305747167279566E-2</v>
      </c>
      <c r="G112" s="1" t="s">
        <v>430</v>
      </c>
      <c r="H112" s="8">
        <f>VLOOKUP(B112,'TRM2'!C:D,2,0)</f>
        <v>1902.47</v>
      </c>
      <c r="I112" s="9">
        <f t="shared" si="8"/>
        <v>4281223.3645000001</v>
      </c>
      <c r="J112" s="7">
        <f t="shared" si="9"/>
        <v>4281.2233645000006</v>
      </c>
      <c r="K112" t="e">
        <f>VLOOKUP(A112,'Cacao Nacional'!B:D,3,0)</f>
        <v>#N/A</v>
      </c>
      <c r="L112" t="str">
        <f t="shared" si="10"/>
        <v>Junio</v>
      </c>
      <c r="M112" t="str">
        <f t="shared" si="11"/>
        <v>2013</v>
      </c>
      <c r="N112" t="str">
        <f t="shared" si="12"/>
        <v>Junio de 2013</v>
      </c>
      <c r="O112" s="24">
        <f t="shared" si="13"/>
        <v>41444</v>
      </c>
    </row>
    <row r="113" spans="1:15" x14ac:dyDescent="0.3">
      <c r="A113" s="1" t="s">
        <v>541</v>
      </c>
      <c r="B113" s="1" t="str">
        <f t="shared" si="7"/>
        <v>Junio 20 de 2013</v>
      </c>
      <c r="C113" s="1" t="s">
        <v>428</v>
      </c>
      <c r="D113" s="2">
        <v>2197.66</v>
      </c>
      <c r="E113" s="1" t="s">
        <v>429</v>
      </c>
      <c r="F113" s="3">
        <v>-2.3414135578909971</v>
      </c>
      <c r="G113" s="1" t="s">
        <v>430</v>
      </c>
      <c r="H113" s="8">
        <f>VLOOKUP(B113,'TRM2'!C:D,2,0)</f>
        <v>1900.87</v>
      </c>
      <c r="I113" s="9">
        <f t="shared" si="8"/>
        <v>4177465.9641999993</v>
      </c>
      <c r="J113" s="7">
        <f t="shared" si="9"/>
        <v>4177.4659641999997</v>
      </c>
      <c r="K113" t="e">
        <f>VLOOKUP(A113,'Cacao Nacional'!B:D,3,0)</f>
        <v>#N/A</v>
      </c>
      <c r="L113" t="str">
        <f t="shared" si="10"/>
        <v>Junio</v>
      </c>
      <c r="M113" t="str">
        <f t="shared" si="11"/>
        <v>2013</v>
      </c>
      <c r="N113" t="str">
        <f t="shared" si="12"/>
        <v>Junio de 2013</v>
      </c>
      <c r="O113" s="24">
        <f t="shared" si="13"/>
        <v>41445</v>
      </c>
    </row>
    <row r="114" spans="1:15" x14ac:dyDescent="0.3">
      <c r="A114" s="1" t="s">
        <v>542</v>
      </c>
      <c r="B114" s="1" t="str">
        <f t="shared" si="7"/>
        <v>Junio 21 de 2013</v>
      </c>
      <c r="C114" s="1" t="s">
        <v>428</v>
      </c>
      <c r="D114" s="2">
        <v>2193.33</v>
      </c>
      <c r="E114" s="1" t="s">
        <v>429</v>
      </c>
      <c r="F114" s="3">
        <v>-0.19702774769527259</v>
      </c>
      <c r="G114" s="1" t="s">
        <v>430</v>
      </c>
      <c r="H114" s="8">
        <f>VLOOKUP(B114,'TRM2'!C:D,2,0)</f>
        <v>1937.26</v>
      </c>
      <c r="I114" s="9">
        <f t="shared" si="8"/>
        <v>4249050.4758000001</v>
      </c>
      <c r="J114" s="7">
        <f t="shared" si="9"/>
        <v>4249.0504757999997</v>
      </c>
      <c r="K114" t="e">
        <f>VLOOKUP(A114,'Cacao Nacional'!B:D,3,0)</f>
        <v>#N/A</v>
      </c>
      <c r="L114" t="str">
        <f t="shared" si="10"/>
        <v>Junio</v>
      </c>
      <c r="M114" t="str">
        <f t="shared" si="11"/>
        <v>2013</v>
      </c>
      <c r="N114" t="str">
        <f t="shared" si="12"/>
        <v>Junio de 2013</v>
      </c>
      <c r="O114" s="24">
        <f t="shared" si="13"/>
        <v>41446</v>
      </c>
    </row>
    <row r="115" spans="1:15" x14ac:dyDescent="0.3">
      <c r="A115" s="1" t="s">
        <v>543</v>
      </c>
      <c r="B115" s="1" t="str">
        <f t="shared" si="7"/>
        <v>Junio 24 de 2013</v>
      </c>
      <c r="C115" s="1" t="s">
        <v>428</v>
      </c>
      <c r="D115" s="2">
        <v>2185.34</v>
      </c>
      <c r="E115" s="1" t="s">
        <v>429</v>
      </c>
      <c r="F115" s="3">
        <v>-0.36428626791225133</v>
      </c>
      <c r="G115" s="1" t="s">
        <v>430</v>
      </c>
      <c r="H115" s="8">
        <f>VLOOKUP(B115,'TRM2'!C:D,2,0)</f>
        <v>1941.06</v>
      </c>
      <c r="I115" s="9">
        <f t="shared" si="8"/>
        <v>4241876.0603999998</v>
      </c>
      <c r="J115" s="7">
        <f t="shared" si="9"/>
        <v>4241.8760603999999</v>
      </c>
      <c r="K115" t="e">
        <f>VLOOKUP(A115,'Cacao Nacional'!B:D,3,0)</f>
        <v>#N/A</v>
      </c>
      <c r="L115" t="str">
        <f t="shared" si="10"/>
        <v>Junio</v>
      </c>
      <c r="M115" t="str">
        <f t="shared" si="11"/>
        <v>2013</v>
      </c>
      <c r="N115" t="str">
        <f t="shared" si="12"/>
        <v>Junio de 2013</v>
      </c>
      <c r="O115" s="24">
        <f t="shared" si="13"/>
        <v>41449</v>
      </c>
    </row>
    <row r="116" spans="1:15" x14ac:dyDescent="0.3">
      <c r="A116" s="1" t="s">
        <v>544</v>
      </c>
      <c r="B116" s="1" t="str">
        <f t="shared" si="7"/>
        <v>Junio 25 de 2013</v>
      </c>
      <c r="C116" s="1" t="s">
        <v>428</v>
      </c>
      <c r="D116" s="2">
        <v>2200.35</v>
      </c>
      <c r="E116" s="1" t="s">
        <v>429</v>
      </c>
      <c r="F116" s="3">
        <v>0.68684964353371847</v>
      </c>
      <c r="G116" s="1" t="s">
        <v>430</v>
      </c>
      <c r="H116" s="8">
        <f>VLOOKUP(B116,'TRM2'!C:D,2,0)</f>
        <v>1942.97</v>
      </c>
      <c r="I116" s="9">
        <f t="shared" si="8"/>
        <v>4275214.0395</v>
      </c>
      <c r="J116" s="7">
        <f t="shared" si="9"/>
        <v>4275.2140394999997</v>
      </c>
      <c r="K116" t="e">
        <f>VLOOKUP(A116,'Cacao Nacional'!B:D,3,0)</f>
        <v>#N/A</v>
      </c>
      <c r="L116" t="str">
        <f t="shared" si="10"/>
        <v>Junio</v>
      </c>
      <c r="M116" t="str">
        <f t="shared" si="11"/>
        <v>2013</v>
      </c>
      <c r="N116" t="str">
        <f t="shared" si="12"/>
        <v>Junio de 2013</v>
      </c>
      <c r="O116" s="24">
        <f t="shared" si="13"/>
        <v>41450</v>
      </c>
    </row>
    <row r="117" spans="1:15" x14ac:dyDescent="0.3">
      <c r="A117" s="1" t="s">
        <v>545</v>
      </c>
      <c r="B117" s="1" t="str">
        <f t="shared" si="7"/>
        <v>Junio 26 de 2013</v>
      </c>
      <c r="C117" s="1" t="s">
        <v>428</v>
      </c>
      <c r="D117" s="2">
        <v>2205.7399999999998</v>
      </c>
      <c r="E117" s="1" t="s">
        <v>429</v>
      </c>
      <c r="F117" s="3">
        <v>0.24496102892721033</v>
      </c>
      <c r="G117" s="1" t="s">
        <v>430</v>
      </c>
      <c r="H117" s="8">
        <f>VLOOKUP(B117,'TRM2'!C:D,2,0)</f>
        <v>1928.27</v>
      </c>
      <c r="I117" s="9">
        <f t="shared" si="8"/>
        <v>4253262.2697999999</v>
      </c>
      <c r="J117" s="7">
        <f t="shared" si="9"/>
        <v>4253.2622697999996</v>
      </c>
      <c r="K117" t="e">
        <f>VLOOKUP(A117,'Cacao Nacional'!B:D,3,0)</f>
        <v>#N/A</v>
      </c>
      <c r="L117" t="str">
        <f t="shared" si="10"/>
        <v>Junio</v>
      </c>
      <c r="M117" t="str">
        <f t="shared" si="11"/>
        <v>2013</v>
      </c>
      <c r="N117" t="str">
        <f t="shared" si="12"/>
        <v>Junio de 2013</v>
      </c>
      <c r="O117" s="24">
        <f t="shared" si="13"/>
        <v>41451</v>
      </c>
    </row>
    <row r="118" spans="1:15" x14ac:dyDescent="0.3">
      <c r="A118" s="1" t="s">
        <v>546</v>
      </c>
      <c r="B118" s="1" t="str">
        <f t="shared" si="7"/>
        <v>Junio 27 de 2013</v>
      </c>
      <c r="C118" s="1" t="s">
        <v>428</v>
      </c>
      <c r="D118" s="2">
        <v>2187.35</v>
      </c>
      <c r="E118" s="1" t="s">
        <v>429</v>
      </c>
      <c r="F118" s="3">
        <v>-0.83373380362145466</v>
      </c>
      <c r="G118" s="1" t="s">
        <v>430</v>
      </c>
      <c r="H118" s="8">
        <f>VLOOKUP(B118,'TRM2'!C:D,2,0)</f>
        <v>1921.86</v>
      </c>
      <c r="I118" s="9">
        <f t="shared" si="8"/>
        <v>4203780.4709999999</v>
      </c>
      <c r="J118" s="7">
        <f t="shared" si="9"/>
        <v>4203.780471</v>
      </c>
      <c r="K118" t="e">
        <f>VLOOKUP(A118,'Cacao Nacional'!B:D,3,0)</f>
        <v>#N/A</v>
      </c>
      <c r="L118" t="str">
        <f t="shared" si="10"/>
        <v>Junio</v>
      </c>
      <c r="M118" t="str">
        <f t="shared" si="11"/>
        <v>2013</v>
      </c>
      <c r="N118" t="str">
        <f t="shared" si="12"/>
        <v>Junio de 2013</v>
      </c>
      <c r="O118" s="24">
        <f t="shared" si="13"/>
        <v>41452</v>
      </c>
    </row>
    <row r="119" spans="1:15" x14ac:dyDescent="0.3">
      <c r="A119" s="1" t="s">
        <v>547</v>
      </c>
      <c r="B119" s="1" t="str">
        <f t="shared" si="7"/>
        <v>Junio 28 de 2013</v>
      </c>
      <c r="C119" s="1" t="s">
        <v>428</v>
      </c>
      <c r="D119" s="2">
        <v>2200.44</v>
      </c>
      <c r="E119" s="1" t="s">
        <v>429</v>
      </c>
      <c r="F119" s="3">
        <v>0.59844103595675802</v>
      </c>
      <c r="G119" s="1" t="s">
        <v>430</v>
      </c>
      <c r="H119" s="8">
        <f>VLOOKUP(B119,'TRM2'!C:D,2,0)</f>
        <v>1922.63</v>
      </c>
      <c r="I119" s="9">
        <f t="shared" si="8"/>
        <v>4230631.9572000001</v>
      </c>
      <c r="J119" s="7">
        <f t="shared" si="9"/>
        <v>4230.6319572000002</v>
      </c>
      <c r="K119" t="e">
        <f>VLOOKUP(A119,'Cacao Nacional'!B:D,3,0)</f>
        <v>#N/A</v>
      </c>
      <c r="L119" t="str">
        <f t="shared" si="10"/>
        <v>Junio</v>
      </c>
      <c r="M119" t="str">
        <f t="shared" si="11"/>
        <v>2013</v>
      </c>
      <c r="N119" t="str">
        <f t="shared" si="12"/>
        <v>Junio de 2013</v>
      </c>
      <c r="O119" s="24">
        <f t="shared" si="13"/>
        <v>41453</v>
      </c>
    </row>
    <row r="120" spans="1:15" x14ac:dyDescent="0.3">
      <c r="A120" s="1" t="s">
        <v>548</v>
      </c>
      <c r="B120" s="1" t="str">
        <f t="shared" si="7"/>
        <v>Julio 2 de 2013</v>
      </c>
      <c r="C120" s="1" t="s">
        <v>428</v>
      </c>
      <c r="D120" s="2">
        <v>2214.3200000000002</v>
      </c>
      <c r="E120" s="1" t="s">
        <v>429</v>
      </c>
      <c r="F120" s="3">
        <v>0.63078293432223143</v>
      </c>
      <c r="G120" s="1" t="s">
        <v>430</v>
      </c>
      <c r="H120" s="8">
        <f>VLOOKUP(B120,'TRM2'!C:D,2,0)</f>
        <v>1929</v>
      </c>
      <c r="I120" s="9">
        <f t="shared" si="8"/>
        <v>4271423.28</v>
      </c>
      <c r="J120" s="7">
        <f t="shared" si="9"/>
        <v>4271.42328</v>
      </c>
      <c r="K120" t="e">
        <f>VLOOKUP(A120,'Cacao Nacional'!B:D,3,0)</f>
        <v>#N/A</v>
      </c>
      <c r="L120" t="str">
        <f t="shared" si="10"/>
        <v>Julio</v>
      </c>
      <c r="M120" t="str">
        <f t="shared" si="11"/>
        <v>2013</v>
      </c>
      <c r="N120" t="str">
        <f t="shared" si="12"/>
        <v>Julio de 2013</v>
      </c>
      <c r="O120" s="24">
        <f t="shared" si="13"/>
        <v>41457</v>
      </c>
    </row>
    <row r="121" spans="1:15" x14ac:dyDescent="0.3">
      <c r="A121" s="1" t="s">
        <v>549</v>
      </c>
      <c r="B121" s="1" t="str">
        <f t="shared" si="7"/>
        <v>Julio 3 de 2013</v>
      </c>
      <c r="C121" s="1" t="s">
        <v>428</v>
      </c>
      <c r="D121" s="2">
        <v>2268.41</v>
      </c>
      <c r="E121" s="1" t="s">
        <v>429</v>
      </c>
      <c r="F121" s="3">
        <v>2.4427363705336034</v>
      </c>
      <c r="G121" s="1" t="s">
        <v>430</v>
      </c>
      <c r="H121" s="8">
        <f>VLOOKUP(B121,'TRM2'!C:D,2,0)</f>
        <v>1919.42</v>
      </c>
      <c r="I121" s="9">
        <f t="shared" si="8"/>
        <v>4354031.5221999995</v>
      </c>
      <c r="J121" s="7">
        <f t="shared" si="9"/>
        <v>4354.0315221999999</v>
      </c>
      <c r="K121" t="e">
        <f>VLOOKUP(A121,'Cacao Nacional'!B:D,3,0)</f>
        <v>#N/A</v>
      </c>
      <c r="L121" t="str">
        <f t="shared" si="10"/>
        <v>Julio</v>
      </c>
      <c r="M121" t="str">
        <f t="shared" si="11"/>
        <v>2013</v>
      </c>
      <c r="N121" t="str">
        <f t="shared" si="12"/>
        <v>Julio de 2013</v>
      </c>
      <c r="O121" s="24">
        <f t="shared" si="13"/>
        <v>41458</v>
      </c>
    </row>
    <row r="122" spans="1:15" x14ac:dyDescent="0.3">
      <c r="A122" s="1" t="s">
        <v>550</v>
      </c>
      <c r="B122" s="1" t="str">
        <f t="shared" si="7"/>
        <v>Julio 4 de 2013</v>
      </c>
      <c r="C122" s="1" t="s">
        <v>428</v>
      </c>
      <c r="D122" s="2">
        <v>2268.41</v>
      </c>
      <c r="E122" s="1" t="s">
        <v>429</v>
      </c>
      <c r="F122" s="3">
        <v>0</v>
      </c>
      <c r="G122" s="1" t="s">
        <v>430</v>
      </c>
      <c r="H122" s="8">
        <f>VLOOKUP(B122,'TRM2'!C:D,2,0)</f>
        <v>1915.45</v>
      </c>
      <c r="I122" s="9">
        <f t="shared" si="8"/>
        <v>4345025.9344999995</v>
      </c>
      <c r="J122" s="7">
        <f t="shared" si="9"/>
        <v>4345.0259344999995</v>
      </c>
      <c r="K122" t="e">
        <f>VLOOKUP(A122,'Cacao Nacional'!B:D,3,0)</f>
        <v>#N/A</v>
      </c>
      <c r="L122" t="str">
        <f t="shared" si="10"/>
        <v>Julio</v>
      </c>
      <c r="M122" t="str">
        <f t="shared" si="11"/>
        <v>2013</v>
      </c>
      <c r="N122" t="str">
        <f t="shared" si="12"/>
        <v>Julio de 2013</v>
      </c>
      <c r="O122" s="24">
        <f t="shared" si="13"/>
        <v>41459</v>
      </c>
    </row>
    <row r="123" spans="1:15" x14ac:dyDescent="0.3">
      <c r="A123" s="1" t="s">
        <v>551</v>
      </c>
      <c r="B123" s="1" t="str">
        <f t="shared" si="7"/>
        <v>Julio 5 de 2013</v>
      </c>
      <c r="C123" s="1" t="s">
        <v>428</v>
      </c>
      <c r="D123" s="2">
        <v>2239.09</v>
      </c>
      <c r="E123" s="1" t="s">
        <v>429</v>
      </c>
      <c r="F123" s="3">
        <v>-1.2925353000559736</v>
      </c>
      <c r="G123" s="1" t="s">
        <v>430</v>
      </c>
      <c r="H123" s="8">
        <f>VLOOKUP(B123,'TRM2'!C:D,2,0)</f>
        <v>1915.45</v>
      </c>
      <c r="I123" s="9">
        <f t="shared" si="8"/>
        <v>4288864.9405000005</v>
      </c>
      <c r="J123" s="7">
        <f t="shared" si="9"/>
        <v>4288.8649405000006</v>
      </c>
      <c r="K123" t="e">
        <f>VLOOKUP(A123,'Cacao Nacional'!B:D,3,0)</f>
        <v>#N/A</v>
      </c>
      <c r="L123" t="str">
        <f t="shared" si="10"/>
        <v>Julio</v>
      </c>
      <c r="M123" t="str">
        <f t="shared" si="11"/>
        <v>2013</v>
      </c>
      <c r="N123" t="str">
        <f t="shared" si="12"/>
        <v>Julio de 2013</v>
      </c>
      <c r="O123" s="24">
        <f t="shared" si="13"/>
        <v>41460</v>
      </c>
    </row>
    <row r="124" spans="1:15" x14ac:dyDescent="0.3">
      <c r="A124" s="1" t="s">
        <v>6</v>
      </c>
      <c r="B124" s="1" t="str">
        <f t="shared" si="7"/>
        <v>Julio 8 de 2013</v>
      </c>
      <c r="C124" s="1" t="s">
        <v>428</v>
      </c>
      <c r="D124" s="2">
        <v>2212.87</v>
      </c>
      <c r="E124" s="1" t="s">
        <v>429</v>
      </c>
      <c r="F124" s="3">
        <v>-1.171011437682284</v>
      </c>
      <c r="G124" s="1" t="s">
        <v>430</v>
      </c>
      <c r="H124" s="8">
        <f>VLOOKUP(B124,'TRM2'!C:D,2,0)</f>
        <v>1927.4</v>
      </c>
      <c r="I124" s="9">
        <f t="shared" si="8"/>
        <v>4265085.6380000003</v>
      </c>
      <c r="J124" s="7">
        <f t="shared" si="9"/>
        <v>4265.0856380000005</v>
      </c>
      <c r="K124">
        <f>VLOOKUP(A124,'Cacao Nacional'!B:D,3,0)</f>
        <v>3797.5</v>
      </c>
      <c r="L124" t="str">
        <f t="shared" si="10"/>
        <v>Julio</v>
      </c>
      <c r="M124" t="str">
        <f t="shared" si="11"/>
        <v>2013</v>
      </c>
      <c r="N124" t="str">
        <f t="shared" si="12"/>
        <v>Julio de 2013</v>
      </c>
      <c r="O124" s="24">
        <f t="shared" si="13"/>
        <v>41463</v>
      </c>
    </row>
    <row r="125" spans="1:15" x14ac:dyDescent="0.3">
      <c r="A125" s="1" t="s">
        <v>552</v>
      </c>
      <c r="B125" s="1" t="str">
        <f t="shared" si="7"/>
        <v>Julio 9 de 2013</v>
      </c>
      <c r="C125" s="1" t="s">
        <v>428</v>
      </c>
      <c r="D125" s="2">
        <v>2228.3200000000002</v>
      </c>
      <c r="E125" s="1" t="s">
        <v>429</v>
      </c>
      <c r="F125" s="3">
        <v>0.6981883255681659</v>
      </c>
      <c r="G125" s="1" t="s">
        <v>430</v>
      </c>
      <c r="H125" s="8">
        <f>VLOOKUP(B125,'TRM2'!C:D,2,0)</f>
        <v>1926.84</v>
      </c>
      <c r="I125" s="9">
        <f t="shared" si="8"/>
        <v>4293616.1088000005</v>
      </c>
      <c r="J125" s="7">
        <f t="shared" si="9"/>
        <v>4293.6161088000008</v>
      </c>
      <c r="K125" t="e">
        <f>VLOOKUP(A125,'Cacao Nacional'!B:D,3,0)</f>
        <v>#N/A</v>
      </c>
      <c r="L125" t="str">
        <f t="shared" si="10"/>
        <v>Julio</v>
      </c>
      <c r="M125" t="str">
        <f t="shared" si="11"/>
        <v>2013</v>
      </c>
      <c r="N125" t="str">
        <f t="shared" si="12"/>
        <v>Julio de 2013</v>
      </c>
      <c r="O125" s="24">
        <f t="shared" si="13"/>
        <v>41464</v>
      </c>
    </row>
    <row r="126" spans="1:15" x14ac:dyDescent="0.3">
      <c r="A126" s="1" t="s">
        <v>553</v>
      </c>
      <c r="B126" s="1" t="str">
        <f t="shared" si="7"/>
        <v>Julio 10 de 2013</v>
      </c>
      <c r="C126" s="1" t="s">
        <v>428</v>
      </c>
      <c r="D126" s="2">
        <v>2228.3200000000002</v>
      </c>
      <c r="E126" s="1" t="s">
        <v>429</v>
      </c>
      <c r="F126" s="3">
        <v>0</v>
      </c>
      <c r="G126" s="1" t="s">
        <v>430</v>
      </c>
      <c r="H126" s="8">
        <f>VLOOKUP(B126,'TRM2'!C:D,2,0)</f>
        <v>1920.12</v>
      </c>
      <c r="I126" s="9">
        <f t="shared" si="8"/>
        <v>4278641.7983999997</v>
      </c>
      <c r="J126" s="7">
        <f t="shared" si="9"/>
        <v>4278.6417984</v>
      </c>
      <c r="K126" t="e">
        <f>VLOOKUP(A126,'Cacao Nacional'!B:D,3,0)</f>
        <v>#N/A</v>
      </c>
      <c r="L126" t="str">
        <f t="shared" si="10"/>
        <v>Julio</v>
      </c>
      <c r="M126" t="str">
        <f t="shared" si="11"/>
        <v>2013</v>
      </c>
      <c r="N126" t="str">
        <f t="shared" si="12"/>
        <v>Julio de 2013</v>
      </c>
      <c r="O126" s="24">
        <f t="shared" si="13"/>
        <v>41465</v>
      </c>
    </row>
    <row r="127" spans="1:15" x14ac:dyDescent="0.3">
      <c r="A127" s="1" t="s">
        <v>554</v>
      </c>
      <c r="B127" s="1" t="str">
        <f t="shared" si="7"/>
        <v>Julio 11 de 2013</v>
      </c>
      <c r="C127" s="1" t="s">
        <v>428</v>
      </c>
      <c r="D127" s="2">
        <v>2286.54</v>
      </c>
      <c r="E127" s="1" t="s">
        <v>429</v>
      </c>
      <c r="F127" s="3">
        <v>2.6127306670496067</v>
      </c>
      <c r="G127" s="1" t="s">
        <v>430</v>
      </c>
      <c r="H127" s="8">
        <f>VLOOKUP(B127,'TRM2'!C:D,2,0)</f>
        <v>1920.24</v>
      </c>
      <c r="I127" s="9">
        <f t="shared" si="8"/>
        <v>4390705.5696</v>
      </c>
      <c r="J127" s="7">
        <f t="shared" si="9"/>
        <v>4390.7055695999998</v>
      </c>
      <c r="K127" t="e">
        <f>VLOOKUP(A127,'Cacao Nacional'!B:D,3,0)</f>
        <v>#N/A</v>
      </c>
      <c r="L127" t="str">
        <f t="shared" si="10"/>
        <v>Julio</v>
      </c>
      <c r="M127" t="str">
        <f t="shared" si="11"/>
        <v>2013</v>
      </c>
      <c r="N127" t="str">
        <f t="shared" si="12"/>
        <v>Julio de 2013</v>
      </c>
      <c r="O127" s="24">
        <f t="shared" si="13"/>
        <v>41466</v>
      </c>
    </row>
    <row r="128" spans="1:15" x14ac:dyDescent="0.3">
      <c r="A128" s="1" t="s">
        <v>555</v>
      </c>
      <c r="B128" s="1" t="str">
        <f t="shared" si="7"/>
        <v>Julio 12 de 2013</v>
      </c>
      <c r="C128" s="1" t="s">
        <v>428</v>
      </c>
      <c r="D128" s="2">
        <v>2282.58</v>
      </c>
      <c r="E128" s="1" t="s">
        <v>429</v>
      </c>
      <c r="F128" s="3">
        <v>-0.1731874360387326</v>
      </c>
      <c r="G128" s="1" t="s">
        <v>430</v>
      </c>
      <c r="H128" s="8">
        <f>VLOOKUP(B128,'TRM2'!C:D,2,0)</f>
        <v>1910.79</v>
      </c>
      <c r="I128" s="9">
        <f t="shared" si="8"/>
        <v>4361531.0381999994</v>
      </c>
      <c r="J128" s="7">
        <f t="shared" si="9"/>
        <v>4361.5310381999998</v>
      </c>
      <c r="K128" t="e">
        <f>VLOOKUP(A128,'Cacao Nacional'!B:D,3,0)</f>
        <v>#N/A</v>
      </c>
      <c r="L128" t="str">
        <f t="shared" si="10"/>
        <v>Julio</v>
      </c>
      <c r="M128" t="str">
        <f t="shared" si="11"/>
        <v>2013</v>
      </c>
      <c r="N128" t="str">
        <f t="shared" si="12"/>
        <v>Julio de 2013</v>
      </c>
      <c r="O128" s="24">
        <f t="shared" si="13"/>
        <v>41467</v>
      </c>
    </row>
    <row r="129" spans="1:15" x14ac:dyDescent="0.3">
      <c r="A129" s="1" t="s">
        <v>10</v>
      </c>
      <c r="B129" s="1" t="str">
        <f t="shared" si="7"/>
        <v>Julio 15 de 2013</v>
      </c>
      <c r="C129" s="1" t="s">
        <v>428</v>
      </c>
      <c r="D129" s="2">
        <v>2232.58</v>
      </c>
      <c r="E129" s="1" t="s">
        <v>429</v>
      </c>
      <c r="F129" s="3">
        <v>-2.1905037282373456</v>
      </c>
      <c r="G129" s="1" t="s">
        <v>430</v>
      </c>
      <c r="H129" s="8">
        <f>VLOOKUP(B129,'TRM2'!C:D,2,0)</f>
        <v>1905.25</v>
      </c>
      <c r="I129" s="9">
        <f t="shared" si="8"/>
        <v>4253623.0449999999</v>
      </c>
      <c r="J129" s="7">
        <f t="shared" si="9"/>
        <v>4253.6230450000003</v>
      </c>
      <c r="K129">
        <f>VLOOKUP(A129,'Cacao Nacional'!B:D,3,0)</f>
        <v>3737.5</v>
      </c>
      <c r="L129" t="str">
        <f t="shared" si="10"/>
        <v>Julio</v>
      </c>
      <c r="M129" t="str">
        <f t="shared" si="11"/>
        <v>2013</v>
      </c>
      <c r="N129" t="str">
        <f t="shared" si="12"/>
        <v>Julio de 2013</v>
      </c>
      <c r="O129" s="24">
        <f t="shared" si="13"/>
        <v>41470</v>
      </c>
    </row>
    <row r="130" spans="1:15" x14ac:dyDescent="0.3">
      <c r="A130" s="1" t="s">
        <v>556</v>
      </c>
      <c r="B130" s="1" t="str">
        <f t="shared" si="7"/>
        <v>Julio 16 de 2013</v>
      </c>
      <c r="C130" s="1" t="s">
        <v>428</v>
      </c>
      <c r="D130" s="2">
        <v>2233.65</v>
      </c>
      <c r="E130" s="1" t="s">
        <v>429</v>
      </c>
      <c r="F130" s="3">
        <v>4.7926614051911412E-2</v>
      </c>
      <c r="G130" s="1" t="s">
        <v>430</v>
      </c>
      <c r="H130" s="8">
        <f>VLOOKUP(B130,'TRM2'!C:D,2,0)</f>
        <v>1893.16</v>
      </c>
      <c r="I130" s="9">
        <f t="shared" si="8"/>
        <v>4228656.8340000007</v>
      </c>
      <c r="J130" s="7">
        <f t="shared" si="9"/>
        <v>4228.6568340000003</v>
      </c>
      <c r="K130" t="e">
        <f>VLOOKUP(A130,'Cacao Nacional'!B:D,3,0)</f>
        <v>#N/A</v>
      </c>
      <c r="L130" t="str">
        <f t="shared" si="10"/>
        <v>Julio</v>
      </c>
      <c r="M130" t="str">
        <f t="shared" si="11"/>
        <v>2013</v>
      </c>
      <c r="N130" t="str">
        <f t="shared" si="12"/>
        <v>Julio de 2013</v>
      </c>
      <c r="O130" s="24">
        <f t="shared" si="13"/>
        <v>41471</v>
      </c>
    </row>
    <row r="131" spans="1:15" x14ac:dyDescent="0.3">
      <c r="A131" s="1" t="s">
        <v>557</v>
      </c>
      <c r="B131" s="1" t="str">
        <f t="shared" ref="B131:B194" si="14">MID(A131,FIND(",",A131,1)+2,LEN(A131)-FIND(",",A131,1))</f>
        <v>Julio 17 de 2013</v>
      </c>
      <c r="C131" s="1" t="s">
        <v>428</v>
      </c>
      <c r="D131" s="2">
        <v>2342.62</v>
      </c>
      <c r="E131" s="1" t="s">
        <v>429</v>
      </c>
      <c r="F131" s="3">
        <v>4.8785619949410064</v>
      </c>
      <c r="G131" s="1" t="s">
        <v>430</v>
      </c>
      <c r="H131" s="8">
        <f>VLOOKUP(B131,'TRM2'!C:D,2,0)</f>
        <v>1878.42</v>
      </c>
      <c r="I131" s="9">
        <f t="shared" ref="I131:I194" si="15">D131*H131</f>
        <v>4400424.2604</v>
      </c>
      <c r="J131" s="7">
        <f t="shared" ref="J131:J194" si="16">I131/1000</f>
        <v>4400.4242604000001</v>
      </c>
      <c r="K131" t="e">
        <f>VLOOKUP(A131,'Cacao Nacional'!B:D,3,0)</f>
        <v>#N/A</v>
      </c>
      <c r="L131" t="str">
        <f t="shared" ref="L131:L194" si="17">MID(A131,FIND(" ",A131,1)+1,FIND(" ",A131,FIND(" ",A131,1)+1)-FIND(" ",A131,1)-1)</f>
        <v>Julio</v>
      </c>
      <c r="M131" t="str">
        <f t="shared" ref="M131:M194" si="18">RIGHT(A131,4)</f>
        <v>2013</v>
      </c>
      <c r="N131" t="str">
        <f t="shared" ref="N131:N194" si="19">_xlfn.CONCAT(L131," de ",M131)</f>
        <v>Julio de 2013</v>
      </c>
      <c r="O131" s="24">
        <f t="shared" ref="O131:O194" si="20">VALUE(TEXT(VALUE(MID(A131,FIND(" ",A131,FIND(" ",A131,1)+1)+1,FIND(" ",A131,FIND(" ",A131,FIND(" ",A131,1)+1)+1)-FIND(" ",A131,FIND(" ",A131,1)+1)-1))&amp;"/"&amp;MONTH(L131&amp;1)&amp;"/"&amp;VALUE(M131),"dd/mm/yyyy"))</f>
        <v>41472</v>
      </c>
    </row>
    <row r="132" spans="1:15" x14ac:dyDescent="0.3">
      <c r="A132" s="1" t="s">
        <v>558</v>
      </c>
      <c r="B132" s="1" t="str">
        <f t="shared" si="14"/>
        <v>Julio 18 de 2013</v>
      </c>
      <c r="C132" s="1" t="s">
        <v>428</v>
      </c>
      <c r="D132" s="2">
        <v>2384.0500000000002</v>
      </c>
      <c r="E132" s="1" t="s">
        <v>429</v>
      </c>
      <c r="F132" s="3">
        <v>1.7685326685506098</v>
      </c>
      <c r="G132" s="1" t="s">
        <v>430</v>
      </c>
      <c r="H132" s="8">
        <f>VLOOKUP(B132,'TRM2'!C:D,2,0)</f>
        <v>1873.25</v>
      </c>
      <c r="I132" s="9">
        <f t="shared" si="15"/>
        <v>4465921.6625000006</v>
      </c>
      <c r="J132" s="7">
        <f t="shared" si="16"/>
        <v>4465.9216625000008</v>
      </c>
      <c r="K132" t="e">
        <f>VLOOKUP(A132,'Cacao Nacional'!B:D,3,0)</f>
        <v>#N/A</v>
      </c>
      <c r="L132" t="str">
        <f t="shared" si="17"/>
        <v>Julio</v>
      </c>
      <c r="M132" t="str">
        <f t="shared" si="18"/>
        <v>2013</v>
      </c>
      <c r="N132" t="str">
        <f t="shared" si="19"/>
        <v>Julio de 2013</v>
      </c>
      <c r="O132" s="24">
        <f t="shared" si="20"/>
        <v>41473</v>
      </c>
    </row>
    <row r="133" spans="1:15" x14ac:dyDescent="0.3">
      <c r="A133" s="1" t="s">
        <v>559</v>
      </c>
      <c r="B133" s="1" t="str">
        <f t="shared" si="14"/>
        <v>Julio 19 de 2013</v>
      </c>
      <c r="C133" s="1" t="s">
        <v>428</v>
      </c>
      <c r="D133" s="2">
        <v>2399.2600000000002</v>
      </c>
      <c r="E133" s="1" t="s">
        <v>429</v>
      </c>
      <c r="F133" s="3">
        <v>0.63798997504247124</v>
      </c>
      <c r="G133" s="1" t="s">
        <v>430</v>
      </c>
      <c r="H133" s="8">
        <f>VLOOKUP(B133,'TRM2'!C:D,2,0)</f>
        <v>1883.29</v>
      </c>
      <c r="I133" s="9">
        <f t="shared" si="15"/>
        <v>4518502.3654000005</v>
      </c>
      <c r="J133" s="7">
        <f t="shared" si="16"/>
        <v>4518.5023654000006</v>
      </c>
      <c r="K133" t="e">
        <f>VLOOKUP(A133,'Cacao Nacional'!B:D,3,0)</f>
        <v>#N/A</v>
      </c>
      <c r="L133" t="str">
        <f t="shared" si="17"/>
        <v>Julio</v>
      </c>
      <c r="M133" t="str">
        <f t="shared" si="18"/>
        <v>2013</v>
      </c>
      <c r="N133" t="str">
        <f t="shared" si="19"/>
        <v>Julio de 2013</v>
      </c>
      <c r="O133" s="24">
        <f t="shared" si="20"/>
        <v>41474</v>
      </c>
    </row>
    <row r="134" spans="1:15" x14ac:dyDescent="0.3">
      <c r="A134" s="1" t="s">
        <v>11</v>
      </c>
      <c r="B134" s="1" t="str">
        <f t="shared" si="14"/>
        <v>Julio 22 de 2013</v>
      </c>
      <c r="C134" s="1" t="s">
        <v>428</v>
      </c>
      <c r="D134" s="2">
        <v>2390.0300000000002</v>
      </c>
      <c r="E134" s="1" t="s">
        <v>429</v>
      </c>
      <c r="F134" s="3">
        <v>-0.38470194976784583</v>
      </c>
      <c r="G134" s="1" t="s">
        <v>430</v>
      </c>
      <c r="H134" s="8">
        <f>VLOOKUP(B134,'TRM2'!C:D,2,0)</f>
        <v>1884.01</v>
      </c>
      <c r="I134" s="9">
        <f t="shared" si="15"/>
        <v>4502840.4203000003</v>
      </c>
      <c r="J134" s="7">
        <f t="shared" si="16"/>
        <v>4502.8404203</v>
      </c>
      <c r="K134">
        <f>VLOOKUP(A134,'Cacao Nacional'!B:D,3,0)</f>
        <v>3797.5</v>
      </c>
      <c r="L134" t="str">
        <f t="shared" si="17"/>
        <v>Julio</v>
      </c>
      <c r="M134" t="str">
        <f t="shared" si="18"/>
        <v>2013</v>
      </c>
      <c r="N134" t="str">
        <f t="shared" si="19"/>
        <v>Julio de 2013</v>
      </c>
      <c r="O134" s="24">
        <f t="shared" si="20"/>
        <v>41477</v>
      </c>
    </row>
    <row r="135" spans="1:15" x14ac:dyDescent="0.3">
      <c r="A135" s="1" t="s">
        <v>560</v>
      </c>
      <c r="B135" s="1" t="str">
        <f t="shared" si="14"/>
        <v>Julio 23 de 2013</v>
      </c>
      <c r="C135" s="1" t="s">
        <v>428</v>
      </c>
      <c r="D135" s="2">
        <v>2398.4</v>
      </c>
      <c r="E135" s="1" t="s">
        <v>429</v>
      </c>
      <c r="F135" s="3">
        <v>0.35020480914465052</v>
      </c>
      <c r="G135" s="1" t="s">
        <v>430</v>
      </c>
      <c r="H135" s="8">
        <f>VLOOKUP(B135,'TRM2'!C:D,2,0)</f>
        <v>1880.87</v>
      </c>
      <c r="I135" s="9">
        <f t="shared" si="15"/>
        <v>4511078.608</v>
      </c>
      <c r="J135" s="7">
        <f t="shared" si="16"/>
        <v>4511.0786079999998</v>
      </c>
      <c r="K135" t="e">
        <f>VLOOKUP(A135,'Cacao Nacional'!B:D,3,0)</f>
        <v>#N/A</v>
      </c>
      <c r="L135" t="str">
        <f t="shared" si="17"/>
        <v>Julio</v>
      </c>
      <c r="M135" t="str">
        <f t="shared" si="18"/>
        <v>2013</v>
      </c>
      <c r="N135" t="str">
        <f t="shared" si="19"/>
        <v>Julio de 2013</v>
      </c>
      <c r="O135" s="24">
        <f t="shared" si="20"/>
        <v>41478</v>
      </c>
    </row>
    <row r="136" spans="1:15" x14ac:dyDescent="0.3">
      <c r="A136" s="1" t="s">
        <v>561</v>
      </c>
      <c r="B136" s="1" t="str">
        <f t="shared" si="14"/>
        <v>Julio 24 de 2013</v>
      </c>
      <c r="C136" s="1" t="s">
        <v>428</v>
      </c>
      <c r="D136" s="2">
        <v>2401.36</v>
      </c>
      <c r="E136" s="1" t="s">
        <v>429</v>
      </c>
      <c r="F136" s="3">
        <v>0.12341561040693948</v>
      </c>
      <c r="G136" s="1" t="s">
        <v>430</v>
      </c>
      <c r="H136" s="8">
        <f>VLOOKUP(B136,'TRM2'!C:D,2,0)</f>
        <v>1886.06</v>
      </c>
      <c r="I136" s="9">
        <f t="shared" si="15"/>
        <v>4529109.0416000001</v>
      </c>
      <c r="J136" s="7">
        <f t="shared" si="16"/>
        <v>4529.1090415999997</v>
      </c>
      <c r="K136" t="e">
        <f>VLOOKUP(A136,'Cacao Nacional'!B:D,3,0)</f>
        <v>#N/A</v>
      </c>
      <c r="L136" t="str">
        <f t="shared" si="17"/>
        <v>Julio</v>
      </c>
      <c r="M136" t="str">
        <f t="shared" si="18"/>
        <v>2013</v>
      </c>
      <c r="N136" t="str">
        <f t="shared" si="19"/>
        <v>Julio de 2013</v>
      </c>
      <c r="O136" s="24">
        <f t="shared" si="20"/>
        <v>41479</v>
      </c>
    </row>
    <row r="137" spans="1:15" x14ac:dyDescent="0.3">
      <c r="A137" s="1" t="s">
        <v>562</v>
      </c>
      <c r="B137" s="1" t="str">
        <f t="shared" si="14"/>
        <v>Julio 25 de 2013</v>
      </c>
      <c r="C137" s="1" t="s">
        <v>428</v>
      </c>
      <c r="D137" s="2">
        <v>2389.04</v>
      </c>
      <c r="E137" s="1" t="s">
        <v>429</v>
      </c>
      <c r="F137" s="3">
        <v>-0.51304260918813349</v>
      </c>
      <c r="G137" s="1" t="s">
        <v>430</v>
      </c>
      <c r="H137" s="8">
        <f>VLOOKUP(B137,'TRM2'!C:D,2,0)</f>
        <v>1891.02</v>
      </c>
      <c r="I137" s="9">
        <f t="shared" si="15"/>
        <v>4517722.4207999995</v>
      </c>
      <c r="J137" s="7">
        <f t="shared" si="16"/>
        <v>4517.7224207999998</v>
      </c>
      <c r="K137" t="e">
        <f>VLOOKUP(A137,'Cacao Nacional'!B:D,3,0)</f>
        <v>#N/A</v>
      </c>
      <c r="L137" t="str">
        <f t="shared" si="17"/>
        <v>Julio</v>
      </c>
      <c r="M137" t="str">
        <f t="shared" si="18"/>
        <v>2013</v>
      </c>
      <c r="N137" t="str">
        <f t="shared" si="19"/>
        <v>Julio de 2013</v>
      </c>
      <c r="O137" s="24">
        <f t="shared" si="20"/>
        <v>41480</v>
      </c>
    </row>
    <row r="138" spans="1:15" x14ac:dyDescent="0.3">
      <c r="A138" s="1" t="s">
        <v>563</v>
      </c>
      <c r="B138" s="1" t="str">
        <f t="shared" si="14"/>
        <v>Julio 26 de 2013</v>
      </c>
      <c r="C138" s="1" t="s">
        <v>428</v>
      </c>
      <c r="D138" s="2">
        <v>2374.0300000000002</v>
      </c>
      <c r="E138" s="1" t="s">
        <v>429</v>
      </c>
      <c r="F138" s="3">
        <v>-0.62828583866321885</v>
      </c>
      <c r="G138" s="1" t="s">
        <v>430</v>
      </c>
      <c r="H138" s="8">
        <f>VLOOKUP(B138,'TRM2'!C:D,2,0)</f>
        <v>1887.4</v>
      </c>
      <c r="I138" s="9">
        <f t="shared" si="15"/>
        <v>4480744.222000001</v>
      </c>
      <c r="J138" s="7">
        <f t="shared" si="16"/>
        <v>4480.7442220000012</v>
      </c>
      <c r="K138" t="e">
        <f>VLOOKUP(A138,'Cacao Nacional'!B:D,3,0)</f>
        <v>#N/A</v>
      </c>
      <c r="L138" t="str">
        <f t="shared" si="17"/>
        <v>Julio</v>
      </c>
      <c r="M138" t="str">
        <f t="shared" si="18"/>
        <v>2013</v>
      </c>
      <c r="N138" t="str">
        <f t="shared" si="19"/>
        <v>Julio de 2013</v>
      </c>
      <c r="O138" s="24">
        <f t="shared" si="20"/>
        <v>41481</v>
      </c>
    </row>
    <row r="139" spans="1:15" x14ac:dyDescent="0.3">
      <c r="A139" s="1" t="s">
        <v>12</v>
      </c>
      <c r="B139" s="1" t="str">
        <f t="shared" si="14"/>
        <v>Julio 29 de 2013</v>
      </c>
      <c r="C139" s="1" t="s">
        <v>428</v>
      </c>
      <c r="D139" s="2">
        <v>2323.1799999999998</v>
      </c>
      <c r="E139" s="1" t="s">
        <v>429</v>
      </c>
      <c r="F139" s="3">
        <v>-2.1419274398386019</v>
      </c>
      <c r="G139" s="1" t="s">
        <v>430</v>
      </c>
      <c r="H139" s="8">
        <f>VLOOKUP(B139,'TRM2'!C:D,2,0)</f>
        <v>1886.26</v>
      </c>
      <c r="I139" s="9">
        <f t="shared" si="15"/>
        <v>4382121.5067999996</v>
      </c>
      <c r="J139" s="7">
        <f t="shared" si="16"/>
        <v>4382.1215067999992</v>
      </c>
      <c r="K139">
        <f>VLOOKUP(A139,'Cacao Nacional'!B:D,3,0)</f>
        <v>3937.5</v>
      </c>
      <c r="L139" t="str">
        <f t="shared" si="17"/>
        <v>Julio</v>
      </c>
      <c r="M139" t="str">
        <f t="shared" si="18"/>
        <v>2013</v>
      </c>
      <c r="N139" t="str">
        <f t="shared" si="19"/>
        <v>Julio de 2013</v>
      </c>
      <c r="O139" s="24">
        <f t="shared" si="20"/>
        <v>41484</v>
      </c>
    </row>
    <row r="140" spans="1:15" x14ac:dyDescent="0.3">
      <c r="A140" s="1" t="s">
        <v>564</v>
      </c>
      <c r="B140" s="1" t="str">
        <f t="shared" si="14"/>
        <v>Julio 30 de 2013</v>
      </c>
      <c r="C140" s="1" t="s">
        <v>428</v>
      </c>
      <c r="D140" s="2">
        <v>2327.84</v>
      </c>
      <c r="E140" s="1" t="s">
        <v>429</v>
      </c>
      <c r="F140" s="3">
        <v>0.20058712626659622</v>
      </c>
      <c r="G140" s="1" t="s">
        <v>430</v>
      </c>
      <c r="H140" s="8">
        <f>VLOOKUP(B140,'TRM2'!C:D,2,0)</f>
        <v>1888.95</v>
      </c>
      <c r="I140" s="9">
        <f t="shared" si="15"/>
        <v>4397173.3680000007</v>
      </c>
      <c r="J140" s="7">
        <f t="shared" si="16"/>
        <v>4397.1733680000007</v>
      </c>
      <c r="K140" t="e">
        <f>VLOOKUP(A140,'Cacao Nacional'!B:D,3,0)</f>
        <v>#N/A</v>
      </c>
      <c r="L140" t="str">
        <f t="shared" si="17"/>
        <v>Julio</v>
      </c>
      <c r="M140" t="str">
        <f t="shared" si="18"/>
        <v>2013</v>
      </c>
      <c r="N140" t="str">
        <f t="shared" si="19"/>
        <v>Julio de 2013</v>
      </c>
      <c r="O140" s="24">
        <f t="shared" si="20"/>
        <v>41485</v>
      </c>
    </row>
    <row r="141" spans="1:15" x14ac:dyDescent="0.3">
      <c r="A141" s="1" t="s">
        <v>565</v>
      </c>
      <c r="B141" s="1" t="str">
        <f t="shared" si="14"/>
        <v>Julio 31 de 2013</v>
      </c>
      <c r="C141" s="1" t="s">
        <v>428</v>
      </c>
      <c r="D141" s="2">
        <v>2327.84</v>
      </c>
      <c r="E141" s="1" t="s">
        <v>429</v>
      </c>
      <c r="F141" s="3">
        <v>0</v>
      </c>
      <c r="G141" s="1" t="s">
        <v>430</v>
      </c>
      <c r="H141" s="8">
        <f>VLOOKUP(B141,'TRM2'!C:D,2,0)</f>
        <v>1890.33</v>
      </c>
      <c r="I141" s="9">
        <f t="shared" si="15"/>
        <v>4400385.7872000001</v>
      </c>
      <c r="J141" s="7">
        <f t="shared" si="16"/>
        <v>4400.3857871999999</v>
      </c>
      <c r="K141" t="e">
        <f>VLOOKUP(A141,'Cacao Nacional'!B:D,3,0)</f>
        <v>#N/A</v>
      </c>
      <c r="L141" t="str">
        <f t="shared" si="17"/>
        <v>Julio</v>
      </c>
      <c r="M141" t="str">
        <f t="shared" si="18"/>
        <v>2013</v>
      </c>
      <c r="N141" t="str">
        <f t="shared" si="19"/>
        <v>Julio de 2013</v>
      </c>
      <c r="O141" s="24">
        <f t="shared" si="20"/>
        <v>41486</v>
      </c>
    </row>
    <row r="142" spans="1:15" x14ac:dyDescent="0.3">
      <c r="A142" s="1" t="s">
        <v>566</v>
      </c>
      <c r="B142" s="1" t="str">
        <f t="shared" si="14"/>
        <v>Agosto 1 de 2013</v>
      </c>
      <c r="C142" s="1" t="s">
        <v>428</v>
      </c>
      <c r="D142" s="2">
        <v>2339.61</v>
      </c>
      <c r="E142" s="1" t="s">
        <v>429</v>
      </c>
      <c r="F142" s="3">
        <v>0.50561894288267151</v>
      </c>
      <c r="G142" s="1" t="s">
        <v>430</v>
      </c>
      <c r="H142" s="8">
        <f>VLOOKUP(B142,'TRM2'!C:D,2,0)</f>
        <v>1896.15</v>
      </c>
      <c r="I142" s="9">
        <f t="shared" si="15"/>
        <v>4436251.5015000002</v>
      </c>
      <c r="J142" s="7">
        <f t="shared" si="16"/>
        <v>4436.2515014999999</v>
      </c>
      <c r="K142" t="e">
        <f>VLOOKUP(A142,'Cacao Nacional'!B:D,3,0)</f>
        <v>#N/A</v>
      </c>
      <c r="L142" t="str">
        <f t="shared" si="17"/>
        <v>Agosto</v>
      </c>
      <c r="M142" t="str">
        <f t="shared" si="18"/>
        <v>2013</v>
      </c>
      <c r="N142" t="str">
        <f t="shared" si="19"/>
        <v>Agosto de 2013</v>
      </c>
      <c r="O142" s="24">
        <f t="shared" si="20"/>
        <v>41487</v>
      </c>
    </row>
    <row r="143" spans="1:15" x14ac:dyDescent="0.3">
      <c r="A143" s="1" t="s">
        <v>567</v>
      </c>
      <c r="B143" s="1" t="str">
        <f t="shared" si="14"/>
        <v>Agosto 2 de 2013</v>
      </c>
      <c r="C143" s="1" t="s">
        <v>428</v>
      </c>
      <c r="D143" s="2">
        <v>2334.48</v>
      </c>
      <c r="E143" s="1" t="s">
        <v>429</v>
      </c>
      <c r="F143" s="3">
        <v>-0.21926731378307104</v>
      </c>
      <c r="G143" s="1" t="s">
        <v>430</v>
      </c>
      <c r="H143" s="8">
        <f>VLOOKUP(B143,'TRM2'!C:D,2,0)</f>
        <v>1896.65</v>
      </c>
      <c r="I143" s="9">
        <f t="shared" si="15"/>
        <v>4427691.4920000006</v>
      </c>
      <c r="J143" s="7">
        <f t="shared" si="16"/>
        <v>4427.6914920000008</v>
      </c>
      <c r="K143" t="e">
        <f>VLOOKUP(A143,'Cacao Nacional'!B:D,3,0)</f>
        <v>#N/A</v>
      </c>
      <c r="L143" t="str">
        <f t="shared" si="17"/>
        <v>Agosto</v>
      </c>
      <c r="M143" t="str">
        <f t="shared" si="18"/>
        <v>2013</v>
      </c>
      <c r="N143" t="str">
        <f t="shared" si="19"/>
        <v>Agosto de 2013</v>
      </c>
      <c r="O143" s="24">
        <f t="shared" si="20"/>
        <v>41488</v>
      </c>
    </row>
    <row r="144" spans="1:15" x14ac:dyDescent="0.3">
      <c r="A144" s="1" t="s">
        <v>13</v>
      </c>
      <c r="B144" s="1" t="str">
        <f t="shared" si="14"/>
        <v>Agosto 5 de 2013</v>
      </c>
      <c r="C144" s="1" t="s">
        <v>428</v>
      </c>
      <c r="D144" s="2">
        <v>2410.3200000000002</v>
      </c>
      <c r="E144" s="1" t="s">
        <v>429</v>
      </c>
      <c r="F144" s="3">
        <v>3.2486892155854901</v>
      </c>
      <c r="G144" s="1" t="s">
        <v>430</v>
      </c>
      <c r="H144" s="8">
        <f>VLOOKUP(B144,'TRM2'!C:D,2,0)</f>
        <v>1891.67</v>
      </c>
      <c r="I144" s="9">
        <f t="shared" si="15"/>
        <v>4559530.0344000002</v>
      </c>
      <c r="J144" s="7">
        <f t="shared" si="16"/>
        <v>4559.5300344000007</v>
      </c>
      <c r="K144">
        <f>VLOOKUP(A144,'Cacao Nacional'!B:D,3,0)</f>
        <v>3897.5</v>
      </c>
      <c r="L144" t="str">
        <f t="shared" si="17"/>
        <v>Agosto</v>
      </c>
      <c r="M144" t="str">
        <f t="shared" si="18"/>
        <v>2013</v>
      </c>
      <c r="N144" t="str">
        <f t="shared" si="19"/>
        <v>Agosto de 2013</v>
      </c>
      <c r="O144" s="24">
        <f t="shared" si="20"/>
        <v>41491</v>
      </c>
    </row>
    <row r="145" spans="1:15" x14ac:dyDescent="0.3">
      <c r="A145" s="1" t="s">
        <v>568</v>
      </c>
      <c r="B145" s="1" t="str">
        <f t="shared" si="14"/>
        <v>Agosto 6 de 2013</v>
      </c>
      <c r="C145" s="1" t="s">
        <v>428</v>
      </c>
      <c r="D145" s="2">
        <v>2417.85</v>
      </c>
      <c r="E145" s="1" t="s">
        <v>429</v>
      </c>
      <c r="F145" s="3">
        <v>0.31240665139897378</v>
      </c>
      <c r="G145" s="1" t="s">
        <v>430</v>
      </c>
      <c r="H145" s="8">
        <f>VLOOKUP(B145,'TRM2'!C:D,2,0)</f>
        <v>1883.24</v>
      </c>
      <c r="I145" s="9">
        <f t="shared" si="15"/>
        <v>4553391.8339999998</v>
      </c>
      <c r="J145" s="7">
        <f t="shared" si="16"/>
        <v>4553.391834</v>
      </c>
      <c r="K145" t="e">
        <f>VLOOKUP(A145,'Cacao Nacional'!B:D,3,0)</f>
        <v>#N/A</v>
      </c>
      <c r="L145" t="str">
        <f t="shared" si="17"/>
        <v>Agosto</v>
      </c>
      <c r="M145" t="str">
        <f t="shared" si="18"/>
        <v>2013</v>
      </c>
      <c r="N145" t="str">
        <f t="shared" si="19"/>
        <v>Agosto de 2013</v>
      </c>
      <c r="O145" s="24">
        <f t="shared" si="20"/>
        <v>41492</v>
      </c>
    </row>
    <row r="146" spans="1:15" x14ac:dyDescent="0.3">
      <c r="A146" s="1" t="s">
        <v>569</v>
      </c>
      <c r="B146" s="1" t="str">
        <f t="shared" si="14"/>
        <v>Agosto 8 de 2013</v>
      </c>
      <c r="C146" s="1" t="s">
        <v>428</v>
      </c>
      <c r="D146" s="2">
        <v>2516.7399999999998</v>
      </c>
      <c r="E146" s="1" t="s">
        <v>429</v>
      </c>
      <c r="F146" s="3">
        <v>4.0899973116611816</v>
      </c>
      <c r="G146" s="1" t="s">
        <v>430</v>
      </c>
      <c r="H146" s="8">
        <f>VLOOKUP(B146,'TRM2'!C:D,2,0)</f>
        <v>1882.01</v>
      </c>
      <c r="I146" s="9">
        <f t="shared" si="15"/>
        <v>4736529.8473999994</v>
      </c>
      <c r="J146" s="7">
        <f t="shared" si="16"/>
        <v>4736.5298473999992</v>
      </c>
      <c r="K146" t="e">
        <f>VLOOKUP(A146,'Cacao Nacional'!B:D,3,0)</f>
        <v>#N/A</v>
      </c>
      <c r="L146" t="str">
        <f t="shared" si="17"/>
        <v>Agosto</v>
      </c>
      <c r="M146" t="str">
        <f t="shared" si="18"/>
        <v>2013</v>
      </c>
      <c r="N146" t="str">
        <f t="shared" si="19"/>
        <v>Agosto de 2013</v>
      </c>
      <c r="O146" s="24">
        <f t="shared" si="20"/>
        <v>41494</v>
      </c>
    </row>
    <row r="147" spans="1:15" x14ac:dyDescent="0.3">
      <c r="A147" s="1" t="s">
        <v>570</v>
      </c>
      <c r="B147" s="1" t="str">
        <f t="shared" si="14"/>
        <v>Agosto 9 de 2013</v>
      </c>
      <c r="C147" s="1" t="s">
        <v>428</v>
      </c>
      <c r="D147" s="2">
        <v>2506.39</v>
      </c>
      <c r="E147" s="1" t="s">
        <v>429</v>
      </c>
      <c r="F147" s="3">
        <v>-0.41124629480994895</v>
      </c>
      <c r="G147" s="1" t="s">
        <v>430</v>
      </c>
      <c r="H147" s="8">
        <f>VLOOKUP(B147,'TRM2'!C:D,2,0)</f>
        <v>1877.23</v>
      </c>
      <c r="I147" s="9">
        <f t="shared" si="15"/>
        <v>4705070.4996999996</v>
      </c>
      <c r="J147" s="7">
        <f t="shared" si="16"/>
        <v>4705.0704996999993</v>
      </c>
      <c r="K147" t="e">
        <f>VLOOKUP(A147,'Cacao Nacional'!B:D,3,0)</f>
        <v>#N/A</v>
      </c>
      <c r="L147" t="str">
        <f t="shared" si="17"/>
        <v>Agosto</v>
      </c>
      <c r="M147" t="str">
        <f t="shared" si="18"/>
        <v>2013</v>
      </c>
      <c r="N147" t="str">
        <f t="shared" si="19"/>
        <v>Agosto de 2013</v>
      </c>
      <c r="O147" s="24">
        <f t="shared" si="20"/>
        <v>41495</v>
      </c>
    </row>
    <row r="148" spans="1:15" x14ac:dyDescent="0.3">
      <c r="A148" s="1" t="s">
        <v>14</v>
      </c>
      <c r="B148" s="1" t="str">
        <f t="shared" si="14"/>
        <v>Agosto 12 de 2013</v>
      </c>
      <c r="C148" s="1" t="s">
        <v>428</v>
      </c>
      <c r="D148" s="2">
        <v>2519.98</v>
      </c>
      <c r="E148" s="1" t="s">
        <v>429</v>
      </c>
      <c r="F148" s="3">
        <v>0.54221410075846721</v>
      </c>
      <c r="G148" s="1" t="s">
        <v>430</v>
      </c>
      <c r="H148" s="8">
        <f>VLOOKUP(B148,'TRM2'!C:D,2,0)</f>
        <v>1873.92</v>
      </c>
      <c r="I148" s="9">
        <f t="shared" si="15"/>
        <v>4722240.9216</v>
      </c>
      <c r="J148" s="7">
        <f t="shared" si="16"/>
        <v>4722.2409215999996</v>
      </c>
      <c r="K148">
        <f>VLOOKUP(A148,'Cacao Nacional'!B:D,3,0)</f>
        <v>4012.5</v>
      </c>
      <c r="L148" t="str">
        <f t="shared" si="17"/>
        <v>Agosto</v>
      </c>
      <c r="M148" t="str">
        <f t="shared" si="18"/>
        <v>2013</v>
      </c>
      <c r="N148" t="str">
        <f t="shared" si="19"/>
        <v>Agosto de 2013</v>
      </c>
      <c r="O148" s="24">
        <f t="shared" si="20"/>
        <v>41498</v>
      </c>
    </row>
    <row r="149" spans="1:15" x14ac:dyDescent="0.3">
      <c r="A149" s="1" t="s">
        <v>571</v>
      </c>
      <c r="B149" s="1" t="str">
        <f t="shared" si="14"/>
        <v>Agosto 13 de 2013</v>
      </c>
      <c r="C149" s="1" t="s">
        <v>428</v>
      </c>
      <c r="D149" s="2">
        <v>2482.5700000000002</v>
      </c>
      <c r="E149" s="1" t="s">
        <v>429</v>
      </c>
      <c r="F149" s="3">
        <v>-1.4845355915523082</v>
      </c>
      <c r="G149" s="1" t="s">
        <v>430</v>
      </c>
      <c r="H149" s="8">
        <f>VLOOKUP(B149,'TRM2'!C:D,2,0)</f>
        <v>1868.9</v>
      </c>
      <c r="I149" s="9">
        <f t="shared" si="15"/>
        <v>4639675.0730000008</v>
      </c>
      <c r="J149" s="7">
        <f t="shared" si="16"/>
        <v>4639.6750730000003</v>
      </c>
      <c r="K149" t="e">
        <f>VLOOKUP(A149,'Cacao Nacional'!B:D,3,0)</f>
        <v>#N/A</v>
      </c>
      <c r="L149" t="str">
        <f t="shared" si="17"/>
        <v>Agosto</v>
      </c>
      <c r="M149" t="str">
        <f t="shared" si="18"/>
        <v>2013</v>
      </c>
      <c r="N149" t="str">
        <f t="shared" si="19"/>
        <v>Agosto de 2013</v>
      </c>
      <c r="O149" s="24">
        <f t="shared" si="20"/>
        <v>41499</v>
      </c>
    </row>
    <row r="150" spans="1:15" x14ac:dyDescent="0.3">
      <c r="A150" s="1" t="s">
        <v>572</v>
      </c>
      <c r="B150" s="1" t="str">
        <f t="shared" si="14"/>
        <v>Agosto 14 de 2013</v>
      </c>
      <c r="C150" s="1" t="s">
        <v>428</v>
      </c>
      <c r="D150" s="2">
        <v>2520.19</v>
      </c>
      <c r="E150" s="1" t="s">
        <v>429</v>
      </c>
      <c r="F150" s="3">
        <v>1.5153651256560696</v>
      </c>
      <c r="G150" s="1" t="s">
        <v>430</v>
      </c>
      <c r="H150" s="8">
        <f>VLOOKUP(B150,'TRM2'!C:D,2,0)</f>
        <v>1882.36</v>
      </c>
      <c r="I150" s="9">
        <f t="shared" si="15"/>
        <v>4743904.8483999996</v>
      </c>
      <c r="J150" s="7">
        <f t="shared" si="16"/>
        <v>4743.9048483999995</v>
      </c>
      <c r="K150" t="e">
        <f>VLOOKUP(A150,'Cacao Nacional'!B:D,3,0)</f>
        <v>#N/A</v>
      </c>
      <c r="L150" t="str">
        <f t="shared" si="17"/>
        <v>Agosto</v>
      </c>
      <c r="M150" t="str">
        <f t="shared" si="18"/>
        <v>2013</v>
      </c>
      <c r="N150" t="str">
        <f t="shared" si="19"/>
        <v>Agosto de 2013</v>
      </c>
      <c r="O150" s="24">
        <f t="shared" si="20"/>
        <v>41500</v>
      </c>
    </row>
    <row r="151" spans="1:15" x14ac:dyDescent="0.3">
      <c r="A151" s="1" t="s">
        <v>573</v>
      </c>
      <c r="B151" s="1" t="str">
        <f t="shared" si="14"/>
        <v>Agosto 15 de 2013</v>
      </c>
      <c r="C151" s="1" t="s">
        <v>428</v>
      </c>
      <c r="D151" s="2">
        <v>2518.09</v>
      </c>
      <c r="E151" s="1" t="s">
        <v>429</v>
      </c>
      <c r="F151" s="3">
        <v>-8.3327050738234376E-2</v>
      </c>
      <c r="G151" s="1" t="s">
        <v>430</v>
      </c>
      <c r="H151" s="8">
        <f>VLOOKUP(B151,'TRM2'!C:D,2,0)</f>
        <v>1883.15</v>
      </c>
      <c r="I151" s="9">
        <f t="shared" si="15"/>
        <v>4741941.1835000003</v>
      </c>
      <c r="J151" s="7">
        <f t="shared" si="16"/>
        <v>4741.9411835000001</v>
      </c>
      <c r="K151" t="e">
        <f>VLOOKUP(A151,'Cacao Nacional'!B:D,3,0)</f>
        <v>#N/A</v>
      </c>
      <c r="L151" t="str">
        <f t="shared" si="17"/>
        <v>Agosto</v>
      </c>
      <c r="M151" t="str">
        <f t="shared" si="18"/>
        <v>2013</v>
      </c>
      <c r="N151" t="str">
        <f t="shared" si="19"/>
        <v>Agosto de 2013</v>
      </c>
      <c r="O151" s="24">
        <f t="shared" si="20"/>
        <v>41501</v>
      </c>
    </row>
    <row r="152" spans="1:15" x14ac:dyDescent="0.3">
      <c r="A152" s="1" t="s">
        <v>574</v>
      </c>
      <c r="B152" s="1" t="str">
        <f t="shared" si="14"/>
        <v>Agosto 16 de 2013</v>
      </c>
      <c r="C152" s="1" t="s">
        <v>428</v>
      </c>
      <c r="D152" s="2">
        <v>2527.65</v>
      </c>
      <c r="E152" s="1" t="s">
        <v>429</v>
      </c>
      <c r="F152" s="3">
        <v>0.37965283210687245</v>
      </c>
      <c r="G152" s="1" t="s">
        <v>430</v>
      </c>
      <c r="H152" s="8">
        <f>VLOOKUP(B152,'TRM2'!C:D,2,0)</f>
        <v>1901.03</v>
      </c>
      <c r="I152" s="9">
        <f t="shared" si="15"/>
        <v>4805138.4795000004</v>
      </c>
      <c r="J152" s="7">
        <f t="shared" si="16"/>
        <v>4805.1384795000004</v>
      </c>
      <c r="K152" t="e">
        <f>VLOOKUP(A152,'Cacao Nacional'!B:D,3,0)</f>
        <v>#N/A</v>
      </c>
      <c r="L152" t="str">
        <f t="shared" si="17"/>
        <v>Agosto</v>
      </c>
      <c r="M152" t="str">
        <f t="shared" si="18"/>
        <v>2013</v>
      </c>
      <c r="N152" t="str">
        <f t="shared" si="19"/>
        <v>Agosto de 2013</v>
      </c>
      <c r="O152" s="24">
        <f t="shared" si="20"/>
        <v>41502</v>
      </c>
    </row>
    <row r="153" spans="1:15" x14ac:dyDescent="0.3">
      <c r="A153" s="1" t="s">
        <v>575</v>
      </c>
      <c r="B153" s="1" t="str">
        <f t="shared" si="14"/>
        <v>Agosto 20 de 2013</v>
      </c>
      <c r="C153" s="1" t="s">
        <v>428</v>
      </c>
      <c r="D153" s="2">
        <v>2546.61</v>
      </c>
      <c r="E153" s="1" t="s">
        <v>429</v>
      </c>
      <c r="F153" s="3">
        <v>0.75010385140347891</v>
      </c>
      <c r="G153" s="1" t="s">
        <v>430</v>
      </c>
      <c r="H153" s="8">
        <f>VLOOKUP(B153,'TRM2'!C:D,2,0)</f>
        <v>1907.06</v>
      </c>
      <c r="I153" s="9">
        <f t="shared" si="15"/>
        <v>4856538.0666000005</v>
      </c>
      <c r="J153" s="7">
        <f t="shared" si="16"/>
        <v>4856.5380666000001</v>
      </c>
      <c r="K153" t="e">
        <f>VLOOKUP(A153,'Cacao Nacional'!B:D,3,0)</f>
        <v>#N/A</v>
      </c>
      <c r="L153" t="str">
        <f t="shared" si="17"/>
        <v>Agosto</v>
      </c>
      <c r="M153" t="str">
        <f t="shared" si="18"/>
        <v>2013</v>
      </c>
      <c r="N153" t="str">
        <f t="shared" si="19"/>
        <v>Agosto de 2013</v>
      </c>
      <c r="O153" s="24">
        <f t="shared" si="20"/>
        <v>41506</v>
      </c>
    </row>
    <row r="154" spans="1:15" x14ac:dyDescent="0.3">
      <c r="A154" s="1" t="s">
        <v>576</v>
      </c>
      <c r="B154" s="1" t="str">
        <f t="shared" si="14"/>
        <v>Agosto 21 de 2013</v>
      </c>
      <c r="C154" s="1" t="s">
        <v>428</v>
      </c>
      <c r="D154" s="2">
        <v>2484.6999999999998</v>
      </c>
      <c r="E154" s="1" t="s">
        <v>429</v>
      </c>
      <c r="F154" s="3">
        <v>-2.4310750370099976</v>
      </c>
      <c r="G154" s="1" t="s">
        <v>430</v>
      </c>
      <c r="H154" s="8">
        <f>VLOOKUP(B154,'TRM2'!C:D,2,0)</f>
        <v>1922.73</v>
      </c>
      <c r="I154" s="9">
        <f t="shared" si="15"/>
        <v>4777407.2309999997</v>
      </c>
      <c r="J154" s="7">
        <f t="shared" si="16"/>
        <v>4777.4072309999992</v>
      </c>
      <c r="K154" t="e">
        <f>VLOOKUP(A154,'Cacao Nacional'!B:D,3,0)</f>
        <v>#N/A</v>
      </c>
      <c r="L154" t="str">
        <f t="shared" si="17"/>
        <v>Agosto</v>
      </c>
      <c r="M154" t="str">
        <f t="shared" si="18"/>
        <v>2013</v>
      </c>
      <c r="N154" t="str">
        <f t="shared" si="19"/>
        <v>Agosto de 2013</v>
      </c>
      <c r="O154" s="24">
        <f t="shared" si="20"/>
        <v>41507</v>
      </c>
    </row>
    <row r="155" spans="1:15" x14ac:dyDescent="0.3">
      <c r="A155" s="1" t="s">
        <v>577</v>
      </c>
      <c r="B155" s="1" t="str">
        <f t="shared" si="14"/>
        <v>Agosto 22 de 2013</v>
      </c>
      <c r="C155" s="1" t="s">
        <v>428</v>
      </c>
      <c r="D155" s="2">
        <v>2484.04</v>
      </c>
      <c r="E155" s="1" t="s">
        <v>429</v>
      </c>
      <c r="F155" s="3">
        <v>-2.6562562884849462E-2</v>
      </c>
      <c r="G155" s="1" t="s">
        <v>430</v>
      </c>
      <c r="H155" s="8">
        <f>VLOOKUP(B155,'TRM2'!C:D,2,0)</f>
        <v>1929.75</v>
      </c>
      <c r="I155" s="9">
        <f t="shared" si="15"/>
        <v>4793576.1899999995</v>
      </c>
      <c r="J155" s="7">
        <f t="shared" si="16"/>
        <v>4793.5761899999998</v>
      </c>
      <c r="K155" t="e">
        <f>VLOOKUP(A155,'Cacao Nacional'!B:D,3,0)</f>
        <v>#N/A</v>
      </c>
      <c r="L155" t="str">
        <f t="shared" si="17"/>
        <v>Agosto</v>
      </c>
      <c r="M155" t="str">
        <f t="shared" si="18"/>
        <v>2013</v>
      </c>
      <c r="N155" t="str">
        <f t="shared" si="19"/>
        <v>Agosto de 2013</v>
      </c>
      <c r="O155" s="24">
        <f t="shared" si="20"/>
        <v>41508</v>
      </c>
    </row>
    <row r="156" spans="1:15" x14ac:dyDescent="0.3">
      <c r="A156" s="1" t="s">
        <v>578</v>
      </c>
      <c r="B156" s="1" t="str">
        <f t="shared" si="14"/>
        <v>Agosto 23 de 2013</v>
      </c>
      <c r="C156" s="1" t="s">
        <v>428</v>
      </c>
      <c r="D156" s="2">
        <v>2498.2199999999998</v>
      </c>
      <c r="E156" s="1" t="s">
        <v>429</v>
      </c>
      <c r="F156" s="3">
        <v>0.57084426981851488</v>
      </c>
      <c r="G156" s="1" t="s">
        <v>430</v>
      </c>
      <c r="H156" s="8">
        <f>VLOOKUP(B156,'TRM2'!C:D,2,0)</f>
        <v>1921.99</v>
      </c>
      <c r="I156" s="9">
        <f t="shared" si="15"/>
        <v>4801553.8577999994</v>
      </c>
      <c r="J156" s="7">
        <f t="shared" si="16"/>
        <v>4801.5538577999996</v>
      </c>
      <c r="K156" t="e">
        <f>VLOOKUP(A156,'Cacao Nacional'!B:D,3,0)</f>
        <v>#N/A</v>
      </c>
      <c r="L156" t="str">
        <f t="shared" si="17"/>
        <v>Agosto</v>
      </c>
      <c r="M156" t="str">
        <f t="shared" si="18"/>
        <v>2013</v>
      </c>
      <c r="N156" t="str">
        <f t="shared" si="19"/>
        <v>Agosto de 2013</v>
      </c>
      <c r="O156" s="24">
        <f t="shared" si="20"/>
        <v>41509</v>
      </c>
    </row>
    <row r="157" spans="1:15" x14ac:dyDescent="0.3">
      <c r="A157" s="1" t="s">
        <v>16</v>
      </c>
      <c r="B157" s="1" t="str">
        <f t="shared" si="14"/>
        <v>Agosto 26 de 2013</v>
      </c>
      <c r="C157" s="1" t="s">
        <v>428</v>
      </c>
      <c r="D157" s="2">
        <v>2498.2199999999998</v>
      </c>
      <c r="E157" s="1" t="s">
        <v>429</v>
      </c>
      <c r="F157" s="3">
        <v>0</v>
      </c>
      <c r="G157" s="1" t="s">
        <v>430</v>
      </c>
      <c r="H157" s="8">
        <f>VLOOKUP(B157,'TRM2'!C:D,2,0)</f>
        <v>1911.16</v>
      </c>
      <c r="I157" s="9">
        <f t="shared" si="15"/>
        <v>4774498.1351999994</v>
      </c>
      <c r="J157" s="7">
        <f t="shared" si="16"/>
        <v>4774.4981351999995</v>
      </c>
      <c r="K157">
        <f>VLOOKUP(A157,'Cacao Nacional'!B:D,3,0)</f>
        <v>4217.5</v>
      </c>
      <c r="L157" t="str">
        <f t="shared" si="17"/>
        <v>Agosto</v>
      </c>
      <c r="M157" t="str">
        <f t="shared" si="18"/>
        <v>2013</v>
      </c>
      <c r="N157" t="str">
        <f t="shared" si="19"/>
        <v>Agosto de 2013</v>
      </c>
      <c r="O157" s="24">
        <f t="shared" si="20"/>
        <v>41512</v>
      </c>
    </row>
    <row r="158" spans="1:15" x14ac:dyDescent="0.3">
      <c r="A158" s="1" t="s">
        <v>579</v>
      </c>
      <c r="B158" s="1" t="str">
        <f t="shared" si="14"/>
        <v>Agosto 27 de 2013</v>
      </c>
      <c r="C158" s="1" t="s">
        <v>428</v>
      </c>
      <c r="D158" s="2">
        <v>2483.27</v>
      </c>
      <c r="E158" s="1" t="s">
        <v>429</v>
      </c>
      <c r="F158" s="3">
        <v>-0.59842607936850312</v>
      </c>
      <c r="G158" s="1" t="s">
        <v>430</v>
      </c>
      <c r="H158" s="8">
        <f>VLOOKUP(B158,'TRM2'!C:D,2,0)</f>
        <v>1922.96</v>
      </c>
      <c r="I158" s="9">
        <f t="shared" si="15"/>
        <v>4775228.8792000003</v>
      </c>
      <c r="J158" s="7">
        <f t="shared" si="16"/>
        <v>4775.2288791999999</v>
      </c>
      <c r="K158" t="e">
        <f>VLOOKUP(A158,'Cacao Nacional'!B:D,3,0)</f>
        <v>#N/A</v>
      </c>
      <c r="L158" t="str">
        <f t="shared" si="17"/>
        <v>Agosto</v>
      </c>
      <c r="M158" t="str">
        <f t="shared" si="18"/>
        <v>2013</v>
      </c>
      <c r="N158" t="str">
        <f t="shared" si="19"/>
        <v>Agosto de 2013</v>
      </c>
      <c r="O158" s="24">
        <f t="shared" si="20"/>
        <v>41513</v>
      </c>
    </row>
    <row r="159" spans="1:15" x14ac:dyDescent="0.3">
      <c r="A159" s="1" t="s">
        <v>580</v>
      </c>
      <c r="B159" s="1" t="str">
        <f t="shared" si="14"/>
        <v>Agosto 28 de 2013</v>
      </c>
      <c r="C159" s="1" t="s">
        <v>428</v>
      </c>
      <c r="D159" s="2">
        <v>2526.21</v>
      </c>
      <c r="E159" s="1" t="s">
        <v>429</v>
      </c>
      <c r="F159" s="3">
        <v>1.7291716164573347</v>
      </c>
      <c r="G159" s="1" t="s">
        <v>430</v>
      </c>
      <c r="H159" s="8">
        <f>VLOOKUP(B159,'TRM2'!C:D,2,0)</f>
        <v>1938.26</v>
      </c>
      <c r="I159" s="9">
        <f t="shared" si="15"/>
        <v>4896451.7945999997</v>
      </c>
      <c r="J159" s="7">
        <f t="shared" si="16"/>
        <v>4896.4517945999996</v>
      </c>
      <c r="K159" t="e">
        <f>VLOOKUP(A159,'Cacao Nacional'!B:D,3,0)</f>
        <v>#N/A</v>
      </c>
      <c r="L159" t="str">
        <f t="shared" si="17"/>
        <v>Agosto</v>
      </c>
      <c r="M159" t="str">
        <f t="shared" si="18"/>
        <v>2013</v>
      </c>
      <c r="N159" t="str">
        <f t="shared" si="19"/>
        <v>Agosto de 2013</v>
      </c>
      <c r="O159" s="24">
        <f t="shared" si="20"/>
        <v>41514</v>
      </c>
    </row>
    <row r="160" spans="1:15" x14ac:dyDescent="0.3">
      <c r="A160" s="1" t="s">
        <v>581</v>
      </c>
      <c r="B160" s="1" t="str">
        <f t="shared" si="14"/>
        <v>Agosto 29 de 2013</v>
      </c>
      <c r="C160" s="1" t="s">
        <v>428</v>
      </c>
      <c r="D160" s="2">
        <v>2508.29</v>
      </c>
      <c r="E160" s="1" t="s">
        <v>429</v>
      </c>
      <c r="F160" s="3">
        <v>-0.70936303791054867</v>
      </c>
      <c r="G160" s="1" t="s">
        <v>430</v>
      </c>
      <c r="H160" s="8">
        <f>VLOOKUP(B160,'TRM2'!C:D,2,0)</f>
        <v>1939.85</v>
      </c>
      <c r="I160" s="9">
        <f t="shared" si="15"/>
        <v>4865706.3564999998</v>
      </c>
      <c r="J160" s="7">
        <f t="shared" si="16"/>
        <v>4865.7063564999999</v>
      </c>
      <c r="K160" t="e">
        <f>VLOOKUP(A160,'Cacao Nacional'!B:D,3,0)</f>
        <v>#N/A</v>
      </c>
      <c r="L160" t="str">
        <f t="shared" si="17"/>
        <v>Agosto</v>
      </c>
      <c r="M160" t="str">
        <f t="shared" si="18"/>
        <v>2013</v>
      </c>
      <c r="N160" t="str">
        <f t="shared" si="19"/>
        <v>Agosto de 2013</v>
      </c>
      <c r="O160" s="24">
        <f t="shared" si="20"/>
        <v>41515</v>
      </c>
    </row>
    <row r="161" spans="1:15" x14ac:dyDescent="0.3">
      <c r="A161" s="1" t="s">
        <v>582</v>
      </c>
      <c r="B161" s="1" t="str">
        <f t="shared" si="14"/>
        <v>Agosto 30 de 2013</v>
      </c>
      <c r="C161" s="1" t="s">
        <v>428</v>
      </c>
      <c r="D161" s="2">
        <v>2474.44</v>
      </c>
      <c r="E161" s="1" t="s">
        <v>429</v>
      </c>
      <c r="F161" s="3">
        <v>-1.349524975182292</v>
      </c>
      <c r="G161" s="1" t="s">
        <v>430</v>
      </c>
      <c r="H161" s="8">
        <f>VLOOKUP(B161,'TRM2'!C:D,2,0)</f>
        <v>1943.04</v>
      </c>
      <c r="I161" s="9">
        <f t="shared" si="15"/>
        <v>4807935.8975999998</v>
      </c>
      <c r="J161" s="7">
        <f t="shared" si="16"/>
        <v>4807.9358975999994</v>
      </c>
      <c r="K161" t="e">
        <f>VLOOKUP(A161,'Cacao Nacional'!B:D,3,0)</f>
        <v>#N/A</v>
      </c>
      <c r="L161" t="str">
        <f t="shared" si="17"/>
        <v>Agosto</v>
      </c>
      <c r="M161" t="str">
        <f t="shared" si="18"/>
        <v>2013</v>
      </c>
      <c r="N161" t="str">
        <f t="shared" si="19"/>
        <v>Agosto de 2013</v>
      </c>
      <c r="O161" s="24">
        <f t="shared" si="20"/>
        <v>41516</v>
      </c>
    </row>
    <row r="162" spans="1:15" x14ac:dyDescent="0.3">
      <c r="A162" s="1" t="s">
        <v>17</v>
      </c>
      <c r="B162" s="1" t="str">
        <f t="shared" si="14"/>
        <v>Septiembre 2 de 2013</v>
      </c>
      <c r="C162" s="1" t="s">
        <v>428</v>
      </c>
      <c r="D162" s="2">
        <v>2464.06</v>
      </c>
      <c r="E162" s="1" t="s">
        <v>429</v>
      </c>
      <c r="F162" s="3">
        <v>-0.41948885404374758</v>
      </c>
      <c r="G162" s="1" t="s">
        <v>430</v>
      </c>
      <c r="H162" s="8">
        <f>VLOOKUP(B162,'TRM2'!C:D,2,0)</f>
        <v>1935.43</v>
      </c>
      <c r="I162" s="9">
        <f t="shared" si="15"/>
        <v>4769015.6458000001</v>
      </c>
      <c r="J162" s="7">
        <f t="shared" si="16"/>
        <v>4769.0156458000001</v>
      </c>
      <c r="K162">
        <f>VLOOKUP(A162,'Cacao Nacional'!B:D,3,0)</f>
        <v>4287.5</v>
      </c>
      <c r="L162" t="str">
        <f t="shared" si="17"/>
        <v>Septiembre</v>
      </c>
      <c r="M162" t="str">
        <f t="shared" si="18"/>
        <v>2013</v>
      </c>
      <c r="N162" t="str">
        <f t="shared" si="19"/>
        <v>Septiembre de 2013</v>
      </c>
      <c r="O162" s="24">
        <f t="shared" si="20"/>
        <v>41519</v>
      </c>
    </row>
    <row r="163" spans="1:15" x14ac:dyDescent="0.3">
      <c r="A163" s="1" t="s">
        <v>583</v>
      </c>
      <c r="B163" s="1" t="str">
        <f t="shared" si="14"/>
        <v>Septiembre 3 de 2013</v>
      </c>
      <c r="C163" s="1" t="s">
        <v>428</v>
      </c>
      <c r="D163" s="2">
        <v>2455.9</v>
      </c>
      <c r="E163" s="1" t="s">
        <v>429</v>
      </c>
      <c r="F163" s="3">
        <v>-0.33116076718910475</v>
      </c>
      <c r="G163" s="1" t="s">
        <v>430</v>
      </c>
      <c r="H163" s="8">
        <f>VLOOKUP(B163,'TRM2'!C:D,2,0)</f>
        <v>1935.43</v>
      </c>
      <c r="I163" s="9">
        <f t="shared" si="15"/>
        <v>4753222.5370000005</v>
      </c>
      <c r="J163" s="7">
        <f t="shared" si="16"/>
        <v>4753.2225370000006</v>
      </c>
      <c r="K163" t="e">
        <f>VLOOKUP(A163,'Cacao Nacional'!B:D,3,0)</f>
        <v>#N/A</v>
      </c>
      <c r="L163" t="str">
        <f t="shared" si="17"/>
        <v>Septiembre</v>
      </c>
      <c r="M163" t="str">
        <f t="shared" si="18"/>
        <v>2013</v>
      </c>
      <c r="N163" t="str">
        <f t="shared" si="19"/>
        <v>Septiembre de 2013</v>
      </c>
      <c r="O163" s="24">
        <f t="shared" si="20"/>
        <v>41520</v>
      </c>
    </row>
    <row r="164" spans="1:15" x14ac:dyDescent="0.3">
      <c r="A164" s="1" t="s">
        <v>584</v>
      </c>
      <c r="B164" s="1" t="str">
        <f t="shared" si="14"/>
        <v>Septiembre 4 de 2013</v>
      </c>
      <c r="C164" s="1" t="s">
        <v>428</v>
      </c>
      <c r="D164" s="2">
        <v>2533.6999999999998</v>
      </c>
      <c r="E164" s="1" t="s">
        <v>429</v>
      </c>
      <c r="F164" s="3">
        <v>3.1678814283969103</v>
      </c>
      <c r="G164" s="1" t="s">
        <v>430</v>
      </c>
      <c r="H164" s="8">
        <f>VLOOKUP(B164,'TRM2'!C:D,2,0)</f>
        <v>1946.28</v>
      </c>
      <c r="I164" s="9">
        <f t="shared" si="15"/>
        <v>4931289.6359999999</v>
      </c>
      <c r="J164" s="7">
        <f t="shared" si="16"/>
        <v>4931.2896359999995</v>
      </c>
      <c r="K164" t="e">
        <f>VLOOKUP(A164,'Cacao Nacional'!B:D,3,0)</f>
        <v>#N/A</v>
      </c>
      <c r="L164" t="str">
        <f t="shared" si="17"/>
        <v>Septiembre</v>
      </c>
      <c r="M164" t="str">
        <f t="shared" si="18"/>
        <v>2013</v>
      </c>
      <c r="N164" t="str">
        <f t="shared" si="19"/>
        <v>Septiembre de 2013</v>
      </c>
      <c r="O164" s="24">
        <f t="shared" si="20"/>
        <v>41521</v>
      </c>
    </row>
    <row r="165" spans="1:15" x14ac:dyDescent="0.3">
      <c r="A165" s="1" t="s">
        <v>585</v>
      </c>
      <c r="B165" s="1" t="str">
        <f t="shared" si="14"/>
        <v>Septiembre 5 de 2013</v>
      </c>
      <c r="C165" s="1" t="s">
        <v>428</v>
      </c>
      <c r="D165" s="2">
        <v>2501.71</v>
      </c>
      <c r="E165" s="1" t="s">
        <v>429</v>
      </c>
      <c r="F165" s="3">
        <v>-1.2625804159924137</v>
      </c>
      <c r="G165" s="1" t="s">
        <v>430</v>
      </c>
      <c r="H165" s="8">
        <f>VLOOKUP(B165,'TRM2'!C:D,2,0)</f>
        <v>1938.99</v>
      </c>
      <c r="I165" s="9">
        <f t="shared" si="15"/>
        <v>4850790.6728999997</v>
      </c>
      <c r="J165" s="7">
        <f t="shared" si="16"/>
        <v>4850.7906728999997</v>
      </c>
      <c r="K165" t="e">
        <f>VLOOKUP(A165,'Cacao Nacional'!B:D,3,0)</f>
        <v>#N/A</v>
      </c>
      <c r="L165" t="str">
        <f t="shared" si="17"/>
        <v>Septiembre</v>
      </c>
      <c r="M165" t="str">
        <f t="shared" si="18"/>
        <v>2013</v>
      </c>
      <c r="N165" t="str">
        <f t="shared" si="19"/>
        <v>Septiembre de 2013</v>
      </c>
      <c r="O165" s="24">
        <f t="shared" si="20"/>
        <v>41522</v>
      </c>
    </row>
    <row r="166" spans="1:15" x14ac:dyDescent="0.3">
      <c r="A166" s="1" t="s">
        <v>586</v>
      </c>
      <c r="B166" s="1" t="str">
        <f t="shared" si="14"/>
        <v>Septiembre 6 de 2013</v>
      </c>
      <c r="C166" s="1" t="s">
        <v>428</v>
      </c>
      <c r="D166" s="2">
        <v>2602.38</v>
      </c>
      <c r="E166" s="1" t="s">
        <v>429</v>
      </c>
      <c r="F166" s="3">
        <v>4.0240475514747942</v>
      </c>
      <c r="G166" s="1" t="s">
        <v>430</v>
      </c>
      <c r="H166" s="8">
        <f>VLOOKUP(B166,'TRM2'!C:D,2,0)</f>
        <v>1952.11</v>
      </c>
      <c r="I166" s="9">
        <f t="shared" si="15"/>
        <v>5080132.0218000002</v>
      </c>
      <c r="J166" s="7">
        <f t="shared" si="16"/>
        <v>5080.1320218000001</v>
      </c>
      <c r="K166" t="e">
        <f>VLOOKUP(A166,'Cacao Nacional'!B:D,3,0)</f>
        <v>#N/A</v>
      </c>
      <c r="L166" t="str">
        <f t="shared" si="17"/>
        <v>Septiembre</v>
      </c>
      <c r="M166" t="str">
        <f t="shared" si="18"/>
        <v>2013</v>
      </c>
      <c r="N166" t="str">
        <f t="shared" si="19"/>
        <v>Septiembre de 2013</v>
      </c>
      <c r="O166" s="24">
        <f t="shared" si="20"/>
        <v>41523</v>
      </c>
    </row>
    <row r="167" spans="1:15" x14ac:dyDescent="0.3">
      <c r="A167" s="1" t="s">
        <v>18</v>
      </c>
      <c r="B167" s="1" t="str">
        <f t="shared" si="14"/>
        <v>Septiembre 9 de 2013</v>
      </c>
      <c r="C167" s="1" t="s">
        <v>428</v>
      </c>
      <c r="D167" s="2">
        <v>2592.1</v>
      </c>
      <c r="E167" s="1" t="s">
        <v>429</v>
      </c>
      <c r="F167" s="3">
        <v>-0.39502301739177986</v>
      </c>
      <c r="G167" s="1" t="s">
        <v>430</v>
      </c>
      <c r="H167" s="8">
        <f>VLOOKUP(B167,'TRM2'!C:D,2,0)</f>
        <v>1947.99</v>
      </c>
      <c r="I167" s="9">
        <f t="shared" si="15"/>
        <v>5049384.8789999997</v>
      </c>
      <c r="J167" s="7">
        <f t="shared" si="16"/>
        <v>5049.3848789999993</v>
      </c>
      <c r="K167">
        <f>VLOOKUP(A167,'Cacao Nacional'!B:D,3,0)</f>
        <v>4287.5</v>
      </c>
      <c r="L167" t="str">
        <f t="shared" si="17"/>
        <v>Septiembre</v>
      </c>
      <c r="M167" t="str">
        <f t="shared" si="18"/>
        <v>2013</v>
      </c>
      <c r="N167" t="str">
        <f t="shared" si="19"/>
        <v>Septiembre de 2013</v>
      </c>
      <c r="O167" s="24">
        <f t="shared" si="20"/>
        <v>41526</v>
      </c>
    </row>
    <row r="168" spans="1:15" x14ac:dyDescent="0.3">
      <c r="A168" s="1" t="s">
        <v>587</v>
      </c>
      <c r="B168" s="1" t="str">
        <f t="shared" si="14"/>
        <v>Septiembre 10 de 2013</v>
      </c>
      <c r="C168" s="1" t="s">
        <v>428</v>
      </c>
      <c r="D168" s="2">
        <v>2602.1799999999998</v>
      </c>
      <c r="E168" s="1" t="s">
        <v>429</v>
      </c>
      <c r="F168" s="3">
        <v>0.3888738860383445</v>
      </c>
      <c r="G168" s="1" t="s">
        <v>430</v>
      </c>
      <c r="H168" s="8">
        <f>VLOOKUP(B168,'TRM2'!C:D,2,0)</f>
        <v>1946.06</v>
      </c>
      <c r="I168" s="9">
        <f t="shared" si="15"/>
        <v>5063998.4107999997</v>
      </c>
      <c r="J168" s="7">
        <f t="shared" si="16"/>
        <v>5063.9984107999999</v>
      </c>
      <c r="K168" t="e">
        <f>VLOOKUP(A168,'Cacao Nacional'!B:D,3,0)</f>
        <v>#N/A</v>
      </c>
      <c r="L168" t="str">
        <f t="shared" si="17"/>
        <v>Septiembre</v>
      </c>
      <c r="M168" t="str">
        <f t="shared" si="18"/>
        <v>2013</v>
      </c>
      <c r="N168" t="str">
        <f t="shared" si="19"/>
        <v>Septiembre de 2013</v>
      </c>
      <c r="O168" s="24">
        <f t="shared" si="20"/>
        <v>41527</v>
      </c>
    </row>
    <row r="169" spans="1:15" x14ac:dyDescent="0.3">
      <c r="A169" s="1" t="s">
        <v>588</v>
      </c>
      <c r="B169" s="1" t="str">
        <f t="shared" si="14"/>
        <v>Septiembre 11 de 2013</v>
      </c>
      <c r="C169" s="1" t="s">
        <v>428</v>
      </c>
      <c r="D169" s="2">
        <v>2607.48</v>
      </c>
      <c r="E169" s="1" t="s">
        <v>429</v>
      </c>
      <c r="F169" s="3">
        <v>0.2036753798738051</v>
      </c>
      <c r="G169" s="1" t="s">
        <v>430</v>
      </c>
      <c r="H169" s="8">
        <f>VLOOKUP(B169,'TRM2'!C:D,2,0)</f>
        <v>1935.55</v>
      </c>
      <c r="I169" s="9">
        <f t="shared" si="15"/>
        <v>5046907.9139999999</v>
      </c>
      <c r="J169" s="7">
        <f t="shared" si="16"/>
        <v>5046.9079139999994</v>
      </c>
      <c r="K169" t="e">
        <f>VLOOKUP(A169,'Cacao Nacional'!B:D,3,0)</f>
        <v>#N/A</v>
      </c>
      <c r="L169" t="str">
        <f t="shared" si="17"/>
        <v>Septiembre</v>
      </c>
      <c r="M169" t="str">
        <f t="shared" si="18"/>
        <v>2013</v>
      </c>
      <c r="N169" t="str">
        <f t="shared" si="19"/>
        <v>Septiembre de 2013</v>
      </c>
      <c r="O169" s="24">
        <f t="shared" si="20"/>
        <v>41528</v>
      </c>
    </row>
    <row r="170" spans="1:15" x14ac:dyDescent="0.3">
      <c r="A170" s="1" t="s">
        <v>589</v>
      </c>
      <c r="B170" s="1" t="str">
        <f t="shared" si="14"/>
        <v>Septiembre 12 de 2013</v>
      </c>
      <c r="C170" s="1" t="s">
        <v>428</v>
      </c>
      <c r="D170" s="2">
        <v>2624.87</v>
      </c>
      <c r="E170" s="1" t="s">
        <v>429</v>
      </c>
      <c r="F170" s="3">
        <v>0.66692745486062688</v>
      </c>
      <c r="G170" s="1" t="s">
        <v>430</v>
      </c>
      <c r="H170" s="8">
        <f>VLOOKUP(B170,'TRM2'!C:D,2,0)</f>
        <v>1923.64</v>
      </c>
      <c r="I170" s="9">
        <f t="shared" si="15"/>
        <v>5049304.9268000005</v>
      </c>
      <c r="J170" s="7">
        <f t="shared" si="16"/>
        <v>5049.3049268000004</v>
      </c>
      <c r="K170" t="e">
        <f>VLOOKUP(A170,'Cacao Nacional'!B:D,3,0)</f>
        <v>#N/A</v>
      </c>
      <c r="L170" t="str">
        <f t="shared" si="17"/>
        <v>Septiembre</v>
      </c>
      <c r="M170" t="str">
        <f t="shared" si="18"/>
        <v>2013</v>
      </c>
      <c r="N170" t="str">
        <f t="shared" si="19"/>
        <v>Septiembre de 2013</v>
      </c>
      <c r="O170" s="24">
        <f t="shared" si="20"/>
        <v>41529</v>
      </c>
    </row>
    <row r="171" spans="1:15" x14ac:dyDescent="0.3">
      <c r="A171" s="1" t="s">
        <v>590</v>
      </c>
      <c r="B171" s="1" t="str">
        <f t="shared" si="14"/>
        <v>Septiembre 13 de 2013</v>
      </c>
      <c r="C171" s="1" t="s">
        <v>428</v>
      </c>
      <c r="D171" s="2">
        <v>2636.45</v>
      </c>
      <c r="E171" s="1" t="s">
        <v>429</v>
      </c>
      <c r="F171" s="3">
        <v>0.44116470529968821</v>
      </c>
      <c r="G171" s="1" t="s">
        <v>430</v>
      </c>
      <c r="H171" s="8">
        <f>VLOOKUP(B171,'TRM2'!C:D,2,0)</f>
        <v>1919.25</v>
      </c>
      <c r="I171" s="9">
        <f t="shared" si="15"/>
        <v>5060006.6624999996</v>
      </c>
      <c r="J171" s="7">
        <f t="shared" si="16"/>
        <v>5060.0066624999999</v>
      </c>
      <c r="K171" t="e">
        <f>VLOOKUP(A171,'Cacao Nacional'!B:D,3,0)</f>
        <v>#N/A</v>
      </c>
      <c r="L171" t="str">
        <f t="shared" si="17"/>
        <v>Septiembre</v>
      </c>
      <c r="M171" t="str">
        <f t="shared" si="18"/>
        <v>2013</v>
      </c>
      <c r="N171" t="str">
        <f t="shared" si="19"/>
        <v>Septiembre de 2013</v>
      </c>
      <c r="O171" s="24">
        <f t="shared" si="20"/>
        <v>41530</v>
      </c>
    </row>
    <row r="172" spans="1:15" x14ac:dyDescent="0.3">
      <c r="A172" s="1" t="s">
        <v>19</v>
      </c>
      <c r="B172" s="1" t="str">
        <f t="shared" si="14"/>
        <v>Septiembre 16 de 2013</v>
      </c>
      <c r="C172" s="1" t="s">
        <v>428</v>
      </c>
      <c r="D172" s="2">
        <v>2673.03</v>
      </c>
      <c r="E172" s="1" t="s">
        <v>429</v>
      </c>
      <c r="F172" s="3">
        <v>1.3874717897172479</v>
      </c>
      <c r="G172" s="1" t="s">
        <v>430</v>
      </c>
      <c r="H172" s="8">
        <f>VLOOKUP(B172,'TRM2'!C:D,2,0)</f>
        <v>1919.54</v>
      </c>
      <c r="I172" s="9">
        <f t="shared" si="15"/>
        <v>5130988.0062000006</v>
      </c>
      <c r="J172" s="7">
        <f t="shared" si="16"/>
        <v>5130.9880062000002</v>
      </c>
      <c r="K172">
        <f>VLOOKUP(A172,'Cacao Nacional'!B:D,3,0)</f>
        <v>4462.5</v>
      </c>
      <c r="L172" t="str">
        <f t="shared" si="17"/>
        <v>Septiembre</v>
      </c>
      <c r="M172" t="str">
        <f t="shared" si="18"/>
        <v>2013</v>
      </c>
      <c r="N172" t="str">
        <f t="shared" si="19"/>
        <v>Septiembre de 2013</v>
      </c>
      <c r="O172" s="24">
        <f t="shared" si="20"/>
        <v>41533</v>
      </c>
    </row>
    <row r="173" spans="1:15" x14ac:dyDescent="0.3">
      <c r="A173" s="1" t="s">
        <v>591</v>
      </c>
      <c r="B173" s="1" t="str">
        <f t="shared" si="14"/>
        <v>Septiembre 17 de 2013</v>
      </c>
      <c r="C173" s="1" t="s">
        <v>428</v>
      </c>
      <c r="D173" s="2">
        <v>2651.09</v>
      </c>
      <c r="E173" s="1" t="s">
        <v>429</v>
      </c>
      <c r="F173" s="3">
        <v>-0.82079138655383799</v>
      </c>
      <c r="G173" s="1" t="s">
        <v>430</v>
      </c>
      <c r="H173" s="8">
        <f>VLOOKUP(B173,'TRM2'!C:D,2,0)</f>
        <v>1917.03</v>
      </c>
      <c r="I173" s="9">
        <f t="shared" si="15"/>
        <v>5082219.0627000006</v>
      </c>
      <c r="J173" s="7">
        <f t="shared" si="16"/>
        <v>5082.2190627000009</v>
      </c>
      <c r="K173" t="e">
        <f>VLOOKUP(A173,'Cacao Nacional'!B:D,3,0)</f>
        <v>#N/A</v>
      </c>
      <c r="L173" t="str">
        <f t="shared" si="17"/>
        <v>Septiembre</v>
      </c>
      <c r="M173" t="str">
        <f t="shared" si="18"/>
        <v>2013</v>
      </c>
      <c r="N173" t="str">
        <f t="shared" si="19"/>
        <v>Septiembre de 2013</v>
      </c>
      <c r="O173" s="24">
        <f t="shared" si="20"/>
        <v>41534</v>
      </c>
    </row>
    <row r="174" spans="1:15" x14ac:dyDescent="0.3">
      <c r="A174" s="1" t="s">
        <v>592</v>
      </c>
      <c r="B174" s="1" t="str">
        <f t="shared" si="14"/>
        <v>Septiembre 18 de 2013</v>
      </c>
      <c r="C174" s="1" t="s">
        <v>428</v>
      </c>
      <c r="D174" s="2">
        <v>2661.39</v>
      </c>
      <c r="E174" s="1" t="s">
        <v>429</v>
      </c>
      <c r="F174" s="3">
        <v>0.38851943917406528</v>
      </c>
      <c r="G174" s="1" t="s">
        <v>430</v>
      </c>
      <c r="H174" s="8">
        <f>VLOOKUP(B174,'TRM2'!C:D,2,0)</f>
        <v>1914.12</v>
      </c>
      <c r="I174" s="9">
        <f t="shared" si="15"/>
        <v>5094219.8267999999</v>
      </c>
      <c r="J174" s="7">
        <f t="shared" si="16"/>
        <v>5094.2198268000002</v>
      </c>
      <c r="K174" t="e">
        <f>VLOOKUP(A174,'Cacao Nacional'!B:D,3,0)</f>
        <v>#N/A</v>
      </c>
      <c r="L174" t="str">
        <f t="shared" si="17"/>
        <v>Septiembre</v>
      </c>
      <c r="M174" t="str">
        <f t="shared" si="18"/>
        <v>2013</v>
      </c>
      <c r="N174" t="str">
        <f t="shared" si="19"/>
        <v>Septiembre de 2013</v>
      </c>
      <c r="O174" s="24">
        <f t="shared" si="20"/>
        <v>41535</v>
      </c>
    </row>
    <row r="175" spans="1:15" x14ac:dyDescent="0.3">
      <c r="A175" s="1" t="s">
        <v>593</v>
      </c>
      <c r="B175" s="1" t="str">
        <f t="shared" si="14"/>
        <v>Septiembre 19 de 2013</v>
      </c>
      <c r="C175" s="1" t="s">
        <v>428</v>
      </c>
      <c r="D175" s="2">
        <v>2669.32</v>
      </c>
      <c r="E175" s="1" t="s">
        <v>429</v>
      </c>
      <c r="F175" s="3">
        <v>0.2979645974472096</v>
      </c>
      <c r="G175" s="1" t="s">
        <v>430</v>
      </c>
      <c r="H175" s="8">
        <f>VLOOKUP(B175,'TRM2'!C:D,2,0)</f>
        <v>1911.3</v>
      </c>
      <c r="I175" s="9">
        <f t="shared" si="15"/>
        <v>5101871.3160000006</v>
      </c>
      <c r="J175" s="7">
        <f t="shared" si="16"/>
        <v>5101.8713160000007</v>
      </c>
      <c r="K175" t="e">
        <f>VLOOKUP(A175,'Cacao Nacional'!B:D,3,0)</f>
        <v>#N/A</v>
      </c>
      <c r="L175" t="str">
        <f t="shared" si="17"/>
        <v>Septiembre</v>
      </c>
      <c r="M175" t="str">
        <f t="shared" si="18"/>
        <v>2013</v>
      </c>
      <c r="N175" t="str">
        <f t="shared" si="19"/>
        <v>Septiembre de 2013</v>
      </c>
      <c r="O175" s="24">
        <f t="shared" si="20"/>
        <v>41536</v>
      </c>
    </row>
    <row r="176" spans="1:15" x14ac:dyDescent="0.3">
      <c r="A176" s="1" t="s">
        <v>594</v>
      </c>
      <c r="B176" s="1" t="str">
        <f t="shared" si="14"/>
        <v>Septiembre 20 de 2013</v>
      </c>
      <c r="C176" s="1" t="s">
        <v>428</v>
      </c>
      <c r="D176" s="2">
        <v>2650.92</v>
      </c>
      <c r="E176" s="1" t="s">
        <v>429</v>
      </c>
      <c r="F176" s="3">
        <v>-0.68931413243822726</v>
      </c>
      <c r="G176" s="1" t="s">
        <v>430</v>
      </c>
      <c r="H176" s="8">
        <f>VLOOKUP(B176,'TRM2'!C:D,2,0)</f>
        <v>1887.3</v>
      </c>
      <c r="I176" s="9">
        <f t="shared" si="15"/>
        <v>5003081.3159999996</v>
      </c>
      <c r="J176" s="7">
        <f t="shared" si="16"/>
        <v>5003.0813159999998</v>
      </c>
      <c r="K176" t="e">
        <f>VLOOKUP(A176,'Cacao Nacional'!B:D,3,0)</f>
        <v>#N/A</v>
      </c>
      <c r="L176" t="str">
        <f t="shared" si="17"/>
        <v>Septiembre</v>
      </c>
      <c r="M176" t="str">
        <f t="shared" si="18"/>
        <v>2013</v>
      </c>
      <c r="N176" t="str">
        <f t="shared" si="19"/>
        <v>Septiembre de 2013</v>
      </c>
      <c r="O176" s="24">
        <f t="shared" si="20"/>
        <v>41537</v>
      </c>
    </row>
    <row r="177" spans="1:15" x14ac:dyDescent="0.3">
      <c r="A177" s="1" t="s">
        <v>20</v>
      </c>
      <c r="B177" s="1" t="str">
        <f t="shared" si="14"/>
        <v>Septiembre 23 de 2013</v>
      </c>
      <c r="C177" s="1" t="s">
        <v>428</v>
      </c>
      <c r="D177" s="2">
        <v>2648.29</v>
      </c>
      <c r="E177" s="1" t="s">
        <v>429</v>
      </c>
      <c r="F177" s="3">
        <v>-9.92108400102647E-2</v>
      </c>
      <c r="G177" s="1" t="s">
        <v>430</v>
      </c>
      <c r="H177" s="8">
        <f>VLOOKUP(B177,'TRM2'!C:D,2,0)</f>
        <v>1889.12</v>
      </c>
      <c r="I177" s="9">
        <f t="shared" si="15"/>
        <v>5002937.6047999999</v>
      </c>
      <c r="J177" s="7">
        <f t="shared" si="16"/>
        <v>5002.9376047999995</v>
      </c>
      <c r="K177">
        <f>VLOOKUP(A177,'Cacao Nacional'!B:D,3,0)</f>
        <v>4477.5</v>
      </c>
      <c r="L177" t="str">
        <f t="shared" si="17"/>
        <v>Septiembre</v>
      </c>
      <c r="M177" t="str">
        <f t="shared" si="18"/>
        <v>2013</v>
      </c>
      <c r="N177" t="str">
        <f t="shared" si="19"/>
        <v>Septiembre de 2013</v>
      </c>
      <c r="O177" s="24">
        <f t="shared" si="20"/>
        <v>41540</v>
      </c>
    </row>
    <row r="178" spans="1:15" x14ac:dyDescent="0.3">
      <c r="A178" s="1" t="s">
        <v>595</v>
      </c>
      <c r="B178" s="1" t="str">
        <f t="shared" si="14"/>
        <v>Septiembre 24 de 2013</v>
      </c>
      <c r="C178" s="1" t="s">
        <v>428</v>
      </c>
      <c r="D178" s="2">
        <v>2644.41</v>
      </c>
      <c r="E178" s="1" t="s">
        <v>429</v>
      </c>
      <c r="F178" s="3">
        <v>-0.14650963451888235</v>
      </c>
      <c r="G178" s="1" t="s">
        <v>430</v>
      </c>
      <c r="H178" s="8">
        <f>VLOOKUP(B178,'TRM2'!C:D,2,0)</f>
        <v>1892.89</v>
      </c>
      <c r="I178" s="9">
        <f t="shared" si="15"/>
        <v>5005577.2449000003</v>
      </c>
      <c r="J178" s="7">
        <f t="shared" si="16"/>
        <v>5005.5772449000006</v>
      </c>
      <c r="K178" t="e">
        <f>VLOOKUP(A178,'Cacao Nacional'!B:D,3,0)</f>
        <v>#N/A</v>
      </c>
      <c r="L178" t="str">
        <f t="shared" si="17"/>
        <v>Septiembre</v>
      </c>
      <c r="M178" t="str">
        <f t="shared" si="18"/>
        <v>2013</v>
      </c>
      <c r="N178" t="str">
        <f t="shared" si="19"/>
        <v>Septiembre de 2013</v>
      </c>
      <c r="O178" s="24">
        <f t="shared" si="20"/>
        <v>41541</v>
      </c>
    </row>
    <row r="179" spans="1:15" x14ac:dyDescent="0.3">
      <c r="A179" s="1" t="s">
        <v>596</v>
      </c>
      <c r="B179" s="1" t="str">
        <f t="shared" si="14"/>
        <v>Septiembre 25 de 2013</v>
      </c>
      <c r="C179" s="1" t="s">
        <v>428</v>
      </c>
      <c r="D179" s="2">
        <v>2615.6999999999998</v>
      </c>
      <c r="E179" s="1" t="s">
        <v>429</v>
      </c>
      <c r="F179" s="3">
        <v>-1.0856864102011428</v>
      </c>
      <c r="G179" s="1" t="s">
        <v>430</v>
      </c>
      <c r="H179" s="8">
        <f>VLOOKUP(B179,'TRM2'!C:D,2,0)</f>
        <v>1888.14</v>
      </c>
      <c r="I179" s="9">
        <f t="shared" si="15"/>
        <v>4938807.7979999995</v>
      </c>
      <c r="J179" s="7">
        <f t="shared" si="16"/>
        <v>4938.8077979999998</v>
      </c>
      <c r="K179" t="e">
        <f>VLOOKUP(A179,'Cacao Nacional'!B:D,3,0)</f>
        <v>#N/A</v>
      </c>
      <c r="L179" t="str">
        <f t="shared" si="17"/>
        <v>Septiembre</v>
      </c>
      <c r="M179" t="str">
        <f t="shared" si="18"/>
        <v>2013</v>
      </c>
      <c r="N179" t="str">
        <f t="shared" si="19"/>
        <v>Septiembre de 2013</v>
      </c>
      <c r="O179" s="24">
        <f t="shared" si="20"/>
        <v>41542</v>
      </c>
    </row>
    <row r="180" spans="1:15" x14ac:dyDescent="0.3">
      <c r="A180" s="1" t="s">
        <v>597</v>
      </c>
      <c r="B180" s="1" t="str">
        <f t="shared" si="14"/>
        <v>Septiembre 26 de 2013</v>
      </c>
      <c r="C180" s="1" t="s">
        <v>428</v>
      </c>
      <c r="D180" s="2">
        <v>2640.08</v>
      </c>
      <c r="E180" s="1" t="s">
        <v>429</v>
      </c>
      <c r="F180" s="3">
        <v>0.93206407462629925</v>
      </c>
      <c r="G180" s="1" t="s">
        <v>430</v>
      </c>
      <c r="H180" s="8">
        <f>VLOOKUP(B180,'TRM2'!C:D,2,0)</f>
        <v>1893.42</v>
      </c>
      <c r="I180" s="9">
        <f t="shared" si="15"/>
        <v>4998780.2736</v>
      </c>
      <c r="J180" s="7">
        <f t="shared" si="16"/>
        <v>4998.7802736000003</v>
      </c>
      <c r="K180" t="e">
        <f>VLOOKUP(A180,'Cacao Nacional'!B:D,3,0)</f>
        <v>#N/A</v>
      </c>
      <c r="L180" t="str">
        <f t="shared" si="17"/>
        <v>Septiembre</v>
      </c>
      <c r="M180" t="str">
        <f t="shared" si="18"/>
        <v>2013</v>
      </c>
      <c r="N180" t="str">
        <f t="shared" si="19"/>
        <v>Septiembre de 2013</v>
      </c>
      <c r="O180" s="24">
        <f t="shared" si="20"/>
        <v>41543</v>
      </c>
    </row>
    <row r="181" spans="1:15" x14ac:dyDescent="0.3">
      <c r="A181" s="1" t="s">
        <v>598</v>
      </c>
      <c r="B181" s="1" t="str">
        <f t="shared" si="14"/>
        <v>Septiembre 27 de 2013</v>
      </c>
      <c r="C181" s="1" t="s">
        <v>428</v>
      </c>
      <c r="D181" s="2">
        <v>2679.67</v>
      </c>
      <c r="E181" s="1" t="s">
        <v>429</v>
      </c>
      <c r="F181" s="3">
        <v>1.4995757704312047</v>
      </c>
      <c r="G181" s="1" t="s">
        <v>430</v>
      </c>
      <c r="H181" s="8">
        <f>VLOOKUP(B181,'TRM2'!C:D,2,0)</f>
        <v>1899.1</v>
      </c>
      <c r="I181" s="9">
        <f t="shared" si="15"/>
        <v>5088961.2970000003</v>
      </c>
      <c r="J181" s="7">
        <f t="shared" si="16"/>
        <v>5088.9612969999998</v>
      </c>
      <c r="K181" t="e">
        <f>VLOOKUP(A181,'Cacao Nacional'!B:D,3,0)</f>
        <v>#N/A</v>
      </c>
      <c r="L181" t="str">
        <f t="shared" si="17"/>
        <v>Septiembre</v>
      </c>
      <c r="M181" t="str">
        <f t="shared" si="18"/>
        <v>2013</v>
      </c>
      <c r="N181" t="str">
        <f t="shared" si="19"/>
        <v>Septiembre de 2013</v>
      </c>
      <c r="O181" s="24">
        <f t="shared" si="20"/>
        <v>41544</v>
      </c>
    </row>
    <row r="182" spans="1:15" x14ac:dyDescent="0.3">
      <c r="A182" s="1" t="s">
        <v>21</v>
      </c>
      <c r="B182" s="1" t="str">
        <f t="shared" si="14"/>
        <v>Septiembre 30 de 2013</v>
      </c>
      <c r="C182" s="1" t="s">
        <v>428</v>
      </c>
      <c r="D182" s="2">
        <v>2682.35</v>
      </c>
      <c r="E182" s="1" t="s">
        <v>429</v>
      </c>
      <c r="F182" s="3">
        <v>0.10001231494922271</v>
      </c>
      <c r="G182" s="1" t="s">
        <v>430</v>
      </c>
      <c r="H182" s="8">
        <f>VLOOKUP(B182,'TRM2'!C:D,2,0)</f>
        <v>1914.65</v>
      </c>
      <c r="I182" s="9">
        <f t="shared" si="15"/>
        <v>5135761.4275000002</v>
      </c>
      <c r="J182" s="7">
        <f t="shared" si="16"/>
        <v>5135.7614275000005</v>
      </c>
      <c r="K182">
        <f>VLOOKUP(A182,'Cacao Nacional'!B:D,3,0)</f>
        <v>4437.5</v>
      </c>
      <c r="L182" t="str">
        <f t="shared" si="17"/>
        <v>Septiembre</v>
      </c>
      <c r="M182" t="str">
        <f t="shared" si="18"/>
        <v>2013</v>
      </c>
      <c r="N182" t="str">
        <f t="shared" si="19"/>
        <v>Septiembre de 2013</v>
      </c>
      <c r="O182" s="24">
        <f t="shared" si="20"/>
        <v>41547</v>
      </c>
    </row>
    <row r="183" spans="1:15" x14ac:dyDescent="0.3">
      <c r="A183" s="1" t="s">
        <v>599</v>
      </c>
      <c r="B183" s="1" t="str">
        <f t="shared" si="14"/>
        <v>Octubre 1 de 2013</v>
      </c>
      <c r="C183" s="1" t="s">
        <v>428</v>
      </c>
      <c r="D183" s="2">
        <v>2671.62</v>
      </c>
      <c r="E183" s="1" t="s">
        <v>429</v>
      </c>
      <c r="F183" s="3">
        <v>-0.40002236844558009</v>
      </c>
      <c r="G183" s="1" t="s">
        <v>430</v>
      </c>
      <c r="H183" s="8">
        <f>VLOOKUP(B183,'TRM2'!C:D,2,0)</f>
        <v>1908.29</v>
      </c>
      <c r="I183" s="9">
        <f t="shared" si="15"/>
        <v>5098225.7297999999</v>
      </c>
      <c r="J183" s="7">
        <f t="shared" si="16"/>
        <v>5098.2257297999995</v>
      </c>
      <c r="K183" t="e">
        <f>VLOOKUP(A183,'Cacao Nacional'!B:D,3,0)</f>
        <v>#N/A</v>
      </c>
      <c r="L183" t="str">
        <f t="shared" si="17"/>
        <v>Octubre</v>
      </c>
      <c r="M183" t="str">
        <f t="shared" si="18"/>
        <v>2013</v>
      </c>
      <c r="N183" t="str">
        <f t="shared" si="19"/>
        <v>Octubre de 2013</v>
      </c>
      <c r="O183" s="24">
        <f t="shared" si="20"/>
        <v>41548</v>
      </c>
    </row>
    <row r="184" spans="1:15" x14ac:dyDescent="0.3">
      <c r="A184" s="1" t="s">
        <v>600</v>
      </c>
      <c r="B184" s="1" t="str">
        <f t="shared" si="14"/>
        <v>Octubre 2 de 2013</v>
      </c>
      <c r="C184" s="1" t="s">
        <v>428</v>
      </c>
      <c r="D184" s="2">
        <v>2669.22</v>
      </c>
      <c r="E184" s="1" t="s">
        <v>429</v>
      </c>
      <c r="F184" s="3">
        <v>-8.9833134951830387E-2</v>
      </c>
      <c r="G184" s="1" t="s">
        <v>430</v>
      </c>
      <c r="H184" s="8">
        <f>VLOOKUP(B184,'TRM2'!C:D,2,0)</f>
        <v>1893.77</v>
      </c>
      <c r="I184" s="9">
        <f t="shared" si="15"/>
        <v>5054888.7593999999</v>
      </c>
      <c r="J184" s="7">
        <f t="shared" si="16"/>
        <v>5054.8887593999998</v>
      </c>
      <c r="K184" t="e">
        <f>VLOOKUP(A184,'Cacao Nacional'!B:D,3,0)</f>
        <v>#N/A</v>
      </c>
      <c r="L184" t="str">
        <f t="shared" si="17"/>
        <v>Octubre</v>
      </c>
      <c r="M184" t="str">
        <f t="shared" si="18"/>
        <v>2013</v>
      </c>
      <c r="N184" t="str">
        <f t="shared" si="19"/>
        <v>Octubre de 2013</v>
      </c>
      <c r="O184" s="24">
        <f t="shared" si="20"/>
        <v>41549</v>
      </c>
    </row>
    <row r="185" spans="1:15" x14ac:dyDescent="0.3">
      <c r="A185" s="1" t="s">
        <v>601</v>
      </c>
      <c r="B185" s="1" t="str">
        <f t="shared" si="14"/>
        <v>Octubre 3 de 2013</v>
      </c>
      <c r="C185" s="1" t="s">
        <v>428</v>
      </c>
      <c r="D185" s="2">
        <v>2623.22</v>
      </c>
      <c r="E185" s="1" t="s">
        <v>429</v>
      </c>
      <c r="F185" s="3">
        <v>-1.7233498924779524</v>
      </c>
      <c r="G185" s="1" t="s">
        <v>430</v>
      </c>
      <c r="H185" s="8">
        <f>VLOOKUP(B185,'TRM2'!C:D,2,0)</f>
        <v>1884.97</v>
      </c>
      <c r="I185" s="9">
        <f t="shared" si="15"/>
        <v>4944691.0033999998</v>
      </c>
      <c r="J185" s="7">
        <f t="shared" si="16"/>
        <v>4944.6910034000002</v>
      </c>
      <c r="K185" t="e">
        <f>VLOOKUP(A185,'Cacao Nacional'!B:D,3,0)</f>
        <v>#N/A</v>
      </c>
      <c r="L185" t="str">
        <f t="shared" si="17"/>
        <v>Octubre</v>
      </c>
      <c r="M185" t="str">
        <f t="shared" si="18"/>
        <v>2013</v>
      </c>
      <c r="N185" t="str">
        <f t="shared" si="19"/>
        <v>Octubre de 2013</v>
      </c>
      <c r="O185" s="24">
        <f t="shared" si="20"/>
        <v>41550</v>
      </c>
    </row>
    <row r="186" spans="1:15" x14ac:dyDescent="0.3">
      <c r="A186" s="1" t="s">
        <v>602</v>
      </c>
      <c r="B186" s="1" t="str">
        <f t="shared" si="14"/>
        <v>Octubre 4 de 2013</v>
      </c>
      <c r="C186" s="1" t="s">
        <v>428</v>
      </c>
      <c r="D186" s="2">
        <v>2655.77</v>
      </c>
      <c r="E186" s="1" t="s">
        <v>429</v>
      </c>
      <c r="F186" s="3">
        <v>1.2408414086504442</v>
      </c>
      <c r="G186" s="1" t="s">
        <v>430</v>
      </c>
      <c r="H186" s="8">
        <f>VLOOKUP(B186,'TRM2'!C:D,2,0)</f>
        <v>1889.95</v>
      </c>
      <c r="I186" s="9">
        <f t="shared" si="15"/>
        <v>5019272.5115</v>
      </c>
      <c r="J186" s="7">
        <f t="shared" si="16"/>
        <v>5019.2725115000003</v>
      </c>
      <c r="K186" t="e">
        <f>VLOOKUP(A186,'Cacao Nacional'!B:D,3,0)</f>
        <v>#N/A</v>
      </c>
      <c r="L186" t="str">
        <f t="shared" si="17"/>
        <v>Octubre</v>
      </c>
      <c r="M186" t="str">
        <f t="shared" si="18"/>
        <v>2013</v>
      </c>
      <c r="N186" t="str">
        <f t="shared" si="19"/>
        <v>Octubre de 2013</v>
      </c>
      <c r="O186" s="24">
        <f t="shared" si="20"/>
        <v>41551</v>
      </c>
    </row>
    <row r="187" spans="1:15" x14ac:dyDescent="0.3">
      <c r="A187" s="1" t="s">
        <v>22</v>
      </c>
      <c r="B187" s="1" t="str">
        <f t="shared" si="14"/>
        <v>Octubre 7 de 2013</v>
      </c>
      <c r="C187" s="1" t="s">
        <v>428</v>
      </c>
      <c r="D187" s="2">
        <v>2736.73</v>
      </c>
      <c r="E187" s="1" t="s">
        <v>429</v>
      </c>
      <c r="F187" s="3">
        <v>3.0484567564209262</v>
      </c>
      <c r="G187" s="1" t="s">
        <v>430</v>
      </c>
      <c r="H187" s="8">
        <f>VLOOKUP(B187,'TRM2'!C:D,2,0)</f>
        <v>1886.78</v>
      </c>
      <c r="I187" s="9">
        <f t="shared" si="15"/>
        <v>5163607.4293999998</v>
      </c>
      <c r="J187" s="7">
        <f t="shared" si="16"/>
        <v>5163.6074294</v>
      </c>
      <c r="K187">
        <f>VLOOKUP(A187,'Cacao Nacional'!B:D,3,0)</f>
        <v>4487.5</v>
      </c>
      <c r="L187" t="str">
        <f t="shared" si="17"/>
        <v>Octubre</v>
      </c>
      <c r="M187" t="str">
        <f t="shared" si="18"/>
        <v>2013</v>
      </c>
      <c r="N187" t="str">
        <f t="shared" si="19"/>
        <v>Octubre de 2013</v>
      </c>
      <c r="O187" s="24">
        <f t="shared" si="20"/>
        <v>41554</v>
      </c>
    </row>
    <row r="188" spans="1:15" x14ac:dyDescent="0.3">
      <c r="A188" s="1" t="s">
        <v>603</v>
      </c>
      <c r="B188" s="1" t="str">
        <f t="shared" si="14"/>
        <v>Octubre 8 de 2013</v>
      </c>
      <c r="C188" s="1" t="s">
        <v>428</v>
      </c>
      <c r="D188" s="2">
        <v>2753.41</v>
      </c>
      <c r="E188" s="1" t="s">
        <v>429</v>
      </c>
      <c r="F188" s="3">
        <v>0.60948650396640647</v>
      </c>
      <c r="G188" s="1" t="s">
        <v>430</v>
      </c>
      <c r="H188" s="8">
        <f>VLOOKUP(B188,'TRM2'!C:D,2,0)</f>
        <v>1885.19</v>
      </c>
      <c r="I188" s="9">
        <f t="shared" si="15"/>
        <v>5190700.9978999998</v>
      </c>
      <c r="J188" s="7">
        <f t="shared" si="16"/>
        <v>5190.7009978999995</v>
      </c>
      <c r="K188" t="e">
        <f>VLOOKUP(A188,'Cacao Nacional'!B:D,3,0)</f>
        <v>#N/A</v>
      </c>
      <c r="L188" t="str">
        <f t="shared" si="17"/>
        <v>Octubre</v>
      </c>
      <c r="M188" t="str">
        <f t="shared" si="18"/>
        <v>2013</v>
      </c>
      <c r="N188" t="str">
        <f t="shared" si="19"/>
        <v>Octubre de 2013</v>
      </c>
      <c r="O188" s="24">
        <f t="shared" si="20"/>
        <v>41555</v>
      </c>
    </row>
    <row r="189" spans="1:15" x14ac:dyDescent="0.3">
      <c r="A189" s="1" t="s">
        <v>604</v>
      </c>
      <c r="B189" s="1" t="str">
        <f t="shared" si="14"/>
        <v>Octubre 9 de 2013</v>
      </c>
      <c r="C189" s="1" t="s">
        <v>428</v>
      </c>
      <c r="D189" s="2">
        <v>2736.31</v>
      </c>
      <c r="E189" s="1" t="s">
        <v>429</v>
      </c>
      <c r="F189" s="3">
        <v>-0.62104808219625518</v>
      </c>
      <c r="G189" s="1" t="s">
        <v>430</v>
      </c>
      <c r="H189" s="8">
        <f>VLOOKUP(B189,'TRM2'!C:D,2,0)</f>
        <v>1889.17</v>
      </c>
      <c r="I189" s="9">
        <f t="shared" si="15"/>
        <v>5169354.7626999998</v>
      </c>
      <c r="J189" s="7">
        <f t="shared" si="16"/>
        <v>5169.3547626999998</v>
      </c>
      <c r="K189" t="e">
        <f>VLOOKUP(A189,'Cacao Nacional'!B:D,3,0)</f>
        <v>#N/A</v>
      </c>
      <c r="L189" t="str">
        <f t="shared" si="17"/>
        <v>Octubre</v>
      </c>
      <c r="M189" t="str">
        <f t="shared" si="18"/>
        <v>2013</v>
      </c>
      <c r="N189" t="str">
        <f t="shared" si="19"/>
        <v>Octubre de 2013</v>
      </c>
      <c r="O189" s="24">
        <f t="shared" si="20"/>
        <v>41556</v>
      </c>
    </row>
    <row r="190" spans="1:15" x14ac:dyDescent="0.3">
      <c r="A190" s="1" t="s">
        <v>605</v>
      </c>
      <c r="B190" s="1" t="str">
        <f t="shared" si="14"/>
        <v>Octubre 10 de 2013</v>
      </c>
      <c r="C190" s="1" t="s">
        <v>428</v>
      </c>
      <c r="D190" s="2">
        <v>2762.75</v>
      </c>
      <c r="E190" s="1" t="s">
        <v>429</v>
      </c>
      <c r="F190" s="3">
        <v>0.96626478724998466</v>
      </c>
      <c r="G190" s="1" t="s">
        <v>430</v>
      </c>
      <c r="H190" s="8">
        <f>VLOOKUP(B190,'TRM2'!C:D,2,0)</f>
        <v>1894.06</v>
      </c>
      <c r="I190" s="9">
        <f t="shared" si="15"/>
        <v>5232814.2649999997</v>
      </c>
      <c r="J190" s="7">
        <f t="shared" si="16"/>
        <v>5232.814265</v>
      </c>
      <c r="K190" t="e">
        <f>VLOOKUP(A190,'Cacao Nacional'!B:D,3,0)</f>
        <v>#N/A</v>
      </c>
      <c r="L190" t="str">
        <f t="shared" si="17"/>
        <v>Octubre</v>
      </c>
      <c r="M190" t="str">
        <f t="shared" si="18"/>
        <v>2013</v>
      </c>
      <c r="N190" t="str">
        <f t="shared" si="19"/>
        <v>Octubre de 2013</v>
      </c>
      <c r="O190" s="24">
        <f t="shared" si="20"/>
        <v>41557</v>
      </c>
    </row>
    <row r="191" spans="1:15" x14ac:dyDescent="0.3">
      <c r="A191" s="1" t="s">
        <v>606</v>
      </c>
      <c r="B191" s="1" t="str">
        <f t="shared" si="14"/>
        <v>Octubre 11 de 2013</v>
      </c>
      <c r="C191" s="1" t="s">
        <v>428</v>
      </c>
      <c r="D191" s="2">
        <v>2778.02</v>
      </c>
      <c r="E191" s="1" t="s">
        <v>429</v>
      </c>
      <c r="F191" s="3">
        <v>0.55271016197629108</v>
      </c>
      <c r="G191" s="1" t="s">
        <v>430</v>
      </c>
      <c r="H191" s="8">
        <f>VLOOKUP(B191,'TRM2'!C:D,2,0)</f>
        <v>1883.65</v>
      </c>
      <c r="I191" s="9">
        <f t="shared" si="15"/>
        <v>5232817.3730000006</v>
      </c>
      <c r="J191" s="7">
        <f t="shared" si="16"/>
        <v>5232.8173730000008</v>
      </c>
      <c r="K191" t="e">
        <f>VLOOKUP(A191,'Cacao Nacional'!B:D,3,0)</f>
        <v>#N/A</v>
      </c>
      <c r="L191" t="str">
        <f t="shared" si="17"/>
        <v>Octubre</v>
      </c>
      <c r="M191" t="str">
        <f t="shared" si="18"/>
        <v>2013</v>
      </c>
      <c r="N191" t="str">
        <f t="shared" si="19"/>
        <v>Octubre de 2013</v>
      </c>
      <c r="O191" s="24">
        <f t="shared" si="20"/>
        <v>41558</v>
      </c>
    </row>
    <row r="192" spans="1:15" x14ac:dyDescent="0.3">
      <c r="A192" s="1" t="s">
        <v>607</v>
      </c>
      <c r="B192" s="1" t="str">
        <f t="shared" si="14"/>
        <v>Octubre 15 de 2013</v>
      </c>
      <c r="C192" s="1" t="s">
        <v>428</v>
      </c>
      <c r="D192" s="2">
        <v>2792.1</v>
      </c>
      <c r="E192" s="1" t="s">
        <v>429</v>
      </c>
      <c r="F192" s="3">
        <v>0.50683580391789573</v>
      </c>
      <c r="G192" s="1" t="s">
        <v>430</v>
      </c>
      <c r="H192" s="8">
        <f>VLOOKUP(B192,'TRM2'!C:D,2,0)</f>
        <v>1883.65</v>
      </c>
      <c r="I192" s="9">
        <f t="shared" si="15"/>
        <v>5259339.165</v>
      </c>
      <c r="J192" s="7">
        <f t="shared" si="16"/>
        <v>5259.3391650000003</v>
      </c>
      <c r="K192" t="e">
        <f>VLOOKUP(A192,'Cacao Nacional'!B:D,3,0)</f>
        <v>#N/A</v>
      </c>
      <c r="L192" t="str">
        <f t="shared" si="17"/>
        <v>Octubre</v>
      </c>
      <c r="M192" t="str">
        <f t="shared" si="18"/>
        <v>2013</v>
      </c>
      <c r="N192" t="str">
        <f t="shared" si="19"/>
        <v>Octubre de 2013</v>
      </c>
      <c r="O192" s="24">
        <f t="shared" si="20"/>
        <v>41562</v>
      </c>
    </row>
    <row r="193" spans="1:15" x14ac:dyDescent="0.3">
      <c r="A193" s="1" t="s">
        <v>608</v>
      </c>
      <c r="B193" s="1" t="str">
        <f t="shared" si="14"/>
        <v>Octubre 16 de 2013</v>
      </c>
      <c r="C193" s="1" t="s">
        <v>428</v>
      </c>
      <c r="D193" s="2">
        <v>2774.91</v>
      </c>
      <c r="E193" s="1" t="s">
        <v>429</v>
      </c>
      <c r="F193" s="3">
        <v>-0.61566562802192093</v>
      </c>
      <c r="G193" s="1" t="s">
        <v>430</v>
      </c>
      <c r="H193" s="8">
        <f>VLOOKUP(B193,'TRM2'!C:D,2,0)</f>
        <v>1883.7</v>
      </c>
      <c r="I193" s="9">
        <f t="shared" si="15"/>
        <v>5227097.9670000002</v>
      </c>
      <c r="J193" s="7">
        <f t="shared" si="16"/>
        <v>5227.0979670000006</v>
      </c>
      <c r="K193" t="e">
        <f>VLOOKUP(A193,'Cacao Nacional'!B:D,3,0)</f>
        <v>#N/A</v>
      </c>
      <c r="L193" t="str">
        <f t="shared" si="17"/>
        <v>Octubre</v>
      </c>
      <c r="M193" t="str">
        <f t="shared" si="18"/>
        <v>2013</v>
      </c>
      <c r="N193" t="str">
        <f t="shared" si="19"/>
        <v>Octubre de 2013</v>
      </c>
      <c r="O193" s="24">
        <f t="shared" si="20"/>
        <v>41563</v>
      </c>
    </row>
    <row r="194" spans="1:15" x14ac:dyDescent="0.3">
      <c r="A194" s="1" t="s">
        <v>609</v>
      </c>
      <c r="B194" s="1" t="str">
        <f t="shared" si="14"/>
        <v>Octubre 17 de 2013</v>
      </c>
      <c r="C194" s="1" t="s">
        <v>428</v>
      </c>
      <c r="D194" s="2">
        <v>2801.96</v>
      </c>
      <c r="E194" s="1" t="s">
        <v>429</v>
      </c>
      <c r="F194" s="3">
        <v>0.97480639011716352</v>
      </c>
      <c r="G194" s="1" t="s">
        <v>430</v>
      </c>
      <c r="H194" s="8">
        <f>VLOOKUP(B194,'TRM2'!C:D,2,0)</f>
        <v>1880.91</v>
      </c>
      <c r="I194" s="9">
        <f t="shared" si="15"/>
        <v>5270234.5836000005</v>
      </c>
      <c r="J194" s="7">
        <f t="shared" si="16"/>
        <v>5270.2345836000004</v>
      </c>
      <c r="K194" t="e">
        <f>VLOOKUP(A194,'Cacao Nacional'!B:D,3,0)</f>
        <v>#N/A</v>
      </c>
      <c r="L194" t="str">
        <f t="shared" si="17"/>
        <v>Octubre</v>
      </c>
      <c r="M194" t="str">
        <f t="shared" si="18"/>
        <v>2013</v>
      </c>
      <c r="N194" t="str">
        <f t="shared" si="19"/>
        <v>Octubre de 2013</v>
      </c>
      <c r="O194" s="24">
        <f t="shared" si="20"/>
        <v>41564</v>
      </c>
    </row>
    <row r="195" spans="1:15" x14ac:dyDescent="0.3">
      <c r="A195" s="1" t="s">
        <v>610</v>
      </c>
      <c r="B195" s="1" t="str">
        <f t="shared" ref="B195:B258" si="21">MID(A195,FIND(",",A195,1)+2,LEN(A195)-FIND(",",A195,1))</f>
        <v>Octubre 18 de 2013</v>
      </c>
      <c r="C195" s="1" t="s">
        <v>428</v>
      </c>
      <c r="D195" s="2">
        <v>2751.76</v>
      </c>
      <c r="E195" s="1" t="s">
        <v>429</v>
      </c>
      <c r="F195" s="3">
        <v>-1.7916030207426166</v>
      </c>
      <c r="G195" s="1" t="s">
        <v>430</v>
      </c>
      <c r="H195" s="8">
        <f>VLOOKUP(B195,'TRM2'!C:D,2,0)</f>
        <v>1879.48</v>
      </c>
      <c r="I195" s="9">
        <f t="shared" ref="I195:I258" si="22">D195*H195</f>
        <v>5171877.8848000001</v>
      </c>
      <c r="J195" s="7">
        <f t="shared" ref="J195:J258" si="23">I195/1000</f>
        <v>5171.8778848000002</v>
      </c>
      <c r="K195" t="e">
        <f>VLOOKUP(A195,'Cacao Nacional'!B:D,3,0)</f>
        <v>#N/A</v>
      </c>
      <c r="L195" t="str">
        <f t="shared" ref="L195:L258" si="24">MID(A195,FIND(" ",A195,1)+1,FIND(" ",A195,FIND(" ",A195,1)+1)-FIND(" ",A195,1)-1)</f>
        <v>Octubre</v>
      </c>
      <c r="M195" t="str">
        <f t="shared" ref="M195:M258" si="25">RIGHT(A195,4)</f>
        <v>2013</v>
      </c>
      <c r="N195" t="str">
        <f t="shared" ref="N195:N258" si="26">_xlfn.CONCAT(L195," de ",M195)</f>
        <v>Octubre de 2013</v>
      </c>
      <c r="O195" s="24">
        <f t="shared" ref="O195:O258" si="27">VALUE(TEXT(VALUE(MID(A195,FIND(" ",A195,FIND(" ",A195,1)+1)+1,FIND(" ",A195,FIND(" ",A195,FIND(" ",A195,1)+1)+1)-FIND(" ",A195,FIND(" ",A195,1)+1)-1))&amp;"/"&amp;MONTH(L195&amp;1)&amp;"/"&amp;VALUE(M195),"dd/mm/yyyy"))</f>
        <v>41565</v>
      </c>
    </row>
    <row r="196" spans="1:15" x14ac:dyDescent="0.3">
      <c r="A196" s="1" t="s">
        <v>24</v>
      </c>
      <c r="B196" s="1" t="str">
        <f t="shared" si="21"/>
        <v>Octubre 21 de 2013</v>
      </c>
      <c r="C196" s="1" t="s">
        <v>428</v>
      </c>
      <c r="D196" s="2">
        <v>2755.96</v>
      </c>
      <c r="E196" s="1" t="s">
        <v>429</v>
      </c>
      <c r="F196" s="3">
        <v>0.15262958978980062</v>
      </c>
      <c r="G196" s="1" t="s">
        <v>430</v>
      </c>
      <c r="H196" s="8">
        <f>VLOOKUP(B196,'TRM2'!C:D,2,0)</f>
        <v>1879.88</v>
      </c>
      <c r="I196" s="9">
        <f t="shared" si="22"/>
        <v>5180874.0848000003</v>
      </c>
      <c r="J196" s="7">
        <f t="shared" si="23"/>
        <v>5180.8740848000007</v>
      </c>
      <c r="K196">
        <f>VLOOKUP(A196,'Cacao Nacional'!B:D,3,0)</f>
        <v>4687.5</v>
      </c>
      <c r="L196" t="str">
        <f t="shared" si="24"/>
        <v>Octubre</v>
      </c>
      <c r="M196" t="str">
        <f t="shared" si="25"/>
        <v>2013</v>
      </c>
      <c r="N196" t="str">
        <f t="shared" si="26"/>
        <v>Octubre de 2013</v>
      </c>
      <c r="O196" s="24">
        <f t="shared" si="27"/>
        <v>41568</v>
      </c>
    </row>
    <row r="197" spans="1:15" x14ac:dyDescent="0.3">
      <c r="A197" s="1" t="s">
        <v>611</v>
      </c>
      <c r="B197" s="1" t="str">
        <f t="shared" si="21"/>
        <v>Octubre 22 de 2013</v>
      </c>
      <c r="C197" s="1" t="s">
        <v>428</v>
      </c>
      <c r="D197" s="2">
        <v>2797.72</v>
      </c>
      <c r="E197" s="1" t="s">
        <v>429</v>
      </c>
      <c r="F197" s="3">
        <v>1.5152614696875051</v>
      </c>
      <c r="G197" s="1" t="s">
        <v>430</v>
      </c>
      <c r="H197" s="8">
        <f>VLOOKUP(B197,'TRM2'!C:D,2,0)</f>
        <v>1885.52</v>
      </c>
      <c r="I197" s="9">
        <f t="shared" si="22"/>
        <v>5275157.0143999998</v>
      </c>
      <c r="J197" s="7">
        <f t="shared" si="23"/>
        <v>5275.1570143999998</v>
      </c>
      <c r="K197" t="e">
        <f>VLOOKUP(A197,'Cacao Nacional'!B:D,3,0)</f>
        <v>#N/A</v>
      </c>
      <c r="L197" t="str">
        <f t="shared" si="24"/>
        <v>Octubre</v>
      </c>
      <c r="M197" t="str">
        <f t="shared" si="25"/>
        <v>2013</v>
      </c>
      <c r="N197" t="str">
        <f t="shared" si="26"/>
        <v>Octubre de 2013</v>
      </c>
      <c r="O197" s="24">
        <f t="shared" si="27"/>
        <v>41569</v>
      </c>
    </row>
    <row r="198" spans="1:15" x14ac:dyDescent="0.3">
      <c r="A198" s="1" t="s">
        <v>612</v>
      </c>
      <c r="B198" s="1" t="str">
        <f t="shared" si="21"/>
        <v>Octubre 23 de 2013</v>
      </c>
      <c r="C198" s="1" t="s">
        <v>428</v>
      </c>
      <c r="D198" s="2">
        <v>2742.96</v>
      </c>
      <c r="E198" s="1" t="s">
        <v>429</v>
      </c>
      <c r="F198" s="3">
        <v>-1.9573080937334606</v>
      </c>
      <c r="G198" s="1" t="s">
        <v>430</v>
      </c>
      <c r="H198" s="8">
        <f>VLOOKUP(B198,'TRM2'!C:D,2,0)</f>
        <v>1879.46</v>
      </c>
      <c r="I198" s="9">
        <f t="shared" si="22"/>
        <v>5155283.6015999997</v>
      </c>
      <c r="J198" s="7">
        <f t="shared" si="23"/>
        <v>5155.2836016000001</v>
      </c>
      <c r="K198" t="e">
        <f>VLOOKUP(A198,'Cacao Nacional'!B:D,3,0)</f>
        <v>#N/A</v>
      </c>
      <c r="L198" t="str">
        <f t="shared" si="24"/>
        <v>Octubre</v>
      </c>
      <c r="M198" t="str">
        <f t="shared" si="25"/>
        <v>2013</v>
      </c>
      <c r="N198" t="str">
        <f t="shared" si="26"/>
        <v>Octubre de 2013</v>
      </c>
      <c r="O198" s="24">
        <f t="shared" si="27"/>
        <v>41570</v>
      </c>
    </row>
    <row r="199" spans="1:15" x14ac:dyDescent="0.3">
      <c r="A199" s="1" t="s">
        <v>613</v>
      </c>
      <c r="B199" s="1" t="str">
        <f t="shared" si="21"/>
        <v>Octubre 24 de 2013</v>
      </c>
      <c r="C199" s="1" t="s">
        <v>428</v>
      </c>
      <c r="D199" s="2">
        <v>2719.04</v>
      </c>
      <c r="E199" s="1" t="s">
        <v>429</v>
      </c>
      <c r="F199" s="3">
        <v>-0.87205063143465722</v>
      </c>
      <c r="G199" s="1" t="s">
        <v>430</v>
      </c>
      <c r="H199" s="8">
        <f>VLOOKUP(B199,'TRM2'!C:D,2,0)</f>
        <v>1883.14</v>
      </c>
      <c r="I199" s="9">
        <f t="shared" si="22"/>
        <v>5120332.9856000002</v>
      </c>
      <c r="J199" s="7">
        <f t="shared" si="23"/>
        <v>5120.3329856</v>
      </c>
      <c r="K199" t="e">
        <f>VLOOKUP(A199,'Cacao Nacional'!B:D,3,0)</f>
        <v>#N/A</v>
      </c>
      <c r="L199" t="str">
        <f t="shared" si="24"/>
        <v>Octubre</v>
      </c>
      <c r="M199" t="str">
        <f t="shared" si="25"/>
        <v>2013</v>
      </c>
      <c r="N199" t="str">
        <f t="shared" si="26"/>
        <v>Octubre de 2013</v>
      </c>
      <c r="O199" s="24">
        <f t="shared" si="27"/>
        <v>41571</v>
      </c>
    </row>
    <row r="200" spans="1:15" x14ac:dyDescent="0.3">
      <c r="A200" s="1" t="s">
        <v>614</v>
      </c>
      <c r="B200" s="1" t="str">
        <f t="shared" si="21"/>
        <v>Octubre 25 de 2013</v>
      </c>
      <c r="C200" s="1" t="s">
        <v>428</v>
      </c>
      <c r="D200" s="2">
        <v>2743.13</v>
      </c>
      <c r="E200" s="1" t="s">
        <v>429</v>
      </c>
      <c r="F200" s="3">
        <v>0.88597446157467874</v>
      </c>
      <c r="G200" s="1" t="s">
        <v>430</v>
      </c>
      <c r="H200" s="8">
        <f>VLOOKUP(B200,'TRM2'!C:D,2,0)</f>
        <v>1882.11</v>
      </c>
      <c r="I200" s="9">
        <f t="shared" si="22"/>
        <v>5162872.4042999996</v>
      </c>
      <c r="J200" s="7">
        <f t="shared" si="23"/>
        <v>5162.8724042999993</v>
      </c>
      <c r="K200" t="e">
        <f>VLOOKUP(A200,'Cacao Nacional'!B:D,3,0)</f>
        <v>#N/A</v>
      </c>
      <c r="L200" t="str">
        <f t="shared" si="24"/>
        <v>Octubre</v>
      </c>
      <c r="M200" t="str">
        <f t="shared" si="25"/>
        <v>2013</v>
      </c>
      <c r="N200" t="str">
        <f t="shared" si="26"/>
        <v>Octubre de 2013</v>
      </c>
      <c r="O200" s="24">
        <f t="shared" si="27"/>
        <v>41572</v>
      </c>
    </row>
    <row r="201" spans="1:15" x14ac:dyDescent="0.3">
      <c r="A201" s="1" t="s">
        <v>25</v>
      </c>
      <c r="B201" s="1" t="str">
        <f t="shared" si="21"/>
        <v>Octubre 28 de 2013</v>
      </c>
      <c r="C201" s="1" t="s">
        <v>428</v>
      </c>
      <c r="D201" s="2">
        <v>2714.78</v>
      </c>
      <c r="E201" s="1" t="s">
        <v>429</v>
      </c>
      <c r="F201" s="3">
        <v>-1.0334909391826093</v>
      </c>
      <c r="G201" s="1" t="s">
        <v>430</v>
      </c>
      <c r="H201" s="8">
        <f>VLOOKUP(B201,'TRM2'!C:D,2,0)</f>
        <v>1882.34</v>
      </c>
      <c r="I201" s="9">
        <f t="shared" si="22"/>
        <v>5110138.9852</v>
      </c>
      <c r="J201" s="7">
        <f t="shared" si="23"/>
        <v>5110.1389852000002</v>
      </c>
      <c r="K201">
        <f>VLOOKUP(A201,'Cacao Nacional'!B:D,3,0)</f>
        <v>4687.5</v>
      </c>
      <c r="L201" t="str">
        <f t="shared" si="24"/>
        <v>Octubre</v>
      </c>
      <c r="M201" t="str">
        <f t="shared" si="25"/>
        <v>2013</v>
      </c>
      <c r="N201" t="str">
        <f t="shared" si="26"/>
        <v>Octubre de 2013</v>
      </c>
      <c r="O201" s="24">
        <f t="shared" si="27"/>
        <v>41575</v>
      </c>
    </row>
    <row r="202" spans="1:15" x14ac:dyDescent="0.3">
      <c r="A202" s="1" t="s">
        <v>615</v>
      </c>
      <c r="B202" s="1" t="str">
        <f t="shared" si="21"/>
        <v>Octubre 29 de 2013</v>
      </c>
      <c r="C202" s="1" t="s">
        <v>428</v>
      </c>
      <c r="D202" s="2">
        <v>2688.8</v>
      </c>
      <c r="E202" s="1" t="s">
        <v>429</v>
      </c>
      <c r="F202" s="3">
        <v>-0.95698362298234174</v>
      </c>
      <c r="G202" s="1" t="s">
        <v>430</v>
      </c>
      <c r="H202" s="8">
        <f>VLOOKUP(B202,'TRM2'!C:D,2,0)</f>
        <v>1884.43</v>
      </c>
      <c r="I202" s="9">
        <f t="shared" si="22"/>
        <v>5066855.3840000005</v>
      </c>
      <c r="J202" s="7">
        <f t="shared" si="23"/>
        <v>5066.8553840000004</v>
      </c>
      <c r="K202" t="e">
        <f>VLOOKUP(A202,'Cacao Nacional'!B:D,3,0)</f>
        <v>#N/A</v>
      </c>
      <c r="L202" t="str">
        <f t="shared" si="24"/>
        <v>Octubre</v>
      </c>
      <c r="M202" t="str">
        <f t="shared" si="25"/>
        <v>2013</v>
      </c>
      <c r="N202" t="str">
        <f t="shared" si="26"/>
        <v>Octubre de 2013</v>
      </c>
      <c r="O202" s="24">
        <f t="shared" si="27"/>
        <v>41576</v>
      </c>
    </row>
    <row r="203" spans="1:15" x14ac:dyDescent="0.3">
      <c r="A203" s="1" t="s">
        <v>616</v>
      </c>
      <c r="B203" s="1" t="str">
        <f t="shared" si="21"/>
        <v>Octubre 30 de 2013</v>
      </c>
      <c r="C203" s="1" t="s">
        <v>428</v>
      </c>
      <c r="D203" s="2">
        <v>2687.19</v>
      </c>
      <c r="E203" s="1" t="s">
        <v>429</v>
      </c>
      <c r="F203" s="3">
        <v>-5.9878012496285597E-2</v>
      </c>
      <c r="G203" s="1" t="s">
        <v>430</v>
      </c>
      <c r="H203" s="8">
        <f>VLOOKUP(B203,'TRM2'!C:D,2,0)</f>
        <v>1883.42</v>
      </c>
      <c r="I203" s="9">
        <f t="shared" si="22"/>
        <v>5061107.3898</v>
      </c>
      <c r="J203" s="7">
        <f t="shared" si="23"/>
        <v>5061.1073898000004</v>
      </c>
      <c r="K203" t="e">
        <f>VLOOKUP(A203,'Cacao Nacional'!B:D,3,0)</f>
        <v>#N/A</v>
      </c>
      <c r="L203" t="str">
        <f t="shared" si="24"/>
        <v>Octubre</v>
      </c>
      <c r="M203" t="str">
        <f t="shared" si="25"/>
        <v>2013</v>
      </c>
      <c r="N203" t="str">
        <f t="shared" si="26"/>
        <v>Octubre de 2013</v>
      </c>
      <c r="O203" s="24">
        <f t="shared" si="27"/>
        <v>41577</v>
      </c>
    </row>
    <row r="204" spans="1:15" x14ac:dyDescent="0.3">
      <c r="A204" s="1" t="s">
        <v>617</v>
      </c>
      <c r="B204" s="1" t="str">
        <f t="shared" si="21"/>
        <v>Octubre 31 de 2013</v>
      </c>
      <c r="C204" s="1" t="s">
        <v>428</v>
      </c>
      <c r="D204" s="2">
        <v>2700.74</v>
      </c>
      <c r="E204" s="1" t="s">
        <v>429</v>
      </c>
      <c r="F204" s="3">
        <v>0.50424421049496781</v>
      </c>
      <c r="G204" s="1" t="s">
        <v>430</v>
      </c>
      <c r="H204" s="8">
        <f>VLOOKUP(B204,'TRM2'!C:D,2,0)</f>
        <v>1884.06</v>
      </c>
      <c r="I204" s="9">
        <f t="shared" si="22"/>
        <v>5088356.2043999992</v>
      </c>
      <c r="J204" s="7">
        <f t="shared" si="23"/>
        <v>5088.3562043999991</v>
      </c>
      <c r="K204" t="e">
        <f>VLOOKUP(A204,'Cacao Nacional'!B:D,3,0)</f>
        <v>#N/A</v>
      </c>
      <c r="L204" t="str">
        <f t="shared" si="24"/>
        <v>Octubre</v>
      </c>
      <c r="M204" t="str">
        <f t="shared" si="25"/>
        <v>2013</v>
      </c>
      <c r="N204" t="str">
        <f t="shared" si="26"/>
        <v>Octubre de 2013</v>
      </c>
      <c r="O204" s="24">
        <f t="shared" si="27"/>
        <v>41578</v>
      </c>
    </row>
    <row r="205" spans="1:15" x14ac:dyDescent="0.3">
      <c r="A205" s="1" t="s">
        <v>618</v>
      </c>
      <c r="B205" s="1" t="str">
        <f t="shared" si="21"/>
        <v>Noviembre 1 de 2013</v>
      </c>
      <c r="C205" s="1" t="s">
        <v>428</v>
      </c>
      <c r="D205" s="2">
        <v>2679.56</v>
      </c>
      <c r="E205" s="1" t="s">
        <v>429</v>
      </c>
      <c r="F205" s="3">
        <v>-0.78422950746831754</v>
      </c>
      <c r="G205" s="1" t="s">
        <v>430</v>
      </c>
      <c r="H205" s="8">
        <f>VLOOKUP(B205,'TRM2'!C:D,2,0)</f>
        <v>1889.16</v>
      </c>
      <c r="I205" s="9">
        <f t="shared" si="22"/>
        <v>5062117.5696</v>
      </c>
      <c r="J205" s="7">
        <f t="shared" si="23"/>
        <v>5062.1175696</v>
      </c>
      <c r="K205" t="e">
        <f>VLOOKUP(A205,'Cacao Nacional'!B:D,3,0)</f>
        <v>#N/A</v>
      </c>
      <c r="L205" t="str">
        <f t="shared" si="24"/>
        <v>Noviembre</v>
      </c>
      <c r="M205" t="str">
        <f t="shared" si="25"/>
        <v>2013</v>
      </c>
      <c r="N205" t="str">
        <f t="shared" si="26"/>
        <v>Noviembre de 2013</v>
      </c>
      <c r="O205" s="24">
        <f t="shared" si="27"/>
        <v>41579</v>
      </c>
    </row>
    <row r="206" spans="1:15" x14ac:dyDescent="0.3">
      <c r="A206" s="1" t="s">
        <v>619</v>
      </c>
      <c r="B206" s="1" t="str">
        <f t="shared" si="21"/>
        <v>Noviembre 5 de 2013</v>
      </c>
      <c r="C206" s="1" t="s">
        <v>428</v>
      </c>
      <c r="D206" s="2">
        <v>2759.52</v>
      </c>
      <c r="E206" s="1" t="s">
        <v>429</v>
      </c>
      <c r="F206" s="3">
        <v>2.9840720118228381</v>
      </c>
      <c r="G206" s="1" t="s">
        <v>430</v>
      </c>
      <c r="H206" s="8">
        <f>VLOOKUP(B206,'TRM2'!C:D,2,0)</f>
        <v>1901.22</v>
      </c>
      <c r="I206" s="9">
        <f t="shared" si="22"/>
        <v>5246454.6144000003</v>
      </c>
      <c r="J206" s="7">
        <f t="shared" si="23"/>
        <v>5246.4546144000005</v>
      </c>
      <c r="K206" t="e">
        <f>VLOOKUP(A206,'Cacao Nacional'!B:D,3,0)</f>
        <v>#N/A</v>
      </c>
      <c r="L206" t="str">
        <f t="shared" si="24"/>
        <v>Noviembre</v>
      </c>
      <c r="M206" t="str">
        <f t="shared" si="25"/>
        <v>2013</v>
      </c>
      <c r="N206" t="str">
        <f t="shared" si="26"/>
        <v>Noviembre de 2013</v>
      </c>
      <c r="O206" s="24">
        <f t="shared" si="27"/>
        <v>41583</v>
      </c>
    </row>
    <row r="207" spans="1:15" x14ac:dyDescent="0.3">
      <c r="A207" s="1" t="s">
        <v>620</v>
      </c>
      <c r="B207" s="1" t="str">
        <f t="shared" si="21"/>
        <v>Noviembre 6 de 2013</v>
      </c>
      <c r="C207" s="1" t="s">
        <v>428</v>
      </c>
      <c r="D207" s="2">
        <v>2757.6</v>
      </c>
      <c r="E207" s="1" t="s">
        <v>429</v>
      </c>
      <c r="F207" s="3">
        <v>-6.9577317794401669E-2</v>
      </c>
      <c r="G207" s="1" t="s">
        <v>430</v>
      </c>
      <c r="H207" s="8">
        <f>VLOOKUP(B207,'TRM2'!C:D,2,0)</f>
        <v>1916.22</v>
      </c>
      <c r="I207" s="9">
        <f t="shared" si="22"/>
        <v>5284168.2719999999</v>
      </c>
      <c r="J207" s="7">
        <f t="shared" si="23"/>
        <v>5284.1682719999999</v>
      </c>
      <c r="K207" t="e">
        <f>VLOOKUP(A207,'Cacao Nacional'!B:D,3,0)</f>
        <v>#N/A</v>
      </c>
      <c r="L207" t="str">
        <f t="shared" si="24"/>
        <v>Noviembre</v>
      </c>
      <c r="M207" t="str">
        <f t="shared" si="25"/>
        <v>2013</v>
      </c>
      <c r="N207" t="str">
        <f t="shared" si="26"/>
        <v>Noviembre de 2013</v>
      </c>
      <c r="O207" s="24">
        <f t="shared" si="27"/>
        <v>41584</v>
      </c>
    </row>
    <row r="208" spans="1:15" x14ac:dyDescent="0.3">
      <c r="A208" s="1" t="s">
        <v>621</v>
      </c>
      <c r="B208" s="1" t="str">
        <f t="shared" si="21"/>
        <v>Noviembre 7 de 2013</v>
      </c>
      <c r="C208" s="1" t="s">
        <v>428</v>
      </c>
      <c r="D208" s="2">
        <v>2712.62</v>
      </c>
      <c r="E208" s="1" t="s">
        <v>429</v>
      </c>
      <c r="F208" s="3">
        <v>-1.6311285175514949</v>
      </c>
      <c r="G208" s="1" t="s">
        <v>430</v>
      </c>
      <c r="H208" s="8">
        <f>VLOOKUP(B208,'TRM2'!C:D,2,0)</f>
        <v>1916.8</v>
      </c>
      <c r="I208" s="9">
        <f t="shared" si="22"/>
        <v>5199550.0159999998</v>
      </c>
      <c r="J208" s="7">
        <f t="shared" si="23"/>
        <v>5199.5500160000001</v>
      </c>
      <c r="K208" t="e">
        <f>VLOOKUP(A208,'Cacao Nacional'!B:D,3,0)</f>
        <v>#N/A</v>
      </c>
      <c r="L208" t="str">
        <f t="shared" si="24"/>
        <v>Noviembre</v>
      </c>
      <c r="M208" t="str">
        <f t="shared" si="25"/>
        <v>2013</v>
      </c>
      <c r="N208" t="str">
        <f t="shared" si="26"/>
        <v>Noviembre de 2013</v>
      </c>
      <c r="O208" s="24">
        <f t="shared" si="27"/>
        <v>41585</v>
      </c>
    </row>
    <row r="209" spans="1:15" x14ac:dyDescent="0.3">
      <c r="A209" s="1" t="s">
        <v>622</v>
      </c>
      <c r="B209" s="1" t="str">
        <f t="shared" si="21"/>
        <v>Noviembre 8 de 2013</v>
      </c>
      <c r="C209" s="1" t="s">
        <v>428</v>
      </c>
      <c r="D209" s="2">
        <v>2693.06</v>
      </c>
      <c r="E209" s="1" t="s">
        <v>429</v>
      </c>
      <c r="F209" s="3">
        <v>-0.72107409073146789</v>
      </c>
      <c r="G209" s="1" t="s">
        <v>430</v>
      </c>
      <c r="H209" s="8">
        <f>VLOOKUP(B209,'TRM2'!C:D,2,0)</f>
        <v>1924.87</v>
      </c>
      <c r="I209" s="9">
        <f t="shared" si="22"/>
        <v>5183790.4021999994</v>
      </c>
      <c r="J209" s="7">
        <f t="shared" si="23"/>
        <v>5183.7904021999993</v>
      </c>
      <c r="K209" t="e">
        <f>VLOOKUP(A209,'Cacao Nacional'!B:D,3,0)</f>
        <v>#N/A</v>
      </c>
      <c r="L209" t="str">
        <f t="shared" si="24"/>
        <v>Noviembre</v>
      </c>
      <c r="M209" t="str">
        <f t="shared" si="25"/>
        <v>2013</v>
      </c>
      <c r="N209" t="str">
        <f t="shared" si="26"/>
        <v>Noviembre de 2013</v>
      </c>
      <c r="O209" s="24">
        <f t="shared" si="27"/>
        <v>41586</v>
      </c>
    </row>
    <row r="210" spans="1:15" x14ac:dyDescent="0.3">
      <c r="A210" s="1" t="s">
        <v>623</v>
      </c>
      <c r="B210" s="1" t="str">
        <f t="shared" si="21"/>
        <v>Noviembre 12 de 2013</v>
      </c>
      <c r="C210" s="1" t="s">
        <v>428</v>
      </c>
      <c r="D210" s="2">
        <v>2649.5</v>
      </c>
      <c r="E210" s="1" t="s">
        <v>429</v>
      </c>
      <c r="F210" s="3">
        <v>-1.6174908839758468</v>
      </c>
      <c r="G210" s="1" t="s">
        <v>430</v>
      </c>
      <c r="H210" s="8">
        <f>VLOOKUP(B210,'TRM2'!C:D,2,0)</f>
        <v>1932.77</v>
      </c>
      <c r="I210" s="9">
        <f t="shared" si="22"/>
        <v>5120874.1150000002</v>
      </c>
      <c r="J210" s="7">
        <f t="shared" si="23"/>
        <v>5120.8741150000005</v>
      </c>
      <c r="K210" t="e">
        <f>VLOOKUP(A210,'Cacao Nacional'!B:D,3,0)</f>
        <v>#N/A</v>
      </c>
      <c r="L210" t="str">
        <f t="shared" si="24"/>
        <v>Noviembre</v>
      </c>
      <c r="M210" t="str">
        <f t="shared" si="25"/>
        <v>2013</v>
      </c>
      <c r="N210" t="str">
        <f t="shared" si="26"/>
        <v>Noviembre de 2013</v>
      </c>
      <c r="O210" s="24">
        <f t="shared" si="27"/>
        <v>41590</v>
      </c>
    </row>
    <row r="211" spans="1:15" x14ac:dyDescent="0.3">
      <c r="A211" s="1" t="s">
        <v>624</v>
      </c>
      <c r="B211" s="1" t="str">
        <f t="shared" si="21"/>
        <v>Noviembre 13 de 2013</v>
      </c>
      <c r="C211" s="1" t="s">
        <v>428</v>
      </c>
      <c r="D211" s="2">
        <v>2703.06</v>
      </c>
      <c r="E211" s="1" t="s">
        <v>429</v>
      </c>
      <c r="F211" s="3">
        <v>2.0215134931119061</v>
      </c>
      <c r="G211" s="1" t="s">
        <v>430</v>
      </c>
      <c r="H211" s="8">
        <f>VLOOKUP(B211,'TRM2'!C:D,2,0)</f>
        <v>1928.96</v>
      </c>
      <c r="I211" s="9">
        <f t="shared" si="22"/>
        <v>5214094.6175999995</v>
      </c>
      <c r="J211" s="7">
        <f t="shared" si="23"/>
        <v>5214.0946175999998</v>
      </c>
      <c r="K211" t="e">
        <f>VLOOKUP(A211,'Cacao Nacional'!B:D,3,0)</f>
        <v>#N/A</v>
      </c>
      <c r="L211" t="str">
        <f t="shared" si="24"/>
        <v>Noviembre</v>
      </c>
      <c r="M211" t="str">
        <f t="shared" si="25"/>
        <v>2013</v>
      </c>
      <c r="N211" t="str">
        <f t="shared" si="26"/>
        <v>Noviembre de 2013</v>
      </c>
      <c r="O211" s="24">
        <f t="shared" si="27"/>
        <v>41591</v>
      </c>
    </row>
    <row r="212" spans="1:15" x14ac:dyDescent="0.3">
      <c r="A212" s="1" t="s">
        <v>625</v>
      </c>
      <c r="B212" s="1" t="str">
        <f t="shared" si="21"/>
        <v>Noviembre 14 de 2013</v>
      </c>
      <c r="C212" s="1" t="s">
        <v>428</v>
      </c>
      <c r="D212" s="2">
        <v>2710.08</v>
      </c>
      <c r="E212" s="1" t="s">
        <v>429</v>
      </c>
      <c r="F212" s="3">
        <v>0.25970566691083374</v>
      </c>
      <c r="G212" s="1" t="s">
        <v>430</v>
      </c>
      <c r="H212" s="8">
        <f>VLOOKUP(B212,'TRM2'!C:D,2,0)</f>
        <v>1932.03</v>
      </c>
      <c r="I212" s="9">
        <f t="shared" si="22"/>
        <v>5235955.8624</v>
      </c>
      <c r="J212" s="7">
        <f t="shared" si="23"/>
        <v>5235.9558624000001</v>
      </c>
      <c r="K212" t="e">
        <f>VLOOKUP(A212,'Cacao Nacional'!B:D,3,0)</f>
        <v>#N/A</v>
      </c>
      <c r="L212" t="str">
        <f t="shared" si="24"/>
        <v>Noviembre</v>
      </c>
      <c r="M212" t="str">
        <f t="shared" si="25"/>
        <v>2013</v>
      </c>
      <c r="N212" t="str">
        <f t="shared" si="26"/>
        <v>Noviembre de 2013</v>
      </c>
      <c r="O212" s="24">
        <f t="shared" si="27"/>
        <v>41592</v>
      </c>
    </row>
    <row r="213" spans="1:15" x14ac:dyDescent="0.3">
      <c r="A213" s="1" t="s">
        <v>626</v>
      </c>
      <c r="B213" s="1" t="str">
        <f t="shared" si="21"/>
        <v>Noviembre 15 de 2013</v>
      </c>
      <c r="C213" s="1" t="s">
        <v>428</v>
      </c>
      <c r="D213" s="2">
        <v>2760.38</v>
      </c>
      <c r="E213" s="1" t="s">
        <v>429</v>
      </c>
      <c r="F213" s="3">
        <v>1.8560337702208121</v>
      </c>
      <c r="G213" s="1" t="s">
        <v>430</v>
      </c>
      <c r="H213" s="8">
        <f>VLOOKUP(B213,'TRM2'!C:D,2,0)</f>
        <v>1929.24</v>
      </c>
      <c r="I213" s="9">
        <f t="shared" si="22"/>
        <v>5325435.5112000005</v>
      </c>
      <c r="J213" s="7">
        <f t="shared" si="23"/>
        <v>5325.4355112000003</v>
      </c>
      <c r="K213" t="e">
        <f>VLOOKUP(A213,'Cacao Nacional'!B:D,3,0)</f>
        <v>#N/A</v>
      </c>
      <c r="L213" t="str">
        <f t="shared" si="24"/>
        <v>Noviembre</v>
      </c>
      <c r="M213" t="str">
        <f t="shared" si="25"/>
        <v>2013</v>
      </c>
      <c r="N213" t="str">
        <f t="shared" si="26"/>
        <v>Noviembre de 2013</v>
      </c>
      <c r="O213" s="24">
        <f t="shared" si="27"/>
        <v>41593</v>
      </c>
    </row>
    <row r="214" spans="1:15" x14ac:dyDescent="0.3">
      <c r="A214" s="1" t="s">
        <v>28</v>
      </c>
      <c r="B214" s="1" t="str">
        <f t="shared" si="21"/>
        <v>Noviembre 18 de 2013</v>
      </c>
      <c r="C214" s="1" t="s">
        <v>428</v>
      </c>
      <c r="D214" s="2">
        <v>2804.25</v>
      </c>
      <c r="E214" s="1" t="s">
        <v>429</v>
      </c>
      <c r="F214" s="3">
        <v>1.5892739405444136</v>
      </c>
      <c r="G214" s="1" t="s">
        <v>430</v>
      </c>
      <c r="H214" s="8">
        <f>VLOOKUP(B214,'TRM2'!C:D,2,0)</f>
        <v>1919.89</v>
      </c>
      <c r="I214" s="9">
        <f t="shared" si="22"/>
        <v>5383851.5325000007</v>
      </c>
      <c r="J214" s="7">
        <f t="shared" si="23"/>
        <v>5383.8515325000008</v>
      </c>
      <c r="K214">
        <f>VLOOKUP(A214,'Cacao Nacional'!B:D,3,0)</f>
        <v>4712.5</v>
      </c>
      <c r="L214" t="str">
        <f t="shared" si="24"/>
        <v>Noviembre</v>
      </c>
      <c r="M214" t="str">
        <f t="shared" si="25"/>
        <v>2013</v>
      </c>
      <c r="N214" t="str">
        <f t="shared" si="26"/>
        <v>Noviembre de 2013</v>
      </c>
      <c r="O214" s="24">
        <f t="shared" si="27"/>
        <v>41596</v>
      </c>
    </row>
    <row r="215" spans="1:15" x14ac:dyDescent="0.3">
      <c r="A215" s="1" t="s">
        <v>627</v>
      </c>
      <c r="B215" s="1" t="str">
        <f t="shared" si="21"/>
        <v>Noviembre 19 de 2013</v>
      </c>
      <c r="C215" s="1" t="s">
        <v>428</v>
      </c>
      <c r="D215" s="2">
        <v>2818.52</v>
      </c>
      <c r="E215" s="1" t="s">
        <v>429</v>
      </c>
      <c r="F215" s="3">
        <v>0.50887046447356632</v>
      </c>
      <c r="G215" s="1" t="s">
        <v>430</v>
      </c>
      <c r="H215" s="8">
        <f>VLOOKUP(B215,'TRM2'!C:D,2,0)</f>
        <v>1915.37</v>
      </c>
      <c r="I215" s="9">
        <f t="shared" si="22"/>
        <v>5398508.6524</v>
      </c>
      <c r="J215" s="7">
        <f t="shared" si="23"/>
        <v>5398.5086523999998</v>
      </c>
      <c r="K215" t="e">
        <f>VLOOKUP(A215,'Cacao Nacional'!B:D,3,0)</f>
        <v>#N/A</v>
      </c>
      <c r="L215" t="str">
        <f t="shared" si="24"/>
        <v>Noviembre</v>
      </c>
      <c r="M215" t="str">
        <f t="shared" si="25"/>
        <v>2013</v>
      </c>
      <c r="N215" t="str">
        <f t="shared" si="26"/>
        <v>Noviembre de 2013</v>
      </c>
      <c r="O215" s="24">
        <f t="shared" si="27"/>
        <v>41597</v>
      </c>
    </row>
    <row r="216" spans="1:15" x14ac:dyDescent="0.3">
      <c r="A216" s="1" t="s">
        <v>628</v>
      </c>
      <c r="B216" s="1" t="str">
        <f t="shared" si="21"/>
        <v>Noviembre 20 de 2013</v>
      </c>
      <c r="C216" s="1" t="s">
        <v>428</v>
      </c>
      <c r="D216" s="2">
        <v>2834.77</v>
      </c>
      <c r="E216" s="1" t="s">
        <v>429</v>
      </c>
      <c r="F216" s="3">
        <v>0.57654371797964898</v>
      </c>
      <c r="G216" s="1" t="s">
        <v>430</v>
      </c>
      <c r="H216" s="8">
        <f>VLOOKUP(B216,'TRM2'!C:D,2,0)</f>
        <v>1919.2</v>
      </c>
      <c r="I216" s="9">
        <f t="shared" si="22"/>
        <v>5440490.5839999998</v>
      </c>
      <c r="J216" s="7">
        <f t="shared" si="23"/>
        <v>5440.4905840000001</v>
      </c>
      <c r="K216" t="e">
        <f>VLOOKUP(A216,'Cacao Nacional'!B:D,3,0)</f>
        <v>#N/A</v>
      </c>
      <c r="L216" t="str">
        <f t="shared" si="24"/>
        <v>Noviembre</v>
      </c>
      <c r="M216" t="str">
        <f t="shared" si="25"/>
        <v>2013</v>
      </c>
      <c r="N216" t="str">
        <f t="shared" si="26"/>
        <v>Noviembre de 2013</v>
      </c>
      <c r="O216" s="24">
        <f t="shared" si="27"/>
        <v>41598</v>
      </c>
    </row>
    <row r="217" spans="1:15" x14ac:dyDescent="0.3">
      <c r="A217" s="1" t="s">
        <v>629</v>
      </c>
      <c r="B217" s="1" t="str">
        <f t="shared" si="21"/>
        <v>Noviembre 21 de 2013</v>
      </c>
      <c r="C217" s="1" t="s">
        <v>428</v>
      </c>
      <c r="D217" s="2">
        <v>2821.74</v>
      </c>
      <c r="E217" s="1" t="s">
        <v>429</v>
      </c>
      <c r="F217" s="3">
        <v>-0.45964928371614633</v>
      </c>
      <c r="G217" s="1" t="s">
        <v>430</v>
      </c>
      <c r="H217" s="8">
        <f>VLOOKUP(B217,'TRM2'!C:D,2,0)</f>
        <v>1923.19</v>
      </c>
      <c r="I217" s="9">
        <f t="shared" si="22"/>
        <v>5426742.1505999994</v>
      </c>
      <c r="J217" s="7">
        <f t="shared" si="23"/>
        <v>5426.7421505999991</v>
      </c>
      <c r="K217" t="e">
        <f>VLOOKUP(A217,'Cacao Nacional'!B:D,3,0)</f>
        <v>#N/A</v>
      </c>
      <c r="L217" t="str">
        <f t="shared" si="24"/>
        <v>Noviembre</v>
      </c>
      <c r="M217" t="str">
        <f t="shared" si="25"/>
        <v>2013</v>
      </c>
      <c r="N217" t="str">
        <f t="shared" si="26"/>
        <v>Noviembre de 2013</v>
      </c>
      <c r="O217" s="24">
        <f t="shared" si="27"/>
        <v>41599</v>
      </c>
    </row>
    <row r="218" spans="1:15" x14ac:dyDescent="0.3">
      <c r="A218" s="1" t="s">
        <v>630</v>
      </c>
      <c r="B218" s="1" t="str">
        <f t="shared" si="21"/>
        <v>Noviembre 22 de 2013</v>
      </c>
      <c r="C218" s="1" t="s">
        <v>428</v>
      </c>
      <c r="D218" s="2">
        <v>2821.72</v>
      </c>
      <c r="E218" s="1" t="s">
        <v>429</v>
      </c>
      <c r="F218" s="3">
        <v>-7.087825242574373E-4</v>
      </c>
      <c r="G218" s="1" t="s">
        <v>430</v>
      </c>
      <c r="H218" s="8">
        <f>VLOOKUP(B218,'TRM2'!C:D,2,0)</f>
        <v>1932.42</v>
      </c>
      <c r="I218" s="9">
        <f t="shared" si="22"/>
        <v>5452748.1623999998</v>
      </c>
      <c r="J218" s="7">
        <f t="shared" si="23"/>
        <v>5452.7481624000002</v>
      </c>
      <c r="K218" t="e">
        <f>VLOOKUP(A218,'Cacao Nacional'!B:D,3,0)</f>
        <v>#N/A</v>
      </c>
      <c r="L218" t="str">
        <f t="shared" si="24"/>
        <v>Noviembre</v>
      </c>
      <c r="M218" t="str">
        <f t="shared" si="25"/>
        <v>2013</v>
      </c>
      <c r="N218" t="str">
        <f t="shared" si="26"/>
        <v>Noviembre de 2013</v>
      </c>
      <c r="O218" s="24">
        <f t="shared" si="27"/>
        <v>41600</v>
      </c>
    </row>
    <row r="219" spans="1:15" x14ac:dyDescent="0.3">
      <c r="A219" s="1" t="s">
        <v>29</v>
      </c>
      <c r="B219" s="1" t="str">
        <f t="shared" si="21"/>
        <v>Noviembre 25 de 2013</v>
      </c>
      <c r="C219" s="1" t="s">
        <v>428</v>
      </c>
      <c r="D219" s="2">
        <v>2821.6</v>
      </c>
      <c r="E219" s="1" t="s">
        <v>429</v>
      </c>
      <c r="F219" s="3">
        <v>-4.2527252881182703E-3</v>
      </c>
      <c r="G219" s="1" t="s">
        <v>430</v>
      </c>
      <c r="H219" s="8">
        <f>VLOOKUP(B219,'TRM2'!C:D,2,0)</f>
        <v>1929.13</v>
      </c>
      <c r="I219" s="9">
        <f t="shared" si="22"/>
        <v>5443233.2080000006</v>
      </c>
      <c r="J219" s="7">
        <f t="shared" si="23"/>
        <v>5443.2332080000006</v>
      </c>
      <c r="K219">
        <f>VLOOKUP(A219,'Cacao Nacional'!B:D,3,0)</f>
        <v>4837.5</v>
      </c>
      <c r="L219" t="str">
        <f t="shared" si="24"/>
        <v>Noviembre</v>
      </c>
      <c r="M219" t="str">
        <f t="shared" si="25"/>
        <v>2013</v>
      </c>
      <c r="N219" t="str">
        <f t="shared" si="26"/>
        <v>Noviembre de 2013</v>
      </c>
      <c r="O219" s="24">
        <f t="shared" si="27"/>
        <v>41603</v>
      </c>
    </row>
    <row r="220" spans="1:15" x14ac:dyDescent="0.3">
      <c r="A220" s="1" t="s">
        <v>631</v>
      </c>
      <c r="B220" s="1" t="str">
        <f t="shared" si="21"/>
        <v>Noviembre 26 de 2013</v>
      </c>
      <c r="C220" s="1" t="s">
        <v>428</v>
      </c>
      <c r="D220" s="2">
        <v>2796.35</v>
      </c>
      <c r="E220" s="1" t="s">
        <v>429</v>
      </c>
      <c r="F220" s="3">
        <v>-0.8948823362631132</v>
      </c>
      <c r="G220" s="1" t="s">
        <v>430</v>
      </c>
      <c r="H220" s="8">
        <f>VLOOKUP(B220,'TRM2'!C:D,2,0)</f>
        <v>1926.99</v>
      </c>
      <c r="I220" s="9">
        <f t="shared" si="22"/>
        <v>5388538.4864999996</v>
      </c>
      <c r="J220" s="7">
        <f t="shared" si="23"/>
        <v>5388.5384864999996</v>
      </c>
      <c r="K220" t="e">
        <f>VLOOKUP(A220,'Cacao Nacional'!B:D,3,0)</f>
        <v>#N/A</v>
      </c>
      <c r="L220" t="str">
        <f t="shared" si="24"/>
        <v>Noviembre</v>
      </c>
      <c r="M220" t="str">
        <f t="shared" si="25"/>
        <v>2013</v>
      </c>
      <c r="N220" t="str">
        <f t="shared" si="26"/>
        <v>Noviembre de 2013</v>
      </c>
      <c r="O220" s="24">
        <f t="shared" si="27"/>
        <v>41604</v>
      </c>
    </row>
    <row r="221" spans="1:15" x14ac:dyDescent="0.3">
      <c r="A221" s="1" t="s">
        <v>632</v>
      </c>
      <c r="B221" s="1" t="str">
        <f t="shared" si="21"/>
        <v>Noviembre 27 de 2013</v>
      </c>
      <c r="C221" s="1" t="s">
        <v>428</v>
      </c>
      <c r="D221" s="2">
        <v>2796.35</v>
      </c>
      <c r="E221" s="1" t="s">
        <v>429</v>
      </c>
      <c r="F221" s="3">
        <v>0</v>
      </c>
      <c r="G221" s="1" t="s">
        <v>430</v>
      </c>
      <c r="H221" s="8">
        <f>VLOOKUP(B221,'TRM2'!C:D,2,0)</f>
        <v>1926.74</v>
      </c>
      <c r="I221" s="9">
        <f t="shared" si="22"/>
        <v>5387839.3990000002</v>
      </c>
      <c r="J221" s="7">
        <f t="shared" si="23"/>
        <v>5387.8393990000004</v>
      </c>
      <c r="K221" t="e">
        <f>VLOOKUP(A221,'Cacao Nacional'!B:D,3,0)</f>
        <v>#N/A</v>
      </c>
      <c r="L221" t="str">
        <f t="shared" si="24"/>
        <v>Noviembre</v>
      </c>
      <c r="M221" t="str">
        <f t="shared" si="25"/>
        <v>2013</v>
      </c>
      <c r="N221" t="str">
        <f t="shared" si="26"/>
        <v>Noviembre de 2013</v>
      </c>
      <c r="O221" s="24">
        <f t="shared" si="27"/>
        <v>41605</v>
      </c>
    </row>
    <row r="222" spans="1:15" x14ac:dyDescent="0.3">
      <c r="A222" s="1" t="s">
        <v>633</v>
      </c>
      <c r="B222" s="1" t="str">
        <f t="shared" si="21"/>
        <v>Noviembre 28 de 2013</v>
      </c>
      <c r="C222" s="1" t="s">
        <v>428</v>
      </c>
      <c r="D222" s="2">
        <v>2796.35</v>
      </c>
      <c r="E222" s="1" t="s">
        <v>429</v>
      </c>
      <c r="F222" s="3">
        <v>0</v>
      </c>
      <c r="G222" s="1" t="s">
        <v>430</v>
      </c>
      <c r="H222" s="8">
        <f>VLOOKUP(B222,'TRM2'!C:D,2,0)</f>
        <v>1928.25</v>
      </c>
      <c r="I222" s="9">
        <f t="shared" si="22"/>
        <v>5392061.8875000002</v>
      </c>
      <c r="J222" s="7">
        <f t="shared" si="23"/>
        <v>5392.0618875</v>
      </c>
      <c r="K222" t="e">
        <f>VLOOKUP(A222,'Cacao Nacional'!B:D,3,0)</f>
        <v>#N/A</v>
      </c>
      <c r="L222" t="str">
        <f t="shared" si="24"/>
        <v>Noviembre</v>
      </c>
      <c r="M222" t="str">
        <f t="shared" si="25"/>
        <v>2013</v>
      </c>
      <c r="N222" t="str">
        <f t="shared" si="26"/>
        <v>Noviembre de 2013</v>
      </c>
      <c r="O222" s="24">
        <f t="shared" si="27"/>
        <v>41606</v>
      </c>
    </row>
    <row r="223" spans="1:15" x14ac:dyDescent="0.3">
      <c r="A223" s="1" t="s">
        <v>634</v>
      </c>
      <c r="B223" s="1" t="str">
        <f t="shared" si="21"/>
        <v>Noviembre 29 de 2013</v>
      </c>
      <c r="C223" s="1" t="s">
        <v>428</v>
      </c>
      <c r="D223" s="2">
        <v>2815.27</v>
      </c>
      <c r="E223" s="1" t="s">
        <v>429</v>
      </c>
      <c r="F223" s="3">
        <v>0.67659627729004146</v>
      </c>
      <c r="G223" s="1" t="s">
        <v>430</v>
      </c>
      <c r="H223" s="8">
        <f>VLOOKUP(B223,'TRM2'!C:D,2,0)</f>
        <v>1928.25</v>
      </c>
      <c r="I223" s="9">
        <f t="shared" si="22"/>
        <v>5428544.3775000004</v>
      </c>
      <c r="J223" s="7">
        <f t="shared" si="23"/>
        <v>5428.5443775000003</v>
      </c>
      <c r="K223" t="e">
        <f>VLOOKUP(A223,'Cacao Nacional'!B:D,3,0)</f>
        <v>#N/A</v>
      </c>
      <c r="L223" t="str">
        <f t="shared" si="24"/>
        <v>Noviembre</v>
      </c>
      <c r="M223" t="str">
        <f t="shared" si="25"/>
        <v>2013</v>
      </c>
      <c r="N223" t="str">
        <f t="shared" si="26"/>
        <v>Noviembre de 2013</v>
      </c>
      <c r="O223" s="24">
        <f t="shared" si="27"/>
        <v>41607</v>
      </c>
    </row>
    <row r="224" spans="1:15" x14ac:dyDescent="0.3">
      <c r="A224" s="1" t="s">
        <v>30</v>
      </c>
      <c r="B224" s="1" t="str">
        <f t="shared" si="21"/>
        <v>Diciembre 2 de 2013</v>
      </c>
      <c r="C224" s="1" t="s">
        <v>428</v>
      </c>
      <c r="D224" s="2">
        <v>2839.45</v>
      </c>
      <c r="E224" s="1" t="s">
        <v>429</v>
      </c>
      <c r="F224" s="3">
        <v>0.85888742465198131</v>
      </c>
      <c r="G224" s="1" t="s">
        <v>430</v>
      </c>
      <c r="H224" s="8">
        <f>VLOOKUP(B224,'TRM2'!C:D,2,0)</f>
        <v>1931.88</v>
      </c>
      <c r="I224" s="9">
        <f t="shared" si="22"/>
        <v>5485476.6660000002</v>
      </c>
      <c r="J224" s="7">
        <f t="shared" si="23"/>
        <v>5485.4766660000005</v>
      </c>
      <c r="K224">
        <f>VLOOKUP(A224,'Cacao Nacional'!B:D,3,0)</f>
        <v>4887.5</v>
      </c>
      <c r="L224" t="str">
        <f t="shared" si="24"/>
        <v>Diciembre</v>
      </c>
      <c r="M224" t="str">
        <f t="shared" si="25"/>
        <v>2013</v>
      </c>
      <c r="N224" t="str">
        <f t="shared" si="26"/>
        <v>Diciembre de 2013</v>
      </c>
      <c r="O224" s="24">
        <f t="shared" si="27"/>
        <v>41610</v>
      </c>
    </row>
    <row r="225" spans="1:15" x14ac:dyDescent="0.3">
      <c r="A225" s="1" t="s">
        <v>635</v>
      </c>
      <c r="B225" s="1" t="str">
        <f t="shared" si="21"/>
        <v>Diciembre 3 de 2013</v>
      </c>
      <c r="C225" s="1" t="s">
        <v>428</v>
      </c>
      <c r="D225" s="2">
        <v>2835.63</v>
      </c>
      <c r="E225" s="1" t="s">
        <v>429</v>
      </c>
      <c r="F225" s="3">
        <v>-0.13453309619819714</v>
      </c>
      <c r="G225" s="1" t="s">
        <v>430</v>
      </c>
      <c r="H225" s="8">
        <f>VLOOKUP(B225,'TRM2'!C:D,2,0)</f>
        <v>1934.16</v>
      </c>
      <c r="I225" s="9">
        <f t="shared" si="22"/>
        <v>5484562.1208000006</v>
      </c>
      <c r="J225" s="7">
        <f t="shared" si="23"/>
        <v>5484.5621208000002</v>
      </c>
      <c r="K225" t="e">
        <f>VLOOKUP(A225,'Cacao Nacional'!B:D,3,0)</f>
        <v>#N/A</v>
      </c>
      <c r="L225" t="str">
        <f t="shared" si="24"/>
        <v>Diciembre</v>
      </c>
      <c r="M225" t="str">
        <f t="shared" si="25"/>
        <v>2013</v>
      </c>
      <c r="N225" t="str">
        <f t="shared" si="26"/>
        <v>Diciembre de 2013</v>
      </c>
      <c r="O225" s="24">
        <f t="shared" si="27"/>
        <v>41611</v>
      </c>
    </row>
    <row r="226" spans="1:15" x14ac:dyDescent="0.3">
      <c r="A226" s="1" t="s">
        <v>636</v>
      </c>
      <c r="B226" s="1" t="str">
        <f t="shared" si="21"/>
        <v>Diciembre 4 de 2013</v>
      </c>
      <c r="C226" s="1" t="s">
        <v>428</v>
      </c>
      <c r="D226" s="2">
        <v>2804.6</v>
      </c>
      <c r="E226" s="1" t="s">
        <v>429</v>
      </c>
      <c r="F226" s="3">
        <v>-1.0942894524320945</v>
      </c>
      <c r="G226" s="1" t="s">
        <v>430</v>
      </c>
      <c r="H226" s="8">
        <f>VLOOKUP(B226,'TRM2'!C:D,2,0)</f>
        <v>1941.01</v>
      </c>
      <c r="I226" s="9">
        <f t="shared" si="22"/>
        <v>5443756.6459999997</v>
      </c>
      <c r="J226" s="7">
        <f t="shared" si="23"/>
        <v>5443.7566459999998</v>
      </c>
      <c r="K226" t="e">
        <f>VLOOKUP(A226,'Cacao Nacional'!B:D,3,0)</f>
        <v>#N/A</v>
      </c>
      <c r="L226" t="str">
        <f t="shared" si="24"/>
        <v>Diciembre</v>
      </c>
      <c r="M226" t="str">
        <f t="shared" si="25"/>
        <v>2013</v>
      </c>
      <c r="N226" t="str">
        <f t="shared" si="26"/>
        <v>Diciembre de 2013</v>
      </c>
      <c r="O226" s="24">
        <f t="shared" si="27"/>
        <v>41612</v>
      </c>
    </row>
    <row r="227" spans="1:15" x14ac:dyDescent="0.3">
      <c r="A227" s="1" t="s">
        <v>637</v>
      </c>
      <c r="B227" s="1" t="str">
        <f t="shared" si="21"/>
        <v>Diciembre 5 de 2013</v>
      </c>
      <c r="C227" s="1" t="s">
        <v>428</v>
      </c>
      <c r="D227" s="2">
        <v>2788.69</v>
      </c>
      <c r="E227" s="1" t="s">
        <v>429</v>
      </c>
      <c r="F227" s="3">
        <v>-0.56728232189973093</v>
      </c>
      <c r="G227" s="1" t="s">
        <v>430</v>
      </c>
      <c r="H227" s="8">
        <f>VLOOKUP(B227,'TRM2'!C:D,2,0)</f>
        <v>1948.48</v>
      </c>
      <c r="I227" s="9">
        <f t="shared" si="22"/>
        <v>5433706.6912000002</v>
      </c>
      <c r="J227" s="7">
        <f t="shared" si="23"/>
        <v>5433.7066912</v>
      </c>
      <c r="K227" t="e">
        <f>VLOOKUP(A227,'Cacao Nacional'!B:D,3,0)</f>
        <v>#N/A</v>
      </c>
      <c r="L227" t="str">
        <f t="shared" si="24"/>
        <v>Diciembre</v>
      </c>
      <c r="M227" t="str">
        <f t="shared" si="25"/>
        <v>2013</v>
      </c>
      <c r="N227" t="str">
        <f t="shared" si="26"/>
        <v>Diciembre de 2013</v>
      </c>
      <c r="O227" s="24">
        <f t="shared" si="27"/>
        <v>41613</v>
      </c>
    </row>
    <row r="228" spans="1:15" x14ac:dyDescent="0.3">
      <c r="A228" s="1" t="s">
        <v>638</v>
      </c>
      <c r="B228" s="1" t="str">
        <f t="shared" si="21"/>
        <v>Diciembre 6 de 2013</v>
      </c>
      <c r="C228" s="1" t="s">
        <v>428</v>
      </c>
      <c r="D228" s="2">
        <v>2788.69</v>
      </c>
      <c r="E228" s="1" t="s">
        <v>429</v>
      </c>
      <c r="F228" s="3">
        <v>0</v>
      </c>
      <c r="G228" s="1" t="s">
        <v>430</v>
      </c>
      <c r="H228" s="8">
        <f>VLOOKUP(B228,'TRM2'!C:D,2,0)</f>
        <v>1940.26</v>
      </c>
      <c r="I228" s="9">
        <f t="shared" si="22"/>
        <v>5410783.6594000002</v>
      </c>
      <c r="J228" s="7">
        <f t="shared" si="23"/>
        <v>5410.7836594</v>
      </c>
      <c r="K228" t="e">
        <f>VLOOKUP(A228,'Cacao Nacional'!B:D,3,0)</f>
        <v>#N/A</v>
      </c>
      <c r="L228" t="str">
        <f t="shared" si="24"/>
        <v>Diciembre</v>
      </c>
      <c r="M228" t="str">
        <f t="shared" si="25"/>
        <v>2013</v>
      </c>
      <c r="N228" t="str">
        <f t="shared" si="26"/>
        <v>Diciembre de 2013</v>
      </c>
      <c r="O228" s="24">
        <f t="shared" si="27"/>
        <v>41614</v>
      </c>
    </row>
    <row r="229" spans="1:15" x14ac:dyDescent="0.3">
      <c r="A229" s="1" t="s">
        <v>31</v>
      </c>
      <c r="B229" s="1" t="str">
        <f t="shared" si="21"/>
        <v>Diciembre 9 de 2013</v>
      </c>
      <c r="C229" s="1" t="s">
        <v>428</v>
      </c>
      <c r="D229" s="2">
        <v>2790.74</v>
      </c>
      <c r="E229" s="1" t="s">
        <v>429</v>
      </c>
      <c r="F229" s="3">
        <v>7.3511218529120376E-2</v>
      </c>
      <c r="G229" s="1" t="s">
        <v>430</v>
      </c>
      <c r="H229" s="8">
        <f>VLOOKUP(B229,'TRM2'!C:D,2,0)</f>
        <v>1936.33</v>
      </c>
      <c r="I229" s="9">
        <f t="shared" si="22"/>
        <v>5403793.5841999995</v>
      </c>
      <c r="J229" s="7">
        <f t="shared" si="23"/>
        <v>5403.7935841999997</v>
      </c>
      <c r="K229">
        <f>VLOOKUP(A229,'Cacao Nacional'!B:D,3,0)</f>
        <v>4887.5</v>
      </c>
      <c r="L229" t="str">
        <f t="shared" si="24"/>
        <v>Diciembre</v>
      </c>
      <c r="M229" t="str">
        <f t="shared" si="25"/>
        <v>2013</v>
      </c>
      <c r="N229" t="str">
        <f t="shared" si="26"/>
        <v>Diciembre de 2013</v>
      </c>
      <c r="O229" s="24">
        <f t="shared" si="27"/>
        <v>41617</v>
      </c>
    </row>
    <row r="230" spans="1:15" x14ac:dyDescent="0.3">
      <c r="A230" s="1" t="s">
        <v>639</v>
      </c>
      <c r="B230" s="1" t="str">
        <f t="shared" si="21"/>
        <v>Diciembre 10 de 2013</v>
      </c>
      <c r="C230" s="1" t="s">
        <v>428</v>
      </c>
      <c r="D230" s="2">
        <v>2806.89</v>
      </c>
      <c r="E230" s="1" t="s">
        <v>429</v>
      </c>
      <c r="F230" s="3">
        <v>0.57869955639006476</v>
      </c>
      <c r="G230" s="1" t="s">
        <v>430</v>
      </c>
      <c r="H230" s="8">
        <f>VLOOKUP(B230,'TRM2'!C:D,2,0)</f>
        <v>1932.71</v>
      </c>
      <c r="I230" s="9">
        <f t="shared" si="22"/>
        <v>5424904.3718999997</v>
      </c>
      <c r="J230" s="7">
        <f t="shared" si="23"/>
        <v>5424.9043719000001</v>
      </c>
      <c r="K230" t="e">
        <f>VLOOKUP(A230,'Cacao Nacional'!B:D,3,0)</f>
        <v>#N/A</v>
      </c>
      <c r="L230" t="str">
        <f t="shared" si="24"/>
        <v>Diciembre</v>
      </c>
      <c r="M230" t="str">
        <f t="shared" si="25"/>
        <v>2013</v>
      </c>
      <c r="N230" t="str">
        <f t="shared" si="26"/>
        <v>Diciembre de 2013</v>
      </c>
      <c r="O230" s="24">
        <f t="shared" si="27"/>
        <v>41618</v>
      </c>
    </row>
    <row r="231" spans="1:15" x14ac:dyDescent="0.3">
      <c r="A231" s="1" t="s">
        <v>640</v>
      </c>
      <c r="B231" s="1" t="str">
        <f t="shared" si="21"/>
        <v>Diciembre 11 de 2013</v>
      </c>
      <c r="C231" s="1" t="s">
        <v>428</v>
      </c>
      <c r="D231" s="2">
        <v>2796.6</v>
      </c>
      <c r="E231" s="1" t="s">
        <v>429</v>
      </c>
      <c r="F231" s="3">
        <v>-0.36659790729241132</v>
      </c>
      <c r="G231" s="1" t="s">
        <v>430</v>
      </c>
      <c r="H231" s="8">
        <f>VLOOKUP(B231,'TRM2'!C:D,2,0)</f>
        <v>1933.52</v>
      </c>
      <c r="I231" s="9">
        <f t="shared" si="22"/>
        <v>5407282.0319999997</v>
      </c>
      <c r="J231" s="7">
        <f t="shared" si="23"/>
        <v>5407.2820320000001</v>
      </c>
      <c r="K231" t="e">
        <f>VLOOKUP(A231,'Cacao Nacional'!B:D,3,0)</f>
        <v>#N/A</v>
      </c>
      <c r="L231" t="str">
        <f t="shared" si="24"/>
        <v>Diciembre</v>
      </c>
      <c r="M231" t="str">
        <f t="shared" si="25"/>
        <v>2013</v>
      </c>
      <c r="N231" t="str">
        <f t="shared" si="26"/>
        <v>Diciembre de 2013</v>
      </c>
      <c r="O231" s="24">
        <f t="shared" si="27"/>
        <v>41619</v>
      </c>
    </row>
    <row r="232" spans="1:15" x14ac:dyDescent="0.3">
      <c r="A232" s="1" t="s">
        <v>641</v>
      </c>
      <c r="B232" s="1" t="str">
        <f t="shared" si="21"/>
        <v>Diciembre 12 de 2013</v>
      </c>
      <c r="C232" s="1" t="s">
        <v>428</v>
      </c>
      <c r="D232" s="2">
        <v>2830.82</v>
      </c>
      <c r="E232" s="1" t="s">
        <v>429</v>
      </c>
      <c r="F232" s="3">
        <v>1.2236286919831314</v>
      </c>
      <c r="G232" s="1" t="s">
        <v>430</v>
      </c>
      <c r="H232" s="8">
        <f>VLOOKUP(B232,'TRM2'!C:D,2,0)</f>
        <v>1935.61</v>
      </c>
      <c r="I232" s="9">
        <f t="shared" si="22"/>
        <v>5479363.5001999997</v>
      </c>
      <c r="J232" s="7">
        <f t="shared" si="23"/>
        <v>5479.3635002000001</v>
      </c>
      <c r="K232" t="e">
        <f>VLOOKUP(A232,'Cacao Nacional'!B:D,3,0)</f>
        <v>#N/A</v>
      </c>
      <c r="L232" t="str">
        <f t="shared" si="24"/>
        <v>Diciembre</v>
      </c>
      <c r="M232" t="str">
        <f t="shared" si="25"/>
        <v>2013</v>
      </c>
      <c r="N232" t="str">
        <f t="shared" si="26"/>
        <v>Diciembre de 2013</v>
      </c>
      <c r="O232" s="24">
        <f t="shared" si="27"/>
        <v>41620</v>
      </c>
    </row>
    <row r="233" spans="1:15" x14ac:dyDescent="0.3">
      <c r="A233" s="1" t="s">
        <v>642</v>
      </c>
      <c r="B233" s="1" t="str">
        <f t="shared" si="21"/>
        <v>Diciembre 13 de 2013</v>
      </c>
      <c r="C233" s="1" t="s">
        <v>428</v>
      </c>
      <c r="D233" s="2">
        <v>2817.85</v>
      </c>
      <c r="E233" s="1" t="s">
        <v>429</v>
      </c>
      <c r="F233" s="3">
        <v>-0.45817113062647058</v>
      </c>
      <c r="G233" s="1" t="s">
        <v>430</v>
      </c>
      <c r="H233" s="8">
        <f>VLOOKUP(B233,'TRM2'!C:D,2,0)</f>
        <v>1935.89</v>
      </c>
      <c r="I233" s="9">
        <f t="shared" si="22"/>
        <v>5455047.6365</v>
      </c>
      <c r="J233" s="7">
        <f t="shared" si="23"/>
        <v>5455.0476365000004</v>
      </c>
      <c r="K233" t="e">
        <f>VLOOKUP(A233,'Cacao Nacional'!B:D,3,0)</f>
        <v>#N/A</v>
      </c>
      <c r="L233" t="str">
        <f t="shared" si="24"/>
        <v>Diciembre</v>
      </c>
      <c r="M233" t="str">
        <f t="shared" si="25"/>
        <v>2013</v>
      </c>
      <c r="N233" t="str">
        <f t="shared" si="26"/>
        <v>Diciembre de 2013</v>
      </c>
      <c r="O233" s="24">
        <f t="shared" si="27"/>
        <v>41621</v>
      </c>
    </row>
    <row r="234" spans="1:15" x14ac:dyDescent="0.3">
      <c r="A234" s="1" t="s">
        <v>32</v>
      </c>
      <c r="B234" s="1" t="str">
        <f t="shared" si="21"/>
        <v>Diciembre 16 de 2013</v>
      </c>
      <c r="C234" s="1" t="s">
        <v>428</v>
      </c>
      <c r="D234" s="2">
        <v>2835.61</v>
      </c>
      <c r="E234" s="1" t="s">
        <v>429</v>
      </c>
      <c r="F234" s="3">
        <v>0.63026775733272589</v>
      </c>
      <c r="G234" s="1" t="s">
        <v>430</v>
      </c>
      <c r="H234" s="8">
        <f>VLOOKUP(B234,'TRM2'!C:D,2,0)</f>
        <v>1930.87</v>
      </c>
      <c r="I234" s="9">
        <f t="shared" si="22"/>
        <v>5475194.2807</v>
      </c>
      <c r="J234" s="7">
        <f t="shared" si="23"/>
        <v>5475.1942806999996</v>
      </c>
      <c r="K234">
        <f>VLOOKUP(A234,'Cacao Nacional'!B:D,3,0)</f>
        <v>4887.5</v>
      </c>
      <c r="L234" t="str">
        <f t="shared" si="24"/>
        <v>Diciembre</v>
      </c>
      <c r="M234" t="str">
        <f t="shared" si="25"/>
        <v>2013</v>
      </c>
      <c r="N234" t="str">
        <f t="shared" si="26"/>
        <v>Diciembre de 2013</v>
      </c>
      <c r="O234" s="24">
        <f t="shared" si="27"/>
        <v>41624</v>
      </c>
    </row>
    <row r="235" spans="1:15" x14ac:dyDescent="0.3">
      <c r="A235" s="1" t="s">
        <v>643</v>
      </c>
      <c r="B235" s="1" t="str">
        <f t="shared" si="21"/>
        <v>Diciembre 17 de 2013</v>
      </c>
      <c r="C235" s="1" t="s">
        <v>428</v>
      </c>
      <c r="D235" s="2">
        <v>2823.02</v>
      </c>
      <c r="E235" s="1" t="s">
        <v>429</v>
      </c>
      <c r="F235" s="3">
        <v>-0.44399617718939288</v>
      </c>
      <c r="G235" s="1" t="s">
        <v>430</v>
      </c>
      <c r="H235" s="8">
        <f>VLOOKUP(B235,'TRM2'!C:D,2,0)</f>
        <v>1934.95</v>
      </c>
      <c r="I235" s="9">
        <f t="shared" si="22"/>
        <v>5462402.5489999996</v>
      </c>
      <c r="J235" s="7">
        <f t="shared" si="23"/>
        <v>5462.4025489999995</v>
      </c>
      <c r="K235" t="e">
        <f>VLOOKUP(A235,'Cacao Nacional'!B:D,3,0)</f>
        <v>#N/A</v>
      </c>
      <c r="L235" t="str">
        <f t="shared" si="24"/>
        <v>Diciembre</v>
      </c>
      <c r="M235" t="str">
        <f t="shared" si="25"/>
        <v>2013</v>
      </c>
      <c r="N235" t="str">
        <f t="shared" si="26"/>
        <v>Diciembre de 2013</v>
      </c>
      <c r="O235" s="24">
        <f t="shared" si="27"/>
        <v>41625</v>
      </c>
    </row>
    <row r="236" spans="1:15" x14ac:dyDescent="0.3">
      <c r="A236" s="1" t="s">
        <v>644</v>
      </c>
      <c r="B236" s="1" t="str">
        <f t="shared" si="21"/>
        <v>Diciembre 18 de 2013</v>
      </c>
      <c r="C236" s="1" t="s">
        <v>428</v>
      </c>
      <c r="D236" s="2">
        <v>2829.15</v>
      </c>
      <c r="E236" s="1" t="s">
        <v>429</v>
      </c>
      <c r="F236" s="3">
        <v>0.21714334294479351</v>
      </c>
      <c r="G236" s="1" t="s">
        <v>430</v>
      </c>
      <c r="H236" s="8">
        <f>VLOOKUP(B236,'TRM2'!C:D,2,0)</f>
        <v>1936.14</v>
      </c>
      <c r="I236" s="9">
        <f t="shared" si="22"/>
        <v>5477630.4810000006</v>
      </c>
      <c r="J236" s="7">
        <f t="shared" si="23"/>
        <v>5477.6304810000011</v>
      </c>
      <c r="K236" t="e">
        <f>VLOOKUP(A236,'Cacao Nacional'!B:D,3,0)</f>
        <v>#N/A</v>
      </c>
      <c r="L236" t="str">
        <f t="shared" si="24"/>
        <v>Diciembre</v>
      </c>
      <c r="M236" t="str">
        <f t="shared" si="25"/>
        <v>2013</v>
      </c>
      <c r="N236" t="str">
        <f t="shared" si="26"/>
        <v>Diciembre de 2013</v>
      </c>
      <c r="O236" s="24">
        <f t="shared" si="27"/>
        <v>41626</v>
      </c>
    </row>
    <row r="237" spans="1:15" x14ac:dyDescent="0.3">
      <c r="A237" s="1" t="s">
        <v>645</v>
      </c>
      <c r="B237" s="1" t="str">
        <f t="shared" si="21"/>
        <v>Diciembre 19 de 2013</v>
      </c>
      <c r="C237" s="1" t="s">
        <v>428</v>
      </c>
      <c r="D237" s="2">
        <v>2829.15</v>
      </c>
      <c r="E237" s="1" t="s">
        <v>429</v>
      </c>
      <c r="F237" s="3">
        <v>0</v>
      </c>
      <c r="G237" s="1" t="s">
        <v>430</v>
      </c>
      <c r="H237" s="8">
        <f>VLOOKUP(B237,'TRM2'!C:D,2,0)</f>
        <v>1945.6</v>
      </c>
      <c r="I237" s="9">
        <f t="shared" si="22"/>
        <v>5504394.2400000002</v>
      </c>
      <c r="J237" s="7">
        <f t="shared" si="23"/>
        <v>5504.3942400000005</v>
      </c>
      <c r="K237" t="e">
        <f>VLOOKUP(A237,'Cacao Nacional'!B:D,3,0)</f>
        <v>#N/A</v>
      </c>
      <c r="L237" t="str">
        <f t="shared" si="24"/>
        <v>Diciembre</v>
      </c>
      <c r="M237" t="str">
        <f t="shared" si="25"/>
        <v>2013</v>
      </c>
      <c r="N237" t="str">
        <f t="shared" si="26"/>
        <v>Diciembre de 2013</v>
      </c>
      <c r="O237" s="24">
        <f t="shared" si="27"/>
        <v>41627</v>
      </c>
    </row>
    <row r="238" spans="1:15" x14ac:dyDescent="0.3">
      <c r="A238" s="1" t="s">
        <v>646</v>
      </c>
      <c r="B238" s="1" t="str">
        <f t="shared" si="21"/>
        <v>Diciembre 20 de 2013</v>
      </c>
      <c r="C238" s="1" t="s">
        <v>428</v>
      </c>
      <c r="D238" s="2">
        <v>2865.27</v>
      </c>
      <c r="E238" s="1" t="s">
        <v>429</v>
      </c>
      <c r="F238" s="3">
        <v>1.2767085520385941</v>
      </c>
      <c r="G238" s="1" t="s">
        <v>430</v>
      </c>
      <c r="H238" s="8">
        <f>VLOOKUP(B238,'TRM2'!C:D,2,0)</f>
        <v>1943.46</v>
      </c>
      <c r="I238" s="9">
        <f t="shared" si="22"/>
        <v>5568537.6342000002</v>
      </c>
      <c r="J238" s="7">
        <f t="shared" si="23"/>
        <v>5568.5376342</v>
      </c>
      <c r="K238" t="e">
        <f>VLOOKUP(A238,'Cacao Nacional'!B:D,3,0)</f>
        <v>#N/A</v>
      </c>
      <c r="L238" t="str">
        <f t="shared" si="24"/>
        <v>Diciembre</v>
      </c>
      <c r="M238" t="str">
        <f t="shared" si="25"/>
        <v>2013</v>
      </c>
      <c r="N238" t="str">
        <f t="shared" si="26"/>
        <v>Diciembre de 2013</v>
      </c>
      <c r="O238" s="24">
        <f t="shared" si="27"/>
        <v>41628</v>
      </c>
    </row>
    <row r="239" spans="1:15" x14ac:dyDescent="0.3">
      <c r="A239" s="1" t="s">
        <v>33</v>
      </c>
      <c r="B239" s="1" t="str">
        <f t="shared" si="21"/>
        <v>Diciembre 23 de 2013</v>
      </c>
      <c r="C239" s="1" t="s">
        <v>428</v>
      </c>
      <c r="D239" s="2">
        <v>2859.87</v>
      </c>
      <c r="E239" s="1" t="s">
        <v>429</v>
      </c>
      <c r="F239" s="3">
        <v>-0.18846391439550517</v>
      </c>
      <c r="G239" s="1" t="s">
        <v>430</v>
      </c>
      <c r="H239" s="8">
        <f>VLOOKUP(B239,'TRM2'!C:D,2,0)</f>
        <v>1935.93</v>
      </c>
      <c r="I239" s="9">
        <f t="shared" si="22"/>
        <v>5536508.1290999996</v>
      </c>
      <c r="J239" s="7">
        <f t="shared" si="23"/>
        <v>5536.5081290999997</v>
      </c>
      <c r="K239">
        <f>VLOOKUP(A239,'Cacao Nacional'!B:D,3,0)</f>
        <v>4887.5</v>
      </c>
      <c r="L239" t="str">
        <f t="shared" si="24"/>
        <v>Diciembre</v>
      </c>
      <c r="M239" t="str">
        <f t="shared" si="25"/>
        <v>2013</v>
      </c>
      <c r="N239" t="str">
        <f t="shared" si="26"/>
        <v>Diciembre de 2013</v>
      </c>
      <c r="O239" s="24">
        <f t="shared" si="27"/>
        <v>41631</v>
      </c>
    </row>
    <row r="240" spans="1:15" x14ac:dyDescent="0.3">
      <c r="A240" s="1" t="s">
        <v>647</v>
      </c>
      <c r="B240" s="1" t="str">
        <f t="shared" si="21"/>
        <v>Diciembre 24 de 2013</v>
      </c>
      <c r="C240" s="1" t="s">
        <v>428</v>
      </c>
      <c r="D240" s="2">
        <v>2881.73</v>
      </c>
      <c r="E240" s="1" t="s">
        <v>429</v>
      </c>
      <c r="F240" s="3">
        <v>0.76437040844514359</v>
      </c>
      <c r="G240" s="1" t="s">
        <v>430</v>
      </c>
      <c r="H240" s="8">
        <f>VLOOKUP(B240,'TRM2'!C:D,2,0)</f>
        <v>1925.45</v>
      </c>
      <c r="I240" s="9">
        <f t="shared" si="22"/>
        <v>5548627.0285</v>
      </c>
      <c r="J240" s="7">
        <f t="shared" si="23"/>
        <v>5548.6270285000001</v>
      </c>
      <c r="K240" t="e">
        <f>VLOOKUP(A240,'Cacao Nacional'!B:D,3,0)</f>
        <v>#N/A</v>
      </c>
      <c r="L240" t="str">
        <f t="shared" si="24"/>
        <v>Diciembre</v>
      </c>
      <c r="M240" t="str">
        <f t="shared" si="25"/>
        <v>2013</v>
      </c>
      <c r="N240" t="str">
        <f t="shared" si="26"/>
        <v>Diciembre de 2013</v>
      </c>
      <c r="O240" s="24">
        <f t="shared" si="27"/>
        <v>41632</v>
      </c>
    </row>
    <row r="241" spans="1:15" x14ac:dyDescent="0.3">
      <c r="A241" s="1" t="s">
        <v>648</v>
      </c>
      <c r="B241" s="1" t="str">
        <f t="shared" si="21"/>
        <v>Diciembre 26 de 2013</v>
      </c>
      <c r="C241" s="1" t="s">
        <v>428</v>
      </c>
      <c r="D241" s="2">
        <v>2850.01</v>
      </c>
      <c r="E241" s="1" t="s">
        <v>429</v>
      </c>
      <c r="F241" s="3">
        <v>-1.1007276878819252</v>
      </c>
      <c r="G241" s="1" t="s">
        <v>430</v>
      </c>
      <c r="H241" s="8">
        <f>VLOOKUP(B241,'TRM2'!C:D,2,0)</f>
        <v>1922.76</v>
      </c>
      <c r="I241" s="9">
        <f t="shared" si="22"/>
        <v>5479885.2276000008</v>
      </c>
      <c r="J241" s="7">
        <f t="shared" si="23"/>
        <v>5479.8852276000007</v>
      </c>
      <c r="K241" t="e">
        <f>VLOOKUP(A241,'Cacao Nacional'!B:D,3,0)</f>
        <v>#N/A</v>
      </c>
      <c r="L241" t="str">
        <f t="shared" si="24"/>
        <v>Diciembre</v>
      </c>
      <c r="M241" t="str">
        <f t="shared" si="25"/>
        <v>2013</v>
      </c>
      <c r="N241" t="str">
        <f t="shared" si="26"/>
        <v>Diciembre de 2013</v>
      </c>
      <c r="O241" s="24">
        <f t="shared" si="27"/>
        <v>41634</v>
      </c>
    </row>
    <row r="242" spans="1:15" x14ac:dyDescent="0.3">
      <c r="A242" s="1" t="s">
        <v>649</v>
      </c>
      <c r="B242" s="1" t="str">
        <f t="shared" si="21"/>
        <v>Diciembre 27 de 2013</v>
      </c>
      <c r="C242" s="1" t="s">
        <v>428</v>
      </c>
      <c r="D242" s="2">
        <v>2823.49</v>
      </c>
      <c r="E242" s="1" t="s">
        <v>429</v>
      </c>
      <c r="F242" s="3">
        <v>-0.93052305079632824</v>
      </c>
      <c r="G242" s="1" t="s">
        <v>430</v>
      </c>
      <c r="H242" s="8">
        <f>VLOOKUP(B242,'TRM2'!C:D,2,0)</f>
        <v>1921.22</v>
      </c>
      <c r="I242" s="9">
        <f t="shared" si="22"/>
        <v>5424545.4578</v>
      </c>
      <c r="J242" s="7">
        <f t="shared" si="23"/>
        <v>5424.5454577999999</v>
      </c>
      <c r="K242" t="e">
        <f>VLOOKUP(A242,'Cacao Nacional'!B:D,3,0)</f>
        <v>#N/A</v>
      </c>
      <c r="L242" t="str">
        <f t="shared" si="24"/>
        <v>Diciembre</v>
      </c>
      <c r="M242" t="str">
        <f t="shared" si="25"/>
        <v>2013</v>
      </c>
      <c r="N242" t="str">
        <f t="shared" si="26"/>
        <v>Diciembre de 2013</v>
      </c>
      <c r="O242" s="24">
        <f t="shared" si="27"/>
        <v>41635</v>
      </c>
    </row>
    <row r="243" spans="1:15" x14ac:dyDescent="0.3">
      <c r="A243" s="1" t="s">
        <v>34</v>
      </c>
      <c r="B243" s="1" t="str">
        <f t="shared" si="21"/>
        <v>Diciembre 30 de 2013</v>
      </c>
      <c r="C243" s="1" t="s">
        <v>428</v>
      </c>
      <c r="D243" s="2">
        <v>2773.02</v>
      </c>
      <c r="E243" s="1" t="s">
        <v>429</v>
      </c>
      <c r="F243" s="3">
        <v>-1.7875041172449628</v>
      </c>
      <c r="G243" s="1" t="s">
        <v>430</v>
      </c>
      <c r="H243" s="8">
        <f>VLOOKUP(B243,'TRM2'!C:D,2,0)</f>
        <v>1922.56</v>
      </c>
      <c r="I243" s="9">
        <f t="shared" si="22"/>
        <v>5331297.3311999999</v>
      </c>
      <c r="J243" s="7">
        <f t="shared" si="23"/>
        <v>5331.2973311999995</v>
      </c>
      <c r="K243">
        <f>VLOOKUP(A243,'Cacao Nacional'!B:D,3,0)</f>
        <v>4887.5</v>
      </c>
      <c r="L243" t="str">
        <f t="shared" si="24"/>
        <v>Diciembre</v>
      </c>
      <c r="M243" t="str">
        <f t="shared" si="25"/>
        <v>2013</v>
      </c>
      <c r="N243" t="str">
        <f t="shared" si="26"/>
        <v>Diciembre de 2013</v>
      </c>
      <c r="O243" s="24">
        <f t="shared" si="27"/>
        <v>41638</v>
      </c>
    </row>
    <row r="244" spans="1:15" x14ac:dyDescent="0.3">
      <c r="A244" s="1" t="s">
        <v>650</v>
      </c>
      <c r="B244" s="1" t="str">
        <f t="shared" si="21"/>
        <v>Diciembre 31 de 2013</v>
      </c>
      <c r="C244" s="1" t="s">
        <v>428</v>
      </c>
      <c r="D244" s="2">
        <v>2783.68</v>
      </c>
      <c r="E244" s="1" t="s">
        <v>429</v>
      </c>
      <c r="F244" s="3">
        <v>0.38441843189013619</v>
      </c>
      <c r="G244" s="1" t="s">
        <v>430</v>
      </c>
      <c r="H244" s="8">
        <f>VLOOKUP(B244,'TRM2'!C:D,2,0)</f>
        <v>1926.83</v>
      </c>
      <c r="I244" s="9">
        <f t="shared" si="22"/>
        <v>5363678.1343999999</v>
      </c>
      <c r="J244" s="7">
        <f t="shared" si="23"/>
        <v>5363.6781344000001</v>
      </c>
      <c r="K244" t="e">
        <f>VLOOKUP(A244,'Cacao Nacional'!B:D,3,0)</f>
        <v>#N/A</v>
      </c>
      <c r="L244" t="str">
        <f t="shared" si="24"/>
        <v>Diciembre</v>
      </c>
      <c r="M244" t="str">
        <f t="shared" si="25"/>
        <v>2013</v>
      </c>
      <c r="N244" t="str">
        <f t="shared" si="26"/>
        <v>Diciembre de 2013</v>
      </c>
      <c r="O244" s="24">
        <f t="shared" si="27"/>
        <v>41639</v>
      </c>
    </row>
    <row r="245" spans="1:15" x14ac:dyDescent="0.3">
      <c r="A245" s="1" t="s">
        <v>651</v>
      </c>
      <c r="B245" s="1" t="str">
        <f t="shared" si="21"/>
        <v>Enero 2 de 2014</v>
      </c>
      <c r="C245" s="1" t="s">
        <v>428</v>
      </c>
      <c r="D245" s="2">
        <v>2699.79</v>
      </c>
      <c r="E245" s="1" t="s">
        <v>429</v>
      </c>
      <c r="F245" s="3">
        <v>-3.0136366248994095</v>
      </c>
      <c r="G245" s="1" t="s">
        <v>430</v>
      </c>
      <c r="H245" s="8">
        <f>VLOOKUP(B245,'TRM2'!C:D,2,0)</f>
        <v>1938.89</v>
      </c>
      <c r="I245" s="9">
        <f t="shared" si="22"/>
        <v>5234595.8331000004</v>
      </c>
      <c r="J245" s="7">
        <f t="shared" si="23"/>
        <v>5234.5958331000002</v>
      </c>
      <c r="K245" t="e">
        <f>VLOOKUP(A245,'Cacao Nacional'!B:D,3,0)</f>
        <v>#N/A</v>
      </c>
      <c r="L245" t="str">
        <f t="shared" si="24"/>
        <v>Enero</v>
      </c>
      <c r="M245" t="str">
        <f t="shared" si="25"/>
        <v>2014</v>
      </c>
      <c r="N245" t="str">
        <f t="shared" si="26"/>
        <v>Enero de 2014</v>
      </c>
      <c r="O245" s="24">
        <f t="shared" si="27"/>
        <v>41641</v>
      </c>
    </row>
    <row r="246" spans="1:15" x14ac:dyDescent="0.3">
      <c r="A246" s="1" t="s">
        <v>652</v>
      </c>
      <c r="B246" s="1" t="str">
        <f t="shared" si="21"/>
        <v>Enero 3 de 2014</v>
      </c>
      <c r="C246" s="1" t="s">
        <v>428</v>
      </c>
      <c r="D246" s="2">
        <v>2760.56</v>
      </c>
      <c r="E246" s="1" t="s">
        <v>429</v>
      </c>
      <c r="F246" s="3">
        <v>2.2509158119705601</v>
      </c>
      <c r="G246" s="1" t="s">
        <v>430</v>
      </c>
      <c r="H246" s="8">
        <f>VLOOKUP(B246,'TRM2'!C:D,2,0)</f>
        <v>1938.89</v>
      </c>
      <c r="I246" s="9">
        <f t="shared" si="22"/>
        <v>5352422.1784000006</v>
      </c>
      <c r="J246" s="7">
        <f t="shared" si="23"/>
        <v>5352.4221784000001</v>
      </c>
      <c r="K246" t="e">
        <f>VLOOKUP(A246,'Cacao Nacional'!B:D,3,0)</f>
        <v>#N/A</v>
      </c>
      <c r="L246" t="str">
        <f t="shared" si="24"/>
        <v>Enero</v>
      </c>
      <c r="M246" t="str">
        <f t="shared" si="25"/>
        <v>2014</v>
      </c>
      <c r="N246" t="str">
        <f t="shared" si="26"/>
        <v>Enero de 2014</v>
      </c>
      <c r="O246" s="24">
        <f t="shared" si="27"/>
        <v>41642</v>
      </c>
    </row>
    <row r="247" spans="1:15" x14ac:dyDescent="0.3">
      <c r="A247" s="1" t="s">
        <v>35</v>
      </c>
      <c r="B247" s="1" t="str">
        <f t="shared" si="21"/>
        <v>Enero 6 de 2014</v>
      </c>
      <c r="C247" s="1" t="s">
        <v>428</v>
      </c>
      <c r="D247" s="2">
        <v>2729.87</v>
      </c>
      <c r="E247" s="1" t="s">
        <v>429</v>
      </c>
      <c r="F247" s="3">
        <v>-1.1117309531399446</v>
      </c>
      <c r="G247" s="1" t="s">
        <v>430</v>
      </c>
      <c r="H247" s="8" t="e">
        <f>VLOOKUP(B247,'TRM2'!C:D,2,0)</f>
        <v>#N/A</v>
      </c>
      <c r="I247" s="9" t="e">
        <f t="shared" si="22"/>
        <v>#N/A</v>
      </c>
      <c r="J247" s="7">
        <v>5352.4221784000001</v>
      </c>
      <c r="K247">
        <f>VLOOKUP(A247,'Cacao Nacional'!B:D,3,0)</f>
        <v>4887.5</v>
      </c>
      <c r="L247" t="str">
        <f t="shared" si="24"/>
        <v>Enero</v>
      </c>
      <c r="M247" t="str">
        <f t="shared" si="25"/>
        <v>2014</v>
      </c>
      <c r="N247" t="str">
        <f t="shared" si="26"/>
        <v>Enero de 2014</v>
      </c>
      <c r="O247" s="24">
        <f t="shared" si="27"/>
        <v>41645</v>
      </c>
    </row>
    <row r="248" spans="1:15" x14ac:dyDescent="0.3">
      <c r="A248" s="1" t="s">
        <v>653</v>
      </c>
      <c r="B248" s="1" t="str">
        <f t="shared" si="21"/>
        <v>Enero 7 de 2014</v>
      </c>
      <c r="C248" s="1" t="s">
        <v>428</v>
      </c>
      <c r="D248" s="2">
        <v>2742.01</v>
      </c>
      <c r="E248" s="1" t="s">
        <v>429</v>
      </c>
      <c r="F248" s="3">
        <v>0.44470982134681608</v>
      </c>
      <c r="G248" s="1" t="s">
        <v>430</v>
      </c>
      <c r="H248" s="8">
        <f>VLOOKUP(B248,'TRM2'!C:D,2,0)</f>
        <v>1936.92</v>
      </c>
      <c r="I248" s="9">
        <f t="shared" si="22"/>
        <v>5311054.0092000002</v>
      </c>
      <c r="J248" s="7">
        <f t="shared" si="23"/>
        <v>5311.0540092000001</v>
      </c>
      <c r="K248" t="e">
        <f>VLOOKUP(A248,'Cacao Nacional'!B:D,3,0)</f>
        <v>#N/A</v>
      </c>
      <c r="L248" t="str">
        <f t="shared" si="24"/>
        <v>Enero</v>
      </c>
      <c r="M248" t="str">
        <f t="shared" si="25"/>
        <v>2014</v>
      </c>
      <c r="N248" t="str">
        <f t="shared" si="26"/>
        <v>Enero de 2014</v>
      </c>
      <c r="O248" s="24">
        <f t="shared" si="27"/>
        <v>41646</v>
      </c>
    </row>
    <row r="249" spans="1:15" x14ac:dyDescent="0.3">
      <c r="A249" s="1" t="s">
        <v>654</v>
      </c>
      <c r="B249" s="1" t="str">
        <f t="shared" si="21"/>
        <v>Enero 8 de 2014</v>
      </c>
      <c r="C249" s="1" t="s">
        <v>428</v>
      </c>
      <c r="D249" s="2">
        <v>2763.8</v>
      </c>
      <c r="E249" s="1" t="s">
        <v>429</v>
      </c>
      <c r="F249" s="3">
        <v>0.79467252125265642</v>
      </c>
      <c r="G249" s="1" t="s">
        <v>430</v>
      </c>
      <c r="H249" s="8">
        <f>VLOOKUP(B249,'TRM2'!C:D,2,0)</f>
        <v>1930.45</v>
      </c>
      <c r="I249" s="9">
        <f t="shared" si="22"/>
        <v>5335377.7100000009</v>
      </c>
      <c r="J249" s="7">
        <f t="shared" si="23"/>
        <v>5335.3777100000007</v>
      </c>
      <c r="K249" t="e">
        <f>VLOOKUP(A249,'Cacao Nacional'!B:D,3,0)</f>
        <v>#N/A</v>
      </c>
      <c r="L249" t="str">
        <f t="shared" si="24"/>
        <v>Enero</v>
      </c>
      <c r="M249" t="str">
        <f t="shared" si="25"/>
        <v>2014</v>
      </c>
      <c r="N249" t="str">
        <f t="shared" si="26"/>
        <v>Enero de 2014</v>
      </c>
      <c r="O249" s="24">
        <f t="shared" si="27"/>
        <v>41647</v>
      </c>
    </row>
    <row r="250" spans="1:15" x14ac:dyDescent="0.3">
      <c r="A250" s="1" t="s">
        <v>655</v>
      </c>
      <c r="B250" s="1" t="str">
        <f t="shared" si="21"/>
        <v>Enero 9 de 2014</v>
      </c>
      <c r="C250" s="1" t="s">
        <v>428</v>
      </c>
      <c r="D250" s="2">
        <v>2750.32</v>
      </c>
      <c r="E250" s="1" t="s">
        <v>429</v>
      </c>
      <c r="F250" s="3">
        <v>-0.48773427889138204</v>
      </c>
      <c r="G250" s="1" t="s">
        <v>430</v>
      </c>
      <c r="H250" s="8">
        <f>VLOOKUP(B250,'TRM2'!C:D,2,0)</f>
        <v>1933.24</v>
      </c>
      <c r="I250" s="9">
        <f t="shared" si="22"/>
        <v>5317028.6368000004</v>
      </c>
      <c r="J250" s="7">
        <f t="shared" si="23"/>
        <v>5317.0286368000006</v>
      </c>
      <c r="K250" t="e">
        <f>VLOOKUP(A250,'Cacao Nacional'!B:D,3,0)</f>
        <v>#N/A</v>
      </c>
      <c r="L250" t="str">
        <f t="shared" si="24"/>
        <v>Enero</v>
      </c>
      <c r="M250" t="str">
        <f t="shared" si="25"/>
        <v>2014</v>
      </c>
      <c r="N250" t="str">
        <f t="shared" si="26"/>
        <v>Enero de 2014</v>
      </c>
      <c r="O250" s="24">
        <f t="shared" si="27"/>
        <v>41648</v>
      </c>
    </row>
    <row r="251" spans="1:15" x14ac:dyDescent="0.3">
      <c r="A251" s="1" t="s">
        <v>656</v>
      </c>
      <c r="B251" s="1" t="str">
        <f t="shared" si="21"/>
        <v>Enero 10 de 2014</v>
      </c>
      <c r="C251" s="1" t="s">
        <v>428</v>
      </c>
      <c r="D251" s="2">
        <v>2778</v>
      </c>
      <c r="E251" s="1" t="s">
        <v>429</v>
      </c>
      <c r="F251" s="3">
        <v>1.0064283428837311</v>
      </c>
      <c r="G251" s="1" t="s">
        <v>430</v>
      </c>
      <c r="H251" s="8">
        <f>VLOOKUP(B251,'TRM2'!C:D,2,0)</f>
        <v>1934.88</v>
      </c>
      <c r="I251" s="9">
        <f t="shared" si="22"/>
        <v>5375096.6400000006</v>
      </c>
      <c r="J251" s="7">
        <f t="shared" si="23"/>
        <v>5375.0966400000007</v>
      </c>
      <c r="K251" t="e">
        <f>VLOOKUP(A251,'Cacao Nacional'!B:D,3,0)</f>
        <v>#N/A</v>
      </c>
      <c r="L251" t="str">
        <f t="shared" si="24"/>
        <v>Enero</v>
      </c>
      <c r="M251" t="str">
        <f t="shared" si="25"/>
        <v>2014</v>
      </c>
      <c r="N251" t="str">
        <f t="shared" si="26"/>
        <v>Enero de 2014</v>
      </c>
      <c r="O251" s="24">
        <f t="shared" si="27"/>
        <v>41649</v>
      </c>
    </row>
    <row r="252" spans="1:15" x14ac:dyDescent="0.3">
      <c r="A252" s="1" t="s">
        <v>36</v>
      </c>
      <c r="B252" s="1" t="str">
        <f t="shared" si="21"/>
        <v>Enero 13 de 2014</v>
      </c>
      <c r="C252" s="1" t="s">
        <v>428</v>
      </c>
      <c r="D252" s="2">
        <v>2775.86</v>
      </c>
      <c r="E252" s="1" t="s">
        <v>429</v>
      </c>
      <c r="F252" s="3">
        <v>-7.7033837293011984E-2</v>
      </c>
      <c r="G252" s="1" t="s">
        <v>430</v>
      </c>
      <c r="H252" s="8">
        <f>VLOOKUP(B252,'TRM2'!C:D,2,0)</f>
        <v>1926.55</v>
      </c>
      <c r="I252" s="9">
        <f t="shared" si="22"/>
        <v>5347833.0830000006</v>
      </c>
      <c r="J252" s="7">
        <f t="shared" si="23"/>
        <v>5347.8330830000004</v>
      </c>
      <c r="K252">
        <f>VLOOKUP(A252,'Cacao Nacional'!B:D,3,0)</f>
        <v>4687.5</v>
      </c>
      <c r="L252" t="str">
        <f t="shared" si="24"/>
        <v>Enero</v>
      </c>
      <c r="M252" t="str">
        <f t="shared" si="25"/>
        <v>2014</v>
      </c>
      <c r="N252" t="str">
        <f t="shared" si="26"/>
        <v>Enero de 2014</v>
      </c>
      <c r="O252" s="24">
        <f t="shared" si="27"/>
        <v>41652</v>
      </c>
    </row>
    <row r="253" spans="1:15" x14ac:dyDescent="0.3">
      <c r="A253" s="1" t="s">
        <v>657</v>
      </c>
      <c r="B253" s="1" t="str">
        <f t="shared" si="21"/>
        <v>Enero 14 de 2014</v>
      </c>
      <c r="C253" s="1" t="s">
        <v>428</v>
      </c>
      <c r="D253" s="2">
        <v>2815.34</v>
      </c>
      <c r="E253" s="1" t="s">
        <v>429</v>
      </c>
      <c r="F253" s="3">
        <v>1.4222619296362216</v>
      </c>
      <c r="G253" s="1" t="s">
        <v>430</v>
      </c>
      <c r="H253" s="8">
        <f>VLOOKUP(B253,'TRM2'!C:D,2,0)</f>
        <v>1924.79</v>
      </c>
      <c r="I253" s="9">
        <f t="shared" si="22"/>
        <v>5418938.2785999998</v>
      </c>
      <c r="J253" s="7">
        <f t="shared" si="23"/>
        <v>5418.9382785999996</v>
      </c>
      <c r="K253" t="e">
        <f>VLOOKUP(A253,'Cacao Nacional'!B:D,3,0)</f>
        <v>#N/A</v>
      </c>
      <c r="L253" t="str">
        <f t="shared" si="24"/>
        <v>Enero</v>
      </c>
      <c r="M253" t="str">
        <f t="shared" si="25"/>
        <v>2014</v>
      </c>
      <c r="N253" t="str">
        <f t="shared" si="26"/>
        <v>Enero de 2014</v>
      </c>
      <c r="O253" s="24">
        <f t="shared" si="27"/>
        <v>41653</v>
      </c>
    </row>
    <row r="254" spans="1:15" x14ac:dyDescent="0.3">
      <c r="A254" s="1" t="s">
        <v>658</v>
      </c>
      <c r="B254" s="1" t="str">
        <f t="shared" si="21"/>
        <v>Enero 15 de 2014</v>
      </c>
      <c r="C254" s="1" t="s">
        <v>428</v>
      </c>
      <c r="D254" s="2">
        <v>2810.6</v>
      </c>
      <c r="E254" s="1" t="s">
        <v>429</v>
      </c>
      <c r="F254" s="3">
        <v>-0.16836332379038538</v>
      </c>
      <c r="G254" s="1" t="s">
        <v>430</v>
      </c>
      <c r="H254" s="8">
        <f>VLOOKUP(B254,'TRM2'!C:D,2,0)</f>
        <v>1932.59</v>
      </c>
      <c r="I254" s="9">
        <f t="shared" si="22"/>
        <v>5431737.4539999999</v>
      </c>
      <c r="J254" s="7">
        <f t="shared" si="23"/>
        <v>5431.7374540000001</v>
      </c>
      <c r="K254" t="e">
        <f>VLOOKUP(A254,'Cacao Nacional'!B:D,3,0)</f>
        <v>#N/A</v>
      </c>
      <c r="L254" t="str">
        <f t="shared" si="24"/>
        <v>Enero</v>
      </c>
      <c r="M254" t="str">
        <f t="shared" si="25"/>
        <v>2014</v>
      </c>
      <c r="N254" t="str">
        <f t="shared" si="26"/>
        <v>Enero de 2014</v>
      </c>
      <c r="O254" s="24">
        <f t="shared" si="27"/>
        <v>41654</v>
      </c>
    </row>
    <row r="255" spans="1:15" x14ac:dyDescent="0.3">
      <c r="A255" s="1" t="s">
        <v>659</v>
      </c>
      <c r="B255" s="1" t="str">
        <f t="shared" si="21"/>
        <v>Enero 16 de 2014</v>
      </c>
      <c r="C255" s="1" t="s">
        <v>428</v>
      </c>
      <c r="D255" s="2">
        <v>2814.55</v>
      </c>
      <c r="E255" s="1" t="s">
        <v>429</v>
      </c>
      <c r="F255" s="3">
        <v>0.14053938660785145</v>
      </c>
      <c r="G255" s="1" t="s">
        <v>430</v>
      </c>
      <c r="H255" s="8">
        <f>VLOOKUP(B255,'TRM2'!C:D,2,0)</f>
        <v>1941.45</v>
      </c>
      <c r="I255" s="9">
        <f t="shared" si="22"/>
        <v>5464308.0975000001</v>
      </c>
      <c r="J255" s="7">
        <f t="shared" si="23"/>
        <v>5464.3080975000003</v>
      </c>
      <c r="K255" t="e">
        <f>VLOOKUP(A255,'Cacao Nacional'!B:D,3,0)</f>
        <v>#N/A</v>
      </c>
      <c r="L255" t="str">
        <f t="shared" si="24"/>
        <v>Enero</v>
      </c>
      <c r="M255" t="str">
        <f t="shared" si="25"/>
        <v>2014</v>
      </c>
      <c r="N255" t="str">
        <f t="shared" si="26"/>
        <v>Enero de 2014</v>
      </c>
      <c r="O255" s="24">
        <f t="shared" si="27"/>
        <v>41655</v>
      </c>
    </row>
    <row r="256" spans="1:15" x14ac:dyDescent="0.3">
      <c r="A256" s="1" t="s">
        <v>660</v>
      </c>
      <c r="B256" s="1" t="str">
        <f t="shared" si="21"/>
        <v>Enero 17 de 2014</v>
      </c>
      <c r="C256" s="1" t="s">
        <v>428</v>
      </c>
      <c r="D256" s="2">
        <v>2760.91</v>
      </c>
      <c r="E256" s="1" t="s">
        <v>429</v>
      </c>
      <c r="F256" s="3">
        <v>-1.9058108756284424</v>
      </c>
      <c r="G256" s="1" t="s">
        <v>430</v>
      </c>
      <c r="H256" s="8">
        <f>VLOOKUP(B256,'TRM2'!C:D,2,0)</f>
        <v>1947.15</v>
      </c>
      <c r="I256" s="9">
        <f t="shared" si="22"/>
        <v>5375905.9064999996</v>
      </c>
      <c r="J256" s="7">
        <f t="shared" si="23"/>
        <v>5375.9059064999992</v>
      </c>
      <c r="K256" t="e">
        <f>VLOOKUP(A256,'Cacao Nacional'!B:D,3,0)</f>
        <v>#N/A</v>
      </c>
      <c r="L256" t="str">
        <f t="shared" si="24"/>
        <v>Enero</v>
      </c>
      <c r="M256" t="str">
        <f t="shared" si="25"/>
        <v>2014</v>
      </c>
      <c r="N256" t="str">
        <f t="shared" si="26"/>
        <v>Enero de 2014</v>
      </c>
      <c r="O256" s="24">
        <f t="shared" si="27"/>
        <v>41656</v>
      </c>
    </row>
    <row r="257" spans="1:15" x14ac:dyDescent="0.3">
      <c r="A257" s="1" t="s">
        <v>37</v>
      </c>
      <c r="B257" s="1" t="str">
        <f t="shared" si="21"/>
        <v>Enero 20 de 2014</v>
      </c>
      <c r="C257" s="1" t="s">
        <v>428</v>
      </c>
      <c r="D257" s="2">
        <v>2814.55</v>
      </c>
      <c r="E257" s="1" t="s">
        <v>429</v>
      </c>
      <c r="F257" s="3">
        <v>1.9428376875740367</v>
      </c>
      <c r="G257" s="1" t="s">
        <v>430</v>
      </c>
      <c r="H257" s="8">
        <f>VLOOKUP(B257,'TRM2'!C:D,2,0)</f>
        <v>1957.86</v>
      </c>
      <c r="I257" s="9">
        <f t="shared" si="22"/>
        <v>5510494.8629999999</v>
      </c>
      <c r="J257" s="7">
        <f t="shared" si="23"/>
        <v>5510.4948629999999</v>
      </c>
      <c r="K257">
        <f>VLOOKUP(A257,'Cacao Nacional'!B:D,3,0)</f>
        <v>4737.5</v>
      </c>
      <c r="L257" t="str">
        <f t="shared" si="24"/>
        <v>Enero</v>
      </c>
      <c r="M257" t="str">
        <f t="shared" si="25"/>
        <v>2014</v>
      </c>
      <c r="N257" t="str">
        <f t="shared" si="26"/>
        <v>Enero de 2014</v>
      </c>
      <c r="O257" s="24">
        <f t="shared" si="27"/>
        <v>41659</v>
      </c>
    </row>
    <row r="258" spans="1:15" x14ac:dyDescent="0.3">
      <c r="A258" s="1" t="s">
        <v>661</v>
      </c>
      <c r="B258" s="1" t="str">
        <f t="shared" si="21"/>
        <v>Enero 21 de 2014</v>
      </c>
      <c r="C258" s="1" t="s">
        <v>428</v>
      </c>
      <c r="D258" s="2">
        <v>2746.96</v>
      </c>
      <c r="E258" s="1" t="s">
        <v>429</v>
      </c>
      <c r="F258" s="3">
        <v>-2.4014496100620044</v>
      </c>
      <c r="G258" s="1" t="s">
        <v>430</v>
      </c>
      <c r="H258" s="8">
        <f>VLOOKUP(B258,'TRM2'!C:D,2,0)</f>
        <v>1957.86</v>
      </c>
      <c r="I258" s="9">
        <f t="shared" si="22"/>
        <v>5378163.1055999994</v>
      </c>
      <c r="J258" s="7">
        <f t="shared" si="23"/>
        <v>5378.1631055999997</v>
      </c>
      <c r="K258" t="e">
        <f>VLOOKUP(A258,'Cacao Nacional'!B:D,3,0)</f>
        <v>#N/A</v>
      </c>
      <c r="L258" t="str">
        <f t="shared" si="24"/>
        <v>Enero</v>
      </c>
      <c r="M258" t="str">
        <f t="shared" si="25"/>
        <v>2014</v>
      </c>
      <c r="N258" t="str">
        <f t="shared" si="26"/>
        <v>Enero de 2014</v>
      </c>
      <c r="O258" s="24">
        <f t="shared" si="27"/>
        <v>41660</v>
      </c>
    </row>
    <row r="259" spans="1:15" x14ac:dyDescent="0.3">
      <c r="A259" s="1" t="s">
        <v>662</v>
      </c>
      <c r="B259" s="1" t="str">
        <f t="shared" ref="B259:B322" si="28">MID(A259,FIND(",",A259,1)+2,LEN(A259)-FIND(",",A259,1))</f>
        <v>Enero 22 de 2014</v>
      </c>
      <c r="C259" s="1" t="s">
        <v>428</v>
      </c>
      <c r="D259" s="2">
        <v>2768.07</v>
      </c>
      <c r="E259" s="1" t="s">
        <v>429</v>
      </c>
      <c r="F259" s="3">
        <v>0.76848588985642774</v>
      </c>
      <c r="G259" s="1" t="s">
        <v>430</v>
      </c>
      <c r="H259" s="8">
        <f>VLOOKUP(B259,'TRM2'!C:D,2,0)</f>
        <v>1981.98</v>
      </c>
      <c r="I259" s="9">
        <f t="shared" ref="I259:I322" si="29">D259*H259</f>
        <v>5486259.3786000004</v>
      </c>
      <c r="J259" s="7">
        <f t="shared" ref="J259:J322" si="30">I259/1000</f>
        <v>5486.2593786000007</v>
      </c>
      <c r="K259" t="e">
        <f>VLOOKUP(A259,'Cacao Nacional'!B:D,3,0)</f>
        <v>#N/A</v>
      </c>
      <c r="L259" t="str">
        <f t="shared" ref="L259:L322" si="31">MID(A259,FIND(" ",A259,1)+1,FIND(" ",A259,FIND(" ",A259,1)+1)-FIND(" ",A259,1)-1)</f>
        <v>Enero</v>
      </c>
      <c r="M259" t="str">
        <f t="shared" ref="M259:M322" si="32">RIGHT(A259,4)</f>
        <v>2014</v>
      </c>
      <c r="N259" t="str">
        <f t="shared" ref="N259:N322" si="33">_xlfn.CONCAT(L259," de ",M259)</f>
        <v>Enero de 2014</v>
      </c>
      <c r="O259" s="24">
        <f t="shared" ref="O259:O322" si="34">VALUE(TEXT(VALUE(MID(A259,FIND(" ",A259,FIND(" ",A259,1)+1)+1,FIND(" ",A259,FIND(" ",A259,FIND(" ",A259,1)+1)+1)-FIND(" ",A259,FIND(" ",A259,1)+1)-1))&amp;"/"&amp;MONTH(L259&amp;1)&amp;"/"&amp;VALUE(M259),"dd/mm/yyyy"))</f>
        <v>41661</v>
      </c>
    </row>
    <row r="260" spans="1:15" x14ac:dyDescent="0.3">
      <c r="A260" s="1" t="s">
        <v>663</v>
      </c>
      <c r="B260" s="1" t="str">
        <f t="shared" si="28"/>
        <v>Enero 23 de 2014</v>
      </c>
      <c r="C260" s="1" t="s">
        <v>428</v>
      </c>
      <c r="D260" s="2">
        <v>2863.47</v>
      </c>
      <c r="E260" s="1" t="s">
        <v>429</v>
      </c>
      <c r="F260" s="3">
        <v>3.4464446347093691</v>
      </c>
      <c r="G260" s="1" t="s">
        <v>430</v>
      </c>
      <c r="H260" s="8">
        <f>VLOOKUP(B260,'TRM2'!C:D,2,0)</f>
        <v>1983.48</v>
      </c>
      <c r="I260" s="9">
        <f t="shared" si="29"/>
        <v>5679635.4755999995</v>
      </c>
      <c r="J260" s="7">
        <f t="shared" si="30"/>
        <v>5679.6354755999992</v>
      </c>
      <c r="K260" t="e">
        <f>VLOOKUP(A260,'Cacao Nacional'!B:D,3,0)</f>
        <v>#N/A</v>
      </c>
      <c r="L260" t="str">
        <f t="shared" si="31"/>
        <v>Enero</v>
      </c>
      <c r="M260" t="str">
        <f t="shared" si="32"/>
        <v>2014</v>
      </c>
      <c r="N260" t="str">
        <f t="shared" si="33"/>
        <v>Enero de 2014</v>
      </c>
      <c r="O260" s="24">
        <f t="shared" si="34"/>
        <v>41662</v>
      </c>
    </row>
    <row r="261" spans="1:15" x14ac:dyDescent="0.3">
      <c r="A261" s="1" t="s">
        <v>664</v>
      </c>
      <c r="B261" s="1" t="str">
        <f t="shared" si="28"/>
        <v>Enero 24 de 2014</v>
      </c>
      <c r="C261" s="1" t="s">
        <v>428</v>
      </c>
      <c r="D261" s="2">
        <v>2852.93</v>
      </c>
      <c r="E261" s="1" t="s">
        <v>429</v>
      </c>
      <c r="F261" s="3">
        <v>-0.36808487604200374</v>
      </c>
      <c r="G261" s="1" t="s">
        <v>430</v>
      </c>
      <c r="H261" s="8">
        <f>VLOOKUP(B261,'TRM2'!C:D,2,0)</f>
        <v>1993.23</v>
      </c>
      <c r="I261" s="9">
        <f t="shared" si="29"/>
        <v>5686545.6639</v>
      </c>
      <c r="J261" s="7">
        <f t="shared" si="30"/>
        <v>5686.5456639000004</v>
      </c>
      <c r="K261" t="e">
        <f>VLOOKUP(A261,'Cacao Nacional'!B:D,3,0)</f>
        <v>#N/A</v>
      </c>
      <c r="L261" t="str">
        <f t="shared" si="31"/>
        <v>Enero</v>
      </c>
      <c r="M261" t="str">
        <f t="shared" si="32"/>
        <v>2014</v>
      </c>
      <c r="N261" t="str">
        <f t="shared" si="33"/>
        <v>Enero de 2014</v>
      </c>
      <c r="O261" s="24">
        <f t="shared" si="34"/>
        <v>41663</v>
      </c>
    </row>
    <row r="262" spans="1:15" x14ac:dyDescent="0.3">
      <c r="A262" s="1" t="s">
        <v>38</v>
      </c>
      <c r="B262" s="1" t="str">
        <f t="shared" si="28"/>
        <v>Enero 27 de 2014</v>
      </c>
      <c r="C262" s="1" t="s">
        <v>428</v>
      </c>
      <c r="D262" s="2">
        <v>2955.52</v>
      </c>
      <c r="E262" s="1" t="s">
        <v>429</v>
      </c>
      <c r="F262" s="3">
        <v>3.5959522315654482</v>
      </c>
      <c r="G262" s="1" t="s">
        <v>430</v>
      </c>
      <c r="H262" s="8">
        <f>VLOOKUP(B262,'TRM2'!C:D,2,0)</f>
        <v>2000.48</v>
      </c>
      <c r="I262" s="9">
        <f t="shared" si="29"/>
        <v>5912458.6496000001</v>
      </c>
      <c r="J262" s="7">
        <f t="shared" si="30"/>
        <v>5912.4586496000002</v>
      </c>
      <c r="K262">
        <f>VLOOKUP(A262,'Cacao Nacional'!B:D,3,0)</f>
        <v>4737.5</v>
      </c>
      <c r="L262" t="str">
        <f t="shared" si="31"/>
        <v>Enero</v>
      </c>
      <c r="M262" t="str">
        <f t="shared" si="32"/>
        <v>2014</v>
      </c>
      <c r="N262" t="str">
        <f t="shared" si="33"/>
        <v>Enero de 2014</v>
      </c>
      <c r="O262" s="24">
        <f t="shared" si="34"/>
        <v>41666</v>
      </c>
    </row>
    <row r="263" spans="1:15" x14ac:dyDescent="0.3">
      <c r="A263" s="1" t="s">
        <v>665</v>
      </c>
      <c r="B263" s="1" t="str">
        <f t="shared" si="28"/>
        <v>Enero 28 de 2014</v>
      </c>
      <c r="C263" s="1" t="s">
        <v>428</v>
      </c>
      <c r="D263" s="2">
        <v>2964.65</v>
      </c>
      <c r="E263" s="1" t="s">
        <v>429</v>
      </c>
      <c r="F263" s="3">
        <v>0.30891349068861346</v>
      </c>
      <c r="G263" s="1" t="s">
        <v>430</v>
      </c>
      <c r="H263" s="8">
        <f>VLOOKUP(B263,'TRM2'!C:D,2,0)</f>
        <v>1997.91</v>
      </c>
      <c r="I263" s="9">
        <f t="shared" si="29"/>
        <v>5923103.8815000001</v>
      </c>
      <c r="J263" s="7">
        <f t="shared" si="30"/>
        <v>5923.1038815000002</v>
      </c>
      <c r="K263" t="e">
        <f>VLOOKUP(A263,'Cacao Nacional'!B:D,3,0)</f>
        <v>#N/A</v>
      </c>
      <c r="L263" t="str">
        <f t="shared" si="31"/>
        <v>Enero</v>
      </c>
      <c r="M263" t="str">
        <f t="shared" si="32"/>
        <v>2014</v>
      </c>
      <c r="N263" t="str">
        <f t="shared" si="33"/>
        <v>Enero de 2014</v>
      </c>
      <c r="O263" s="24">
        <f t="shared" si="34"/>
        <v>41667</v>
      </c>
    </row>
    <row r="264" spans="1:15" x14ac:dyDescent="0.3">
      <c r="A264" s="1" t="s">
        <v>666</v>
      </c>
      <c r="B264" s="1" t="str">
        <f t="shared" si="28"/>
        <v>Enero 29 de 2014</v>
      </c>
      <c r="C264" s="1" t="s">
        <v>428</v>
      </c>
      <c r="D264" s="2">
        <v>2977.06</v>
      </c>
      <c r="E264" s="1" t="s">
        <v>429</v>
      </c>
      <c r="F264" s="3">
        <v>0.4185991601032113</v>
      </c>
      <c r="G264" s="1" t="s">
        <v>430</v>
      </c>
      <c r="H264" s="8">
        <f>VLOOKUP(B264,'TRM2'!C:D,2,0)</f>
        <v>2000.56</v>
      </c>
      <c r="I264" s="9">
        <f t="shared" si="29"/>
        <v>5955787.1535999998</v>
      </c>
      <c r="J264" s="7">
        <f t="shared" si="30"/>
        <v>5955.7871536000002</v>
      </c>
      <c r="K264" t="e">
        <f>VLOOKUP(A264,'Cacao Nacional'!B:D,3,0)</f>
        <v>#N/A</v>
      </c>
      <c r="L264" t="str">
        <f t="shared" si="31"/>
        <v>Enero</v>
      </c>
      <c r="M264" t="str">
        <f t="shared" si="32"/>
        <v>2014</v>
      </c>
      <c r="N264" t="str">
        <f t="shared" si="33"/>
        <v>Enero de 2014</v>
      </c>
      <c r="O264" s="24">
        <f t="shared" si="34"/>
        <v>41668</v>
      </c>
    </row>
    <row r="265" spans="1:15" x14ac:dyDescent="0.3">
      <c r="A265" s="1" t="s">
        <v>667</v>
      </c>
      <c r="B265" s="1" t="str">
        <f t="shared" si="28"/>
        <v>Enero 30 de 2014</v>
      </c>
      <c r="C265" s="1" t="s">
        <v>428</v>
      </c>
      <c r="D265" s="2">
        <v>2973.08</v>
      </c>
      <c r="E265" s="1" t="s">
        <v>429</v>
      </c>
      <c r="F265" s="3">
        <v>-0.13368894143886983</v>
      </c>
      <c r="G265" s="1" t="s">
        <v>430</v>
      </c>
      <c r="H265" s="8">
        <f>VLOOKUP(B265,'TRM2'!C:D,2,0)</f>
        <v>2000.56</v>
      </c>
      <c r="I265" s="9">
        <f t="shared" si="29"/>
        <v>5947824.9248000002</v>
      </c>
      <c r="J265" s="7">
        <f t="shared" si="30"/>
        <v>5947.8249248000002</v>
      </c>
      <c r="K265" t="e">
        <f>VLOOKUP(A265,'Cacao Nacional'!B:D,3,0)</f>
        <v>#N/A</v>
      </c>
      <c r="L265" t="str">
        <f t="shared" si="31"/>
        <v>Enero</v>
      </c>
      <c r="M265" t="str">
        <f t="shared" si="32"/>
        <v>2014</v>
      </c>
      <c r="N265" t="str">
        <f t="shared" si="33"/>
        <v>Enero de 2014</v>
      </c>
      <c r="O265" s="24">
        <f t="shared" si="34"/>
        <v>41669</v>
      </c>
    </row>
    <row r="266" spans="1:15" x14ac:dyDescent="0.3">
      <c r="A266" s="1" t="s">
        <v>668</v>
      </c>
      <c r="B266" s="1" t="str">
        <f t="shared" si="28"/>
        <v>Enero 31 de 2014</v>
      </c>
      <c r="C266" s="1" t="s">
        <v>428</v>
      </c>
      <c r="D266" s="2">
        <v>2960.04</v>
      </c>
      <c r="E266" s="1" t="s">
        <v>429</v>
      </c>
      <c r="F266" s="3">
        <v>-0.43860239213206387</v>
      </c>
      <c r="G266" s="1" t="s">
        <v>430</v>
      </c>
      <c r="H266" s="8">
        <f>VLOOKUP(B266,'TRM2'!C:D,2,0)</f>
        <v>2008.26</v>
      </c>
      <c r="I266" s="9">
        <f t="shared" si="29"/>
        <v>5944529.9304</v>
      </c>
      <c r="J266" s="7">
        <f t="shared" si="30"/>
        <v>5944.5299304</v>
      </c>
      <c r="K266" t="e">
        <f>VLOOKUP(A266,'Cacao Nacional'!B:D,3,0)</f>
        <v>#N/A</v>
      </c>
      <c r="L266" t="str">
        <f t="shared" si="31"/>
        <v>Enero</v>
      </c>
      <c r="M266" t="str">
        <f t="shared" si="32"/>
        <v>2014</v>
      </c>
      <c r="N266" t="str">
        <f t="shared" si="33"/>
        <v>Enero de 2014</v>
      </c>
      <c r="O266" s="24">
        <f t="shared" si="34"/>
        <v>41670</v>
      </c>
    </row>
    <row r="267" spans="1:15" x14ac:dyDescent="0.3">
      <c r="A267" s="1" t="s">
        <v>39</v>
      </c>
      <c r="B267" s="1" t="str">
        <f t="shared" si="28"/>
        <v>Febrero 3 de 2014</v>
      </c>
      <c r="C267" s="1" t="s">
        <v>428</v>
      </c>
      <c r="D267" s="2">
        <v>2971.95</v>
      </c>
      <c r="E267" s="1" t="s">
        <v>429</v>
      </c>
      <c r="F267" s="3">
        <v>0.40235942757529813</v>
      </c>
      <c r="G267" s="1" t="s">
        <v>430</v>
      </c>
      <c r="H267" s="8">
        <f>VLOOKUP(B267,'TRM2'!C:D,2,0)</f>
        <v>2021.1</v>
      </c>
      <c r="I267" s="9">
        <f t="shared" si="29"/>
        <v>6006608.1449999996</v>
      </c>
      <c r="J267" s="7">
        <f t="shared" si="30"/>
        <v>6006.6081449999992</v>
      </c>
      <c r="K267">
        <f>VLOOKUP(A267,'Cacao Nacional'!B:D,3,0)</f>
        <v>4937.5</v>
      </c>
      <c r="L267" t="str">
        <f t="shared" si="31"/>
        <v>Febrero</v>
      </c>
      <c r="M267" t="str">
        <f t="shared" si="32"/>
        <v>2014</v>
      </c>
      <c r="N267" t="str">
        <f t="shared" si="33"/>
        <v>Febrero de 2014</v>
      </c>
      <c r="O267" s="24">
        <f t="shared" si="34"/>
        <v>41673</v>
      </c>
    </row>
    <row r="268" spans="1:15" x14ac:dyDescent="0.3">
      <c r="A268" s="1" t="s">
        <v>669</v>
      </c>
      <c r="B268" s="1" t="str">
        <f t="shared" si="28"/>
        <v>Febrero 4 de 2014</v>
      </c>
      <c r="C268" s="1" t="s">
        <v>428</v>
      </c>
      <c r="D268" s="2">
        <v>2941.47</v>
      </c>
      <c r="E268" s="1" t="s">
        <v>429</v>
      </c>
      <c r="F268" s="3">
        <v>-1.0255892595770459</v>
      </c>
      <c r="G268" s="1" t="s">
        <v>430</v>
      </c>
      <c r="H268" s="8">
        <f>VLOOKUP(B268,'TRM2'!C:D,2,0)</f>
        <v>2039.85</v>
      </c>
      <c r="I268" s="9">
        <f t="shared" si="29"/>
        <v>6000157.5794999991</v>
      </c>
      <c r="J268" s="7">
        <f t="shared" si="30"/>
        <v>6000.157579499999</v>
      </c>
      <c r="K268" t="e">
        <f>VLOOKUP(A268,'Cacao Nacional'!B:D,3,0)</f>
        <v>#N/A</v>
      </c>
      <c r="L268" t="str">
        <f t="shared" si="31"/>
        <v>Febrero</v>
      </c>
      <c r="M268" t="str">
        <f t="shared" si="32"/>
        <v>2014</v>
      </c>
      <c r="N268" t="str">
        <f t="shared" si="33"/>
        <v>Febrero de 2014</v>
      </c>
      <c r="O268" s="24">
        <f t="shared" si="34"/>
        <v>41674</v>
      </c>
    </row>
    <row r="269" spans="1:15" x14ac:dyDescent="0.3">
      <c r="A269" s="1" t="s">
        <v>670</v>
      </c>
      <c r="B269" s="1" t="str">
        <f t="shared" si="28"/>
        <v>Febrero 5 de 2014</v>
      </c>
      <c r="C269" s="1" t="s">
        <v>428</v>
      </c>
      <c r="D269" s="2">
        <v>2942.43</v>
      </c>
      <c r="E269" s="1" t="s">
        <v>429</v>
      </c>
      <c r="F269" s="3">
        <v>3.2636742853064504E-2</v>
      </c>
      <c r="G269" s="1" t="s">
        <v>430</v>
      </c>
      <c r="H269" s="8">
        <f>VLOOKUP(B269,'TRM2'!C:D,2,0)</f>
        <v>2041.34</v>
      </c>
      <c r="I269" s="9">
        <f t="shared" si="29"/>
        <v>6006500.0561999995</v>
      </c>
      <c r="J269" s="7">
        <f t="shared" si="30"/>
        <v>6006.5000561999996</v>
      </c>
      <c r="K269" t="e">
        <f>VLOOKUP(A269,'Cacao Nacional'!B:D,3,0)</f>
        <v>#N/A</v>
      </c>
      <c r="L269" t="str">
        <f t="shared" si="31"/>
        <v>Febrero</v>
      </c>
      <c r="M269" t="str">
        <f t="shared" si="32"/>
        <v>2014</v>
      </c>
      <c r="N269" t="str">
        <f t="shared" si="33"/>
        <v>Febrero de 2014</v>
      </c>
      <c r="O269" s="24">
        <f t="shared" si="34"/>
        <v>41675</v>
      </c>
    </row>
    <row r="270" spans="1:15" x14ac:dyDescent="0.3">
      <c r="A270" s="1" t="s">
        <v>671</v>
      </c>
      <c r="B270" s="1" t="str">
        <f t="shared" si="28"/>
        <v>Febrero 6 de 2014</v>
      </c>
      <c r="C270" s="1" t="s">
        <v>428</v>
      </c>
      <c r="D270" s="2">
        <v>2950.32</v>
      </c>
      <c r="E270" s="1" t="s">
        <v>429</v>
      </c>
      <c r="F270" s="3">
        <v>0.26814571629572592</v>
      </c>
      <c r="G270" s="1" t="s">
        <v>430</v>
      </c>
      <c r="H270" s="8">
        <f>VLOOKUP(B270,'TRM2'!C:D,2,0)</f>
        <v>2048.75</v>
      </c>
      <c r="I270" s="9">
        <f t="shared" si="29"/>
        <v>6044468.1000000006</v>
      </c>
      <c r="J270" s="7">
        <f t="shared" si="30"/>
        <v>6044.468100000001</v>
      </c>
      <c r="K270" t="e">
        <f>VLOOKUP(A270,'Cacao Nacional'!B:D,3,0)</f>
        <v>#N/A</v>
      </c>
      <c r="L270" t="str">
        <f t="shared" si="31"/>
        <v>Febrero</v>
      </c>
      <c r="M270" t="str">
        <f t="shared" si="32"/>
        <v>2014</v>
      </c>
      <c r="N270" t="str">
        <f t="shared" si="33"/>
        <v>Febrero de 2014</v>
      </c>
      <c r="O270" s="24">
        <f t="shared" si="34"/>
        <v>41676</v>
      </c>
    </row>
    <row r="271" spans="1:15" x14ac:dyDescent="0.3">
      <c r="A271" s="1" t="s">
        <v>672</v>
      </c>
      <c r="B271" s="1" t="str">
        <f t="shared" si="28"/>
        <v>Febrero 7 de 2014</v>
      </c>
      <c r="C271" s="1" t="s">
        <v>428</v>
      </c>
      <c r="D271" s="2">
        <v>2987.82</v>
      </c>
      <c r="E271" s="1" t="s">
        <v>429</v>
      </c>
      <c r="F271" s="3">
        <v>1.2710485642235418</v>
      </c>
      <c r="G271" s="1" t="s">
        <v>430</v>
      </c>
      <c r="H271" s="8">
        <f>VLOOKUP(B271,'TRM2'!C:D,2,0)</f>
        <v>2049.52</v>
      </c>
      <c r="I271" s="9">
        <f t="shared" si="29"/>
        <v>6123596.8464000002</v>
      </c>
      <c r="J271" s="7">
        <f t="shared" si="30"/>
        <v>6123.5968463999998</v>
      </c>
      <c r="K271" t="e">
        <f>VLOOKUP(A271,'Cacao Nacional'!B:D,3,0)</f>
        <v>#N/A</v>
      </c>
      <c r="L271" t="str">
        <f t="shared" si="31"/>
        <v>Febrero</v>
      </c>
      <c r="M271" t="str">
        <f t="shared" si="32"/>
        <v>2014</v>
      </c>
      <c r="N271" t="str">
        <f t="shared" si="33"/>
        <v>Febrero de 2014</v>
      </c>
      <c r="O271" s="24">
        <f t="shared" si="34"/>
        <v>41677</v>
      </c>
    </row>
    <row r="272" spans="1:15" x14ac:dyDescent="0.3">
      <c r="A272" s="1" t="s">
        <v>40</v>
      </c>
      <c r="B272" s="1" t="str">
        <f t="shared" si="28"/>
        <v>Febrero 10 de 2014</v>
      </c>
      <c r="C272" s="1" t="s">
        <v>428</v>
      </c>
      <c r="D272" s="2">
        <v>2980.21</v>
      </c>
      <c r="E272" s="1" t="s">
        <v>429</v>
      </c>
      <c r="F272" s="3">
        <v>-0.25470075171864859</v>
      </c>
      <c r="G272" s="1" t="s">
        <v>430</v>
      </c>
      <c r="H272" s="8">
        <f>VLOOKUP(B272,'TRM2'!C:D,2,0)</f>
        <v>2046.06</v>
      </c>
      <c r="I272" s="9">
        <f t="shared" si="29"/>
        <v>6097688.4726</v>
      </c>
      <c r="J272" s="7">
        <f t="shared" si="30"/>
        <v>6097.6884725999998</v>
      </c>
      <c r="K272">
        <f>VLOOKUP(A272,'Cacao Nacional'!B:D,3,0)</f>
        <v>5087.5</v>
      </c>
      <c r="L272" t="str">
        <f t="shared" si="31"/>
        <v>Febrero</v>
      </c>
      <c r="M272" t="str">
        <f t="shared" si="32"/>
        <v>2014</v>
      </c>
      <c r="N272" t="str">
        <f t="shared" si="33"/>
        <v>Febrero de 2014</v>
      </c>
      <c r="O272" s="24">
        <f t="shared" si="34"/>
        <v>41680</v>
      </c>
    </row>
    <row r="273" spans="1:15" x14ac:dyDescent="0.3">
      <c r="A273" s="1" t="s">
        <v>673</v>
      </c>
      <c r="B273" s="1" t="str">
        <f t="shared" si="28"/>
        <v>Febrero 11 de 2014</v>
      </c>
      <c r="C273" s="1" t="s">
        <v>428</v>
      </c>
      <c r="D273" s="2">
        <v>2989.55</v>
      </c>
      <c r="E273" s="1" t="s">
        <v>429</v>
      </c>
      <c r="F273" s="3">
        <v>0.31340073350536191</v>
      </c>
      <c r="G273" s="1" t="s">
        <v>430</v>
      </c>
      <c r="H273" s="8">
        <f>VLOOKUP(B273,'TRM2'!C:D,2,0)</f>
        <v>2048.5500000000002</v>
      </c>
      <c r="I273" s="9">
        <f t="shared" si="29"/>
        <v>6124242.6525000008</v>
      </c>
      <c r="J273" s="7">
        <f t="shared" si="30"/>
        <v>6124.242652500001</v>
      </c>
      <c r="K273" t="e">
        <f>VLOOKUP(A273,'Cacao Nacional'!B:D,3,0)</f>
        <v>#N/A</v>
      </c>
      <c r="L273" t="str">
        <f t="shared" si="31"/>
        <v>Febrero</v>
      </c>
      <c r="M273" t="str">
        <f t="shared" si="32"/>
        <v>2014</v>
      </c>
      <c r="N273" t="str">
        <f t="shared" si="33"/>
        <v>Febrero de 2014</v>
      </c>
      <c r="O273" s="24">
        <f t="shared" si="34"/>
        <v>41681</v>
      </c>
    </row>
    <row r="274" spans="1:15" x14ac:dyDescent="0.3">
      <c r="A274" s="1" t="s">
        <v>674</v>
      </c>
      <c r="B274" s="1" t="str">
        <f t="shared" si="28"/>
        <v>Febrero 12 de 2014</v>
      </c>
      <c r="C274" s="1" t="s">
        <v>428</v>
      </c>
      <c r="D274" s="2">
        <v>3022.69</v>
      </c>
      <c r="E274" s="1" t="s">
        <v>429</v>
      </c>
      <c r="F274" s="3">
        <v>1.1085280393370196</v>
      </c>
      <c r="G274" s="1" t="s">
        <v>430</v>
      </c>
      <c r="H274" s="8">
        <f>VLOOKUP(B274,'TRM2'!C:D,2,0)</f>
        <v>2041.61</v>
      </c>
      <c r="I274" s="9">
        <f t="shared" si="29"/>
        <v>6171154.1309000002</v>
      </c>
      <c r="J274" s="7">
        <f t="shared" si="30"/>
        <v>6171.1541309000004</v>
      </c>
      <c r="K274" t="e">
        <f>VLOOKUP(A274,'Cacao Nacional'!B:D,3,0)</f>
        <v>#N/A</v>
      </c>
      <c r="L274" t="str">
        <f t="shared" si="31"/>
        <v>Febrero</v>
      </c>
      <c r="M274" t="str">
        <f t="shared" si="32"/>
        <v>2014</v>
      </c>
      <c r="N274" t="str">
        <f t="shared" si="33"/>
        <v>Febrero de 2014</v>
      </c>
      <c r="O274" s="24">
        <f t="shared" si="34"/>
        <v>41682</v>
      </c>
    </row>
    <row r="275" spans="1:15" x14ac:dyDescent="0.3">
      <c r="A275" s="1" t="s">
        <v>675</v>
      </c>
      <c r="B275" s="1" t="str">
        <f t="shared" si="28"/>
        <v>Febrero 13 de 2014</v>
      </c>
      <c r="C275" s="1" t="s">
        <v>428</v>
      </c>
      <c r="D275" s="2">
        <v>3015.5</v>
      </c>
      <c r="E275" s="1" t="s">
        <v>429</v>
      </c>
      <c r="F275" s="3">
        <v>-0.23786759475831312</v>
      </c>
      <c r="G275" s="1" t="s">
        <v>430</v>
      </c>
      <c r="H275" s="8">
        <f>VLOOKUP(B275,'TRM2'!C:D,2,0)</f>
        <v>2031.75</v>
      </c>
      <c r="I275" s="9">
        <f t="shared" si="29"/>
        <v>6126742.125</v>
      </c>
      <c r="J275" s="7">
        <f t="shared" si="30"/>
        <v>6126.7421249999998</v>
      </c>
      <c r="K275" t="e">
        <f>VLOOKUP(A275,'Cacao Nacional'!B:D,3,0)</f>
        <v>#N/A</v>
      </c>
      <c r="L275" t="str">
        <f t="shared" si="31"/>
        <v>Febrero</v>
      </c>
      <c r="M275" t="str">
        <f t="shared" si="32"/>
        <v>2014</v>
      </c>
      <c r="N275" t="str">
        <f t="shared" si="33"/>
        <v>Febrero de 2014</v>
      </c>
      <c r="O275" s="24">
        <f t="shared" si="34"/>
        <v>41683</v>
      </c>
    </row>
    <row r="276" spans="1:15" x14ac:dyDescent="0.3">
      <c r="A276" s="1" t="s">
        <v>676</v>
      </c>
      <c r="B276" s="1" t="str">
        <f t="shared" si="28"/>
        <v>Febrero 14 de 2014</v>
      </c>
      <c r="C276" s="1" t="s">
        <v>428</v>
      </c>
      <c r="D276" s="2">
        <v>3015.5</v>
      </c>
      <c r="E276" s="1" t="s">
        <v>429</v>
      </c>
      <c r="F276" s="3">
        <v>0</v>
      </c>
      <c r="G276" s="1" t="s">
        <v>430</v>
      </c>
      <c r="H276" s="8">
        <f>VLOOKUP(B276,'TRM2'!C:D,2,0)</f>
        <v>2032.99</v>
      </c>
      <c r="I276" s="9">
        <f t="shared" si="29"/>
        <v>6130481.3449999997</v>
      </c>
      <c r="J276" s="7">
        <f t="shared" si="30"/>
        <v>6130.4813450000001</v>
      </c>
      <c r="K276" t="e">
        <f>VLOOKUP(A276,'Cacao Nacional'!B:D,3,0)</f>
        <v>#N/A</v>
      </c>
      <c r="L276" t="str">
        <f t="shared" si="31"/>
        <v>Febrero</v>
      </c>
      <c r="M276" t="str">
        <f t="shared" si="32"/>
        <v>2014</v>
      </c>
      <c r="N276" t="str">
        <f t="shared" si="33"/>
        <v>Febrero de 2014</v>
      </c>
      <c r="O276" s="24">
        <f t="shared" si="34"/>
        <v>41684</v>
      </c>
    </row>
    <row r="277" spans="1:15" x14ac:dyDescent="0.3">
      <c r="A277" s="1" t="s">
        <v>41</v>
      </c>
      <c r="B277" s="1" t="str">
        <f t="shared" si="28"/>
        <v>Febrero 17 de 2014</v>
      </c>
      <c r="C277" s="1" t="s">
        <v>428</v>
      </c>
      <c r="D277" s="2">
        <v>3013.53</v>
      </c>
      <c r="E277" s="1" t="s">
        <v>429</v>
      </c>
      <c r="F277" s="3">
        <v>-6.5329132813788757E-2</v>
      </c>
      <c r="G277" s="1" t="s">
        <v>430</v>
      </c>
      <c r="H277" s="8" t="e">
        <f>VLOOKUP(B277,'TRM2'!C:D,2,0)</f>
        <v>#N/A</v>
      </c>
      <c r="I277" s="9" t="e">
        <f t="shared" si="29"/>
        <v>#N/A</v>
      </c>
      <c r="J277" s="7">
        <v>6130.4813450000001</v>
      </c>
      <c r="K277">
        <f>VLOOKUP(A277,'Cacao Nacional'!B:D,3,0)</f>
        <v>5087.5</v>
      </c>
      <c r="L277" t="str">
        <f t="shared" si="31"/>
        <v>Febrero</v>
      </c>
      <c r="M277" t="str">
        <f t="shared" si="32"/>
        <v>2014</v>
      </c>
      <c r="N277" t="str">
        <f t="shared" si="33"/>
        <v>Febrero de 2014</v>
      </c>
      <c r="O277" s="24">
        <f t="shared" si="34"/>
        <v>41687</v>
      </c>
    </row>
    <row r="278" spans="1:15" x14ac:dyDescent="0.3">
      <c r="A278" s="1" t="s">
        <v>677</v>
      </c>
      <c r="B278" s="1" t="str">
        <f t="shared" si="28"/>
        <v>Febrero 18 de 2014</v>
      </c>
      <c r="C278" s="1" t="s">
        <v>428</v>
      </c>
      <c r="D278" s="2">
        <v>3013.53</v>
      </c>
      <c r="E278" s="1" t="s">
        <v>429</v>
      </c>
      <c r="F278" s="3">
        <v>0</v>
      </c>
      <c r="G278" s="1" t="s">
        <v>430</v>
      </c>
      <c r="H278" s="8">
        <f>VLOOKUP(B278,'TRM2'!C:D,2,0)</f>
        <v>2022.68</v>
      </c>
      <c r="I278" s="9">
        <f t="shared" si="29"/>
        <v>6095406.8604000006</v>
      </c>
      <c r="J278" s="7">
        <f t="shared" si="30"/>
        <v>6095.4068604000004</v>
      </c>
      <c r="K278" t="e">
        <f>VLOOKUP(A278,'Cacao Nacional'!B:D,3,0)</f>
        <v>#N/A</v>
      </c>
      <c r="L278" t="str">
        <f t="shared" si="31"/>
        <v>Febrero</v>
      </c>
      <c r="M278" t="str">
        <f t="shared" si="32"/>
        <v>2014</v>
      </c>
      <c r="N278" t="str">
        <f t="shared" si="33"/>
        <v>Febrero de 2014</v>
      </c>
      <c r="O278" s="24">
        <f t="shared" si="34"/>
        <v>41688</v>
      </c>
    </row>
    <row r="279" spans="1:15" x14ac:dyDescent="0.3">
      <c r="A279" s="1" t="s">
        <v>678</v>
      </c>
      <c r="B279" s="1" t="str">
        <f t="shared" si="28"/>
        <v>Febrero 19 de 2014</v>
      </c>
      <c r="C279" s="1" t="s">
        <v>428</v>
      </c>
      <c r="D279" s="2">
        <v>2993.96</v>
      </c>
      <c r="E279" s="1" t="s">
        <v>429</v>
      </c>
      <c r="F279" s="3">
        <v>-0.64940451895286133</v>
      </c>
      <c r="G279" s="1" t="s">
        <v>430</v>
      </c>
      <c r="H279" s="8">
        <f>VLOOKUP(B279,'TRM2'!C:D,2,0)</f>
        <v>2028.54</v>
      </c>
      <c r="I279" s="9">
        <f t="shared" si="29"/>
        <v>6073367.6184</v>
      </c>
      <c r="J279" s="7">
        <f t="shared" si="30"/>
        <v>6073.3676183999996</v>
      </c>
      <c r="K279" t="e">
        <f>VLOOKUP(A279,'Cacao Nacional'!B:D,3,0)</f>
        <v>#N/A</v>
      </c>
      <c r="L279" t="str">
        <f t="shared" si="31"/>
        <v>Febrero</v>
      </c>
      <c r="M279" t="str">
        <f t="shared" si="32"/>
        <v>2014</v>
      </c>
      <c r="N279" t="str">
        <f t="shared" si="33"/>
        <v>Febrero de 2014</v>
      </c>
      <c r="O279" s="24">
        <f t="shared" si="34"/>
        <v>41689</v>
      </c>
    </row>
    <row r="280" spans="1:15" x14ac:dyDescent="0.3">
      <c r="A280" s="1" t="s">
        <v>679</v>
      </c>
      <c r="B280" s="1" t="str">
        <f t="shared" si="28"/>
        <v>Febrero 20 de 2014</v>
      </c>
      <c r="C280" s="1" t="s">
        <v>428</v>
      </c>
      <c r="D280" s="2">
        <v>3031.04</v>
      </c>
      <c r="E280" s="1" t="s">
        <v>429</v>
      </c>
      <c r="F280" s="3">
        <v>1.2384935002471618</v>
      </c>
      <c r="G280" s="1" t="s">
        <v>430</v>
      </c>
      <c r="H280" s="8">
        <f>VLOOKUP(B280,'TRM2'!C:D,2,0)</f>
        <v>2042.22</v>
      </c>
      <c r="I280" s="9">
        <f t="shared" si="29"/>
        <v>6190050.5088</v>
      </c>
      <c r="J280" s="7">
        <f t="shared" si="30"/>
        <v>6190.0505088</v>
      </c>
      <c r="K280" t="e">
        <f>VLOOKUP(A280,'Cacao Nacional'!B:D,3,0)</f>
        <v>#N/A</v>
      </c>
      <c r="L280" t="str">
        <f t="shared" si="31"/>
        <v>Febrero</v>
      </c>
      <c r="M280" t="str">
        <f t="shared" si="32"/>
        <v>2014</v>
      </c>
      <c r="N280" t="str">
        <f t="shared" si="33"/>
        <v>Febrero de 2014</v>
      </c>
      <c r="O280" s="24">
        <f t="shared" si="34"/>
        <v>41690</v>
      </c>
    </row>
    <row r="281" spans="1:15" x14ac:dyDescent="0.3">
      <c r="A281" s="1" t="s">
        <v>680</v>
      </c>
      <c r="B281" s="1" t="str">
        <f t="shared" si="28"/>
        <v>Febrero 21 de 2014</v>
      </c>
      <c r="C281" s="1" t="s">
        <v>428</v>
      </c>
      <c r="D281" s="2">
        <v>3006.37</v>
      </c>
      <c r="E281" s="1" t="s">
        <v>429</v>
      </c>
      <c r="F281" s="3">
        <v>-0.81391205658784027</v>
      </c>
      <c r="G281" s="1" t="s">
        <v>430</v>
      </c>
      <c r="H281" s="8">
        <f>VLOOKUP(B281,'TRM2'!C:D,2,0)</f>
        <v>2052.46</v>
      </c>
      <c r="I281" s="9">
        <f t="shared" si="29"/>
        <v>6170454.1701999996</v>
      </c>
      <c r="J281" s="7">
        <f t="shared" si="30"/>
        <v>6170.4541701999997</v>
      </c>
      <c r="K281" t="e">
        <f>VLOOKUP(A281,'Cacao Nacional'!B:D,3,0)</f>
        <v>#N/A</v>
      </c>
      <c r="L281" t="str">
        <f t="shared" si="31"/>
        <v>Febrero</v>
      </c>
      <c r="M281" t="str">
        <f t="shared" si="32"/>
        <v>2014</v>
      </c>
      <c r="N281" t="str">
        <f t="shared" si="33"/>
        <v>Febrero de 2014</v>
      </c>
      <c r="O281" s="24">
        <f t="shared" si="34"/>
        <v>41691</v>
      </c>
    </row>
    <row r="282" spans="1:15" x14ac:dyDescent="0.3">
      <c r="A282" s="1" t="s">
        <v>681</v>
      </c>
      <c r="B282" s="1" t="str">
        <f t="shared" si="28"/>
        <v>Febrero 24 de 2014</v>
      </c>
      <c r="C282" s="1" t="s">
        <v>428</v>
      </c>
      <c r="D282" s="2">
        <v>3007</v>
      </c>
      <c r="E282" s="1" t="s">
        <v>429</v>
      </c>
      <c r="F282" s="3">
        <v>2.0955504478826929E-2</v>
      </c>
      <c r="G282" s="1" t="s">
        <v>430</v>
      </c>
      <c r="H282" s="8">
        <f>VLOOKUP(B282,'TRM2'!C:D,2,0)</f>
        <v>2043.96</v>
      </c>
      <c r="I282" s="9">
        <f t="shared" si="29"/>
        <v>6146187.7199999997</v>
      </c>
      <c r="J282" s="7">
        <f t="shared" si="30"/>
        <v>6146.1877199999999</v>
      </c>
      <c r="K282">
        <f>VLOOKUP(A282,'Cacao Nacional'!B:D,3,0)</f>
        <v>5300</v>
      </c>
      <c r="L282" t="str">
        <f t="shared" si="31"/>
        <v>Febrero</v>
      </c>
      <c r="M282" t="str">
        <f t="shared" si="32"/>
        <v>2014</v>
      </c>
      <c r="N282" t="str">
        <f t="shared" si="33"/>
        <v>Febrero de 2014</v>
      </c>
      <c r="O282" s="24">
        <f t="shared" si="34"/>
        <v>41694</v>
      </c>
    </row>
    <row r="283" spans="1:15" x14ac:dyDescent="0.3">
      <c r="A283" s="1" t="s">
        <v>682</v>
      </c>
      <c r="B283" s="1" t="str">
        <f t="shared" si="28"/>
        <v>Febrero 25 de 2014</v>
      </c>
      <c r="C283" s="1" t="s">
        <v>428</v>
      </c>
      <c r="D283" s="2">
        <v>2983.93</v>
      </c>
      <c r="E283" s="1" t="s">
        <v>429</v>
      </c>
      <c r="F283" s="3">
        <v>-0.76720984369804335</v>
      </c>
      <c r="G283" s="1" t="s">
        <v>430</v>
      </c>
      <c r="H283" s="8">
        <f>VLOOKUP(B283,'TRM2'!C:D,2,0)</f>
        <v>2042.67</v>
      </c>
      <c r="I283" s="9">
        <f t="shared" si="29"/>
        <v>6095184.2930999994</v>
      </c>
      <c r="J283" s="7">
        <f t="shared" si="30"/>
        <v>6095.1842930999992</v>
      </c>
      <c r="K283" t="e">
        <f>VLOOKUP(A283,'Cacao Nacional'!B:D,3,0)</f>
        <v>#N/A</v>
      </c>
      <c r="L283" t="str">
        <f t="shared" si="31"/>
        <v>Febrero</v>
      </c>
      <c r="M283" t="str">
        <f t="shared" si="32"/>
        <v>2014</v>
      </c>
      <c r="N283" t="str">
        <f t="shared" si="33"/>
        <v>Febrero de 2014</v>
      </c>
      <c r="O283" s="24">
        <f t="shared" si="34"/>
        <v>41695</v>
      </c>
    </row>
    <row r="284" spans="1:15" x14ac:dyDescent="0.3">
      <c r="A284" s="1" t="s">
        <v>683</v>
      </c>
      <c r="B284" s="1" t="str">
        <f t="shared" si="28"/>
        <v>Febrero 26 de 2014</v>
      </c>
      <c r="C284" s="1" t="s">
        <v>428</v>
      </c>
      <c r="D284" s="2">
        <v>2975.33</v>
      </c>
      <c r="E284" s="1" t="s">
        <v>429</v>
      </c>
      <c r="F284" s="3">
        <v>-0.28821051432171363</v>
      </c>
      <c r="G284" s="1" t="s">
        <v>430</v>
      </c>
      <c r="H284" s="8">
        <f>VLOOKUP(B284,'TRM2'!C:D,2,0)</f>
        <v>2042.67</v>
      </c>
      <c r="I284" s="9">
        <f t="shared" si="29"/>
        <v>6077617.3311000001</v>
      </c>
      <c r="J284" s="7">
        <f t="shared" si="30"/>
        <v>6077.6173311000002</v>
      </c>
      <c r="K284" t="e">
        <f>VLOOKUP(A284,'Cacao Nacional'!B:D,3,0)</f>
        <v>#N/A</v>
      </c>
      <c r="L284" t="str">
        <f t="shared" si="31"/>
        <v>Febrero</v>
      </c>
      <c r="M284" t="str">
        <f t="shared" si="32"/>
        <v>2014</v>
      </c>
      <c r="N284" t="str">
        <f t="shared" si="33"/>
        <v>Febrero de 2014</v>
      </c>
      <c r="O284" s="24">
        <f t="shared" si="34"/>
        <v>41696</v>
      </c>
    </row>
    <row r="285" spans="1:15" x14ac:dyDescent="0.3">
      <c r="A285" s="1" t="s">
        <v>684</v>
      </c>
      <c r="B285" s="1" t="str">
        <f t="shared" si="28"/>
        <v>Febrero 27 de 2014</v>
      </c>
      <c r="C285" s="1" t="s">
        <v>428</v>
      </c>
      <c r="D285" s="2">
        <v>3005.5</v>
      </c>
      <c r="E285" s="1" t="s">
        <v>429</v>
      </c>
      <c r="F285" s="3">
        <v>1.0140051691745142</v>
      </c>
      <c r="G285" s="1" t="s">
        <v>430</v>
      </c>
      <c r="H285" s="8">
        <f>VLOOKUP(B285,'TRM2'!C:D,2,0)</f>
        <v>2053.11</v>
      </c>
      <c r="I285" s="9">
        <f t="shared" si="29"/>
        <v>6170622.1050000004</v>
      </c>
      <c r="J285" s="7">
        <f t="shared" si="30"/>
        <v>6170.6221050000004</v>
      </c>
      <c r="K285" t="e">
        <f>VLOOKUP(A285,'Cacao Nacional'!B:D,3,0)</f>
        <v>#N/A</v>
      </c>
      <c r="L285" t="str">
        <f t="shared" si="31"/>
        <v>Febrero</v>
      </c>
      <c r="M285" t="str">
        <f t="shared" si="32"/>
        <v>2014</v>
      </c>
      <c r="N285" t="str">
        <f t="shared" si="33"/>
        <v>Febrero de 2014</v>
      </c>
      <c r="O285" s="24">
        <f t="shared" si="34"/>
        <v>41697</v>
      </c>
    </row>
    <row r="286" spans="1:15" x14ac:dyDescent="0.3">
      <c r="A286" s="1" t="s">
        <v>685</v>
      </c>
      <c r="B286" s="1" t="str">
        <f t="shared" si="28"/>
        <v>Febrero 28 de 2014</v>
      </c>
      <c r="C286" s="1" t="s">
        <v>428</v>
      </c>
      <c r="D286" s="2">
        <v>3017.61</v>
      </c>
      <c r="E286" s="1" t="s">
        <v>429</v>
      </c>
      <c r="F286" s="3">
        <v>0.40292796539677683</v>
      </c>
      <c r="G286" s="1" t="s">
        <v>430</v>
      </c>
      <c r="H286" s="8">
        <f>VLOOKUP(B286,'TRM2'!C:D,2,0)</f>
        <v>2054.9</v>
      </c>
      <c r="I286" s="9">
        <f t="shared" si="29"/>
        <v>6200886.7890000008</v>
      </c>
      <c r="J286" s="7">
        <f t="shared" si="30"/>
        <v>6200.886789000001</v>
      </c>
      <c r="K286" t="e">
        <f>VLOOKUP(A286,'Cacao Nacional'!B:D,3,0)</f>
        <v>#N/A</v>
      </c>
      <c r="L286" t="str">
        <f t="shared" si="31"/>
        <v>Febrero</v>
      </c>
      <c r="M286" t="str">
        <f t="shared" si="32"/>
        <v>2014</v>
      </c>
      <c r="N286" t="str">
        <f t="shared" si="33"/>
        <v>Febrero de 2014</v>
      </c>
      <c r="O286" s="24">
        <f t="shared" si="34"/>
        <v>41698</v>
      </c>
    </row>
    <row r="287" spans="1:15" x14ac:dyDescent="0.3">
      <c r="A287" s="1" t="s">
        <v>42</v>
      </c>
      <c r="B287" s="1" t="str">
        <f t="shared" si="28"/>
        <v>Marzo 3 de 2014</v>
      </c>
      <c r="C287" s="1" t="s">
        <v>428</v>
      </c>
      <c r="D287" s="2">
        <v>2983.04</v>
      </c>
      <c r="E287" s="1" t="s">
        <v>429</v>
      </c>
      <c r="F287" s="3">
        <v>-1.145608610788013</v>
      </c>
      <c r="G287" s="1" t="s">
        <v>430</v>
      </c>
      <c r="H287" s="8">
        <f>VLOOKUP(B287,'TRM2'!C:D,2,0)</f>
        <v>2046.75</v>
      </c>
      <c r="I287" s="9">
        <f t="shared" si="29"/>
        <v>6105537.1200000001</v>
      </c>
      <c r="J287" s="7">
        <f t="shared" si="30"/>
        <v>6105.53712</v>
      </c>
      <c r="K287">
        <f>VLOOKUP(A287,'Cacao Nacional'!B:D,3,0)</f>
        <v>5325</v>
      </c>
      <c r="L287" t="str">
        <f t="shared" si="31"/>
        <v>Marzo</v>
      </c>
      <c r="M287" t="str">
        <f t="shared" si="32"/>
        <v>2014</v>
      </c>
      <c r="N287" t="str">
        <f t="shared" si="33"/>
        <v>Marzo de 2014</v>
      </c>
      <c r="O287" s="24">
        <f t="shared" si="34"/>
        <v>41701</v>
      </c>
    </row>
    <row r="288" spans="1:15" x14ac:dyDescent="0.3">
      <c r="A288" s="1" t="s">
        <v>686</v>
      </c>
      <c r="B288" s="1" t="str">
        <f t="shared" si="28"/>
        <v>Marzo 4 de 2014</v>
      </c>
      <c r="C288" s="1" t="s">
        <v>428</v>
      </c>
      <c r="D288" s="2">
        <v>3015</v>
      </c>
      <c r="E288" s="1" t="s">
        <v>429</v>
      </c>
      <c r="F288" s="3">
        <v>1.0713902596009452</v>
      </c>
      <c r="G288" s="1" t="s">
        <v>430</v>
      </c>
      <c r="H288" s="8">
        <f>VLOOKUP(B288,'TRM2'!C:D,2,0)</f>
        <v>2052.5100000000002</v>
      </c>
      <c r="I288" s="9">
        <f t="shared" si="29"/>
        <v>6188317.6500000004</v>
      </c>
      <c r="J288" s="7">
        <f t="shared" si="30"/>
        <v>6188.31765</v>
      </c>
      <c r="K288" t="e">
        <f>VLOOKUP(A288,'Cacao Nacional'!B:D,3,0)</f>
        <v>#N/A</v>
      </c>
      <c r="L288" t="str">
        <f t="shared" si="31"/>
        <v>Marzo</v>
      </c>
      <c r="M288" t="str">
        <f t="shared" si="32"/>
        <v>2014</v>
      </c>
      <c r="N288" t="str">
        <f t="shared" si="33"/>
        <v>Marzo de 2014</v>
      </c>
      <c r="O288" s="24">
        <f t="shared" si="34"/>
        <v>41702</v>
      </c>
    </row>
    <row r="289" spans="1:15" x14ac:dyDescent="0.3">
      <c r="A289" s="1" t="s">
        <v>687</v>
      </c>
      <c r="B289" s="1" t="str">
        <f t="shared" si="28"/>
        <v>Marzo 5 de 2014</v>
      </c>
      <c r="C289" s="1" t="s">
        <v>428</v>
      </c>
      <c r="D289" s="2">
        <v>3031.72</v>
      </c>
      <c r="E289" s="1" t="s">
        <v>429</v>
      </c>
      <c r="F289" s="3">
        <v>0.55456053067992706</v>
      </c>
      <c r="G289" s="1" t="s">
        <v>430</v>
      </c>
      <c r="H289" s="8">
        <f>VLOOKUP(B289,'TRM2'!C:D,2,0)</f>
        <v>2047.75</v>
      </c>
      <c r="I289" s="9">
        <f t="shared" si="29"/>
        <v>6208204.6299999999</v>
      </c>
      <c r="J289" s="7">
        <f t="shared" si="30"/>
        <v>6208.2046300000002</v>
      </c>
      <c r="K289" t="e">
        <f>VLOOKUP(A289,'Cacao Nacional'!B:D,3,0)</f>
        <v>#N/A</v>
      </c>
      <c r="L289" t="str">
        <f t="shared" si="31"/>
        <v>Marzo</v>
      </c>
      <c r="M289" t="str">
        <f t="shared" si="32"/>
        <v>2014</v>
      </c>
      <c r="N289" t="str">
        <f t="shared" si="33"/>
        <v>Marzo de 2014</v>
      </c>
      <c r="O289" s="24">
        <f t="shared" si="34"/>
        <v>41703</v>
      </c>
    </row>
    <row r="290" spans="1:15" x14ac:dyDescent="0.3">
      <c r="A290" s="1" t="s">
        <v>688</v>
      </c>
      <c r="B290" s="1" t="str">
        <f t="shared" si="28"/>
        <v>Marzo 6 de 2014</v>
      </c>
      <c r="C290" s="1" t="s">
        <v>428</v>
      </c>
      <c r="D290" s="2">
        <v>3025.11</v>
      </c>
      <c r="E290" s="1" t="s">
        <v>429</v>
      </c>
      <c r="F290" s="3">
        <v>-0.21802805008377005</v>
      </c>
      <c r="G290" s="1" t="s">
        <v>430</v>
      </c>
      <c r="H290" s="8">
        <f>VLOOKUP(B290,'TRM2'!C:D,2,0)</f>
        <v>2045.14</v>
      </c>
      <c r="I290" s="9">
        <f t="shared" si="29"/>
        <v>6186773.4654000001</v>
      </c>
      <c r="J290" s="7">
        <f t="shared" si="30"/>
        <v>6186.7734654000005</v>
      </c>
      <c r="K290" t="e">
        <f>VLOOKUP(A290,'Cacao Nacional'!B:D,3,0)</f>
        <v>#N/A</v>
      </c>
      <c r="L290" t="str">
        <f t="shared" si="31"/>
        <v>Marzo</v>
      </c>
      <c r="M290" t="str">
        <f t="shared" si="32"/>
        <v>2014</v>
      </c>
      <c r="N290" t="str">
        <f t="shared" si="33"/>
        <v>Marzo de 2014</v>
      </c>
      <c r="O290" s="24">
        <f t="shared" si="34"/>
        <v>41704</v>
      </c>
    </row>
    <row r="291" spans="1:15" x14ac:dyDescent="0.3">
      <c r="A291" s="1" t="s">
        <v>689</v>
      </c>
      <c r="B291" s="1" t="str">
        <f t="shared" si="28"/>
        <v>Marzo 7 de 2014</v>
      </c>
      <c r="C291" s="1" t="s">
        <v>428</v>
      </c>
      <c r="D291" s="2">
        <v>3042.58</v>
      </c>
      <c r="E291" s="1" t="s">
        <v>429</v>
      </c>
      <c r="F291" s="3">
        <v>0.57749966116933926</v>
      </c>
      <c r="G291" s="1" t="s">
        <v>430</v>
      </c>
      <c r="H291" s="8">
        <f>VLOOKUP(B291,'TRM2'!C:D,2,0)</f>
        <v>2030.02</v>
      </c>
      <c r="I291" s="9">
        <f t="shared" si="29"/>
        <v>6176498.2516000001</v>
      </c>
      <c r="J291" s="7">
        <f t="shared" si="30"/>
        <v>6176.4982516</v>
      </c>
      <c r="K291" t="e">
        <f>VLOOKUP(A291,'Cacao Nacional'!B:D,3,0)</f>
        <v>#N/A</v>
      </c>
      <c r="L291" t="str">
        <f t="shared" si="31"/>
        <v>Marzo</v>
      </c>
      <c r="M291" t="str">
        <f t="shared" si="32"/>
        <v>2014</v>
      </c>
      <c r="N291" t="str">
        <f t="shared" si="33"/>
        <v>Marzo de 2014</v>
      </c>
      <c r="O291" s="24">
        <f t="shared" si="34"/>
        <v>41705</v>
      </c>
    </row>
    <row r="292" spans="1:15" x14ac:dyDescent="0.3">
      <c r="A292" s="1" t="s">
        <v>43</v>
      </c>
      <c r="B292" s="1" t="str">
        <f t="shared" si="28"/>
        <v>Marzo 10 de 2014</v>
      </c>
      <c r="C292" s="1" t="s">
        <v>428</v>
      </c>
      <c r="D292" s="2">
        <v>3042.13</v>
      </c>
      <c r="E292" s="1" t="s">
        <v>429</v>
      </c>
      <c r="F292" s="3">
        <v>-1.4790079472021054E-2</v>
      </c>
      <c r="G292" s="1" t="s">
        <v>430</v>
      </c>
      <c r="H292" s="8">
        <f>VLOOKUP(B292,'TRM2'!C:D,2,0)</f>
        <v>2036.2</v>
      </c>
      <c r="I292" s="9">
        <f t="shared" si="29"/>
        <v>6194385.1060000006</v>
      </c>
      <c r="J292" s="7">
        <f t="shared" si="30"/>
        <v>6194.3851060000006</v>
      </c>
      <c r="K292">
        <f>VLOOKUP(A292,'Cacao Nacional'!B:D,3,0)</f>
        <v>5375</v>
      </c>
      <c r="L292" t="str">
        <f t="shared" si="31"/>
        <v>Marzo</v>
      </c>
      <c r="M292" t="str">
        <f t="shared" si="32"/>
        <v>2014</v>
      </c>
      <c r="N292" t="str">
        <f t="shared" si="33"/>
        <v>Marzo de 2014</v>
      </c>
      <c r="O292" s="24">
        <f t="shared" si="34"/>
        <v>41708</v>
      </c>
    </row>
    <row r="293" spans="1:15" x14ac:dyDescent="0.3">
      <c r="A293" s="1" t="s">
        <v>690</v>
      </c>
      <c r="B293" s="1" t="str">
        <f t="shared" si="28"/>
        <v>Marzo 11 de 2014</v>
      </c>
      <c r="C293" s="1" t="s">
        <v>428</v>
      </c>
      <c r="D293" s="2">
        <v>3064</v>
      </c>
      <c r="E293" s="1" t="s">
        <v>429</v>
      </c>
      <c r="F293" s="3">
        <v>0.71890418884136742</v>
      </c>
      <c r="G293" s="1" t="s">
        <v>430</v>
      </c>
      <c r="H293" s="8">
        <f>VLOOKUP(B293,'TRM2'!C:D,2,0)</f>
        <v>2042.78</v>
      </c>
      <c r="I293" s="9">
        <f t="shared" si="29"/>
        <v>6259077.9199999999</v>
      </c>
      <c r="J293" s="7">
        <f t="shared" si="30"/>
        <v>6259.0779199999997</v>
      </c>
      <c r="K293" t="e">
        <f>VLOOKUP(A293,'Cacao Nacional'!B:D,3,0)</f>
        <v>#N/A</v>
      </c>
      <c r="L293" t="str">
        <f t="shared" si="31"/>
        <v>Marzo</v>
      </c>
      <c r="M293" t="str">
        <f t="shared" si="32"/>
        <v>2014</v>
      </c>
      <c r="N293" t="str">
        <f t="shared" si="33"/>
        <v>Marzo de 2014</v>
      </c>
      <c r="O293" s="24">
        <f t="shared" si="34"/>
        <v>41709</v>
      </c>
    </row>
    <row r="294" spans="1:15" x14ac:dyDescent="0.3">
      <c r="A294" s="1" t="s">
        <v>691</v>
      </c>
      <c r="B294" s="1" t="str">
        <f t="shared" si="28"/>
        <v>Marzo 12 de 2014</v>
      </c>
      <c r="C294" s="1" t="s">
        <v>428</v>
      </c>
      <c r="D294" s="2">
        <v>3016.55</v>
      </c>
      <c r="E294" s="1" t="s">
        <v>429</v>
      </c>
      <c r="F294" s="3">
        <v>-1.5486292428198374</v>
      </c>
      <c r="G294" s="1" t="s">
        <v>430</v>
      </c>
      <c r="H294" s="8">
        <f>VLOOKUP(B294,'TRM2'!C:D,2,0)</f>
        <v>2043.59</v>
      </c>
      <c r="I294" s="9">
        <f t="shared" si="29"/>
        <v>6164591.4145</v>
      </c>
      <c r="J294" s="7">
        <f t="shared" si="30"/>
        <v>6164.5914144999997</v>
      </c>
      <c r="K294" t="e">
        <f>VLOOKUP(A294,'Cacao Nacional'!B:D,3,0)</f>
        <v>#N/A</v>
      </c>
      <c r="L294" t="str">
        <f t="shared" si="31"/>
        <v>Marzo</v>
      </c>
      <c r="M294" t="str">
        <f t="shared" si="32"/>
        <v>2014</v>
      </c>
      <c r="N294" t="str">
        <f t="shared" si="33"/>
        <v>Marzo de 2014</v>
      </c>
      <c r="O294" s="24">
        <f t="shared" si="34"/>
        <v>41710</v>
      </c>
    </row>
    <row r="295" spans="1:15" x14ac:dyDescent="0.3">
      <c r="A295" s="1" t="s">
        <v>692</v>
      </c>
      <c r="B295" s="1" t="str">
        <f t="shared" si="28"/>
        <v>Marzo 13 de 2014</v>
      </c>
      <c r="C295" s="1" t="s">
        <v>428</v>
      </c>
      <c r="D295" s="2">
        <v>3064.16</v>
      </c>
      <c r="E295" s="1" t="s">
        <v>429</v>
      </c>
      <c r="F295" s="3">
        <v>1.5782930831579012</v>
      </c>
      <c r="G295" s="1" t="s">
        <v>430</v>
      </c>
      <c r="H295" s="8">
        <f>VLOOKUP(B295,'TRM2'!C:D,2,0)</f>
        <v>2047.59</v>
      </c>
      <c r="I295" s="9">
        <f t="shared" si="29"/>
        <v>6274143.3743999992</v>
      </c>
      <c r="J295" s="7">
        <f t="shared" si="30"/>
        <v>6274.1433743999987</v>
      </c>
      <c r="K295" t="e">
        <f>VLOOKUP(A295,'Cacao Nacional'!B:D,3,0)</f>
        <v>#N/A</v>
      </c>
      <c r="L295" t="str">
        <f t="shared" si="31"/>
        <v>Marzo</v>
      </c>
      <c r="M295" t="str">
        <f t="shared" si="32"/>
        <v>2014</v>
      </c>
      <c r="N295" t="str">
        <f t="shared" si="33"/>
        <v>Marzo de 2014</v>
      </c>
      <c r="O295" s="24">
        <f t="shared" si="34"/>
        <v>41711</v>
      </c>
    </row>
    <row r="296" spans="1:15" x14ac:dyDescent="0.3">
      <c r="A296" s="1" t="s">
        <v>693</v>
      </c>
      <c r="B296" s="1" t="str">
        <f t="shared" si="28"/>
        <v>Marzo 14 de 2014</v>
      </c>
      <c r="C296" s="1" t="s">
        <v>428</v>
      </c>
      <c r="D296" s="2">
        <v>3055.77</v>
      </c>
      <c r="E296" s="1" t="s">
        <v>429</v>
      </c>
      <c r="F296" s="3">
        <v>-0.2738107670617681</v>
      </c>
      <c r="G296" s="1" t="s">
        <v>430</v>
      </c>
      <c r="H296" s="8">
        <f>VLOOKUP(B296,'TRM2'!C:D,2,0)</f>
        <v>2044.48</v>
      </c>
      <c r="I296" s="9">
        <f t="shared" si="29"/>
        <v>6247460.6496000001</v>
      </c>
      <c r="J296" s="7">
        <f t="shared" si="30"/>
        <v>6247.4606495999997</v>
      </c>
      <c r="K296" t="e">
        <f>VLOOKUP(A296,'Cacao Nacional'!B:D,3,0)</f>
        <v>#N/A</v>
      </c>
      <c r="L296" t="str">
        <f t="shared" si="31"/>
        <v>Marzo</v>
      </c>
      <c r="M296" t="str">
        <f t="shared" si="32"/>
        <v>2014</v>
      </c>
      <c r="N296" t="str">
        <f t="shared" si="33"/>
        <v>Marzo de 2014</v>
      </c>
      <c r="O296" s="24">
        <f t="shared" si="34"/>
        <v>41712</v>
      </c>
    </row>
    <row r="297" spans="1:15" x14ac:dyDescent="0.3">
      <c r="A297" s="1" t="s">
        <v>44</v>
      </c>
      <c r="B297" s="1" t="str">
        <f t="shared" si="28"/>
        <v>Marzo 17 de 2014</v>
      </c>
      <c r="C297" s="1" t="s">
        <v>428</v>
      </c>
      <c r="D297" s="2">
        <v>3089.17</v>
      </c>
      <c r="E297" s="1" t="s">
        <v>429</v>
      </c>
      <c r="F297" s="3">
        <v>1.0930141993671019</v>
      </c>
      <c r="G297" s="1" t="s">
        <v>430</v>
      </c>
      <c r="H297" s="8">
        <f>VLOOKUP(B297,'TRM2'!C:D,2,0)</f>
        <v>2044.58</v>
      </c>
      <c r="I297" s="9">
        <f t="shared" si="29"/>
        <v>6316055.1985999998</v>
      </c>
      <c r="J297" s="7">
        <f t="shared" si="30"/>
        <v>6316.0551986</v>
      </c>
      <c r="K297">
        <f>VLOOKUP(A297,'Cacao Nacional'!B:D,3,0)</f>
        <v>5375</v>
      </c>
      <c r="L297" t="str">
        <f t="shared" si="31"/>
        <v>Marzo</v>
      </c>
      <c r="M297" t="str">
        <f t="shared" si="32"/>
        <v>2014</v>
      </c>
      <c r="N297" t="str">
        <f t="shared" si="33"/>
        <v>Marzo de 2014</v>
      </c>
      <c r="O297" s="24">
        <f t="shared" si="34"/>
        <v>41715</v>
      </c>
    </row>
    <row r="298" spans="1:15" x14ac:dyDescent="0.3">
      <c r="A298" s="1" t="s">
        <v>694</v>
      </c>
      <c r="B298" s="1" t="str">
        <f t="shared" si="28"/>
        <v>Marzo 18 de 2014</v>
      </c>
      <c r="C298" s="1" t="s">
        <v>428</v>
      </c>
      <c r="D298" s="2">
        <v>3077.89</v>
      </c>
      <c r="E298" s="1" t="s">
        <v>429</v>
      </c>
      <c r="F298" s="3">
        <v>-0.36514662514527202</v>
      </c>
      <c r="G298" s="1" t="s">
        <v>430</v>
      </c>
      <c r="H298" s="8">
        <f>VLOOKUP(B298,'TRM2'!C:D,2,0)</f>
        <v>2035.16</v>
      </c>
      <c r="I298" s="9">
        <f t="shared" si="29"/>
        <v>6263998.6124</v>
      </c>
      <c r="J298" s="7">
        <f t="shared" si="30"/>
        <v>6263.9986123999997</v>
      </c>
      <c r="K298" t="e">
        <f>VLOOKUP(A298,'Cacao Nacional'!B:D,3,0)</f>
        <v>#N/A</v>
      </c>
      <c r="L298" t="str">
        <f t="shared" si="31"/>
        <v>Marzo</v>
      </c>
      <c r="M298" t="str">
        <f t="shared" si="32"/>
        <v>2014</v>
      </c>
      <c r="N298" t="str">
        <f t="shared" si="33"/>
        <v>Marzo de 2014</v>
      </c>
      <c r="O298" s="24">
        <f t="shared" si="34"/>
        <v>41716</v>
      </c>
    </row>
    <row r="299" spans="1:15" x14ac:dyDescent="0.3">
      <c r="A299" s="1" t="s">
        <v>695</v>
      </c>
      <c r="B299" s="1" t="str">
        <f t="shared" si="28"/>
        <v>Marzo 19 de 2014</v>
      </c>
      <c r="C299" s="1" t="s">
        <v>428</v>
      </c>
      <c r="D299" s="2">
        <v>3090.42</v>
      </c>
      <c r="E299" s="1" t="s">
        <v>429</v>
      </c>
      <c r="F299" s="3">
        <v>0.40709706974583887</v>
      </c>
      <c r="G299" s="1" t="s">
        <v>430</v>
      </c>
      <c r="H299" s="8">
        <f>VLOOKUP(B299,'TRM2'!C:D,2,0)</f>
        <v>2034.86</v>
      </c>
      <c r="I299" s="9">
        <f t="shared" si="29"/>
        <v>6288572.0411999999</v>
      </c>
      <c r="J299" s="7">
        <f t="shared" si="30"/>
        <v>6288.5720412000001</v>
      </c>
      <c r="K299" t="e">
        <f>VLOOKUP(A299,'Cacao Nacional'!B:D,3,0)</f>
        <v>#N/A</v>
      </c>
      <c r="L299" t="str">
        <f t="shared" si="31"/>
        <v>Marzo</v>
      </c>
      <c r="M299" t="str">
        <f t="shared" si="32"/>
        <v>2014</v>
      </c>
      <c r="N299" t="str">
        <f t="shared" si="33"/>
        <v>Marzo de 2014</v>
      </c>
      <c r="O299" s="24">
        <f t="shared" si="34"/>
        <v>41717</v>
      </c>
    </row>
    <row r="300" spans="1:15" x14ac:dyDescent="0.3">
      <c r="A300" s="1" t="s">
        <v>696</v>
      </c>
      <c r="B300" s="1" t="str">
        <f t="shared" si="28"/>
        <v>Marzo 20 de 2014</v>
      </c>
      <c r="C300" s="1" t="s">
        <v>428</v>
      </c>
      <c r="D300" s="2">
        <v>3044.64</v>
      </c>
      <c r="E300" s="1" t="s">
        <v>429</v>
      </c>
      <c r="F300" s="3">
        <v>-1.4813520492360326</v>
      </c>
      <c r="G300" s="1" t="s">
        <v>430</v>
      </c>
      <c r="H300" s="8">
        <f>VLOOKUP(B300,'TRM2'!C:D,2,0)</f>
        <v>2017.38</v>
      </c>
      <c r="I300" s="9">
        <f t="shared" si="29"/>
        <v>6142195.8432</v>
      </c>
      <c r="J300" s="7">
        <f t="shared" si="30"/>
        <v>6142.1958432000001</v>
      </c>
      <c r="K300" t="e">
        <f>VLOOKUP(A300,'Cacao Nacional'!B:D,3,0)</f>
        <v>#N/A</v>
      </c>
      <c r="L300" t="str">
        <f t="shared" si="31"/>
        <v>Marzo</v>
      </c>
      <c r="M300" t="str">
        <f t="shared" si="32"/>
        <v>2014</v>
      </c>
      <c r="N300" t="str">
        <f t="shared" si="33"/>
        <v>Marzo de 2014</v>
      </c>
      <c r="O300" s="24">
        <f t="shared" si="34"/>
        <v>41718</v>
      </c>
    </row>
    <row r="301" spans="1:15" x14ac:dyDescent="0.3">
      <c r="A301" s="1" t="s">
        <v>697</v>
      </c>
      <c r="B301" s="1" t="str">
        <f t="shared" si="28"/>
        <v>Marzo 21 de 2014</v>
      </c>
      <c r="C301" s="1" t="s">
        <v>428</v>
      </c>
      <c r="D301" s="2">
        <v>3014.63</v>
      </c>
      <c r="E301" s="1" t="s">
        <v>429</v>
      </c>
      <c r="F301" s="3">
        <v>-0.98566661411529</v>
      </c>
      <c r="G301" s="1" t="s">
        <v>430</v>
      </c>
      <c r="H301" s="8">
        <f>VLOOKUP(B301,'TRM2'!C:D,2,0)</f>
        <v>1998.6</v>
      </c>
      <c r="I301" s="9">
        <f t="shared" si="29"/>
        <v>6025039.5180000002</v>
      </c>
      <c r="J301" s="7">
        <f t="shared" si="30"/>
        <v>6025.0395180000005</v>
      </c>
      <c r="K301" t="e">
        <f>VLOOKUP(A301,'Cacao Nacional'!B:D,3,0)</f>
        <v>#N/A</v>
      </c>
      <c r="L301" t="str">
        <f t="shared" si="31"/>
        <v>Marzo</v>
      </c>
      <c r="M301" t="str">
        <f t="shared" si="32"/>
        <v>2014</v>
      </c>
      <c r="N301" t="str">
        <f t="shared" si="33"/>
        <v>Marzo de 2014</v>
      </c>
      <c r="O301" s="24">
        <f t="shared" si="34"/>
        <v>41719</v>
      </c>
    </row>
    <row r="302" spans="1:15" x14ac:dyDescent="0.3">
      <c r="A302" s="1" t="s">
        <v>698</v>
      </c>
      <c r="B302" s="1" t="str">
        <f t="shared" si="28"/>
        <v>Marzo 25 de 2014</v>
      </c>
      <c r="C302" s="1" t="s">
        <v>428</v>
      </c>
      <c r="D302" s="2">
        <v>3028.46</v>
      </c>
      <c r="E302" s="1" t="s">
        <v>429</v>
      </c>
      <c r="F302" s="3">
        <v>0.4587627669067158</v>
      </c>
      <c r="G302" s="1" t="s">
        <v>430</v>
      </c>
      <c r="H302" s="8">
        <f>VLOOKUP(B302,'TRM2'!C:D,2,0)</f>
        <v>1993.85</v>
      </c>
      <c r="I302" s="9">
        <f t="shared" si="29"/>
        <v>6038294.9709999999</v>
      </c>
      <c r="J302" s="7">
        <f t="shared" si="30"/>
        <v>6038.2949710000003</v>
      </c>
      <c r="K302" t="e">
        <f>VLOOKUP(A302,'Cacao Nacional'!B:D,3,0)</f>
        <v>#N/A</v>
      </c>
      <c r="L302" t="str">
        <f t="shared" si="31"/>
        <v>Marzo</v>
      </c>
      <c r="M302" t="str">
        <f t="shared" si="32"/>
        <v>2014</v>
      </c>
      <c r="N302" t="str">
        <f t="shared" si="33"/>
        <v>Marzo de 2014</v>
      </c>
      <c r="O302" s="24">
        <f t="shared" si="34"/>
        <v>41723</v>
      </c>
    </row>
    <row r="303" spans="1:15" x14ac:dyDescent="0.3">
      <c r="A303" s="1" t="s">
        <v>699</v>
      </c>
      <c r="B303" s="1" t="str">
        <f t="shared" si="28"/>
        <v>Marzo 26 de 2014</v>
      </c>
      <c r="C303" s="1" t="s">
        <v>428</v>
      </c>
      <c r="D303" s="2">
        <v>3035.9</v>
      </c>
      <c r="E303" s="1" t="s">
        <v>429</v>
      </c>
      <c r="F303" s="3">
        <v>0.24566941613889748</v>
      </c>
      <c r="G303" s="1" t="s">
        <v>430</v>
      </c>
      <c r="H303" s="8">
        <f>VLOOKUP(B303,'TRM2'!C:D,2,0)</f>
        <v>1993.85</v>
      </c>
      <c r="I303" s="9">
        <f t="shared" si="29"/>
        <v>6053129.2149999999</v>
      </c>
      <c r="J303" s="7">
        <f t="shared" si="30"/>
        <v>6053.1292149999999</v>
      </c>
      <c r="K303" t="e">
        <f>VLOOKUP(A303,'Cacao Nacional'!B:D,3,0)</f>
        <v>#N/A</v>
      </c>
      <c r="L303" t="str">
        <f t="shared" si="31"/>
        <v>Marzo</v>
      </c>
      <c r="M303" t="str">
        <f t="shared" si="32"/>
        <v>2014</v>
      </c>
      <c r="N303" t="str">
        <f t="shared" si="33"/>
        <v>Marzo de 2014</v>
      </c>
      <c r="O303" s="24">
        <f t="shared" si="34"/>
        <v>41724</v>
      </c>
    </row>
    <row r="304" spans="1:15" x14ac:dyDescent="0.3">
      <c r="A304" s="1" t="s">
        <v>700</v>
      </c>
      <c r="B304" s="1" t="str">
        <f t="shared" si="28"/>
        <v>Marzo 27 de 2014</v>
      </c>
      <c r="C304" s="1" t="s">
        <v>428</v>
      </c>
      <c r="D304" s="2">
        <v>3027.69</v>
      </c>
      <c r="E304" s="1" t="s">
        <v>429</v>
      </c>
      <c r="F304" s="3">
        <v>-0.27043051483909336</v>
      </c>
      <c r="G304" s="1" t="s">
        <v>430</v>
      </c>
      <c r="H304" s="8">
        <f>VLOOKUP(B304,'TRM2'!C:D,2,0)</f>
        <v>1973.03</v>
      </c>
      <c r="I304" s="9">
        <f t="shared" si="29"/>
        <v>5973723.2006999999</v>
      </c>
      <c r="J304" s="7">
        <f t="shared" si="30"/>
        <v>5973.7232007000002</v>
      </c>
      <c r="K304" t="e">
        <f>VLOOKUP(A304,'Cacao Nacional'!B:D,3,0)</f>
        <v>#N/A</v>
      </c>
      <c r="L304" t="str">
        <f t="shared" si="31"/>
        <v>Marzo</v>
      </c>
      <c r="M304" t="str">
        <f t="shared" si="32"/>
        <v>2014</v>
      </c>
      <c r="N304" t="str">
        <f t="shared" si="33"/>
        <v>Marzo de 2014</v>
      </c>
      <c r="O304" s="24">
        <f t="shared" si="34"/>
        <v>41725</v>
      </c>
    </row>
    <row r="305" spans="1:15" x14ac:dyDescent="0.3">
      <c r="A305" s="1" t="s">
        <v>701</v>
      </c>
      <c r="B305" s="1" t="str">
        <f t="shared" si="28"/>
        <v>Marzo 28 de 2014</v>
      </c>
      <c r="C305" s="1" t="s">
        <v>428</v>
      </c>
      <c r="D305" s="2">
        <v>3062.5</v>
      </c>
      <c r="E305" s="1" t="s">
        <v>429</v>
      </c>
      <c r="F305" s="3">
        <v>1.1497214047673292</v>
      </c>
      <c r="G305" s="1" t="s">
        <v>430</v>
      </c>
      <c r="H305" s="8">
        <f>VLOOKUP(B305,'TRM2'!C:D,2,0)</f>
        <v>1965.64</v>
      </c>
      <c r="I305" s="9">
        <f t="shared" si="29"/>
        <v>6019772.5</v>
      </c>
      <c r="J305" s="7">
        <f t="shared" si="30"/>
        <v>6019.7725</v>
      </c>
      <c r="K305" t="e">
        <f>VLOOKUP(A305,'Cacao Nacional'!B:D,3,0)</f>
        <v>#N/A</v>
      </c>
      <c r="L305" t="str">
        <f t="shared" si="31"/>
        <v>Marzo</v>
      </c>
      <c r="M305" t="str">
        <f t="shared" si="32"/>
        <v>2014</v>
      </c>
      <c r="N305" t="str">
        <f t="shared" si="33"/>
        <v>Marzo de 2014</v>
      </c>
      <c r="O305" s="24">
        <f t="shared" si="34"/>
        <v>41726</v>
      </c>
    </row>
    <row r="306" spans="1:15" x14ac:dyDescent="0.3">
      <c r="A306" s="1" t="s">
        <v>46</v>
      </c>
      <c r="B306" s="1" t="str">
        <f t="shared" si="28"/>
        <v>Marzo 31 de 2014</v>
      </c>
      <c r="C306" s="1" t="s">
        <v>428</v>
      </c>
      <c r="D306" s="2">
        <v>3034.16</v>
      </c>
      <c r="E306" s="1" t="s">
        <v>429</v>
      </c>
      <c r="F306" s="3">
        <v>-0.92538775510204552</v>
      </c>
      <c r="G306" s="1" t="s">
        <v>430</v>
      </c>
      <c r="H306" s="8">
        <f>VLOOKUP(B306,'TRM2'!C:D,2,0)</f>
        <v>1965.32</v>
      </c>
      <c r="I306" s="9">
        <f t="shared" si="29"/>
        <v>5963095.3311999999</v>
      </c>
      <c r="J306" s="7">
        <f t="shared" si="30"/>
        <v>5963.0953312000001</v>
      </c>
      <c r="K306">
        <f>VLOOKUP(A306,'Cacao Nacional'!B:D,3,0)</f>
        <v>5475</v>
      </c>
      <c r="L306" t="str">
        <f t="shared" si="31"/>
        <v>Marzo</v>
      </c>
      <c r="M306" t="str">
        <f t="shared" si="32"/>
        <v>2014</v>
      </c>
      <c r="N306" t="str">
        <f t="shared" si="33"/>
        <v>Marzo de 2014</v>
      </c>
      <c r="O306" s="24">
        <f t="shared" si="34"/>
        <v>41729</v>
      </c>
    </row>
    <row r="307" spans="1:15" x14ac:dyDescent="0.3">
      <c r="A307" s="1" t="s">
        <v>702</v>
      </c>
      <c r="B307" s="1" t="str">
        <f t="shared" si="28"/>
        <v>Abril 1 de 2014</v>
      </c>
      <c r="C307" s="1" t="s">
        <v>428</v>
      </c>
      <c r="D307" s="2">
        <v>3021.27</v>
      </c>
      <c r="E307" s="1" t="s">
        <v>429</v>
      </c>
      <c r="F307" s="3">
        <v>-0.42482927729585362</v>
      </c>
      <c r="G307" s="1" t="s">
        <v>430</v>
      </c>
      <c r="H307" s="8">
        <f>VLOOKUP(B307,'TRM2'!C:D,2,0)</f>
        <v>1969.45</v>
      </c>
      <c r="I307" s="9">
        <f t="shared" si="29"/>
        <v>5950240.2015000004</v>
      </c>
      <c r="J307" s="7">
        <f t="shared" si="30"/>
        <v>5950.2402015000007</v>
      </c>
      <c r="K307" t="e">
        <f>VLOOKUP(A307,'Cacao Nacional'!B:D,3,0)</f>
        <v>#N/A</v>
      </c>
      <c r="L307" t="str">
        <f t="shared" si="31"/>
        <v>Abril</v>
      </c>
      <c r="M307" t="str">
        <f t="shared" si="32"/>
        <v>2014</v>
      </c>
      <c r="N307" t="str">
        <f t="shared" si="33"/>
        <v>Abril de 2014</v>
      </c>
      <c r="O307" s="24">
        <f t="shared" si="34"/>
        <v>41730</v>
      </c>
    </row>
    <row r="308" spans="1:15" x14ac:dyDescent="0.3">
      <c r="A308" s="1" t="s">
        <v>703</v>
      </c>
      <c r="B308" s="1" t="str">
        <f t="shared" si="28"/>
        <v>Abril 2 de 2014</v>
      </c>
      <c r="C308" s="1" t="s">
        <v>428</v>
      </c>
      <c r="D308" s="2">
        <v>3001.09</v>
      </c>
      <c r="E308" s="1" t="s">
        <v>429</v>
      </c>
      <c r="F308" s="3">
        <v>-0.6679310356240864</v>
      </c>
      <c r="G308" s="1" t="s">
        <v>430</v>
      </c>
      <c r="H308" s="8">
        <f>VLOOKUP(B308,'TRM2'!C:D,2,0)</f>
        <v>1966.02</v>
      </c>
      <c r="I308" s="9">
        <f t="shared" si="29"/>
        <v>5900202.9618000006</v>
      </c>
      <c r="J308" s="7">
        <f t="shared" si="30"/>
        <v>5900.2029618000006</v>
      </c>
      <c r="K308" t="e">
        <f>VLOOKUP(A308,'Cacao Nacional'!B:D,3,0)</f>
        <v>#N/A</v>
      </c>
      <c r="L308" t="str">
        <f t="shared" si="31"/>
        <v>Abril</v>
      </c>
      <c r="M308" t="str">
        <f t="shared" si="32"/>
        <v>2014</v>
      </c>
      <c r="N308" t="str">
        <f t="shared" si="33"/>
        <v>Abril de 2014</v>
      </c>
      <c r="O308" s="24">
        <f t="shared" si="34"/>
        <v>41731</v>
      </c>
    </row>
    <row r="309" spans="1:15" x14ac:dyDescent="0.3">
      <c r="A309" s="1" t="s">
        <v>704</v>
      </c>
      <c r="B309" s="1" t="str">
        <f t="shared" si="28"/>
        <v>Abril 3 de 2014</v>
      </c>
      <c r="C309" s="1" t="s">
        <v>428</v>
      </c>
      <c r="D309" s="2">
        <v>2999.09</v>
      </c>
      <c r="E309" s="1" t="s">
        <v>429</v>
      </c>
      <c r="F309" s="3">
        <v>-6.6642453241988753E-2</v>
      </c>
      <c r="G309" s="1" t="s">
        <v>430</v>
      </c>
      <c r="H309" s="8">
        <f>VLOOKUP(B309,'TRM2'!C:D,2,0)</f>
        <v>1963.51</v>
      </c>
      <c r="I309" s="9">
        <f t="shared" si="29"/>
        <v>5888743.2059000004</v>
      </c>
      <c r="J309" s="7">
        <f t="shared" si="30"/>
        <v>5888.7432059000002</v>
      </c>
      <c r="K309" t="e">
        <f>VLOOKUP(A309,'Cacao Nacional'!B:D,3,0)</f>
        <v>#N/A</v>
      </c>
      <c r="L309" t="str">
        <f t="shared" si="31"/>
        <v>Abril</v>
      </c>
      <c r="M309" t="str">
        <f t="shared" si="32"/>
        <v>2014</v>
      </c>
      <c r="N309" t="str">
        <f t="shared" si="33"/>
        <v>Abril de 2014</v>
      </c>
      <c r="O309" s="24">
        <f t="shared" si="34"/>
        <v>41732</v>
      </c>
    </row>
    <row r="310" spans="1:15" x14ac:dyDescent="0.3">
      <c r="A310" s="1" t="s">
        <v>705</v>
      </c>
      <c r="B310" s="1" t="str">
        <f t="shared" si="28"/>
        <v>Abril 4 de 2014</v>
      </c>
      <c r="C310" s="1" t="s">
        <v>428</v>
      </c>
      <c r="D310" s="2">
        <v>3044.78</v>
      </c>
      <c r="E310" s="1" t="s">
        <v>429</v>
      </c>
      <c r="F310" s="3">
        <v>1.5234621168421105</v>
      </c>
      <c r="G310" s="1" t="s">
        <v>430</v>
      </c>
      <c r="H310" s="8">
        <f>VLOOKUP(B310,'TRM2'!C:D,2,0)</f>
        <v>1966.4</v>
      </c>
      <c r="I310" s="9">
        <f t="shared" si="29"/>
        <v>5987255.3920000009</v>
      </c>
      <c r="J310" s="7">
        <f t="shared" si="30"/>
        <v>5987.2553920000009</v>
      </c>
      <c r="K310" t="e">
        <f>VLOOKUP(A310,'Cacao Nacional'!B:D,3,0)</f>
        <v>#N/A</v>
      </c>
      <c r="L310" t="str">
        <f t="shared" si="31"/>
        <v>Abril</v>
      </c>
      <c r="M310" t="str">
        <f t="shared" si="32"/>
        <v>2014</v>
      </c>
      <c r="N310" t="str">
        <f t="shared" si="33"/>
        <v>Abril de 2014</v>
      </c>
      <c r="O310" s="24">
        <f t="shared" si="34"/>
        <v>41733</v>
      </c>
    </row>
    <row r="311" spans="1:15" x14ac:dyDescent="0.3">
      <c r="A311" s="1" t="s">
        <v>47</v>
      </c>
      <c r="B311" s="1" t="str">
        <f t="shared" si="28"/>
        <v>Abril 7 de 2014</v>
      </c>
      <c r="C311" s="1" t="s">
        <v>428</v>
      </c>
      <c r="D311" s="2">
        <v>3038.9</v>
      </c>
      <c r="E311" s="1" t="s">
        <v>429</v>
      </c>
      <c r="F311" s="3">
        <v>-0.1931174009288063</v>
      </c>
      <c r="G311" s="1" t="s">
        <v>430</v>
      </c>
      <c r="H311" s="8">
        <f>VLOOKUP(B311,'TRM2'!C:D,2,0)</f>
        <v>1951.85</v>
      </c>
      <c r="I311" s="9">
        <f t="shared" si="29"/>
        <v>5931476.9649999999</v>
      </c>
      <c r="J311" s="7">
        <f t="shared" si="30"/>
        <v>5931.4769649999998</v>
      </c>
      <c r="K311">
        <f>VLOOKUP(A311,'Cacao Nacional'!B:D,3,0)</f>
        <v>5425</v>
      </c>
      <c r="L311" t="str">
        <f t="shared" si="31"/>
        <v>Abril</v>
      </c>
      <c r="M311" t="str">
        <f t="shared" si="32"/>
        <v>2014</v>
      </c>
      <c r="N311" t="str">
        <f t="shared" si="33"/>
        <v>Abril de 2014</v>
      </c>
      <c r="O311" s="24">
        <f t="shared" si="34"/>
        <v>41736</v>
      </c>
    </row>
    <row r="312" spans="1:15" x14ac:dyDescent="0.3">
      <c r="A312" s="1" t="s">
        <v>706</v>
      </c>
      <c r="B312" s="1" t="str">
        <f t="shared" si="28"/>
        <v>Abril 8 de 2014</v>
      </c>
      <c r="C312" s="1" t="s">
        <v>428</v>
      </c>
      <c r="D312" s="2">
        <v>3070.85</v>
      </c>
      <c r="E312" s="1" t="s">
        <v>429</v>
      </c>
      <c r="F312" s="3">
        <v>1.0513672710520194</v>
      </c>
      <c r="G312" s="1" t="s">
        <v>430</v>
      </c>
      <c r="H312" s="8">
        <f>VLOOKUP(B312,'TRM2'!C:D,2,0)</f>
        <v>1937.59</v>
      </c>
      <c r="I312" s="9">
        <f t="shared" si="29"/>
        <v>5950048.2514999993</v>
      </c>
      <c r="J312" s="7">
        <f t="shared" si="30"/>
        <v>5950.0482514999994</v>
      </c>
      <c r="K312" t="e">
        <f>VLOOKUP(A312,'Cacao Nacional'!B:D,3,0)</f>
        <v>#N/A</v>
      </c>
      <c r="L312" t="str">
        <f t="shared" si="31"/>
        <v>Abril</v>
      </c>
      <c r="M312" t="str">
        <f t="shared" si="32"/>
        <v>2014</v>
      </c>
      <c r="N312" t="str">
        <f t="shared" si="33"/>
        <v>Abril de 2014</v>
      </c>
      <c r="O312" s="24">
        <f t="shared" si="34"/>
        <v>41737</v>
      </c>
    </row>
    <row r="313" spans="1:15" x14ac:dyDescent="0.3">
      <c r="A313" s="1" t="s">
        <v>707</v>
      </c>
      <c r="B313" s="1" t="str">
        <f t="shared" si="28"/>
        <v>Abril 9 de 2014</v>
      </c>
      <c r="C313" s="1" t="s">
        <v>428</v>
      </c>
      <c r="D313" s="2">
        <v>3088.63</v>
      </c>
      <c r="E313" s="1" t="s">
        <v>429</v>
      </c>
      <c r="F313" s="3">
        <v>0.57899278701337409</v>
      </c>
      <c r="G313" s="1" t="s">
        <v>430</v>
      </c>
      <c r="H313" s="8">
        <f>VLOOKUP(B313,'TRM2'!C:D,2,0)</f>
        <v>1923.95</v>
      </c>
      <c r="I313" s="9">
        <f t="shared" si="29"/>
        <v>5942369.6885000002</v>
      </c>
      <c r="J313" s="7">
        <f t="shared" si="30"/>
        <v>5942.3696884999999</v>
      </c>
      <c r="K313" t="e">
        <f>VLOOKUP(A313,'Cacao Nacional'!B:D,3,0)</f>
        <v>#N/A</v>
      </c>
      <c r="L313" t="str">
        <f t="shared" si="31"/>
        <v>Abril</v>
      </c>
      <c r="M313" t="str">
        <f t="shared" si="32"/>
        <v>2014</v>
      </c>
      <c r="N313" t="str">
        <f t="shared" si="33"/>
        <v>Abril de 2014</v>
      </c>
      <c r="O313" s="24">
        <f t="shared" si="34"/>
        <v>41738</v>
      </c>
    </row>
    <row r="314" spans="1:15" x14ac:dyDescent="0.3">
      <c r="A314" s="1" t="s">
        <v>708</v>
      </c>
      <c r="B314" s="1" t="str">
        <f t="shared" si="28"/>
        <v>Abril 10 de 2014</v>
      </c>
      <c r="C314" s="1" t="s">
        <v>428</v>
      </c>
      <c r="D314" s="2">
        <v>3059.51</v>
      </c>
      <c r="E314" s="1" t="s">
        <v>429</v>
      </c>
      <c r="F314" s="3">
        <v>-0.94281283287411866</v>
      </c>
      <c r="G314" s="1" t="s">
        <v>430</v>
      </c>
      <c r="H314" s="8">
        <f>VLOOKUP(B314,'TRM2'!C:D,2,0)</f>
        <v>1931.09</v>
      </c>
      <c r="I314" s="9">
        <f t="shared" si="29"/>
        <v>5908189.1659000004</v>
      </c>
      <c r="J314" s="7">
        <f t="shared" si="30"/>
        <v>5908.1891659000003</v>
      </c>
      <c r="K314" t="e">
        <f>VLOOKUP(A314,'Cacao Nacional'!B:D,3,0)</f>
        <v>#N/A</v>
      </c>
      <c r="L314" t="str">
        <f t="shared" si="31"/>
        <v>Abril</v>
      </c>
      <c r="M314" t="str">
        <f t="shared" si="32"/>
        <v>2014</v>
      </c>
      <c r="N314" t="str">
        <f t="shared" si="33"/>
        <v>Abril de 2014</v>
      </c>
      <c r="O314" s="24">
        <f t="shared" si="34"/>
        <v>41739</v>
      </c>
    </row>
    <row r="315" spans="1:15" x14ac:dyDescent="0.3">
      <c r="A315" s="1" t="s">
        <v>709</v>
      </c>
      <c r="B315" s="1" t="str">
        <f t="shared" si="28"/>
        <v>Abril 11 de 2014</v>
      </c>
      <c r="C315" s="1" t="s">
        <v>428</v>
      </c>
      <c r="D315" s="2">
        <v>3066.66</v>
      </c>
      <c r="E315" s="1" t="s">
        <v>429</v>
      </c>
      <c r="F315" s="3">
        <v>0.23369755287610228</v>
      </c>
      <c r="G315" s="1" t="s">
        <v>430</v>
      </c>
      <c r="H315" s="8">
        <f>VLOOKUP(B315,'TRM2'!C:D,2,0)</f>
        <v>1920.93</v>
      </c>
      <c r="I315" s="9">
        <f t="shared" si="29"/>
        <v>5890839.1937999995</v>
      </c>
      <c r="J315" s="7">
        <f t="shared" si="30"/>
        <v>5890.8391937999995</v>
      </c>
      <c r="K315" t="e">
        <f>VLOOKUP(A315,'Cacao Nacional'!B:D,3,0)</f>
        <v>#N/A</v>
      </c>
      <c r="L315" t="str">
        <f t="shared" si="31"/>
        <v>Abril</v>
      </c>
      <c r="M315" t="str">
        <f t="shared" si="32"/>
        <v>2014</v>
      </c>
      <c r="N315" t="str">
        <f t="shared" si="33"/>
        <v>Abril de 2014</v>
      </c>
      <c r="O315" s="24">
        <f t="shared" si="34"/>
        <v>41740</v>
      </c>
    </row>
    <row r="316" spans="1:15" x14ac:dyDescent="0.3">
      <c r="A316" s="1" t="s">
        <v>48</v>
      </c>
      <c r="B316" s="1" t="str">
        <f t="shared" si="28"/>
        <v>Abril 14 de 2014</v>
      </c>
      <c r="C316" s="1" t="s">
        <v>428</v>
      </c>
      <c r="D316" s="2">
        <v>3066.18</v>
      </c>
      <c r="E316" s="1" t="s">
        <v>429</v>
      </c>
      <c r="F316" s="3">
        <v>-1.5652207939583072E-2</v>
      </c>
      <c r="G316" s="1" t="s">
        <v>430</v>
      </c>
      <c r="H316" s="8">
        <f>VLOOKUP(B316,'TRM2'!C:D,2,0)</f>
        <v>1927.28</v>
      </c>
      <c r="I316" s="9">
        <f t="shared" si="29"/>
        <v>5909387.3903999999</v>
      </c>
      <c r="J316" s="7">
        <f t="shared" si="30"/>
        <v>5909.3873904000002</v>
      </c>
      <c r="K316">
        <f>VLOOKUP(A316,'Cacao Nacional'!B:D,3,0)</f>
        <v>5425</v>
      </c>
      <c r="L316" t="str">
        <f t="shared" si="31"/>
        <v>Abril</v>
      </c>
      <c r="M316" t="str">
        <f t="shared" si="32"/>
        <v>2014</v>
      </c>
      <c r="N316" t="str">
        <f t="shared" si="33"/>
        <v>Abril de 2014</v>
      </c>
      <c r="O316" s="24">
        <f t="shared" si="34"/>
        <v>41743</v>
      </c>
    </row>
    <row r="317" spans="1:15" x14ac:dyDescent="0.3">
      <c r="A317" s="1" t="s">
        <v>710</v>
      </c>
      <c r="B317" s="1" t="str">
        <f t="shared" si="28"/>
        <v>Abril 15 de 2014</v>
      </c>
      <c r="C317" s="1" t="s">
        <v>428</v>
      </c>
      <c r="D317" s="2">
        <v>3049.36</v>
      </c>
      <c r="E317" s="1" t="s">
        <v>429</v>
      </c>
      <c r="F317" s="3">
        <v>-0.54856531580010659</v>
      </c>
      <c r="G317" s="1" t="s">
        <v>430</v>
      </c>
      <c r="H317" s="8">
        <f>VLOOKUP(B317,'TRM2'!C:D,2,0)</f>
        <v>1926.47</v>
      </c>
      <c r="I317" s="9">
        <f t="shared" si="29"/>
        <v>5874500.5592</v>
      </c>
      <c r="J317" s="7">
        <f t="shared" si="30"/>
        <v>5874.5005591999998</v>
      </c>
      <c r="K317" t="e">
        <f>VLOOKUP(A317,'Cacao Nacional'!B:D,3,0)</f>
        <v>#N/A</v>
      </c>
      <c r="L317" t="str">
        <f t="shared" si="31"/>
        <v>Abril</v>
      </c>
      <c r="M317" t="str">
        <f t="shared" si="32"/>
        <v>2014</v>
      </c>
      <c r="N317" t="str">
        <f t="shared" si="33"/>
        <v>Abril de 2014</v>
      </c>
      <c r="O317" s="24">
        <f t="shared" si="34"/>
        <v>41744</v>
      </c>
    </row>
    <row r="318" spans="1:15" x14ac:dyDescent="0.3">
      <c r="A318" s="1" t="s">
        <v>711</v>
      </c>
      <c r="B318" s="1" t="str">
        <f t="shared" si="28"/>
        <v>Abril 16 de 2014</v>
      </c>
      <c r="C318" s="1" t="s">
        <v>428</v>
      </c>
      <c r="D318" s="2">
        <v>3049.15</v>
      </c>
      <c r="E318" s="1" t="s">
        <v>429</v>
      </c>
      <c r="F318" s="3">
        <v>-6.8866909777801364E-3</v>
      </c>
      <c r="G318" s="1" t="s">
        <v>430</v>
      </c>
      <c r="H318" s="8">
        <f>VLOOKUP(B318,'TRM2'!C:D,2,0)</f>
        <v>1932.42</v>
      </c>
      <c r="I318" s="9">
        <f t="shared" si="29"/>
        <v>5892238.443</v>
      </c>
      <c r="J318" s="7">
        <f t="shared" si="30"/>
        <v>5892.2384430000002</v>
      </c>
      <c r="K318" t="e">
        <f>VLOOKUP(A318,'Cacao Nacional'!B:D,3,0)</f>
        <v>#N/A</v>
      </c>
      <c r="L318" t="str">
        <f t="shared" si="31"/>
        <v>Abril</v>
      </c>
      <c r="M318" t="str">
        <f t="shared" si="32"/>
        <v>2014</v>
      </c>
      <c r="N318" t="str">
        <f t="shared" si="33"/>
        <v>Abril de 2014</v>
      </c>
      <c r="O318" s="24">
        <f t="shared" si="34"/>
        <v>41745</v>
      </c>
    </row>
    <row r="319" spans="1:15" x14ac:dyDescent="0.3">
      <c r="A319" s="1" t="s">
        <v>49</v>
      </c>
      <c r="B319" s="1" t="str">
        <f t="shared" si="28"/>
        <v>Abril 21 de 2014</v>
      </c>
      <c r="C319" s="1" t="s">
        <v>428</v>
      </c>
      <c r="D319" s="2">
        <v>3049.15</v>
      </c>
      <c r="E319" s="1" t="s">
        <v>429</v>
      </c>
      <c r="F319" s="3">
        <v>0</v>
      </c>
      <c r="G319" s="1" t="s">
        <v>430</v>
      </c>
      <c r="H319" s="8">
        <f>VLOOKUP(B319,'TRM2'!C:D,2,0)</f>
        <v>1930.62</v>
      </c>
      <c r="I319" s="9">
        <f t="shared" si="29"/>
        <v>5886749.9730000002</v>
      </c>
      <c r="J319" s="7">
        <f t="shared" si="30"/>
        <v>5886.749973</v>
      </c>
      <c r="K319">
        <f>VLOOKUP(A319,'Cacao Nacional'!B:D,3,0)</f>
        <v>5425</v>
      </c>
      <c r="L319" t="str">
        <f t="shared" si="31"/>
        <v>Abril</v>
      </c>
      <c r="M319" t="str">
        <f t="shared" si="32"/>
        <v>2014</v>
      </c>
      <c r="N319" t="str">
        <f t="shared" si="33"/>
        <v>Abril de 2014</v>
      </c>
      <c r="O319" s="24">
        <f t="shared" si="34"/>
        <v>41750</v>
      </c>
    </row>
    <row r="320" spans="1:15" x14ac:dyDescent="0.3">
      <c r="A320" s="1" t="s">
        <v>712</v>
      </c>
      <c r="B320" s="1" t="str">
        <f t="shared" si="28"/>
        <v>Abril 22 de 2014</v>
      </c>
      <c r="C320" s="1" t="s">
        <v>428</v>
      </c>
      <c r="D320" s="2">
        <v>3076.42</v>
      </c>
      <c r="E320" s="1" t="s">
        <v>429</v>
      </c>
      <c r="F320" s="3">
        <v>0.89434760507026489</v>
      </c>
      <c r="G320" s="1" t="s">
        <v>430</v>
      </c>
      <c r="H320" s="8">
        <f>VLOOKUP(B320,'TRM2'!C:D,2,0)</f>
        <v>1921.75</v>
      </c>
      <c r="I320" s="9">
        <f t="shared" si="29"/>
        <v>5912110.1349999998</v>
      </c>
      <c r="J320" s="7">
        <f t="shared" si="30"/>
        <v>5912.1101349999999</v>
      </c>
      <c r="K320" t="e">
        <f>VLOOKUP(A320,'Cacao Nacional'!B:D,3,0)</f>
        <v>#N/A</v>
      </c>
      <c r="L320" t="str">
        <f t="shared" si="31"/>
        <v>Abril</v>
      </c>
      <c r="M320" t="str">
        <f t="shared" si="32"/>
        <v>2014</v>
      </c>
      <c r="N320" t="str">
        <f t="shared" si="33"/>
        <v>Abril de 2014</v>
      </c>
      <c r="O320" s="24">
        <f t="shared" si="34"/>
        <v>41751</v>
      </c>
    </row>
    <row r="321" spans="1:15" x14ac:dyDescent="0.3">
      <c r="A321" s="1" t="s">
        <v>713</v>
      </c>
      <c r="B321" s="1" t="str">
        <f t="shared" si="28"/>
        <v>Abril 23 de 2014</v>
      </c>
      <c r="C321" s="1" t="s">
        <v>428</v>
      </c>
      <c r="D321" s="2">
        <v>3084.52</v>
      </c>
      <c r="E321" s="1" t="s">
        <v>429</v>
      </c>
      <c r="F321" s="3">
        <v>0.26329304841341261</v>
      </c>
      <c r="G321" s="1" t="s">
        <v>430</v>
      </c>
      <c r="H321" s="8">
        <f>VLOOKUP(B321,'TRM2'!C:D,2,0)</f>
        <v>1929.26</v>
      </c>
      <c r="I321" s="9">
        <f t="shared" si="29"/>
        <v>5950841.0552000003</v>
      </c>
      <c r="J321" s="7">
        <f t="shared" si="30"/>
        <v>5950.8410552000005</v>
      </c>
      <c r="K321" t="e">
        <f>VLOOKUP(A321,'Cacao Nacional'!B:D,3,0)</f>
        <v>#N/A</v>
      </c>
      <c r="L321" t="str">
        <f t="shared" si="31"/>
        <v>Abril</v>
      </c>
      <c r="M321" t="str">
        <f t="shared" si="32"/>
        <v>2014</v>
      </c>
      <c r="N321" t="str">
        <f t="shared" si="33"/>
        <v>Abril de 2014</v>
      </c>
      <c r="O321" s="24">
        <f t="shared" si="34"/>
        <v>41752</v>
      </c>
    </row>
    <row r="322" spans="1:15" x14ac:dyDescent="0.3">
      <c r="A322" s="1" t="s">
        <v>714</v>
      </c>
      <c r="B322" s="1" t="str">
        <f t="shared" si="28"/>
        <v>Abril 24 de 2014</v>
      </c>
      <c r="C322" s="1" t="s">
        <v>428</v>
      </c>
      <c r="D322" s="2">
        <v>3049.45</v>
      </c>
      <c r="E322" s="1" t="s">
        <v>429</v>
      </c>
      <c r="F322" s="3">
        <v>-1.1369678264365335</v>
      </c>
      <c r="G322" s="1" t="s">
        <v>430</v>
      </c>
      <c r="H322" s="8">
        <f>VLOOKUP(B322,'TRM2'!C:D,2,0)</f>
        <v>1936.63</v>
      </c>
      <c r="I322" s="9">
        <f t="shared" si="29"/>
        <v>5905656.3535000002</v>
      </c>
      <c r="J322" s="7">
        <f t="shared" si="30"/>
        <v>5905.6563535000005</v>
      </c>
      <c r="K322" t="e">
        <f>VLOOKUP(A322,'Cacao Nacional'!B:D,3,0)</f>
        <v>#N/A</v>
      </c>
      <c r="L322" t="str">
        <f t="shared" si="31"/>
        <v>Abril</v>
      </c>
      <c r="M322" t="str">
        <f t="shared" si="32"/>
        <v>2014</v>
      </c>
      <c r="N322" t="str">
        <f t="shared" si="33"/>
        <v>Abril de 2014</v>
      </c>
      <c r="O322" s="24">
        <f t="shared" si="34"/>
        <v>41753</v>
      </c>
    </row>
    <row r="323" spans="1:15" x14ac:dyDescent="0.3">
      <c r="A323" s="1" t="s">
        <v>715</v>
      </c>
      <c r="B323" s="1" t="str">
        <f t="shared" ref="B323:B386" si="35">MID(A323,FIND(",",A323,1)+2,LEN(A323)-FIND(",",A323,1))</f>
        <v>Abril 25 de 2014</v>
      </c>
      <c r="C323" s="1" t="s">
        <v>428</v>
      </c>
      <c r="D323" s="2">
        <v>3031.51</v>
      </c>
      <c r="E323" s="1" t="s">
        <v>429</v>
      </c>
      <c r="F323" s="3">
        <v>-0.58830280870319562</v>
      </c>
      <c r="G323" s="1" t="s">
        <v>430</v>
      </c>
      <c r="H323" s="8">
        <f>VLOOKUP(B323,'TRM2'!C:D,2,0)</f>
        <v>1936.07</v>
      </c>
      <c r="I323" s="9">
        <f t="shared" ref="I323:I386" si="36">D323*H323</f>
        <v>5869215.5657000002</v>
      </c>
      <c r="J323" s="7">
        <f t="shared" ref="J323:J386" si="37">I323/1000</f>
        <v>5869.2155657000003</v>
      </c>
      <c r="K323" t="e">
        <f>VLOOKUP(A323,'Cacao Nacional'!B:D,3,0)</f>
        <v>#N/A</v>
      </c>
      <c r="L323" t="str">
        <f t="shared" ref="L323:L386" si="38">MID(A323,FIND(" ",A323,1)+1,FIND(" ",A323,FIND(" ",A323,1)+1)-FIND(" ",A323,1)-1)</f>
        <v>Abril</v>
      </c>
      <c r="M323" t="str">
        <f t="shared" ref="M323:M386" si="39">RIGHT(A323,4)</f>
        <v>2014</v>
      </c>
      <c r="N323" t="str">
        <f t="shared" ref="N323:N386" si="40">_xlfn.CONCAT(L323," de ",M323)</f>
        <v>Abril de 2014</v>
      </c>
      <c r="O323" s="24">
        <f t="shared" ref="O323:O386" si="41">VALUE(TEXT(VALUE(MID(A323,FIND(" ",A323,FIND(" ",A323,1)+1)+1,FIND(" ",A323,FIND(" ",A323,FIND(" ",A323,1)+1)+1)-FIND(" ",A323,FIND(" ",A323,1)+1)-1))&amp;"/"&amp;MONTH(L323&amp;1)&amp;"/"&amp;VALUE(M323),"dd/mm/yyyy"))</f>
        <v>41754</v>
      </c>
    </row>
    <row r="324" spans="1:15" x14ac:dyDescent="0.3">
      <c r="A324" s="1" t="s">
        <v>50</v>
      </c>
      <c r="B324" s="1" t="str">
        <f t="shared" si="35"/>
        <v>Abril 28 de 2014</v>
      </c>
      <c r="C324" s="1" t="s">
        <v>428</v>
      </c>
      <c r="D324" s="2">
        <v>3022.71</v>
      </c>
      <c r="E324" s="1" t="s">
        <v>429</v>
      </c>
      <c r="F324" s="3">
        <v>-0.29028437973155891</v>
      </c>
      <c r="G324" s="1" t="s">
        <v>430</v>
      </c>
      <c r="H324" s="8">
        <f>VLOOKUP(B324,'TRM2'!C:D,2,0)</f>
        <v>1942.37</v>
      </c>
      <c r="I324" s="9">
        <f t="shared" si="36"/>
        <v>5871221.2226999998</v>
      </c>
      <c r="J324" s="7">
        <f t="shared" si="37"/>
        <v>5871.2212227</v>
      </c>
      <c r="K324">
        <f>VLOOKUP(A324,'Cacao Nacional'!B:D,3,0)</f>
        <v>5425</v>
      </c>
      <c r="L324" t="str">
        <f t="shared" si="38"/>
        <v>Abril</v>
      </c>
      <c r="M324" t="str">
        <f t="shared" si="39"/>
        <v>2014</v>
      </c>
      <c r="N324" t="str">
        <f t="shared" si="40"/>
        <v>Abril de 2014</v>
      </c>
      <c r="O324" s="24">
        <f t="shared" si="41"/>
        <v>41757</v>
      </c>
    </row>
    <row r="325" spans="1:15" x14ac:dyDescent="0.3">
      <c r="A325" s="1" t="s">
        <v>716</v>
      </c>
      <c r="B325" s="1" t="str">
        <f t="shared" si="35"/>
        <v>Abril 29 de 2014</v>
      </c>
      <c r="C325" s="1" t="s">
        <v>428</v>
      </c>
      <c r="D325" s="2">
        <v>3027.21</v>
      </c>
      <c r="E325" s="1" t="s">
        <v>429</v>
      </c>
      <c r="F325" s="3">
        <v>0.148873031154163</v>
      </c>
      <c r="G325" s="1" t="s">
        <v>430</v>
      </c>
      <c r="H325" s="8">
        <f>VLOOKUP(B325,'TRM2'!C:D,2,0)</f>
        <v>1936.13</v>
      </c>
      <c r="I325" s="9">
        <f t="shared" si="36"/>
        <v>5861072.0973000005</v>
      </c>
      <c r="J325" s="7">
        <f t="shared" si="37"/>
        <v>5861.0720973000007</v>
      </c>
      <c r="K325" t="e">
        <f>VLOOKUP(A325,'Cacao Nacional'!B:D,3,0)</f>
        <v>#N/A</v>
      </c>
      <c r="L325" t="str">
        <f t="shared" si="38"/>
        <v>Abril</v>
      </c>
      <c r="M325" t="str">
        <f t="shared" si="39"/>
        <v>2014</v>
      </c>
      <c r="N325" t="str">
        <f t="shared" si="40"/>
        <v>Abril de 2014</v>
      </c>
      <c r="O325" s="24">
        <f t="shared" si="41"/>
        <v>41758</v>
      </c>
    </row>
    <row r="326" spans="1:15" x14ac:dyDescent="0.3">
      <c r="A326" s="1" t="s">
        <v>717</v>
      </c>
      <c r="B326" s="1" t="str">
        <f t="shared" si="35"/>
        <v>Abril 30 de 2014</v>
      </c>
      <c r="C326" s="1" t="s">
        <v>428</v>
      </c>
      <c r="D326" s="2">
        <v>3049.18</v>
      </c>
      <c r="E326" s="1" t="s">
        <v>429</v>
      </c>
      <c r="F326" s="3">
        <v>0.72575077381482622</v>
      </c>
      <c r="G326" s="1" t="s">
        <v>430</v>
      </c>
      <c r="H326" s="8">
        <f>VLOOKUP(B326,'TRM2'!C:D,2,0)</f>
        <v>1935.14</v>
      </c>
      <c r="I326" s="9">
        <f t="shared" si="36"/>
        <v>5900590.1852000002</v>
      </c>
      <c r="J326" s="7">
        <f t="shared" si="37"/>
        <v>5900.5901852000006</v>
      </c>
      <c r="K326" t="e">
        <f>VLOOKUP(A326,'Cacao Nacional'!B:D,3,0)</f>
        <v>#N/A</v>
      </c>
      <c r="L326" t="str">
        <f t="shared" si="38"/>
        <v>Abril</v>
      </c>
      <c r="M326" t="str">
        <f t="shared" si="39"/>
        <v>2014</v>
      </c>
      <c r="N326" t="str">
        <f t="shared" si="40"/>
        <v>Abril de 2014</v>
      </c>
      <c r="O326" s="24">
        <f t="shared" si="41"/>
        <v>41759</v>
      </c>
    </row>
    <row r="327" spans="1:15" x14ac:dyDescent="0.3">
      <c r="A327" s="1" t="s">
        <v>718</v>
      </c>
      <c r="B327" s="1" t="str">
        <f t="shared" si="35"/>
        <v>Mayo 1 de 2014</v>
      </c>
      <c r="C327" s="1" t="s">
        <v>428</v>
      </c>
      <c r="D327" s="2">
        <v>3003.7</v>
      </c>
      <c r="E327" s="1" t="s">
        <v>429</v>
      </c>
      <c r="F327" s="3">
        <v>-1.491548547478339</v>
      </c>
      <c r="G327" s="1" t="s">
        <v>430</v>
      </c>
      <c r="H327" s="8">
        <f>VLOOKUP(B327,'TRM2'!C:D,2,0)</f>
        <v>1933.46</v>
      </c>
      <c r="I327" s="9">
        <f t="shared" si="36"/>
        <v>5807533.8020000001</v>
      </c>
      <c r="J327" s="7">
        <f t="shared" si="37"/>
        <v>5807.5338019999999</v>
      </c>
      <c r="K327" t="e">
        <f>VLOOKUP(A327,'Cacao Nacional'!B:D,3,0)</f>
        <v>#N/A</v>
      </c>
      <c r="L327" t="str">
        <f t="shared" si="38"/>
        <v>Mayo</v>
      </c>
      <c r="M327" t="str">
        <f t="shared" si="39"/>
        <v>2014</v>
      </c>
      <c r="N327" t="str">
        <f t="shared" si="40"/>
        <v>Mayo de 2014</v>
      </c>
      <c r="O327" s="24">
        <f t="shared" si="41"/>
        <v>41760</v>
      </c>
    </row>
    <row r="328" spans="1:15" x14ac:dyDescent="0.3">
      <c r="A328" s="1" t="s">
        <v>719</v>
      </c>
      <c r="B328" s="1" t="str">
        <f t="shared" si="35"/>
        <v>Mayo 2 de 2014</v>
      </c>
      <c r="C328" s="1" t="s">
        <v>428</v>
      </c>
      <c r="D328" s="2">
        <v>2999.03</v>
      </c>
      <c r="E328" s="1" t="s">
        <v>429</v>
      </c>
      <c r="F328" s="3">
        <v>-0.15547491427238466</v>
      </c>
      <c r="G328" s="1" t="s">
        <v>430</v>
      </c>
      <c r="H328" s="8">
        <f>VLOOKUP(B328,'TRM2'!C:D,2,0)</f>
        <v>1933.46</v>
      </c>
      <c r="I328" s="9">
        <f t="shared" si="36"/>
        <v>5798504.5438000001</v>
      </c>
      <c r="J328" s="7">
        <f t="shared" si="37"/>
        <v>5798.5045437999997</v>
      </c>
      <c r="K328" t="e">
        <f>VLOOKUP(A328,'Cacao Nacional'!B:D,3,0)</f>
        <v>#N/A</v>
      </c>
      <c r="L328" t="str">
        <f t="shared" si="38"/>
        <v>Mayo</v>
      </c>
      <c r="M328" t="str">
        <f t="shared" si="39"/>
        <v>2014</v>
      </c>
      <c r="N328" t="str">
        <f t="shared" si="40"/>
        <v>Mayo de 2014</v>
      </c>
      <c r="O328" s="24">
        <f t="shared" si="41"/>
        <v>41761</v>
      </c>
    </row>
    <row r="329" spans="1:15" x14ac:dyDescent="0.3">
      <c r="A329" s="1" t="s">
        <v>51</v>
      </c>
      <c r="B329" s="1" t="str">
        <f t="shared" si="35"/>
        <v>Mayo 5 de 2014</v>
      </c>
      <c r="C329" s="1" t="s">
        <v>428</v>
      </c>
      <c r="D329" s="2">
        <v>3003.7</v>
      </c>
      <c r="E329" s="1" t="s">
        <v>429</v>
      </c>
      <c r="F329" s="3">
        <v>0.15571701516822498</v>
      </c>
      <c r="G329" s="1" t="s">
        <v>430</v>
      </c>
      <c r="H329" s="8">
        <f>VLOOKUP(B329,'TRM2'!C:D,2,0)</f>
        <v>1926.3</v>
      </c>
      <c r="I329" s="9">
        <f t="shared" si="36"/>
        <v>5786027.3099999996</v>
      </c>
      <c r="J329" s="7">
        <f t="shared" si="37"/>
        <v>5786.0273099999995</v>
      </c>
      <c r="K329">
        <f>VLOOKUP(A329,'Cacao Nacional'!B:D,3,0)</f>
        <v>5425</v>
      </c>
      <c r="L329" t="str">
        <f t="shared" si="38"/>
        <v>Mayo</v>
      </c>
      <c r="M329" t="str">
        <f t="shared" si="39"/>
        <v>2014</v>
      </c>
      <c r="N329" t="str">
        <f t="shared" si="40"/>
        <v>Mayo de 2014</v>
      </c>
      <c r="O329" s="24">
        <f t="shared" si="41"/>
        <v>41764</v>
      </c>
    </row>
    <row r="330" spans="1:15" x14ac:dyDescent="0.3">
      <c r="A330" s="1" t="s">
        <v>720</v>
      </c>
      <c r="B330" s="1" t="str">
        <f t="shared" si="35"/>
        <v>Mayo 6 de 2014</v>
      </c>
      <c r="C330" s="1" t="s">
        <v>428</v>
      </c>
      <c r="D330" s="2">
        <v>3005.85</v>
      </c>
      <c r="E330" s="1" t="s">
        <v>429</v>
      </c>
      <c r="F330" s="3">
        <v>7.1578386656460075E-2</v>
      </c>
      <c r="G330" s="1" t="s">
        <v>430</v>
      </c>
      <c r="H330" s="8">
        <f>VLOOKUP(B330,'TRM2'!C:D,2,0)</f>
        <v>1923.07</v>
      </c>
      <c r="I330" s="9">
        <f t="shared" si="36"/>
        <v>5780459.9594999999</v>
      </c>
      <c r="J330" s="7">
        <f t="shared" si="37"/>
        <v>5780.4599595</v>
      </c>
      <c r="K330" t="e">
        <f>VLOOKUP(A330,'Cacao Nacional'!B:D,3,0)</f>
        <v>#N/A</v>
      </c>
      <c r="L330" t="str">
        <f t="shared" si="38"/>
        <v>Mayo</v>
      </c>
      <c r="M330" t="str">
        <f t="shared" si="39"/>
        <v>2014</v>
      </c>
      <c r="N330" t="str">
        <f t="shared" si="40"/>
        <v>Mayo de 2014</v>
      </c>
      <c r="O330" s="24">
        <f t="shared" si="41"/>
        <v>41765</v>
      </c>
    </row>
    <row r="331" spans="1:15" x14ac:dyDescent="0.3">
      <c r="A331" s="1" t="s">
        <v>721</v>
      </c>
      <c r="B331" s="1" t="str">
        <f t="shared" si="35"/>
        <v>Mayo 7 de 2014</v>
      </c>
      <c r="C331" s="1" t="s">
        <v>428</v>
      </c>
      <c r="D331" s="2">
        <v>2980.93</v>
      </c>
      <c r="E331" s="1" t="s">
        <v>429</v>
      </c>
      <c r="F331" s="3">
        <v>-0.82905001912936682</v>
      </c>
      <c r="G331" s="1" t="s">
        <v>430</v>
      </c>
      <c r="H331" s="8">
        <f>VLOOKUP(B331,'TRM2'!C:D,2,0)</f>
        <v>1918.2</v>
      </c>
      <c r="I331" s="9">
        <f t="shared" si="36"/>
        <v>5718019.926</v>
      </c>
      <c r="J331" s="7">
        <f t="shared" si="37"/>
        <v>5718.0199259999999</v>
      </c>
      <c r="K331" t="e">
        <f>VLOOKUP(A331,'Cacao Nacional'!B:D,3,0)</f>
        <v>#N/A</v>
      </c>
      <c r="L331" t="str">
        <f t="shared" si="38"/>
        <v>Mayo</v>
      </c>
      <c r="M331" t="str">
        <f t="shared" si="39"/>
        <v>2014</v>
      </c>
      <c r="N331" t="str">
        <f t="shared" si="40"/>
        <v>Mayo de 2014</v>
      </c>
      <c r="O331" s="24">
        <f t="shared" si="41"/>
        <v>41766</v>
      </c>
    </row>
    <row r="332" spans="1:15" x14ac:dyDescent="0.3">
      <c r="A332" s="1" t="s">
        <v>722</v>
      </c>
      <c r="B332" s="1" t="str">
        <f t="shared" si="35"/>
        <v>Mayo 8 de 2014</v>
      </c>
      <c r="C332" s="1" t="s">
        <v>428</v>
      </c>
      <c r="D332" s="2">
        <v>2976.61</v>
      </c>
      <c r="E332" s="1" t="s">
        <v>429</v>
      </c>
      <c r="F332" s="3">
        <v>-0.14492121586215406</v>
      </c>
      <c r="G332" s="1" t="s">
        <v>430</v>
      </c>
      <c r="H332" s="8">
        <f>VLOOKUP(B332,'TRM2'!C:D,2,0)</f>
        <v>1912.97</v>
      </c>
      <c r="I332" s="9">
        <f t="shared" si="36"/>
        <v>5694165.6317000007</v>
      </c>
      <c r="J332" s="7">
        <f t="shared" si="37"/>
        <v>5694.1656317000006</v>
      </c>
      <c r="K332" t="e">
        <f>VLOOKUP(A332,'Cacao Nacional'!B:D,3,0)</f>
        <v>#N/A</v>
      </c>
      <c r="L332" t="str">
        <f t="shared" si="38"/>
        <v>Mayo</v>
      </c>
      <c r="M332" t="str">
        <f t="shared" si="39"/>
        <v>2014</v>
      </c>
      <c r="N332" t="str">
        <f t="shared" si="40"/>
        <v>Mayo de 2014</v>
      </c>
      <c r="O332" s="24">
        <f t="shared" si="41"/>
        <v>41767</v>
      </c>
    </row>
    <row r="333" spans="1:15" x14ac:dyDescent="0.3">
      <c r="A333" s="1" t="s">
        <v>723</v>
      </c>
      <c r="B333" s="1" t="str">
        <f t="shared" si="35"/>
        <v>Mayo 9 de 2014</v>
      </c>
      <c r="C333" s="1" t="s">
        <v>428</v>
      </c>
      <c r="D333" s="2">
        <v>2946.7</v>
      </c>
      <c r="E333" s="1" t="s">
        <v>429</v>
      </c>
      <c r="F333" s="3">
        <v>-1.0048343585488293</v>
      </c>
      <c r="G333" s="1" t="s">
        <v>430</v>
      </c>
      <c r="H333" s="8">
        <f>VLOOKUP(B333,'TRM2'!C:D,2,0)</f>
        <v>1902.15</v>
      </c>
      <c r="I333" s="9">
        <f t="shared" si="36"/>
        <v>5605065.4050000003</v>
      </c>
      <c r="J333" s="7">
        <f t="shared" si="37"/>
        <v>5605.0654050000003</v>
      </c>
      <c r="K333" t="e">
        <f>VLOOKUP(A333,'Cacao Nacional'!B:D,3,0)</f>
        <v>#N/A</v>
      </c>
      <c r="L333" t="str">
        <f t="shared" si="38"/>
        <v>Mayo</v>
      </c>
      <c r="M333" t="str">
        <f t="shared" si="39"/>
        <v>2014</v>
      </c>
      <c r="N333" t="str">
        <f t="shared" si="40"/>
        <v>Mayo de 2014</v>
      </c>
      <c r="O333" s="24">
        <f t="shared" si="41"/>
        <v>41768</v>
      </c>
    </row>
    <row r="334" spans="1:15" x14ac:dyDescent="0.3">
      <c r="A334" s="1" t="s">
        <v>52</v>
      </c>
      <c r="B334" s="1" t="str">
        <f t="shared" si="35"/>
        <v>Mayo 12 de 2014</v>
      </c>
      <c r="C334" s="1" t="s">
        <v>428</v>
      </c>
      <c r="D334" s="2">
        <v>2950.38</v>
      </c>
      <c r="E334" s="1" t="s">
        <v>429</v>
      </c>
      <c r="F334" s="3">
        <v>0.12488546509655857</v>
      </c>
      <c r="G334" s="1" t="s">
        <v>430</v>
      </c>
      <c r="H334" s="8">
        <f>VLOOKUP(B334,'TRM2'!C:D,2,0)</f>
        <v>1901.51</v>
      </c>
      <c r="I334" s="9">
        <f t="shared" si="36"/>
        <v>5610177.0738000004</v>
      </c>
      <c r="J334" s="7">
        <f t="shared" si="37"/>
        <v>5610.1770738000005</v>
      </c>
      <c r="K334">
        <f>VLOOKUP(A334,'Cacao Nacional'!B:D,3,0)</f>
        <v>5325</v>
      </c>
      <c r="L334" t="str">
        <f t="shared" si="38"/>
        <v>Mayo</v>
      </c>
      <c r="M334" t="str">
        <f t="shared" si="39"/>
        <v>2014</v>
      </c>
      <c r="N334" t="str">
        <f t="shared" si="40"/>
        <v>Mayo de 2014</v>
      </c>
      <c r="O334" s="24">
        <f t="shared" si="41"/>
        <v>41771</v>
      </c>
    </row>
    <row r="335" spans="1:15" x14ac:dyDescent="0.3">
      <c r="A335" s="1" t="s">
        <v>724</v>
      </c>
      <c r="B335" s="1" t="str">
        <f t="shared" si="35"/>
        <v>Mayo 13 de 2014</v>
      </c>
      <c r="C335" s="1" t="s">
        <v>428</v>
      </c>
      <c r="D335" s="2">
        <v>2980.67</v>
      </c>
      <c r="E335" s="1" t="s">
        <v>429</v>
      </c>
      <c r="F335" s="3">
        <v>1.0266474149092648</v>
      </c>
      <c r="G335" s="1" t="s">
        <v>430</v>
      </c>
      <c r="H335" s="8">
        <f>VLOOKUP(B335,'TRM2'!C:D,2,0)</f>
        <v>1904.85</v>
      </c>
      <c r="I335" s="9">
        <f t="shared" si="36"/>
        <v>5677729.2494999999</v>
      </c>
      <c r="J335" s="7">
        <f t="shared" si="37"/>
        <v>5677.7292495000002</v>
      </c>
      <c r="K335" t="e">
        <f>VLOOKUP(A335,'Cacao Nacional'!B:D,3,0)</f>
        <v>#N/A</v>
      </c>
      <c r="L335" t="str">
        <f t="shared" si="38"/>
        <v>Mayo</v>
      </c>
      <c r="M335" t="str">
        <f t="shared" si="39"/>
        <v>2014</v>
      </c>
      <c r="N335" t="str">
        <f t="shared" si="40"/>
        <v>Mayo de 2014</v>
      </c>
      <c r="O335" s="24">
        <f t="shared" si="41"/>
        <v>41772</v>
      </c>
    </row>
    <row r="336" spans="1:15" x14ac:dyDescent="0.3">
      <c r="A336" s="1" t="s">
        <v>725</v>
      </c>
      <c r="B336" s="1" t="str">
        <f t="shared" si="35"/>
        <v>Mayo 14 de 2014</v>
      </c>
      <c r="C336" s="1" t="s">
        <v>428</v>
      </c>
      <c r="D336" s="2">
        <v>2974.68</v>
      </c>
      <c r="E336" s="1" t="s">
        <v>429</v>
      </c>
      <c r="F336" s="3">
        <v>-0.20096152878380488</v>
      </c>
      <c r="G336" s="1" t="s">
        <v>430</v>
      </c>
      <c r="H336" s="8">
        <f>VLOOKUP(B336,'TRM2'!C:D,2,0)</f>
        <v>1919.7</v>
      </c>
      <c r="I336" s="9">
        <f t="shared" si="36"/>
        <v>5710493.1959999995</v>
      </c>
      <c r="J336" s="7">
        <f t="shared" si="37"/>
        <v>5710.4931959999994</v>
      </c>
      <c r="K336" t="e">
        <f>VLOOKUP(A336,'Cacao Nacional'!B:D,3,0)</f>
        <v>#N/A</v>
      </c>
      <c r="L336" t="str">
        <f t="shared" si="38"/>
        <v>Mayo</v>
      </c>
      <c r="M336" t="str">
        <f t="shared" si="39"/>
        <v>2014</v>
      </c>
      <c r="N336" t="str">
        <f t="shared" si="40"/>
        <v>Mayo de 2014</v>
      </c>
      <c r="O336" s="24">
        <f t="shared" si="41"/>
        <v>41773</v>
      </c>
    </row>
    <row r="337" spans="1:15" x14ac:dyDescent="0.3">
      <c r="A337" s="1" t="s">
        <v>726</v>
      </c>
      <c r="B337" s="1" t="str">
        <f t="shared" si="35"/>
        <v>Mayo 15 de 2014</v>
      </c>
      <c r="C337" s="1" t="s">
        <v>428</v>
      </c>
      <c r="D337" s="2">
        <v>2986.11</v>
      </c>
      <c r="E337" s="1" t="s">
        <v>429</v>
      </c>
      <c r="F337" s="3">
        <v>0.3842430110129591</v>
      </c>
      <c r="G337" s="1" t="s">
        <v>430</v>
      </c>
      <c r="H337" s="8">
        <f>VLOOKUP(B337,'TRM2'!C:D,2,0)</f>
        <v>1925.31</v>
      </c>
      <c r="I337" s="9">
        <f t="shared" si="36"/>
        <v>5749187.4441</v>
      </c>
      <c r="J337" s="7">
        <f t="shared" si="37"/>
        <v>5749.1874441</v>
      </c>
      <c r="K337" t="e">
        <f>VLOOKUP(A337,'Cacao Nacional'!B:D,3,0)</f>
        <v>#N/A</v>
      </c>
      <c r="L337" t="str">
        <f t="shared" si="38"/>
        <v>Mayo</v>
      </c>
      <c r="M337" t="str">
        <f t="shared" si="39"/>
        <v>2014</v>
      </c>
      <c r="N337" t="str">
        <f t="shared" si="40"/>
        <v>Mayo de 2014</v>
      </c>
      <c r="O337" s="24">
        <f t="shared" si="41"/>
        <v>41774</v>
      </c>
    </row>
    <row r="338" spans="1:15" x14ac:dyDescent="0.3">
      <c r="A338" s="1" t="s">
        <v>727</v>
      </c>
      <c r="B338" s="1" t="str">
        <f t="shared" si="35"/>
        <v>Mayo 16 de 2014</v>
      </c>
      <c r="C338" s="1" t="s">
        <v>428</v>
      </c>
      <c r="D338" s="2">
        <v>3003.28</v>
      </c>
      <c r="E338" s="1" t="s">
        <v>429</v>
      </c>
      <c r="F338" s="3">
        <v>0.57499556278904906</v>
      </c>
      <c r="G338" s="1" t="s">
        <v>430</v>
      </c>
      <c r="H338" s="8">
        <f>VLOOKUP(B338,'TRM2'!C:D,2,0)</f>
        <v>1927.8</v>
      </c>
      <c r="I338" s="9">
        <f t="shared" si="36"/>
        <v>5789723.1840000004</v>
      </c>
      <c r="J338" s="7">
        <f t="shared" si="37"/>
        <v>5789.7231840000004</v>
      </c>
      <c r="K338" t="e">
        <f>VLOOKUP(A338,'Cacao Nacional'!B:D,3,0)</f>
        <v>#N/A</v>
      </c>
      <c r="L338" t="str">
        <f t="shared" si="38"/>
        <v>Mayo</v>
      </c>
      <c r="M338" t="str">
        <f t="shared" si="39"/>
        <v>2014</v>
      </c>
      <c r="N338" t="str">
        <f t="shared" si="40"/>
        <v>Mayo de 2014</v>
      </c>
      <c r="O338" s="24">
        <f t="shared" si="41"/>
        <v>41775</v>
      </c>
    </row>
    <row r="339" spans="1:15" x14ac:dyDescent="0.3">
      <c r="A339" s="1" t="s">
        <v>53</v>
      </c>
      <c r="B339" s="1" t="str">
        <f t="shared" si="35"/>
        <v>Mayo 19 de 2014</v>
      </c>
      <c r="C339" s="1" t="s">
        <v>428</v>
      </c>
      <c r="D339" s="2">
        <v>3016.78</v>
      </c>
      <c r="E339" s="1" t="s">
        <v>429</v>
      </c>
      <c r="F339" s="3">
        <v>0.44950853733251644</v>
      </c>
      <c r="G339" s="1" t="s">
        <v>430</v>
      </c>
      <c r="H339" s="8">
        <f>VLOOKUP(B339,'TRM2'!C:D,2,0)</f>
        <v>1925.41</v>
      </c>
      <c r="I339" s="9">
        <f t="shared" si="36"/>
        <v>5808538.3798000002</v>
      </c>
      <c r="J339" s="7">
        <f t="shared" si="37"/>
        <v>5808.5383798000003</v>
      </c>
      <c r="K339">
        <f>VLOOKUP(A339,'Cacao Nacional'!B:D,3,0)</f>
        <v>5200</v>
      </c>
      <c r="L339" t="str">
        <f t="shared" si="38"/>
        <v>Mayo</v>
      </c>
      <c r="M339" t="str">
        <f t="shared" si="39"/>
        <v>2014</v>
      </c>
      <c r="N339" t="str">
        <f t="shared" si="40"/>
        <v>Mayo de 2014</v>
      </c>
      <c r="O339" s="24">
        <f t="shared" si="41"/>
        <v>41778</v>
      </c>
    </row>
    <row r="340" spans="1:15" x14ac:dyDescent="0.3">
      <c r="A340" s="1" t="s">
        <v>728</v>
      </c>
      <c r="B340" s="1" t="str">
        <f t="shared" si="35"/>
        <v>Mayo 20 de 2014</v>
      </c>
      <c r="C340" s="1" t="s">
        <v>428</v>
      </c>
      <c r="D340" s="2">
        <v>3048.29</v>
      </c>
      <c r="E340" s="1" t="s">
        <v>429</v>
      </c>
      <c r="F340" s="3">
        <v>1.044491146188975</v>
      </c>
      <c r="G340" s="1" t="s">
        <v>430</v>
      </c>
      <c r="H340" s="8">
        <f>VLOOKUP(B340,'TRM2'!C:D,2,0)</f>
        <v>1921.16</v>
      </c>
      <c r="I340" s="9">
        <f t="shared" si="36"/>
        <v>5856252.8163999999</v>
      </c>
      <c r="J340" s="7">
        <f t="shared" si="37"/>
        <v>5856.2528163999996</v>
      </c>
      <c r="K340" t="e">
        <f>VLOOKUP(A340,'Cacao Nacional'!B:D,3,0)</f>
        <v>#N/A</v>
      </c>
      <c r="L340" t="str">
        <f t="shared" si="38"/>
        <v>Mayo</v>
      </c>
      <c r="M340" t="str">
        <f t="shared" si="39"/>
        <v>2014</v>
      </c>
      <c r="N340" t="str">
        <f t="shared" si="40"/>
        <v>Mayo de 2014</v>
      </c>
      <c r="O340" s="24">
        <f t="shared" si="41"/>
        <v>41779</v>
      </c>
    </row>
    <row r="341" spans="1:15" x14ac:dyDescent="0.3">
      <c r="A341" s="1" t="s">
        <v>729</v>
      </c>
      <c r="B341" s="1" t="str">
        <f t="shared" si="35"/>
        <v>Mayo 21 de 2014</v>
      </c>
      <c r="C341" s="1" t="s">
        <v>428</v>
      </c>
      <c r="D341" s="2">
        <v>3064.29</v>
      </c>
      <c r="E341" s="1" t="s">
        <v>429</v>
      </c>
      <c r="F341" s="3">
        <v>0.52488444340925566</v>
      </c>
      <c r="G341" s="1" t="s">
        <v>430</v>
      </c>
      <c r="H341" s="8">
        <f>VLOOKUP(B341,'TRM2'!C:D,2,0)</f>
        <v>1920.41</v>
      </c>
      <c r="I341" s="9">
        <f t="shared" si="36"/>
        <v>5884693.1589000002</v>
      </c>
      <c r="J341" s="7">
        <f t="shared" si="37"/>
        <v>5884.6931589000005</v>
      </c>
      <c r="K341" t="e">
        <f>VLOOKUP(A341,'Cacao Nacional'!B:D,3,0)</f>
        <v>#N/A</v>
      </c>
      <c r="L341" t="str">
        <f t="shared" si="38"/>
        <v>Mayo</v>
      </c>
      <c r="M341" t="str">
        <f t="shared" si="39"/>
        <v>2014</v>
      </c>
      <c r="N341" t="str">
        <f t="shared" si="40"/>
        <v>Mayo de 2014</v>
      </c>
      <c r="O341" s="24">
        <f t="shared" si="41"/>
        <v>41780</v>
      </c>
    </row>
    <row r="342" spans="1:15" x14ac:dyDescent="0.3">
      <c r="A342" s="1" t="s">
        <v>730</v>
      </c>
      <c r="B342" s="1" t="str">
        <f t="shared" si="35"/>
        <v>Mayo 22 de 2014</v>
      </c>
      <c r="C342" s="1" t="s">
        <v>428</v>
      </c>
      <c r="D342" s="2">
        <v>3085.73</v>
      </c>
      <c r="E342" s="1" t="s">
        <v>429</v>
      </c>
      <c r="F342" s="3">
        <v>0.6996726811104711</v>
      </c>
      <c r="G342" s="1" t="s">
        <v>430</v>
      </c>
      <c r="H342" s="8">
        <f>VLOOKUP(B342,'TRM2'!C:D,2,0)</f>
        <v>1905.8</v>
      </c>
      <c r="I342" s="9">
        <f t="shared" si="36"/>
        <v>5880784.2340000002</v>
      </c>
      <c r="J342" s="7">
        <f t="shared" si="37"/>
        <v>5880.7842339999997</v>
      </c>
      <c r="K342" t="e">
        <f>VLOOKUP(A342,'Cacao Nacional'!B:D,3,0)</f>
        <v>#N/A</v>
      </c>
      <c r="L342" t="str">
        <f t="shared" si="38"/>
        <v>Mayo</v>
      </c>
      <c r="M342" t="str">
        <f t="shared" si="39"/>
        <v>2014</v>
      </c>
      <c r="N342" t="str">
        <f t="shared" si="40"/>
        <v>Mayo de 2014</v>
      </c>
      <c r="O342" s="24">
        <f t="shared" si="41"/>
        <v>41781</v>
      </c>
    </row>
    <row r="343" spans="1:15" x14ac:dyDescent="0.3">
      <c r="A343" s="1" t="s">
        <v>731</v>
      </c>
      <c r="B343" s="1" t="str">
        <f t="shared" si="35"/>
        <v>Mayo 23 de 2014</v>
      </c>
      <c r="C343" s="1" t="s">
        <v>428</v>
      </c>
      <c r="D343" s="2">
        <v>3085.73</v>
      </c>
      <c r="E343" s="1" t="s">
        <v>429</v>
      </c>
      <c r="F343" s="3">
        <v>0</v>
      </c>
      <c r="G343" s="1" t="s">
        <v>430</v>
      </c>
      <c r="H343" s="8">
        <f>VLOOKUP(B343,'TRM2'!C:D,2,0)</f>
        <v>1905.8</v>
      </c>
      <c r="I343" s="9">
        <f t="shared" si="36"/>
        <v>5880784.2340000002</v>
      </c>
      <c r="J343" s="7">
        <f t="shared" si="37"/>
        <v>5880.7842339999997</v>
      </c>
      <c r="K343" t="e">
        <f>VLOOKUP(A343,'Cacao Nacional'!B:D,3,0)</f>
        <v>#N/A</v>
      </c>
      <c r="L343" t="str">
        <f t="shared" si="38"/>
        <v>Mayo</v>
      </c>
      <c r="M343" t="str">
        <f t="shared" si="39"/>
        <v>2014</v>
      </c>
      <c r="N343" t="str">
        <f t="shared" si="40"/>
        <v>Mayo de 2014</v>
      </c>
      <c r="O343" s="24">
        <f t="shared" si="41"/>
        <v>41782</v>
      </c>
    </row>
    <row r="344" spans="1:15" x14ac:dyDescent="0.3">
      <c r="A344" s="1" t="s">
        <v>54</v>
      </c>
      <c r="B344" s="1" t="str">
        <f t="shared" si="35"/>
        <v>Mayo 26 de 2014</v>
      </c>
      <c r="C344" s="1" t="s">
        <v>428</v>
      </c>
      <c r="D344" s="2">
        <v>3085.73</v>
      </c>
      <c r="E344" s="1" t="s">
        <v>429</v>
      </c>
      <c r="F344" s="3">
        <v>0</v>
      </c>
      <c r="G344" s="1" t="s">
        <v>430</v>
      </c>
      <c r="H344" s="8">
        <f>VLOOKUP(B344,'TRM2'!C:D,2,0)</f>
        <v>1905.53</v>
      </c>
      <c r="I344" s="9">
        <f t="shared" si="36"/>
        <v>5879951.0868999995</v>
      </c>
      <c r="J344" s="7">
        <f t="shared" si="37"/>
        <v>5879.9510868999996</v>
      </c>
      <c r="K344">
        <f>VLOOKUP(A344,'Cacao Nacional'!B:D,3,0)</f>
        <v>5100</v>
      </c>
      <c r="L344" t="str">
        <f t="shared" si="38"/>
        <v>Mayo</v>
      </c>
      <c r="M344" t="str">
        <f t="shared" si="39"/>
        <v>2014</v>
      </c>
      <c r="N344" t="str">
        <f t="shared" si="40"/>
        <v>Mayo de 2014</v>
      </c>
      <c r="O344" s="24">
        <f t="shared" si="41"/>
        <v>41785</v>
      </c>
    </row>
    <row r="345" spans="1:15" x14ac:dyDescent="0.3">
      <c r="A345" s="1" t="s">
        <v>732</v>
      </c>
      <c r="B345" s="1" t="str">
        <f t="shared" si="35"/>
        <v>Mayo 27 de 2014</v>
      </c>
      <c r="C345" s="1" t="s">
        <v>428</v>
      </c>
      <c r="D345" s="2">
        <v>3113.55</v>
      </c>
      <c r="E345" s="1" t="s">
        <v>429</v>
      </c>
      <c r="F345" s="3">
        <v>0.90156948274800974</v>
      </c>
      <c r="G345" s="1" t="s">
        <v>430</v>
      </c>
      <c r="H345" s="8">
        <f>VLOOKUP(B345,'TRM2'!C:D,2,0)</f>
        <v>1905.53</v>
      </c>
      <c r="I345" s="9">
        <f t="shared" si="36"/>
        <v>5932962.9314999999</v>
      </c>
      <c r="J345" s="7">
        <f t="shared" si="37"/>
        <v>5932.9629315000002</v>
      </c>
      <c r="K345" t="e">
        <f>VLOOKUP(A345,'Cacao Nacional'!B:D,3,0)</f>
        <v>#N/A</v>
      </c>
      <c r="L345" t="str">
        <f t="shared" si="38"/>
        <v>Mayo</v>
      </c>
      <c r="M345" t="str">
        <f t="shared" si="39"/>
        <v>2014</v>
      </c>
      <c r="N345" t="str">
        <f t="shared" si="40"/>
        <v>Mayo de 2014</v>
      </c>
      <c r="O345" s="24">
        <f t="shared" si="41"/>
        <v>41786</v>
      </c>
    </row>
    <row r="346" spans="1:15" x14ac:dyDescent="0.3">
      <c r="A346" s="1" t="s">
        <v>733</v>
      </c>
      <c r="B346" s="1" t="str">
        <f t="shared" si="35"/>
        <v>Mayo 28 de 2014</v>
      </c>
      <c r="C346" s="1" t="s">
        <v>428</v>
      </c>
      <c r="D346" s="2">
        <v>3110.24</v>
      </c>
      <c r="E346" s="1" t="s">
        <v>429</v>
      </c>
      <c r="F346" s="3">
        <v>-0.10630951807423682</v>
      </c>
      <c r="G346" s="1" t="s">
        <v>430</v>
      </c>
      <c r="H346" s="8">
        <f>VLOOKUP(B346,'TRM2'!C:D,2,0)</f>
        <v>1917.34</v>
      </c>
      <c r="I346" s="9">
        <f t="shared" si="36"/>
        <v>5963387.5615999997</v>
      </c>
      <c r="J346" s="7">
        <f t="shared" si="37"/>
        <v>5963.3875615999996</v>
      </c>
      <c r="K346" t="e">
        <f>VLOOKUP(A346,'Cacao Nacional'!B:D,3,0)</f>
        <v>#N/A</v>
      </c>
      <c r="L346" t="str">
        <f t="shared" si="38"/>
        <v>Mayo</v>
      </c>
      <c r="M346" t="str">
        <f t="shared" si="39"/>
        <v>2014</v>
      </c>
      <c r="N346" t="str">
        <f t="shared" si="40"/>
        <v>Mayo de 2014</v>
      </c>
      <c r="O346" s="24">
        <f t="shared" si="41"/>
        <v>41787</v>
      </c>
    </row>
    <row r="347" spans="1:15" x14ac:dyDescent="0.3">
      <c r="A347" s="1" t="s">
        <v>734</v>
      </c>
      <c r="B347" s="1" t="str">
        <f t="shared" si="35"/>
        <v>Mayo 29 de 2014</v>
      </c>
      <c r="C347" s="1" t="s">
        <v>428</v>
      </c>
      <c r="D347" s="2">
        <v>3125.77</v>
      </c>
      <c r="E347" s="1" t="s">
        <v>429</v>
      </c>
      <c r="F347" s="3">
        <v>0.49931838057513894</v>
      </c>
      <c r="G347" s="1" t="s">
        <v>430</v>
      </c>
      <c r="H347" s="8">
        <f>VLOOKUP(B347,'TRM2'!C:D,2,0)</f>
        <v>1910.8</v>
      </c>
      <c r="I347" s="9">
        <f t="shared" si="36"/>
        <v>5972721.3159999996</v>
      </c>
      <c r="J347" s="7">
        <f t="shared" si="37"/>
        <v>5972.7213159999992</v>
      </c>
      <c r="K347" t="e">
        <f>VLOOKUP(A347,'Cacao Nacional'!B:D,3,0)</f>
        <v>#N/A</v>
      </c>
      <c r="L347" t="str">
        <f t="shared" si="38"/>
        <v>Mayo</v>
      </c>
      <c r="M347" t="str">
        <f t="shared" si="39"/>
        <v>2014</v>
      </c>
      <c r="N347" t="str">
        <f t="shared" si="40"/>
        <v>Mayo de 2014</v>
      </c>
      <c r="O347" s="24">
        <f t="shared" si="41"/>
        <v>41788</v>
      </c>
    </row>
    <row r="348" spans="1:15" x14ac:dyDescent="0.3">
      <c r="A348" s="1" t="s">
        <v>735</v>
      </c>
      <c r="B348" s="1" t="str">
        <f t="shared" si="35"/>
        <v>Mayo 30 de 2014</v>
      </c>
      <c r="C348" s="1" t="s">
        <v>428</v>
      </c>
      <c r="D348" s="2">
        <v>3147.17</v>
      </c>
      <c r="E348" s="1" t="s">
        <v>429</v>
      </c>
      <c r="F348" s="3">
        <v>0.68463130684599605</v>
      </c>
      <c r="G348" s="1" t="s">
        <v>430</v>
      </c>
      <c r="H348" s="8">
        <f>VLOOKUP(B348,'TRM2'!C:D,2,0)</f>
        <v>1905.96</v>
      </c>
      <c r="I348" s="9">
        <f t="shared" si="36"/>
        <v>5998380.1332</v>
      </c>
      <c r="J348" s="7">
        <f t="shared" si="37"/>
        <v>5998.3801332000003</v>
      </c>
      <c r="K348" t="e">
        <f>VLOOKUP(A348,'Cacao Nacional'!B:D,3,0)</f>
        <v>#N/A</v>
      </c>
      <c r="L348" t="str">
        <f t="shared" si="38"/>
        <v>Mayo</v>
      </c>
      <c r="M348" t="str">
        <f t="shared" si="39"/>
        <v>2014</v>
      </c>
      <c r="N348" t="str">
        <f t="shared" si="40"/>
        <v>Mayo de 2014</v>
      </c>
      <c r="O348" s="24">
        <f t="shared" si="41"/>
        <v>41789</v>
      </c>
    </row>
    <row r="349" spans="1:15" x14ac:dyDescent="0.3">
      <c r="A349" s="1" t="s">
        <v>736</v>
      </c>
      <c r="B349" s="1" t="str">
        <f t="shared" si="35"/>
        <v>Junio 3 de 2014</v>
      </c>
      <c r="C349" s="1" t="s">
        <v>428</v>
      </c>
      <c r="D349" s="2">
        <v>3154.17</v>
      </c>
      <c r="E349" s="1" t="s">
        <v>429</v>
      </c>
      <c r="F349" s="3">
        <v>0.22242204901546467</v>
      </c>
      <c r="G349" s="1" t="s">
        <v>430</v>
      </c>
      <c r="H349" s="8">
        <f>VLOOKUP(B349,'TRM2'!C:D,2,0)</f>
        <v>1900.64</v>
      </c>
      <c r="I349" s="9">
        <f t="shared" si="36"/>
        <v>5994941.6688000001</v>
      </c>
      <c r="J349" s="7">
        <f t="shared" si="37"/>
        <v>5994.9416688000001</v>
      </c>
      <c r="K349" t="e">
        <f>VLOOKUP(A349,'Cacao Nacional'!B:D,3,0)</f>
        <v>#N/A</v>
      </c>
      <c r="L349" t="str">
        <f t="shared" si="38"/>
        <v>Junio</v>
      </c>
      <c r="M349" t="str">
        <f t="shared" si="39"/>
        <v>2014</v>
      </c>
      <c r="N349" t="str">
        <f t="shared" si="40"/>
        <v>Junio de 2014</v>
      </c>
      <c r="O349" s="24">
        <f t="shared" si="41"/>
        <v>41793</v>
      </c>
    </row>
    <row r="350" spans="1:15" x14ac:dyDescent="0.3">
      <c r="A350" s="1" t="s">
        <v>737</v>
      </c>
      <c r="B350" s="1" t="str">
        <f t="shared" si="35"/>
        <v>Junio 4 de 2014</v>
      </c>
      <c r="C350" s="1" t="s">
        <v>428</v>
      </c>
      <c r="D350" s="2">
        <v>3169.54</v>
      </c>
      <c r="E350" s="1" t="s">
        <v>429</v>
      </c>
      <c r="F350" s="3">
        <v>0.48729142690469729</v>
      </c>
      <c r="G350" s="1" t="s">
        <v>430</v>
      </c>
      <c r="H350" s="8">
        <f>VLOOKUP(B350,'TRM2'!C:D,2,0)</f>
        <v>1899.74</v>
      </c>
      <c r="I350" s="9">
        <f t="shared" si="36"/>
        <v>6021301.9195999997</v>
      </c>
      <c r="J350" s="7">
        <f t="shared" si="37"/>
        <v>6021.3019195999996</v>
      </c>
      <c r="K350" t="e">
        <f>VLOOKUP(A350,'Cacao Nacional'!B:D,3,0)</f>
        <v>#N/A</v>
      </c>
      <c r="L350" t="str">
        <f t="shared" si="38"/>
        <v>Junio</v>
      </c>
      <c r="M350" t="str">
        <f t="shared" si="39"/>
        <v>2014</v>
      </c>
      <c r="N350" t="str">
        <f t="shared" si="40"/>
        <v>Junio de 2014</v>
      </c>
      <c r="O350" s="24">
        <f t="shared" si="41"/>
        <v>41794</v>
      </c>
    </row>
    <row r="351" spans="1:15" x14ac:dyDescent="0.3">
      <c r="A351" s="1" t="s">
        <v>738</v>
      </c>
      <c r="B351" s="1" t="str">
        <f t="shared" si="35"/>
        <v>Junio 5 de 2014</v>
      </c>
      <c r="C351" s="1" t="s">
        <v>428</v>
      </c>
      <c r="D351" s="2">
        <v>3175.39</v>
      </c>
      <c r="E351" s="1" t="s">
        <v>429</v>
      </c>
      <c r="F351" s="3">
        <v>0.18456936968771206</v>
      </c>
      <c r="G351" s="1" t="s">
        <v>430</v>
      </c>
      <c r="H351" s="8">
        <f>VLOOKUP(B351,'TRM2'!C:D,2,0)</f>
        <v>1897.7</v>
      </c>
      <c r="I351" s="9">
        <f t="shared" si="36"/>
        <v>6025937.6030000001</v>
      </c>
      <c r="J351" s="7">
        <f t="shared" si="37"/>
        <v>6025.9376030000003</v>
      </c>
      <c r="K351" t="e">
        <f>VLOOKUP(A351,'Cacao Nacional'!B:D,3,0)</f>
        <v>#N/A</v>
      </c>
      <c r="L351" t="str">
        <f t="shared" si="38"/>
        <v>Junio</v>
      </c>
      <c r="M351" t="str">
        <f t="shared" si="39"/>
        <v>2014</v>
      </c>
      <c r="N351" t="str">
        <f t="shared" si="40"/>
        <v>Junio de 2014</v>
      </c>
      <c r="O351" s="24">
        <f t="shared" si="41"/>
        <v>41795</v>
      </c>
    </row>
    <row r="352" spans="1:15" x14ac:dyDescent="0.3">
      <c r="A352" s="1" t="s">
        <v>739</v>
      </c>
      <c r="B352" s="1" t="str">
        <f t="shared" si="35"/>
        <v>Junio 6 de 2014</v>
      </c>
      <c r="C352" s="1" t="s">
        <v>428</v>
      </c>
      <c r="D352" s="2">
        <v>3159.01</v>
      </c>
      <c r="E352" s="1" t="s">
        <v>429</v>
      </c>
      <c r="F352" s="3">
        <v>-0.51584214852347754</v>
      </c>
      <c r="G352" s="1" t="s">
        <v>430</v>
      </c>
      <c r="H352" s="8">
        <f>VLOOKUP(B352,'TRM2'!C:D,2,0)</f>
        <v>1892.08</v>
      </c>
      <c r="I352" s="9">
        <f t="shared" si="36"/>
        <v>5977099.6408000002</v>
      </c>
      <c r="J352" s="7">
        <f t="shared" si="37"/>
        <v>5977.0996408000001</v>
      </c>
      <c r="K352" t="e">
        <f>VLOOKUP(A352,'Cacao Nacional'!B:D,3,0)</f>
        <v>#N/A</v>
      </c>
      <c r="L352" t="str">
        <f t="shared" si="38"/>
        <v>Junio</v>
      </c>
      <c r="M352" t="str">
        <f t="shared" si="39"/>
        <v>2014</v>
      </c>
      <c r="N352" t="str">
        <f t="shared" si="40"/>
        <v>Junio de 2014</v>
      </c>
      <c r="O352" s="24">
        <f t="shared" si="41"/>
        <v>41796</v>
      </c>
    </row>
    <row r="353" spans="1:15" x14ac:dyDescent="0.3">
      <c r="A353" s="1" t="s">
        <v>56</v>
      </c>
      <c r="B353" s="1" t="str">
        <f t="shared" si="35"/>
        <v>Junio 9 de 2014</v>
      </c>
      <c r="C353" s="1" t="s">
        <v>428</v>
      </c>
      <c r="D353" s="2">
        <v>3169.95</v>
      </c>
      <c r="E353" s="1" t="s">
        <v>429</v>
      </c>
      <c r="F353" s="3">
        <v>0.34631102782199485</v>
      </c>
      <c r="G353" s="1" t="s">
        <v>430</v>
      </c>
      <c r="H353" s="8">
        <f>VLOOKUP(B353,'TRM2'!C:D,2,0)</f>
        <v>1886.09</v>
      </c>
      <c r="I353" s="9">
        <f t="shared" si="36"/>
        <v>5978810.9954999993</v>
      </c>
      <c r="J353" s="7">
        <f t="shared" si="37"/>
        <v>5978.8109954999991</v>
      </c>
      <c r="K353">
        <f>VLOOKUP(A353,'Cacao Nacional'!B:D,3,0)</f>
        <v>5262.5</v>
      </c>
      <c r="L353" t="str">
        <f t="shared" si="38"/>
        <v>Junio</v>
      </c>
      <c r="M353" t="str">
        <f t="shared" si="39"/>
        <v>2014</v>
      </c>
      <c r="N353" t="str">
        <f t="shared" si="40"/>
        <v>Junio de 2014</v>
      </c>
      <c r="O353" s="24">
        <f t="shared" si="41"/>
        <v>41799</v>
      </c>
    </row>
    <row r="354" spans="1:15" x14ac:dyDescent="0.3">
      <c r="A354" s="1" t="s">
        <v>740</v>
      </c>
      <c r="B354" s="1" t="str">
        <f t="shared" si="35"/>
        <v>Junio 10 de 2014</v>
      </c>
      <c r="C354" s="1" t="s">
        <v>428</v>
      </c>
      <c r="D354" s="2">
        <v>3172.66</v>
      </c>
      <c r="E354" s="1" t="s">
        <v>429</v>
      </c>
      <c r="F354" s="3">
        <v>8.5490307418099223E-2</v>
      </c>
      <c r="G354" s="1" t="s">
        <v>430</v>
      </c>
      <c r="H354" s="8">
        <f>VLOOKUP(B354,'TRM2'!C:D,2,0)</f>
        <v>1883.76</v>
      </c>
      <c r="I354" s="9">
        <f t="shared" si="36"/>
        <v>5976530.0016000001</v>
      </c>
      <c r="J354" s="7">
        <f t="shared" si="37"/>
        <v>5976.5300016000001</v>
      </c>
      <c r="K354" t="e">
        <f>VLOOKUP(A354,'Cacao Nacional'!B:D,3,0)</f>
        <v>#N/A</v>
      </c>
      <c r="L354" t="str">
        <f t="shared" si="38"/>
        <v>Junio</v>
      </c>
      <c r="M354" t="str">
        <f t="shared" si="39"/>
        <v>2014</v>
      </c>
      <c r="N354" t="str">
        <f t="shared" si="40"/>
        <v>Junio de 2014</v>
      </c>
      <c r="O354" s="24">
        <f t="shared" si="41"/>
        <v>41800</v>
      </c>
    </row>
    <row r="355" spans="1:15" x14ac:dyDescent="0.3">
      <c r="A355" s="1" t="s">
        <v>741</v>
      </c>
      <c r="B355" s="1" t="str">
        <f t="shared" si="35"/>
        <v>Junio 11 de 2014</v>
      </c>
      <c r="C355" s="1" t="s">
        <v>428</v>
      </c>
      <c r="D355" s="2">
        <v>3201.05</v>
      </c>
      <c r="E355" s="1" t="s">
        <v>429</v>
      </c>
      <c r="F355" s="3">
        <v>0.89483272711227591</v>
      </c>
      <c r="G355" s="1" t="s">
        <v>430</v>
      </c>
      <c r="H355" s="8">
        <f>VLOOKUP(B355,'TRM2'!C:D,2,0)</f>
        <v>1884.97</v>
      </c>
      <c r="I355" s="9">
        <f t="shared" si="36"/>
        <v>6033883.2185000004</v>
      </c>
      <c r="J355" s="7">
        <f t="shared" si="37"/>
        <v>6033.8832185000001</v>
      </c>
      <c r="K355" t="e">
        <f>VLOOKUP(A355,'Cacao Nacional'!B:D,3,0)</f>
        <v>#N/A</v>
      </c>
      <c r="L355" t="str">
        <f t="shared" si="38"/>
        <v>Junio</v>
      </c>
      <c r="M355" t="str">
        <f t="shared" si="39"/>
        <v>2014</v>
      </c>
      <c r="N355" t="str">
        <f t="shared" si="40"/>
        <v>Junio de 2014</v>
      </c>
      <c r="O355" s="24">
        <f t="shared" si="41"/>
        <v>41801</v>
      </c>
    </row>
    <row r="356" spans="1:15" x14ac:dyDescent="0.3">
      <c r="A356" s="1" t="s">
        <v>742</v>
      </c>
      <c r="B356" s="1" t="str">
        <f t="shared" si="35"/>
        <v>Junio 12 de 2014</v>
      </c>
      <c r="C356" s="1" t="s">
        <v>428</v>
      </c>
      <c r="D356" s="2">
        <v>3158.46</v>
      </c>
      <c r="E356" s="1" t="s">
        <v>429</v>
      </c>
      <c r="F356" s="3">
        <v>-1.3305009293825509</v>
      </c>
      <c r="G356" s="1" t="s">
        <v>430</v>
      </c>
      <c r="H356" s="8">
        <f>VLOOKUP(B356,'TRM2'!C:D,2,0)</f>
        <v>1884.63</v>
      </c>
      <c r="I356" s="9">
        <f t="shared" si="36"/>
        <v>5952528.4698000001</v>
      </c>
      <c r="J356" s="7">
        <f t="shared" si="37"/>
        <v>5952.5284698000005</v>
      </c>
      <c r="K356" t="e">
        <f>VLOOKUP(A356,'Cacao Nacional'!B:D,3,0)</f>
        <v>#N/A</v>
      </c>
      <c r="L356" t="str">
        <f t="shared" si="38"/>
        <v>Junio</v>
      </c>
      <c r="M356" t="str">
        <f t="shared" si="39"/>
        <v>2014</v>
      </c>
      <c r="N356" t="str">
        <f t="shared" si="40"/>
        <v>Junio de 2014</v>
      </c>
      <c r="O356" s="24">
        <f t="shared" si="41"/>
        <v>41802</v>
      </c>
    </row>
    <row r="357" spans="1:15" x14ac:dyDescent="0.3">
      <c r="A357" s="1" t="s">
        <v>743</v>
      </c>
      <c r="B357" s="1" t="str">
        <f t="shared" si="35"/>
        <v>Junio 13 de 2014</v>
      </c>
      <c r="C357" s="1" t="s">
        <v>428</v>
      </c>
      <c r="D357" s="2">
        <v>3202.58</v>
      </c>
      <c r="E357" s="1" t="s">
        <v>429</v>
      </c>
      <c r="F357" s="3">
        <v>1.3968832912242009</v>
      </c>
      <c r="G357" s="1" t="s">
        <v>430</v>
      </c>
      <c r="H357" s="8">
        <f>VLOOKUP(B357,'TRM2'!C:D,2,0)</f>
        <v>1877.18</v>
      </c>
      <c r="I357" s="9">
        <f t="shared" si="36"/>
        <v>6011819.1244000001</v>
      </c>
      <c r="J357" s="7">
        <f t="shared" si="37"/>
        <v>6011.8191244</v>
      </c>
      <c r="K357" t="e">
        <f>VLOOKUP(A357,'Cacao Nacional'!B:D,3,0)</f>
        <v>#N/A</v>
      </c>
      <c r="L357" t="str">
        <f t="shared" si="38"/>
        <v>Junio</v>
      </c>
      <c r="M357" t="str">
        <f t="shared" si="39"/>
        <v>2014</v>
      </c>
      <c r="N357" t="str">
        <f t="shared" si="40"/>
        <v>Junio de 2014</v>
      </c>
      <c r="O357" s="24">
        <f t="shared" si="41"/>
        <v>41803</v>
      </c>
    </row>
    <row r="358" spans="1:15" x14ac:dyDescent="0.3">
      <c r="A358" s="1" t="s">
        <v>57</v>
      </c>
      <c r="B358" s="1" t="str">
        <f t="shared" si="35"/>
        <v>Junio 16 de 2014</v>
      </c>
      <c r="C358" s="1" t="s">
        <v>428</v>
      </c>
      <c r="D358" s="2">
        <v>3183.92</v>
      </c>
      <c r="E358" s="1" t="s">
        <v>429</v>
      </c>
      <c r="F358" s="3">
        <v>-0.58265523421740772</v>
      </c>
      <c r="G358" s="1" t="s">
        <v>430</v>
      </c>
      <c r="H358" s="8">
        <f>VLOOKUP(B358,'TRM2'!C:D,2,0)</f>
        <v>1877.37</v>
      </c>
      <c r="I358" s="9">
        <f t="shared" si="36"/>
        <v>5977395.8903999999</v>
      </c>
      <c r="J358" s="7">
        <f t="shared" si="37"/>
        <v>5977.3958904000001</v>
      </c>
      <c r="K358">
        <f>VLOOKUP(A358,'Cacao Nacional'!B:D,3,0)</f>
        <v>5262.5</v>
      </c>
      <c r="L358" t="str">
        <f t="shared" si="38"/>
        <v>Junio</v>
      </c>
      <c r="M358" t="str">
        <f t="shared" si="39"/>
        <v>2014</v>
      </c>
      <c r="N358" t="str">
        <f t="shared" si="40"/>
        <v>Junio de 2014</v>
      </c>
      <c r="O358" s="24">
        <f t="shared" si="41"/>
        <v>41806</v>
      </c>
    </row>
    <row r="359" spans="1:15" x14ac:dyDescent="0.3">
      <c r="A359" s="1" t="s">
        <v>744</v>
      </c>
      <c r="B359" s="1" t="str">
        <f t="shared" si="35"/>
        <v>Junio 17 de 2014</v>
      </c>
      <c r="C359" s="1" t="s">
        <v>428</v>
      </c>
      <c r="D359" s="2">
        <v>3186.16</v>
      </c>
      <c r="E359" s="1" t="s">
        <v>429</v>
      </c>
      <c r="F359" s="3">
        <v>7.035352647050748E-2</v>
      </c>
      <c r="G359" s="1" t="s">
        <v>430</v>
      </c>
      <c r="H359" s="8">
        <f>VLOOKUP(B359,'TRM2'!C:D,2,0)</f>
        <v>1886.62</v>
      </c>
      <c r="I359" s="9">
        <f t="shared" si="36"/>
        <v>6011073.1791999992</v>
      </c>
      <c r="J359" s="7">
        <f t="shared" si="37"/>
        <v>6011.0731791999988</v>
      </c>
      <c r="K359" t="e">
        <f>VLOOKUP(A359,'Cacao Nacional'!B:D,3,0)</f>
        <v>#N/A</v>
      </c>
      <c r="L359" t="str">
        <f t="shared" si="38"/>
        <v>Junio</v>
      </c>
      <c r="M359" t="str">
        <f t="shared" si="39"/>
        <v>2014</v>
      </c>
      <c r="N359" t="str">
        <f t="shared" si="40"/>
        <v>Junio de 2014</v>
      </c>
      <c r="O359" s="24">
        <f t="shared" si="41"/>
        <v>41807</v>
      </c>
    </row>
    <row r="360" spans="1:15" x14ac:dyDescent="0.3">
      <c r="A360" s="1" t="s">
        <v>745</v>
      </c>
      <c r="B360" s="1" t="str">
        <f t="shared" si="35"/>
        <v>Junio 18 de 2014</v>
      </c>
      <c r="C360" s="1" t="s">
        <v>428</v>
      </c>
      <c r="D360" s="2">
        <v>3193.07</v>
      </c>
      <c r="E360" s="1" t="s">
        <v>429</v>
      </c>
      <c r="F360" s="3">
        <v>0.21687548647903152</v>
      </c>
      <c r="G360" s="1" t="s">
        <v>430</v>
      </c>
      <c r="H360" s="8">
        <f>VLOOKUP(B360,'TRM2'!C:D,2,0)</f>
        <v>1899.9</v>
      </c>
      <c r="I360" s="9">
        <f t="shared" si="36"/>
        <v>6066513.6930000009</v>
      </c>
      <c r="J360" s="7">
        <f t="shared" si="37"/>
        <v>6066.5136930000008</v>
      </c>
      <c r="K360" t="e">
        <f>VLOOKUP(A360,'Cacao Nacional'!B:D,3,0)</f>
        <v>#N/A</v>
      </c>
      <c r="L360" t="str">
        <f t="shared" si="38"/>
        <v>Junio</v>
      </c>
      <c r="M360" t="str">
        <f t="shared" si="39"/>
        <v>2014</v>
      </c>
      <c r="N360" t="str">
        <f t="shared" si="40"/>
        <v>Junio de 2014</v>
      </c>
      <c r="O360" s="24">
        <f t="shared" si="41"/>
        <v>41808</v>
      </c>
    </row>
    <row r="361" spans="1:15" x14ac:dyDescent="0.3">
      <c r="A361" s="1" t="s">
        <v>746</v>
      </c>
      <c r="B361" s="1" t="str">
        <f t="shared" si="35"/>
        <v>Junio 19 de 2014</v>
      </c>
      <c r="C361" s="1" t="s">
        <v>428</v>
      </c>
      <c r="D361" s="2">
        <v>3189.48</v>
      </c>
      <c r="E361" s="1" t="s">
        <v>429</v>
      </c>
      <c r="F361" s="3">
        <v>-0.11243098334831825</v>
      </c>
      <c r="G361" s="1" t="s">
        <v>430</v>
      </c>
      <c r="H361" s="8">
        <f>VLOOKUP(B361,'TRM2'!C:D,2,0)</f>
        <v>1895.92</v>
      </c>
      <c r="I361" s="9">
        <f t="shared" si="36"/>
        <v>6046998.9216</v>
      </c>
      <c r="J361" s="7">
        <f t="shared" si="37"/>
        <v>6046.9989216000004</v>
      </c>
      <c r="K361" t="e">
        <f>VLOOKUP(A361,'Cacao Nacional'!B:D,3,0)</f>
        <v>#N/A</v>
      </c>
      <c r="L361" t="str">
        <f t="shared" si="38"/>
        <v>Junio</v>
      </c>
      <c r="M361" t="str">
        <f t="shared" si="39"/>
        <v>2014</v>
      </c>
      <c r="N361" t="str">
        <f t="shared" si="40"/>
        <v>Junio de 2014</v>
      </c>
      <c r="O361" s="24">
        <f t="shared" si="41"/>
        <v>41809</v>
      </c>
    </row>
    <row r="362" spans="1:15" x14ac:dyDescent="0.3">
      <c r="A362" s="1" t="s">
        <v>747</v>
      </c>
      <c r="B362" s="1" t="str">
        <f t="shared" si="35"/>
        <v>Junio 20 de 2014</v>
      </c>
      <c r="C362" s="1" t="s">
        <v>428</v>
      </c>
      <c r="D362" s="2">
        <v>3163.29</v>
      </c>
      <c r="E362" s="1" t="s">
        <v>429</v>
      </c>
      <c r="F362" s="3">
        <v>-0.82113698784755051</v>
      </c>
      <c r="G362" s="1" t="s">
        <v>430</v>
      </c>
      <c r="H362" s="8">
        <f>VLOOKUP(B362,'TRM2'!C:D,2,0)</f>
        <v>1881.34</v>
      </c>
      <c r="I362" s="9">
        <f t="shared" si="36"/>
        <v>5951224.0085999994</v>
      </c>
      <c r="J362" s="7">
        <f t="shared" si="37"/>
        <v>5951.2240085999993</v>
      </c>
      <c r="K362" t="e">
        <f>VLOOKUP(A362,'Cacao Nacional'!B:D,3,0)</f>
        <v>#N/A</v>
      </c>
      <c r="L362" t="str">
        <f t="shared" si="38"/>
        <v>Junio</v>
      </c>
      <c r="M362" t="str">
        <f t="shared" si="39"/>
        <v>2014</v>
      </c>
      <c r="N362" t="str">
        <f t="shared" si="40"/>
        <v>Junio de 2014</v>
      </c>
      <c r="O362" s="24">
        <f t="shared" si="41"/>
        <v>41810</v>
      </c>
    </row>
    <row r="363" spans="1:15" x14ac:dyDescent="0.3">
      <c r="A363" s="1" t="s">
        <v>748</v>
      </c>
      <c r="B363" s="1" t="str">
        <f t="shared" si="35"/>
        <v>Junio 24 de 2014</v>
      </c>
      <c r="C363" s="1" t="s">
        <v>428</v>
      </c>
      <c r="D363" s="2">
        <v>3131.51</v>
      </c>
      <c r="E363" s="1" t="s">
        <v>429</v>
      </c>
      <c r="F363" s="3">
        <v>-1.0046502217627769</v>
      </c>
      <c r="G363" s="1" t="s">
        <v>430</v>
      </c>
      <c r="H363" s="8">
        <f>VLOOKUP(B363,'TRM2'!C:D,2,0)</f>
        <v>1884.56</v>
      </c>
      <c r="I363" s="9">
        <f t="shared" si="36"/>
        <v>5901518.4856000002</v>
      </c>
      <c r="J363" s="7">
        <f t="shared" si="37"/>
        <v>5901.5184856000005</v>
      </c>
      <c r="K363" t="e">
        <f>VLOOKUP(A363,'Cacao Nacional'!B:D,3,0)</f>
        <v>#N/A</v>
      </c>
      <c r="L363" t="str">
        <f t="shared" si="38"/>
        <v>Junio</v>
      </c>
      <c r="M363" t="str">
        <f t="shared" si="39"/>
        <v>2014</v>
      </c>
      <c r="N363" t="str">
        <f t="shared" si="40"/>
        <v>Junio de 2014</v>
      </c>
      <c r="O363" s="24">
        <f t="shared" si="41"/>
        <v>41814</v>
      </c>
    </row>
    <row r="364" spans="1:15" x14ac:dyDescent="0.3">
      <c r="A364" s="1" t="s">
        <v>749</v>
      </c>
      <c r="B364" s="1" t="str">
        <f t="shared" si="35"/>
        <v>Junio 25 de 2014</v>
      </c>
      <c r="C364" s="1" t="s">
        <v>428</v>
      </c>
      <c r="D364" s="2">
        <v>3152.14</v>
      </c>
      <c r="E364" s="1" t="s">
        <v>429</v>
      </c>
      <c r="F364" s="3">
        <v>0.65878761364324723</v>
      </c>
      <c r="G364" s="1" t="s">
        <v>430</v>
      </c>
      <c r="H364" s="8">
        <f>VLOOKUP(B364,'TRM2'!C:D,2,0)</f>
        <v>1886.85</v>
      </c>
      <c r="I364" s="9">
        <f t="shared" si="36"/>
        <v>5947615.3589999992</v>
      </c>
      <c r="J364" s="7">
        <f t="shared" si="37"/>
        <v>5947.6153589999994</v>
      </c>
      <c r="K364" t="e">
        <f>VLOOKUP(A364,'Cacao Nacional'!B:D,3,0)</f>
        <v>#N/A</v>
      </c>
      <c r="L364" t="str">
        <f t="shared" si="38"/>
        <v>Junio</v>
      </c>
      <c r="M364" t="str">
        <f t="shared" si="39"/>
        <v>2014</v>
      </c>
      <c r="N364" t="str">
        <f t="shared" si="40"/>
        <v>Junio de 2014</v>
      </c>
      <c r="O364" s="24">
        <f t="shared" si="41"/>
        <v>41815</v>
      </c>
    </row>
    <row r="365" spans="1:15" x14ac:dyDescent="0.3">
      <c r="A365" s="1" t="s">
        <v>750</v>
      </c>
      <c r="B365" s="1" t="str">
        <f t="shared" si="35"/>
        <v>Junio 26 de 2014</v>
      </c>
      <c r="C365" s="1" t="s">
        <v>428</v>
      </c>
      <c r="D365" s="2">
        <v>3137.77</v>
      </c>
      <c r="E365" s="1" t="s">
        <v>429</v>
      </c>
      <c r="F365" s="3">
        <v>-0.45588076671721089</v>
      </c>
      <c r="G365" s="1" t="s">
        <v>430</v>
      </c>
      <c r="H365" s="8">
        <f>VLOOKUP(B365,'TRM2'!C:D,2,0)</f>
        <v>1880.37</v>
      </c>
      <c r="I365" s="9">
        <f t="shared" si="36"/>
        <v>5900168.5748999994</v>
      </c>
      <c r="J365" s="7">
        <f t="shared" si="37"/>
        <v>5900.1685748999998</v>
      </c>
      <c r="K365" t="e">
        <f>VLOOKUP(A365,'Cacao Nacional'!B:D,3,0)</f>
        <v>#N/A</v>
      </c>
      <c r="L365" t="str">
        <f t="shared" si="38"/>
        <v>Junio</v>
      </c>
      <c r="M365" t="str">
        <f t="shared" si="39"/>
        <v>2014</v>
      </c>
      <c r="N365" t="str">
        <f t="shared" si="40"/>
        <v>Junio de 2014</v>
      </c>
      <c r="O365" s="24">
        <f t="shared" si="41"/>
        <v>41816</v>
      </c>
    </row>
    <row r="366" spans="1:15" x14ac:dyDescent="0.3">
      <c r="A366" s="1" t="s">
        <v>751</v>
      </c>
      <c r="B366" s="1" t="str">
        <f t="shared" si="35"/>
        <v>Junio 27 de 2014</v>
      </c>
      <c r="C366" s="1" t="s">
        <v>428</v>
      </c>
      <c r="D366" s="2">
        <v>3213.27</v>
      </c>
      <c r="E366" s="1" t="s">
        <v>429</v>
      </c>
      <c r="F366" s="3">
        <v>2.4061674373838748</v>
      </c>
      <c r="G366" s="1" t="s">
        <v>430</v>
      </c>
      <c r="H366" s="8">
        <f>VLOOKUP(B366,'TRM2'!C:D,2,0)</f>
        <v>1886.01</v>
      </c>
      <c r="I366" s="9">
        <f t="shared" si="36"/>
        <v>6060259.3526999997</v>
      </c>
      <c r="J366" s="7">
        <f t="shared" si="37"/>
        <v>6060.2593526999999</v>
      </c>
      <c r="K366" t="e">
        <f>VLOOKUP(A366,'Cacao Nacional'!B:D,3,0)</f>
        <v>#N/A</v>
      </c>
      <c r="L366" t="str">
        <f t="shared" si="38"/>
        <v>Junio</v>
      </c>
      <c r="M366" t="str">
        <f t="shared" si="39"/>
        <v>2014</v>
      </c>
      <c r="N366" t="str">
        <f t="shared" si="40"/>
        <v>Junio de 2014</v>
      </c>
      <c r="O366" s="24">
        <f t="shared" si="41"/>
        <v>41817</v>
      </c>
    </row>
    <row r="367" spans="1:15" x14ac:dyDescent="0.3">
      <c r="A367" s="1" t="s">
        <v>752</v>
      </c>
      <c r="B367" s="1" t="str">
        <f t="shared" si="35"/>
        <v>Julio 1 de 2014</v>
      </c>
      <c r="C367" s="1" t="s">
        <v>428</v>
      </c>
      <c r="D367" s="2">
        <v>3201.59</v>
      </c>
      <c r="E367" s="1" t="s">
        <v>429</v>
      </c>
      <c r="F367" s="3">
        <v>-0.36349264145247168</v>
      </c>
      <c r="G367" s="1" t="s">
        <v>430</v>
      </c>
      <c r="H367" s="8">
        <f>VLOOKUP(B367,'TRM2'!C:D,2,0)</f>
        <v>1881.19</v>
      </c>
      <c r="I367" s="9">
        <f t="shared" si="36"/>
        <v>6022799.0921</v>
      </c>
      <c r="J367" s="7">
        <f t="shared" si="37"/>
        <v>6022.7990921000001</v>
      </c>
      <c r="K367" t="e">
        <f>VLOOKUP(A367,'Cacao Nacional'!B:D,3,0)</f>
        <v>#N/A</v>
      </c>
      <c r="L367" t="str">
        <f t="shared" si="38"/>
        <v>Julio</v>
      </c>
      <c r="M367" t="str">
        <f t="shared" si="39"/>
        <v>2014</v>
      </c>
      <c r="N367" t="str">
        <f t="shared" si="40"/>
        <v>Julio de 2014</v>
      </c>
      <c r="O367" s="24">
        <f t="shared" si="41"/>
        <v>41821</v>
      </c>
    </row>
    <row r="368" spans="1:15" x14ac:dyDescent="0.3">
      <c r="A368" s="1" t="s">
        <v>753</v>
      </c>
      <c r="B368" s="1" t="str">
        <f t="shared" si="35"/>
        <v>Julio 2 de 2014</v>
      </c>
      <c r="C368" s="1" t="s">
        <v>428</v>
      </c>
      <c r="D368" s="2">
        <v>3204.82</v>
      </c>
      <c r="E368" s="1" t="s">
        <v>429</v>
      </c>
      <c r="F368" s="3">
        <v>0.10088737158724316</v>
      </c>
      <c r="G368" s="1" t="s">
        <v>430</v>
      </c>
      <c r="H368" s="8">
        <f>VLOOKUP(B368,'TRM2'!C:D,2,0)</f>
        <v>1865.42</v>
      </c>
      <c r="I368" s="9">
        <f t="shared" si="36"/>
        <v>5978335.3244000003</v>
      </c>
      <c r="J368" s="7">
        <f t="shared" si="37"/>
        <v>5978.3353244</v>
      </c>
      <c r="K368" t="e">
        <f>VLOOKUP(A368,'Cacao Nacional'!B:D,3,0)</f>
        <v>#N/A</v>
      </c>
      <c r="L368" t="str">
        <f t="shared" si="38"/>
        <v>Julio</v>
      </c>
      <c r="M368" t="str">
        <f t="shared" si="39"/>
        <v>2014</v>
      </c>
      <c r="N368" t="str">
        <f t="shared" si="40"/>
        <v>Julio de 2014</v>
      </c>
      <c r="O368" s="24">
        <f t="shared" si="41"/>
        <v>41822</v>
      </c>
    </row>
    <row r="369" spans="1:15" x14ac:dyDescent="0.3">
      <c r="A369" s="1" t="s">
        <v>754</v>
      </c>
      <c r="B369" s="1" t="str">
        <f t="shared" si="35"/>
        <v>Julio 3 de 2014</v>
      </c>
      <c r="C369" s="1" t="s">
        <v>428</v>
      </c>
      <c r="D369" s="2">
        <v>3186.62</v>
      </c>
      <c r="E369" s="1" t="s">
        <v>429</v>
      </c>
      <c r="F369" s="3">
        <v>-0.56789460874558551</v>
      </c>
      <c r="G369" s="1" t="s">
        <v>430</v>
      </c>
      <c r="H369" s="8">
        <f>VLOOKUP(B369,'TRM2'!C:D,2,0)</f>
        <v>1856.73</v>
      </c>
      <c r="I369" s="9">
        <f t="shared" si="36"/>
        <v>5916692.9525999995</v>
      </c>
      <c r="J369" s="7">
        <f t="shared" si="37"/>
        <v>5916.6929525999994</v>
      </c>
      <c r="K369" t="e">
        <f>VLOOKUP(A369,'Cacao Nacional'!B:D,3,0)</f>
        <v>#N/A</v>
      </c>
      <c r="L369" t="str">
        <f t="shared" si="38"/>
        <v>Julio</v>
      </c>
      <c r="M369" t="str">
        <f t="shared" si="39"/>
        <v>2014</v>
      </c>
      <c r="N369" t="str">
        <f t="shared" si="40"/>
        <v>Julio de 2014</v>
      </c>
      <c r="O369" s="24">
        <f t="shared" si="41"/>
        <v>41823</v>
      </c>
    </row>
    <row r="370" spans="1:15" x14ac:dyDescent="0.3">
      <c r="A370" s="1" t="s">
        <v>755</v>
      </c>
      <c r="B370" s="1" t="str">
        <f t="shared" si="35"/>
        <v>Julio 4 de 2014</v>
      </c>
      <c r="C370" s="1" t="s">
        <v>428</v>
      </c>
      <c r="D370" s="2">
        <v>3186.62</v>
      </c>
      <c r="E370" s="1" t="s">
        <v>429</v>
      </c>
      <c r="F370" s="3">
        <v>0</v>
      </c>
      <c r="G370" s="1" t="s">
        <v>430</v>
      </c>
      <c r="H370" s="8">
        <f>VLOOKUP(B370,'TRM2'!C:D,2,0)</f>
        <v>1848.91</v>
      </c>
      <c r="I370" s="9">
        <f t="shared" si="36"/>
        <v>5891773.5842000004</v>
      </c>
      <c r="J370" s="7">
        <f t="shared" si="37"/>
        <v>5891.7735842000002</v>
      </c>
      <c r="K370" t="e">
        <f>VLOOKUP(A370,'Cacao Nacional'!B:D,3,0)</f>
        <v>#N/A</v>
      </c>
      <c r="L370" t="str">
        <f t="shared" si="38"/>
        <v>Julio</v>
      </c>
      <c r="M370" t="str">
        <f t="shared" si="39"/>
        <v>2014</v>
      </c>
      <c r="N370" t="str">
        <f t="shared" si="40"/>
        <v>Julio de 2014</v>
      </c>
      <c r="O370" s="24">
        <f t="shared" si="41"/>
        <v>41824</v>
      </c>
    </row>
    <row r="371" spans="1:15" x14ac:dyDescent="0.3">
      <c r="A371" s="1" t="s">
        <v>59</v>
      </c>
      <c r="B371" s="1" t="str">
        <f t="shared" si="35"/>
        <v>Julio 7 de 2014</v>
      </c>
      <c r="C371" s="1" t="s">
        <v>428</v>
      </c>
      <c r="D371" s="2">
        <v>3174.18</v>
      </c>
      <c r="E371" s="1" t="s">
        <v>429</v>
      </c>
      <c r="F371" s="3">
        <v>-0.39038228593305929</v>
      </c>
      <c r="G371" s="1" t="s">
        <v>430</v>
      </c>
      <c r="H371" s="8">
        <f>VLOOKUP(B371,'TRM2'!C:D,2,0)</f>
        <v>1848.91</v>
      </c>
      <c r="I371" s="9">
        <f t="shared" si="36"/>
        <v>5868773.1437999997</v>
      </c>
      <c r="J371" s="7">
        <f t="shared" si="37"/>
        <v>5868.7731438000001</v>
      </c>
      <c r="K371">
        <f>VLOOKUP(A371,'Cacao Nacional'!B:D,3,0)</f>
        <v>5212.5</v>
      </c>
      <c r="L371" t="str">
        <f t="shared" si="38"/>
        <v>Julio</v>
      </c>
      <c r="M371" t="str">
        <f t="shared" si="39"/>
        <v>2014</v>
      </c>
      <c r="N371" t="str">
        <f t="shared" si="40"/>
        <v>Julio de 2014</v>
      </c>
      <c r="O371" s="24">
        <f t="shared" si="41"/>
        <v>41827</v>
      </c>
    </row>
    <row r="372" spans="1:15" x14ac:dyDescent="0.3">
      <c r="A372" s="1" t="s">
        <v>756</v>
      </c>
      <c r="B372" s="1" t="str">
        <f t="shared" si="35"/>
        <v>Julio 8 de 2014</v>
      </c>
      <c r="C372" s="1" t="s">
        <v>428</v>
      </c>
      <c r="D372" s="2">
        <v>3195.7</v>
      </c>
      <c r="E372" s="1" t="s">
        <v>429</v>
      </c>
      <c r="F372" s="3">
        <v>0.67797037345078037</v>
      </c>
      <c r="G372" s="1" t="s">
        <v>430</v>
      </c>
      <c r="H372" s="8">
        <f>VLOOKUP(B372,'TRM2'!C:D,2,0)</f>
        <v>1849.28</v>
      </c>
      <c r="I372" s="9">
        <f t="shared" si="36"/>
        <v>5909744.0959999999</v>
      </c>
      <c r="J372" s="7">
        <f t="shared" si="37"/>
        <v>5909.7440960000004</v>
      </c>
      <c r="K372" t="e">
        <f>VLOOKUP(A372,'Cacao Nacional'!B:D,3,0)</f>
        <v>#N/A</v>
      </c>
      <c r="L372" t="str">
        <f t="shared" si="38"/>
        <v>Julio</v>
      </c>
      <c r="M372" t="str">
        <f t="shared" si="39"/>
        <v>2014</v>
      </c>
      <c r="N372" t="str">
        <f t="shared" si="40"/>
        <v>Julio de 2014</v>
      </c>
      <c r="O372" s="24">
        <f t="shared" si="41"/>
        <v>41828</v>
      </c>
    </row>
    <row r="373" spans="1:15" x14ac:dyDescent="0.3">
      <c r="A373" s="1" t="s">
        <v>757</v>
      </c>
      <c r="B373" s="1" t="str">
        <f t="shared" si="35"/>
        <v>Julio 9 de 2014</v>
      </c>
      <c r="C373" s="1" t="s">
        <v>428</v>
      </c>
      <c r="D373" s="2">
        <v>3164.13</v>
      </c>
      <c r="E373" s="1" t="s">
        <v>429</v>
      </c>
      <c r="F373" s="3">
        <v>-0.98788997715679538</v>
      </c>
      <c r="G373" s="1" t="s">
        <v>430</v>
      </c>
      <c r="H373" s="8">
        <f>VLOOKUP(B373,'TRM2'!C:D,2,0)</f>
        <v>1854.24</v>
      </c>
      <c r="I373" s="9">
        <f t="shared" si="36"/>
        <v>5867056.4112</v>
      </c>
      <c r="J373" s="7">
        <f t="shared" si="37"/>
        <v>5867.0564112000002</v>
      </c>
      <c r="K373" t="e">
        <f>VLOOKUP(A373,'Cacao Nacional'!B:D,3,0)</f>
        <v>#N/A</v>
      </c>
      <c r="L373" t="str">
        <f t="shared" si="38"/>
        <v>Julio</v>
      </c>
      <c r="M373" t="str">
        <f t="shared" si="39"/>
        <v>2014</v>
      </c>
      <c r="N373" t="str">
        <f t="shared" si="40"/>
        <v>Julio de 2014</v>
      </c>
      <c r="O373" s="24">
        <f t="shared" si="41"/>
        <v>41829</v>
      </c>
    </row>
    <row r="374" spans="1:15" x14ac:dyDescent="0.3">
      <c r="A374" s="1" t="s">
        <v>758</v>
      </c>
      <c r="B374" s="1" t="str">
        <f t="shared" si="35"/>
        <v>Julio 10 de 2014</v>
      </c>
      <c r="C374" s="1" t="s">
        <v>428</v>
      </c>
      <c r="D374" s="2">
        <v>3165.7</v>
      </c>
      <c r="E374" s="1" t="s">
        <v>429</v>
      </c>
      <c r="F374" s="3">
        <v>4.9618694554260059E-2</v>
      </c>
      <c r="G374" s="1" t="s">
        <v>430</v>
      </c>
      <c r="H374" s="8">
        <f>VLOOKUP(B374,'TRM2'!C:D,2,0)</f>
        <v>1859.94</v>
      </c>
      <c r="I374" s="9">
        <f t="shared" si="36"/>
        <v>5888012.0580000002</v>
      </c>
      <c r="J374" s="7">
        <f t="shared" si="37"/>
        <v>5888.0120580000003</v>
      </c>
      <c r="K374" t="e">
        <f>VLOOKUP(A374,'Cacao Nacional'!B:D,3,0)</f>
        <v>#N/A</v>
      </c>
      <c r="L374" t="str">
        <f t="shared" si="38"/>
        <v>Julio</v>
      </c>
      <c r="M374" t="str">
        <f t="shared" si="39"/>
        <v>2014</v>
      </c>
      <c r="N374" t="str">
        <f t="shared" si="40"/>
        <v>Julio de 2014</v>
      </c>
      <c r="O374" s="24">
        <f t="shared" si="41"/>
        <v>41830</v>
      </c>
    </row>
    <row r="375" spans="1:15" x14ac:dyDescent="0.3">
      <c r="A375" s="1" t="s">
        <v>759</v>
      </c>
      <c r="B375" s="1" t="str">
        <f t="shared" si="35"/>
        <v>Julio 11 de 2014</v>
      </c>
      <c r="C375" s="1" t="s">
        <v>428</v>
      </c>
      <c r="D375" s="2">
        <v>3172.65</v>
      </c>
      <c r="E375" s="1" t="s">
        <v>429</v>
      </c>
      <c r="F375" s="3">
        <v>0.21954070189848288</v>
      </c>
      <c r="G375" s="1" t="s">
        <v>430</v>
      </c>
      <c r="H375" s="8">
        <f>VLOOKUP(B375,'TRM2'!C:D,2,0)</f>
        <v>1858.47</v>
      </c>
      <c r="I375" s="9">
        <f t="shared" si="36"/>
        <v>5896274.8454999998</v>
      </c>
      <c r="J375" s="7">
        <f t="shared" si="37"/>
        <v>5896.2748455000001</v>
      </c>
      <c r="K375" t="e">
        <f>VLOOKUP(A375,'Cacao Nacional'!B:D,3,0)</f>
        <v>#N/A</v>
      </c>
      <c r="L375" t="str">
        <f t="shared" si="38"/>
        <v>Julio</v>
      </c>
      <c r="M375" t="str">
        <f t="shared" si="39"/>
        <v>2014</v>
      </c>
      <c r="N375" t="str">
        <f t="shared" si="40"/>
        <v>Julio de 2014</v>
      </c>
      <c r="O375" s="24">
        <f t="shared" si="41"/>
        <v>41831</v>
      </c>
    </row>
    <row r="376" spans="1:15" x14ac:dyDescent="0.3">
      <c r="A376" s="1" t="s">
        <v>60</v>
      </c>
      <c r="B376" s="1" t="str">
        <f t="shared" si="35"/>
        <v>Julio 14 de 2014</v>
      </c>
      <c r="C376" s="1" t="s">
        <v>428</v>
      </c>
      <c r="D376" s="2">
        <v>3162.5</v>
      </c>
      <c r="E376" s="1" t="s">
        <v>429</v>
      </c>
      <c r="F376" s="3">
        <v>-0.31992183190708368</v>
      </c>
      <c r="G376" s="1" t="s">
        <v>430</v>
      </c>
      <c r="H376" s="8">
        <f>VLOOKUP(B376,'TRM2'!C:D,2,0)</f>
        <v>1852.57</v>
      </c>
      <c r="I376" s="9">
        <f t="shared" si="36"/>
        <v>5858752.625</v>
      </c>
      <c r="J376" s="7">
        <f t="shared" si="37"/>
        <v>5858.7526250000001</v>
      </c>
      <c r="K376">
        <f>VLOOKUP(A376,'Cacao Nacional'!B:D,3,0)</f>
        <v>5212.5</v>
      </c>
      <c r="L376" t="str">
        <f t="shared" si="38"/>
        <v>Julio</v>
      </c>
      <c r="M376" t="str">
        <f t="shared" si="39"/>
        <v>2014</v>
      </c>
      <c r="N376" t="str">
        <f t="shared" si="40"/>
        <v>Julio de 2014</v>
      </c>
      <c r="O376" s="24">
        <f t="shared" si="41"/>
        <v>41834</v>
      </c>
    </row>
    <row r="377" spans="1:15" x14ac:dyDescent="0.3">
      <c r="A377" s="1" t="s">
        <v>760</v>
      </c>
      <c r="B377" s="1" t="str">
        <f t="shared" si="35"/>
        <v>Julio 15 de 2014</v>
      </c>
      <c r="C377" s="1" t="s">
        <v>428</v>
      </c>
      <c r="D377" s="2">
        <v>3182.08</v>
      </c>
      <c r="E377" s="1" t="s">
        <v>429</v>
      </c>
      <c r="F377" s="3">
        <v>0.61913043478260643</v>
      </c>
      <c r="G377" s="1" t="s">
        <v>430</v>
      </c>
      <c r="H377" s="8">
        <f>VLOOKUP(B377,'TRM2'!C:D,2,0)</f>
        <v>1857.93</v>
      </c>
      <c r="I377" s="9">
        <f t="shared" si="36"/>
        <v>5912081.8943999996</v>
      </c>
      <c r="J377" s="7">
        <f t="shared" si="37"/>
        <v>5912.0818943999993</v>
      </c>
      <c r="K377" t="e">
        <f>VLOOKUP(A377,'Cacao Nacional'!B:D,3,0)</f>
        <v>#N/A</v>
      </c>
      <c r="L377" t="str">
        <f t="shared" si="38"/>
        <v>Julio</v>
      </c>
      <c r="M377" t="str">
        <f t="shared" si="39"/>
        <v>2014</v>
      </c>
      <c r="N377" t="str">
        <f t="shared" si="40"/>
        <v>Julio de 2014</v>
      </c>
      <c r="O377" s="24">
        <f t="shared" si="41"/>
        <v>41835</v>
      </c>
    </row>
    <row r="378" spans="1:15" x14ac:dyDescent="0.3">
      <c r="A378" s="1" t="s">
        <v>761</v>
      </c>
      <c r="B378" s="1" t="str">
        <f t="shared" si="35"/>
        <v>Julio 16 de 2014</v>
      </c>
      <c r="C378" s="1" t="s">
        <v>428</v>
      </c>
      <c r="D378" s="2">
        <v>3150.09</v>
      </c>
      <c r="E378" s="1" t="s">
        <v>429</v>
      </c>
      <c r="F378" s="3">
        <v>-1.005317276749792</v>
      </c>
      <c r="G378" s="1" t="s">
        <v>430</v>
      </c>
      <c r="H378" s="8">
        <f>VLOOKUP(B378,'TRM2'!C:D,2,0)</f>
        <v>1867.88</v>
      </c>
      <c r="I378" s="9">
        <f t="shared" si="36"/>
        <v>5883990.1092000008</v>
      </c>
      <c r="J378" s="7">
        <f t="shared" si="37"/>
        <v>5883.9901092000009</v>
      </c>
      <c r="K378" t="e">
        <f>VLOOKUP(A378,'Cacao Nacional'!B:D,3,0)</f>
        <v>#N/A</v>
      </c>
      <c r="L378" t="str">
        <f t="shared" si="38"/>
        <v>Julio</v>
      </c>
      <c r="M378" t="str">
        <f t="shared" si="39"/>
        <v>2014</v>
      </c>
      <c r="N378" t="str">
        <f t="shared" si="40"/>
        <v>Julio de 2014</v>
      </c>
      <c r="O378" s="24">
        <f t="shared" si="41"/>
        <v>41836</v>
      </c>
    </row>
    <row r="379" spans="1:15" x14ac:dyDescent="0.3">
      <c r="A379" s="1" t="s">
        <v>762</v>
      </c>
      <c r="B379" s="1" t="str">
        <f t="shared" si="35"/>
        <v>Julio 17 de 2014</v>
      </c>
      <c r="C379" s="1" t="s">
        <v>428</v>
      </c>
      <c r="D379" s="2">
        <v>3144.91</v>
      </c>
      <c r="E379" s="1" t="s">
        <v>429</v>
      </c>
      <c r="F379" s="3">
        <v>-0.1644397461659918</v>
      </c>
      <c r="G379" s="1" t="s">
        <v>430</v>
      </c>
      <c r="H379" s="8">
        <f>VLOOKUP(B379,'TRM2'!C:D,2,0)</f>
        <v>1868.41</v>
      </c>
      <c r="I379" s="9">
        <f t="shared" si="36"/>
        <v>5875981.2931000004</v>
      </c>
      <c r="J379" s="7">
        <f t="shared" si="37"/>
        <v>5875.9812931000006</v>
      </c>
      <c r="K379" t="e">
        <f>VLOOKUP(A379,'Cacao Nacional'!B:D,3,0)</f>
        <v>#N/A</v>
      </c>
      <c r="L379" t="str">
        <f t="shared" si="38"/>
        <v>Julio</v>
      </c>
      <c r="M379" t="str">
        <f t="shared" si="39"/>
        <v>2014</v>
      </c>
      <c r="N379" t="str">
        <f t="shared" si="40"/>
        <v>Julio de 2014</v>
      </c>
      <c r="O379" s="24">
        <f t="shared" si="41"/>
        <v>41837</v>
      </c>
    </row>
    <row r="380" spans="1:15" x14ac:dyDescent="0.3">
      <c r="A380" s="1" t="s">
        <v>763</v>
      </c>
      <c r="B380" s="1" t="str">
        <f t="shared" si="35"/>
        <v>Julio 18 de 2014</v>
      </c>
      <c r="C380" s="1" t="s">
        <v>428</v>
      </c>
      <c r="D380" s="2">
        <v>3166.13</v>
      </c>
      <c r="E380" s="1" t="s">
        <v>429</v>
      </c>
      <c r="F380" s="3">
        <v>0.6747410895701389</v>
      </c>
      <c r="G380" s="1" t="s">
        <v>430</v>
      </c>
      <c r="H380" s="8">
        <f>VLOOKUP(B380,'TRM2'!C:D,2,0)</f>
        <v>1872.27</v>
      </c>
      <c r="I380" s="9">
        <f t="shared" si="36"/>
        <v>5927850.2150999997</v>
      </c>
      <c r="J380" s="7">
        <f t="shared" si="37"/>
        <v>5927.8502150999993</v>
      </c>
      <c r="K380" t="e">
        <f>VLOOKUP(A380,'Cacao Nacional'!B:D,3,0)</f>
        <v>#N/A</v>
      </c>
      <c r="L380" t="str">
        <f t="shared" si="38"/>
        <v>Julio</v>
      </c>
      <c r="M380" t="str">
        <f t="shared" si="39"/>
        <v>2014</v>
      </c>
      <c r="N380" t="str">
        <f t="shared" si="40"/>
        <v>Julio de 2014</v>
      </c>
      <c r="O380" s="24">
        <f t="shared" si="41"/>
        <v>41838</v>
      </c>
    </row>
    <row r="381" spans="1:15" x14ac:dyDescent="0.3">
      <c r="A381" s="1" t="s">
        <v>61</v>
      </c>
      <c r="B381" s="1" t="str">
        <f t="shared" si="35"/>
        <v>Julio 21 de 2014</v>
      </c>
      <c r="C381" s="1" t="s">
        <v>428</v>
      </c>
      <c r="D381" s="2">
        <v>3194.34</v>
      </c>
      <c r="E381" s="1" t="s">
        <v>429</v>
      </c>
      <c r="F381" s="3">
        <v>0.89099310514729446</v>
      </c>
      <c r="G381" s="1" t="s">
        <v>430</v>
      </c>
      <c r="H381" s="8">
        <f>VLOOKUP(B381,'TRM2'!C:D,2,0)</f>
        <v>1871.87</v>
      </c>
      <c r="I381" s="9">
        <f t="shared" si="36"/>
        <v>5979389.2158000004</v>
      </c>
      <c r="J381" s="7">
        <f t="shared" si="37"/>
        <v>5979.3892158000008</v>
      </c>
      <c r="K381">
        <f>VLOOKUP(A381,'Cacao Nacional'!B:D,3,0)</f>
        <v>5212.5</v>
      </c>
      <c r="L381" t="str">
        <f t="shared" si="38"/>
        <v>Julio</v>
      </c>
      <c r="M381" t="str">
        <f t="shared" si="39"/>
        <v>2014</v>
      </c>
      <c r="N381" t="str">
        <f t="shared" si="40"/>
        <v>Julio de 2014</v>
      </c>
      <c r="O381" s="24">
        <f t="shared" si="41"/>
        <v>41841</v>
      </c>
    </row>
    <row r="382" spans="1:15" x14ac:dyDescent="0.3">
      <c r="A382" s="1" t="s">
        <v>764</v>
      </c>
      <c r="B382" s="1" t="str">
        <f t="shared" si="35"/>
        <v>Julio 22 de 2014</v>
      </c>
      <c r="C382" s="1" t="s">
        <v>428</v>
      </c>
      <c r="D382" s="2">
        <v>3197.81</v>
      </c>
      <c r="E382" s="1" t="s">
        <v>429</v>
      </c>
      <c r="F382" s="3">
        <v>0.10862963867339732</v>
      </c>
      <c r="G382" s="1" t="s">
        <v>430</v>
      </c>
      <c r="H382" s="8">
        <f>VLOOKUP(B382,'TRM2'!C:D,2,0)</f>
        <v>1861.28</v>
      </c>
      <c r="I382" s="9">
        <f t="shared" si="36"/>
        <v>5952019.7967999997</v>
      </c>
      <c r="J382" s="7">
        <f t="shared" si="37"/>
        <v>5952.0197967999993</v>
      </c>
      <c r="K382" t="e">
        <f>VLOOKUP(A382,'Cacao Nacional'!B:D,3,0)</f>
        <v>#N/A</v>
      </c>
      <c r="L382" t="str">
        <f t="shared" si="38"/>
        <v>Julio</v>
      </c>
      <c r="M382" t="str">
        <f t="shared" si="39"/>
        <v>2014</v>
      </c>
      <c r="N382" t="str">
        <f t="shared" si="40"/>
        <v>Julio de 2014</v>
      </c>
      <c r="O382" s="24">
        <f t="shared" si="41"/>
        <v>41842</v>
      </c>
    </row>
    <row r="383" spans="1:15" x14ac:dyDescent="0.3">
      <c r="A383" s="1" t="s">
        <v>765</v>
      </c>
      <c r="B383" s="1" t="str">
        <f t="shared" si="35"/>
        <v>Julio 23 de 2014</v>
      </c>
      <c r="C383" s="1" t="s">
        <v>428</v>
      </c>
      <c r="D383" s="2">
        <v>3234.01</v>
      </c>
      <c r="E383" s="1" t="s">
        <v>429</v>
      </c>
      <c r="F383" s="3">
        <v>1.1320247294242083</v>
      </c>
      <c r="G383" s="1" t="s">
        <v>430</v>
      </c>
      <c r="H383" s="8">
        <f>VLOOKUP(B383,'TRM2'!C:D,2,0)</f>
        <v>1848.98</v>
      </c>
      <c r="I383" s="9">
        <f t="shared" si="36"/>
        <v>5979619.8098000009</v>
      </c>
      <c r="J383" s="7">
        <f t="shared" si="37"/>
        <v>5979.6198098000004</v>
      </c>
      <c r="K383" t="e">
        <f>VLOOKUP(A383,'Cacao Nacional'!B:D,3,0)</f>
        <v>#N/A</v>
      </c>
      <c r="L383" t="str">
        <f t="shared" si="38"/>
        <v>Julio</v>
      </c>
      <c r="M383" t="str">
        <f t="shared" si="39"/>
        <v>2014</v>
      </c>
      <c r="N383" t="str">
        <f t="shared" si="40"/>
        <v>Julio de 2014</v>
      </c>
      <c r="O383" s="24">
        <f t="shared" si="41"/>
        <v>41843</v>
      </c>
    </row>
    <row r="384" spans="1:15" x14ac:dyDescent="0.3">
      <c r="A384" s="1" t="s">
        <v>766</v>
      </c>
      <c r="B384" s="1" t="str">
        <f t="shared" si="35"/>
        <v>Julio 24 de 2014</v>
      </c>
      <c r="C384" s="1" t="s">
        <v>428</v>
      </c>
      <c r="D384" s="2">
        <v>3229.91</v>
      </c>
      <c r="E384" s="1" t="s">
        <v>429</v>
      </c>
      <c r="F384" s="3">
        <v>-0.12677759190603502</v>
      </c>
      <c r="G384" s="1" t="s">
        <v>430</v>
      </c>
      <c r="H384" s="8">
        <f>VLOOKUP(B384,'TRM2'!C:D,2,0)</f>
        <v>1847.85</v>
      </c>
      <c r="I384" s="9">
        <f t="shared" si="36"/>
        <v>5968389.1934999991</v>
      </c>
      <c r="J384" s="7">
        <f t="shared" si="37"/>
        <v>5968.3891934999992</v>
      </c>
      <c r="K384" t="e">
        <f>VLOOKUP(A384,'Cacao Nacional'!B:D,3,0)</f>
        <v>#N/A</v>
      </c>
      <c r="L384" t="str">
        <f t="shared" si="38"/>
        <v>Julio</v>
      </c>
      <c r="M384" t="str">
        <f t="shared" si="39"/>
        <v>2014</v>
      </c>
      <c r="N384" t="str">
        <f t="shared" si="40"/>
        <v>Julio de 2014</v>
      </c>
      <c r="O384" s="24">
        <f t="shared" si="41"/>
        <v>41844</v>
      </c>
    </row>
    <row r="385" spans="1:15" x14ac:dyDescent="0.3">
      <c r="A385" s="1" t="s">
        <v>767</v>
      </c>
      <c r="B385" s="1" t="str">
        <f t="shared" si="35"/>
        <v>Julio 25 de 2014</v>
      </c>
      <c r="C385" s="1" t="s">
        <v>428</v>
      </c>
      <c r="D385" s="2">
        <v>3234.54</v>
      </c>
      <c r="E385" s="1" t="s">
        <v>429</v>
      </c>
      <c r="F385" s="3">
        <v>0.14334764745767248</v>
      </c>
      <c r="G385" s="1" t="s">
        <v>430</v>
      </c>
      <c r="H385" s="8">
        <f>VLOOKUP(B385,'TRM2'!C:D,2,0)</f>
        <v>1846.12</v>
      </c>
      <c r="I385" s="9">
        <f t="shared" si="36"/>
        <v>5971348.9847999997</v>
      </c>
      <c r="J385" s="7">
        <f t="shared" si="37"/>
        <v>5971.3489847999999</v>
      </c>
      <c r="K385" t="e">
        <f>VLOOKUP(A385,'Cacao Nacional'!B:D,3,0)</f>
        <v>#N/A</v>
      </c>
      <c r="L385" t="str">
        <f t="shared" si="38"/>
        <v>Julio</v>
      </c>
      <c r="M385" t="str">
        <f t="shared" si="39"/>
        <v>2014</v>
      </c>
      <c r="N385" t="str">
        <f t="shared" si="40"/>
        <v>Julio de 2014</v>
      </c>
      <c r="O385" s="24">
        <f t="shared" si="41"/>
        <v>41845</v>
      </c>
    </row>
    <row r="386" spans="1:15" x14ac:dyDescent="0.3">
      <c r="A386" s="1" t="s">
        <v>62</v>
      </c>
      <c r="B386" s="1" t="str">
        <f t="shared" si="35"/>
        <v>Julio 28 de 2014</v>
      </c>
      <c r="C386" s="1" t="s">
        <v>428</v>
      </c>
      <c r="D386" s="2">
        <v>3218.15</v>
      </c>
      <c r="E386" s="1" t="s">
        <v>429</v>
      </c>
      <c r="F386" s="3">
        <v>-0.50671811138523171</v>
      </c>
      <c r="G386" s="1" t="s">
        <v>430</v>
      </c>
      <c r="H386" s="8">
        <f>VLOOKUP(B386,'TRM2'!C:D,2,0)</f>
        <v>1848.56</v>
      </c>
      <c r="I386" s="9">
        <f t="shared" si="36"/>
        <v>5948943.3640000001</v>
      </c>
      <c r="J386" s="7">
        <f t="shared" si="37"/>
        <v>5948.9433639999997</v>
      </c>
      <c r="K386">
        <f>VLOOKUP(A386,'Cacao Nacional'!B:D,3,0)</f>
        <v>5212.5</v>
      </c>
      <c r="L386" t="str">
        <f t="shared" si="38"/>
        <v>Julio</v>
      </c>
      <c r="M386" t="str">
        <f t="shared" si="39"/>
        <v>2014</v>
      </c>
      <c r="N386" t="str">
        <f t="shared" si="40"/>
        <v>Julio de 2014</v>
      </c>
      <c r="O386" s="24">
        <f t="shared" si="41"/>
        <v>41848</v>
      </c>
    </row>
    <row r="387" spans="1:15" x14ac:dyDescent="0.3">
      <c r="A387" s="1" t="s">
        <v>768</v>
      </c>
      <c r="B387" s="1" t="str">
        <f t="shared" ref="B387:B450" si="42">MID(A387,FIND(",",A387,1)+2,LEN(A387)-FIND(",",A387,1))</f>
        <v>Julio 29 de 2014</v>
      </c>
      <c r="C387" s="1" t="s">
        <v>428</v>
      </c>
      <c r="D387" s="2">
        <v>3229.7</v>
      </c>
      <c r="E387" s="1" t="s">
        <v>429</v>
      </c>
      <c r="F387" s="3">
        <v>0.35890185354939103</v>
      </c>
      <c r="G387" s="1" t="s">
        <v>430</v>
      </c>
      <c r="H387" s="8">
        <f>VLOOKUP(B387,'TRM2'!C:D,2,0)</f>
        <v>1850.61</v>
      </c>
      <c r="I387" s="9">
        <f t="shared" ref="I387:I450" si="43">D387*H387</f>
        <v>5976915.1169999996</v>
      </c>
      <c r="J387" s="7">
        <f t="shared" ref="J387:J450" si="44">I387/1000</f>
        <v>5976.9151169999996</v>
      </c>
      <c r="K387" t="e">
        <f>VLOOKUP(A387,'Cacao Nacional'!B:D,3,0)</f>
        <v>#N/A</v>
      </c>
      <c r="L387" t="str">
        <f t="shared" ref="L387:L450" si="45">MID(A387,FIND(" ",A387,1)+1,FIND(" ",A387,FIND(" ",A387,1)+1)-FIND(" ",A387,1)-1)</f>
        <v>Julio</v>
      </c>
      <c r="M387" t="str">
        <f t="shared" ref="M387:M450" si="46">RIGHT(A387,4)</f>
        <v>2014</v>
      </c>
      <c r="N387" t="str">
        <f t="shared" ref="N387:N450" si="47">_xlfn.CONCAT(L387," de ",M387)</f>
        <v>Julio de 2014</v>
      </c>
      <c r="O387" s="24">
        <f t="shared" ref="O387:O450" si="48">VALUE(TEXT(VALUE(MID(A387,FIND(" ",A387,FIND(" ",A387,1)+1)+1,FIND(" ",A387,FIND(" ",A387,FIND(" ",A387,1)+1)+1)-FIND(" ",A387,FIND(" ",A387,1)+1)-1))&amp;"/"&amp;MONTH(L387&amp;1)&amp;"/"&amp;VALUE(M387),"dd/mm/yyyy"))</f>
        <v>41849</v>
      </c>
    </row>
    <row r="388" spans="1:15" x14ac:dyDescent="0.3">
      <c r="A388" s="1" t="s">
        <v>769</v>
      </c>
      <c r="B388" s="1" t="str">
        <f t="shared" si="42"/>
        <v>Julio 30 de 2014</v>
      </c>
      <c r="C388" s="1" t="s">
        <v>428</v>
      </c>
      <c r="D388" s="2">
        <v>3255.65</v>
      </c>
      <c r="E388" s="1" t="s">
        <v>429</v>
      </c>
      <c r="F388" s="3">
        <v>0.80348019939933346</v>
      </c>
      <c r="G388" s="1" t="s">
        <v>430</v>
      </c>
      <c r="H388" s="8">
        <f>VLOOKUP(B388,'TRM2'!C:D,2,0)</f>
        <v>1853.3</v>
      </c>
      <c r="I388" s="9">
        <f t="shared" si="43"/>
        <v>6033696.1450000005</v>
      </c>
      <c r="J388" s="7">
        <f t="shared" si="44"/>
        <v>6033.6961450000008</v>
      </c>
      <c r="K388" t="e">
        <f>VLOOKUP(A388,'Cacao Nacional'!B:D,3,0)</f>
        <v>#N/A</v>
      </c>
      <c r="L388" t="str">
        <f t="shared" si="45"/>
        <v>Julio</v>
      </c>
      <c r="M388" t="str">
        <f t="shared" si="46"/>
        <v>2014</v>
      </c>
      <c r="N388" t="str">
        <f t="shared" si="47"/>
        <v>Julio de 2014</v>
      </c>
      <c r="O388" s="24">
        <f t="shared" si="48"/>
        <v>41850</v>
      </c>
    </row>
    <row r="389" spans="1:15" x14ac:dyDescent="0.3">
      <c r="A389" s="1" t="s">
        <v>770</v>
      </c>
      <c r="B389" s="1" t="str">
        <f t="shared" si="42"/>
        <v>Julio 31 de 2014</v>
      </c>
      <c r="C389" s="1" t="s">
        <v>428</v>
      </c>
      <c r="D389" s="2">
        <v>3263.15</v>
      </c>
      <c r="E389" s="1" t="s">
        <v>429</v>
      </c>
      <c r="F389" s="3">
        <v>0.23036874356887255</v>
      </c>
      <c r="G389" s="1" t="s">
        <v>430</v>
      </c>
      <c r="H389" s="8">
        <f>VLOOKUP(B389,'TRM2'!C:D,2,0)</f>
        <v>1872.43</v>
      </c>
      <c r="I389" s="9">
        <f t="shared" si="43"/>
        <v>6110019.9545</v>
      </c>
      <c r="J389" s="7">
        <f t="shared" si="44"/>
        <v>6110.0199544999996</v>
      </c>
      <c r="K389" t="e">
        <f>VLOOKUP(A389,'Cacao Nacional'!B:D,3,0)</f>
        <v>#N/A</v>
      </c>
      <c r="L389" t="str">
        <f t="shared" si="45"/>
        <v>Julio</v>
      </c>
      <c r="M389" t="str">
        <f t="shared" si="46"/>
        <v>2014</v>
      </c>
      <c r="N389" t="str">
        <f t="shared" si="47"/>
        <v>Julio de 2014</v>
      </c>
      <c r="O389" s="24">
        <f t="shared" si="48"/>
        <v>41851</v>
      </c>
    </row>
    <row r="390" spans="1:15" x14ac:dyDescent="0.3">
      <c r="A390" s="1" t="s">
        <v>771</v>
      </c>
      <c r="B390" s="1" t="str">
        <f t="shared" si="42"/>
        <v>Agosto 1 de 2014</v>
      </c>
      <c r="C390" s="1" t="s">
        <v>428</v>
      </c>
      <c r="D390" s="2">
        <v>3254.88</v>
      </c>
      <c r="E390" s="1" t="s">
        <v>429</v>
      </c>
      <c r="F390" s="3">
        <v>-0.25343609702281483</v>
      </c>
      <c r="G390" s="1" t="s">
        <v>430</v>
      </c>
      <c r="H390" s="8">
        <f>VLOOKUP(B390,'TRM2'!C:D,2,0)</f>
        <v>1878.75</v>
      </c>
      <c r="I390" s="9">
        <f t="shared" si="43"/>
        <v>6115105.7999999998</v>
      </c>
      <c r="J390" s="7">
        <f t="shared" si="44"/>
        <v>6115.1057999999994</v>
      </c>
      <c r="K390" t="e">
        <f>VLOOKUP(A390,'Cacao Nacional'!B:D,3,0)</f>
        <v>#N/A</v>
      </c>
      <c r="L390" t="str">
        <f t="shared" si="45"/>
        <v>Agosto</v>
      </c>
      <c r="M390" t="str">
        <f t="shared" si="46"/>
        <v>2014</v>
      </c>
      <c r="N390" t="str">
        <f t="shared" si="47"/>
        <v>Agosto de 2014</v>
      </c>
      <c r="O390" s="24">
        <f t="shared" si="48"/>
        <v>41852</v>
      </c>
    </row>
    <row r="391" spans="1:15" x14ac:dyDescent="0.3">
      <c r="A391" s="1" t="s">
        <v>63</v>
      </c>
      <c r="B391" s="1" t="str">
        <f t="shared" si="42"/>
        <v>Agosto 4 de 2014</v>
      </c>
      <c r="C391" s="1" t="s">
        <v>428</v>
      </c>
      <c r="D391" s="2">
        <v>3251.52</v>
      </c>
      <c r="E391" s="1" t="s">
        <v>429</v>
      </c>
      <c r="F391" s="3">
        <v>-0.10322961215160396</v>
      </c>
      <c r="G391" s="1" t="s">
        <v>430</v>
      </c>
      <c r="H391" s="8">
        <f>VLOOKUP(B391,'TRM2'!C:D,2,0)</f>
        <v>1873.65</v>
      </c>
      <c r="I391" s="9">
        <f t="shared" si="43"/>
        <v>6092210.4479999999</v>
      </c>
      <c r="J391" s="7">
        <f t="shared" si="44"/>
        <v>6092.2104479999998</v>
      </c>
      <c r="K391">
        <f>VLOOKUP(A391,'Cacao Nacional'!B:D,3,0)</f>
        <v>5225</v>
      </c>
      <c r="L391" t="str">
        <f t="shared" si="45"/>
        <v>Agosto</v>
      </c>
      <c r="M391" t="str">
        <f t="shared" si="46"/>
        <v>2014</v>
      </c>
      <c r="N391" t="str">
        <f t="shared" si="47"/>
        <v>Agosto de 2014</v>
      </c>
      <c r="O391" s="24">
        <f t="shared" si="48"/>
        <v>41855</v>
      </c>
    </row>
    <row r="392" spans="1:15" x14ac:dyDescent="0.3">
      <c r="A392" s="1" t="s">
        <v>772</v>
      </c>
      <c r="B392" s="1" t="str">
        <f t="shared" si="42"/>
        <v>Agosto 5 de 2014</v>
      </c>
      <c r="C392" s="1" t="s">
        <v>428</v>
      </c>
      <c r="D392" s="2">
        <v>3258.58</v>
      </c>
      <c r="E392" s="1" t="s">
        <v>429</v>
      </c>
      <c r="F392" s="3">
        <v>0.21712921956500175</v>
      </c>
      <c r="G392" s="1" t="s">
        <v>430</v>
      </c>
      <c r="H392" s="8">
        <f>VLOOKUP(B392,'TRM2'!C:D,2,0)</f>
        <v>1878.68</v>
      </c>
      <c r="I392" s="9">
        <f t="shared" si="43"/>
        <v>6121829.0744000003</v>
      </c>
      <c r="J392" s="7">
        <f t="shared" si="44"/>
        <v>6121.8290744000005</v>
      </c>
      <c r="K392" t="e">
        <f>VLOOKUP(A392,'Cacao Nacional'!B:D,3,0)</f>
        <v>#N/A</v>
      </c>
      <c r="L392" t="str">
        <f t="shared" si="45"/>
        <v>Agosto</v>
      </c>
      <c r="M392" t="str">
        <f t="shared" si="46"/>
        <v>2014</v>
      </c>
      <c r="N392" t="str">
        <f t="shared" si="47"/>
        <v>Agosto de 2014</v>
      </c>
      <c r="O392" s="24">
        <f t="shared" si="48"/>
        <v>41856</v>
      </c>
    </row>
    <row r="393" spans="1:15" x14ac:dyDescent="0.3">
      <c r="A393" s="1" t="s">
        <v>773</v>
      </c>
      <c r="B393" s="1" t="str">
        <f t="shared" si="42"/>
        <v>Agosto 6 de 2014</v>
      </c>
      <c r="C393" s="1" t="s">
        <v>428</v>
      </c>
      <c r="D393" s="2">
        <v>3276.18</v>
      </c>
      <c r="E393" s="1" t="s">
        <v>429</v>
      </c>
      <c r="F393" s="3">
        <v>0.54011256436852584</v>
      </c>
      <c r="G393" s="1" t="s">
        <v>430</v>
      </c>
      <c r="H393" s="8">
        <f>VLOOKUP(B393,'TRM2'!C:D,2,0)</f>
        <v>1892.35</v>
      </c>
      <c r="I393" s="9">
        <f t="shared" si="43"/>
        <v>6199679.2229999993</v>
      </c>
      <c r="J393" s="7">
        <f t="shared" si="44"/>
        <v>6199.6792229999992</v>
      </c>
      <c r="K393" t="e">
        <f>VLOOKUP(A393,'Cacao Nacional'!B:D,3,0)</f>
        <v>#N/A</v>
      </c>
      <c r="L393" t="str">
        <f t="shared" si="45"/>
        <v>Agosto</v>
      </c>
      <c r="M393" t="str">
        <f t="shared" si="46"/>
        <v>2014</v>
      </c>
      <c r="N393" t="str">
        <f t="shared" si="47"/>
        <v>Agosto de 2014</v>
      </c>
      <c r="O393" s="24">
        <f t="shared" si="48"/>
        <v>41857</v>
      </c>
    </row>
    <row r="394" spans="1:15" x14ac:dyDescent="0.3">
      <c r="A394" s="1" t="s">
        <v>774</v>
      </c>
      <c r="B394" s="1" t="str">
        <f t="shared" si="42"/>
        <v>Agosto 8 de 2014</v>
      </c>
      <c r="C394" s="1" t="s">
        <v>428</v>
      </c>
      <c r="D394" s="2">
        <v>3279.08</v>
      </c>
      <c r="E394" s="1" t="s">
        <v>429</v>
      </c>
      <c r="F394" s="3">
        <v>8.8517724911332432E-2</v>
      </c>
      <c r="G394" s="1" t="s">
        <v>430</v>
      </c>
      <c r="H394" s="8">
        <f>VLOOKUP(B394,'TRM2'!C:D,2,0)</f>
        <v>1888.51</v>
      </c>
      <c r="I394" s="9">
        <f t="shared" si="43"/>
        <v>6192575.3707999997</v>
      </c>
      <c r="J394" s="7">
        <f t="shared" si="44"/>
        <v>6192.5753707999993</v>
      </c>
      <c r="K394" t="e">
        <f>VLOOKUP(A394,'Cacao Nacional'!B:D,3,0)</f>
        <v>#N/A</v>
      </c>
      <c r="L394" t="str">
        <f t="shared" si="45"/>
        <v>Agosto</v>
      </c>
      <c r="M394" t="str">
        <f t="shared" si="46"/>
        <v>2014</v>
      </c>
      <c r="N394" t="str">
        <f t="shared" si="47"/>
        <v>Agosto de 2014</v>
      </c>
      <c r="O394" s="24">
        <f t="shared" si="48"/>
        <v>41859</v>
      </c>
    </row>
    <row r="395" spans="1:15" x14ac:dyDescent="0.3">
      <c r="A395" s="1" t="s">
        <v>64</v>
      </c>
      <c r="B395" s="1" t="str">
        <f t="shared" si="42"/>
        <v>Agosto 11 de 2014</v>
      </c>
      <c r="C395" s="1" t="s">
        <v>428</v>
      </c>
      <c r="D395" s="2">
        <v>3285.13</v>
      </c>
      <c r="E395" s="1" t="s">
        <v>429</v>
      </c>
      <c r="F395" s="3">
        <v>0.18450297034534632</v>
      </c>
      <c r="G395" s="1" t="s">
        <v>430</v>
      </c>
      <c r="H395" s="8">
        <f>VLOOKUP(B395,'TRM2'!C:D,2,0)</f>
        <v>1891.59</v>
      </c>
      <c r="I395" s="9">
        <f t="shared" si="43"/>
        <v>6214119.0566999996</v>
      </c>
      <c r="J395" s="7">
        <f t="shared" si="44"/>
        <v>6214.1190566999994</v>
      </c>
      <c r="K395">
        <f>VLOOKUP(A395,'Cacao Nacional'!B:D,3,0)</f>
        <v>5325</v>
      </c>
      <c r="L395" t="str">
        <f t="shared" si="45"/>
        <v>Agosto</v>
      </c>
      <c r="M395" t="str">
        <f t="shared" si="46"/>
        <v>2014</v>
      </c>
      <c r="N395" t="str">
        <f t="shared" si="47"/>
        <v>Agosto de 2014</v>
      </c>
      <c r="O395" s="24">
        <f t="shared" si="48"/>
        <v>41862</v>
      </c>
    </row>
    <row r="396" spans="1:15" x14ac:dyDescent="0.3">
      <c r="A396" s="1" t="s">
        <v>775</v>
      </c>
      <c r="B396" s="1" t="str">
        <f t="shared" si="42"/>
        <v>Agosto 12 de 2014</v>
      </c>
      <c r="C396" s="1" t="s">
        <v>428</v>
      </c>
      <c r="D396" s="2">
        <v>3298.57</v>
      </c>
      <c r="E396" s="1" t="s">
        <v>429</v>
      </c>
      <c r="F396" s="3">
        <v>0.40911622979912676</v>
      </c>
      <c r="G396" s="1" t="s">
        <v>430</v>
      </c>
      <c r="H396" s="8">
        <f>VLOOKUP(B396,'TRM2'!C:D,2,0)</f>
        <v>1881.62</v>
      </c>
      <c r="I396" s="9">
        <f t="shared" si="43"/>
        <v>6206655.2834000001</v>
      </c>
      <c r="J396" s="7">
        <f t="shared" si="44"/>
        <v>6206.6552834000004</v>
      </c>
      <c r="K396" t="e">
        <f>VLOOKUP(A396,'Cacao Nacional'!B:D,3,0)</f>
        <v>#N/A</v>
      </c>
      <c r="L396" t="str">
        <f t="shared" si="45"/>
        <v>Agosto</v>
      </c>
      <c r="M396" t="str">
        <f t="shared" si="46"/>
        <v>2014</v>
      </c>
      <c r="N396" t="str">
        <f t="shared" si="47"/>
        <v>Agosto de 2014</v>
      </c>
      <c r="O396" s="24">
        <f t="shared" si="48"/>
        <v>41863</v>
      </c>
    </row>
    <row r="397" spans="1:15" x14ac:dyDescent="0.3">
      <c r="A397" s="1" t="s">
        <v>776</v>
      </c>
      <c r="B397" s="1" t="str">
        <f t="shared" si="42"/>
        <v>Agosto 13 de 2014</v>
      </c>
      <c r="C397" s="1" t="s">
        <v>428</v>
      </c>
      <c r="D397" s="2">
        <v>3295.91</v>
      </c>
      <c r="E397" s="1" t="s">
        <v>429</v>
      </c>
      <c r="F397" s="3">
        <v>-8.0641005041587999E-2</v>
      </c>
      <c r="G397" s="1" t="s">
        <v>430</v>
      </c>
      <c r="H397" s="8">
        <f>VLOOKUP(B397,'TRM2'!C:D,2,0)</f>
        <v>1877.4</v>
      </c>
      <c r="I397" s="9">
        <f t="shared" si="43"/>
        <v>6187741.4340000004</v>
      </c>
      <c r="J397" s="7">
        <f t="shared" si="44"/>
        <v>6187.7414340000005</v>
      </c>
      <c r="K397" t="e">
        <f>VLOOKUP(A397,'Cacao Nacional'!B:D,3,0)</f>
        <v>#N/A</v>
      </c>
      <c r="L397" t="str">
        <f t="shared" si="45"/>
        <v>Agosto</v>
      </c>
      <c r="M397" t="str">
        <f t="shared" si="46"/>
        <v>2014</v>
      </c>
      <c r="N397" t="str">
        <f t="shared" si="47"/>
        <v>Agosto de 2014</v>
      </c>
      <c r="O397" s="24">
        <f t="shared" si="48"/>
        <v>41864</v>
      </c>
    </row>
    <row r="398" spans="1:15" x14ac:dyDescent="0.3">
      <c r="A398" s="1" t="s">
        <v>777</v>
      </c>
      <c r="B398" s="1" t="str">
        <f t="shared" si="42"/>
        <v>Agosto 14 de 2014</v>
      </c>
      <c r="C398" s="1" t="s">
        <v>428</v>
      </c>
      <c r="D398" s="2">
        <v>3297.72</v>
      </c>
      <c r="E398" s="1" t="s">
        <v>429</v>
      </c>
      <c r="F398" s="3">
        <v>5.4916548085352616E-2</v>
      </c>
      <c r="G398" s="1" t="s">
        <v>430</v>
      </c>
      <c r="H398" s="8">
        <f>VLOOKUP(B398,'TRM2'!C:D,2,0)</f>
        <v>1883.33</v>
      </c>
      <c r="I398" s="9">
        <f t="shared" si="43"/>
        <v>6210695.0075999992</v>
      </c>
      <c r="J398" s="7">
        <f t="shared" si="44"/>
        <v>6210.6950075999994</v>
      </c>
      <c r="K398" t="e">
        <f>VLOOKUP(A398,'Cacao Nacional'!B:D,3,0)</f>
        <v>#N/A</v>
      </c>
      <c r="L398" t="str">
        <f t="shared" si="45"/>
        <v>Agosto</v>
      </c>
      <c r="M398" t="str">
        <f t="shared" si="46"/>
        <v>2014</v>
      </c>
      <c r="N398" t="str">
        <f t="shared" si="47"/>
        <v>Agosto de 2014</v>
      </c>
      <c r="O398" s="24">
        <f t="shared" si="48"/>
        <v>41865</v>
      </c>
    </row>
    <row r="399" spans="1:15" x14ac:dyDescent="0.3">
      <c r="A399" s="1" t="s">
        <v>778</v>
      </c>
      <c r="B399" s="1" t="str">
        <f t="shared" si="42"/>
        <v>Agosto 15 de 2014</v>
      </c>
      <c r="C399" s="1" t="s">
        <v>428</v>
      </c>
      <c r="D399" s="2">
        <v>3286.77</v>
      </c>
      <c r="E399" s="1" t="s">
        <v>429</v>
      </c>
      <c r="F399" s="3">
        <v>-0.33204759652122734</v>
      </c>
      <c r="G399" s="1" t="s">
        <v>430</v>
      </c>
      <c r="H399" s="8">
        <f>VLOOKUP(B399,'TRM2'!C:D,2,0)</f>
        <v>1877.77</v>
      </c>
      <c r="I399" s="9">
        <f t="shared" si="43"/>
        <v>6171798.1029000003</v>
      </c>
      <c r="J399" s="7">
        <f t="shared" si="44"/>
        <v>6171.7981029000002</v>
      </c>
      <c r="K399" t="e">
        <f>VLOOKUP(A399,'Cacao Nacional'!B:D,3,0)</f>
        <v>#N/A</v>
      </c>
      <c r="L399" t="str">
        <f t="shared" si="45"/>
        <v>Agosto</v>
      </c>
      <c r="M399" t="str">
        <f t="shared" si="46"/>
        <v>2014</v>
      </c>
      <c r="N399" t="str">
        <f t="shared" si="47"/>
        <v>Agosto de 2014</v>
      </c>
      <c r="O399" s="24">
        <f t="shared" si="48"/>
        <v>41866</v>
      </c>
    </row>
    <row r="400" spans="1:15" x14ac:dyDescent="0.3">
      <c r="A400" s="1" t="s">
        <v>779</v>
      </c>
      <c r="B400" s="1" t="str">
        <f t="shared" si="42"/>
        <v>Agosto 19 de 2014</v>
      </c>
      <c r="C400" s="1" t="s">
        <v>428</v>
      </c>
      <c r="D400" s="2">
        <v>3252.74</v>
      </c>
      <c r="E400" s="1" t="s">
        <v>429</v>
      </c>
      <c r="F400" s="3">
        <v>-1.0353629855450854</v>
      </c>
      <c r="G400" s="1" t="s">
        <v>430</v>
      </c>
      <c r="H400" s="8">
        <f>VLOOKUP(B400,'TRM2'!C:D,2,0)</f>
        <v>1884.81</v>
      </c>
      <c r="I400" s="9">
        <f t="shared" si="43"/>
        <v>6130796.879399999</v>
      </c>
      <c r="J400" s="7">
        <f t="shared" si="44"/>
        <v>6130.7968793999989</v>
      </c>
      <c r="K400" t="e">
        <f>VLOOKUP(A400,'Cacao Nacional'!B:D,3,0)</f>
        <v>#N/A</v>
      </c>
      <c r="L400" t="str">
        <f t="shared" si="45"/>
        <v>Agosto</v>
      </c>
      <c r="M400" t="str">
        <f t="shared" si="46"/>
        <v>2014</v>
      </c>
      <c r="N400" t="str">
        <f t="shared" si="47"/>
        <v>Agosto de 2014</v>
      </c>
      <c r="O400" s="24">
        <f t="shared" si="48"/>
        <v>41870</v>
      </c>
    </row>
    <row r="401" spans="1:15" x14ac:dyDescent="0.3">
      <c r="A401" s="1" t="s">
        <v>780</v>
      </c>
      <c r="B401" s="1" t="str">
        <f t="shared" si="42"/>
        <v>Agosto 20 de 2014</v>
      </c>
      <c r="C401" s="1" t="s">
        <v>428</v>
      </c>
      <c r="D401" s="2">
        <v>3271.88</v>
      </c>
      <c r="E401" s="1" t="s">
        <v>429</v>
      </c>
      <c r="F401" s="3">
        <v>0.58842698770883406</v>
      </c>
      <c r="G401" s="1" t="s">
        <v>430</v>
      </c>
      <c r="H401" s="8">
        <f>VLOOKUP(B401,'TRM2'!C:D,2,0)</f>
        <v>1894.27</v>
      </c>
      <c r="I401" s="9">
        <f t="shared" si="43"/>
        <v>6197824.1276000002</v>
      </c>
      <c r="J401" s="7">
        <f t="shared" si="44"/>
        <v>6197.8241275999999</v>
      </c>
      <c r="K401" t="e">
        <f>VLOOKUP(A401,'Cacao Nacional'!B:D,3,0)</f>
        <v>#N/A</v>
      </c>
      <c r="L401" t="str">
        <f t="shared" si="45"/>
        <v>Agosto</v>
      </c>
      <c r="M401" t="str">
        <f t="shared" si="46"/>
        <v>2014</v>
      </c>
      <c r="N401" t="str">
        <f t="shared" si="47"/>
        <v>Agosto de 2014</v>
      </c>
      <c r="O401" s="24">
        <f t="shared" si="48"/>
        <v>41871</v>
      </c>
    </row>
    <row r="402" spans="1:15" x14ac:dyDescent="0.3">
      <c r="A402" s="1" t="s">
        <v>781</v>
      </c>
      <c r="B402" s="1" t="str">
        <f t="shared" si="42"/>
        <v>Agosto 21 de 2014</v>
      </c>
      <c r="C402" s="1" t="s">
        <v>428</v>
      </c>
      <c r="D402" s="2">
        <v>3243.05</v>
      </c>
      <c r="E402" s="1" t="s">
        <v>429</v>
      </c>
      <c r="F402" s="3">
        <v>-0.88114478526107098</v>
      </c>
      <c r="G402" s="1" t="s">
        <v>430</v>
      </c>
      <c r="H402" s="8">
        <f>VLOOKUP(B402,'TRM2'!C:D,2,0)</f>
        <v>1912.43</v>
      </c>
      <c r="I402" s="9">
        <f t="shared" si="43"/>
        <v>6202106.1115000006</v>
      </c>
      <c r="J402" s="7">
        <f t="shared" si="44"/>
        <v>6202.1061115000002</v>
      </c>
      <c r="K402" t="e">
        <f>VLOOKUP(A402,'Cacao Nacional'!B:D,3,0)</f>
        <v>#N/A</v>
      </c>
      <c r="L402" t="str">
        <f t="shared" si="45"/>
        <v>Agosto</v>
      </c>
      <c r="M402" t="str">
        <f t="shared" si="46"/>
        <v>2014</v>
      </c>
      <c r="N402" t="str">
        <f t="shared" si="47"/>
        <v>Agosto de 2014</v>
      </c>
      <c r="O402" s="24">
        <f t="shared" si="48"/>
        <v>41872</v>
      </c>
    </row>
    <row r="403" spans="1:15" x14ac:dyDescent="0.3">
      <c r="A403" s="1" t="s">
        <v>782</v>
      </c>
      <c r="B403" s="1" t="str">
        <f t="shared" si="42"/>
        <v>Agosto 22 de 2014</v>
      </c>
      <c r="C403" s="1" t="s">
        <v>428</v>
      </c>
      <c r="D403" s="2">
        <v>3243.05</v>
      </c>
      <c r="E403" s="1" t="s">
        <v>429</v>
      </c>
      <c r="F403" s="3">
        <v>0</v>
      </c>
      <c r="G403" s="1" t="s">
        <v>430</v>
      </c>
      <c r="H403" s="8">
        <f>VLOOKUP(B403,'TRM2'!C:D,2,0)</f>
        <v>1919.84</v>
      </c>
      <c r="I403" s="9">
        <f t="shared" si="43"/>
        <v>6226137.1119999997</v>
      </c>
      <c r="J403" s="7">
        <f t="shared" si="44"/>
        <v>6226.1371119999994</v>
      </c>
      <c r="K403" t="e">
        <f>VLOOKUP(A403,'Cacao Nacional'!B:D,3,0)</f>
        <v>#N/A</v>
      </c>
      <c r="L403" t="str">
        <f t="shared" si="45"/>
        <v>Agosto</v>
      </c>
      <c r="M403" t="str">
        <f t="shared" si="46"/>
        <v>2014</v>
      </c>
      <c r="N403" t="str">
        <f t="shared" si="47"/>
        <v>Agosto de 2014</v>
      </c>
      <c r="O403" s="24">
        <f t="shared" si="48"/>
        <v>41873</v>
      </c>
    </row>
    <row r="404" spans="1:15" x14ac:dyDescent="0.3">
      <c r="A404" s="1" t="s">
        <v>66</v>
      </c>
      <c r="B404" s="1" t="str">
        <f t="shared" si="42"/>
        <v>Agosto 25 de 2014</v>
      </c>
      <c r="C404" s="1" t="s">
        <v>428</v>
      </c>
      <c r="D404" s="2">
        <v>3243.05</v>
      </c>
      <c r="E404" s="1" t="s">
        <v>429</v>
      </c>
      <c r="F404" s="3">
        <v>0</v>
      </c>
      <c r="G404" s="1" t="s">
        <v>430</v>
      </c>
      <c r="H404" s="8">
        <f>VLOOKUP(B404,'TRM2'!C:D,2,0)</f>
        <v>1924.4</v>
      </c>
      <c r="I404" s="9">
        <f t="shared" si="43"/>
        <v>6240925.4200000009</v>
      </c>
      <c r="J404" s="7">
        <f t="shared" si="44"/>
        <v>6240.9254200000005</v>
      </c>
      <c r="K404">
        <f>VLOOKUP(A404,'Cacao Nacional'!B:D,3,0)</f>
        <v>5362.5</v>
      </c>
      <c r="L404" t="str">
        <f t="shared" si="45"/>
        <v>Agosto</v>
      </c>
      <c r="M404" t="str">
        <f t="shared" si="46"/>
        <v>2014</v>
      </c>
      <c r="N404" t="str">
        <f t="shared" si="47"/>
        <v>Agosto de 2014</v>
      </c>
      <c r="O404" s="24">
        <f t="shared" si="48"/>
        <v>41876</v>
      </c>
    </row>
    <row r="405" spans="1:15" x14ac:dyDescent="0.3">
      <c r="A405" s="1" t="s">
        <v>783</v>
      </c>
      <c r="B405" s="1" t="str">
        <f t="shared" si="42"/>
        <v>Agosto 26 de 2014</v>
      </c>
      <c r="C405" s="1" t="s">
        <v>428</v>
      </c>
      <c r="D405" s="2">
        <v>3262.76</v>
      </c>
      <c r="E405" s="1" t="s">
        <v>429</v>
      </c>
      <c r="F405" s="3">
        <v>0.6077612124389089</v>
      </c>
      <c r="G405" s="1" t="s">
        <v>430</v>
      </c>
      <c r="H405" s="8">
        <f>VLOOKUP(B405,'TRM2'!C:D,2,0)</f>
        <v>1932.39</v>
      </c>
      <c r="I405" s="9">
        <f t="shared" si="43"/>
        <v>6304924.7964000003</v>
      </c>
      <c r="J405" s="7">
        <f t="shared" si="44"/>
        <v>6304.9247964000006</v>
      </c>
      <c r="K405" t="e">
        <f>VLOOKUP(A405,'Cacao Nacional'!B:D,3,0)</f>
        <v>#N/A</v>
      </c>
      <c r="L405" t="str">
        <f t="shared" si="45"/>
        <v>Agosto</v>
      </c>
      <c r="M405" t="str">
        <f t="shared" si="46"/>
        <v>2014</v>
      </c>
      <c r="N405" t="str">
        <f t="shared" si="47"/>
        <v>Agosto de 2014</v>
      </c>
      <c r="O405" s="24">
        <f t="shared" si="48"/>
        <v>41877</v>
      </c>
    </row>
    <row r="406" spans="1:15" x14ac:dyDescent="0.3">
      <c r="A406" s="1" t="s">
        <v>784</v>
      </c>
      <c r="B406" s="1" t="str">
        <f t="shared" si="42"/>
        <v>Agosto 27 de 2014</v>
      </c>
      <c r="C406" s="1" t="s">
        <v>428</v>
      </c>
      <c r="D406" s="2">
        <v>3249.29</v>
      </c>
      <c r="E406" s="1" t="s">
        <v>429</v>
      </c>
      <c r="F406" s="3">
        <v>-0.41284066250659734</v>
      </c>
      <c r="G406" s="1" t="s">
        <v>430</v>
      </c>
      <c r="H406" s="8">
        <f>VLOOKUP(B406,'TRM2'!C:D,2,0)</f>
        <v>1928.67</v>
      </c>
      <c r="I406" s="9">
        <f t="shared" si="43"/>
        <v>6266808.1442999998</v>
      </c>
      <c r="J406" s="7">
        <f t="shared" si="44"/>
        <v>6266.8081443000001</v>
      </c>
      <c r="K406" t="e">
        <f>VLOOKUP(A406,'Cacao Nacional'!B:D,3,0)</f>
        <v>#N/A</v>
      </c>
      <c r="L406" t="str">
        <f t="shared" si="45"/>
        <v>Agosto</v>
      </c>
      <c r="M406" t="str">
        <f t="shared" si="46"/>
        <v>2014</v>
      </c>
      <c r="N406" t="str">
        <f t="shared" si="47"/>
        <v>Agosto de 2014</v>
      </c>
      <c r="O406" s="24">
        <f t="shared" si="48"/>
        <v>41878</v>
      </c>
    </row>
    <row r="407" spans="1:15" x14ac:dyDescent="0.3">
      <c r="A407" s="1" t="s">
        <v>785</v>
      </c>
      <c r="B407" s="1" t="str">
        <f t="shared" si="42"/>
        <v>Agosto 28 de 2014</v>
      </c>
      <c r="C407" s="1" t="s">
        <v>428</v>
      </c>
      <c r="D407" s="2">
        <v>3265.48</v>
      </c>
      <c r="E407" s="1" t="s">
        <v>429</v>
      </c>
      <c r="F407" s="3">
        <v>0.49826269738927748</v>
      </c>
      <c r="G407" s="1" t="s">
        <v>430</v>
      </c>
      <c r="H407" s="8">
        <f>VLOOKUP(B407,'TRM2'!C:D,2,0)</f>
        <v>1926.92</v>
      </c>
      <c r="I407" s="9">
        <f t="shared" si="43"/>
        <v>6292318.7215999998</v>
      </c>
      <c r="J407" s="7">
        <f t="shared" si="44"/>
        <v>6292.3187215999997</v>
      </c>
      <c r="K407" t="e">
        <f>VLOOKUP(A407,'Cacao Nacional'!B:D,3,0)</f>
        <v>#N/A</v>
      </c>
      <c r="L407" t="str">
        <f t="shared" si="45"/>
        <v>Agosto</v>
      </c>
      <c r="M407" t="str">
        <f t="shared" si="46"/>
        <v>2014</v>
      </c>
      <c r="N407" t="str">
        <f t="shared" si="47"/>
        <v>Agosto de 2014</v>
      </c>
      <c r="O407" s="24">
        <f t="shared" si="48"/>
        <v>41879</v>
      </c>
    </row>
    <row r="408" spans="1:15" x14ac:dyDescent="0.3">
      <c r="A408" s="1" t="s">
        <v>786</v>
      </c>
      <c r="B408" s="1" t="str">
        <f t="shared" si="42"/>
        <v>Agosto 29 de 2014</v>
      </c>
      <c r="C408" s="1" t="s">
        <v>428</v>
      </c>
      <c r="D408" s="2">
        <v>3252.3</v>
      </c>
      <c r="E408" s="1" t="s">
        <v>429</v>
      </c>
      <c r="F408" s="3">
        <v>-0.4036160074475984</v>
      </c>
      <c r="G408" s="1" t="s">
        <v>430</v>
      </c>
      <c r="H408" s="8">
        <f>VLOOKUP(B408,'TRM2'!C:D,2,0)</f>
        <v>1935.04</v>
      </c>
      <c r="I408" s="9">
        <f t="shared" si="43"/>
        <v>6293330.5920000002</v>
      </c>
      <c r="J408" s="7">
        <f t="shared" si="44"/>
        <v>6293.3305920000003</v>
      </c>
      <c r="K408" t="e">
        <f>VLOOKUP(A408,'Cacao Nacional'!B:D,3,0)</f>
        <v>#N/A</v>
      </c>
      <c r="L408" t="str">
        <f t="shared" si="45"/>
        <v>Agosto</v>
      </c>
      <c r="M408" t="str">
        <f t="shared" si="46"/>
        <v>2014</v>
      </c>
      <c r="N408" t="str">
        <f t="shared" si="47"/>
        <v>Agosto de 2014</v>
      </c>
      <c r="O408" s="24">
        <f t="shared" si="48"/>
        <v>41880</v>
      </c>
    </row>
    <row r="409" spans="1:15" x14ac:dyDescent="0.3">
      <c r="A409" s="1" t="s">
        <v>67</v>
      </c>
      <c r="B409" s="1" t="str">
        <f t="shared" si="42"/>
        <v>Septiembre 1 de 2014</v>
      </c>
      <c r="C409" s="1" t="s">
        <v>428</v>
      </c>
      <c r="D409" s="2">
        <v>3252.3</v>
      </c>
      <c r="E409" s="1" t="s">
        <v>429</v>
      </c>
      <c r="F409" s="3">
        <v>0</v>
      </c>
      <c r="G409" s="1" t="s">
        <v>430</v>
      </c>
      <c r="H409" s="8">
        <f>VLOOKUP(B409,'TRM2'!C:D,2,0)</f>
        <v>1918.62</v>
      </c>
      <c r="I409" s="9">
        <f t="shared" si="43"/>
        <v>6239927.8260000004</v>
      </c>
      <c r="J409" s="7">
        <f t="shared" si="44"/>
        <v>6239.9278260000001</v>
      </c>
      <c r="K409">
        <f>VLOOKUP(A409,'Cacao Nacional'!B:D,3,0)</f>
        <v>5462.5</v>
      </c>
      <c r="L409" t="str">
        <f t="shared" si="45"/>
        <v>Septiembre</v>
      </c>
      <c r="M409" t="str">
        <f t="shared" si="46"/>
        <v>2014</v>
      </c>
      <c r="N409" t="str">
        <f t="shared" si="47"/>
        <v>Septiembre de 2014</v>
      </c>
      <c r="O409" s="24">
        <f t="shared" si="48"/>
        <v>41883</v>
      </c>
    </row>
    <row r="410" spans="1:15" x14ac:dyDescent="0.3">
      <c r="A410" s="1" t="s">
        <v>787</v>
      </c>
      <c r="B410" s="1" t="str">
        <f t="shared" si="42"/>
        <v>Septiembre 2 de 2014</v>
      </c>
      <c r="C410" s="1" t="s">
        <v>428</v>
      </c>
      <c r="D410" s="2">
        <v>3196.59</v>
      </c>
      <c r="E410" s="1" t="s">
        <v>429</v>
      </c>
      <c r="F410" s="3">
        <v>-1.712941610552533</v>
      </c>
      <c r="G410" s="1" t="s">
        <v>430</v>
      </c>
      <c r="H410" s="8">
        <f>VLOOKUP(B410,'TRM2'!C:D,2,0)</f>
        <v>1918.62</v>
      </c>
      <c r="I410" s="9">
        <f t="shared" si="43"/>
        <v>6133041.5058000004</v>
      </c>
      <c r="J410" s="7">
        <f t="shared" si="44"/>
        <v>6133.0415058000008</v>
      </c>
      <c r="K410" t="e">
        <f>VLOOKUP(A410,'Cacao Nacional'!B:D,3,0)</f>
        <v>#N/A</v>
      </c>
      <c r="L410" t="str">
        <f t="shared" si="45"/>
        <v>Septiembre</v>
      </c>
      <c r="M410" t="str">
        <f t="shared" si="46"/>
        <v>2014</v>
      </c>
      <c r="N410" t="str">
        <f t="shared" si="47"/>
        <v>Septiembre de 2014</v>
      </c>
      <c r="O410" s="24">
        <f t="shared" si="48"/>
        <v>41884</v>
      </c>
    </row>
    <row r="411" spans="1:15" x14ac:dyDescent="0.3">
      <c r="A411" s="1" t="s">
        <v>788</v>
      </c>
      <c r="B411" s="1" t="str">
        <f t="shared" si="42"/>
        <v>Septiembre 3 de 2014</v>
      </c>
      <c r="C411" s="1" t="s">
        <v>428</v>
      </c>
      <c r="D411" s="2">
        <v>3187.81</v>
      </c>
      <c r="E411" s="1" t="s">
        <v>429</v>
      </c>
      <c r="F411" s="3">
        <v>-0.27466769276010372</v>
      </c>
      <c r="G411" s="1" t="s">
        <v>430</v>
      </c>
      <c r="H411" s="8">
        <f>VLOOKUP(B411,'TRM2'!C:D,2,0)</f>
        <v>1931.49</v>
      </c>
      <c r="I411" s="9">
        <f t="shared" si="43"/>
        <v>6157223.1369000003</v>
      </c>
      <c r="J411" s="7">
        <f t="shared" si="44"/>
        <v>6157.2231369000001</v>
      </c>
      <c r="K411" t="e">
        <f>VLOOKUP(A411,'Cacao Nacional'!B:D,3,0)</f>
        <v>#N/A</v>
      </c>
      <c r="L411" t="str">
        <f t="shared" si="45"/>
        <v>Septiembre</v>
      </c>
      <c r="M411" t="str">
        <f t="shared" si="46"/>
        <v>2014</v>
      </c>
      <c r="N411" t="str">
        <f t="shared" si="47"/>
        <v>Septiembre de 2014</v>
      </c>
      <c r="O411" s="24">
        <f t="shared" si="48"/>
        <v>41885</v>
      </c>
    </row>
    <row r="412" spans="1:15" x14ac:dyDescent="0.3">
      <c r="A412" s="1" t="s">
        <v>789</v>
      </c>
      <c r="B412" s="1" t="str">
        <f t="shared" si="42"/>
        <v>Septiembre 4 de 2014</v>
      </c>
      <c r="C412" s="1" t="s">
        <v>428</v>
      </c>
      <c r="D412" s="2">
        <v>3172.48</v>
      </c>
      <c r="E412" s="1" t="s">
        <v>429</v>
      </c>
      <c r="F412" s="3">
        <v>-0.4808944071321668</v>
      </c>
      <c r="G412" s="1" t="s">
        <v>430</v>
      </c>
      <c r="H412" s="8">
        <f>VLOOKUP(B412,'TRM2'!C:D,2,0)</f>
        <v>1924.67</v>
      </c>
      <c r="I412" s="9">
        <f t="shared" si="43"/>
        <v>6105977.0816000002</v>
      </c>
      <c r="J412" s="7">
        <f t="shared" si="44"/>
        <v>6105.9770816</v>
      </c>
      <c r="K412" t="e">
        <f>VLOOKUP(A412,'Cacao Nacional'!B:D,3,0)</f>
        <v>#N/A</v>
      </c>
      <c r="L412" t="str">
        <f t="shared" si="45"/>
        <v>Septiembre</v>
      </c>
      <c r="M412" t="str">
        <f t="shared" si="46"/>
        <v>2014</v>
      </c>
      <c r="N412" t="str">
        <f t="shared" si="47"/>
        <v>Septiembre de 2014</v>
      </c>
      <c r="O412" s="24">
        <f t="shared" si="48"/>
        <v>41886</v>
      </c>
    </row>
    <row r="413" spans="1:15" x14ac:dyDescent="0.3">
      <c r="A413" s="1" t="s">
        <v>790</v>
      </c>
      <c r="B413" s="1" t="str">
        <f t="shared" si="42"/>
        <v>Septiembre 5 de 2014</v>
      </c>
      <c r="C413" s="1" t="s">
        <v>428</v>
      </c>
      <c r="D413" s="2">
        <v>3137.46</v>
      </c>
      <c r="E413" s="1" t="s">
        <v>429</v>
      </c>
      <c r="F413" s="3">
        <v>-1.1038682670970339</v>
      </c>
      <c r="G413" s="1" t="s">
        <v>430</v>
      </c>
      <c r="H413" s="8">
        <f>VLOOKUP(B413,'TRM2'!C:D,2,0)</f>
        <v>1931.45</v>
      </c>
      <c r="I413" s="9">
        <f t="shared" si="43"/>
        <v>6059847.1170000006</v>
      </c>
      <c r="J413" s="7">
        <f t="shared" si="44"/>
        <v>6059.8471170000003</v>
      </c>
      <c r="K413" t="e">
        <f>VLOOKUP(A413,'Cacao Nacional'!B:D,3,0)</f>
        <v>#N/A</v>
      </c>
      <c r="L413" t="str">
        <f t="shared" si="45"/>
        <v>Septiembre</v>
      </c>
      <c r="M413" t="str">
        <f t="shared" si="46"/>
        <v>2014</v>
      </c>
      <c r="N413" t="str">
        <f t="shared" si="47"/>
        <v>Septiembre de 2014</v>
      </c>
      <c r="O413" s="24">
        <f t="shared" si="48"/>
        <v>41887</v>
      </c>
    </row>
    <row r="414" spans="1:15" x14ac:dyDescent="0.3">
      <c r="A414" s="1" t="s">
        <v>68</v>
      </c>
      <c r="B414" s="1" t="str">
        <f t="shared" si="42"/>
        <v>Septiembre 8 de 2014</v>
      </c>
      <c r="C414" s="1" t="s">
        <v>428</v>
      </c>
      <c r="D414" s="2">
        <v>3105.44</v>
      </c>
      <c r="E414" s="1" t="s">
        <v>429</v>
      </c>
      <c r="F414" s="3">
        <v>-1.0205707801852448</v>
      </c>
      <c r="G414" s="1" t="s">
        <v>430</v>
      </c>
      <c r="H414" s="8">
        <f>VLOOKUP(B414,'TRM2'!C:D,2,0)</f>
        <v>1935.25</v>
      </c>
      <c r="I414" s="9">
        <f t="shared" si="43"/>
        <v>6009802.7599999998</v>
      </c>
      <c r="J414" s="7">
        <f t="shared" si="44"/>
        <v>6009.8027599999996</v>
      </c>
      <c r="K414">
        <f>VLOOKUP(A414,'Cacao Nacional'!B:D,3,0)</f>
        <v>5462.5</v>
      </c>
      <c r="L414" t="str">
        <f t="shared" si="45"/>
        <v>Septiembre</v>
      </c>
      <c r="M414" t="str">
        <f t="shared" si="46"/>
        <v>2014</v>
      </c>
      <c r="N414" t="str">
        <f t="shared" si="47"/>
        <v>Septiembre de 2014</v>
      </c>
      <c r="O414" s="24">
        <f t="shared" si="48"/>
        <v>41890</v>
      </c>
    </row>
    <row r="415" spans="1:15" x14ac:dyDescent="0.3">
      <c r="A415" s="1" t="s">
        <v>791</v>
      </c>
      <c r="B415" s="1" t="str">
        <f t="shared" si="42"/>
        <v>Septiembre 9 de 2014</v>
      </c>
      <c r="C415" s="1" t="s">
        <v>428</v>
      </c>
      <c r="D415" s="2">
        <v>3118.53</v>
      </c>
      <c r="E415" s="1" t="s">
        <v>429</v>
      </c>
      <c r="F415" s="3">
        <v>0.42151836776753526</v>
      </c>
      <c r="G415" s="1" t="s">
        <v>430</v>
      </c>
      <c r="H415" s="8">
        <f>VLOOKUP(B415,'TRM2'!C:D,2,0)</f>
        <v>1942.03</v>
      </c>
      <c r="I415" s="9">
        <f t="shared" si="43"/>
        <v>6056278.8159000007</v>
      </c>
      <c r="J415" s="7">
        <f t="shared" si="44"/>
        <v>6056.2788159000011</v>
      </c>
      <c r="K415" t="e">
        <f>VLOOKUP(A415,'Cacao Nacional'!B:D,3,0)</f>
        <v>#N/A</v>
      </c>
      <c r="L415" t="str">
        <f t="shared" si="45"/>
        <v>Septiembre</v>
      </c>
      <c r="M415" t="str">
        <f t="shared" si="46"/>
        <v>2014</v>
      </c>
      <c r="N415" t="str">
        <f t="shared" si="47"/>
        <v>Septiembre de 2014</v>
      </c>
      <c r="O415" s="24">
        <f t="shared" si="48"/>
        <v>41891</v>
      </c>
    </row>
    <row r="416" spans="1:15" x14ac:dyDescent="0.3">
      <c r="A416" s="1" t="s">
        <v>792</v>
      </c>
      <c r="B416" s="1" t="str">
        <f t="shared" si="42"/>
        <v>Septiembre 10 de 2014</v>
      </c>
      <c r="C416" s="1" t="s">
        <v>428</v>
      </c>
      <c r="D416" s="2">
        <v>3108.64</v>
      </c>
      <c r="E416" s="1" t="s">
        <v>429</v>
      </c>
      <c r="F416" s="3">
        <v>-0.31713659961585511</v>
      </c>
      <c r="G416" s="1" t="s">
        <v>430</v>
      </c>
      <c r="H416" s="8">
        <f>VLOOKUP(B416,'TRM2'!C:D,2,0)</f>
        <v>1962.84</v>
      </c>
      <c r="I416" s="9">
        <f t="shared" si="43"/>
        <v>6101762.9375999998</v>
      </c>
      <c r="J416" s="7">
        <f t="shared" si="44"/>
        <v>6101.7629375999995</v>
      </c>
      <c r="K416" t="e">
        <f>VLOOKUP(A416,'Cacao Nacional'!B:D,3,0)</f>
        <v>#N/A</v>
      </c>
      <c r="L416" t="str">
        <f t="shared" si="45"/>
        <v>Septiembre</v>
      </c>
      <c r="M416" t="str">
        <f t="shared" si="46"/>
        <v>2014</v>
      </c>
      <c r="N416" t="str">
        <f t="shared" si="47"/>
        <v>Septiembre de 2014</v>
      </c>
      <c r="O416" s="24">
        <f t="shared" si="48"/>
        <v>41892</v>
      </c>
    </row>
    <row r="417" spans="1:15" x14ac:dyDescent="0.3">
      <c r="A417" s="1" t="s">
        <v>793</v>
      </c>
      <c r="B417" s="1" t="str">
        <f t="shared" si="42"/>
        <v>Septiembre 11 de 2014</v>
      </c>
      <c r="C417" s="1" t="s">
        <v>428</v>
      </c>
      <c r="D417" s="2">
        <v>3087.36</v>
      </c>
      <c r="E417" s="1" t="s">
        <v>429</v>
      </c>
      <c r="F417" s="3">
        <v>-0.68454372330021318</v>
      </c>
      <c r="G417" s="1" t="s">
        <v>430</v>
      </c>
      <c r="H417" s="8">
        <f>VLOOKUP(B417,'TRM2'!C:D,2,0)</f>
        <v>1975.82</v>
      </c>
      <c r="I417" s="9">
        <f t="shared" si="43"/>
        <v>6100067.6352000004</v>
      </c>
      <c r="J417" s="7">
        <f t="shared" si="44"/>
        <v>6100.0676352</v>
      </c>
      <c r="K417" t="e">
        <f>VLOOKUP(A417,'Cacao Nacional'!B:D,3,0)</f>
        <v>#N/A</v>
      </c>
      <c r="L417" t="str">
        <f t="shared" si="45"/>
        <v>Septiembre</v>
      </c>
      <c r="M417" t="str">
        <f t="shared" si="46"/>
        <v>2014</v>
      </c>
      <c r="N417" t="str">
        <f t="shared" si="47"/>
        <v>Septiembre de 2014</v>
      </c>
      <c r="O417" s="24">
        <f t="shared" si="48"/>
        <v>41893</v>
      </c>
    </row>
    <row r="418" spans="1:15" x14ac:dyDescent="0.3">
      <c r="A418" s="1" t="s">
        <v>794</v>
      </c>
      <c r="B418" s="1" t="str">
        <f t="shared" si="42"/>
        <v>Septiembre 12 de 2014</v>
      </c>
      <c r="C418" s="1" t="s">
        <v>428</v>
      </c>
      <c r="D418" s="2">
        <v>3118.74</v>
      </c>
      <c r="E418" s="1" t="s">
        <v>429</v>
      </c>
      <c r="F418" s="3">
        <v>1.0164023631840684</v>
      </c>
      <c r="G418" s="1" t="s">
        <v>430</v>
      </c>
      <c r="H418" s="8">
        <f>VLOOKUP(B418,'TRM2'!C:D,2,0)</f>
        <v>1979.97</v>
      </c>
      <c r="I418" s="9">
        <f t="shared" si="43"/>
        <v>6175011.6377999997</v>
      </c>
      <c r="J418" s="7">
        <f t="shared" si="44"/>
        <v>6175.0116377999993</v>
      </c>
      <c r="K418" t="e">
        <f>VLOOKUP(A418,'Cacao Nacional'!B:D,3,0)</f>
        <v>#N/A</v>
      </c>
      <c r="L418" t="str">
        <f t="shared" si="45"/>
        <v>Septiembre</v>
      </c>
      <c r="M418" t="str">
        <f t="shared" si="46"/>
        <v>2014</v>
      </c>
      <c r="N418" t="str">
        <f t="shared" si="47"/>
        <v>Septiembre de 2014</v>
      </c>
      <c r="O418" s="24">
        <f t="shared" si="48"/>
        <v>41894</v>
      </c>
    </row>
    <row r="419" spans="1:15" x14ac:dyDescent="0.3">
      <c r="A419" s="1" t="s">
        <v>795</v>
      </c>
      <c r="B419" s="1" t="str">
        <f t="shared" si="42"/>
        <v>Septiembre 14 de 2014</v>
      </c>
      <c r="C419" s="1" t="s">
        <v>428</v>
      </c>
      <c r="D419" s="2">
        <v>3118.83</v>
      </c>
      <c r="E419" s="1" t="s">
        <v>429</v>
      </c>
      <c r="F419" s="3">
        <v>2.885780796095395E-3</v>
      </c>
      <c r="G419" s="1" t="s">
        <v>430</v>
      </c>
      <c r="H419" s="8" t="e">
        <f>VLOOKUP(B419,'TRM2'!C:D,2,0)</f>
        <v>#N/A</v>
      </c>
      <c r="I419" s="9" t="e">
        <f t="shared" si="43"/>
        <v>#N/A</v>
      </c>
      <c r="J419" s="7" t="e">
        <f t="shared" si="44"/>
        <v>#N/A</v>
      </c>
      <c r="K419" t="e">
        <f>VLOOKUP(A419,'Cacao Nacional'!B:D,3,0)</f>
        <v>#N/A</v>
      </c>
      <c r="L419" t="str">
        <f t="shared" si="45"/>
        <v>Septiembre</v>
      </c>
      <c r="M419" t="str">
        <f t="shared" si="46"/>
        <v>2014</v>
      </c>
      <c r="N419" t="str">
        <f t="shared" si="47"/>
        <v>Septiembre de 2014</v>
      </c>
      <c r="O419" s="24">
        <f t="shared" si="48"/>
        <v>41896</v>
      </c>
    </row>
    <row r="420" spans="1:15" x14ac:dyDescent="0.3">
      <c r="A420" s="1" t="s">
        <v>69</v>
      </c>
      <c r="B420" s="1" t="str">
        <f t="shared" si="42"/>
        <v>Septiembre 15 de 2014</v>
      </c>
      <c r="C420" s="1" t="s">
        <v>428</v>
      </c>
      <c r="D420" s="2">
        <v>3133.22</v>
      </c>
      <c r="E420" s="1" t="s">
        <v>429</v>
      </c>
      <c r="F420" s="3">
        <v>0.46139097033181903</v>
      </c>
      <c r="G420" s="1" t="s">
        <v>430</v>
      </c>
      <c r="H420" s="8">
        <f>VLOOKUP(B420,'TRM2'!C:D,2,0)</f>
        <v>1994.97</v>
      </c>
      <c r="I420" s="9">
        <f t="shared" si="43"/>
        <v>6250679.9033999993</v>
      </c>
      <c r="J420" s="7">
        <f t="shared" si="44"/>
        <v>6250.6799033999996</v>
      </c>
      <c r="K420">
        <f>VLOOKUP(A420,'Cacao Nacional'!B:D,3,0)</f>
        <v>5365</v>
      </c>
      <c r="L420" t="str">
        <f t="shared" si="45"/>
        <v>Septiembre</v>
      </c>
      <c r="M420" t="str">
        <f t="shared" si="46"/>
        <v>2014</v>
      </c>
      <c r="N420" t="str">
        <f t="shared" si="47"/>
        <v>Septiembre de 2014</v>
      </c>
      <c r="O420" s="24">
        <f t="shared" si="48"/>
        <v>41897</v>
      </c>
    </row>
    <row r="421" spans="1:15" x14ac:dyDescent="0.3">
      <c r="A421" s="1" t="s">
        <v>796</v>
      </c>
      <c r="B421" s="1" t="str">
        <f t="shared" si="42"/>
        <v>Septiembre 16 de 2014</v>
      </c>
      <c r="C421" s="1" t="s">
        <v>428</v>
      </c>
      <c r="D421" s="2">
        <v>3133.22</v>
      </c>
      <c r="E421" s="1" t="s">
        <v>429</v>
      </c>
      <c r="F421" s="3">
        <v>0</v>
      </c>
      <c r="G421" s="1" t="s">
        <v>430</v>
      </c>
      <c r="H421" s="8">
        <f>VLOOKUP(B421,'TRM2'!C:D,2,0)</f>
        <v>1987.71</v>
      </c>
      <c r="I421" s="9">
        <f t="shared" si="43"/>
        <v>6227932.7261999995</v>
      </c>
      <c r="J421" s="7">
        <f t="shared" si="44"/>
        <v>6227.9327261999997</v>
      </c>
      <c r="K421" t="e">
        <f>VLOOKUP(A421,'Cacao Nacional'!B:D,3,0)</f>
        <v>#N/A</v>
      </c>
      <c r="L421" t="str">
        <f t="shared" si="45"/>
        <v>Septiembre</v>
      </c>
      <c r="M421" t="str">
        <f t="shared" si="46"/>
        <v>2014</v>
      </c>
      <c r="N421" t="str">
        <f t="shared" si="47"/>
        <v>Septiembre de 2014</v>
      </c>
      <c r="O421" s="24">
        <f t="shared" si="48"/>
        <v>41898</v>
      </c>
    </row>
    <row r="422" spans="1:15" x14ac:dyDescent="0.3">
      <c r="A422" s="1" t="s">
        <v>797</v>
      </c>
      <c r="B422" s="1" t="str">
        <f t="shared" si="42"/>
        <v>Septiembre 17 de 2014</v>
      </c>
      <c r="C422" s="1" t="s">
        <v>428</v>
      </c>
      <c r="D422" s="2">
        <v>3199.97</v>
      </c>
      <c r="E422" s="1" t="s">
        <v>429</v>
      </c>
      <c r="F422" s="3">
        <v>2.1303962058202104</v>
      </c>
      <c r="G422" s="1" t="s">
        <v>430</v>
      </c>
      <c r="H422" s="8">
        <f>VLOOKUP(B422,'TRM2'!C:D,2,0)</f>
        <v>1978.08</v>
      </c>
      <c r="I422" s="9">
        <f t="shared" si="43"/>
        <v>6329796.6575999996</v>
      </c>
      <c r="J422" s="7">
        <f t="shared" si="44"/>
        <v>6329.7966575999999</v>
      </c>
      <c r="K422" t="e">
        <f>VLOOKUP(A422,'Cacao Nacional'!B:D,3,0)</f>
        <v>#N/A</v>
      </c>
      <c r="L422" t="str">
        <f t="shared" si="45"/>
        <v>Septiembre</v>
      </c>
      <c r="M422" t="str">
        <f t="shared" si="46"/>
        <v>2014</v>
      </c>
      <c r="N422" t="str">
        <f t="shared" si="47"/>
        <v>Septiembre de 2014</v>
      </c>
      <c r="O422" s="24">
        <f t="shared" si="48"/>
        <v>41899</v>
      </c>
    </row>
    <row r="423" spans="1:15" x14ac:dyDescent="0.3">
      <c r="A423" s="1" t="s">
        <v>798</v>
      </c>
      <c r="B423" s="1" t="str">
        <f t="shared" si="42"/>
        <v>Septiembre 18 de 2014</v>
      </c>
      <c r="C423" s="1" t="s">
        <v>428</v>
      </c>
      <c r="D423" s="2">
        <v>3238.56</v>
      </c>
      <c r="E423" s="1" t="s">
        <v>429</v>
      </c>
      <c r="F423" s="3">
        <v>1.2059488057700587</v>
      </c>
      <c r="G423" s="1" t="s">
        <v>430</v>
      </c>
      <c r="H423" s="8">
        <f>VLOOKUP(B423,'TRM2'!C:D,2,0)</f>
        <v>1975.47</v>
      </c>
      <c r="I423" s="9">
        <f t="shared" si="43"/>
        <v>6397678.1232000003</v>
      </c>
      <c r="J423" s="7">
        <f t="shared" si="44"/>
        <v>6397.6781232000003</v>
      </c>
      <c r="K423" t="e">
        <f>VLOOKUP(A423,'Cacao Nacional'!B:D,3,0)</f>
        <v>#N/A</v>
      </c>
      <c r="L423" t="str">
        <f t="shared" si="45"/>
        <v>Septiembre</v>
      </c>
      <c r="M423" t="str">
        <f t="shared" si="46"/>
        <v>2014</v>
      </c>
      <c r="N423" t="str">
        <f t="shared" si="47"/>
        <v>Septiembre de 2014</v>
      </c>
      <c r="O423" s="24">
        <f t="shared" si="48"/>
        <v>41900</v>
      </c>
    </row>
    <row r="424" spans="1:15" x14ac:dyDescent="0.3">
      <c r="A424" s="1" t="s">
        <v>799</v>
      </c>
      <c r="B424" s="1" t="str">
        <f t="shared" si="42"/>
        <v>Septiembre 19 de 2014</v>
      </c>
      <c r="C424" s="1" t="s">
        <v>428</v>
      </c>
      <c r="D424" s="2">
        <v>3296.53</v>
      </c>
      <c r="E424" s="1" t="s">
        <v>429</v>
      </c>
      <c r="F424" s="3">
        <v>1.7899930833456923</v>
      </c>
      <c r="G424" s="1" t="s">
        <v>430</v>
      </c>
      <c r="H424" s="8">
        <f>VLOOKUP(B424,'TRM2'!C:D,2,0)</f>
        <v>1975.42</v>
      </c>
      <c r="I424" s="9">
        <f t="shared" si="43"/>
        <v>6512031.2926000003</v>
      </c>
      <c r="J424" s="7">
        <f t="shared" si="44"/>
        <v>6512.0312926000006</v>
      </c>
      <c r="K424" t="e">
        <f>VLOOKUP(A424,'Cacao Nacional'!B:D,3,0)</f>
        <v>#N/A</v>
      </c>
      <c r="L424" t="str">
        <f t="shared" si="45"/>
        <v>Septiembre</v>
      </c>
      <c r="M424" t="str">
        <f t="shared" si="46"/>
        <v>2014</v>
      </c>
      <c r="N424" t="str">
        <f t="shared" si="47"/>
        <v>Septiembre de 2014</v>
      </c>
      <c r="O424" s="24">
        <f t="shared" si="48"/>
        <v>41901</v>
      </c>
    </row>
    <row r="425" spans="1:15" x14ac:dyDescent="0.3">
      <c r="A425" s="1" t="s">
        <v>70</v>
      </c>
      <c r="B425" s="1" t="str">
        <f t="shared" si="42"/>
        <v>Septiembre 22 de 2014</v>
      </c>
      <c r="C425" s="1" t="s">
        <v>428</v>
      </c>
      <c r="D425" s="2">
        <v>3356.62</v>
      </c>
      <c r="E425" s="1" t="s">
        <v>429</v>
      </c>
      <c r="F425" s="3">
        <v>1.8228258198772556</v>
      </c>
      <c r="G425" s="1" t="s">
        <v>430</v>
      </c>
      <c r="H425" s="8">
        <f>VLOOKUP(B425,'TRM2'!C:D,2,0)</f>
        <v>1966.89</v>
      </c>
      <c r="I425" s="9">
        <f t="shared" si="43"/>
        <v>6602102.3118000003</v>
      </c>
      <c r="J425" s="7">
        <f t="shared" si="44"/>
        <v>6602.1023118000003</v>
      </c>
      <c r="K425">
        <f>VLOOKUP(A425,'Cacao Nacional'!B:D,3,0)</f>
        <v>5475</v>
      </c>
      <c r="L425" t="str">
        <f t="shared" si="45"/>
        <v>Septiembre</v>
      </c>
      <c r="M425" t="str">
        <f t="shared" si="46"/>
        <v>2014</v>
      </c>
      <c r="N425" t="str">
        <f t="shared" si="47"/>
        <v>Septiembre de 2014</v>
      </c>
      <c r="O425" s="24">
        <f t="shared" si="48"/>
        <v>41904</v>
      </c>
    </row>
    <row r="426" spans="1:15" x14ac:dyDescent="0.3">
      <c r="A426" s="1" t="s">
        <v>800</v>
      </c>
      <c r="B426" s="1" t="str">
        <f t="shared" si="42"/>
        <v>Septiembre 23 de 2014</v>
      </c>
      <c r="C426" s="1" t="s">
        <v>428</v>
      </c>
      <c r="D426" s="2">
        <v>3324.63</v>
      </c>
      <c r="E426" s="1" t="s">
        <v>429</v>
      </c>
      <c r="F426" s="3">
        <v>-0.95304204825091254</v>
      </c>
      <c r="G426" s="1" t="s">
        <v>430</v>
      </c>
      <c r="H426" s="8">
        <f>VLOOKUP(B426,'TRM2'!C:D,2,0)</f>
        <v>1992.68</v>
      </c>
      <c r="I426" s="9">
        <f t="shared" si="43"/>
        <v>6624923.7084000008</v>
      </c>
      <c r="J426" s="7">
        <f t="shared" si="44"/>
        <v>6624.9237084000006</v>
      </c>
      <c r="K426" t="e">
        <f>VLOOKUP(A426,'Cacao Nacional'!B:D,3,0)</f>
        <v>#N/A</v>
      </c>
      <c r="L426" t="str">
        <f t="shared" si="45"/>
        <v>Septiembre</v>
      </c>
      <c r="M426" t="str">
        <f t="shared" si="46"/>
        <v>2014</v>
      </c>
      <c r="N426" t="str">
        <f t="shared" si="47"/>
        <v>Septiembre de 2014</v>
      </c>
      <c r="O426" s="24">
        <f t="shared" si="48"/>
        <v>41905</v>
      </c>
    </row>
    <row r="427" spans="1:15" x14ac:dyDescent="0.3">
      <c r="A427" s="1" t="s">
        <v>801</v>
      </c>
      <c r="B427" s="1" t="str">
        <f t="shared" si="42"/>
        <v>Septiembre 24 de 2014</v>
      </c>
      <c r="C427" s="1" t="s">
        <v>428</v>
      </c>
      <c r="D427" s="2">
        <v>3393.51</v>
      </c>
      <c r="E427" s="1" t="s">
        <v>429</v>
      </c>
      <c r="F427" s="3">
        <v>2.0718094945903784</v>
      </c>
      <c r="G427" s="1" t="s">
        <v>430</v>
      </c>
      <c r="H427" s="8">
        <f>VLOOKUP(B427,'TRM2'!C:D,2,0)</f>
        <v>1997.91</v>
      </c>
      <c r="I427" s="9">
        <f t="shared" si="43"/>
        <v>6779927.564100001</v>
      </c>
      <c r="J427" s="7">
        <f t="shared" si="44"/>
        <v>6779.9275641000013</v>
      </c>
      <c r="K427" t="e">
        <f>VLOOKUP(A427,'Cacao Nacional'!B:D,3,0)</f>
        <v>#N/A</v>
      </c>
      <c r="L427" t="str">
        <f t="shared" si="45"/>
        <v>Septiembre</v>
      </c>
      <c r="M427" t="str">
        <f t="shared" si="46"/>
        <v>2014</v>
      </c>
      <c r="N427" t="str">
        <f t="shared" si="47"/>
        <v>Septiembre de 2014</v>
      </c>
      <c r="O427" s="24">
        <f t="shared" si="48"/>
        <v>41906</v>
      </c>
    </row>
    <row r="428" spans="1:15" x14ac:dyDescent="0.3">
      <c r="A428" s="1" t="s">
        <v>802</v>
      </c>
      <c r="B428" s="1" t="str">
        <f t="shared" si="42"/>
        <v>Septiembre 25 de 2014</v>
      </c>
      <c r="C428" s="1" t="s">
        <v>428</v>
      </c>
      <c r="D428" s="2">
        <v>3353.48</v>
      </c>
      <c r="E428" s="1" t="s">
        <v>429</v>
      </c>
      <c r="F428" s="3">
        <v>-1.1796045981889016</v>
      </c>
      <c r="G428" s="1" t="s">
        <v>430</v>
      </c>
      <c r="H428" s="8">
        <f>VLOOKUP(B428,'TRM2'!C:D,2,0)</f>
        <v>2007.48</v>
      </c>
      <c r="I428" s="9">
        <f t="shared" si="43"/>
        <v>6732044.0304000005</v>
      </c>
      <c r="J428" s="7">
        <f t="shared" si="44"/>
        <v>6732.0440304000003</v>
      </c>
      <c r="K428" t="e">
        <f>VLOOKUP(A428,'Cacao Nacional'!B:D,3,0)</f>
        <v>#N/A</v>
      </c>
      <c r="L428" t="str">
        <f t="shared" si="45"/>
        <v>Septiembre</v>
      </c>
      <c r="M428" t="str">
        <f t="shared" si="46"/>
        <v>2014</v>
      </c>
      <c r="N428" t="str">
        <f t="shared" si="47"/>
        <v>Septiembre de 2014</v>
      </c>
      <c r="O428" s="24">
        <f t="shared" si="48"/>
        <v>41907</v>
      </c>
    </row>
    <row r="429" spans="1:15" x14ac:dyDescent="0.3">
      <c r="A429" s="1" t="s">
        <v>803</v>
      </c>
      <c r="B429" s="1" t="str">
        <f t="shared" si="42"/>
        <v>Septiembre 26 de 2014</v>
      </c>
      <c r="C429" s="1" t="s">
        <v>428</v>
      </c>
      <c r="D429" s="2">
        <v>3329.88</v>
      </c>
      <c r="E429" s="1" t="s">
        <v>429</v>
      </c>
      <c r="F429" s="3">
        <v>-0.70374655581664147</v>
      </c>
      <c r="G429" s="1" t="s">
        <v>430</v>
      </c>
      <c r="H429" s="8">
        <f>VLOOKUP(B429,'TRM2'!C:D,2,0)</f>
        <v>2019.76</v>
      </c>
      <c r="I429" s="9">
        <f t="shared" si="43"/>
        <v>6725558.4287999999</v>
      </c>
      <c r="J429" s="7">
        <f t="shared" si="44"/>
        <v>6725.5584288</v>
      </c>
      <c r="K429" t="e">
        <f>VLOOKUP(A429,'Cacao Nacional'!B:D,3,0)</f>
        <v>#N/A</v>
      </c>
      <c r="L429" t="str">
        <f t="shared" si="45"/>
        <v>Septiembre</v>
      </c>
      <c r="M429" t="str">
        <f t="shared" si="46"/>
        <v>2014</v>
      </c>
      <c r="N429" t="str">
        <f t="shared" si="47"/>
        <v>Septiembre de 2014</v>
      </c>
      <c r="O429" s="24">
        <f t="shared" si="48"/>
        <v>41908</v>
      </c>
    </row>
    <row r="430" spans="1:15" x14ac:dyDescent="0.3">
      <c r="A430" s="1" t="s">
        <v>71</v>
      </c>
      <c r="B430" s="1" t="str">
        <f t="shared" si="42"/>
        <v>Septiembre 29 de 2014</v>
      </c>
      <c r="C430" s="1" t="s">
        <v>428</v>
      </c>
      <c r="D430" s="2">
        <v>3330.18</v>
      </c>
      <c r="E430" s="1" t="s">
        <v>429</v>
      </c>
      <c r="F430" s="3">
        <v>9.0093336696735957E-3</v>
      </c>
      <c r="G430" s="1" t="s">
        <v>430</v>
      </c>
      <c r="H430" s="8">
        <f>VLOOKUP(B430,'TRM2'!C:D,2,0)</f>
        <v>2023.89</v>
      </c>
      <c r="I430" s="9">
        <f t="shared" si="43"/>
        <v>6739918.0001999997</v>
      </c>
      <c r="J430" s="7">
        <f t="shared" si="44"/>
        <v>6739.9180001999994</v>
      </c>
      <c r="K430">
        <f>VLOOKUP(A430,'Cacao Nacional'!B:D,3,0)</f>
        <v>5632.5</v>
      </c>
      <c r="L430" t="str">
        <f t="shared" si="45"/>
        <v>Septiembre</v>
      </c>
      <c r="M430" t="str">
        <f t="shared" si="46"/>
        <v>2014</v>
      </c>
      <c r="N430" t="str">
        <f t="shared" si="47"/>
        <v>Septiembre de 2014</v>
      </c>
      <c r="O430" s="24">
        <f t="shared" si="48"/>
        <v>41911</v>
      </c>
    </row>
    <row r="431" spans="1:15" x14ac:dyDescent="0.3">
      <c r="A431" s="1" t="s">
        <v>804</v>
      </c>
      <c r="B431" s="1" t="str">
        <f t="shared" si="42"/>
        <v>Septiembre 30 de 2014</v>
      </c>
      <c r="C431" s="1" t="s">
        <v>428</v>
      </c>
      <c r="D431" s="2">
        <v>3313.46</v>
      </c>
      <c r="E431" s="1" t="s">
        <v>429</v>
      </c>
      <c r="F431" s="3">
        <v>-0.50207496291491149</v>
      </c>
      <c r="G431" s="1" t="s">
        <v>430</v>
      </c>
      <c r="H431" s="8">
        <f>VLOOKUP(B431,'TRM2'!C:D,2,0)</f>
        <v>2028.48</v>
      </c>
      <c r="I431" s="9">
        <f t="shared" si="43"/>
        <v>6721287.3408000004</v>
      </c>
      <c r="J431" s="7">
        <f t="shared" si="44"/>
        <v>6721.2873408000005</v>
      </c>
      <c r="K431" t="e">
        <f>VLOOKUP(A431,'Cacao Nacional'!B:D,3,0)</f>
        <v>#N/A</v>
      </c>
      <c r="L431" t="str">
        <f t="shared" si="45"/>
        <v>Septiembre</v>
      </c>
      <c r="M431" t="str">
        <f t="shared" si="46"/>
        <v>2014</v>
      </c>
      <c r="N431" t="str">
        <f t="shared" si="47"/>
        <v>Septiembre de 2014</v>
      </c>
      <c r="O431" s="24">
        <f t="shared" si="48"/>
        <v>41912</v>
      </c>
    </row>
    <row r="432" spans="1:15" x14ac:dyDescent="0.3">
      <c r="A432" s="1" t="s">
        <v>805</v>
      </c>
      <c r="B432" s="1" t="str">
        <f t="shared" si="42"/>
        <v>Octubre 1 de 2014</v>
      </c>
      <c r="C432" s="1" t="s">
        <v>428</v>
      </c>
      <c r="D432" s="2">
        <v>3196.56</v>
      </c>
      <c r="E432" s="1" t="s">
        <v>429</v>
      </c>
      <c r="F432" s="3">
        <v>-3.5280341395399399</v>
      </c>
      <c r="G432" s="1" t="s">
        <v>430</v>
      </c>
      <c r="H432" s="8">
        <f>VLOOKUP(B432,'TRM2'!C:D,2,0)</f>
        <v>2022</v>
      </c>
      <c r="I432" s="9">
        <f t="shared" si="43"/>
        <v>6463444.3200000003</v>
      </c>
      <c r="J432" s="7">
        <f t="shared" si="44"/>
        <v>6463.4443200000005</v>
      </c>
      <c r="K432" t="e">
        <f>VLOOKUP(A432,'Cacao Nacional'!B:D,3,0)</f>
        <v>#N/A</v>
      </c>
      <c r="L432" t="str">
        <f t="shared" si="45"/>
        <v>Octubre</v>
      </c>
      <c r="M432" t="str">
        <f t="shared" si="46"/>
        <v>2014</v>
      </c>
      <c r="N432" t="str">
        <f t="shared" si="47"/>
        <v>Octubre de 2014</v>
      </c>
      <c r="O432" s="24">
        <f t="shared" si="48"/>
        <v>41913</v>
      </c>
    </row>
    <row r="433" spans="1:15" x14ac:dyDescent="0.3">
      <c r="A433" s="1" t="s">
        <v>806</v>
      </c>
      <c r="B433" s="1" t="str">
        <f t="shared" si="42"/>
        <v>Octubre 2 de 2014</v>
      </c>
      <c r="C433" s="1" t="s">
        <v>428</v>
      </c>
      <c r="D433" s="2">
        <v>3121.25</v>
      </c>
      <c r="E433" s="1" t="s">
        <v>429</v>
      </c>
      <c r="F433" s="3">
        <v>-2.3559701679305234</v>
      </c>
      <c r="G433" s="1" t="s">
        <v>430</v>
      </c>
      <c r="H433" s="8">
        <f>VLOOKUP(B433,'TRM2'!C:D,2,0)</f>
        <v>2025.75</v>
      </c>
      <c r="I433" s="9">
        <f t="shared" si="43"/>
        <v>6322872.1875</v>
      </c>
      <c r="J433" s="7">
        <f t="shared" si="44"/>
        <v>6322.8721875000001</v>
      </c>
      <c r="K433" t="e">
        <f>VLOOKUP(A433,'Cacao Nacional'!B:D,3,0)</f>
        <v>#N/A</v>
      </c>
      <c r="L433" t="str">
        <f t="shared" si="45"/>
        <v>Octubre</v>
      </c>
      <c r="M433" t="str">
        <f t="shared" si="46"/>
        <v>2014</v>
      </c>
      <c r="N433" t="str">
        <f t="shared" si="47"/>
        <v>Octubre de 2014</v>
      </c>
      <c r="O433" s="24">
        <f t="shared" si="48"/>
        <v>41914</v>
      </c>
    </row>
    <row r="434" spans="1:15" x14ac:dyDescent="0.3">
      <c r="A434" s="1" t="s">
        <v>807</v>
      </c>
      <c r="B434" s="1" t="str">
        <f t="shared" si="42"/>
        <v>Octubre 3 de 2014</v>
      </c>
      <c r="C434" s="1" t="s">
        <v>428</v>
      </c>
      <c r="D434" s="2">
        <v>3095.64</v>
      </c>
      <c r="E434" s="1" t="s">
        <v>429</v>
      </c>
      <c r="F434" s="3">
        <v>-0.82050460552663596</v>
      </c>
      <c r="G434" s="1" t="s">
        <v>430</v>
      </c>
      <c r="H434" s="8">
        <f>VLOOKUP(B434,'TRM2'!C:D,2,0)</f>
        <v>2021.49</v>
      </c>
      <c r="I434" s="9">
        <f t="shared" si="43"/>
        <v>6257805.3036000002</v>
      </c>
      <c r="J434" s="7">
        <f t="shared" si="44"/>
        <v>6257.8053036000001</v>
      </c>
      <c r="K434" t="e">
        <f>VLOOKUP(A434,'Cacao Nacional'!B:D,3,0)</f>
        <v>#N/A</v>
      </c>
      <c r="L434" t="str">
        <f t="shared" si="45"/>
        <v>Octubre</v>
      </c>
      <c r="M434" t="str">
        <f t="shared" si="46"/>
        <v>2014</v>
      </c>
      <c r="N434" t="str">
        <f t="shared" si="47"/>
        <v>Octubre de 2014</v>
      </c>
      <c r="O434" s="24">
        <f t="shared" si="48"/>
        <v>41915</v>
      </c>
    </row>
    <row r="435" spans="1:15" x14ac:dyDescent="0.3">
      <c r="A435" s="1" t="s">
        <v>72</v>
      </c>
      <c r="B435" s="1" t="str">
        <f t="shared" si="42"/>
        <v>Octubre 6 de 2014</v>
      </c>
      <c r="C435" s="1" t="s">
        <v>428</v>
      </c>
      <c r="D435" s="2">
        <v>3115.44</v>
      </c>
      <c r="E435" s="1" t="s">
        <v>429</v>
      </c>
      <c r="F435" s="3">
        <v>0.63960925689034198</v>
      </c>
      <c r="G435" s="1" t="s">
        <v>430</v>
      </c>
      <c r="H435" s="8">
        <f>VLOOKUP(B435,'TRM2'!C:D,2,0)</f>
        <v>2026.2</v>
      </c>
      <c r="I435" s="9">
        <f t="shared" si="43"/>
        <v>6312504.5279999999</v>
      </c>
      <c r="J435" s="7">
        <f t="shared" si="44"/>
        <v>6312.5045279999995</v>
      </c>
      <c r="K435">
        <f>VLOOKUP(A435,'Cacao Nacional'!B:D,3,0)</f>
        <v>5632.5</v>
      </c>
      <c r="L435" t="str">
        <f t="shared" si="45"/>
        <v>Octubre</v>
      </c>
      <c r="M435" t="str">
        <f t="shared" si="46"/>
        <v>2014</v>
      </c>
      <c r="N435" t="str">
        <f t="shared" si="47"/>
        <v>Octubre de 2014</v>
      </c>
      <c r="O435" s="24">
        <f t="shared" si="48"/>
        <v>41918</v>
      </c>
    </row>
    <row r="436" spans="1:15" x14ac:dyDescent="0.3">
      <c r="A436" s="1" t="s">
        <v>808</v>
      </c>
      <c r="B436" s="1" t="str">
        <f t="shared" si="42"/>
        <v>Octubre 7 de 2014</v>
      </c>
      <c r="C436" s="1" t="s">
        <v>428</v>
      </c>
      <c r="D436" s="2">
        <v>3094.43</v>
      </c>
      <c r="E436" s="1" t="s">
        <v>429</v>
      </c>
      <c r="F436" s="3">
        <v>-0.67438307269599851</v>
      </c>
      <c r="G436" s="1" t="s">
        <v>430</v>
      </c>
      <c r="H436" s="8">
        <f>VLOOKUP(B436,'TRM2'!C:D,2,0)</f>
        <v>2028.03</v>
      </c>
      <c r="I436" s="9">
        <f t="shared" si="43"/>
        <v>6275596.8728999998</v>
      </c>
      <c r="J436" s="7">
        <f t="shared" si="44"/>
        <v>6275.5968728999997</v>
      </c>
      <c r="K436" t="e">
        <f>VLOOKUP(A436,'Cacao Nacional'!B:D,3,0)</f>
        <v>#N/A</v>
      </c>
      <c r="L436" t="str">
        <f t="shared" si="45"/>
        <v>Octubre</v>
      </c>
      <c r="M436" t="str">
        <f t="shared" si="46"/>
        <v>2014</v>
      </c>
      <c r="N436" t="str">
        <f t="shared" si="47"/>
        <v>Octubre de 2014</v>
      </c>
      <c r="O436" s="24">
        <f t="shared" si="48"/>
        <v>41919</v>
      </c>
    </row>
    <row r="437" spans="1:15" x14ac:dyDescent="0.3">
      <c r="A437" s="1" t="s">
        <v>809</v>
      </c>
      <c r="B437" s="1" t="str">
        <f t="shared" si="42"/>
        <v>Octubre 8 de 2014</v>
      </c>
      <c r="C437" s="1" t="s">
        <v>428</v>
      </c>
      <c r="D437" s="2">
        <v>3079.02</v>
      </c>
      <c r="E437" s="1" t="s">
        <v>429</v>
      </c>
      <c r="F437" s="3">
        <v>-0.49799155256379546</v>
      </c>
      <c r="G437" s="1" t="s">
        <v>430</v>
      </c>
      <c r="H437" s="8">
        <f>VLOOKUP(B437,'TRM2'!C:D,2,0)</f>
        <v>2026.9</v>
      </c>
      <c r="I437" s="9">
        <f t="shared" si="43"/>
        <v>6240865.6380000003</v>
      </c>
      <c r="J437" s="7">
        <f t="shared" si="44"/>
        <v>6240.8656380000002</v>
      </c>
      <c r="K437" t="e">
        <f>VLOOKUP(A437,'Cacao Nacional'!B:D,3,0)</f>
        <v>#N/A</v>
      </c>
      <c r="L437" t="str">
        <f t="shared" si="45"/>
        <v>Octubre</v>
      </c>
      <c r="M437" t="str">
        <f t="shared" si="46"/>
        <v>2014</v>
      </c>
      <c r="N437" t="str">
        <f t="shared" si="47"/>
        <v>Octubre de 2014</v>
      </c>
      <c r="O437" s="24">
        <f t="shared" si="48"/>
        <v>41920</v>
      </c>
    </row>
    <row r="438" spans="1:15" x14ac:dyDescent="0.3">
      <c r="A438" s="1" t="s">
        <v>810</v>
      </c>
      <c r="B438" s="1" t="str">
        <f t="shared" si="42"/>
        <v>Octubre 9 de 2014</v>
      </c>
      <c r="C438" s="1" t="s">
        <v>428</v>
      </c>
      <c r="D438" s="2">
        <v>3096.69</v>
      </c>
      <c r="E438" s="1" t="s">
        <v>429</v>
      </c>
      <c r="F438" s="3">
        <v>0.57388389812343121</v>
      </c>
      <c r="G438" s="1" t="s">
        <v>430</v>
      </c>
      <c r="H438" s="8">
        <f>VLOOKUP(B438,'TRM2'!C:D,2,0)</f>
        <v>2040.31</v>
      </c>
      <c r="I438" s="9">
        <f t="shared" si="43"/>
        <v>6318207.5739000002</v>
      </c>
      <c r="J438" s="7">
        <f t="shared" si="44"/>
        <v>6318.2075739000002</v>
      </c>
      <c r="K438" t="e">
        <f>VLOOKUP(A438,'Cacao Nacional'!B:D,3,0)</f>
        <v>#N/A</v>
      </c>
      <c r="L438" t="str">
        <f t="shared" si="45"/>
        <v>Octubre</v>
      </c>
      <c r="M438" t="str">
        <f t="shared" si="46"/>
        <v>2014</v>
      </c>
      <c r="N438" t="str">
        <f t="shared" si="47"/>
        <v>Octubre de 2014</v>
      </c>
      <c r="O438" s="24">
        <f t="shared" si="48"/>
        <v>41921</v>
      </c>
    </row>
    <row r="439" spans="1:15" x14ac:dyDescent="0.3">
      <c r="A439" s="1" t="s">
        <v>811</v>
      </c>
      <c r="B439" s="1" t="str">
        <f t="shared" si="42"/>
        <v>Octubre 10 de 2014</v>
      </c>
      <c r="C439" s="1" t="s">
        <v>428</v>
      </c>
      <c r="D439" s="2">
        <v>3103.36</v>
      </c>
      <c r="E439" s="1" t="s">
        <v>429</v>
      </c>
      <c r="F439" s="3">
        <v>0.21539127261689328</v>
      </c>
      <c r="G439" s="1" t="s">
        <v>430</v>
      </c>
      <c r="H439" s="8">
        <f>VLOOKUP(B439,'TRM2'!C:D,2,0)</f>
        <v>2041.71</v>
      </c>
      <c r="I439" s="9">
        <f t="shared" si="43"/>
        <v>6336161.1456000004</v>
      </c>
      <c r="J439" s="7">
        <f t="shared" si="44"/>
        <v>6336.1611456000001</v>
      </c>
      <c r="K439" t="e">
        <f>VLOOKUP(A439,'Cacao Nacional'!B:D,3,0)</f>
        <v>#N/A</v>
      </c>
      <c r="L439" t="str">
        <f t="shared" si="45"/>
        <v>Octubre</v>
      </c>
      <c r="M439" t="str">
        <f t="shared" si="46"/>
        <v>2014</v>
      </c>
      <c r="N439" t="str">
        <f t="shared" si="47"/>
        <v>Octubre de 2014</v>
      </c>
      <c r="O439" s="24">
        <f t="shared" si="48"/>
        <v>41922</v>
      </c>
    </row>
    <row r="440" spans="1:15" x14ac:dyDescent="0.3">
      <c r="A440" s="1" t="s">
        <v>812</v>
      </c>
      <c r="B440" s="1" t="str">
        <f t="shared" si="42"/>
        <v>Octubre 14 de 2014</v>
      </c>
      <c r="C440" s="1" t="s">
        <v>428</v>
      </c>
      <c r="D440" s="2">
        <v>3140.57</v>
      </c>
      <c r="E440" s="1" t="s">
        <v>429</v>
      </c>
      <c r="F440" s="3">
        <v>1.1990229944318427</v>
      </c>
      <c r="G440" s="1" t="s">
        <v>430</v>
      </c>
      <c r="H440" s="8">
        <f>VLOOKUP(B440,'TRM2'!C:D,2,0)</f>
        <v>2052.96</v>
      </c>
      <c r="I440" s="9">
        <f t="shared" si="43"/>
        <v>6447464.5872000009</v>
      </c>
      <c r="J440" s="7">
        <f t="shared" si="44"/>
        <v>6447.464587200001</v>
      </c>
      <c r="K440" t="e">
        <f>VLOOKUP(A440,'Cacao Nacional'!B:D,3,0)</f>
        <v>#N/A</v>
      </c>
      <c r="L440" t="str">
        <f t="shared" si="45"/>
        <v>Octubre</v>
      </c>
      <c r="M440" t="str">
        <f t="shared" si="46"/>
        <v>2014</v>
      </c>
      <c r="N440" t="str">
        <f t="shared" si="47"/>
        <v>Octubre de 2014</v>
      </c>
      <c r="O440" s="24">
        <f t="shared" si="48"/>
        <v>41926</v>
      </c>
    </row>
    <row r="441" spans="1:15" x14ac:dyDescent="0.3">
      <c r="A441" s="1" t="s">
        <v>813</v>
      </c>
      <c r="B441" s="1" t="str">
        <f t="shared" si="42"/>
        <v>Octubre 15 de 2014</v>
      </c>
      <c r="C441" s="1" t="s">
        <v>428</v>
      </c>
      <c r="D441" s="2">
        <v>3174.83</v>
      </c>
      <c r="E441" s="1" t="s">
        <v>429</v>
      </c>
      <c r="F441" s="3">
        <v>1.0908847756935767</v>
      </c>
      <c r="G441" s="1" t="s">
        <v>430</v>
      </c>
      <c r="H441" s="8">
        <f>VLOOKUP(B441,'TRM2'!C:D,2,0)</f>
        <v>2049.66</v>
      </c>
      <c r="I441" s="9">
        <f t="shared" si="43"/>
        <v>6507322.0577999996</v>
      </c>
      <c r="J441" s="7">
        <f t="shared" si="44"/>
        <v>6507.3220578</v>
      </c>
      <c r="K441" t="e">
        <f>VLOOKUP(A441,'Cacao Nacional'!B:D,3,0)</f>
        <v>#N/A</v>
      </c>
      <c r="L441" t="str">
        <f t="shared" si="45"/>
        <v>Octubre</v>
      </c>
      <c r="M441" t="str">
        <f t="shared" si="46"/>
        <v>2014</v>
      </c>
      <c r="N441" t="str">
        <f t="shared" si="47"/>
        <v>Octubre de 2014</v>
      </c>
      <c r="O441" s="24">
        <f t="shared" si="48"/>
        <v>41927</v>
      </c>
    </row>
    <row r="442" spans="1:15" x14ac:dyDescent="0.3">
      <c r="A442" s="1" t="s">
        <v>814</v>
      </c>
      <c r="B442" s="1" t="str">
        <f t="shared" si="42"/>
        <v>Octubre 16 de 2014</v>
      </c>
      <c r="C442" s="1" t="s">
        <v>428</v>
      </c>
      <c r="D442" s="2">
        <v>3121.44</v>
      </c>
      <c r="E442" s="1" t="s">
        <v>429</v>
      </c>
      <c r="F442" s="3">
        <v>-1.6816648450468172</v>
      </c>
      <c r="G442" s="1" t="s">
        <v>430</v>
      </c>
      <c r="H442" s="8">
        <f>VLOOKUP(B442,'TRM2'!C:D,2,0)</f>
        <v>2057.6999999999998</v>
      </c>
      <c r="I442" s="9">
        <f t="shared" si="43"/>
        <v>6422987.0879999995</v>
      </c>
      <c r="J442" s="7">
        <f t="shared" si="44"/>
        <v>6422.9870879999999</v>
      </c>
      <c r="K442" t="e">
        <f>VLOOKUP(A442,'Cacao Nacional'!B:D,3,0)</f>
        <v>#N/A</v>
      </c>
      <c r="L442" t="str">
        <f t="shared" si="45"/>
        <v>Octubre</v>
      </c>
      <c r="M442" t="str">
        <f t="shared" si="46"/>
        <v>2014</v>
      </c>
      <c r="N442" t="str">
        <f t="shared" si="47"/>
        <v>Octubre de 2014</v>
      </c>
      <c r="O442" s="24">
        <f t="shared" si="48"/>
        <v>41928</v>
      </c>
    </row>
    <row r="443" spans="1:15" x14ac:dyDescent="0.3">
      <c r="A443" s="1" t="s">
        <v>815</v>
      </c>
      <c r="B443" s="1" t="str">
        <f t="shared" si="42"/>
        <v>Octubre 17 de 2014</v>
      </c>
      <c r="C443" s="1" t="s">
        <v>428</v>
      </c>
      <c r="D443" s="2">
        <v>3154.98</v>
      </c>
      <c r="E443" s="1" t="s">
        <v>429</v>
      </c>
      <c r="F443" s="3">
        <v>1.074504075042287</v>
      </c>
      <c r="G443" s="1" t="s">
        <v>430</v>
      </c>
      <c r="H443" s="8">
        <f>VLOOKUP(B443,'TRM2'!C:D,2,0)</f>
        <v>2047.4</v>
      </c>
      <c r="I443" s="9">
        <f t="shared" si="43"/>
        <v>6459506.0520000001</v>
      </c>
      <c r="J443" s="7">
        <f t="shared" si="44"/>
        <v>6459.5060519999997</v>
      </c>
      <c r="K443" t="e">
        <f>VLOOKUP(A443,'Cacao Nacional'!B:D,3,0)</f>
        <v>#N/A</v>
      </c>
      <c r="L443" t="str">
        <f t="shared" si="45"/>
        <v>Octubre</v>
      </c>
      <c r="M443" t="str">
        <f t="shared" si="46"/>
        <v>2014</v>
      </c>
      <c r="N443" t="str">
        <f t="shared" si="47"/>
        <v>Octubre de 2014</v>
      </c>
      <c r="O443" s="24">
        <f t="shared" si="48"/>
        <v>41929</v>
      </c>
    </row>
    <row r="444" spans="1:15" x14ac:dyDescent="0.3">
      <c r="A444" s="1" t="s">
        <v>74</v>
      </c>
      <c r="B444" s="1" t="str">
        <f t="shared" si="42"/>
        <v>Octubre 20 de 2014</v>
      </c>
      <c r="C444" s="1" t="s">
        <v>428</v>
      </c>
      <c r="D444" s="2">
        <v>3161.98</v>
      </c>
      <c r="E444" s="1" t="s">
        <v>429</v>
      </c>
      <c r="F444" s="3">
        <v>0.22187145401872596</v>
      </c>
      <c r="G444" s="1" t="s">
        <v>430</v>
      </c>
      <c r="H444" s="8">
        <f>VLOOKUP(B444,'TRM2'!C:D,2,0)</f>
        <v>2064.4299999999998</v>
      </c>
      <c r="I444" s="9">
        <f t="shared" si="43"/>
        <v>6527686.3713999996</v>
      </c>
      <c r="J444" s="7">
        <f t="shared" si="44"/>
        <v>6527.6863713999992</v>
      </c>
      <c r="K444">
        <f>VLOOKUP(A444,'Cacao Nacional'!B:D,3,0)</f>
        <v>5682.5</v>
      </c>
      <c r="L444" t="str">
        <f t="shared" si="45"/>
        <v>Octubre</v>
      </c>
      <c r="M444" t="str">
        <f t="shared" si="46"/>
        <v>2014</v>
      </c>
      <c r="N444" t="str">
        <f t="shared" si="47"/>
        <v>Octubre de 2014</v>
      </c>
      <c r="O444" s="24">
        <f t="shared" si="48"/>
        <v>41932</v>
      </c>
    </row>
    <row r="445" spans="1:15" x14ac:dyDescent="0.3">
      <c r="A445" s="1" t="s">
        <v>816</v>
      </c>
      <c r="B445" s="1" t="str">
        <f t="shared" si="42"/>
        <v>Octubre 21 de 2014</v>
      </c>
      <c r="C445" s="1" t="s">
        <v>428</v>
      </c>
      <c r="D445" s="2">
        <v>3150.84</v>
      </c>
      <c r="E445" s="1" t="s">
        <v>429</v>
      </c>
      <c r="F445" s="3">
        <v>-0.35231089380704089</v>
      </c>
      <c r="G445" s="1" t="s">
        <v>430</v>
      </c>
      <c r="H445" s="8">
        <f>VLOOKUP(B445,'TRM2'!C:D,2,0)</f>
        <v>2065.8200000000002</v>
      </c>
      <c r="I445" s="9">
        <f t="shared" si="43"/>
        <v>6509068.2888000011</v>
      </c>
      <c r="J445" s="7">
        <f t="shared" si="44"/>
        <v>6509.068288800001</v>
      </c>
      <c r="K445" t="e">
        <f>VLOOKUP(A445,'Cacao Nacional'!B:D,3,0)</f>
        <v>#N/A</v>
      </c>
      <c r="L445" t="str">
        <f t="shared" si="45"/>
        <v>Octubre</v>
      </c>
      <c r="M445" t="str">
        <f t="shared" si="46"/>
        <v>2014</v>
      </c>
      <c r="N445" t="str">
        <f t="shared" si="47"/>
        <v>Octubre de 2014</v>
      </c>
      <c r="O445" s="24">
        <f t="shared" si="48"/>
        <v>41933</v>
      </c>
    </row>
    <row r="446" spans="1:15" x14ac:dyDescent="0.3">
      <c r="A446" s="1" t="s">
        <v>817</v>
      </c>
      <c r="B446" s="1" t="str">
        <f t="shared" si="42"/>
        <v>Octubre 22 de 2014</v>
      </c>
      <c r="C446" s="1" t="s">
        <v>428</v>
      </c>
      <c r="D446" s="2">
        <v>3148.53</v>
      </c>
      <c r="E446" s="1" t="s">
        <v>429</v>
      </c>
      <c r="F446" s="3">
        <v>-7.3313782991200616E-2</v>
      </c>
      <c r="G446" s="1" t="s">
        <v>430</v>
      </c>
      <c r="H446" s="8">
        <f>VLOOKUP(B446,'TRM2'!C:D,2,0)</f>
        <v>2048.44</v>
      </c>
      <c r="I446" s="9">
        <f t="shared" si="43"/>
        <v>6449574.7932000002</v>
      </c>
      <c r="J446" s="7">
        <f t="shared" si="44"/>
        <v>6449.5747932000004</v>
      </c>
      <c r="K446" t="e">
        <f>VLOOKUP(A446,'Cacao Nacional'!B:D,3,0)</f>
        <v>#N/A</v>
      </c>
      <c r="L446" t="str">
        <f t="shared" si="45"/>
        <v>Octubre</v>
      </c>
      <c r="M446" t="str">
        <f t="shared" si="46"/>
        <v>2014</v>
      </c>
      <c r="N446" t="str">
        <f t="shared" si="47"/>
        <v>Octubre de 2014</v>
      </c>
      <c r="O446" s="24">
        <f t="shared" si="48"/>
        <v>41934</v>
      </c>
    </row>
    <row r="447" spans="1:15" x14ac:dyDescent="0.3">
      <c r="A447" s="1" t="s">
        <v>818</v>
      </c>
      <c r="B447" s="1" t="str">
        <f t="shared" si="42"/>
        <v>Octubre 23 de 2014</v>
      </c>
      <c r="C447" s="1" t="s">
        <v>428</v>
      </c>
      <c r="D447" s="2">
        <v>3147.15</v>
      </c>
      <c r="E447" s="1" t="s">
        <v>429</v>
      </c>
      <c r="F447" s="3">
        <v>-4.3829977799166885E-2</v>
      </c>
      <c r="G447" s="1" t="s">
        <v>430</v>
      </c>
      <c r="H447" s="8">
        <f>VLOOKUP(B447,'TRM2'!C:D,2,0)</f>
        <v>2049.9</v>
      </c>
      <c r="I447" s="9">
        <f t="shared" si="43"/>
        <v>6451342.7850000001</v>
      </c>
      <c r="J447" s="7">
        <f t="shared" si="44"/>
        <v>6451.3427849999998</v>
      </c>
      <c r="K447" t="e">
        <f>VLOOKUP(A447,'Cacao Nacional'!B:D,3,0)</f>
        <v>#N/A</v>
      </c>
      <c r="L447" t="str">
        <f t="shared" si="45"/>
        <v>Octubre</v>
      </c>
      <c r="M447" t="str">
        <f t="shared" si="46"/>
        <v>2014</v>
      </c>
      <c r="N447" t="str">
        <f t="shared" si="47"/>
        <v>Octubre de 2014</v>
      </c>
      <c r="O447" s="24">
        <f t="shared" si="48"/>
        <v>41935</v>
      </c>
    </row>
    <row r="448" spans="1:15" x14ac:dyDescent="0.3">
      <c r="A448" s="1" t="s">
        <v>819</v>
      </c>
      <c r="B448" s="1" t="str">
        <f t="shared" si="42"/>
        <v>Octubre 24 de 2014</v>
      </c>
      <c r="C448" s="1" t="s">
        <v>428</v>
      </c>
      <c r="D448" s="2">
        <v>3088.12</v>
      </c>
      <c r="E448" s="1" t="s">
        <v>429</v>
      </c>
      <c r="F448" s="3">
        <v>-1.8756652844637276</v>
      </c>
      <c r="G448" s="1" t="s">
        <v>430</v>
      </c>
      <c r="H448" s="8">
        <f>VLOOKUP(B448,'TRM2'!C:D,2,0)</f>
        <v>2053.39</v>
      </c>
      <c r="I448" s="9">
        <f t="shared" si="43"/>
        <v>6341114.7267999994</v>
      </c>
      <c r="J448" s="7">
        <f t="shared" si="44"/>
        <v>6341.1147267999995</v>
      </c>
      <c r="K448" t="e">
        <f>VLOOKUP(A448,'Cacao Nacional'!B:D,3,0)</f>
        <v>#N/A</v>
      </c>
      <c r="L448" t="str">
        <f t="shared" si="45"/>
        <v>Octubre</v>
      </c>
      <c r="M448" t="str">
        <f t="shared" si="46"/>
        <v>2014</v>
      </c>
      <c r="N448" t="str">
        <f t="shared" si="47"/>
        <v>Octubre de 2014</v>
      </c>
      <c r="O448" s="24">
        <f t="shared" si="48"/>
        <v>41936</v>
      </c>
    </row>
    <row r="449" spans="1:15" x14ac:dyDescent="0.3">
      <c r="A449" s="1" t="s">
        <v>75</v>
      </c>
      <c r="B449" s="1" t="str">
        <f t="shared" si="42"/>
        <v>Octubre 27 de 2014</v>
      </c>
      <c r="C449" s="1" t="s">
        <v>428</v>
      </c>
      <c r="D449" s="2">
        <v>3017.01</v>
      </c>
      <c r="E449" s="1" t="s">
        <v>429</v>
      </c>
      <c r="F449" s="3">
        <v>-2.3026954911078477</v>
      </c>
      <c r="G449" s="1" t="s">
        <v>430</v>
      </c>
      <c r="H449" s="8">
        <f>VLOOKUP(B449,'TRM2'!C:D,2,0)</f>
        <v>2065.38</v>
      </c>
      <c r="I449" s="9">
        <f t="shared" si="43"/>
        <v>6231272.1138000004</v>
      </c>
      <c r="J449" s="7">
        <f t="shared" si="44"/>
        <v>6231.2721138000006</v>
      </c>
      <c r="K449">
        <f>VLOOKUP(A449,'Cacao Nacional'!B:D,3,0)</f>
        <v>5737.5</v>
      </c>
      <c r="L449" t="str">
        <f t="shared" si="45"/>
        <v>Octubre</v>
      </c>
      <c r="M449" t="str">
        <f t="shared" si="46"/>
        <v>2014</v>
      </c>
      <c r="N449" t="str">
        <f t="shared" si="47"/>
        <v>Octubre de 2014</v>
      </c>
      <c r="O449" s="24">
        <f t="shared" si="48"/>
        <v>41939</v>
      </c>
    </row>
    <row r="450" spans="1:15" x14ac:dyDescent="0.3">
      <c r="A450" s="1" t="s">
        <v>820</v>
      </c>
      <c r="B450" s="1" t="str">
        <f t="shared" si="42"/>
        <v>Octubre 28 de 2014</v>
      </c>
      <c r="C450" s="1" t="s">
        <v>428</v>
      </c>
      <c r="D450" s="2">
        <v>2982.01</v>
      </c>
      <c r="E450" s="1" t="s">
        <v>429</v>
      </c>
      <c r="F450" s="3">
        <v>-1.1600889622507051</v>
      </c>
      <c r="G450" s="1" t="s">
        <v>430</v>
      </c>
      <c r="H450" s="8">
        <f>VLOOKUP(B450,'TRM2'!C:D,2,0)</f>
        <v>2069.7199999999998</v>
      </c>
      <c r="I450" s="9">
        <f t="shared" si="43"/>
        <v>6171925.7371999994</v>
      </c>
      <c r="J450" s="7">
        <f t="shared" si="44"/>
        <v>6171.9257371999993</v>
      </c>
      <c r="K450" t="e">
        <f>VLOOKUP(A450,'Cacao Nacional'!B:D,3,0)</f>
        <v>#N/A</v>
      </c>
      <c r="L450" t="str">
        <f t="shared" si="45"/>
        <v>Octubre</v>
      </c>
      <c r="M450" t="str">
        <f t="shared" si="46"/>
        <v>2014</v>
      </c>
      <c r="N450" t="str">
        <f t="shared" si="47"/>
        <v>Octubre de 2014</v>
      </c>
      <c r="O450" s="24">
        <f t="shared" si="48"/>
        <v>41940</v>
      </c>
    </row>
    <row r="451" spans="1:15" x14ac:dyDescent="0.3">
      <c r="A451" s="1" t="s">
        <v>821</v>
      </c>
      <c r="B451" s="1" t="str">
        <f t="shared" ref="B451:B514" si="49">MID(A451,FIND(",",A451,1)+2,LEN(A451)-FIND(",",A451,1))</f>
        <v>Octubre 29 de 2014</v>
      </c>
      <c r="C451" s="1" t="s">
        <v>428</v>
      </c>
      <c r="D451" s="2">
        <v>2991.46</v>
      </c>
      <c r="E451" s="1" t="s">
        <v>429</v>
      </c>
      <c r="F451" s="3">
        <v>0.3169003457399478</v>
      </c>
      <c r="G451" s="1" t="s">
        <v>430</v>
      </c>
      <c r="H451" s="8">
        <f>VLOOKUP(B451,'TRM2'!C:D,2,0)</f>
        <v>2055.4299999999998</v>
      </c>
      <c r="I451" s="9">
        <f t="shared" ref="I451:I514" si="50">D451*H451</f>
        <v>6148736.6277999999</v>
      </c>
      <c r="J451" s="7">
        <f t="shared" ref="J451:J514" si="51">I451/1000</f>
        <v>6148.7366278</v>
      </c>
      <c r="K451" t="e">
        <f>VLOOKUP(A451,'Cacao Nacional'!B:D,3,0)</f>
        <v>#N/A</v>
      </c>
      <c r="L451" t="str">
        <f t="shared" ref="L451:L514" si="52">MID(A451,FIND(" ",A451,1)+1,FIND(" ",A451,FIND(" ",A451,1)+1)-FIND(" ",A451,1)-1)</f>
        <v>Octubre</v>
      </c>
      <c r="M451" t="str">
        <f t="shared" ref="M451:M514" si="53">RIGHT(A451,4)</f>
        <v>2014</v>
      </c>
      <c r="N451" t="str">
        <f t="shared" ref="N451:N514" si="54">_xlfn.CONCAT(L451," de ",M451)</f>
        <v>Octubre de 2014</v>
      </c>
      <c r="O451" s="24">
        <f t="shared" ref="O451:O514" si="55">VALUE(TEXT(VALUE(MID(A451,FIND(" ",A451,FIND(" ",A451,1)+1)+1,FIND(" ",A451,FIND(" ",A451,FIND(" ",A451,1)+1)+1)-FIND(" ",A451,FIND(" ",A451,1)+1)-1))&amp;"/"&amp;MONTH(L451&amp;1)&amp;"/"&amp;VALUE(M451),"dd/mm/yyyy"))</f>
        <v>41941</v>
      </c>
    </row>
    <row r="452" spans="1:15" x14ac:dyDescent="0.3">
      <c r="A452" s="1" t="s">
        <v>822</v>
      </c>
      <c r="B452" s="1" t="str">
        <f t="shared" si="49"/>
        <v>Octubre 30 de 2014</v>
      </c>
      <c r="C452" s="1" t="s">
        <v>428</v>
      </c>
      <c r="D452" s="2">
        <v>3000.75</v>
      </c>
      <c r="E452" s="1" t="s">
        <v>429</v>
      </c>
      <c r="F452" s="3">
        <v>0.31055070099549931</v>
      </c>
      <c r="G452" s="1" t="s">
        <v>430</v>
      </c>
      <c r="H452" s="8">
        <f>VLOOKUP(B452,'TRM2'!C:D,2,0)</f>
        <v>2044.55</v>
      </c>
      <c r="I452" s="9">
        <f t="shared" si="50"/>
        <v>6135183.4124999996</v>
      </c>
      <c r="J452" s="7">
        <f t="shared" si="51"/>
        <v>6135.1834124999996</v>
      </c>
      <c r="K452" t="e">
        <f>VLOOKUP(A452,'Cacao Nacional'!B:D,3,0)</f>
        <v>#N/A</v>
      </c>
      <c r="L452" t="str">
        <f t="shared" si="52"/>
        <v>Octubre</v>
      </c>
      <c r="M452" t="str">
        <f t="shared" si="53"/>
        <v>2014</v>
      </c>
      <c r="N452" t="str">
        <f t="shared" si="54"/>
        <v>Octubre de 2014</v>
      </c>
      <c r="O452" s="24">
        <f t="shared" si="55"/>
        <v>41942</v>
      </c>
    </row>
    <row r="453" spans="1:15" x14ac:dyDescent="0.3">
      <c r="A453" s="1" t="s">
        <v>823</v>
      </c>
      <c r="B453" s="1" t="str">
        <f t="shared" si="49"/>
        <v>Octubre 31 de 2014</v>
      </c>
      <c r="C453" s="1" t="s">
        <v>428</v>
      </c>
      <c r="D453" s="2">
        <v>2924.69</v>
      </c>
      <c r="E453" s="1" t="s">
        <v>429</v>
      </c>
      <c r="F453" s="3">
        <v>-2.5346996584187269</v>
      </c>
      <c r="G453" s="1" t="s">
        <v>430</v>
      </c>
      <c r="H453" s="8">
        <f>VLOOKUP(B453,'TRM2'!C:D,2,0)</f>
        <v>2050.52</v>
      </c>
      <c r="I453" s="9">
        <f t="shared" si="50"/>
        <v>5997135.3388</v>
      </c>
      <c r="J453" s="7">
        <f t="shared" si="51"/>
        <v>5997.1353387999998</v>
      </c>
      <c r="K453" t="e">
        <f>VLOOKUP(A453,'Cacao Nacional'!B:D,3,0)</f>
        <v>#N/A</v>
      </c>
      <c r="L453" t="str">
        <f t="shared" si="52"/>
        <v>Octubre</v>
      </c>
      <c r="M453" t="str">
        <f t="shared" si="53"/>
        <v>2014</v>
      </c>
      <c r="N453" t="str">
        <f t="shared" si="54"/>
        <v>Octubre de 2014</v>
      </c>
      <c r="O453" s="24">
        <f t="shared" si="55"/>
        <v>41943</v>
      </c>
    </row>
    <row r="454" spans="1:15" x14ac:dyDescent="0.3">
      <c r="A454" s="1" t="s">
        <v>824</v>
      </c>
      <c r="B454" s="1" t="str">
        <f t="shared" si="49"/>
        <v>Noviembre 4 de 2014</v>
      </c>
      <c r="C454" s="1" t="s">
        <v>428</v>
      </c>
      <c r="D454" s="2">
        <v>2944.88</v>
      </c>
      <c r="E454" s="1" t="s">
        <v>429</v>
      </c>
      <c r="F454" s="3">
        <v>0.69032957339068601</v>
      </c>
      <c r="G454" s="1" t="s">
        <v>430</v>
      </c>
      <c r="H454" s="8">
        <f>VLOOKUP(B454,'TRM2'!C:D,2,0)</f>
        <v>2061.2199999999998</v>
      </c>
      <c r="I454" s="9">
        <f t="shared" si="50"/>
        <v>6070045.5535999993</v>
      </c>
      <c r="J454" s="7">
        <f t="shared" si="51"/>
        <v>6070.045553599999</v>
      </c>
      <c r="K454" t="e">
        <f>VLOOKUP(A454,'Cacao Nacional'!B:D,3,0)</f>
        <v>#N/A</v>
      </c>
      <c r="L454" t="str">
        <f t="shared" si="52"/>
        <v>Noviembre</v>
      </c>
      <c r="M454" t="str">
        <f t="shared" si="53"/>
        <v>2014</v>
      </c>
      <c r="N454" t="str">
        <f t="shared" si="54"/>
        <v>Noviembre de 2014</v>
      </c>
      <c r="O454" s="24">
        <f t="shared" si="55"/>
        <v>41947</v>
      </c>
    </row>
    <row r="455" spans="1:15" x14ac:dyDescent="0.3">
      <c r="A455" s="1" t="s">
        <v>825</v>
      </c>
      <c r="B455" s="1" t="str">
        <f t="shared" si="49"/>
        <v>Noviembre 5 de 2014</v>
      </c>
      <c r="C455" s="1" t="s">
        <v>428</v>
      </c>
      <c r="D455" s="2">
        <v>2933.04</v>
      </c>
      <c r="E455" s="1" t="s">
        <v>429</v>
      </c>
      <c r="F455" s="3">
        <v>-0.40205373393822996</v>
      </c>
      <c r="G455" s="1" t="s">
        <v>430</v>
      </c>
      <c r="H455" s="8">
        <f>VLOOKUP(B455,'TRM2'!C:D,2,0)</f>
        <v>2076.9899999999998</v>
      </c>
      <c r="I455" s="9">
        <f t="shared" si="50"/>
        <v>6091894.7495999997</v>
      </c>
      <c r="J455" s="7">
        <f t="shared" si="51"/>
        <v>6091.8947496000001</v>
      </c>
      <c r="K455" t="e">
        <f>VLOOKUP(A455,'Cacao Nacional'!B:D,3,0)</f>
        <v>#N/A</v>
      </c>
      <c r="L455" t="str">
        <f t="shared" si="52"/>
        <v>Noviembre</v>
      </c>
      <c r="M455" t="str">
        <f t="shared" si="53"/>
        <v>2014</v>
      </c>
      <c r="N455" t="str">
        <f t="shared" si="54"/>
        <v>Noviembre de 2014</v>
      </c>
      <c r="O455" s="24">
        <f t="shared" si="55"/>
        <v>41948</v>
      </c>
    </row>
    <row r="456" spans="1:15" x14ac:dyDescent="0.3">
      <c r="A456" s="1" t="s">
        <v>826</v>
      </c>
      <c r="B456" s="1" t="str">
        <f t="shared" si="49"/>
        <v>Noviembre 6 de 2014</v>
      </c>
      <c r="C456" s="1" t="s">
        <v>428</v>
      </c>
      <c r="D456" s="2">
        <v>2939.79</v>
      </c>
      <c r="E456" s="1" t="s">
        <v>429</v>
      </c>
      <c r="F456" s="3">
        <v>0.23013665002863923</v>
      </c>
      <c r="G456" s="1" t="s">
        <v>430</v>
      </c>
      <c r="H456" s="8">
        <f>VLOOKUP(B456,'TRM2'!C:D,2,0)</f>
        <v>2081.2399999999998</v>
      </c>
      <c r="I456" s="9">
        <f t="shared" si="50"/>
        <v>6118408.5395999989</v>
      </c>
      <c r="J456" s="7">
        <f t="shared" si="51"/>
        <v>6118.4085395999991</v>
      </c>
      <c r="K456" t="e">
        <f>VLOOKUP(A456,'Cacao Nacional'!B:D,3,0)</f>
        <v>#N/A</v>
      </c>
      <c r="L456" t="str">
        <f t="shared" si="52"/>
        <v>Noviembre</v>
      </c>
      <c r="M456" t="str">
        <f t="shared" si="53"/>
        <v>2014</v>
      </c>
      <c r="N456" t="str">
        <f t="shared" si="54"/>
        <v>Noviembre de 2014</v>
      </c>
      <c r="O456" s="24">
        <f t="shared" si="55"/>
        <v>41949</v>
      </c>
    </row>
    <row r="457" spans="1:15" x14ac:dyDescent="0.3">
      <c r="A457" s="1" t="s">
        <v>827</v>
      </c>
      <c r="B457" s="1" t="str">
        <f t="shared" si="49"/>
        <v>Noviembre 7 de 2014</v>
      </c>
      <c r="C457" s="1" t="s">
        <v>428</v>
      </c>
      <c r="D457" s="2">
        <v>2945.32</v>
      </c>
      <c r="E457" s="1" t="s">
        <v>429</v>
      </c>
      <c r="F457" s="3">
        <v>0.18810867442913271</v>
      </c>
      <c r="G457" s="1" t="s">
        <v>430</v>
      </c>
      <c r="H457" s="8">
        <f>VLOOKUP(B457,'TRM2'!C:D,2,0)</f>
        <v>2086.86</v>
      </c>
      <c r="I457" s="9">
        <f t="shared" si="50"/>
        <v>6146470.4952000007</v>
      </c>
      <c r="J457" s="7">
        <f t="shared" si="51"/>
        <v>6146.4704952000011</v>
      </c>
      <c r="K457" t="e">
        <f>VLOOKUP(A457,'Cacao Nacional'!B:D,3,0)</f>
        <v>#N/A</v>
      </c>
      <c r="L457" t="str">
        <f t="shared" si="52"/>
        <v>Noviembre</v>
      </c>
      <c r="M457" t="str">
        <f t="shared" si="53"/>
        <v>2014</v>
      </c>
      <c r="N457" t="str">
        <f t="shared" si="54"/>
        <v>Noviembre de 2014</v>
      </c>
      <c r="O457" s="24">
        <f t="shared" si="55"/>
        <v>41950</v>
      </c>
    </row>
    <row r="458" spans="1:15" x14ac:dyDescent="0.3">
      <c r="A458" s="1" t="s">
        <v>77</v>
      </c>
      <c r="B458" s="1" t="str">
        <f t="shared" si="49"/>
        <v>Noviembre 10 de 2014</v>
      </c>
      <c r="C458" s="1" t="s">
        <v>428</v>
      </c>
      <c r="D458" s="2">
        <v>2963.23</v>
      </c>
      <c r="E458" s="1" t="s">
        <v>429</v>
      </c>
      <c r="F458" s="3">
        <v>0.60808333220158939</v>
      </c>
      <c r="G458" s="1" t="s">
        <v>430</v>
      </c>
      <c r="H458" s="8">
        <f>VLOOKUP(B458,'TRM2'!C:D,2,0)</f>
        <v>2103.25</v>
      </c>
      <c r="I458" s="9">
        <f t="shared" si="50"/>
        <v>6232413.4974999996</v>
      </c>
      <c r="J458" s="7">
        <f t="shared" si="51"/>
        <v>6232.4134974999997</v>
      </c>
      <c r="K458">
        <f>VLOOKUP(A458,'Cacao Nacional'!B:D,3,0)</f>
        <v>5387.5</v>
      </c>
      <c r="L458" t="str">
        <f t="shared" si="52"/>
        <v>Noviembre</v>
      </c>
      <c r="M458" t="str">
        <f t="shared" si="53"/>
        <v>2014</v>
      </c>
      <c r="N458" t="str">
        <f t="shared" si="54"/>
        <v>Noviembre de 2014</v>
      </c>
      <c r="O458" s="24">
        <f t="shared" si="55"/>
        <v>41953</v>
      </c>
    </row>
    <row r="459" spans="1:15" x14ac:dyDescent="0.3">
      <c r="A459" s="1" t="s">
        <v>828</v>
      </c>
      <c r="B459" s="1" t="str">
        <f t="shared" si="49"/>
        <v>Noviembre 11 de 2014</v>
      </c>
      <c r="C459" s="1" t="s">
        <v>428</v>
      </c>
      <c r="D459" s="2">
        <v>2982.52</v>
      </c>
      <c r="E459" s="1" t="s">
        <v>429</v>
      </c>
      <c r="F459" s="3">
        <v>0.65097883053289707</v>
      </c>
      <c r="G459" s="1" t="s">
        <v>430</v>
      </c>
      <c r="H459" s="8">
        <f>VLOOKUP(B459,'TRM2'!C:D,2,0)</f>
        <v>2103.12</v>
      </c>
      <c r="I459" s="9">
        <f t="shared" si="50"/>
        <v>6272597.4623999996</v>
      </c>
      <c r="J459" s="7">
        <f t="shared" si="51"/>
        <v>6272.5974624</v>
      </c>
      <c r="K459" t="e">
        <f>VLOOKUP(A459,'Cacao Nacional'!B:D,3,0)</f>
        <v>#N/A</v>
      </c>
      <c r="L459" t="str">
        <f t="shared" si="52"/>
        <v>Noviembre</v>
      </c>
      <c r="M459" t="str">
        <f t="shared" si="53"/>
        <v>2014</v>
      </c>
      <c r="N459" t="str">
        <f t="shared" si="54"/>
        <v>Noviembre de 2014</v>
      </c>
      <c r="O459" s="24">
        <f t="shared" si="55"/>
        <v>41954</v>
      </c>
    </row>
    <row r="460" spans="1:15" x14ac:dyDescent="0.3">
      <c r="A460" s="1" t="s">
        <v>829</v>
      </c>
      <c r="B460" s="1" t="str">
        <f t="shared" si="49"/>
        <v>Noviembre 12 de 2014</v>
      </c>
      <c r="C460" s="1" t="s">
        <v>428</v>
      </c>
      <c r="D460" s="2">
        <v>2917.6</v>
      </c>
      <c r="E460" s="1" t="s">
        <v>429</v>
      </c>
      <c r="F460" s="3">
        <v>-2.1766828051446452</v>
      </c>
      <c r="G460" s="1" t="s">
        <v>430</v>
      </c>
      <c r="H460" s="8">
        <f>VLOOKUP(B460,'TRM2'!C:D,2,0)</f>
        <v>2103.12</v>
      </c>
      <c r="I460" s="9">
        <f t="shared" si="50"/>
        <v>6136062.9119999995</v>
      </c>
      <c r="J460" s="7">
        <f t="shared" si="51"/>
        <v>6136.0629119999994</v>
      </c>
      <c r="K460" t="e">
        <f>VLOOKUP(A460,'Cacao Nacional'!B:D,3,0)</f>
        <v>#N/A</v>
      </c>
      <c r="L460" t="str">
        <f t="shared" si="52"/>
        <v>Noviembre</v>
      </c>
      <c r="M460" t="str">
        <f t="shared" si="53"/>
        <v>2014</v>
      </c>
      <c r="N460" t="str">
        <f t="shared" si="54"/>
        <v>Noviembre de 2014</v>
      </c>
      <c r="O460" s="24">
        <f t="shared" si="55"/>
        <v>41955</v>
      </c>
    </row>
    <row r="461" spans="1:15" x14ac:dyDescent="0.3">
      <c r="A461" s="1" t="s">
        <v>830</v>
      </c>
      <c r="B461" s="1" t="str">
        <f t="shared" si="49"/>
        <v>Noviembre 13 de 2014</v>
      </c>
      <c r="C461" s="1" t="s">
        <v>428</v>
      </c>
      <c r="D461" s="2">
        <v>2880.28</v>
      </c>
      <c r="E461" s="1" t="s">
        <v>429</v>
      </c>
      <c r="F461" s="3">
        <v>-1.2791335344118355</v>
      </c>
      <c r="G461" s="1" t="s">
        <v>430</v>
      </c>
      <c r="H461" s="8">
        <f>VLOOKUP(B461,'TRM2'!C:D,2,0)</f>
        <v>2115.59</v>
      </c>
      <c r="I461" s="9">
        <f t="shared" si="50"/>
        <v>6093491.565200001</v>
      </c>
      <c r="J461" s="7">
        <f t="shared" si="51"/>
        <v>6093.4915652000009</v>
      </c>
      <c r="K461" t="e">
        <f>VLOOKUP(A461,'Cacao Nacional'!B:D,3,0)</f>
        <v>#N/A</v>
      </c>
      <c r="L461" t="str">
        <f t="shared" si="52"/>
        <v>Noviembre</v>
      </c>
      <c r="M461" t="str">
        <f t="shared" si="53"/>
        <v>2014</v>
      </c>
      <c r="N461" t="str">
        <f t="shared" si="54"/>
        <v>Noviembre de 2014</v>
      </c>
      <c r="O461" s="24">
        <f t="shared" si="55"/>
        <v>41956</v>
      </c>
    </row>
    <row r="462" spans="1:15" x14ac:dyDescent="0.3">
      <c r="A462" s="1" t="s">
        <v>831</v>
      </c>
      <c r="B462" s="1" t="str">
        <f t="shared" si="49"/>
        <v>Noviembre 14 de 2014</v>
      </c>
      <c r="C462" s="1" t="s">
        <v>428</v>
      </c>
      <c r="D462" s="2">
        <v>2862.71</v>
      </c>
      <c r="E462" s="1" t="s">
        <v>429</v>
      </c>
      <c r="F462" s="3">
        <v>-0.61001013790326508</v>
      </c>
      <c r="G462" s="1" t="s">
        <v>430</v>
      </c>
      <c r="H462" s="8">
        <f>VLOOKUP(B462,'TRM2'!C:D,2,0)</f>
        <v>2133.0300000000002</v>
      </c>
      <c r="I462" s="9">
        <f t="shared" si="50"/>
        <v>6106246.3113000011</v>
      </c>
      <c r="J462" s="7">
        <f t="shared" si="51"/>
        <v>6106.2463113000013</v>
      </c>
      <c r="K462" t="e">
        <f>VLOOKUP(A462,'Cacao Nacional'!B:D,3,0)</f>
        <v>#N/A</v>
      </c>
      <c r="L462" t="str">
        <f t="shared" si="52"/>
        <v>Noviembre</v>
      </c>
      <c r="M462" t="str">
        <f t="shared" si="53"/>
        <v>2014</v>
      </c>
      <c r="N462" t="str">
        <f t="shared" si="54"/>
        <v>Noviembre de 2014</v>
      </c>
      <c r="O462" s="24">
        <f t="shared" si="55"/>
        <v>41957</v>
      </c>
    </row>
    <row r="463" spans="1:15" x14ac:dyDescent="0.3">
      <c r="A463" s="1" t="s">
        <v>832</v>
      </c>
      <c r="B463" s="1" t="str">
        <f t="shared" si="49"/>
        <v>Noviembre 18 de 2014</v>
      </c>
      <c r="C463" s="1" t="s">
        <v>428</v>
      </c>
      <c r="D463" s="2">
        <v>2858.59</v>
      </c>
      <c r="E463" s="1" t="s">
        <v>429</v>
      </c>
      <c r="F463" s="3">
        <v>-0.14391957271256575</v>
      </c>
      <c r="G463" s="1" t="s">
        <v>430</v>
      </c>
      <c r="H463" s="8">
        <f>VLOOKUP(B463,'TRM2'!C:D,2,0)</f>
        <v>2160.4699999999998</v>
      </c>
      <c r="I463" s="9">
        <f t="shared" si="50"/>
        <v>6175897.9372999994</v>
      </c>
      <c r="J463" s="7">
        <f t="shared" si="51"/>
        <v>6175.8979372999993</v>
      </c>
      <c r="K463" t="e">
        <f>VLOOKUP(A463,'Cacao Nacional'!B:D,3,0)</f>
        <v>#N/A</v>
      </c>
      <c r="L463" t="str">
        <f t="shared" si="52"/>
        <v>Noviembre</v>
      </c>
      <c r="M463" t="str">
        <f t="shared" si="53"/>
        <v>2014</v>
      </c>
      <c r="N463" t="str">
        <f t="shared" si="54"/>
        <v>Noviembre de 2014</v>
      </c>
      <c r="O463" s="24">
        <f t="shared" si="55"/>
        <v>41961</v>
      </c>
    </row>
    <row r="464" spans="1:15" x14ac:dyDescent="0.3">
      <c r="A464" s="1" t="s">
        <v>833</v>
      </c>
      <c r="B464" s="1" t="str">
        <f t="shared" si="49"/>
        <v>Noviembre 19 de 2014</v>
      </c>
      <c r="C464" s="1" t="s">
        <v>428</v>
      </c>
      <c r="D464" s="2">
        <v>2877.51</v>
      </c>
      <c r="E464" s="1" t="s">
        <v>429</v>
      </c>
      <c r="F464" s="3">
        <v>0.6618647654962786</v>
      </c>
      <c r="G464" s="1" t="s">
        <v>430</v>
      </c>
      <c r="H464" s="8">
        <f>VLOOKUP(B464,'TRM2'!C:D,2,0)</f>
        <v>2158.58</v>
      </c>
      <c r="I464" s="9">
        <f t="shared" si="50"/>
        <v>6211335.5358000007</v>
      </c>
      <c r="J464" s="7">
        <f t="shared" si="51"/>
        <v>6211.3355358000008</v>
      </c>
      <c r="K464" t="e">
        <f>VLOOKUP(A464,'Cacao Nacional'!B:D,3,0)</f>
        <v>#N/A</v>
      </c>
      <c r="L464" t="str">
        <f t="shared" si="52"/>
        <v>Noviembre</v>
      </c>
      <c r="M464" t="str">
        <f t="shared" si="53"/>
        <v>2014</v>
      </c>
      <c r="N464" t="str">
        <f t="shared" si="54"/>
        <v>Noviembre de 2014</v>
      </c>
      <c r="O464" s="24">
        <f t="shared" si="55"/>
        <v>41962</v>
      </c>
    </row>
    <row r="465" spans="1:15" x14ac:dyDescent="0.3">
      <c r="A465" s="1" t="s">
        <v>834</v>
      </c>
      <c r="B465" s="1" t="str">
        <f t="shared" si="49"/>
        <v>Noviembre 20 de 2014</v>
      </c>
      <c r="C465" s="1" t="s">
        <v>428</v>
      </c>
      <c r="D465" s="2">
        <v>2874.64</v>
      </c>
      <c r="E465" s="1" t="s">
        <v>429</v>
      </c>
      <c r="F465" s="3">
        <v>-9.9739010463920044E-2</v>
      </c>
      <c r="G465" s="1" t="s">
        <v>430</v>
      </c>
      <c r="H465" s="8">
        <f>VLOOKUP(B465,'TRM2'!C:D,2,0)</f>
        <v>2156.73</v>
      </c>
      <c r="I465" s="9">
        <f t="shared" si="50"/>
        <v>6199822.3272000002</v>
      </c>
      <c r="J465" s="7">
        <f t="shared" si="51"/>
        <v>6199.8223272000005</v>
      </c>
      <c r="K465" t="e">
        <f>VLOOKUP(A465,'Cacao Nacional'!B:D,3,0)</f>
        <v>#N/A</v>
      </c>
      <c r="L465" t="str">
        <f t="shared" si="52"/>
        <v>Noviembre</v>
      </c>
      <c r="M465" t="str">
        <f t="shared" si="53"/>
        <v>2014</v>
      </c>
      <c r="N465" t="str">
        <f t="shared" si="54"/>
        <v>Noviembre de 2014</v>
      </c>
      <c r="O465" s="24">
        <f t="shared" si="55"/>
        <v>41963</v>
      </c>
    </row>
    <row r="466" spans="1:15" x14ac:dyDescent="0.3">
      <c r="A466" s="1" t="s">
        <v>835</v>
      </c>
      <c r="B466" s="1" t="str">
        <f t="shared" si="49"/>
        <v>Noviembre 21 de 2014</v>
      </c>
      <c r="C466" s="1" t="s">
        <v>428</v>
      </c>
      <c r="D466" s="2">
        <v>2872.88</v>
      </c>
      <c r="E466" s="1" t="s">
        <v>429</v>
      </c>
      <c r="F466" s="3">
        <v>-6.1225057746353062E-2</v>
      </c>
      <c r="G466" s="1" t="s">
        <v>430</v>
      </c>
      <c r="H466" s="8">
        <f>VLOOKUP(B466,'TRM2'!C:D,2,0)</f>
        <v>2156.9299999999998</v>
      </c>
      <c r="I466" s="9">
        <f t="shared" si="50"/>
        <v>6196601.0583999995</v>
      </c>
      <c r="J466" s="7">
        <f t="shared" si="51"/>
        <v>6196.6010583999996</v>
      </c>
      <c r="K466" t="e">
        <f>VLOOKUP(A466,'Cacao Nacional'!B:D,3,0)</f>
        <v>#N/A</v>
      </c>
      <c r="L466" t="str">
        <f t="shared" si="52"/>
        <v>Noviembre</v>
      </c>
      <c r="M466" t="str">
        <f t="shared" si="53"/>
        <v>2014</v>
      </c>
      <c r="N466" t="str">
        <f t="shared" si="54"/>
        <v>Noviembre de 2014</v>
      </c>
      <c r="O466" s="24">
        <f t="shared" si="55"/>
        <v>41964</v>
      </c>
    </row>
    <row r="467" spans="1:15" x14ac:dyDescent="0.3">
      <c r="A467" s="1" t="s">
        <v>836</v>
      </c>
      <c r="B467" s="1" t="str">
        <f t="shared" si="49"/>
        <v>Noviembre 24 de 2014</v>
      </c>
      <c r="C467" s="1" t="s">
        <v>428</v>
      </c>
      <c r="D467" s="2">
        <v>2912.76</v>
      </c>
      <c r="E467" s="1" t="s">
        <v>429</v>
      </c>
      <c r="F467" s="3">
        <v>1.388154047506339</v>
      </c>
      <c r="G467" s="1" t="s">
        <v>430</v>
      </c>
      <c r="H467" s="8">
        <f>VLOOKUP(B467,'TRM2'!C:D,2,0)</f>
        <v>2142.02</v>
      </c>
      <c r="I467" s="9">
        <f t="shared" si="50"/>
        <v>6239190.1752000004</v>
      </c>
      <c r="J467" s="7">
        <f t="shared" si="51"/>
        <v>6239.1901752000003</v>
      </c>
      <c r="K467">
        <f>VLOOKUP(A467,'Cacao Nacional'!B:D,3,0)</f>
        <v>5502.5</v>
      </c>
      <c r="L467" t="str">
        <f t="shared" si="52"/>
        <v>Noviembre</v>
      </c>
      <c r="M467" t="str">
        <f t="shared" si="53"/>
        <v>2014</v>
      </c>
      <c r="N467" t="str">
        <f t="shared" si="54"/>
        <v>Noviembre de 2014</v>
      </c>
      <c r="O467" s="24">
        <f t="shared" si="55"/>
        <v>41967</v>
      </c>
    </row>
    <row r="468" spans="1:15" x14ac:dyDescent="0.3">
      <c r="A468" s="1" t="s">
        <v>837</v>
      </c>
      <c r="B468" s="1" t="str">
        <f t="shared" si="49"/>
        <v>Noviembre 25 de 2014</v>
      </c>
      <c r="C468" s="1" t="s">
        <v>428</v>
      </c>
      <c r="D468" s="2">
        <v>2873.32</v>
      </c>
      <c r="E468" s="1" t="s">
        <v>429</v>
      </c>
      <c r="F468" s="3">
        <v>-1.3540422142572699</v>
      </c>
      <c r="G468" s="1" t="s">
        <v>430</v>
      </c>
      <c r="H468" s="8">
        <f>VLOOKUP(B468,'TRM2'!C:D,2,0)</f>
        <v>2158.12</v>
      </c>
      <c r="I468" s="9">
        <f t="shared" si="50"/>
        <v>6200969.3584000003</v>
      </c>
      <c r="J468" s="7">
        <f t="shared" si="51"/>
        <v>6200.9693584000006</v>
      </c>
      <c r="K468" t="e">
        <f>VLOOKUP(A468,'Cacao Nacional'!B:D,3,0)</f>
        <v>#N/A</v>
      </c>
      <c r="L468" t="str">
        <f t="shared" si="52"/>
        <v>Noviembre</v>
      </c>
      <c r="M468" t="str">
        <f t="shared" si="53"/>
        <v>2014</v>
      </c>
      <c r="N468" t="str">
        <f t="shared" si="54"/>
        <v>Noviembre de 2014</v>
      </c>
      <c r="O468" s="24">
        <f t="shared" si="55"/>
        <v>41968</v>
      </c>
    </row>
    <row r="469" spans="1:15" x14ac:dyDescent="0.3">
      <c r="A469" s="1" t="s">
        <v>838</v>
      </c>
      <c r="B469" s="1" t="str">
        <f t="shared" si="49"/>
        <v>Noviembre 26 de 2014</v>
      </c>
      <c r="C469" s="1" t="s">
        <v>428</v>
      </c>
      <c r="D469" s="2">
        <v>2925.23</v>
      </c>
      <c r="E469" s="1" t="s">
        <v>429</v>
      </c>
      <c r="F469" s="3">
        <v>1.8066209123940198</v>
      </c>
      <c r="G469" s="1" t="s">
        <v>430</v>
      </c>
      <c r="H469" s="8">
        <f>VLOOKUP(B469,'TRM2'!C:D,2,0)</f>
        <v>2162.15</v>
      </c>
      <c r="I469" s="9">
        <f t="shared" si="50"/>
        <v>6324786.0444999998</v>
      </c>
      <c r="J469" s="7">
        <f t="shared" si="51"/>
        <v>6324.7860444999997</v>
      </c>
      <c r="K469" t="e">
        <f>VLOOKUP(A469,'Cacao Nacional'!B:D,3,0)</f>
        <v>#N/A</v>
      </c>
      <c r="L469" t="str">
        <f t="shared" si="52"/>
        <v>Noviembre</v>
      </c>
      <c r="M469" t="str">
        <f t="shared" si="53"/>
        <v>2014</v>
      </c>
      <c r="N469" t="str">
        <f t="shared" si="54"/>
        <v>Noviembre de 2014</v>
      </c>
      <c r="O469" s="24">
        <f t="shared" si="55"/>
        <v>41969</v>
      </c>
    </row>
    <row r="470" spans="1:15" x14ac:dyDescent="0.3">
      <c r="A470" s="1" t="s">
        <v>839</v>
      </c>
      <c r="B470" s="1" t="str">
        <f t="shared" si="49"/>
        <v>Noviembre 27 de 2014</v>
      </c>
      <c r="C470" s="1" t="s">
        <v>428</v>
      </c>
      <c r="D470" s="2">
        <v>2925.23</v>
      </c>
      <c r="E470" s="1" t="s">
        <v>429</v>
      </c>
      <c r="F470" s="3">
        <v>0</v>
      </c>
      <c r="G470" s="1" t="s">
        <v>430</v>
      </c>
      <c r="H470" s="8">
        <f>VLOOKUP(B470,'TRM2'!C:D,2,0)</f>
        <v>2165.15</v>
      </c>
      <c r="I470" s="9">
        <f t="shared" si="50"/>
        <v>6333561.7345000003</v>
      </c>
      <c r="J470" s="7">
        <f t="shared" si="51"/>
        <v>6333.5617345000001</v>
      </c>
      <c r="K470" t="e">
        <f>VLOOKUP(A470,'Cacao Nacional'!B:D,3,0)</f>
        <v>#N/A</v>
      </c>
      <c r="L470" t="str">
        <f t="shared" si="52"/>
        <v>Noviembre</v>
      </c>
      <c r="M470" t="str">
        <f t="shared" si="53"/>
        <v>2014</v>
      </c>
      <c r="N470" t="str">
        <f t="shared" si="54"/>
        <v>Noviembre de 2014</v>
      </c>
      <c r="O470" s="24">
        <f t="shared" si="55"/>
        <v>41970</v>
      </c>
    </row>
    <row r="471" spans="1:15" x14ac:dyDescent="0.3">
      <c r="A471" s="1" t="s">
        <v>840</v>
      </c>
      <c r="B471" s="1" t="str">
        <f t="shared" si="49"/>
        <v>Noviembre 28 de 2014</v>
      </c>
      <c r="C471" s="1" t="s">
        <v>428</v>
      </c>
      <c r="D471" s="2">
        <v>2899.92</v>
      </c>
      <c r="E471" s="1" t="s">
        <v>429</v>
      </c>
      <c r="F471" s="3">
        <v>-0.86523111003237152</v>
      </c>
      <c r="G471" s="1" t="s">
        <v>430</v>
      </c>
      <c r="H471" s="8">
        <f>VLOOKUP(B471,'TRM2'!C:D,2,0)</f>
        <v>2165.15</v>
      </c>
      <c r="I471" s="9">
        <f t="shared" si="50"/>
        <v>6278761.7880000006</v>
      </c>
      <c r="J471" s="7">
        <f t="shared" si="51"/>
        <v>6278.7617880000007</v>
      </c>
      <c r="K471" t="e">
        <f>VLOOKUP(A471,'Cacao Nacional'!B:D,3,0)</f>
        <v>#N/A</v>
      </c>
      <c r="L471" t="str">
        <f t="shared" si="52"/>
        <v>Noviembre</v>
      </c>
      <c r="M471" t="str">
        <f t="shared" si="53"/>
        <v>2014</v>
      </c>
      <c r="N471" t="str">
        <f t="shared" si="54"/>
        <v>Noviembre de 2014</v>
      </c>
      <c r="O471" s="24">
        <f t="shared" si="55"/>
        <v>41971</v>
      </c>
    </row>
    <row r="472" spans="1:15" x14ac:dyDescent="0.3">
      <c r="A472" s="1" t="s">
        <v>79</v>
      </c>
      <c r="B472" s="1" t="str">
        <f t="shared" si="49"/>
        <v>Diciembre 1 de 2014</v>
      </c>
      <c r="C472" s="1" t="s">
        <v>428</v>
      </c>
      <c r="D472" s="2">
        <v>2944.33</v>
      </c>
      <c r="E472" s="1" t="s">
        <v>429</v>
      </c>
      <c r="F472" s="3">
        <v>1.5314215564567248</v>
      </c>
      <c r="G472" s="1" t="s">
        <v>430</v>
      </c>
      <c r="H472" s="8">
        <f>VLOOKUP(B472,'TRM2'!C:D,2,0)</f>
        <v>2206.19</v>
      </c>
      <c r="I472" s="9">
        <f t="shared" si="50"/>
        <v>6495751.4027000004</v>
      </c>
      <c r="J472" s="7">
        <f t="shared" si="51"/>
        <v>6495.7514027000007</v>
      </c>
      <c r="K472">
        <f>VLOOKUP(A472,'Cacao Nacional'!B:D,3,0)</f>
        <v>5652.5</v>
      </c>
      <c r="L472" t="str">
        <f t="shared" si="52"/>
        <v>Diciembre</v>
      </c>
      <c r="M472" t="str">
        <f t="shared" si="53"/>
        <v>2014</v>
      </c>
      <c r="N472" t="str">
        <f t="shared" si="54"/>
        <v>Diciembre de 2014</v>
      </c>
      <c r="O472" s="24">
        <f t="shared" si="55"/>
        <v>41974</v>
      </c>
    </row>
    <row r="473" spans="1:15" x14ac:dyDescent="0.3">
      <c r="A473" s="1" t="s">
        <v>841</v>
      </c>
      <c r="B473" s="1" t="str">
        <f t="shared" si="49"/>
        <v>Diciembre 2 de 2014</v>
      </c>
      <c r="C473" s="1" t="s">
        <v>428</v>
      </c>
      <c r="D473" s="2">
        <v>2905.19</v>
      </c>
      <c r="E473" s="1" t="s">
        <v>429</v>
      </c>
      <c r="F473" s="3">
        <v>-1.329334687348221</v>
      </c>
      <c r="G473" s="1" t="s">
        <v>430</v>
      </c>
      <c r="H473" s="8">
        <f>VLOOKUP(B473,'TRM2'!C:D,2,0)</f>
        <v>2252.36</v>
      </c>
      <c r="I473" s="9">
        <f t="shared" si="50"/>
        <v>6543533.7484000009</v>
      </c>
      <c r="J473" s="7">
        <f t="shared" si="51"/>
        <v>6543.5337484000011</v>
      </c>
      <c r="K473" t="e">
        <f>VLOOKUP(A473,'Cacao Nacional'!B:D,3,0)</f>
        <v>#N/A</v>
      </c>
      <c r="L473" t="str">
        <f t="shared" si="52"/>
        <v>Diciembre</v>
      </c>
      <c r="M473" t="str">
        <f t="shared" si="53"/>
        <v>2014</v>
      </c>
      <c r="N473" t="str">
        <f t="shared" si="54"/>
        <v>Diciembre de 2014</v>
      </c>
      <c r="O473" s="24">
        <f t="shared" si="55"/>
        <v>41975</v>
      </c>
    </row>
    <row r="474" spans="1:15" x14ac:dyDescent="0.3">
      <c r="A474" s="1" t="s">
        <v>842</v>
      </c>
      <c r="B474" s="1" t="str">
        <f t="shared" si="49"/>
        <v>Diciembre 3 de 2014</v>
      </c>
      <c r="C474" s="1" t="s">
        <v>428</v>
      </c>
      <c r="D474" s="2">
        <v>2902.98</v>
      </c>
      <c r="E474" s="1" t="s">
        <v>429</v>
      </c>
      <c r="F474" s="3">
        <v>-7.6070756129548722E-2</v>
      </c>
      <c r="G474" s="1" t="s">
        <v>430</v>
      </c>
      <c r="H474" s="8">
        <f>VLOOKUP(B474,'TRM2'!C:D,2,0)</f>
        <v>2293.4699999999998</v>
      </c>
      <c r="I474" s="9">
        <f t="shared" si="50"/>
        <v>6657897.540599999</v>
      </c>
      <c r="J474" s="7">
        <f t="shared" si="51"/>
        <v>6657.897540599999</v>
      </c>
      <c r="K474" t="e">
        <f>VLOOKUP(A474,'Cacao Nacional'!B:D,3,0)</f>
        <v>#N/A</v>
      </c>
      <c r="L474" t="str">
        <f t="shared" si="52"/>
        <v>Diciembre</v>
      </c>
      <c r="M474" t="str">
        <f t="shared" si="53"/>
        <v>2014</v>
      </c>
      <c r="N474" t="str">
        <f t="shared" si="54"/>
        <v>Diciembre de 2014</v>
      </c>
      <c r="O474" s="24">
        <f t="shared" si="55"/>
        <v>41976</v>
      </c>
    </row>
    <row r="475" spans="1:15" x14ac:dyDescent="0.3">
      <c r="A475" s="1" t="s">
        <v>843</v>
      </c>
      <c r="B475" s="1" t="str">
        <f t="shared" si="49"/>
        <v>Diciembre 4 de 2014</v>
      </c>
      <c r="C475" s="1" t="s">
        <v>428</v>
      </c>
      <c r="D475" s="2">
        <v>2905.19</v>
      </c>
      <c r="E475" s="1" t="s">
        <v>429</v>
      </c>
      <c r="F475" s="3">
        <v>7.6128667782762408E-2</v>
      </c>
      <c r="G475" s="1" t="s">
        <v>430</v>
      </c>
      <c r="H475" s="8">
        <f>VLOOKUP(B475,'TRM2'!C:D,2,0)</f>
        <v>2286.0300000000002</v>
      </c>
      <c r="I475" s="9">
        <f t="shared" si="50"/>
        <v>6641351.4957000008</v>
      </c>
      <c r="J475" s="7">
        <f t="shared" si="51"/>
        <v>6641.3514957000007</v>
      </c>
      <c r="K475" t="e">
        <f>VLOOKUP(A475,'Cacao Nacional'!B:D,3,0)</f>
        <v>#N/A</v>
      </c>
      <c r="L475" t="str">
        <f t="shared" si="52"/>
        <v>Diciembre</v>
      </c>
      <c r="M475" t="str">
        <f t="shared" si="53"/>
        <v>2014</v>
      </c>
      <c r="N475" t="str">
        <f t="shared" si="54"/>
        <v>Diciembre de 2014</v>
      </c>
      <c r="O475" s="24">
        <f t="shared" si="55"/>
        <v>41977</v>
      </c>
    </row>
    <row r="476" spans="1:15" x14ac:dyDescent="0.3">
      <c r="A476" s="1" t="s">
        <v>844</v>
      </c>
      <c r="B476" s="1" t="str">
        <f t="shared" si="49"/>
        <v>Diciembre 5 de 2014</v>
      </c>
      <c r="C476" s="1" t="s">
        <v>428</v>
      </c>
      <c r="D476" s="2">
        <v>2937.8</v>
      </c>
      <c r="E476" s="1" t="s">
        <v>429</v>
      </c>
      <c r="F476" s="3">
        <v>1.1224739173685758</v>
      </c>
      <c r="G476" s="1" t="s">
        <v>430</v>
      </c>
      <c r="H476" s="8">
        <f>VLOOKUP(B476,'TRM2'!C:D,2,0)</f>
        <v>2284.2399999999998</v>
      </c>
      <c r="I476" s="9">
        <f t="shared" si="50"/>
        <v>6710640.2719999999</v>
      </c>
      <c r="J476" s="7">
        <f t="shared" si="51"/>
        <v>6710.6402719999996</v>
      </c>
      <c r="K476" t="e">
        <f>VLOOKUP(A476,'Cacao Nacional'!B:D,3,0)</f>
        <v>#N/A</v>
      </c>
      <c r="L476" t="str">
        <f t="shared" si="52"/>
        <v>Diciembre</v>
      </c>
      <c r="M476" t="str">
        <f t="shared" si="53"/>
        <v>2014</v>
      </c>
      <c r="N476" t="str">
        <f t="shared" si="54"/>
        <v>Diciembre de 2014</v>
      </c>
      <c r="O476" s="24">
        <f t="shared" si="55"/>
        <v>41978</v>
      </c>
    </row>
    <row r="477" spans="1:15" x14ac:dyDescent="0.3">
      <c r="A477" s="1" t="s">
        <v>845</v>
      </c>
      <c r="B477" s="1" t="str">
        <f t="shared" si="49"/>
        <v>Diciembre 9 de 2014</v>
      </c>
      <c r="C477" s="1" t="s">
        <v>428</v>
      </c>
      <c r="D477" s="2">
        <v>2982.6</v>
      </c>
      <c r="E477" s="1" t="s">
        <v>429</v>
      </c>
      <c r="F477" s="3">
        <v>1.5249506433385434</v>
      </c>
      <c r="G477" s="1" t="s">
        <v>430</v>
      </c>
      <c r="H477" s="8">
        <f>VLOOKUP(B477,'TRM2'!C:D,2,0)</f>
        <v>2304.12</v>
      </c>
      <c r="I477" s="9">
        <f t="shared" si="50"/>
        <v>6872268.3119999999</v>
      </c>
      <c r="J477" s="7">
        <f t="shared" si="51"/>
        <v>6872.2683120000002</v>
      </c>
      <c r="K477" t="e">
        <f>VLOOKUP(A477,'Cacao Nacional'!B:D,3,0)</f>
        <v>#N/A</v>
      </c>
      <c r="L477" t="str">
        <f t="shared" si="52"/>
        <v>Diciembre</v>
      </c>
      <c r="M477" t="str">
        <f t="shared" si="53"/>
        <v>2014</v>
      </c>
      <c r="N477" t="str">
        <f t="shared" si="54"/>
        <v>Diciembre de 2014</v>
      </c>
      <c r="O477" s="24">
        <f t="shared" si="55"/>
        <v>41982</v>
      </c>
    </row>
    <row r="478" spans="1:15" x14ac:dyDescent="0.3">
      <c r="A478" s="1" t="s">
        <v>846</v>
      </c>
      <c r="B478" s="1" t="str">
        <f t="shared" si="49"/>
        <v>Diciembre 10 de 2014</v>
      </c>
      <c r="C478" s="1" t="s">
        <v>428</v>
      </c>
      <c r="D478" s="2">
        <v>2894.21</v>
      </c>
      <c r="E478" s="1" t="s">
        <v>429</v>
      </c>
      <c r="F478" s="3">
        <v>-2.9635217595386534</v>
      </c>
      <c r="G478" s="1" t="s">
        <v>430</v>
      </c>
      <c r="H478" s="8">
        <f>VLOOKUP(B478,'TRM2'!C:D,2,0)</f>
        <v>2350.0100000000002</v>
      </c>
      <c r="I478" s="9">
        <f t="shared" si="50"/>
        <v>6801422.4421000006</v>
      </c>
      <c r="J478" s="7">
        <f t="shared" si="51"/>
        <v>6801.4224421000008</v>
      </c>
      <c r="K478" t="e">
        <f>VLOOKUP(A478,'Cacao Nacional'!B:D,3,0)</f>
        <v>#N/A</v>
      </c>
      <c r="L478" t="str">
        <f t="shared" si="52"/>
        <v>Diciembre</v>
      </c>
      <c r="M478" t="str">
        <f t="shared" si="53"/>
        <v>2014</v>
      </c>
      <c r="N478" t="str">
        <f t="shared" si="54"/>
        <v>Diciembre de 2014</v>
      </c>
      <c r="O478" s="24">
        <f t="shared" si="55"/>
        <v>41983</v>
      </c>
    </row>
    <row r="479" spans="1:15" x14ac:dyDescent="0.3">
      <c r="A479" s="1" t="s">
        <v>847</v>
      </c>
      <c r="B479" s="1" t="str">
        <f t="shared" si="49"/>
        <v>Diciembre 11 de 2014</v>
      </c>
      <c r="C479" s="1" t="s">
        <v>428</v>
      </c>
      <c r="D479" s="2">
        <v>2894.21</v>
      </c>
      <c r="E479" s="1" t="s">
        <v>429</v>
      </c>
      <c r="F479" s="3">
        <v>0</v>
      </c>
      <c r="G479" s="1" t="s">
        <v>430</v>
      </c>
      <c r="H479" s="8">
        <f>VLOOKUP(B479,'TRM2'!C:D,2,0)</f>
        <v>2350.0100000000002</v>
      </c>
      <c r="I479" s="9">
        <f t="shared" si="50"/>
        <v>6801422.4421000006</v>
      </c>
      <c r="J479" s="7">
        <f t="shared" si="51"/>
        <v>6801.4224421000008</v>
      </c>
      <c r="K479" t="e">
        <f>VLOOKUP(A479,'Cacao Nacional'!B:D,3,0)</f>
        <v>#N/A</v>
      </c>
      <c r="L479" t="str">
        <f t="shared" si="52"/>
        <v>Diciembre</v>
      </c>
      <c r="M479" t="str">
        <f t="shared" si="53"/>
        <v>2014</v>
      </c>
      <c r="N479" t="str">
        <f t="shared" si="54"/>
        <v>Diciembre de 2014</v>
      </c>
      <c r="O479" s="24">
        <f t="shared" si="55"/>
        <v>41984</v>
      </c>
    </row>
    <row r="480" spans="1:15" x14ac:dyDescent="0.3">
      <c r="A480" s="1" t="s">
        <v>848</v>
      </c>
      <c r="B480" s="1" t="str">
        <f t="shared" si="49"/>
        <v>Diciembre 12 de 2014</v>
      </c>
      <c r="C480" s="1" t="s">
        <v>428</v>
      </c>
      <c r="D480" s="2">
        <v>2894.21</v>
      </c>
      <c r="E480" s="1" t="s">
        <v>429</v>
      </c>
      <c r="F480" s="3">
        <v>0</v>
      </c>
      <c r="G480" s="1" t="s">
        <v>430</v>
      </c>
      <c r="H480" s="8">
        <f>VLOOKUP(B480,'TRM2'!C:D,2,0)</f>
        <v>2423.56</v>
      </c>
      <c r="I480" s="9">
        <f t="shared" si="50"/>
        <v>7014291.5876000002</v>
      </c>
      <c r="J480" s="7">
        <f t="shared" si="51"/>
        <v>7014.2915876000006</v>
      </c>
      <c r="K480" t="e">
        <f>VLOOKUP(A480,'Cacao Nacional'!B:D,3,0)</f>
        <v>#N/A</v>
      </c>
      <c r="L480" t="str">
        <f t="shared" si="52"/>
        <v>Diciembre</v>
      </c>
      <c r="M480" t="str">
        <f t="shared" si="53"/>
        <v>2014</v>
      </c>
      <c r="N480" t="str">
        <f t="shared" si="54"/>
        <v>Diciembre de 2014</v>
      </c>
      <c r="O480" s="24">
        <f t="shared" si="55"/>
        <v>41985</v>
      </c>
    </row>
    <row r="481" spans="1:15" x14ac:dyDescent="0.3">
      <c r="A481" s="1" t="s">
        <v>81</v>
      </c>
      <c r="B481" s="1" t="str">
        <f t="shared" si="49"/>
        <v>Diciembre 15 de 2014</v>
      </c>
      <c r="C481" s="1" t="s">
        <v>428</v>
      </c>
      <c r="D481" s="2">
        <v>2914.81</v>
      </c>
      <c r="E481" s="1" t="s">
        <v>429</v>
      </c>
      <c r="F481" s="3">
        <v>0.71176590503107617</v>
      </c>
      <c r="G481" s="1" t="s">
        <v>430</v>
      </c>
      <c r="H481" s="8">
        <f>VLOOKUP(B481,'TRM2'!C:D,2,0)</f>
        <v>2405.31</v>
      </c>
      <c r="I481" s="9">
        <f t="shared" si="50"/>
        <v>7011021.6410999997</v>
      </c>
      <c r="J481" s="7">
        <f t="shared" si="51"/>
        <v>7011.0216410999992</v>
      </c>
      <c r="K481">
        <f>VLOOKUP(A481,'Cacao Nacional'!B:D,3,0)</f>
        <v>6032.5</v>
      </c>
      <c r="L481" t="str">
        <f t="shared" si="52"/>
        <v>Diciembre</v>
      </c>
      <c r="M481" t="str">
        <f t="shared" si="53"/>
        <v>2014</v>
      </c>
      <c r="N481" t="str">
        <f t="shared" si="54"/>
        <v>Diciembre de 2014</v>
      </c>
      <c r="O481" s="24">
        <f t="shared" si="55"/>
        <v>41988</v>
      </c>
    </row>
    <row r="482" spans="1:15" x14ac:dyDescent="0.3">
      <c r="A482" s="1" t="s">
        <v>849</v>
      </c>
      <c r="B482" s="1" t="str">
        <f t="shared" si="49"/>
        <v>Diciembre 16 de 2014</v>
      </c>
      <c r="C482" s="1" t="s">
        <v>428</v>
      </c>
      <c r="D482" s="2">
        <v>2952.21</v>
      </c>
      <c r="E482" s="1" t="s">
        <v>429</v>
      </c>
      <c r="F482" s="3">
        <v>1.2831025006775774</v>
      </c>
      <c r="G482" s="1" t="s">
        <v>430</v>
      </c>
      <c r="H482" s="8">
        <f>VLOOKUP(B482,'TRM2'!C:D,2,0)</f>
        <v>2414.39</v>
      </c>
      <c r="I482" s="9">
        <f t="shared" si="50"/>
        <v>7127786.3018999994</v>
      </c>
      <c r="J482" s="7">
        <f t="shared" si="51"/>
        <v>7127.7863018999997</v>
      </c>
      <c r="K482" t="e">
        <f>VLOOKUP(A482,'Cacao Nacional'!B:D,3,0)</f>
        <v>#N/A</v>
      </c>
      <c r="L482" t="str">
        <f t="shared" si="52"/>
        <v>Diciembre</v>
      </c>
      <c r="M482" t="str">
        <f t="shared" si="53"/>
        <v>2014</v>
      </c>
      <c r="N482" t="str">
        <f t="shared" si="54"/>
        <v>Diciembre de 2014</v>
      </c>
      <c r="O482" s="24">
        <f t="shared" si="55"/>
        <v>41989</v>
      </c>
    </row>
    <row r="483" spans="1:15" x14ac:dyDescent="0.3">
      <c r="A483" s="1" t="s">
        <v>850</v>
      </c>
      <c r="B483" s="1" t="str">
        <f t="shared" si="49"/>
        <v>Diciembre 17 de 2014</v>
      </c>
      <c r="C483" s="1" t="s">
        <v>428</v>
      </c>
      <c r="D483" s="2">
        <v>2952.92</v>
      </c>
      <c r="E483" s="1" t="s">
        <v>429</v>
      </c>
      <c r="F483" s="3">
        <v>2.4049779656597478E-2</v>
      </c>
      <c r="G483" s="1" t="s">
        <v>430</v>
      </c>
      <c r="H483" s="8">
        <f>VLOOKUP(B483,'TRM2'!C:D,2,0)</f>
        <v>2446.35</v>
      </c>
      <c r="I483" s="9">
        <f t="shared" si="50"/>
        <v>7223875.8420000002</v>
      </c>
      <c r="J483" s="7">
        <f t="shared" si="51"/>
        <v>7223.8758420000004</v>
      </c>
      <c r="K483" t="e">
        <f>VLOOKUP(A483,'Cacao Nacional'!B:D,3,0)</f>
        <v>#N/A</v>
      </c>
      <c r="L483" t="str">
        <f t="shared" si="52"/>
        <v>Diciembre</v>
      </c>
      <c r="M483" t="str">
        <f t="shared" si="53"/>
        <v>2014</v>
      </c>
      <c r="N483" t="str">
        <f t="shared" si="54"/>
        <v>Diciembre de 2014</v>
      </c>
      <c r="O483" s="24">
        <f t="shared" si="55"/>
        <v>41990</v>
      </c>
    </row>
    <row r="484" spans="1:15" x14ac:dyDescent="0.3">
      <c r="A484" s="1" t="s">
        <v>851</v>
      </c>
      <c r="B484" s="1" t="str">
        <f t="shared" si="49"/>
        <v>Diciembre 18 de 2014</v>
      </c>
      <c r="C484" s="1" t="s">
        <v>428</v>
      </c>
      <c r="D484" s="2">
        <v>2992.68</v>
      </c>
      <c r="E484" s="1" t="s">
        <v>429</v>
      </c>
      <c r="F484" s="3">
        <v>1.3464638391829025</v>
      </c>
      <c r="G484" s="1" t="s">
        <v>430</v>
      </c>
      <c r="H484" s="8">
        <f>VLOOKUP(B484,'TRM2'!C:D,2,0)</f>
        <v>2412.79</v>
      </c>
      <c r="I484" s="9">
        <f t="shared" si="50"/>
        <v>7220708.3771999991</v>
      </c>
      <c r="J484" s="7">
        <f t="shared" si="51"/>
        <v>7220.7083771999987</v>
      </c>
      <c r="K484" t="e">
        <f>VLOOKUP(A484,'Cacao Nacional'!B:D,3,0)</f>
        <v>#N/A</v>
      </c>
      <c r="L484" t="str">
        <f t="shared" si="52"/>
        <v>Diciembre</v>
      </c>
      <c r="M484" t="str">
        <f t="shared" si="53"/>
        <v>2014</v>
      </c>
      <c r="N484" t="str">
        <f t="shared" si="54"/>
        <v>Diciembre de 2014</v>
      </c>
      <c r="O484" s="24">
        <f t="shared" si="55"/>
        <v>41991</v>
      </c>
    </row>
    <row r="485" spans="1:15" x14ac:dyDescent="0.3">
      <c r="A485" s="1" t="s">
        <v>852</v>
      </c>
      <c r="B485" s="1" t="str">
        <f t="shared" si="49"/>
        <v>Diciembre 19 de 2014</v>
      </c>
      <c r="C485" s="1" t="s">
        <v>428</v>
      </c>
      <c r="D485" s="2">
        <v>3005.95</v>
      </c>
      <c r="E485" s="1" t="s">
        <v>429</v>
      </c>
      <c r="F485" s="3">
        <v>0.44341526658379715</v>
      </c>
      <c r="G485" s="1" t="s">
        <v>430</v>
      </c>
      <c r="H485" s="8">
        <f>VLOOKUP(B485,'TRM2'!C:D,2,0)</f>
        <v>2334.98</v>
      </c>
      <c r="I485" s="9">
        <f t="shared" si="50"/>
        <v>7018833.1310000001</v>
      </c>
      <c r="J485" s="7">
        <f t="shared" si="51"/>
        <v>7018.8331310000003</v>
      </c>
      <c r="K485" t="e">
        <f>VLOOKUP(A485,'Cacao Nacional'!B:D,3,0)</f>
        <v>#N/A</v>
      </c>
      <c r="L485" t="str">
        <f t="shared" si="52"/>
        <v>Diciembre</v>
      </c>
      <c r="M485" t="str">
        <f t="shared" si="53"/>
        <v>2014</v>
      </c>
      <c r="N485" t="str">
        <f t="shared" si="54"/>
        <v>Diciembre de 2014</v>
      </c>
      <c r="O485" s="24">
        <f t="shared" si="55"/>
        <v>41992</v>
      </c>
    </row>
    <row r="486" spans="1:15" x14ac:dyDescent="0.3">
      <c r="A486" s="1" t="s">
        <v>82</v>
      </c>
      <c r="B486" s="1" t="str">
        <f t="shared" si="49"/>
        <v>Diciembre 22 de 2014</v>
      </c>
      <c r="C486" s="1" t="s">
        <v>428</v>
      </c>
      <c r="D486" s="2">
        <v>3010.11</v>
      </c>
      <c r="E486" s="1" t="s">
        <v>429</v>
      </c>
      <c r="F486" s="3">
        <v>0.13839218882550638</v>
      </c>
      <c r="G486" s="1" t="s">
        <v>430</v>
      </c>
      <c r="H486" s="8">
        <f>VLOOKUP(B486,'TRM2'!C:D,2,0)</f>
        <v>2297.14</v>
      </c>
      <c r="I486" s="9">
        <f t="shared" si="50"/>
        <v>6914644.0854000002</v>
      </c>
      <c r="J486" s="7">
        <f t="shared" si="51"/>
        <v>6914.6440854000002</v>
      </c>
      <c r="K486">
        <f>VLOOKUP(A486,'Cacao Nacional'!B:D,3,0)</f>
        <v>6242.5</v>
      </c>
      <c r="L486" t="str">
        <f t="shared" si="52"/>
        <v>Diciembre</v>
      </c>
      <c r="M486" t="str">
        <f t="shared" si="53"/>
        <v>2014</v>
      </c>
      <c r="N486" t="str">
        <f t="shared" si="54"/>
        <v>Diciembre de 2014</v>
      </c>
      <c r="O486" s="24">
        <f t="shared" si="55"/>
        <v>41995</v>
      </c>
    </row>
    <row r="487" spans="1:15" x14ac:dyDescent="0.3">
      <c r="A487" s="1" t="s">
        <v>853</v>
      </c>
      <c r="B487" s="1" t="str">
        <f t="shared" si="49"/>
        <v>Diciembre 23 de 2014</v>
      </c>
      <c r="C487" s="1" t="s">
        <v>428</v>
      </c>
      <c r="D487" s="2">
        <v>2992.68</v>
      </c>
      <c r="E487" s="1" t="s">
        <v>429</v>
      </c>
      <c r="F487" s="3">
        <v>-0.57904860619712539</v>
      </c>
      <c r="G487" s="1" t="s">
        <v>430</v>
      </c>
      <c r="H487" s="8" t="e">
        <f>VLOOKUP(B487,'TRM2'!C:D,2,0)</f>
        <v>#N/A</v>
      </c>
      <c r="I487" s="9" t="e">
        <f t="shared" si="50"/>
        <v>#N/A</v>
      </c>
      <c r="J487" s="7" t="e">
        <f t="shared" si="51"/>
        <v>#N/A</v>
      </c>
      <c r="K487" t="e">
        <f>VLOOKUP(A487,'Cacao Nacional'!B:D,3,0)</f>
        <v>#N/A</v>
      </c>
      <c r="L487" t="str">
        <f t="shared" si="52"/>
        <v>Diciembre</v>
      </c>
      <c r="M487" t="str">
        <f t="shared" si="53"/>
        <v>2014</v>
      </c>
      <c r="N487" t="str">
        <f t="shared" si="54"/>
        <v>Diciembre de 2014</v>
      </c>
      <c r="O487" s="24">
        <f t="shared" si="55"/>
        <v>41996</v>
      </c>
    </row>
    <row r="488" spans="1:15" x14ac:dyDescent="0.3">
      <c r="A488" s="1" t="s">
        <v>854</v>
      </c>
      <c r="B488" s="1" t="str">
        <f t="shared" si="49"/>
        <v>Diciembre 24 de 2014</v>
      </c>
      <c r="C488" s="1" t="s">
        <v>428</v>
      </c>
      <c r="D488" s="2">
        <v>2992.68</v>
      </c>
      <c r="E488" s="1" t="s">
        <v>429</v>
      </c>
      <c r="F488" s="3">
        <v>0</v>
      </c>
      <c r="G488" s="1" t="s">
        <v>430</v>
      </c>
      <c r="H488" s="8" t="e">
        <f>VLOOKUP(B488,'TRM2'!C:D,2,0)</f>
        <v>#N/A</v>
      </c>
      <c r="I488" s="9" t="e">
        <f t="shared" si="50"/>
        <v>#N/A</v>
      </c>
      <c r="J488" s="7" t="e">
        <f t="shared" si="51"/>
        <v>#N/A</v>
      </c>
      <c r="K488" t="e">
        <f>VLOOKUP(A488,'Cacao Nacional'!B:D,3,0)</f>
        <v>#N/A</v>
      </c>
      <c r="L488" t="str">
        <f t="shared" si="52"/>
        <v>Diciembre</v>
      </c>
      <c r="M488" t="str">
        <f t="shared" si="53"/>
        <v>2014</v>
      </c>
      <c r="N488" t="str">
        <f t="shared" si="54"/>
        <v>Diciembre de 2014</v>
      </c>
      <c r="O488" s="24">
        <f t="shared" si="55"/>
        <v>41997</v>
      </c>
    </row>
    <row r="489" spans="1:15" x14ac:dyDescent="0.3">
      <c r="A489" s="1" t="s">
        <v>855</v>
      </c>
      <c r="B489" s="1" t="str">
        <f t="shared" si="49"/>
        <v>Diciembre 26 de 2014</v>
      </c>
      <c r="C489" s="1" t="s">
        <v>428</v>
      </c>
      <c r="D489" s="2">
        <v>2992.68</v>
      </c>
      <c r="E489" s="1" t="s">
        <v>429</v>
      </c>
      <c r="F489" s="3">
        <v>0</v>
      </c>
      <c r="G489" s="1" t="s">
        <v>430</v>
      </c>
      <c r="H489" s="8" t="e">
        <f>VLOOKUP(B489,'TRM2'!C:D,2,0)</f>
        <v>#N/A</v>
      </c>
      <c r="I489" s="9" t="e">
        <f t="shared" si="50"/>
        <v>#N/A</v>
      </c>
      <c r="J489" s="7" t="e">
        <f t="shared" si="51"/>
        <v>#N/A</v>
      </c>
      <c r="K489" t="e">
        <f>VLOOKUP(A489,'Cacao Nacional'!B:D,3,0)</f>
        <v>#N/A</v>
      </c>
      <c r="L489" t="str">
        <f t="shared" si="52"/>
        <v>Diciembre</v>
      </c>
      <c r="M489" t="str">
        <f t="shared" si="53"/>
        <v>2014</v>
      </c>
      <c r="N489" t="str">
        <f t="shared" si="54"/>
        <v>Diciembre de 2014</v>
      </c>
      <c r="O489" s="24">
        <f t="shared" si="55"/>
        <v>41999</v>
      </c>
    </row>
    <row r="490" spans="1:15" x14ac:dyDescent="0.3">
      <c r="A490" s="1" t="s">
        <v>856</v>
      </c>
      <c r="B490" s="1" t="str">
        <f t="shared" si="49"/>
        <v>Diciembre 29 de 2014</v>
      </c>
      <c r="C490" s="1" t="s">
        <v>428</v>
      </c>
      <c r="D490" s="2">
        <v>2992.68</v>
      </c>
      <c r="E490" s="1" t="s">
        <v>429</v>
      </c>
      <c r="F490" s="3">
        <v>0</v>
      </c>
      <c r="G490" s="1" t="s">
        <v>430</v>
      </c>
      <c r="H490" s="8" t="e">
        <f>VLOOKUP(B490,'TRM2'!C:D,2,0)</f>
        <v>#N/A</v>
      </c>
      <c r="I490" s="9" t="e">
        <f t="shared" si="50"/>
        <v>#N/A</v>
      </c>
      <c r="J490" s="7" t="e">
        <f t="shared" si="51"/>
        <v>#N/A</v>
      </c>
      <c r="K490" t="e">
        <f>VLOOKUP(A490,'Cacao Nacional'!B:D,3,0)</f>
        <v>#N/A</v>
      </c>
      <c r="L490" t="str">
        <f t="shared" si="52"/>
        <v>Diciembre</v>
      </c>
      <c r="M490" t="str">
        <f t="shared" si="53"/>
        <v>2014</v>
      </c>
      <c r="N490" t="str">
        <f t="shared" si="54"/>
        <v>Diciembre de 2014</v>
      </c>
      <c r="O490" s="24">
        <f t="shared" si="55"/>
        <v>42002</v>
      </c>
    </row>
    <row r="491" spans="1:15" x14ac:dyDescent="0.3">
      <c r="A491" s="1" t="s">
        <v>857</v>
      </c>
      <c r="B491" s="1" t="str">
        <f t="shared" si="49"/>
        <v>Diciembre 30 de 2014</v>
      </c>
      <c r="C491" s="1" t="s">
        <v>428</v>
      </c>
      <c r="D491" s="2">
        <v>3001.86</v>
      </c>
      <c r="E491" s="1" t="s">
        <v>429</v>
      </c>
      <c r="F491" s="3">
        <v>0.30674846625767843</v>
      </c>
      <c r="G491" s="1" t="s">
        <v>430</v>
      </c>
      <c r="H491" s="8" t="e">
        <f>VLOOKUP(B491,'TRM2'!C:D,2,0)</f>
        <v>#N/A</v>
      </c>
      <c r="I491" s="9" t="e">
        <f t="shared" si="50"/>
        <v>#N/A</v>
      </c>
      <c r="J491" s="7" t="e">
        <f t="shared" si="51"/>
        <v>#N/A</v>
      </c>
      <c r="K491" t="e">
        <f>VLOOKUP(A491,'Cacao Nacional'!B:D,3,0)</f>
        <v>#N/A</v>
      </c>
      <c r="L491" t="str">
        <f t="shared" si="52"/>
        <v>Diciembre</v>
      </c>
      <c r="M491" t="str">
        <f t="shared" si="53"/>
        <v>2014</v>
      </c>
      <c r="N491" t="str">
        <f t="shared" si="54"/>
        <v>Diciembre de 2014</v>
      </c>
      <c r="O491" s="24">
        <f t="shared" si="55"/>
        <v>42003</v>
      </c>
    </row>
    <row r="492" spans="1:15" x14ac:dyDescent="0.3">
      <c r="A492" s="1" t="s">
        <v>858</v>
      </c>
      <c r="B492" s="1" t="str">
        <f t="shared" si="49"/>
        <v>Diciembre 31 de 2014</v>
      </c>
      <c r="C492" s="1" t="s">
        <v>428</v>
      </c>
      <c r="D492" s="2">
        <v>2970.86</v>
      </c>
      <c r="E492" s="1" t="s">
        <v>429</v>
      </c>
      <c r="F492" s="3">
        <v>-1.0326930636338802</v>
      </c>
      <c r="G492" s="1" t="s">
        <v>430</v>
      </c>
      <c r="H492" s="8" t="e">
        <f>VLOOKUP(B492,'TRM2'!C:D,2,0)</f>
        <v>#N/A</v>
      </c>
      <c r="I492" s="9" t="e">
        <f t="shared" si="50"/>
        <v>#N/A</v>
      </c>
      <c r="J492" s="7" t="e">
        <f t="shared" si="51"/>
        <v>#N/A</v>
      </c>
      <c r="K492" t="e">
        <f>VLOOKUP(A492,'Cacao Nacional'!B:D,3,0)</f>
        <v>#N/A</v>
      </c>
      <c r="L492" t="str">
        <f t="shared" si="52"/>
        <v>Diciembre</v>
      </c>
      <c r="M492" t="str">
        <f t="shared" si="53"/>
        <v>2014</v>
      </c>
      <c r="N492" t="str">
        <f t="shared" si="54"/>
        <v>Diciembre de 2014</v>
      </c>
      <c r="O492" s="24">
        <f t="shared" si="55"/>
        <v>42004</v>
      </c>
    </row>
    <row r="493" spans="1:15" x14ac:dyDescent="0.3">
      <c r="A493" s="1" t="s">
        <v>83</v>
      </c>
      <c r="B493" s="1" t="str">
        <f t="shared" si="49"/>
        <v>Enero 5 de 2015</v>
      </c>
      <c r="C493" s="1" t="s">
        <v>428</v>
      </c>
      <c r="D493" s="2">
        <v>2973.07</v>
      </c>
      <c r="E493" s="1" t="s">
        <v>429</v>
      </c>
      <c r="F493" s="3">
        <v>7.4389234093832635E-2</v>
      </c>
      <c r="G493" s="1" t="s">
        <v>430</v>
      </c>
      <c r="H493" s="8" t="e">
        <f>VLOOKUP(B493,'TRM2'!C:D,2,0)</f>
        <v>#N/A</v>
      </c>
      <c r="I493" s="9" t="e">
        <f t="shared" si="50"/>
        <v>#N/A</v>
      </c>
      <c r="J493" s="7">
        <v>6914.6440854000002</v>
      </c>
      <c r="K493">
        <f>VLOOKUP(A493,'Cacao Nacional'!B:D,3,0)</f>
        <v>6242.5</v>
      </c>
      <c r="L493" t="str">
        <f t="shared" si="52"/>
        <v>Enero</v>
      </c>
      <c r="M493" t="str">
        <f t="shared" si="53"/>
        <v>2015</v>
      </c>
      <c r="N493" t="str">
        <f t="shared" si="54"/>
        <v>Enero de 2015</v>
      </c>
      <c r="O493" s="24">
        <f t="shared" si="55"/>
        <v>42009</v>
      </c>
    </row>
    <row r="494" spans="1:15" x14ac:dyDescent="0.3">
      <c r="A494" s="1" t="s">
        <v>859</v>
      </c>
      <c r="B494" s="1" t="str">
        <f t="shared" si="49"/>
        <v>Enero 6 de 2015</v>
      </c>
      <c r="C494" s="1" t="s">
        <v>428</v>
      </c>
      <c r="D494" s="2">
        <v>2933.67</v>
      </c>
      <c r="E494" s="1" t="s">
        <v>429</v>
      </c>
      <c r="F494" s="3">
        <v>-1.3252294766016302</v>
      </c>
      <c r="G494" s="1" t="s">
        <v>430</v>
      </c>
      <c r="H494" s="8" t="e">
        <f>VLOOKUP(B494,'TRM2'!C:D,2,0)</f>
        <v>#N/A</v>
      </c>
      <c r="I494" s="9" t="e">
        <f t="shared" si="50"/>
        <v>#N/A</v>
      </c>
      <c r="J494" s="7" t="e">
        <f t="shared" si="51"/>
        <v>#N/A</v>
      </c>
      <c r="K494" t="e">
        <f>VLOOKUP(A494,'Cacao Nacional'!B:D,3,0)</f>
        <v>#N/A</v>
      </c>
      <c r="L494" t="str">
        <f t="shared" si="52"/>
        <v>Enero</v>
      </c>
      <c r="M494" t="str">
        <f t="shared" si="53"/>
        <v>2015</v>
      </c>
      <c r="N494" t="str">
        <f t="shared" si="54"/>
        <v>Enero de 2015</v>
      </c>
      <c r="O494" s="24">
        <f t="shared" si="55"/>
        <v>42010</v>
      </c>
    </row>
    <row r="495" spans="1:15" x14ac:dyDescent="0.3">
      <c r="A495" s="1" t="s">
        <v>860</v>
      </c>
      <c r="B495" s="1" t="str">
        <f t="shared" si="49"/>
        <v>Enero 7 de 2015</v>
      </c>
      <c r="C495" s="1" t="s">
        <v>428</v>
      </c>
      <c r="D495" s="2">
        <v>2946.87</v>
      </c>
      <c r="E495" s="1" t="s">
        <v>429</v>
      </c>
      <c r="F495" s="3">
        <v>0.44994835819979129</v>
      </c>
      <c r="G495" s="1" t="s">
        <v>430</v>
      </c>
      <c r="H495" s="8" t="e">
        <f>VLOOKUP(B495,'TRM2'!C:D,2,0)</f>
        <v>#N/A</v>
      </c>
      <c r="I495" s="9" t="e">
        <f t="shared" si="50"/>
        <v>#N/A</v>
      </c>
      <c r="J495" s="7" t="e">
        <f t="shared" si="51"/>
        <v>#N/A</v>
      </c>
      <c r="K495" t="e">
        <f>VLOOKUP(A495,'Cacao Nacional'!B:D,3,0)</f>
        <v>#N/A</v>
      </c>
      <c r="L495" t="str">
        <f t="shared" si="52"/>
        <v>Enero</v>
      </c>
      <c r="M495" t="str">
        <f t="shared" si="53"/>
        <v>2015</v>
      </c>
      <c r="N495" t="str">
        <f t="shared" si="54"/>
        <v>Enero de 2015</v>
      </c>
      <c r="O495" s="24">
        <f t="shared" si="55"/>
        <v>42011</v>
      </c>
    </row>
    <row r="496" spans="1:15" x14ac:dyDescent="0.3">
      <c r="A496" s="1" t="s">
        <v>861</v>
      </c>
      <c r="B496" s="1" t="str">
        <f t="shared" si="49"/>
        <v>Enero 8 de 2015</v>
      </c>
      <c r="C496" s="1" t="s">
        <v>428</v>
      </c>
      <c r="D496" s="2">
        <v>3005.38</v>
      </c>
      <c r="E496" s="1" t="s">
        <v>429</v>
      </c>
      <c r="F496" s="3">
        <v>1.985496475921918</v>
      </c>
      <c r="G496" s="1" t="s">
        <v>430</v>
      </c>
      <c r="H496" s="8" t="e">
        <f>VLOOKUP(B496,'TRM2'!C:D,2,0)</f>
        <v>#N/A</v>
      </c>
      <c r="I496" s="9" t="e">
        <f t="shared" si="50"/>
        <v>#N/A</v>
      </c>
      <c r="J496" s="7" t="e">
        <f t="shared" si="51"/>
        <v>#N/A</v>
      </c>
      <c r="K496" t="e">
        <f>VLOOKUP(A496,'Cacao Nacional'!B:D,3,0)</f>
        <v>#N/A</v>
      </c>
      <c r="L496" t="str">
        <f t="shared" si="52"/>
        <v>Enero</v>
      </c>
      <c r="M496" t="str">
        <f t="shared" si="53"/>
        <v>2015</v>
      </c>
      <c r="N496" t="str">
        <f t="shared" si="54"/>
        <v>Enero de 2015</v>
      </c>
      <c r="O496" s="24">
        <f t="shared" si="55"/>
        <v>42012</v>
      </c>
    </row>
    <row r="497" spans="1:15" x14ac:dyDescent="0.3">
      <c r="A497" s="1" t="s">
        <v>862</v>
      </c>
      <c r="B497" s="1" t="str">
        <f t="shared" si="49"/>
        <v>Enero 9 de 2015</v>
      </c>
      <c r="C497" s="1" t="s">
        <v>428</v>
      </c>
      <c r="D497" s="2">
        <v>2989.09</v>
      </c>
      <c r="E497" s="1" t="s">
        <v>429</v>
      </c>
      <c r="F497" s="3">
        <v>-0.54202796318601854</v>
      </c>
      <c r="G497" s="1" t="s">
        <v>430</v>
      </c>
      <c r="H497" s="8" t="e">
        <f>VLOOKUP(B497,'TRM2'!C:D,2,0)</f>
        <v>#N/A</v>
      </c>
      <c r="I497" s="9" t="e">
        <f t="shared" si="50"/>
        <v>#N/A</v>
      </c>
      <c r="J497" s="7" t="e">
        <f t="shared" si="51"/>
        <v>#N/A</v>
      </c>
      <c r="K497" t="e">
        <f>VLOOKUP(A497,'Cacao Nacional'!B:D,3,0)</f>
        <v>#N/A</v>
      </c>
      <c r="L497" t="str">
        <f t="shared" si="52"/>
        <v>Enero</v>
      </c>
      <c r="M497" t="str">
        <f t="shared" si="53"/>
        <v>2015</v>
      </c>
      <c r="N497" t="str">
        <f t="shared" si="54"/>
        <v>Enero de 2015</v>
      </c>
      <c r="O497" s="24">
        <f t="shared" si="55"/>
        <v>42013</v>
      </c>
    </row>
    <row r="498" spans="1:15" x14ac:dyDescent="0.3">
      <c r="A498" s="1" t="s">
        <v>84</v>
      </c>
      <c r="B498" s="1" t="str">
        <f t="shared" si="49"/>
        <v>Enero 12 de 2015</v>
      </c>
      <c r="C498" s="1" t="s">
        <v>428</v>
      </c>
      <c r="D498" s="2">
        <v>3024.03</v>
      </c>
      <c r="E498" s="1" t="s">
        <v>429</v>
      </c>
      <c r="F498" s="3">
        <v>1.1689176304494029</v>
      </c>
      <c r="G498" s="1" t="s">
        <v>430</v>
      </c>
      <c r="H498" s="8" t="e">
        <f>VLOOKUP(B498,'TRM2'!C:D,2,0)</f>
        <v>#N/A</v>
      </c>
      <c r="I498" s="9" t="e">
        <f t="shared" si="50"/>
        <v>#N/A</v>
      </c>
      <c r="J498" s="7">
        <v>6914.6440854000002</v>
      </c>
      <c r="K498">
        <f>VLOOKUP(A498,'Cacao Nacional'!B:D,3,0)</f>
        <v>6242.5</v>
      </c>
      <c r="L498" t="str">
        <f t="shared" si="52"/>
        <v>Enero</v>
      </c>
      <c r="M498" t="str">
        <f t="shared" si="53"/>
        <v>2015</v>
      </c>
      <c r="N498" t="str">
        <f t="shared" si="54"/>
        <v>Enero de 2015</v>
      </c>
      <c r="O498" s="24">
        <f t="shared" si="55"/>
        <v>42016</v>
      </c>
    </row>
    <row r="499" spans="1:15" x14ac:dyDescent="0.3">
      <c r="A499" s="1" t="s">
        <v>863</v>
      </c>
      <c r="B499" s="1" t="str">
        <f t="shared" si="49"/>
        <v>Enero 13 de 2015</v>
      </c>
      <c r="C499" s="1" t="s">
        <v>428</v>
      </c>
      <c r="D499" s="2">
        <v>3024.03</v>
      </c>
      <c r="E499" s="1" t="s">
        <v>429</v>
      </c>
      <c r="F499" s="3">
        <v>0</v>
      </c>
      <c r="G499" s="1" t="s">
        <v>430</v>
      </c>
      <c r="H499" s="8" t="e">
        <f>VLOOKUP(B499,'TRM2'!C:D,2,0)</f>
        <v>#N/A</v>
      </c>
      <c r="I499" s="9" t="e">
        <f t="shared" si="50"/>
        <v>#N/A</v>
      </c>
      <c r="J499" s="7" t="e">
        <f t="shared" si="51"/>
        <v>#N/A</v>
      </c>
      <c r="K499" t="e">
        <f>VLOOKUP(A499,'Cacao Nacional'!B:D,3,0)</f>
        <v>#N/A</v>
      </c>
      <c r="L499" t="str">
        <f t="shared" si="52"/>
        <v>Enero</v>
      </c>
      <c r="M499" t="str">
        <f t="shared" si="53"/>
        <v>2015</v>
      </c>
      <c r="N499" t="str">
        <f t="shared" si="54"/>
        <v>Enero de 2015</v>
      </c>
      <c r="O499" s="24">
        <f t="shared" si="55"/>
        <v>42017</v>
      </c>
    </row>
    <row r="500" spans="1:15" x14ac:dyDescent="0.3">
      <c r="A500" s="1" t="s">
        <v>864</v>
      </c>
      <c r="B500" s="1" t="str">
        <f t="shared" si="49"/>
        <v>Enero 14 de 2015</v>
      </c>
      <c r="C500" s="1" t="s">
        <v>428</v>
      </c>
      <c r="D500" s="2">
        <v>3026.85</v>
      </c>
      <c r="E500" s="1" t="s">
        <v>429</v>
      </c>
      <c r="F500" s="3">
        <v>9.3253043124562549E-2</v>
      </c>
      <c r="G500" s="1" t="s">
        <v>430</v>
      </c>
      <c r="H500" s="8" t="e">
        <f>VLOOKUP(B500,'TRM2'!C:D,2,0)</f>
        <v>#N/A</v>
      </c>
      <c r="I500" s="9" t="e">
        <f t="shared" si="50"/>
        <v>#N/A</v>
      </c>
      <c r="J500" s="7" t="e">
        <f t="shared" si="51"/>
        <v>#N/A</v>
      </c>
      <c r="K500" t="e">
        <f>VLOOKUP(A500,'Cacao Nacional'!B:D,3,0)</f>
        <v>#N/A</v>
      </c>
      <c r="L500" t="str">
        <f t="shared" si="52"/>
        <v>Enero</v>
      </c>
      <c r="M500" t="str">
        <f t="shared" si="53"/>
        <v>2015</v>
      </c>
      <c r="N500" t="str">
        <f t="shared" si="54"/>
        <v>Enero de 2015</v>
      </c>
      <c r="O500" s="24">
        <f t="shared" si="55"/>
        <v>42018</v>
      </c>
    </row>
    <row r="501" spans="1:15" x14ac:dyDescent="0.3">
      <c r="A501" s="1" t="s">
        <v>865</v>
      </c>
      <c r="B501" s="1" t="str">
        <f t="shared" si="49"/>
        <v>Enero 15 de 2015</v>
      </c>
      <c r="C501" s="1" t="s">
        <v>428</v>
      </c>
      <c r="D501" s="2">
        <v>3009.87</v>
      </c>
      <c r="E501" s="1" t="s">
        <v>429</v>
      </c>
      <c r="F501" s="3">
        <v>-0.56097923583923948</v>
      </c>
      <c r="G501" s="1" t="s">
        <v>430</v>
      </c>
      <c r="H501" s="8" t="e">
        <f>VLOOKUP(B501,'TRM2'!C:D,2,0)</f>
        <v>#N/A</v>
      </c>
      <c r="I501" s="9" t="e">
        <f t="shared" si="50"/>
        <v>#N/A</v>
      </c>
      <c r="J501" s="7" t="e">
        <f t="shared" si="51"/>
        <v>#N/A</v>
      </c>
      <c r="K501" t="e">
        <f>VLOOKUP(A501,'Cacao Nacional'!B:D,3,0)</f>
        <v>#N/A</v>
      </c>
      <c r="L501" t="str">
        <f t="shared" si="52"/>
        <v>Enero</v>
      </c>
      <c r="M501" t="str">
        <f t="shared" si="53"/>
        <v>2015</v>
      </c>
      <c r="N501" t="str">
        <f t="shared" si="54"/>
        <v>Enero de 2015</v>
      </c>
      <c r="O501" s="24">
        <f t="shared" si="55"/>
        <v>42019</v>
      </c>
    </row>
    <row r="502" spans="1:15" x14ac:dyDescent="0.3">
      <c r="A502" s="1" t="s">
        <v>866</v>
      </c>
      <c r="B502" s="1" t="str">
        <f t="shared" si="49"/>
        <v>Enero 16 de 2015</v>
      </c>
      <c r="C502" s="1" t="s">
        <v>428</v>
      </c>
      <c r="D502" s="2">
        <v>2982.59</v>
      </c>
      <c r="E502" s="1" t="s">
        <v>429</v>
      </c>
      <c r="F502" s="3">
        <v>-0.90635143710524857</v>
      </c>
      <c r="G502" s="1" t="s">
        <v>430</v>
      </c>
      <c r="H502" s="8" t="e">
        <f>VLOOKUP(B502,'TRM2'!C:D,2,0)</f>
        <v>#N/A</v>
      </c>
      <c r="I502" s="9" t="e">
        <f t="shared" si="50"/>
        <v>#N/A</v>
      </c>
      <c r="J502" s="7" t="e">
        <f t="shared" si="51"/>
        <v>#N/A</v>
      </c>
      <c r="K502" t="e">
        <f>VLOOKUP(A502,'Cacao Nacional'!B:D,3,0)</f>
        <v>#N/A</v>
      </c>
      <c r="L502" t="str">
        <f t="shared" si="52"/>
        <v>Enero</v>
      </c>
      <c r="M502" t="str">
        <f t="shared" si="53"/>
        <v>2015</v>
      </c>
      <c r="N502" t="str">
        <f t="shared" si="54"/>
        <v>Enero de 2015</v>
      </c>
      <c r="O502" s="24">
        <f t="shared" si="55"/>
        <v>42020</v>
      </c>
    </row>
    <row r="503" spans="1:15" x14ac:dyDescent="0.3">
      <c r="A503" s="1" t="s">
        <v>85</v>
      </c>
      <c r="B503" s="1" t="str">
        <f t="shared" si="49"/>
        <v>Enero 19 de 2015</v>
      </c>
      <c r="C503" s="1" t="s">
        <v>428</v>
      </c>
      <c r="D503" s="2">
        <v>2982.59</v>
      </c>
      <c r="E503" s="1" t="s">
        <v>429</v>
      </c>
      <c r="F503" s="3">
        <v>0</v>
      </c>
      <c r="G503" s="1" t="s">
        <v>430</v>
      </c>
      <c r="H503" s="8" t="e">
        <f>VLOOKUP(B503,'TRM2'!C:D,2,0)</f>
        <v>#N/A</v>
      </c>
      <c r="I503" s="9" t="e">
        <f t="shared" si="50"/>
        <v>#N/A</v>
      </c>
      <c r="J503" s="7">
        <v>6914.6440854000002</v>
      </c>
      <c r="K503">
        <f>VLOOKUP(A503,'Cacao Nacional'!B:D,3,0)</f>
        <v>6405</v>
      </c>
      <c r="L503" t="str">
        <f t="shared" si="52"/>
        <v>Enero</v>
      </c>
      <c r="M503" t="str">
        <f t="shared" si="53"/>
        <v>2015</v>
      </c>
      <c r="N503" t="str">
        <f t="shared" si="54"/>
        <v>Enero de 2015</v>
      </c>
      <c r="O503" s="24">
        <f t="shared" si="55"/>
        <v>42023</v>
      </c>
    </row>
    <row r="504" spans="1:15" x14ac:dyDescent="0.3">
      <c r="A504" s="1" t="s">
        <v>867</v>
      </c>
      <c r="B504" s="1" t="str">
        <f t="shared" si="49"/>
        <v>Enero 20 de 2015</v>
      </c>
      <c r="C504" s="1" t="s">
        <v>428</v>
      </c>
      <c r="D504" s="2">
        <v>2968.84</v>
      </c>
      <c r="E504" s="1" t="s">
        <v>429</v>
      </c>
      <c r="F504" s="3">
        <v>-0.46100872060859854</v>
      </c>
      <c r="G504" s="1" t="s">
        <v>430</v>
      </c>
      <c r="H504" s="8" t="e">
        <f>VLOOKUP(B504,'TRM2'!C:D,2,0)</f>
        <v>#N/A</v>
      </c>
      <c r="I504" s="9" t="e">
        <f t="shared" si="50"/>
        <v>#N/A</v>
      </c>
      <c r="J504" s="7" t="e">
        <f t="shared" si="51"/>
        <v>#N/A</v>
      </c>
      <c r="K504" t="e">
        <f>VLOOKUP(A504,'Cacao Nacional'!B:D,3,0)</f>
        <v>#N/A</v>
      </c>
      <c r="L504" t="str">
        <f t="shared" si="52"/>
        <v>Enero</v>
      </c>
      <c r="M504" t="str">
        <f t="shared" si="53"/>
        <v>2015</v>
      </c>
      <c r="N504" t="str">
        <f t="shared" si="54"/>
        <v>Enero de 2015</v>
      </c>
      <c r="O504" s="24">
        <f t="shared" si="55"/>
        <v>42024</v>
      </c>
    </row>
    <row r="505" spans="1:15" x14ac:dyDescent="0.3">
      <c r="A505" s="1" t="s">
        <v>868</v>
      </c>
      <c r="B505" s="1" t="str">
        <f t="shared" si="49"/>
        <v>Enero 21 de 2015</v>
      </c>
      <c r="C505" s="1" t="s">
        <v>428</v>
      </c>
      <c r="D505" s="2">
        <v>2906.19</v>
      </c>
      <c r="E505" s="1" t="s">
        <v>429</v>
      </c>
      <c r="F505" s="3">
        <v>-2.1102518155239114</v>
      </c>
      <c r="G505" s="1" t="s">
        <v>430</v>
      </c>
      <c r="H505" s="8" t="e">
        <f>VLOOKUP(B505,'TRM2'!C:D,2,0)</f>
        <v>#N/A</v>
      </c>
      <c r="I505" s="9" t="e">
        <f t="shared" si="50"/>
        <v>#N/A</v>
      </c>
      <c r="J505" s="7" t="e">
        <f t="shared" si="51"/>
        <v>#N/A</v>
      </c>
      <c r="K505" t="e">
        <f>VLOOKUP(A505,'Cacao Nacional'!B:D,3,0)</f>
        <v>#N/A</v>
      </c>
      <c r="L505" t="str">
        <f t="shared" si="52"/>
        <v>Enero</v>
      </c>
      <c r="M505" t="str">
        <f t="shared" si="53"/>
        <v>2015</v>
      </c>
      <c r="N505" t="str">
        <f t="shared" si="54"/>
        <v>Enero de 2015</v>
      </c>
      <c r="O505" s="24">
        <f t="shared" si="55"/>
        <v>42025</v>
      </c>
    </row>
    <row r="506" spans="1:15" x14ac:dyDescent="0.3">
      <c r="A506" s="1" t="s">
        <v>869</v>
      </c>
      <c r="B506" s="1" t="str">
        <f t="shared" si="49"/>
        <v>Enero 22 de 2015</v>
      </c>
      <c r="C506" s="1" t="s">
        <v>428</v>
      </c>
      <c r="D506" s="2">
        <v>2860.76</v>
      </c>
      <c r="E506" s="1" t="s">
        <v>429</v>
      </c>
      <c r="F506" s="3">
        <v>-1.5632150685261403</v>
      </c>
      <c r="G506" s="1" t="s">
        <v>430</v>
      </c>
      <c r="H506" s="8" t="e">
        <f>VLOOKUP(B506,'TRM2'!C:D,2,0)</f>
        <v>#N/A</v>
      </c>
      <c r="I506" s="9" t="e">
        <f t="shared" si="50"/>
        <v>#N/A</v>
      </c>
      <c r="J506" s="7" t="e">
        <f t="shared" si="51"/>
        <v>#N/A</v>
      </c>
      <c r="K506" t="e">
        <f>VLOOKUP(A506,'Cacao Nacional'!B:D,3,0)</f>
        <v>#N/A</v>
      </c>
      <c r="L506" t="str">
        <f t="shared" si="52"/>
        <v>Enero</v>
      </c>
      <c r="M506" t="str">
        <f t="shared" si="53"/>
        <v>2015</v>
      </c>
      <c r="N506" t="str">
        <f t="shared" si="54"/>
        <v>Enero de 2015</v>
      </c>
      <c r="O506" s="24">
        <f t="shared" si="55"/>
        <v>42026</v>
      </c>
    </row>
    <row r="507" spans="1:15" x14ac:dyDescent="0.3">
      <c r="A507" s="1" t="s">
        <v>870</v>
      </c>
      <c r="B507" s="1" t="str">
        <f t="shared" si="49"/>
        <v>Enero 23 de 2015</v>
      </c>
      <c r="C507" s="1" t="s">
        <v>428</v>
      </c>
      <c r="D507" s="2">
        <v>2819.72</v>
      </c>
      <c r="E507" s="1" t="s">
        <v>429</v>
      </c>
      <c r="F507" s="3">
        <v>-1.4345838168878344</v>
      </c>
      <c r="G507" s="1" t="s">
        <v>430</v>
      </c>
      <c r="H507" s="8" t="e">
        <f>VLOOKUP(B507,'TRM2'!C:D,2,0)</f>
        <v>#N/A</v>
      </c>
      <c r="I507" s="9" t="e">
        <f t="shared" si="50"/>
        <v>#N/A</v>
      </c>
      <c r="J507" s="7" t="e">
        <f t="shared" si="51"/>
        <v>#N/A</v>
      </c>
      <c r="K507" t="e">
        <f>VLOOKUP(A507,'Cacao Nacional'!B:D,3,0)</f>
        <v>#N/A</v>
      </c>
      <c r="L507" t="str">
        <f t="shared" si="52"/>
        <v>Enero</v>
      </c>
      <c r="M507" t="str">
        <f t="shared" si="53"/>
        <v>2015</v>
      </c>
      <c r="N507" t="str">
        <f t="shared" si="54"/>
        <v>Enero de 2015</v>
      </c>
      <c r="O507" s="24">
        <f t="shared" si="55"/>
        <v>42027</v>
      </c>
    </row>
    <row r="508" spans="1:15" x14ac:dyDescent="0.3">
      <c r="A508" s="1" t="s">
        <v>86</v>
      </c>
      <c r="B508" s="1" t="str">
        <f t="shared" si="49"/>
        <v>Enero 26 de 2015</v>
      </c>
      <c r="C508" s="1" t="s">
        <v>428</v>
      </c>
      <c r="D508" s="2">
        <v>2802.32</v>
      </c>
      <c r="E508" s="1" t="s">
        <v>429</v>
      </c>
      <c r="F508" s="3">
        <v>-0.61708254720325562</v>
      </c>
      <c r="G508" s="1" t="s">
        <v>430</v>
      </c>
      <c r="H508" s="8" t="e">
        <f>VLOOKUP(B508,'TRM2'!C:D,2,0)</f>
        <v>#N/A</v>
      </c>
      <c r="I508" s="9" t="e">
        <f t="shared" si="50"/>
        <v>#N/A</v>
      </c>
      <c r="J508" s="7">
        <v>6619.323085</v>
      </c>
      <c r="K508">
        <f>VLOOKUP(A508,'Cacao Nacional'!B:D,3,0)</f>
        <v>5932.5</v>
      </c>
      <c r="L508" t="str">
        <f t="shared" si="52"/>
        <v>Enero</v>
      </c>
      <c r="M508" t="str">
        <f t="shared" si="53"/>
        <v>2015</v>
      </c>
      <c r="N508" t="str">
        <f t="shared" si="54"/>
        <v>Enero de 2015</v>
      </c>
      <c r="O508" s="24">
        <f t="shared" si="55"/>
        <v>42030</v>
      </c>
    </row>
    <row r="509" spans="1:15" x14ac:dyDescent="0.3">
      <c r="A509" s="1" t="s">
        <v>871</v>
      </c>
      <c r="B509" s="1" t="str">
        <f t="shared" si="49"/>
        <v>Enero 27 de 2015</v>
      </c>
      <c r="C509" s="1" t="s">
        <v>428</v>
      </c>
      <c r="D509" s="2">
        <v>2813.83</v>
      </c>
      <c r="E509" s="1" t="s">
        <v>429</v>
      </c>
      <c r="F509" s="3">
        <v>0.41073110851008315</v>
      </c>
      <c r="G509" s="1" t="s">
        <v>430</v>
      </c>
      <c r="H509" s="8" t="e">
        <f>VLOOKUP(B509,'TRM2'!C:D,2,0)</f>
        <v>#N/A</v>
      </c>
      <c r="I509" s="9" t="e">
        <f t="shared" si="50"/>
        <v>#N/A</v>
      </c>
      <c r="J509" s="7" t="e">
        <f t="shared" si="51"/>
        <v>#N/A</v>
      </c>
      <c r="K509" t="e">
        <f>VLOOKUP(A509,'Cacao Nacional'!B:D,3,0)</f>
        <v>#N/A</v>
      </c>
      <c r="L509" t="str">
        <f t="shared" si="52"/>
        <v>Enero</v>
      </c>
      <c r="M509" t="str">
        <f t="shared" si="53"/>
        <v>2015</v>
      </c>
      <c r="N509" t="str">
        <f t="shared" si="54"/>
        <v>Enero de 2015</v>
      </c>
      <c r="O509" s="24">
        <f t="shared" si="55"/>
        <v>42031</v>
      </c>
    </row>
    <row r="510" spans="1:15" x14ac:dyDescent="0.3">
      <c r="A510" s="1" t="s">
        <v>872</v>
      </c>
      <c r="B510" s="1" t="str">
        <f t="shared" si="49"/>
        <v>Enero 28 de 2015</v>
      </c>
      <c r="C510" s="1" t="s">
        <v>428</v>
      </c>
      <c r="D510" s="2">
        <v>2787.03</v>
      </c>
      <c r="E510" s="1" t="s">
        <v>429</v>
      </c>
      <c r="F510" s="3">
        <v>-0.95243849130898905</v>
      </c>
      <c r="G510" s="1" t="s">
        <v>430</v>
      </c>
      <c r="H510" s="8" t="e">
        <f>VLOOKUP(B510,'TRM2'!C:D,2,0)</f>
        <v>#N/A</v>
      </c>
      <c r="I510" s="9" t="e">
        <f t="shared" si="50"/>
        <v>#N/A</v>
      </c>
      <c r="J510" s="7" t="e">
        <f t="shared" si="51"/>
        <v>#N/A</v>
      </c>
      <c r="K510" t="e">
        <f>VLOOKUP(A510,'Cacao Nacional'!B:D,3,0)</f>
        <v>#N/A</v>
      </c>
      <c r="L510" t="str">
        <f t="shared" si="52"/>
        <v>Enero</v>
      </c>
      <c r="M510" t="str">
        <f t="shared" si="53"/>
        <v>2015</v>
      </c>
      <c r="N510" t="str">
        <f t="shared" si="54"/>
        <v>Enero de 2015</v>
      </c>
      <c r="O510" s="24">
        <f t="shared" si="55"/>
        <v>42032</v>
      </c>
    </row>
    <row r="511" spans="1:15" x14ac:dyDescent="0.3">
      <c r="A511" s="1" t="s">
        <v>873</v>
      </c>
      <c r="B511" s="1" t="str">
        <f t="shared" si="49"/>
        <v>Enero 29 de 2015</v>
      </c>
      <c r="C511" s="1" t="s">
        <v>428</v>
      </c>
      <c r="D511" s="2">
        <v>2759.69</v>
      </c>
      <c r="E511" s="1" t="s">
        <v>429</v>
      </c>
      <c r="F511" s="3">
        <v>-0.98097257654205883</v>
      </c>
      <c r="G511" s="1" t="s">
        <v>430</v>
      </c>
      <c r="H511" s="8" t="e">
        <f>VLOOKUP(B511,'TRM2'!C:D,2,0)</f>
        <v>#N/A</v>
      </c>
      <c r="I511" s="9" t="e">
        <f t="shared" si="50"/>
        <v>#N/A</v>
      </c>
      <c r="J511" s="7" t="e">
        <f t="shared" si="51"/>
        <v>#N/A</v>
      </c>
      <c r="K511" t="e">
        <f>VLOOKUP(A511,'Cacao Nacional'!B:D,3,0)</f>
        <v>#N/A</v>
      </c>
      <c r="L511" t="str">
        <f t="shared" si="52"/>
        <v>Enero</v>
      </c>
      <c r="M511" t="str">
        <f t="shared" si="53"/>
        <v>2015</v>
      </c>
      <c r="N511" t="str">
        <f t="shared" si="54"/>
        <v>Enero de 2015</v>
      </c>
      <c r="O511" s="24">
        <f t="shared" si="55"/>
        <v>42033</v>
      </c>
    </row>
    <row r="512" spans="1:15" x14ac:dyDescent="0.3">
      <c r="A512" s="1" t="s">
        <v>874</v>
      </c>
      <c r="B512" s="1" t="str">
        <f t="shared" si="49"/>
        <v>Enero 30 de 2015</v>
      </c>
      <c r="C512" s="1" t="s">
        <v>428</v>
      </c>
      <c r="D512" s="2">
        <v>2761.1</v>
      </c>
      <c r="E512" s="1" t="s">
        <v>429</v>
      </c>
      <c r="F512" s="3">
        <v>5.1092695194020148E-2</v>
      </c>
      <c r="G512" s="1" t="s">
        <v>430</v>
      </c>
      <c r="H512" s="8">
        <f>VLOOKUP(B512,'TRM2'!C:D,2,0)</f>
        <v>2397.35</v>
      </c>
      <c r="I512" s="9">
        <f t="shared" si="50"/>
        <v>6619323.085</v>
      </c>
      <c r="J512" s="7">
        <f t="shared" si="51"/>
        <v>6619.323085</v>
      </c>
      <c r="K512" t="e">
        <f>VLOOKUP(A512,'Cacao Nacional'!B:D,3,0)</f>
        <v>#N/A</v>
      </c>
      <c r="L512" t="str">
        <f t="shared" si="52"/>
        <v>Enero</v>
      </c>
      <c r="M512" t="str">
        <f t="shared" si="53"/>
        <v>2015</v>
      </c>
      <c r="N512" t="str">
        <f t="shared" si="54"/>
        <v>Enero de 2015</v>
      </c>
      <c r="O512" s="24">
        <f t="shared" si="55"/>
        <v>42034</v>
      </c>
    </row>
    <row r="513" spans="1:15" x14ac:dyDescent="0.3">
      <c r="A513" s="1" t="s">
        <v>875</v>
      </c>
      <c r="B513" s="1" t="str">
        <f t="shared" si="49"/>
        <v>Febrero 2 de 2015</v>
      </c>
      <c r="C513" s="1" t="s">
        <v>428</v>
      </c>
      <c r="D513" s="2">
        <v>2744.64</v>
      </c>
      <c r="E513" s="1" t="s">
        <v>429</v>
      </c>
      <c r="F513" s="3">
        <v>-0.5961392198761376</v>
      </c>
      <c r="G513" s="1" t="s">
        <v>430</v>
      </c>
      <c r="H513" s="8">
        <f>VLOOKUP(B513,'TRM2'!C:D,2,0)</f>
        <v>2441.1</v>
      </c>
      <c r="I513" s="9">
        <f t="shared" si="50"/>
        <v>6699940.703999999</v>
      </c>
      <c r="J513" s="7">
        <f t="shared" si="51"/>
        <v>6699.9407039999987</v>
      </c>
      <c r="K513">
        <f>VLOOKUP(A513,'Cacao Nacional'!B:D,3,0)</f>
        <v>5762.5</v>
      </c>
      <c r="L513" t="str">
        <f t="shared" si="52"/>
        <v>Febrero</v>
      </c>
      <c r="M513" t="str">
        <f t="shared" si="53"/>
        <v>2015</v>
      </c>
      <c r="N513" t="str">
        <f t="shared" si="54"/>
        <v>Febrero de 2015</v>
      </c>
      <c r="O513" s="24">
        <f t="shared" si="55"/>
        <v>42037</v>
      </c>
    </row>
    <row r="514" spans="1:15" x14ac:dyDescent="0.3">
      <c r="A514" s="1" t="s">
        <v>876</v>
      </c>
      <c r="B514" s="1" t="str">
        <f t="shared" si="49"/>
        <v>Febrero 3 de 2015</v>
      </c>
      <c r="C514" s="1" t="s">
        <v>428</v>
      </c>
      <c r="D514" s="2">
        <v>2778</v>
      </c>
      <c r="E514" s="1" t="s">
        <v>429</v>
      </c>
      <c r="F514" s="3">
        <v>1.215459951031834</v>
      </c>
      <c r="G514" s="1" t="s">
        <v>430</v>
      </c>
      <c r="H514" s="8">
        <f>VLOOKUP(B514,'TRM2'!C:D,2,0)</f>
        <v>2407.29</v>
      </c>
      <c r="I514" s="9">
        <f t="shared" si="50"/>
        <v>6687451.6200000001</v>
      </c>
      <c r="J514" s="7">
        <f t="shared" si="51"/>
        <v>6687.4516199999998</v>
      </c>
      <c r="K514" t="e">
        <f>VLOOKUP(A514,'Cacao Nacional'!B:D,3,0)</f>
        <v>#N/A</v>
      </c>
      <c r="L514" t="str">
        <f t="shared" si="52"/>
        <v>Febrero</v>
      </c>
      <c r="M514" t="str">
        <f t="shared" si="53"/>
        <v>2015</v>
      </c>
      <c r="N514" t="str">
        <f t="shared" si="54"/>
        <v>Febrero de 2015</v>
      </c>
      <c r="O514" s="24">
        <f t="shared" si="55"/>
        <v>42038</v>
      </c>
    </row>
    <row r="515" spans="1:15" x14ac:dyDescent="0.3">
      <c r="A515" s="1" t="s">
        <v>877</v>
      </c>
      <c r="B515" s="1" t="str">
        <f t="shared" ref="B515:B578" si="56">MID(A515,FIND(",",A515,1)+2,LEN(A515)-FIND(",",A515,1))</f>
        <v>Febrero 4 de 2015</v>
      </c>
      <c r="C515" s="1" t="s">
        <v>428</v>
      </c>
      <c r="D515" s="2">
        <v>2807.45</v>
      </c>
      <c r="E515" s="1" t="s">
        <v>429</v>
      </c>
      <c r="F515" s="3">
        <v>1.0601151907847308</v>
      </c>
      <c r="G515" s="1" t="s">
        <v>430</v>
      </c>
      <c r="H515" s="8">
        <f>VLOOKUP(B515,'TRM2'!C:D,2,0)</f>
        <v>2374.7199999999998</v>
      </c>
      <c r="I515" s="9">
        <f t="shared" ref="I515:I578" si="57">D515*H515</f>
        <v>6666907.6639999989</v>
      </c>
      <c r="J515" s="7">
        <f t="shared" ref="J515:J578" si="58">I515/1000</f>
        <v>6666.9076639999994</v>
      </c>
      <c r="K515" t="e">
        <f>VLOOKUP(A515,'Cacao Nacional'!B:D,3,0)</f>
        <v>#N/A</v>
      </c>
      <c r="L515" t="str">
        <f t="shared" ref="L515:L578" si="59">MID(A515,FIND(" ",A515,1)+1,FIND(" ",A515,FIND(" ",A515,1)+1)-FIND(" ",A515,1)-1)</f>
        <v>Febrero</v>
      </c>
      <c r="M515" t="str">
        <f t="shared" ref="M515:M578" si="60">RIGHT(A515,4)</f>
        <v>2015</v>
      </c>
      <c r="N515" t="str">
        <f t="shared" ref="N515:N578" si="61">_xlfn.CONCAT(L515," de ",M515)</f>
        <v>Febrero de 2015</v>
      </c>
      <c r="O515" s="24">
        <f t="shared" ref="O515:O578" si="62">VALUE(TEXT(VALUE(MID(A515,FIND(" ",A515,FIND(" ",A515,1)+1)+1,FIND(" ",A515,FIND(" ",A515,FIND(" ",A515,1)+1)+1)-FIND(" ",A515,FIND(" ",A515,1)+1)-1))&amp;"/"&amp;MONTH(L515&amp;1)&amp;"/"&amp;VALUE(M515),"dd/mm/yyyy"))</f>
        <v>42039</v>
      </c>
    </row>
    <row r="516" spans="1:15" x14ac:dyDescent="0.3">
      <c r="A516" s="1" t="s">
        <v>878</v>
      </c>
      <c r="B516" s="1" t="str">
        <f t="shared" si="56"/>
        <v>Febrero 5 de 2015</v>
      </c>
      <c r="C516" s="1" t="s">
        <v>428</v>
      </c>
      <c r="D516" s="2">
        <v>2836.56</v>
      </c>
      <c r="E516" s="1" t="s">
        <v>429</v>
      </c>
      <c r="F516" s="3">
        <v>1.0368840050579753</v>
      </c>
      <c r="G516" s="1" t="s">
        <v>430</v>
      </c>
      <c r="H516" s="8">
        <f>VLOOKUP(B516,'TRM2'!C:D,2,0)</f>
        <v>2381.91</v>
      </c>
      <c r="I516" s="9">
        <f t="shared" si="57"/>
        <v>6756430.6295999996</v>
      </c>
      <c r="J516" s="7">
        <f t="shared" si="58"/>
        <v>6756.4306295999995</v>
      </c>
      <c r="K516" t="e">
        <f>VLOOKUP(A516,'Cacao Nacional'!B:D,3,0)</f>
        <v>#N/A</v>
      </c>
      <c r="L516" t="str">
        <f t="shared" si="59"/>
        <v>Febrero</v>
      </c>
      <c r="M516" t="str">
        <f t="shared" si="60"/>
        <v>2015</v>
      </c>
      <c r="N516" t="str">
        <f t="shared" si="61"/>
        <v>Febrero de 2015</v>
      </c>
      <c r="O516" s="24">
        <f t="shared" si="62"/>
        <v>42040</v>
      </c>
    </row>
    <row r="517" spans="1:15" x14ac:dyDescent="0.3">
      <c r="A517" s="1" t="s">
        <v>879</v>
      </c>
      <c r="B517" s="1" t="str">
        <f t="shared" si="56"/>
        <v>Febrero 6 de 2015</v>
      </c>
      <c r="C517" s="1" t="s">
        <v>428</v>
      </c>
      <c r="D517" s="2">
        <v>2859.43</v>
      </c>
      <c r="E517" s="1" t="s">
        <v>429</v>
      </c>
      <c r="F517" s="3">
        <v>0.80625828468285143</v>
      </c>
      <c r="G517" s="1" t="s">
        <v>430</v>
      </c>
      <c r="H517" s="8">
        <f>VLOOKUP(B517,'TRM2'!C:D,2,0)</f>
        <v>2384.5300000000002</v>
      </c>
      <c r="I517" s="9">
        <f t="shared" si="57"/>
        <v>6818396.6179</v>
      </c>
      <c r="J517" s="7">
        <f t="shared" si="58"/>
        <v>6818.3966178999999</v>
      </c>
      <c r="K517" t="e">
        <f>VLOOKUP(A517,'Cacao Nacional'!B:D,3,0)</f>
        <v>#N/A</v>
      </c>
      <c r="L517" t="str">
        <f t="shared" si="59"/>
        <v>Febrero</v>
      </c>
      <c r="M517" t="str">
        <f t="shared" si="60"/>
        <v>2015</v>
      </c>
      <c r="N517" t="str">
        <f t="shared" si="61"/>
        <v>Febrero de 2015</v>
      </c>
      <c r="O517" s="24">
        <f t="shared" si="62"/>
        <v>42041</v>
      </c>
    </row>
    <row r="518" spans="1:15" x14ac:dyDescent="0.3">
      <c r="A518" s="1" t="s">
        <v>880</v>
      </c>
      <c r="B518" s="1" t="str">
        <f t="shared" si="56"/>
        <v>Febrero 9 de 2015</v>
      </c>
      <c r="C518" s="1" t="s">
        <v>428</v>
      </c>
      <c r="D518" s="2">
        <v>2934.81</v>
      </c>
      <c r="E518" s="1" t="s">
        <v>429</v>
      </c>
      <c r="F518" s="3">
        <v>2.6361897301210422</v>
      </c>
      <c r="G518" s="1" t="s">
        <v>430</v>
      </c>
      <c r="H518" s="8">
        <f>VLOOKUP(B518,'TRM2'!C:D,2,0)</f>
        <v>2384.7600000000002</v>
      </c>
      <c r="I518" s="9">
        <f t="shared" si="57"/>
        <v>6998817.495600001</v>
      </c>
      <c r="J518" s="7">
        <f t="shared" si="58"/>
        <v>6998.8174956000012</v>
      </c>
      <c r="K518">
        <f>VLOOKUP(A518,'Cacao Nacional'!B:D,3,0)</f>
        <v>5762.5</v>
      </c>
      <c r="L518" t="str">
        <f t="shared" si="59"/>
        <v>Febrero</v>
      </c>
      <c r="M518" t="str">
        <f t="shared" si="60"/>
        <v>2015</v>
      </c>
      <c r="N518" t="str">
        <f t="shared" si="61"/>
        <v>Febrero de 2015</v>
      </c>
      <c r="O518" s="24">
        <f t="shared" si="62"/>
        <v>42044</v>
      </c>
    </row>
    <row r="519" spans="1:15" x14ac:dyDescent="0.3">
      <c r="A519" s="1" t="s">
        <v>881</v>
      </c>
      <c r="B519" s="1" t="str">
        <f t="shared" si="56"/>
        <v>Febrero 10 de 2015</v>
      </c>
      <c r="C519" s="1" t="s">
        <v>428</v>
      </c>
      <c r="D519" s="2">
        <v>2929.14</v>
      </c>
      <c r="E519" s="1" t="s">
        <v>429</v>
      </c>
      <c r="F519" s="3">
        <v>-0.1931981968168322</v>
      </c>
      <c r="G519" s="1" t="s">
        <v>430</v>
      </c>
      <c r="H519" s="8">
        <f>VLOOKUP(B519,'TRM2'!C:D,2,0)</f>
        <v>2371.31</v>
      </c>
      <c r="I519" s="9">
        <f t="shared" si="57"/>
        <v>6945898.9733999996</v>
      </c>
      <c r="J519" s="7">
        <f t="shared" si="58"/>
        <v>6945.8989733999997</v>
      </c>
      <c r="K519" t="e">
        <f>VLOOKUP(A519,'Cacao Nacional'!B:D,3,0)</f>
        <v>#N/A</v>
      </c>
      <c r="L519" t="str">
        <f t="shared" si="59"/>
        <v>Febrero</v>
      </c>
      <c r="M519" t="str">
        <f t="shared" si="60"/>
        <v>2015</v>
      </c>
      <c r="N519" t="str">
        <f t="shared" si="61"/>
        <v>Febrero de 2015</v>
      </c>
      <c r="O519" s="24">
        <f t="shared" si="62"/>
        <v>42045</v>
      </c>
    </row>
    <row r="520" spans="1:15" x14ac:dyDescent="0.3">
      <c r="A520" s="1" t="s">
        <v>882</v>
      </c>
      <c r="B520" s="1" t="str">
        <f t="shared" si="56"/>
        <v>Febrero 11 de 2015</v>
      </c>
      <c r="C520" s="1" t="s">
        <v>428</v>
      </c>
      <c r="D520" s="2">
        <v>2948.1</v>
      </c>
      <c r="E520" s="1" t="s">
        <v>429</v>
      </c>
      <c r="F520" s="3">
        <v>0.6472889653618481</v>
      </c>
      <c r="G520" s="1" t="s">
        <v>430</v>
      </c>
      <c r="H520" s="8">
        <f>VLOOKUP(B520,'TRM2'!C:D,2,0)</f>
        <v>2380.79</v>
      </c>
      <c r="I520" s="9">
        <f t="shared" si="57"/>
        <v>7018806.9989999998</v>
      </c>
      <c r="J520" s="7">
        <f t="shared" si="58"/>
        <v>7018.8069989999995</v>
      </c>
      <c r="K520" t="e">
        <f>VLOOKUP(A520,'Cacao Nacional'!B:D,3,0)</f>
        <v>#N/A</v>
      </c>
      <c r="L520" t="str">
        <f t="shared" si="59"/>
        <v>Febrero</v>
      </c>
      <c r="M520" t="str">
        <f t="shared" si="60"/>
        <v>2015</v>
      </c>
      <c r="N520" t="str">
        <f t="shared" si="61"/>
        <v>Febrero de 2015</v>
      </c>
      <c r="O520" s="24">
        <f t="shared" si="62"/>
        <v>42046</v>
      </c>
    </row>
    <row r="521" spans="1:15" x14ac:dyDescent="0.3">
      <c r="A521" s="1" t="s">
        <v>883</v>
      </c>
      <c r="B521" s="1" t="str">
        <f t="shared" si="56"/>
        <v>Febrero 12 de 2015</v>
      </c>
      <c r="C521" s="1" t="s">
        <v>428</v>
      </c>
      <c r="D521" s="2">
        <v>2993.47</v>
      </c>
      <c r="E521" s="1" t="s">
        <v>429</v>
      </c>
      <c r="F521" s="3">
        <v>1.5389572945286758</v>
      </c>
      <c r="G521" s="1" t="s">
        <v>430</v>
      </c>
      <c r="H521" s="8">
        <f>VLOOKUP(B521,'TRM2'!C:D,2,0)</f>
        <v>2416.61</v>
      </c>
      <c r="I521" s="9">
        <f t="shared" si="57"/>
        <v>7234049.5367000001</v>
      </c>
      <c r="J521" s="7">
        <f t="shared" si="58"/>
        <v>7234.0495367000003</v>
      </c>
      <c r="K521" t="e">
        <f>VLOOKUP(A521,'Cacao Nacional'!B:D,3,0)</f>
        <v>#N/A</v>
      </c>
      <c r="L521" t="str">
        <f t="shared" si="59"/>
        <v>Febrero</v>
      </c>
      <c r="M521" t="str">
        <f t="shared" si="60"/>
        <v>2015</v>
      </c>
      <c r="N521" t="str">
        <f t="shared" si="61"/>
        <v>Febrero de 2015</v>
      </c>
      <c r="O521" s="24">
        <f t="shared" si="62"/>
        <v>42047</v>
      </c>
    </row>
    <row r="522" spans="1:15" x14ac:dyDescent="0.3">
      <c r="A522" s="1" t="s">
        <v>884</v>
      </c>
      <c r="B522" s="1" t="str">
        <f t="shared" si="56"/>
        <v>Febrero 13 de 2015</v>
      </c>
      <c r="C522" s="1" t="s">
        <v>428</v>
      </c>
      <c r="D522" s="2">
        <v>2992.4</v>
      </c>
      <c r="E522" s="1" t="s">
        <v>429</v>
      </c>
      <c r="F522" s="3">
        <v>-3.574447046403368E-2</v>
      </c>
      <c r="G522" s="1" t="s">
        <v>430</v>
      </c>
      <c r="H522" s="8">
        <f>VLOOKUP(B522,'TRM2'!C:D,2,0)</f>
        <v>2401.0300000000002</v>
      </c>
      <c r="I522" s="9">
        <f t="shared" si="57"/>
        <v>7184842.1720000012</v>
      </c>
      <c r="J522" s="7">
        <f t="shared" si="58"/>
        <v>7184.8421720000015</v>
      </c>
      <c r="K522" t="e">
        <f>VLOOKUP(A522,'Cacao Nacional'!B:D,3,0)</f>
        <v>#N/A</v>
      </c>
      <c r="L522" t="str">
        <f t="shared" si="59"/>
        <v>Febrero</v>
      </c>
      <c r="M522" t="str">
        <f t="shared" si="60"/>
        <v>2015</v>
      </c>
      <c r="N522" t="str">
        <f t="shared" si="61"/>
        <v>Febrero de 2015</v>
      </c>
      <c r="O522" s="24">
        <f t="shared" si="62"/>
        <v>42048</v>
      </c>
    </row>
    <row r="523" spans="1:15" x14ac:dyDescent="0.3">
      <c r="A523" s="1" t="s">
        <v>885</v>
      </c>
      <c r="B523" s="1" t="str">
        <f t="shared" si="56"/>
        <v>Febrero 16 de 2015</v>
      </c>
      <c r="C523" s="1" t="s">
        <v>428</v>
      </c>
      <c r="D523" s="2">
        <v>2992.4</v>
      </c>
      <c r="E523" s="1" t="s">
        <v>429</v>
      </c>
      <c r="F523" s="3">
        <v>0</v>
      </c>
      <c r="G523" s="1" t="s">
        <v>430</v>
      </c>
      <c r="H523" s="8">
        <f>VLOOKUP(B523,'TRM2'!C:D,2,0)</f>
        <v>2376.23</v>
      </c>
      <c r="I523" s="9">
        <f t="shared" si="57"/>
        <v>7110630.6520000007</v>
      </c>
      <c r="J523" s="7">
        <f t="shared" si="58"/>
        <v>7110.6306520000007</v>
      </c>
      <c r="K523">
        <f>VLOOKUP(A523,'Cacao Nacional'!B:D,3,0)</f>
        <v>5867.5</v>
      </c>
      <c r="L523" t="str">
        <f t="shared" si="59"/>
        <v>Febrero</v>
      </c>
      <c r="M523" t="str">
        <f t="shared" si="60"/>
        <v>2015</v>
      </c>
      <c r="N523" t="str">
        <f t="shared" si="61"/>
        <v>Febrero de 2015</v>
      </c>
      <c r="O523" s="24">
        <f t="shared" si="62"/>
        <v>42051</v>
      </c>
    </row>
    <row r="524" spans="1:15" x14ac:dyDescent="0.3">
      <c r="A524" s="1" t="s">
        <v>886</v>
      </c>
      <c r="B524" s="1" t="str">
        <f t="shared" si="56"/>
        <v>Febrero 17 de 2015</v>
      </c>
      <c r="C524" s="1" t="s">
        <v>428</v>
      </c>
      <c r="D524" s="2">
        <v>2976.25</v>
      </c>
      <c r="E524" s="1" t="s">
        <v>429</v>
      </c>
      <c r="F524" s="3">
        <v>-0.53970057478946964</v>
      </c>
      <c r="G524" s="1" t="s">
        <v>430</v>
      </c>
      <c r="H524" s="8">
        <f>VLOOKUP(B524,'TRM2'!C:D,2,0)</f>
        <v>2376.23</v>
      </c>
      <c r="I524" s="9">
        <f t="shared" si="57"/>
        <v>7072254.5374999996</v>
      </c>
      <c r="J524" s="7">
        <f t="shared" si="58"/>
        <v>7072.2545375</v>
      </c>
      <c r="K524" t="e">
        <f>VLOOKUP(A524,'Cacao Nacional'!B:D,3,0)</f>
        <v>#N/A</v>
      </c>
      <c r="L524" t="str">
        <f t="shared" si="59"/>
        <v>Febrero</v>
      </c>
      <c r="M524" t="str">
        <f t="shared" si="60"/>
        <v>2015</v>
      </c>
      <c r="N524" t="str">
        <f t="shared" si="61"/>
        <v>Febrero de 2015</v>
      </c>
      <c r="O524" s="24">
        <f t="shared" si="62"/>
        <v>42052</v>
      </c>
    </row>
    <row r="525" spans="1:15" x14ac:dyDescent="0.3">
      <c r="A525" s="1" t="s">
        <v>887</v>
      </c>
      <c r="B525" s="1" t="str">
        <f t="shared" si="56"/>
        <v>Febrero 18 de 2015</v>
      </c>
      <c r="C525" s="1" t="s">
        <v>428</v>
      </c>
      <c r="D525" s="2">
        <v>3003.93</v>
      </c>
      <c r="E525" s="1" t="s">
        <v>429</v>
      </c>
      <c r="F525" s="3">
        <v>0.93002939941200635</v>
      </c>
      <c r="G525" s="1" t="s">
        <v>430</v>
      </c>
      <c r="H525" s="8">
        <f>VLOOKUP(B525,'TRM2'!C:D,2,0)</f>
        <v>2416.37</v>
      </c>
      <c r="I525" s="9">
        <f t="shared" si="57"/>
        <v>7258606.3340999996</v>
      </c>
      <c r="J525" s="7">
        <f t="shared" si="58"/>
        <v>7258.6063340999999</v>
      </c>
      <c r="K525" t="e">
        <f>VLOOKUP(A525,'Cacao Nacional'!B:D,3,0)</f>
        <v>#N/A</v>
      </c>
      <c r="L525" t="str">
        <f t="shared" si="59"/>
        <v>Febrero</v>
      </c>
      <c r="M525" t="str">
        <f t="shared" si="60"/>
        <v>2015</v>
      </c>
      <c r="N525" t="str">
        <f t="shared" si="61"/>
        <v>Febrero de 2015</v>
      </c>
      <c r="O525" s="24">
        <f t="shared" si="62"/>
        <v>42053</v>
      </c>
    </row>
    <row r="526" spans="1:15" x14ac:dyDescent="0.3">
      <c r="A526" s="1" t="s">
        <v>888</v>
      </c>
      <c r="B526" s="1" t="str">
        <f t="shared" si="56"/>
        <v>Febrero 19 de 2015</v>
      </c>
      <c r="C526" s="1" t="s">
        <v>428</v>
      </c>
      <c r="D526" s="2">
        <v>3000.14</v>
      </c>
      <c r="E526" s="1" t="s">
        <v>429</v>
      </c>
      <c r="F526" s="3">
        <v>-0.12616805318366153</v>
      </c>
      <c r="G526" s="1" t="s">
        <v>430</v>
      </c>
      <c r="H526" s="8">
        <f>VLOOKUP(B526,'TRM2'!C:D,2,0)</f>
        <v>2429.71</v>
      </c>
      <c r="I526" s="9">
        <f t="shared" si="57"/>
        <v>7289470.1594000002</v>
      </c>
      <c r="J526" s="7">
        <f t="shared" si="58"/>
        <v>7289.4701593999998</v>
      </c>
      <c r="K526" t="e">
        <f>VLOOKUP(A526,'Cacao Nacional'!B:D,3,0)</f>
        <v>#N/A</v>
      </c>
      <c r="L526" t="str">
        <f t="shared" si="59"/>
        <v>Febrero</v>
      </c>
      <c r="M526" t="str">
        <f t="shared" si="60"/>
        <v>2015</v>
      </c>
      <c r="N526" t="str">
        <f t="shared" si="61"/>
        <v>Febrero de 2015</v>
      </c>
      <c r="O526" s="24">
        <f t="shared" si="62"/>
        <v>42054</v>
      </c>
    </row>
    <row r="527" spans="1:15" x14ac:dyDescent="0.3">
      <c r="A527" s="1" t="s">
        <v>889</v>
      </c>
      <c r="B527" s="1" t="str">
        <f t="shared" si="56"/>
        <v>Febrero 20 de 2015</v>
      </c>
      <c r="C527" s="1" t="s">
        <v>428</v>
      </c>
      <c r="D527" s="2">
        <v>3013.09</v>
      </c>
      <c r="E527" s="1" t="s">
        <v>429</v>
      </c>
      <c r="F527" s="3">
        <v>0.43164652316226154</v>
      </c>
      <c r="G527" s="1" t="s">
        <v>430</v>
      </c>
      <c r="H527" s="8">
        <f>VLOOKUP(B527,'TRM2'!C:D,2,0)</f>
        <v>2445.16</v>
      </c>
      <c r="I527" s="9">
        <f t="shared" si="57"/>
        <v>7367487.1443999996</v>
      </c>
      <c r="J527" s="7">
        <f t="shared" si="58"/>
        <v>7367.4871444</v>
      </c>
      <c r="K527" t="e">
        <f>VLOOKUP(A527,'Cacao Nacional'!B:D,3,0)</f>
        <v>#N/A</v>
      </c>
      <c r="L527" t="str">
        <f t="shared" si="59"/>
        <v>Febrero</v>
      </c>
      <c r="M527" t="str">
        <f t="shared" si="60"/>
        <v>2015</v>
      </c>
      <c r="N527" t="str">
        <f t="shared" si="61"/>
        <v>Febrero de 2015</v>
      </c>
      <c r="O527" s="24">
        <f t="shared" si="62"/>
        <v>42055</v>
      </c>
    </row>
    <row r="528" spans="1:15" x14ac:dyDescent="0.3">
      <c r="A528" s="1" t="s">
        <v>890</v>
      </c>
      <c r="B528" s="1" t="str">
        <f t="shared" si="56"/>
        <v>Febrero 23 de 2015</v>
      </c>
      <c r="C528" s="1" t="s">
        <v>428</v>
      </c>
      <c r="D528" s="2">
        <v>3037.07</v>
      </c>
      <c r="E528" s="1" t="s">
        <v>429</v>
      </c>
      <c r="F528" s="3">
        <v>0.79586072769150662</v>
      </c>
      <c r="G528" s="1" t="s">
        <v>430</v>
      </c>
      <c r="H528" s="8">
        <f>VLOOKUP(B528,'TRM2'!C:D,2,0)</f>
        <v>2455.54</v>
      </c>
      <c r="I528" s="9">
        <f t="shared" si="57"/>
        <v>7457646.8678000001</v>
      </c>
      <c r="J528" s="7">
        <f t="shared" si="58"/>
        <v>7457.6468678000001</v>
      </c>
      <c r="K528">
        <f>VLOOKUP(A528,'Cacao Nacional'!B:D,3,0)</f>
        <v>6082.5</v>
      </c>
      <c r="L528" t="str">
        <f t="shared" si="59"/>
        <v>Febrero</v>
      </c>
      <c r="M528" t="str">
        <f t="shared" si="60"/>
        <v>2015</v>
      </c>
      <c r="N528" t="str">
        <f t="shared" si="61"/>
        <v>Febrero de 2015</v>
      </c>
      <c r="O528" s="24">
        <f t="shared" si="62"/>
        <v>42058</v>
      </c>
    </row>
    <row r="529" spans="1:15" x14ac:dyDescent="0.3">
      <c r="A529" s="1" t="s">
        <v>891</v>
      </c>
      <c r="B529" s="1" t="str">
        <f t="shared" si="56"/>
        <v>Febrero 24 de 2015</v>
      </c>
      <c r="C529" s="1" t="s">
        <v>428</v>
      </c>
      <c r="D529" s="2">
        <v>3049.79</v>
      </c>
      <c r="E529" s="1" t="s">
        <v>429</v>
      </c>
      <c r="F529" s="3">
        <v>0.41882472251215153</v>
      </c>
      <c r="G529" s="1" t="s">
        <v>430</v>
      </c>
      <c r="H529" s="8">
        <f>VLOOKUP(B529,'TRM2'!C:D,2,0)</f>
        <v>2489.81</v>
      </c>
      <c r="I529" s="9">
        <f t="shared" si="57"/>
        <v>7593397.6398999998</v>
      </c>
      <c r="J529" s="7">
        <f t="shared" si="58"/>
        <v>7593.3976399000003</v>
      </c>
      <c r="K529" t="e">
        <f>VLOOKUP(A529,'Cacao Nacional'!B:D,3,0)</f>
        <v>#N/A</v>
      </c>
      <c r="L529" t="str">
        <f t="shared" si="59"/>
        <v>Febrero</v>
      </c>
      <c r="M529" t="str">
        <f t="shared" si="60"/>
        <v>2015</v>
      </c>
      <c r="N529" t="str">
        <f t="shared" si="61"/>
        <v>Febrero de 2015</v>
      </c>
      <c r="O529" s="24">
        <f t="shared" si="62"/>
        <v>42059</v>
      </c>
    </row>
    <row r="530" spans="1:15" x14ac:dyDescent="0.3">
      <c r="A530" s="1" t="s">
        <v>892</v>
      </c>
      <c r="B530" s="1" t="str">
        <f t="shared" si="56"/>
        <v>Febrero 25 de 2015</v>
      </c>
      <c r="C530" s="1" t="s">
        <v>428</v>
      </c>
      <c r="D530" s="2">
        <v>3000.56</v>
      </c>
      <c r="E530" s="1" t="s">
        <v>429</v>
      </c>
      <c r="F530" s="3">
        <v>-1.6142095029493839</v>
      </c>
      <c r="G530" s="1" t="s">
        <v>430</v>
      </c>
      <c r="H530" s="8">
        <f>VLOOKUP(B530,'TRM2'!C:D,2,0)</f>
        <v>2500.59</v>
      </c>
      <c r="I530" s="9">
        <f t="shared" si="57"/>
        <v>7503170.3304000003</v>
      </c>
      <c r="J530" s="7">
        <f t="shared" si="58"/>
        <v>7503.1703304000002</v>
      </c>
      <c r="K530" t="e">
        <f>VLOOKUP(A530,'Cacao Nacional'!B:D,3,0)</f>
        <v>#N/A</v>
      </c>
      <c r="L530" t="str">
        <f t="shared" si="59"/>
        <v>Febrero</v>
      </c>
      <c r="M530" t="str">
        <f t="shared" si="60"/>
        <v>2015</v>
      </c>
      <c r="N530" t="str">
        <f t="shared" si="61"/>
        <v>Febrero de 2015</v>
      </c>
      <c r="O530" s="24">
        <f t="shared" si="62"/>
        <v>42060</v>
      </c>
    </row>
    <row r="531" spans="1:15" x14ac:dyDescent="0.3">
      <c r="A531" s="1" t="s">
        <v>893</v>
      </c>
      <c r="B531" s="1" t="str">
        <f t="shared" si="56"/>
        <v>Febrero 26 de 2015</v>
      </c>
      <c r="C531" s="1" t="s">
        <v>428</v>
      </c>
      <c r="D531" s="2">
        <v>3016.86</v>
      </c>
      <c r="E531" s="1" t="s">
        <v>429</v>
      </c>
      <c r="F531" s="3">
        <v>0.54323193003973191</v>
      </c>
      <c r="G531" s="1" t="s">
        <v>430</v>
      </c>
      <c r="H531" s="8">
        <f>VLOOKUP(B531,'TRM2'!C:D,2,0)</f>
        <v>2489.41</v>
      </c>
      <c r="I531" s="9">
        <f t="shared" si="57"/>
        <v>7510201.4525999995</v>
      </c>
      <c r="J531" s="7">
        <f t="shared" si="58"/>
        <v>7510.2014525999994</v>
      </c>
      <c r="K531" t="e">
        <f>VLOOKUP(A531,'Cacao Nacional'!B:D,3,0)</f>
        <v>#N/A</v>
      </c>
      <c r="L531" t="str">
        <f t="shared" si="59"/>
        <v>Febrero</v>
      </c>
      <c r="M531" t="str">
        <f t="shared" si="60"/>
        <v>2015</v>
      </c>
      <c r="N531" t="str">
        <f t="shared" si="61"/>
        <v>Febrero de 2015</v>
      </c>
      <c r="O531" s="24">
        <f t="shared" si="62"/>
        <v>42061</v>
      </c>
    </row>
    <row r="532" spans="1:15" x14ac:dyDescent="0.3">
      <c r="A532" s="1" t="s">
        <v>894</v>
      </c>
      <c r="B532" s="1" t="str">
        <f t="shared" si="56"/>
        <v>Febrero 27 de 2015</v>
      </c>
      <c r="C532" s="1" t="s">
        <v>428</v>
      </c>
      <c r="D532" s="2">
        <v>3050.52</v>
      </c>
      <c r="E532" s="1" t="s">
        <v>429</v>
      </c>
      <c r="F532" s="3">
        <v>1.1157295996499623</v>
      </c>
      <c r="G532" s="1" t="s">
        <v>430</v>
      </c>
      <c r="H532" s="8">
        <f>VLOOKUP(B532,'TRM2'!C:D,2,0)</f>
        <v>2484.58</v>
      </c>
      <c r="I532" s="9">
        <f t="shared" si="57"/>
        <v>7579260.9815999996</v>
      </c>
      <c r="J532" s="7">
        <f t="shared" si="58"/>
        <v>7579.2609815999995</v>
      </c>
      <c r="K532" t="e">
        <f>VLOOKUP(A532,'Cacao Nacional'!B:D,3,0)</f>
        <v>#N/A</v>
      </c>
      <c r="L532" t="str">
        <f t="shared" si="59"/>
        <v>Febrero</v>
      </c>
      <c r="M532" t="str">
        <f t="shared" si="60"/>
        <v>2015</v>
      </c>
      <c r="N532" t="str">
        <f t="shared" si="61"/>
        <v>Febrero de 2015</v>
      </c>
      <c r="O532" s="24">
        <f t="shared" si="62"/>
        <v>42062</v>
      </c>
    </row>
    <row r="533" spans="1:15" x14ac:dyDescent="0.3">
      <c r="A533" s="1" t="s">
        <v>895</v>
      </c>
      <c r="B533" s="1" t="str">
        <f t="shared" si="56"/>
        <v>Marzo 2 de 2015</v>
      </c>
      <c r="C533" s="1" t="s">
        <v>428</v>
      </c>
      <c r="D533" s="2">
        <v>3050.52</v>
      </c>
      <c r="E533" s="1" t="s">
        <v>429</v>
      </c>
      <c r="F533" s="3">
        <v>0</v>
      </c>
      <c r="G533" s="1" t="s">
        <v>430</v>
      </c>
      <c r="H533" s="8">
        <f>VLOOKUP(B533,'TRM2'!C:D,2,0)</f>
        <v>2496.9899999999998</v>
      </c>
      <c r="I533" s="9">
        <f t="shared" si="57"/>
        <v>7617117.934799999</v>
      </c>
      <c r="J533" s="7">
        <f t="shared" si="58"/>
        <v>7617.1179347999987</v>
      </c>
      <c r="K533">
        <f>VLOOKUP(A533,'Cacao Nacional'!B:D,3,0)</f>
        <v>6082.5</v>
      </c>
      <c r="L533" t="str">
        <f t="shared" si="59"/>
        <v>Marzo</v>
      </c>
      <c r="M533" t="str">
        <f t="shared" si="60"/>
        <v>2015</v>
      </c>
      <c r="N533" t="str">
        <f t="shared" si="61"/>
        <v>Marzo de 2015</v>
      </c>
      <c r="O533" s="24">
        <f t="shared" si="62"/>
        <v>42065</v>
      </c>
    </row>
    <row r="534" spans="1:15" x14ac:dyDescent="0.3">
      <c r="A534" s="1" t="s">
        <v>896</v>
      </c>
      <c r="B534" s="1" t="str">
        <f t="shared" si="56"/>
        <v>Marzo 3 de 2015</v>
      </c>
      <c r="C534" s="1" t="s">
        <v>428</v>
      </c>
      <c r="D534" s="2">
        <v>3061.7</v>
      </c>
      <c r="E534" s="1" t="s">
        <v>429</v>
      </c>
      <c r="F534" s="3">
        <v>0.36649489267403057</v>
      </c>
      <c r="G534" s="1" t="s">
        <v>430</v>
      </c>
      <c r="H534" s="8">
        <f>VLOOKUP(B534,'TRM2'!C:D,2,0)</f>
        <v>2522.0300000000002</v>
      </c>
      <c r="I534" s="9">
        <f t="shared" si="57"/>
        <v>7721699.2510000002</v>
      </c>
      <c r="J534" s="7">
        <f t="shared" si="58"/>
        <v>7721.699251</v>
      </c>
      <c r="K534" t="e">
        <f>VLOOKUP(A534,'Cacao Nacional'!B:D,3,0)</f>
        <v>#N/A</v>
      </c>
      <c r="L534" t="str">
        <f t="shared" si="59"/>
        <v>Marzo</v>
      </c>
      <c r="M534" t="str">
        <f t="shared" si="60"/>
        <v>2015</v>
      </c>
      <c r="N534" t="str">
        <f t="shared" si="61"/>
        <v>Marzo de 2015</v>
      </c>
      <c r="O534" s="24">
        <f t="shared" si="62"/>
        <v>42066</v>
      </c>
    </row>
    <row r="535" spans="1:15" x14ac:dyDescent="0.3">
      <c r="A535" s="1" t="s">
        <v>897</v>
      </c>
      <c r="B535" s="1" t="str">
        <f t="shared" si="56"/>
        <v>Marzo 4 de 2015</v>
      </c>
      <c r="C535" s="1" t="s">
        <v>428</v>
      </c>
      <c r="D535" s="2">
        <v>3034.14</v>
      </c>
      <c r="E535" s="1" t="s">
        <v>429</v>
      </c>
      <c r="F535" s="3">
        <v>-0.90015350948819106</v>
      </c>
      <c r="G535" s="1" t="s">
        <v>430</v>
      </c>
      <c r="H535" s="8">
        <f>VLOOKUP(B535,'TRM2'!C:D,2,0)</f>
        <v>2555.08</v>
      </c>
      <c r="I535" s="9">
        <f t="shared" si="57"/>
        <v>7752470.4311999995</v>
      </c>
      <c r="J535" s="7">
        <f t="shared" si="58"/>
        <v>7752.4704311999994</v>
      </c>
      <c r="K535" t="e">
        <f>VLOOKUP(A535,'Cacao Nacional'!B:D,3,0)</f>
        <v>#N/A</v>
      </c>
      <c r="L535" t="str">
        <f t="shared" si="59"/>
        <v>Marzo</v>
      </c>
      <c r="M535" t="str">
        <f t="shared" si="60"/>
        <v>2015</v>
      </c>
      <c r="N535" t="str">
        <f t="shared" si="61"/>
        <v>Marzo de 2015</v>
      </c>
      <c r="O535" s="24">
        <f t="shared" si="62"/>
        <v>42067</v>
      </c>
    </row>
    <row r="536" spans="1:15" x14ac:dyDescent="0.3">
      <c r="A536" s="1" t="s">
        <v>898</v>
      </c>
      <c r="B536" s="1" t="str">
        <f t="shared" si="56"/>
        <v>Marzo 5 de 2015</v>
      </c>
      <c r="C536" s="1" t="s">
        <v>428</v>
      </c>
      <c r="D536" s="2">
        <v>3027.89</v>
      </c>
      <c r="E536" s="1" t="s">
        <v>429</v>
      </c>
      <c r="F536" s="3">
        <v>-0.20598917650470977</v>
      </c>
      <c r="G536" s="1" t="s">
        <v>430</v>
      </c>
      <c r="H536" s="8">
        <f>VLOOKUP(B536,'TRM2'!C:D,2,0)</f>
        <v>2565.9</v>
      </c>
      <c r="I536" s="9">
        <f t="shared" si="57"/>
        <v>7769262.9510000004</v>
      </c>
      <c r="J536" s="7">
        <f t="shared" si="58"/>
        <v>7769.2629510000006</v>
      </c>
      <c r="K536" t="e">
        <f>VLOOKUP(A536,'Cacao Nacional'!B:D,3,0)</f>
        <v>#N/A</v>
      </c>
      <c r="L536" t="str">
        <f t="shared" si="59"/>
        <v>Marzo</v>
      </c>
      <c r="M536" t="str">
        <f t="shared" si="60"/>
        <v>2015</v>
      </c>
      <c r="N536" t="str">
        <f t="shared" si="61"/>
        <v>Marzo de 2015</v>
      </c>
      <c r="O536" s="24">
        <f t="shared" si="62"/>
        <v>42068</v>
      </c>
    </row>
    <row r="537" spans="1:15" x14ac:dyDescent="0.3">
      <c r="A537" s="1" t="s">
        <v>899</v>
      </c>
      <c r="B537" s="1" t="str">
        <f t="shared" si="56"/>
        <v>Marzo 6 de 2015</v>
      </c>
      <c r="C537" s="1" t="s">
        <v>428</v>
      </c>
      <c r="D537" s="2">
        <v>2974.18</v>
      </c>
      <c r="E537" s="1" t="s">
        <v>429</v>
      </c>
      <c r="F537" s="3">
        <v>-1.7738425107913445</v>
      </c>
      <c r="G537" s="1" t="s">
        <v>430</v>
      </c>
      <c r="H537" s="8">
        <f>VLOOKUP(B537,'TRM2'!C:D,2,0)</f>
        <v>2543.4699999999998</v>
      </c>
      <c r="I537" s="9">
        <f t="shared" si="57"/>
        <v>7564737.6045999993</v>
      </c>
      <c r="J537" s="7">
        <f t="shared" si="58"/>
        <v>7564.737604599999</v>
      </c>
      <c r="K537" t="e">
        <f>VLOOKUP(A537,'Cacao Nacional'!B:D,3,0)</f>
        <v>#N/A</v>
      </c>
      <c r="L537" t="str">
        <f t="shared" si="59"/>
        <v>Marzo</v>
      </c>
      <c r="M537" t="str">
        <f t="shared" si="60"/>
        <v>2015</v>
      </c>
      <c r="N537" t="str">
        <f t="shared" si="61"/>
        <v>Marzo de 2015</v>
      </c>
      <c r="O537" s="24">
        <f t="shared" si="62"/>
        <v>42069</v>
      </c>
    </row>
    <row r="538" spans="1:15" x14ac:dyDescent="0.3">
      <c r="A538" s="1" t="s">
        <v>900</v>
      </c>
      <c r="B538" s="1" t="str">
        <f t="shared" si="56"/>
        <v>Marzo 9 de 2015</v>
      </c>
      <c r="C538" s="1" t="s">
        <v>428</v>
      </c>
      <c r="D538" s="2">
        <v>2969.34</v>
      </c>
      <c r="E538" s="1" t="s">
        <v>429</v>
      </c>
      <c r="F538" s="3">
        <v>-0.1627339300243997</v>
      </c>
      <c r="G538" s="1" t="s">
        <v>430</v>
      </c>
      <c r="H538" s="8">
        <f>VLOOKUP(B538,'TRM2'!C:D,2,0)</f>
        <v>2565.61</v>
      </c>
      <c r="I538" s="9">
        <f t="shared" si="57"/>
        <v>7618168.3974000011</v>
      </c>
      <c r="J538" s="7">
        <f t="shared" si="58"/>
        <v>7618.1683974000007</v>
      </c>
      <c r="K538">
        <f>VLOOKUP(A538,'Cacao Nacional'!B:D,3,0)</f>
        <v>6312.5</v>
      </c>
      <c r="L538" t="str">
        <f t="shared" si="59"/>
        <v>Marzo</v>
      </c>
      <c r="M538" t="str">
        <f t="shared" si="60"/>
        <v>2015</v>
      </c>
      <c r="N538" t="str">
        <f t="shared" si="61"/>
        <v>Marzo de 2015</v>
      </c>
      <c r="O538" s="24">
        <f t="shared" si="62"/>
        <v>42072</v>
      </c>
    </row>
    <row r="539" spans="1:15" x14ac:dyDescent="0.3">
      <c r="A539" s="1" t="s">
        <v>901</v>
      </c>
      <c r="B539" s="1" t="str">
        <f t="shared" si="56"/>
        <v>Marzo 10 de 2015</v>
      </c>
      <c r="C539" s="1" t="s">
        <v>428</v>
      </c>
      <c r="D539" s="2">
        <v>2948.93</v>
      </c>
      <c r="E539" s="1" t="s">
        <v>429</v>
      </c>
      <c r="F539" s="3">
        <v>-0.68735813345727703</v>
      </c>
      <c r="G539" s="1" t="s">
        <v>430</v>
      </c>
      <c r="H539" s="8">
        <f>VLOOKUP(B539,'TRM2'!C:D,2,0)</f>
        <v>2592.86</v>
      </c>
      <c r="I539" s="9">
        <f t="shared" si="57"/>
        <v>7646162.6398</v>
      </c>
      <c r="J539" s="7">
        <f t="shared" si="58"/>
        <v>7646.1626397999999</v>
      </c>
      <c r="K539" t="e">
        <f>VLOOKUP(A539,'Cacao Nacional'!B:D,3,0)</f>
        <v>#N/A</v>
      </c>
      <c r="L539" t="str">
        <f t="shared" si="59"/>
        <v>Marzo</v>
      </c>
      <c r="M539" t="str">
        <f t="shared" si="60"/>
        <v>2015</v>
      </c>
      <c r="N539" t="str">
        <f t="shared" si="61"/>
        <v>Marzo de 2015</v>
      </c>
      <c r="O539" s="24">
        <f t="shared" si="62"/>
        <v>42073</v>
      </c>
    </row>
    <row r="540" spans="1:15" x14ac:dyDescent="0.3">
      <c r="A540" s="1" t="s">
        <v>902</v>
      </c>
      <c r="B540" s="1" t="str">
        <f t="shared" si="56"/>
        <v>Marzo 11 de 2015</v>
      </c>
      <c r="C540" s="1" t="s">
        <v>428</v>
      </c>
      <c r="D540" s="2">
        <v>2887.44</v>
      </c>
      <c r="E540" s="1" t="s">
        <v>429</v>
      </c>
      <c r="F540" s="3">
        <v>-2.0851630930540836</v>
      </c>
      <c r="G540" s="1" t="s">
        <v>430</v>
      </c>
      <c r="H540" s="8">
        <f>VLOOKUP(B540,'TRM2'!C:D,2,0)</f>
        <v>2618.79</v>
      </c>
      <c r="I540" s="9">
        <f t="shared" si="57"/>
        <v>7561598.9976000004</v>
      </c>
      <c r="J540" s="7">
        <f t="shared" si="58"/>
        <v>7561.5989976000001</v>
      </c>
      <c r="K540" t="e">
        <f>VLOOKUP(A540,'Cacao Nacional'!B:D,3,0)</f>
        <v>#N/A</v>
      </c>
      <c r="L540" t="str">
        <f t="shared" si="59"/>
        <v>Marzo</v>
      </c>
      <c r="M540" t="str">
        <f t="shared" si="60"/>
        <v>2015</v>
      </c>
      <c r="N540" t="str">
        <f t="shared" si="61"/>
        <v>Marzo de 2015</v>
      </c>
      <c r="O540" s="24">
        <f t="shared" si="62"/>
        <v>42074</v>
      </c>
    </row>
    <row r="541" spans="1:15" x14ac:dyDescent="0.3">
      <c r="A541" s="1" t="s">
        <v>903</v>
      </c>
      <c r="B541" s="1" t="str">
        <f t="shared" si="56"/>
        <v>Marzo 12 de 2015</v>
      </c>
      <c r="C541" s="1" t="s">
        <v>428</v>
      </c>
      <c r="D541" s="2">
        <v>2885.7</v>
      </c>
      <c r="E541" s="1" t="s">
        <v>429</v>
      </c>
      <c r="F541" s="3">
        <v>-6.0260992436214654E-2</v>
      </c>
      <c r="G541" s="1" t="s">
        <v>430</v>
      </c>
      <c r="H541" s="8">
        <f>VLOOKUP(B541,'TRM2'!C:D,2,0)</f>
        <v>2633.65</v>
      </c>
      <c r="I541" s="9">
        <f t="shared" si="57"/>
        <v>7599923.8049999997</v>
      </c>
      <c r="J541" s="7">
        <f t="shared" si="58"/>
        <v>7599.9238049999994</v>
      </c>
      <c r="K541" t="e">
        <f>VLOOKUP(A541,'Cacao Nacional'!B:D,3,0)</f>
        <v>#N/A</v>
      </c>
      <c r="L541" t="str">
        <f t="shared" si="59"/>
        <v>Marzo</v>
      </c>
      <c r="M541" t="str">
        <f t="shared" si="60"/>
        <v>2015</v>
      </c>
      <c r="N541" t="str">
        <f t="shared" si="61"/>
        <v>Marzo de 2015</v>
      </c>
      <c r="O541" s="24">
        <f t="shared" si="62"/>
        <v>42075</v>
      </c>
    </row>
    <row r="542" spans="1:15" x14ac:dyDescent="0.3">
      <c r="A542" s="1" t="s">
        <v>904</v>
      </c>
      <c r="B542" s="1" t="str">
        <f t="shared" si="56"/>
        <v>Marzo 13 de 2015</v>
      </c>
      <c r="C542" s="1" t="s">
        <v>428</v>
      </c>
      <c r="D542" s="2">
        <v>2867.88</v>
      </c>
      <c r="E542" s="1" t="s">
        <v>429</v>
      </c>
      <c r="F542" s="3">
        <v>-0.61752780954360154</v>
      </c>
      <c r="G542" s="1" t="s">
        <v>430</v>
      </c>
      <c r="H542" s="8">
        <f>VLOOKUP(B542,'TRM2'!C:D,2,0)</f>
        <v>2610.08</v>
      </c>
      <c r="I542" s="9">
        <f t="shared" si="57"/>
        <v>7485396.2303999998</v>
      </c>
      <c r="J542" s="7">
        <f t="shared" si="58"/>
        <v>7485.3962303999997</v>
      </c>
      <c r="K542" t="e">
        <f>VLOOKUP(A542,'Cacao Nacional'!B:D,3,0)</f>
        <v>#N/A</v>
      </c>
      <c r="L542" t="str">
        <f t="shared" si="59"/>
        <v>Marzo</v>
      </c>
      <c r="M542" t="str">
        <f t="shared" si="60"/>
        <v>2015</v>
      </c>
      <c r="N542" t="str">
        <f t="shared" si="61"/>
        <v>Marzo de 2015</v>
      </c>
      <c r="O542" s="24">
        <f t="shared" si="62"/>
        <v>42076</v>
      </c>
    </row>
    <row r="543" spans="1:15" x14ac:dyDescent="0.3">
      <c r="A543" s="1" t="s">
        <v>905</v>
      </c>
      <c r="B543" s="1" t="str">
        <f t="shared" si="56"/>
        <v>Marzo 16 de 2015</v>
      </c>
      <c r="C543" s="1" t="s">
        <v>428</v>
      </c>
      <c r="D543" s="2">
        <v>2843.96</v>
      </c>
      <c r="E543" s="1" t="s">
        <v>429</v>
      </c>
      <c r="F543" s="3">
        <v>-0.83406558154455812</v>
      </c>
      <c r="G543" s="1" t="s">
        <v>430</v>
      </c>
      <c r="H543" s="8">
        <f>VLOOKUP(B543,'TRM2'!C:D,2,0)</f>
        <v>2661.52</v>
      </c>
      <c r="I543" s="9">
        <f t="shared" si="57"/>
        <v>7569256.4192000004</v>
      </c>
      <c r="J543" s="7">
        <f t="shared" si="58"/>
        <v>7569.2564192</v>
      </c>
      <c r="K543">
        <f>VLOOKUP(A543,'Cacao Nacional'!B:D,3,0)</f>
        <v>6312.5</v>
      </c>
      <c r="L543" t="str">
        <f t="shared" si="59"/>
        <v>Marzo</v>
      </c>
      <c r="M543" t="str">
        <f t="shared" si="60"/>
        <v>2015</v>
      </c>
      <c r="N543" t="str">
        <f t="shared" si="61"/>
        <v>Marzo de 2015</v>
      </c>
      <c r="O543" s="24">
        <f t="shared" si="62"/>
        <v>42079</v>
      </c>
    </row>
    <row r="544" spans="1:15" x14ac:dyDescent="0.3">
      <c r="A544" s="1" t="s">
        <v>906</v>
      </c>
      <c r="B544" s="1" t="str">
        <f t="shared" si="56"/>
        <v>Marzo 17 de 2015</v>
      </c>
      <c r="C544" s="1" t="s">
        <v>428</v>
      </c>
      <c r="D544" s="2">
        <v>2837.86</v>
      </c>
      <c r="E544" s="1" t="s">
        <v>429</v>
      </c>
      <c r="F544" s="3">
        <v>-0.21448965526940986</v>
      </c>
      <c r="G544" s="1" t="s">
        <v>430</v>
      </c>
      <c r="H544" s="8">
        <f>VLOOKUP(B544,'TRM2'!C:D,2,0)</f>
        <v>2675.08</v>
      </c>
      <c r="I544" s="9">
        <f t="shared" si="57"/>
        <v>7591502.5288000004</v>
      </c>
      <c r="J544" s="7">
        <f t="shared" si="58"/>
        <v>7591.5025288000006</v>
      </c>
      <c r="K544" t="e">
        <f>VLOOKUP(A544,'Cacao Nacional'!B:D,3,0)</f>
        <v>#N/A</v>
      </c>
      <c r="L544" t="str">
        <f t="shared" si="59"/>
        <v>Marzo</v>
      </c>
      <c r="M544" t="str">
        <f t="shared" si="60"/>
        <v>2015</v>
      </c>
      <c r="N544" t="str">
        <f t="shared" si="61"/>
        <v>Marzo de 2015</v>
      </c>
      <c r="O544" s="24">
        <f t="shared" si="62"/>
        <v>42080</v>
      </c>
    </row>
    <row r="545" spans="1:15" x14ac:dyDescent="0.3">
      <c r="A545" s="1" t="s">
        <v>907</v>
      </c>
      <c r="B545" s="1" t="str">
        <f t="shared" si="56"/>
        <v>Marzo 18 de 2015</v>
      </c>
      <c r="C545" s="1" t="s">
        <v>428</v>
      </c>
      <c r="D545" s="2">
        <v>2804.98</v>
      </c>
      <c r="E545" s="1" t="s">
        <v>429</v>
      </c>
      <c r="F545" s="3">
        <v>-1.1586195231618228</v>
      </c>
      <c r="G545" s="1" t="s">
        <v>430</v>
      </c>
      <c r="H545" s="8">
        <f>VLOOKUP(B545,'TRM2'!C:D,2,0)</f>
        <v>2675.08</v>
      </c>
      <c r="I545" s="9">
        <f t="shared" si="57"/>
        <v>7503545.8984000003</v>
      </c>
      <c r="J545" s="7">
        <f t="shared" si="58"/>
        <v>7503.5458984000006</v>
      </c>
      <c r="K545" t="e">
        <f>VLOOKUP(A545,'Cacao Nacional'!B:D,3,0)</f>
        <v>#N/A</v>
      </c>
      <c r="L545" t="str">
        <f t="shared" si="59"/>
        <v>Marzo</v>
      </c>
      <c r="M545" t="str">
        <f t="shared" si="60"/>
        <v>2015</v>
      </c>
      <c r="N545" t="str">
        <f t="shared" si="61"/>
        <v>Marzo de 2015</v>
      </c>
      <c r="O545" s="24">
        <f t="shared" si="62"/>
        <v>42081</v>
      </c>
    </row>
    <row r="546" spans="1:15" x14ac:dyDescent="0.3">
      <c r="A546" s="1" t="s">
        <v>908</v>
      </c>
      <c r="B546" s="1" t="str">
        <f t="shared" si="56"/>
        <v>Marzo 19 de 2015</v>
      </c>
      <c r="C546" s="1" t="s">
        <v>428</v>
      </c>
      <c r="D546" s="2">
        <v>2838.43</v>
      </c>
      <c r="E546" s="1" t="s">
        <v>429</v>
      </c>
      <c r="F546" s="3">
        <v>1.1925218718136963</v>
      </c>
      <c r="G546" s="1" t="s">
        <v>430</v>
      </c>
      <c r="H546" s="8">
        <f>VLOOKUP(B546,'TRM2'!C:D,2,0)</f>
        <v>2651.49</v>
      </c>
      <c r="I546" s="9">
        <f t="shared" si="57"/>
        <v>7526068.7606999986</v>
      </c>
      <c r="J546" s="7">
        <f t="shared" si="58"/>
        <v>7526.0687606999982</v>
      </c>
      <c r="K546" t="e">
        <f>VLOOKUP(A546,'Cacao Nacional'!B:D,3,0)</f>
        <v>#N/A</v>
      </c>
      <c r="L546" t="str">
        <f t="shared" si="59"/>
        <v>Marzo</v>
      </c>
      <c r="M546" t="str">
        <f t="shared" si="60"/>
        <v>2015</v>
      </c>
      <c r="N546" t="str">
        <f t="shared" si="61"/>
        <v>Marzo de 2015</v>
      </c>
      <c r="O546" s="24">
        <f t="shared" si="62"/>
        <v>42082</v>
      </c>
    </row>
    <row r="547" spans="1:15" x14ac:dyDescent="0.3">
      <c r="A547" s="1" t="s">
        <v>909</v>
      </c>
      <c r="B547" s="1" t="str">
        <f t="shared" si="56"/>
        <v>Marzo 20 de 2015</v>
      </c>
      <c r="C547" s="1" t="s">
        <v>428</v>
      </c>
      <c r="D547" s="2">
        <v>2813.3</v>
      </c>
      <c r="E547" s="1" t="s">
        <v>429</v>
      </c>
      <c r="F547" s="3">
        <v>-0.88534859059408388</v>
      </c>
      <c r="G547" s="1" t="s">
        <v>430</v>
      </c>
      <c r="H547" s="8">
        <f>VLOOKUP(B547,'TRM2'!C:D,2,0)</f>
        <v>2613.38</v>
      </c>
      <c r="I547" s="9">
        <f t="shared" si="57"/>
        <v>7352221.9540000008</v>
      </c>
      <c r="J547" s="7">
        <f t="shared" si="58"/>
        <v>7352.2219540000006</v>
      </c>
      <c r="K547" t="e">
        <f>VLOOKUP(A547,'Cacao Nacional'!B:D,3,0)</f>
        <v>#N/A</v>
      </c>
      <c r="L547" t="str">
        <f t="shared" si="59"/>
        <v>Marzo</v>
      </c>
      <c r="M547" t="str">
        <f t="shared" si="60"/>
        <v>2015</v>
      </c>
      <c r="N547" t="str">
        <f t="shared" si="61"/>
        <v>Marzo de 2015</v>
      </c>
      <c r="O547" s="24">
        <f t="shared" si="62"/>
        <v>42083</v>
      </c>
    </row>
    <row r="548" spans="1:15" x14ac:dyDescent="0.3">
      <c r="A548" s="1" t="s">
        <v>910</v>
      </c>
      <c r="B548" s="1" t="str">
        <f t="shared" si="56"/>
        <v>Marzo 24 de 2015</v>
      </c>
      <c r="C548" s="1" t="s">
        <v>428</v>
      </c>
      <c r="D548" s="2">
        <v>2832.37</v>
      </c>
      <c r="E548" s="1" t="s">
        <v>429</v>
      </c>
      <c r="F548" s="3">
        <v>0.67785163331318055</v>
      </c>
      <c r="G548" s="1" t="s">
        <v>430</v>
      </c>
      <c r="H548" s="8">
        <f>VLOOKUP(B548,'TRM2'!C:D,2,0)</f>
        <v>2587.71</v>
      </c>
      <c r="I548" s="9">
        <f t="shared" si="57"/>
        <v>7329352.1727</v>
      </c>
      <c r="J548" s="7">
        <f t="shared" si="58"/>
        <v>7329.3521726999998</v>
      </c>
      <c r="K548" t="e">
        <f>VLOOKUP(A548,'Cacao Nacional'!B:D,3,0)</f>
        <v>#N/A</v>
      </c>
      <c r="L548" t="str">
        <f t="shared" si="59"/>
        <v>Marzo</v>
      </c>
      <c r="M548" t="str">
        <f t="shared" si="60"/>
        <v>2015</v>
      </c>
      <c r="N548" t="str">
        <f t="shared" si="61"/>
        <v>Marzo de 2015</v>
      </c>
      <c r="O548" s="24">
        <f t="shared" si="62"/>
        <v>42087</v>
      </c>
    </row>
    <row r="549" spans="1:15" x14ac:dyDescent="0.3">
      <c r="A549" s="1" t="s">
        <v>911</v>
      </c>
      <c r="B549" s="1" t="str">
        <f t="shared" si="56"/>
        <v>Marzo 25 de 2015</v>
      </c>
      <c r="C549" s="1" t="s">
        <v>428</v>
      </c>
      <c r="D549" s="2">
        <v>2834.61</v>
      </c>
      <c r="E549" s="1" t="s">
        <v>429</v>
      </c>
      <c r="F549" s="3">
        <v>7.9085712671728509E-2</v>
      </c>
      <c r="G549" s="1" t="s">
        <v>430</v>
      </c>
      <c r="H549" s="8">
        <f>VLOOKUP(B549,'TRM2'!C:D,2,0)</f>
        <v>2526.79</v>
      </c>
      <c r="I549" s="9">
        <f t="shared" si="57"/>
        <v>7162464.2019000007</v>
      </c>
      <c r="J549" s="7">
        <f t="shared" si="58"/>
        <v>7162.4642019000003</v>
      </c>
      <c r="K549" t="e">
        <f>VLOOKUP(A549,'Cacao Nacional'!B:D,3,0)</f>
        <v>#N/A</v>
      </c>
      <c r="L549" t="str">
        <f t="shared" si="59"/>
        <v>Marzo</v>
      </c>
      <c r="M549" t="str">
        <f t="shared" si="60"/>
        <v>2015</v>
      </c>
      <c r="N549" t="str">
        <f t="shared" si="61"/>
        <v>Marzo de 2015</v>
      </c>
      <c r="O549" s="24">
        <f t="shared" si="62"/>
        <v>42088</v>
      </c>
    </row>
    <row r="550" spans="1:15" x14ac:dyDescent="0.3">
      <c r="A550" s="1" t="s">
        <v>912</v>
      </c>
      <c r="B550" s="1" t="str">
        <f t="shared" si="56"/>
        <v>Marzo 26 de 2015</v>
      </c>
      <c r="C550" s="1" t="s">
        <v>428</v>
      </c>
      <c r="D550" s="2">
        <v>2817.01</v>
      </c>
      <c r="E550" s="1" t="s">
        <v>429</v>
      </c>
      <c r="F550" s="3">
        <v>-0.62089670183905044</v>
      </c>
      <c r="G550" s="1" t="s">
        <v>430</v>
      </c>
      <c r="H550" s="8">
        <f>VLOOKUP(B550,'TRM2'!C:D,2,0)</f>
        <v>2535.5500000000002</v>
      </c>
      <c r="I550" s="9">
        <f t="shared" si="57"/>
        <v>7142669.7055000011</v>
      </c>
      <c r="J550" s="7">
        <f t="shared" si="58"/>
        <v>7142.6697055000013</v>
      </c>
      <c r="K550" t="e">
        <f>VLOOKUP(A550,'Cacao Nacional'!B:D,3,0)</f>
        <v>#N/A</v>
      </c>
      <c r="L550" t="str">
        <f t="shared" si="59"/>
        <v>Marzo</v>
      </c>
      <c r="M550" t="str">
        <f t="shared" si="60"/>
        <v>2015</v>
      </c>
      <c r="N550" t="str">
        <f t="shared" si="61"/>
        <v>Marzo de 2015</v>
      </c>
      <c r="O550" s="24">
        <f t="shared" si="62"/>
        <v>42089</v>
      </c>
    </row>
    <row r="551" spans="1:15" x14ac:dyDescent="0.3">
      <c r="A551" s="1" t="s">
        <v>913</v>
      </c>
      <c r="B551" s="1" t="str">
        <f t="shared" si="56"/>
        <v>Marzo 27 de 2015</v>
      </c>
      <c r="C551" s="1" t="s">
        <v>428</v>
      </c>
      <c r="D551" s="2">
        <v>2801.34</v>
      </c>
      <c r="E551" s="1" t="s">
        <v>429</v>
      </c>
      <c r="F551" s="3">
        <v>-0.55626355603991717</v>
      </c>
      <c r="G551" s="1" t="s">
        <v>430</v>
      </c>
      <c r="H551" s="8">
        <f>VLOOKUP(B551,'TRM2'!C:D,2,0)</f>
        <v>2551.3000000000002</v>
      </c>
      <c r="I551" s="9">
        <f t="shared" si="57"/>
        <v>7147058.7420000006</v>
      </c>
      <c r="J551" s="7">
        <f t="shared" si="58"/>
        <v>7147.0587420000002</v>
      </c>
      <c r="K551" t="e">
        <f>VLOOKUP(A551,'Cacao Nacional'!B:D,3,0)</f>
        <v>#N/A</v>
      </c>
      <c r="L551" t="str">
        <f t="shared" si="59"/>
        <v>Marzo</v>
      </c>
      <c r="M551" t="str">
        <f t="shared" si="60"/>
        <v>2015</v>
      </c>
      <c r="N551" t="str">
        <f t="shared" si="61"/>
        <v>Marzo de 2015</v>
      </c>
      <c r="O551" s="24">
        <f t="shared" si="62"/>
        <v>42090</v>
      </c>
    </row>
    <row r="552" spans="1:15" x14ac:dyDescent="0.3">
      <c r="A552" s="1" t="s">
        <v>87</v>
      </c>
      <c r="B552" s="1" t="str">
        <f t="shared" si="56"/>
        <v>Marzo 30 de 2015</v>
      </c>
      <c r="C552" s="1" t="s">
        <v>428</v>
      </c>
      <c r="D552" s="2">
        <v>2751.23</v>
      </c>
      <c r="E552" s="1" t="s">
        <v>429</v>
      </c>
      <c r="F552" s="3">
        <v>-1.788786794891021</v>
      </c>
      <c r="G552" s="1" t="s">
        <v>430</v>
      </c>
      <c r="H552" s="8">
        <f>VLOOKUP(B552,'TRM2'!C:D,2,0)</f>
        <v>2556.85</v>
      </c>
      <c r="I552" s="9">
        <f t="shared" si="57"/>
        <v>7034482.4254999999</v>
      </c>
      <c r="J552" s="7">
        <f t="shared" si="58"/>
        <v>7034.4824255000003</v>
      </c>
      <c r="K552">
        <f>VLOOKUP(A552,'Cacao Nacional'!B:D,3,0)</f>
        <v>6168</v>
      </c>
      <c r="L552" t="str">
        <f t="shared" si="59"/>
        <v>Marzo</v>
      </c>
      <c r="M552" t="str">
        <f t="shared" si="60"/>
        <v>2015</v>
      </c>
      <c r="N552" t="str">
        <f t="shared" si="61"/>
        <v>Marzo de 2015</v>
      </c>
      <c r="O552" s="24">
        <f t="shared" si="62"/>
        <v>42093</v>
      </c>
    </row>
    <row r="553" spans="1:15" x14ac:dyDescent="0.3">
      <c r="A553" s="1" t="s">
        <v>914</v>
      </c>
      <c r="B553" s="1" t="str">
        <f t="shared" si="56"/>
        <v>Marzo 31 de 2015</v>
      </c>
      <c r="C553" s="1" t="s">
        <v>428</v>
      </c>
      <c r="D553" s="2">
        <v>2764.77</v>
      </c>
      <c r="E553" s="1" t="s">
        <v>429</v>
      </c>
      <c r="F553" s="3">
        <v>0.4921435139919223</v>
      </c>
      <c r="G553" s="1" t="s">
        <v>430</v>
      </c>
      <c r="H553" s="8">
        <f>VLOOKUP(B553,'TRM2'!C:D,2,0)</f>
        <v>2576.0500000000002</v>
      </c>
      <c r="I553" s="9">
        <f t="shared" si="57"/>
        <v>7122185.7585000005</v>
      </c>
      <c r="J553" s="7">
        <f t="shared" si="58"/>
        <v>7122.1857585000007</v>
      </c>
      <c r="K553" t="e">
        <f>VLOOKUP(A553,'Cacao Nacional'!B:D,3,0)</f>
        <v>#N/A</v>
      </c>
      <c r="L553" t="str">
        <f t="shared" si="59"/>
        <v>Marzo</v>
      </c>
      <c r="M553" t="str">
        <f t="shared" si="60"/>
        <v>2015</v>
      </c>
      <c r="N553" t="str">
        <f t="shared" si="61"/>
        <v>Marzo de 2015</v>
      </c>
      <c r="O553" s="24">
        <f t="shared" si="62"/>
        <v>42094</v>
      </c>
    </row>
    <row r="554" spans="1:15" x14ac:dyDescent="0.3">
      <c r="A554" s="1" t="s">
        <v>915</v>
      </c>
      <c r="B554" s="1" t="str">
        <f t="shared" si="56"/>
        <v>Abril 1 de 2015</v>
      </c>
      <c r="C554" s="1" t="s">
        <v>428</v>
      </c>
      <c r="D554" s="2">
        <v>2795.9</v>
      </c>
      <c r="E554" s="1" t="s">
        <v>429</v>
      </c>
      <c r="F554" s="3">
        <v>1.1259526108862621</v>
      </c>
      <c r="G554" s="1" t="s">
        <v>430</v>
      </c>
      <c r="H554" s="8">
        <f>VLOOKUP(B554,'TRM2'!C:D,2,0)</f>
        <v>2598.36</v>
      </c>
      <c r="I554" s="9">
        <f t="shared" si="57"/>
        <v>7264754.7240000004</v>
      </c>
      <c r="J554" s="7">
        <f t="shared" si="58"/>
        <v>7264.7547240000004</v>
      </c>
      <c r="K554" t="e">
        <f>VLOOKUP(A554,'Cacao Nacional'!B:D,3,0)</f>
        <v>#N/A</v>
      </c>
      <c r="L554" t="str">
        <f t="shared" si="59"/>
        <v>Abril</v>
      </c>
      <c r="M554" t="str">
        <f t="shared" si="60"/>
        <v>2015</v>
      </c>
      <c r="N554" t="str">
        <f t="shared" si="61"/>
        <v>Abril de 2015</v>
      </c>
      <c r="O554" s="24">
        <f t="shared" si="62"/>
        <v>42095</v>
      </c>
    </row>
    <row r="555" spans="1:15" x14ac:dyDescent="0.3">
      <c r="A555" s="1" t="s">
        <v>88</v>
      </c>
      <c r="B555" s="1" t="str">
        <f t="shared" si="56"/>
        <v>Abril 6 de 2015</v>
      </c>
      <c r="C555" s="1" t="s">
        <v>428</v>
      </c>
      <c r="D555" s="2">
        <v>2837.15</v>
      </c>
      <c r="E555" s="1" t="s">
        <v>429</v>
      </c>
      <c r="F555" s="3">
        <v>1.4753746557459135</v>
      </c>
      <c r="G555" s="1" t="s">
        <v>430</v>
      </c>
      <c r="H555" s="8">
        <f>VLOOKUP(B555,'TRM2'!C:D,2,0)</f>
        <v>2576.41</v>
      </c>
      <c r="I555" s="9">
        <f t="shared" si="57"/>
        <v>7309661.6315000001</v>
      </c>
      <c r="J555" s="7">
        <f t="shared" si="58"/>
        <v>7309.6616315000001</v>
      </c>
      <c r="K555">
        <f>VLOOKUP(A555,'Cacao Nacional'!B:D,3,0)</f>
        <v>6040</v>
      </c>
      <c r="L555" t="str">
        <f t="shared" si="59"/>
        <v>Abril</v>
      </c>
      <c r="M555" t="str">
        <f t="shared" si="60"/>
        <v>2015</v>
      </c>
      <c r="N555" t="str">
        <f t="shared" si="61"/>
        <v>Abril de 2015</v>
      </c>
      <c r="O555" s="24">
        <f t="shared" si="62"/>
        <v>42100</v>
      </c>
    </row>
    <row r="556" spans="1:15" x14ac:dyDescent="0.3">
      <c r="A556" s="1" t="s">
        <v>916</v>
      </c>
      <c r="B556" s="1" t="str">
        <f t="shared" si="56"/>
        <v>Abril 7 de 2015</v>
      </c>
      <c r="C556" s="1" t="s">
        <v>428</v>
      </c>
      <c r="D556" s="2">
        <v>2832.72</v>
      </c>
      <c r="E556" s="1" t="s">
        <v>429</v>
      </c>
      <c r="F556" s="3">
        <v>-0.1561426078987819</v>
      </c>
      <c r="G556" s="1" t="s">
        <v>430</v>
      </c>
      <c r="H556" s="8">
        <f>VLOOKUP(B556,'TRM2'!C:D,2,0)</f>
        <v>2522.71</v>
      </c>
      <c r="I556" s="9">
        <f t="shared" si="57"/>
        <v>7146131.0711999992</v>
      </c>
      <c r="J556" s="7">
        <f t="shared" si="58"/>
        <v>7146.1310711999995</v>
      </c>
      <c r="K556" t="e">
        <f>VLOOKUP(A556,'Cacao Nacional'!B:D,3,0)</f>
        <v>#N/A</v>
      </c>
      <c r="L556" t="str">
        <f t="shared" si="59"/>
        <v>Abril</v>
      </c>
      <c r="M556" t="str">
        <f t="shared" si="60"/>
        <v>2015</v>
      </c>
      <c r="N556" t="str">
        <f t="shared" si="61"/>
        <v>Abril de 2015</v>
      </c>
      <c r="O556" s="24">
        <f t="shared" si="62"/>
        <v>42101</v>
      </c>
    </row>
    <row r="557" spans="1:15" x14ac:dyDescent="0.3">
      <c r="A557" s="1" t="s">
        <v>917</v>
      </c>
      <c r="B557" s="1" t="str">
        <f t="shared" si="56"/>
        <v>Abril 8 de 2015</v>
      </c>
      <c r="C557" s="1" t="s">
        <v>428</v>
      </c>
      <c r="D557" s="2">
        <v>2844.03</v>
      </c>
      <c r="E557" s="1" t="s">
        <v>429</v>
      </c>
      <c r="F557" s="3">
        <v>0.39926289926291342</v>
      </c>
      <c r="G557" s="1" t="s">
        <v>430</v>
      </c>
      <c r="H557" s="8">
        <f>VLOOKUP(B557,'TRM2'!C:D,2,0)</f>
        <v>2518.0500000000002</v>
      </c>
      <c r="I557" s="9">
        <f t="shared" si="57"/>
        <v>7161409.7415000014</v>
      </c>
      <c r="J557" s="7">
        <f t="shared" si="58"/>
        <v>7161.4097415000015</v>
      </c>
      <c r="K557" t="e">
        <f>VLOOKUP(A557,'Cacao Nacional'!B:D,3,0)</f>
        <v>#N/A</v>
      </c>
      <c r="L557" t="str">
        <f t="shared" si="59"/>
        <v>Abril</v>
      </c>
      <c r="M557" t="str">
        <f t="shared" si="60"/>
        <v>2015</v>
      </c>
      <c r="N557" t="str">
        <f t="shared" si="61"/>
        <v>Abril de 2015</v>
      </c>
      <c r="O557" s="24">
        <f t="shared" si="62"/>
        <v>42102</v>
      </c>
    </row>
    <row r="558" spans="1:15" x14ac:dyDescent="0.3">
      <c r="A558" s="1" t="s">
        <v>918</v>
      </c>
      <c r="B558" s="1" t="str">
        <f t="shared" si="56"/>
        <v>Abril 9 de 2015</v>
      </c>
      <c r="C558" s="1" t="s">
        <v>428</v>
      </c>
      <c r="D558" s="2">
        <v>2828.15</v>
      </c>
      <c r="E558" s="1" t="s">
        <v>429</v>
      </c>
      <c r="F558" s="3">
        <v>-0.55836260517646108</v>
      </c>
      <c r="G558" s="1" t="s">
        <v>430</v>
      </c>
      <c r="H558" s="8">
        <f>VLOOKUP(B558,'TRM2'!C:D,2,0)</f>
        <v>2490.9</v>
      </c>
      <c r="I558" s="9">
        <f t="shared" si="57"/>
        <v>7044638.8350000009</v>
      </c>
      <c r="J558" s="7">
        <f t="shared" si="58"/>
        <v>7044.6388350000007</v>
      </c>
      <c r="K558" t="e">
        <f>VLOOKUP(A558,'Cacao Nacional'!B:D,3,0)</f>
        <v>#N/A</v>
      </c>
      <c r="L558" t="str">
        <f t="shared" si="59"/>
        <v>Abril</v>
      </c>
      <c r="M558" t="str">
        <f t="shared" si="60"/>
        <v>2015</v>
      </c>
      <c r="N558" t="str">
        <f t="shared" si="61"/>
        <v>Abril de 2015</v>
      </c>
      <c r="O558" s="24">
        <f t="shared" si="62"/>
        <v>42103</v>
      </c>
    </row>
    <row r="559" spans="1:15" x14ac:dyDescent="0.3">
      <c r="A559" s="1" t="s">
        <v>919</v>
      </c>
      <c r="B559" s="1" t="str">
        <f t="shared" si="56"/>
        <v>Abril 10 de 2015</v>
      </c>
      <c r="C559" s="1" t="s">
        <v>428</v>
      </c>
      <c r="D559" s="2">
        <v>2814.17</v>
      </c>
      <c r="E559" s="1" t="s">
        <v>429</v>
      </c>
      <c r="F559" s="3">
        <v>-0.49431607234411251</v>
      </c>
      <c r="G559" s="1" t="s">
        <v>430</v>
      </c>
      <c r="H559" s="8">
        <f>VLOOKUP(B559,'TRM2'!C:D,2,0)</f>
        <v>2494.77</v>
      </c>
      <c r="I559" s="9">
        <f t="shared" si="57"/>
        <v>7020706.8909</v>
      </c>
      <c r="J559" s="7">
        <f t="shared" si="58"/>
        <v>7020.7068909</v>
      </c>
      <c r="K559" t="e">
        <f>VLOOKUP(A559,'Cacao Nacional'!B:D,3,0)</f>
        <v>#N/A</v>
      </c>
      <c r="L559" t="str">
        <f t="shared" si="59"/>
        <v>Abril</v>
      </c>
      <c r="M559" t="str">
        <f t="shared" si="60"/>
        <v>2015</v>
      </c>
      <c r="N559" t="str">
        <f t="shared" si="61"/>
        <v>Abril de 2015</v>
      </c>
      <c r="O559" s="24">
        <f t="shared" si="62"/>
        <v>42104</v>
      </c>
    </row>
    <row r="560" spans="1:15" x14ac:dyDescent="0.3">
      <c r="A560" s="1" t="s">
        <v>89</v>
      </c>
      <c r="B560" s="1" t="str">
        <f t="shared" si="56"/>
        <v>Abril 13 de 2015</v>
      </c>
      <c r="C560" s="1" t="s">
        <v>428</v>
      </c>
      <c r="D560" s="2">
        <v>2835.54</v>
      </c>
      <c r="E560" s="1" t="s">
        <v>429</v>
      </c>
      <c r="F560" s="3">
        <v>0.75937132440470512</v>
      </c>
      <c r="G560" s="1" t="s">
        <v>430</v>
      </c>
      <c r="H560" s="8">
        <f>VLOOKUP(B560,'TRM2'!C:D,2,0)</f>
        <v>2516.08</v>
      </c>
      <c r="I560" s="9">
        <f t="shared" si="57"/>
        <v>7134445.4831999997</v>
      </c>
      <c r="J560" s="7">
        <f t="shared" si="58"/>
        <v>7134.4454831999992</v>
      </c>
      <c r="K560">
        <f>VLOOKUP(A560,'Cacao Nacional'!B:D,3,0)</f>
        <v>6040</v>
      </c>
      <c r="L560" t="str">
        <f t="shared" si="59"/>
        <v>Abril</v>
      </c>
      <c r="M560" t="str">
        <f t="shared" si="60"/>
        <v>2015</v>
      </c>
      <c r="N560" t="str">
        <f t="shared" si="61"/>
        <v>Abril de 2015</v>
      </c>
      <c r="O560" s="24">
        <f t="shared" si="62"/>
        <v>42107</v>
      </c>
    </row>
    <row r="561" spans="1:15" x14ac:dyDescent="0.3">
      <c r="A561" s="1" t="s">
        <v>920</v>
      </c>
      <c r="B561" s="1" t="str">
        <f t="shared" si="56"/>
        <v>Abril 14 de 2015</v>
      </c>
      <c r="C561" s="1" t="s">
        <v>428</v>
      </c>
      <c r="D561" s="2">
        <v>2879.73</v>
      </c>
      <c r="E561" s="1" t="s">
        <v>429</v>
      </c>
      <c r="F561" s="3">
        <v>1.5584333142893436</v>
      </c>
      <c r="G561" s="1" t="s">
        <v>430</v>
      </c>
      <c r="H561" s="8">
        <f>VLOOKUP(B561,'TRM2'!C:D,2,0)</f>
        <v>2537.33</v>
      </c>
      <c r="I561" s="9">
        <f t="shared" si="57"/>
        <v>7306825.3208999997</v>
      </c>
      <c r="J561" s="7">
        <f t="shared" si="58"/>
        <v>7306.8253208999995</v>
      </c>
      <c r="K561" t="e">
        <f>VLOOKUP(A561,'Cacao Nacional'!B:D,3,0)</f>
        <v>#N/A</v>
      </c>
      <c r="L561" t="str">
        <f t="shared" si="59"/>
        <v>Abril</v>
      </c>
      <c r="M561" t="str">
        <f t="shared" si="60"/>
        <v>2015</v>
      </c>
      <c r="N561" t="str">
        <f t="shared" si="61"/>
        <v>Abril de 2015</v>
      </c>
      <c r="O561" s="24">
        <f t="shared" si="62"/>
        <v>42108</v>
      </c>
    </row>
    <row r="562" spans="1:15" x14ac:dyDescent="0.3">
      <c r="A562" s="1" t="s">
        <v>921</v>
      </c>
      <c r="B562" s="1" t="str">
        <f t="shared" si="56"/>
        <v>Abril 15 de 2015</v>
      </c>
      <c r="C562" s="1" t="s">
        <v>428</v>
      </c>
      <c r="D562" s="2">
        <v>2844.94</v>
      </c>
      <c r="E562" s="1" t="s">
        <v>429</v>
      </c>
      <c r="F562" s="3">
        <v>-1.2080993704270875</v>
      </c>
      <c r="G562" s="1" t="s">
        <v>430</v>
      </c>
      <c r="H562" s="8">
        <f>VLOOKUP(B562,'TRM2'!C:D,2,0)</f>
        <v>2550.83</v>
      </c>
      <c r="I562" s="9">
        <f t="shared" si="57"/>
        <v>7256958.3001999995</v>
      </c>
      <c r="J562" s="7">
        <f t="shared" si="58"/>
        <v>7256.958300199999</v>
      </c>
      <c r="K562" t="e">
        <f>VLOOKUP(A562,'Cacao Nacional'!B:D,3,0)</f>
        <v>#N/A</v>
      </c>
      <c r="L562" t="str">
        <f t="shared" si="59"/>
        <v>Abril</v>
      </c>
      <c r="M562" t="str">
        <f t="shared" si="60"/>
        <v>2015</v>
      </c>
      <c r="N562" t="str">
        <f t="shared" si="61"/>
        <v>Abril de 2015</v>
      </c>
      <c r="O562" s="24">
        <f t="shared" si="62"/>
        <v>42109</v>
      </c>
    </row>
    <row r="563" spans="1:15" x14ac:dyDescent="0.3">
      <c r="A563" s="1" t="s">
        <v>922</v>
      </c>
      <c r="B563" s="1" t="str">
        <f t="shared" si="56"/>
        <v>Abril 16 de 2015</v>
      </c>
      <c r="C563" s="1" t="s">
        <v>428</v>
      </c>
      <c r="D563" s="2">
        <v>2895.12</v>
      </c>
      <c r="E563" s="1" t="s">
        <v>429</v>
      </c>
      <c r="F563" s="3">
        <v>1.7638333321616566</v>
      </c>
      <c r="G563" s="1" t="s">
        <v>430</v>
      </c>
      <c r="H563" s="8">
        <f>VLOOKUP(B563,'TRM2'!C:D,2,0)</f>
        <v>2534.63</v>
      </c>
      <c r="I563" s="9">
        <f t="shared" si="57"/>
        <v>7338058.0055999998</v>
      </c>
      <c r="J563" s="7">
        <f t="shared" si="58"/>
        <v>7338.0580055999999</v>
      </c>
      <c r="K563" t="e">
        <f>VLOOKUP(A563,'Cacao Nacional'!B:D,3,0)</f>
        <v>#N/A</v>
      </c>
      <c r="L563" t="str">
        <f t="shared" si="59"/>
        <v>Abril</v>
      </c>
      <c r="M563" t="str">
        <f t="shared" si="60"/>
        <v>2015</v>
      </c>
      <c r="N563" t="str">
        <f t="shared" si="61"/>
        <v>Abril de 2015</v>
      </c>
      <c r="O563" s="24">
        <f t="shared" si="62"/>
        <v>42110</v>
      </c>
    </row>
    <row r="564" spans="1:15" x14ac:dyDescent="0.3">
      <c r="A564" s="1" t="s">
        <v>923</v>
      </c>
      <c r="B564" s="1" t="str">
        <f t="shared" si="56"/>
        <v>Abril 17 de 2015</v>
      </c>
      <c r="C564" s="1" t="s">
        <v>428</v>
      </c>
      <c r="D564" s="2">
        <v>2868.87</v>
      </c>
      <c r="E564" s="1" t="s">
        <v>429</v>
      </c>
      <c r="F564" s="3">
        <v>-0.90669816795158753</v>
      </c>
      <c r="G564" s="1" t="s">
        <v>430</v>
      </c>
      <c r="H564" s="8">
        <f>VLOOKUP(B564,'TRM2'!C:D,2,0)</f>
        <v>2493.9299999999998</v>
      </c>
      <c r="I564" s="9">
        <f t="shared" si="57"/>
        <v>7154760.9590999996</v>
      </c>
      <c r="J564" s="7">
        <f t="shared" si="58"/>
        <v>7154.7609591</v>
      </c>
      <c r="K564" t="e">
        <f>VLOOKUP(A564,'Cacao Nacional'!B:D,3,0)</f>
        <v>#N/A</v>
      </c>
      <c r="L564" t="str">
        <f t="shared" si="59"/>
        <v>Abril</v>
      </c>
      <c r="M564" t="str">
        <f t="shared" si="60"/>
        <v>2015</v>
      </c>
      <c r="N564" t="str">
        <f t="shared" si="61"/>
        <v>Abril de 2015</v>
      </c>
      <c r="O564" s="24">
        <f t="shared" si="62"/>
        <v>42111</v>
      </c>
    </row>
    <row r="565" spans="1:15" x14ac:dyDescent="0.3">
      <c r="A565" s="1" t="s">
        <v>90</v>
      </c>
      <c r="B565" s="1" t="str">
        <f t="shared" si="56"/>
        <v>Abril 20 de 2015</v>
      </c>
      <c r="C565" s="1" t="s">
        <v>428</v>
      </c>
      <c r="D565" s="2">
        <v>2822.19</v>
      </c>
      <c r="E565" s="1" t="s">
        <v>429</v>
      </c>
      <c r="F565" s="3">
        <v>-1.6271214798858031</v>
      </c>
      <c r="G565" s="1" t="s">
        <v>430</v>
      </c>
      <c r="H565" s="8">
        <f>VLOOKUP(B565,'TRM2'!C:D,2,0)</f>
        <v>2495.0100000000002</v>
      </c>
      <c r="I565" s="9">
        <f t="shared" si="57"/>
        <v>7041392.271900001</v>
      </c>
      <c r="J565" s="7">
        <f t="shared" si="58"/>
        <v>7041.3922719000011</v>
      </c>
      <c r="K565">
        <f>VLOOKUP(A565,'Cacao Nacional'!B:D,3,0)</f>
        <v>6040</v>
      </c>
      <c r="L565" t="str">
        <f t="shared" si="59"/>
        <v>Abril</v>
      </c>
      <c r="M565" t="str">
        <f t="shared" si="60"/>
        <v>2015</v>
      </c>
      <c r="N565" t="str">
        <f t="shared" si="61"/>
        <v>Abril de 2015</v>
      </c>
      <c r="O565" s="24">
        <f t="shared" si="62"/>
        <v>42114</v>
      </c>
    </row>
    <row r="566" spans="1:15" x14ac:dyDescent="0.3">
      <c r="A566" s="1" t="s">
        <v>924</v>
      </c>
      <c r="B566" s="1" t="str">
        <f t="shared" si="56"/>
        <v>Abril 21 de 2015</v>
      </c>
      <c r="C566" s="1" t="s">
        <v>428</v>
      </c>
      <c r="D566" s="2">
        <v>2820.24</v>
      </c>
      <c r="E566" s="1" t="s">
        <v>429</v>
      </c>
      <c r="F566" s="3">
        <v>-6.9095277072070735E-2</v>
      </c>
      <c r="G566" s="1" t="s">
        <v>430</v>
      </c>
      <c r="H566" s="8">
        <f>VLOOKUP(B566,'TRM2'!C:D,2,0)</f>
        <v>2487.0700000000002</v>
      </c>
      <c r="I566" s="9">
        <f t="shared" si="57"/>
        <v>7014134.2967999997</v>
      </c>
      <c r="J566" s="7">
        <f t="shared" si="58"/>
        <v>7014.1342967999999</v>
      </c>
      <c r="K566" t="e">
        <f>VLOOKUP(A566,'Cacao Nacional'!B:D,3,0)</f>
        <v>#N/A</v>
      </c>
      <c r="L566" t="str">
        <f t="shared" si="59"/>
        <v>Abril</v>
      </c>
      <c r="M566" t="str">
        <f t="shared" si="60"/>
        <v>2015</v>
      </c>
      <c r="N566" t="str">
        <f t="shared" si="61"/>
        <v>Abril de 2015</v>
      </c>
      <c r="O566" s="24">
        <f t="shared" si="62"/>
        <v>42115</v>
      </c>
    </row>
    <row r="567" spans="1:15" x14ac:dyDescent="0.3">
      <c r="A567" s="1" t="s">
        <v>925</v>
      </c>
      <c r="B567" s="1" t="str">
        <f t="shared" si="56"/>
        <v>Abril 22 de 2015</v>
      </c>
      <c r="C567" s="1" t="s">
        <v>428</v>
      </c>
      <c r="D567" s="2">
        <v>2826.91</v>
      </c>
      <c r="E567" s="1" t="s">
        <v>429</v>
      </c>
      <c r="F567" s="3">
        <v>0.23650469463592011</v>
      </c>
      <c r="G567" s="1" t="s">
        <v>430</v>
      </c>
      <c r="H567" s="8">
        <f>VLOOKUP(B567,'TRM2'!C:D,2,0)</f>
        <v>2469.0300000000002</v>
      </c>
      <c r="I567" s="9">
        <f t="shared" si="57"/>
        <v>6979725.5973000005</v>
      </c>
      <c r="J567" s="7">
        <f t="shared" si="58"/>
        <v>6979.7255973000001</v>
      </c>
      <c r="K567" t="e">
        <f>VLOOKUP(A567,'Cacao Nacional'!B:D,3,0)</f>
        <v>#N/A</v>
      </c>
      <c r="L567" t="str">
        <f t="shared" si="59"/>
        <v>Abril</v>
      </c>
      <c r="M567" t="str">
        <f t="shared" si="60"/>
        <v>2015</v>
      </c>
      <c r="N567" t="str">
        <f t="shared" si="61"/>
        <v>Abril de 2015</v>
      </c>
      <c r="O567" s="24">
        <f t="shared" si="62"/>
        <v>42116</v>
      </c>
    </row>
    <row r="568" spans="1:15" x14ac:dyDescent="0.3">
      <c r="A568" s="1" t="s">
        <v>926</v>
      </c>
      <c r="B568" s="1" t="str">
        <f t="shared" si="56"/>
        <v>Abril 23 de 2015</v>
      </c>
      <c r="C568" s="1" t="s">
        <v>428</v>
      </c>
      <c r="D568" s="2">
        <v>2844.97</v>
      </c>
      <c r="E568" s="1" t="s">
        <v>429</v>
      </c>
      <c r="F568" s="3">
        <v>0.63886009812834321</v>
      </c>
      <c r="G568" s="1" t="s">
        <v>430</v>
      </c>
      <c r="H568" s="8">
        <f>VLOOKUP(B568,'TRM2'!C:D,2,0)</f>
        <v>2488.5</v>
      </c>
      <c r="I568" s="9">
        <f t="shared" si="57"/>
        <v>7079707.8449999997</v>
      </c>
      <c r="J568" s="7">
        <f t="shared" si="58"/>
        <v>7079.7078449999999</v>
      </c>
      <c r="K568" t="e">
        <f>VLOOKUP(A568,'Cacao Nacional'!B:D,3,0)</f>
        <v>#N/A</v>
      </c>
      <c r="L568" t="str">
        <f t="shared" si="59"/>
        <v>Abril</v>
      </c>
      <c r="M568" t="str">
        <f t="shared" si="60"/>
        <v>2015</v>
      </c>
      <c r="N568" t="str">
        <f t="shared" si="61"/>
        <v>Abril de 2015</v>
      </c>
      <c r="O568" s="24">
        <f t="shared" si="62"/>
        <v>42117</v>
      </c>
    </row>
    <row r="569" spans="1:15" x14ac:dyDescent="0.3">
      <c r="A569" s="1" t="s">
        <v>927</v>
      </c>
      <c r="B569" s="1" t="str">
        <f t="shared" si="56"/>
        <v>Abril 24 de 2015</v>
      </c>
      <c r="C569" s="1" t="s">
        <v>428</v>
      </c>
      <c r="D569" s="2">
        <v>2922.78</v>
      </c>
      <c r="E569" s="1" t="s">
        <v>429</v>
      </c>
      <c r="F569" s="3">
        <v>2.7350024780577793</v>
      </c>
      <c r="G569" s="1" t="s">
        <v>430</v>
      </c>
      <c r="H569" s="8">
        <f>VLOOKUP(B569,'TRM2'!C:D,2,0)</f>
        <v>2471.21</v>
      </c>
      <c r="I569" s="9">
        <f t="shared" si="57"/>
        <v>7222803.1638000002</v>
      </c>
      <c r="J569" s="7">
        <f t="shared" si="58"/>
        <v>7222.8031638000002</v>
      </c>
      <c r="K569" t="e">
        <f>VLOOKUP(A569,'Cacao Nacional'!B:D,3,0)</f>
        <v>#N/A</v>
      </c>
      <c r="L569" t="str">
        <f t="shared" si="59"/>
        <v>Abril</v>
      </c>
      <c r="M569" t="str">
        <f t="shared" si="60"/>
        <v>2015</v>
      </c>
      <c r="N569" t="str">
        <f t="shared" si="61"/>
        <v>Abril de 2015</v>
      </c>
      <c r="O569" s="24">
        <f t="shared" si="62"/>
        <v>42118</v>
      </c>
    </row>
    <row r="570" spans="1:15" x14ac:dyDescent="0.3">
      <c r="A570" s="1" t="s">
        <v>91</v>
      </c>
      <c r="B570" s="1" t="str">
        <f t="shared" si="56"/>
        <v>Abril 27 de 2015</v>
      </c>
      <c r="C570" s="1" t="s">
        <v>428</v>
      </c>
      <c r="D570" s="2">
        <v>2960.14</v>
      </c>
      <c r="E570" s="1" t="s">
        <v>429</v>
      </c>
      <c r="F570" s="3">
        <v>1.2782351049343321</v>
      </c>
      <c r="G570" s="1" t="s">
        <v>430</v>
      </c>
      <c r="H570" s="8">
        <f>VLOOKUP(B570,'TRM2'!C:D,2,0)</f>
        <v>2461.17</v>
      </c>
      <c r="I570" s="9">
        <f t="shared" si="57"/>
        <v>7285407.7637999998</v>
      </c>
      <c r="J570" s="7">
        <f t="shared" si="58"/>
        <v>7285.4077637999999</v>
      </c>
      <c r="K570">
        <f>VLOOKUP(A570,'Cacao Nacional'!B:D,3,0)</f>
        <v>6012.5</v>
      </c>
      <c r="L570" t="str">
        <f t="shared" si="59"/>
        <v>Abril</v>
      </c>
      <c r="M570" t="str">
        <f t="shared" si="60"/>
        <v>2015</v>
      </c>
      <c r="N570" t="str">
        <f t="shared" si="61"/>
        <v>Abril de 2015</v>
      </c>
      <c r="O570" s="24">
        <f t="shared" si="62"/>
        <v>42121</v>
      </c>
    </row>
    <row r="571" spans="1:15" x14ac:dyDescent="0.3">
      <c r="A571" s="1" t="s">
        <v>928</v>
      </c>
      <c r="B571" s="1" t="str">
        <f t="shared" si="56"/>
        <v>Abril 28 de 2015</v>
      </c>
      <c r="C571" s="1" t="s">
        <v>428</v>
      </c>
      <c r="D571" s="2">
        <v>2965.26</v>
      </c>
      <c r="E571" s="1" t="s">
        <v>429</v>
      </c>
      <c r="F571" s="3">
        <v>0.17296479220578573</v>
      </c>
      <c r="G571" s="1" t="s">
        <v>430</v>
      </c>
      <c r="H571" s="8">
        <f>VLOOKUP(B571,'TRM2'!C:D,2,0)</f>
        <v>2419.81</v>
      </c>
      <c r="I571" s="9">
        <f t="shared" si="57"/>
        <v>7175365.8006000007</v>
      </c>
      <c r="J571" s="7">
        <f t="shared" si="58"/>
        <v>7175.3658006000005</v>
      </c>
      <c r="K571" t="e">
        <f>VLOOKUP(A571,'Cacao Nacional'!B:D,3,0)</f>
        <v>#N/A</v>
      </c>
      <c r="L571" t="str">
        <f t="shared" si="59"/>
        <v>Abril</v>
      </c>
      <c r="M571" t="str">
        <f t="shared" si="60"/>
        <v>2015</v>
      </c>
      <c r="N571" t="str">
        <f t="shared" si="61"/>
        <v>Abril de 2015</v>
      </c>
      <c r="O571" s="24">
        <f t="shared" si="62"/>
        <v>42122</v>
      </c>
    </row>
    <row r="572" spans="1:15" x14ac:dyDescent="0.3">
      <c r="A572" s="1" t="s">
        <v>929</v>
      </c>
      <c r="B572" s="1" t="str">
        <f t="shared" si="56"/>
        <v>Abril 29 de 2015</v>
      </c>
      <c r="C572" s="1" t="s">
        <v>428</v>
      </c>
      <c r="D572" s="2">
        <v>2990.04</v>
      </c>
      <c r="E572" s="1" t="s">
        <v>429</v>
      </c>
      <c r="F572" s="3">
        <v>0.83567714129620141</v>
      </c>
      <c r="G572" s="1" t="s">
        <v>430</v>
      </c>
      <c r="H572" s="8">
        <f>VLOOKUP(B572,'TRM2'!C:D,2,0)</f>
        <v>2393.42</v>
      </c>
      <c r="I572" s="9">
        <f t="shared" si="57"/>
        <v>7156421.5367999999</v>
      </c>
      <c r="J572" s="7">
        <f t="shared" si="58"/>
        <v>7156.4215367999996</v>
      </c>
      <c r="K572" t="e">
        <f>VLOOKUP(A572,'Cacao Nacional'!B:D,3,0)</f>
        <v>#N/A</v>
      </c>
      <c r="L572" t="str">
        <f t="shared" si="59"/>
        <v>Abril</v>
      </c>
      <c r="M572" t="str">
        <f t="shared" si="60"/>
        <v>2015</v>
      </c>
      <c r="N572" t="str">
        <f t="shared" si="61"/>
        <v>Abril de 2015</v>
      </c>
      <c r="O572" s="24">
        <f t="shared" si="62"/>
        <v>42123</v>
      </c>
    </row>
    <row r="573" spans="1:15" x14ac:dyDescent="0.3">
      <c r="A573" s="1" t="s">
        <v>930</v>
      </c>
      <c r="B573" s="1" t="str">
        <f t="shared" si="56"/>
        <v>Abril 30 de 2015</v>
      </c>
      <c r="C573" s="1" t="s">
        <v>428</v>
      </c>
      <c r="D573" s="2">
        <v>2987.14</v>
      </c>
      <c r="E573" s="1" t="s">
        <v>429</v>
      </c>
      <c r="F573" s="3">
        <v>-9.6988669047908746E-2</v>
      </c>
      <c r="G573" s="1" t="s">
        <v>430</v>
      </c>
      <c r="H573" s="8">
        <f>VLOOKUP(B573,'TRM2'!C:D,2,0)</f>
        <v>2388.06</v>
      </c>
      <c r="I573" s="9">
        <f t="shared" si="57"/>
        <v>7133469.5483999997</v>
      </c>
      <c r="J573" s="7">
        <f t="shared" si="58"/>
        <v>7133.4695483999994</v>
      </c>
      <c r="K573" t="e">
        <f>VLOOKUP(A573,'Cacao Nacional'!B:D,3,0)</f>
        <v>#N/A</v>
      </c>
      <c r="L573" t="str">
        <f t="shared" si="59"/>
        <v>Abril</v>
      </c>
      <c r="M573" t="str">
        <f t="shared" si="60"/>
        <v>2015</v>
      </c>
      <c r="N573" t="str">
        <f t="shared" si="61"/>
        <v>Abril de 2015</v>
      </c>
      <c r="O573" s="24">
        <f t="shared" si="62"/>
        <v>42124</v>
      </c>
    </row>
    <row r="574" spans="1:15" x14ac:dyDescent="0.3">
      <c r="A574" s="1" t="s">
        <v>92</v>
      </c>
      <c r="B574" s="1" t="str">
        <f t="shared" si="56"/>
        <v>Mayo 4 de 2015</v>
      </c>
      <c r="C574" s="1" t="s">
        <v>428</v>
      </c>
      <c r="D574" s="2">
        <v>2987.14</v>
      </c>
      <c r="E574" s="1" t="s">
        <v>429</v>
      </c>
      <c r="F574" s="3">
        <v>0</v>
      </c>
      <c r="G574" s="1" t="s">
        <v>430</v>
      </c>
      <c r="H574" s="8">
        <f>VLOOKUP(B574,'TRM2'!C:D,2,0)</f>
        <v>2393.58</v>
      </c>
      <c r="I574" s="9">
        <f t="shared" si="57"/>
        <v>7149958.5611999994</v>
      </c>
      <c r="J574" s="7">
        <f t="shared" si="58"/>
        <v>7149.9585611999992</v>
      </c>
      <c r="K574">
        <f>VLOOKUP(A574,'Cacao Nacional'!B:D,3,0)</f>
        <v>5980</v>
      </c>
      <c r="L574" t="str">
        <f t="shared" si="59"/>
        <v>Mayo</v>
      </c>
      <c r="M574" t="str">
        <f t="shared" si="60"/>
        <v>2015</v>
      </c>
      <c r="N574" t="str">
        <f t="shared" si="61"/>
        <v>Mayo de 2015</v>
      </c>
      <c r="O574" s="24">
        <f t="shared" si="62"/>
        <v>42128</v>
      </c>
    </row>
    <row r="575" spans="1:15" x14ac:dyDescent="0.3">
      <c r="A575" s="1" t="s">
        <v>931</v>
      </c>
      <c r="B575" s="1" t="str">
        <f t="shared" si="56"/>
        <v>Mayo 5 de 2015</v>
      </c>
      <c r="C575" s="1" t="s">
        <v>428</v>
      </c>
      <c r="D575" s="2">
        <v>2982.72</v>
      </c>
      <c r="E575" s="1" t="s">
        <v>429</v>
      </c>
      <c r="F575" s="3">
        <v>-0.14796762120289217</v>
      </c>
      <c r="G575" s="1" t="s">
        <v>430</v>
      </c>
      <c r="H575" s="8">
        <f>VLOOKUP(B575,'TRM2'!C:D,2,0)</f>
        <v>2408.17</v>
      </c>
      <c r="I575" s="9">
        <f t="shared" si="57"/>
        <v>7182896.8223999999</v>
      </c>
      <c r="J575" s="7">
        <f t="shared" si="58"/>
        <v>7182.8968224</v>
      </c>
      <c r="K575" t="e">
        <f>VLOOKUP(A575,'Cacao Nacional'!B:D,3,0)</f>
        <v>#N/A</v>
      </c>
      <c r="L575" t="str">
        <f t="shared" si="59"/>
        <v>Mayo</v>
      </c>
      <c r="M575" t="str">
        <f t="shared" si="60"/>
        <v>2015</v>
      </c>
      <c r="N575" t="str">
        <f t="shared" si="61"/>
        <v>Mayo de 2015</v>
      </c>
      <c r="O575" s="24">
        <f t="shared" si="62"/>
        <v>42129</v>
      </c>
    </row>
    <row r="576" spans="1:15" x14ac:dyDescent="0.3">
      <c r="A576" s="1" t="s">
        <v>932</v>
      </c>
      <c r="B576" s="1" t="str">
        <f t="shared" si="56"/>
        <v>Mayo 6 de 2015</v>
      </c>
      <c r="C576" s="1" t="s">
        <v>428</v>
      </c>
      <c r="D576" s="2">
        <v>2968.14</v>
      </c>
      <c r="E576" s="1" t="s">
        <v>429</v>
      </c>
      <c r="F576" s="3">
        <v>-0.48881557772770923</v>
      </c>
      <c r="G576" s="1" t="s">
        <v>430</v>
      </c>
      <c r="H576" s="8">
        <f>VLOOKUP(B576,'TRM2'!C:D,2,0)</f>
        <v>2386.7199999999998</v>
      </c>
      <c r="I576" s="9">
        <f t="shared" si="57"/>
        <v>7084119.1007999992</v>
      </c>
      <c r="J576" s="7">
        <f t="shared" si="58"/>
        <v>7084.1191007999996</v>
      </c>
      <c r="K576" t="e">
        <f>VLOOKUP(A576,'Cacao Nacional'!B:D,3,0)</f>
        <v>#N/A</v>
      </c>
      <c r="L576" t="str">
        <f t="shared" si="59"/>
        <v>Mayo</v>
      </c>
      <c r="M576" t="str">
        <f t="shared" si="60"/>
        <v>2015</v>
      </c>
      <c r="N576" t="str">
        <f t="shared" si="61"/>
        <v>Mayo de 2015</v>
      </c>
      <c r="O576" s="24">
        <f t="shared" si="62"/>
        <v>42130</v>
      </c>
    </row>
    <row r="577" spans="1:15" x14ac:dyDescent="0.3">
      <c r="A577" s="1" t="s">
        <v>933</v>
      </c>
      <c r="B577" s="1" t="str">
        <f t="shared" si="56"/>
        <v>Mayo 7 de 2015</v>
      </c>
      <c r="C577" s="1" t="s">
        <v>428</v>
      </c>
      <c r="D577" s="2">
        <v>2979.42</v>
      </c>
      <c r="E577" s="1" t="s">
        <v>429</v>
      </c>
      <c r="F577" s="3">
        <v>0.38003598213022971</v>
      </c>
      <c r="G577" s="1" t="s">
        <v>430</v>
      </c>
      <c r="H577" s="8">
        <f>VLOOKUP(B577,'TRM2'!C:D,2,0)</f>
        <v>2362.41</v>
      </c>
      <c r="I577" s="9">
        <f t="shared" si="57"/>
        <v>7038611.6021999996</v>
      </c>
      <c r="J577" s="7">
        <f t="shared" si="58"/>
        <v>7038.6116021999997</v>
      </c>
      <c r="K577" t="e">
        <f>VLOOKUP(A577,'Cacao Nacional'!B:D,3,0)</f>
        <v>#N/A</v>
      </c>
      <c r="L577" t="str">
        <f t="shared" si="59"/>
        <v>Mayo</v>
      </c>
      <c r="M577" t="str">
        <f t="shared" si="60"/>
        <v>2015</v>
      </c>
      <c r="N577" t="str">
        <f t="shared" si="61"/>
        <v>Mayo de 2015</v>
      </c>
      <c r="O577" s="24">
        <f t="shared" si="62"/>
        <v>42131</v>
      </c>
    </row>
    <row r="578" spans="1:15" x14ac:dyDescent="0.3">
      <c r="A578" s="1" t="s">
        <v>934</v>
      </c>
      <c r="B578" s="1" t="str">
        <f t="shared" si="56"/>
        <v>Mayo 8 de 2015</v>
      </c>
      <c r="C578" s="1" t="s">
        <v>428</v>
      </c>
      <c r="D578" s="2">
        <v>2996.94</v>
      </c>
      <c r="E578" s="1" t="s">
        <v>429</v>
      </c>
      <c r="F578" s="3">
        <v>0.5880339126407147</v>
      </c>
      <c r="G578" s="1" t="s">
        <v>430</v>
      </c>
      <c r="H578" s="8">
        <f>VLOOKUP(B578,'TRM2'!C:D,2,0)</f>
        <v>2369.23</v>
      </c>
      <c r="I578" s="9">
        <f t="shared" si="57"/>
        <v>7100440.1562000001</v>
      </c>
      <c r="J578" s="7">
        <f t="shared" si="58"/>
        <v>7100.4401562000003</v>
      </c>
      <c r="K578" t="e">
        <f>VLOOKUP(A578,'Cacao Nacional'!B:D,3,0)</f>
        <v>#N/A</v>
      </c>
      <c r="L578" t="str">
        <f t="shared" si="59"/>
        <v>Mayo</v>
      </c>
      <c r="M578" t="str">
        <f t="shared" si="60"/>
        <v>2015</v>
      </c>
      <c r="N578" t="str">
        <f t="shared" si="61"/>
        <v>Mayo de 2015</v>
      </c>
      <c r="O578" s="24">
        <f t="shared" si="62"/>
        <v>42132</v>
      </c>
    </row>
    <row r="579" spans="1:15" x14ac:dyDescent="0.3">
      <c r="A579" s="1" t="s">
        <v>93</v>
      </c>
      <c r="B579" s="1" t="str">
        <f t="shared" ref="B579:B642" si="63">MID(A579,FIND(",",A579,1)+2,LEN(A579)-FIND(",",A579,1))</f>
        <v>Mayo 11 de 2015</v>
      </c>
      <c r="C579" s="1" t="s">
        <v>428</v>
      </c>
      <c r="D579" s="2">
        <v>3048.79</v>
      </c>
      <c r="E579" s="1" t="s">
        <v>429</v>
      </c>
      <c r="F579" s="3">
        <v>1.7300980333273244</v>
      </c>
      <c r="G579" s="1" t="s">
        <v>430</v>
      </c>
      <c r="H579" s="8">
        <f>VLOOKUP(B579,'TRM2'!C:D,2,0)</f>
        <v>2360.58</v>
      </c>
      <c r="I579" s="9">
        <f t="shared" ref="I579:I642" si="64">D579*H579</f>
        <v>7196912.6981999995</v>
      </c>
      <c r="J579" s="7">
        <f t="shared" ref="J579:J642" si="65">I579/1000</f>
        <v>7196.9126981999998</v>
      </c>
      <c r="K579">
        <f>VLOOKUP(A579,'Cacao Nacional'!B:D,3,0)</f>
        <v>5980</v>
      </c>
      <c r="L579" t="str">
        <f t="shared" ref="L579:L642" si="66">MID(A579,FIND(" ",A579,1)+1,FIND(" ",A579,FIND(" ",A579,1)+1)-FIND(" ",A579,1)-1)</f>
        <v>Mayo</v>
      </c>
      <c r="M579" t="str">
        <f t="shared" ref="M579:M642" si="67">RIGHT(A579,4)</f>
        <v>2015</v>
      </c>
      <c r="N579" t="str">
        <f t="shared" ref="N579:N642" si="68">_xlfn.CONCAT(L579," de ",M579)</f>
        <v>Mayo de 2015</v>
      </c>
      <c r="O579" s="24">
        <f t="shared" ref="O579:O642" si="69">VALUE(TEXT(VALUE(MID(A579,FIND(" ",A579,FIND(" ",A579,1)+1)+1,FIND(" ",A579,FIND(" ",A579,FIND(" ",A579,1)+1)+1)-FIND(" ",A579,FIND(" ",A579,1)+1)-1))&amp;"/"&amp;MONTH(L579&amp;1)&amp;"/"&amp;VALUE(M579),"dd/mm/yyyy"))</f>
        <v>42135</v>
      </c>
    </row>
    <row r="580" spans="1:15" x14ac:dyDescent="0.3">
      <c r="A580" s="1" t="s">
        <v>935</v>
      </c>
      <c r="B580" s="1" t="str">
        <f t="shared" si="63"/>
        <v>Mayo 12 de 2015</v>
      </c>
      <c r="C580" s="1" t="s">
        <v>428</v>
      </c>
      <c r="D580" s="2">
        <v>3090.46</v>
      </c>
      <c r="E580" s="1" t="s">
        <v>429</v>
      </c>
      <c r="F580" s="3">
        <v>1.3667717356721871</v>
      </c>
      <c r="G580" s="1" t="s">
        <v>430</v>
      </c>
      <c r="H580" s="8">
        <f>VLOOKUP(B580,'TRM2'!C:D,2,0)</f>
        <v>2381.5300000000002</v>
      </c>
      <c r="I580" s="9">
        <f t="shared" si="64"/>
        <v>7360023.2038000003</v>
      </c>
      <c r="J580" s="7">
        <f t="shared" si="65"/>
        <v>7360.0232038000004</v>
      </c>
      <c r="K580" t="e">
        <f>VLOOKUP(A580,'Cacao Nacional'!B:D,3,0)</f>
        <v>#N/A</v>
      </c>
      <c r="L580" t="str">
        <f t="shared" si="66"/>
        <v>Mayo</v>
      </c>
      <c r="M580" t="str">
        <f t="shared" si="67"/>
        <v>2015</v>
      </c>
      <c r="N580" t="str">
        <f t="shared" si="68"/>
        <v>Mayo de 2015</v>
      </c>
      <c r="O580" s="24">
        <f t="shared" si="69"/>
        <v>42136</v>
      </c>
    </row>
    <row r="581" spans="1:15" x14ac:dyDescent="0.3">
      <c r="A581" s="1" t="s">
        <v>936</v>
      </c>
      <c r="B581" s="1" t="str">
        <f t="shared" si="63"/>
        <v>Mayo 13 de 2015</v>
      </c>
      <c r="C581" s="1" t="s">
        <v>428</v>
      </c>
      <c r="D581" s="2">
        <v>3110.31</v>
      </c>
      <c r="E581" s="1" t="s">
        <v>429</v>
      </c>
      <c r="F581" s="3">
        <v>0.64229920464914314</v>
      </c>
      <c r="G581" s="1" t="s">
        <v>430</v>
      </c>
      <c r="H581" s="8">
        <f>VLOOKUP(B581,'TRM2'!C:D,2,0)</f>
        <v>2386.77</v>
      </c>
      <c r="I581" s="9">
        <f t="shared" si="64"/>
        <v>7423594.5987</v>
      </c>
      <c r="J581" s="7">
        <f t="shared" si="65"/>
        <v>7423.5945986999996</v>
      </c>
      <c r="K581" t="e">
        <f>VLOOKUP(A581,'Cacao Nacional'!B:D,3,0)</f>
        <v>#N/A</v>
      </c>
      <c r="L581" t="str">
        <f t="shared" si="66"/>
        <v>Mayo</v>
      </c>
      <c r="M581" t="str">
        <f t="shared" si="67"/>
        <v>2015</v>
      </c>
      <c r="N581" t="str">
        <f t="shared" si="68"/>
        <v>Mayo de 2015</v>
      </c>
      <c r="O581" s="24">
        <f t="shared" si="69"/>
        <v>42137</v>
      </c>
    </row>
    <row r="582" spans="1:15" x14ac:dyDescent="0.3">
      <c r="A582" s="1" t="s">
        <v>937</v>
      </c>
      <c r="B582" s="1" t="str">
        <f t="shared" si="63"/>
        <v>Mayo 14 de 2015</v>
      </c>
      <c r="C582" s="1" t="s">
        <v>428</v>
      </c>
      <c r="D582" s="2">
        <v>3134.06</v>
      </c>
      <c r="E582" s="1" t="s">
        <v>429</v>
      </c>
      <c r="F582" s="3">
        <v>0.76358948143432648</v>
      </c>
      <c r="G582" s="1" t="s">
        <v>430</v>
      </c>
      <c r="H582" s="8">
        <f>VLOOKUP(B582,'TRM2'!C:D,2,0)</f>
        <v>2377.87</v>
      </c>
      <c r="I582" s="9">
        <f t="shared" si="64"/>
        <v>7452387.2522</v>
      </c>
      <c r="J582" s="7">
        <f t="shared" si="65"/>
        <v>7452.3872522000001</v>
      </c>
      <c r="K582" t="e">
        <f>VLOOKUP(A582,'Cacao Nacional'!B:D,3,0)</f>
        <v>#N/A</v>
      </c>
      <c r="L582" t="str">
        <f t="shared" si="66"/>
        <v>Mayo</v>
      </c>
      <c r="M582" t="str">
        <f t="shared" si="67"/>
        <v>2015</v>
      </c>
      <c r="N582" t="str">
        <f t="shared" si="68"/>
        <v>Mayo de 2015</v>
      </c>
      <c r="O582" s="24">
        <f t="shared" si="69"/>
        <v>42138</v>
      </c>
    </row>
    <row r="583" spans="1:15" x14ac:dyDescent="0.3">
      <c r="A583" s="1" t="s">
        <v>938</v>
      </c>
      <c r="B583" s="1" t="str">
        <f t="shared" si="63"/>
        <v>Mayo 15 de 2015</v>
      </c>
      <c r="C583" s="1" t="s">
        <v>428</v>
      </c>
      <c r="D583" s="2">
        <v>3177.88</v>
      </c>
      <c r="E583" s="1" t="s">
        <v>429</v>
      </c>
      <c r="F583" s="3">
        <v>1.3981863780527548</v>
      </c>
      <c r="G583" s="1" t="s">
        <v>430</v>
      </c>
      <c r="H583" s="8">
        <f>VLOOKUP(B583,'TRM2'!C:D,2,0)</f>
        <v>2389.4899999999998</v>
      </c>
      <c r="I583" s="9">
        <f t="shared" si="64"/>
        <v>7593512.4811999993</v>
      </c>
      <c r="J583" s="7">
        <f t="shared" si="65"/>
        <v>7593.5124811999995</v>
      </c>
      <c r="K583" t="e">
        <f>VLOOKUP(A583,'Cacao Nacional'!B:D,3,0)</f>
        <v>#N/A</v>
      </c>
      <c r="L583" t="str">
        <f t="shared" si="66"/>
        <v>Mayo</v>
      </c>
      <c r="M583" t="str">
        <f t="shared" si="67"/>
        <v>2015</v>
      </c>
      <c r="N583" t="str">
        <f t="shared" si="68"/>
        <v>Mayo de 2015</v>
      </c>
      <c r="O583" s="24">
        <f t="shared" si="69"/>
        <v>42139</v>
      </c>
    </row>
    <row r="584" spans="1:15" x14ac:dyDescent="0.3">
      <c r="A584" s="1" t="s">
        <v>939</v>
      </c>
      <c r="B584" s="1" t="str">
        <f t="shared" si="63"/>
        <v>Mayo 19 de 2015</v>
      </c>
      <c r="C584" s="1" t="s">
        <v>428</v>
      </c>
      <c r="D584" s="2">
        <v>3178.35</v>
      </c>
      <c r="E584" s="1" t="s">
        <v>429</v>
      </c>
      <c r="F584" s="3">
        <v>1.47897340365212E-2</v>
      </c>
      <c r="G584" s="1" t="s">
        <v>430</v>
      </c>
      <c r="H584" s="8">
        <f>VLOOKUP(B584,'TRM2'!C:D,2,0)</f>
        <v>2417.0100000000002</v>
      </c>
      <c r="I584" s="9">
        <f t="shared" si="64"/>
        <v>7682103.7335000001</v>
      </c>
      <c r="J584" s="7">
        <f t="shared" si="65"/>
        <v>7682.1037335000001</v>
      </c>
      <c r="K584" t="e">
        <f>VLOOKUP(A584,'Cacao Nacional'!B:D,3,0)</f>
        <v>#N/A</v>
      </c>
      <c r="L584" t="str">
        <f t="shared" si="66"/>
        <v>Mayo</v>
      </c>
      <c r="M584" t="str">
        <f t="shared" si="67"/>
        <v>2015</v>
      </c>
      <c r="N584" t="str">
        <f t="shared" si="68"/>
        <v>Mayo de 2015</v>
      </c>
      <c r="O584" s="24">
        <f t="shared" si="69"/>
        <v>42143</v>
      </c>
    </row>
    <row r="585" spans="1:15" x14ac:dyDescent="0.3">
      <c r="A585" s="1" t="s">
        <v>940</v>
      </c>
      <c r="B585" s="1" t="str">
        <f t="shared" si="63"/>
        <v>Mayo 20 de 2015</v>
      </c>
      <c r="C585" s="1" t="s">
        <v>428</v>
      </c>
      <c r="D585" s="2">
        <v>3158.02</v>
      </c>
      <c r="E585" s="1" t="s">
        <v>429</v>
      </c>
      <c r="F585" s="3">
        <v>-0.63964006481350166</v>
      </c>
      <c r="G585" s="1" t="s">
        <v>430</v>
      </c>
      <c r="H585" s="8">
        <f>VLOOKUP(B585,'TRM2'!C:D,2,0)</f>
        <v>2475.4499999999998</v>
      </c>
      <c r="I585" s="9">
        <f t="shared" si="64"/>
        <v>7817520.6089999992</v>
      </c>
      <c r="J585" s="7">
        <f t="shared" si="65"/>
        <v>7817.5206089999992</v>
      </c>
      <c r="K585" t="e">
        <f>VLOOKUP(A585,'Cacao Nacional'!B:D,3,0)</f>
        <v>#N/A</v>
      </c>
      <c r="L585" t="str">
        <f t="shared" si="66"/>
        <v>Mayo</v>
      </c>
      <c r="M585" t="str">
        <f t="shared" si="67"/>
        <v>2015</v>
      </c>
      <c r="N585" t="str">
        <f t="shared" si="68"/>
        <v>Mayo de 2015</v>
      </c>
      <c r="O585" s="24">
        <f t="shared" si="69"/>
        <v>42144</v>
      </c>
    </row>
    <row r="586" spans="1:15" x14ac:dyDescent="0.3">
      <c r="A586" s="1" t="s">
        <v>941</v>
      </c>
      <c r="B586" s="1" t="str">
        <f t="shared" si="63"/>
        <v>Mayo 21 de 2015</v>
      </c>
      <c r="C586" s="1" t="s">
        <v>428</v>
      </c>
      <c r="D586" s="2">
        <v>3206.26</v>
      </c>
      <c r="E586" s="1" t="s">
        <v>429</v>
      </c>
      <c r="F586" s="3">
        <v>1.527539407603506</v>
      </c>
      <c r="G586" s="1" t="s">
        <v>430</v>
      </c>
      <c r="H586" s="8">
        <f>VLOOKUP(B586,'TRM2'!C:D,2,0)</f>
        <v>2503.37</v>
      </c>
      <c r="I586" s="9">
        <f t="shared" si="64"/>
        <v>8026455.0962000005</v>
      </c>
      <c r="J586" s="7">
        <f t="shared" si="65"/>
        <v>8026.4550962000003</v>
      </c>
      <c r="K586" t="e">
        <f>VLOOKUP(A586,'Cacao Nacional'!B:D,3,0)</f>
        <v>#N/A</v>
      </c>
      <c r="L586" t="str">
        <f t="shared" si="66"/>
        <v>Mayo</v>
      </c>
      <c r="M586" t="str">
        <f t="shared" si="67"/>
        <v>2015</v>
      </c>
      <c r="N586" t="str">
        <f t="shared" si="68"/>
        <v>Mayo de 2015</v>
      </c>
      <c r="O586" s="24">
        <f t="shared" si="69"/>
        <v>42145</v>
      </c>
    </row>
    <row r="587" spans="1:15" x14ac:dyDescent="0.3">
      <c r="A587" s="1" t="s">
        <v>942</v>
      </c>
      <c r="B587" s="1" t="str">
        <f t="shared" si="63"/>
        <v>Mayo 22 de 2015</v>
      </c>
      <c r="C587" s="1" t="s">
        <v>428</v>
      </c>
      <c r="D587" s="2">
        <v>3206.26</v>
      </c>
      <c r="E587" s="1" t="s">
        <v>429</v>
      </c>
      <c r="F587" s="3">
        <v>0</v>
      </c>
      <c r="G587" s="1" t="s">
        <v>430</v>
      </c>
      <c r="H587" s="8">
        <f>VLOOKUP(B587,'TRM2'!C:D,2,0)</f>
        <v>2489.39</v>
      </c>
      <c r="I587" s="9">
        <f t="shared" si="64"/>
        <v>7981631.5814000005</v>
      </c>
      <c r="J587" s="7">
        <f t="shared" si="65"/>
        <v>7981.6315814000009</v>
      </c>
      <c r="K587" t="e">
        <f>VLOOKUP(A587,'Cacao Nacional'!B:D,3,0)</f>
        <v>#N/A</v>
      </c>
      <c r="L587" t="str">
        <f t="shared" si="66"/>
        <v>Mayo</v>
      </c>
      <c r="M587" t="str">
        <f t="shared" si="67"/>
        <v>2015</v>
      </c>
      <c r="N587" t="str">
        <f t="shared" si="68"/>
        <v>Mayo de 2015</v>
      </c>
      <c r="O587" s="24">
        <f t="shared" si="69"/>
        <v>42146</v>
      </c>
    </row>
    <row r="588" spans="1:15" x14ac:dyDescent="0.3">
      <c r="A588" s="1" t="s">
        <v>95</v>
      </c>
      <c r="B588" s="1" t="str">
        <f t="shared" si="63"/>
        <v>Mayo 25 de 2015</v>
      </c>
      <c r="C588" s="1" t="s">
        <v>428</v>
      </c>
      <c r="D588" s="2">
        <v>3206.26</v>
      </c>
      <c r="E588" s="1" t="s">
        <v>429</v>
      </c>
      <c r="F588" s="3">
        <v>0</v>
      </c>
      <c r="G588" s="1" t="s">
        <v>430</v>
      </c>
      <c r="H588" s="8">
        <f>VLOOKUP(B588,'TRM2'!C:D,2,0)</f>
        <v>2500.2199999999998</v>
      </c>
      <c r="I588" s="9">
        <f t="shared" si="64"/>
        <v>8016355.3772</v>
      </c>
      <c r="J588" s="7">
        <f t="shared" si="65"/>
        <v>8016.3553771999996</v>
      </c>
      <c r="K588">
        <f>VLOOKUP(A588,'Cacao Nacional'!B:D,3,0)</f>
        <v>6295</v>
      </c>
      <c r="L588" t="str">
        <f t="shared" si="66"/>
        <v>Mayo</v>
      </c>
      <c r="M588" t="str">
        <f t="shared" si="67"/>
        <v>2015</v>
      </c>
      <c r="N588" t="str">
        <f t="shared" si="68"/>
        <v>Mayo de 2015</v>
      </c>
      <c r="O588" s="24">
        <f t="shared" si="69"/>
        <v>42149</v>
      </c>
    </row>
    <row r="589" spans="1:15" x14ac:dyDescent="0.3">
      <c r="A589" s="1" t="s">
        <v>943</v>
      </c>
      <c r="B589" s="1" t="str">
        <f t="shared" si="63"/>
        <v>Mayo 26 de 2015</v>
      </c>
      <c r="C589" s="1" t="s">
        <v>428</v>
      </c>
      <c r="D589" s="2">
        <v>3183.7</v>
      </c>
      <c r="E589" s="1" t="s">
        <v>429</v>
      </c>
      <c r="F589" s="3">
        <v>-0.70362353645681885</v>
      </c>
      <c r="G589" s="1" t="s">
        <v>430</v>
      </c>
      <c r="H589" s="8">
        <f>VLOOKUP(B589,'TRM2'!C:D,2,0)</f>
        <v>2500.2199999999998</v>
      </c>
      <c r="I589" s="9">
        <f t="shared" si="64"/>
        <v>7959950.4139999989</v>
      </c>
      <c r="J589" s="7">
        <f t="shared" si="65"/>
        <v>7959.950413999999</v>
      </c>
      <c r="K589" t="e">
        <f>VLOOKUP(A589,'Cacao Nacional'!B:D,3,0)</f>
        <v>#N/A</v>
      </c>
      <c r="L589" t="str">
        <f t="shared" si="66"/>
        <v>Mayo</v>
      </c>
      <c r="M589" t="str">
        <f t="shared" si="67"/>
        <v>2015</v>
      </c>
      <c r="N589" t="str">
        <f t="shared" si="68"/>
        <v>Mayo de 2015</v>
      </c>
      <c r="O589" s="24">
        <f t="shared" si="69"/>
        <v>42150</v>
      </c>
    </row>
    <row r="590" spans="1:15" x14ac:dyDescent="0.3">
      <c r="A590" s="1" t="s">
        <v>944</v>
      </c>
      <c r="B590" s="1" t="str">
        <f t="shared" si="63"/>
        <v>Mayo 27 de 2015</v>
      </c>
      <c r="C590" s="1" t="s">
        <v>428</v>
      </c>
      <c r="D590" s="2">
        <v>3173.68</v>
      </c>
      <c r="E590" s="1" t="s">
        <v>429</v>
      </c>
      <c r="F590" s="3">
        <v>-0.3147281464962145</v>
      </c>
      <c r="G590" s="1" t="s">
        <v>430</v>
      </c>
      <c r="H590" s="8">
        <f>VLOOKUP(B590,'TRM2'!C:D,2,0)</f>
        <v>2542.5300000000002</v>
      </c>
      <c r="I590" s="9">
        <f t="shared" si="64"/>
        <v>8069176.6104000006</v>
      </c>
      <c r="J590" s="7">
        <f t="shared" si="65"/>
        <v>8069.1766104000008</v>
      </c>
      <c r="K590" t="e">
        <f>VLOOKUP(A590,'Cacao Nacional'!B:D,3,0)</f>
        <v>#N/A</v>
      </c>
      <c r="L590" t="str">
        <f t="shared" si="66"/>
        <v>Mayo</v>
      </c>
      <c r="M590" t="str">
        <f t="shared" si="67"/>
        <v>2015</v>
      </c>
      <c r="N590" t="str">
        <f t="shared" si="68"/>
        <v>Mayo de 2015</v>
      </c>
      <c r="O590" s="24">
        <f t="shared" si="69"/>
        <v>42151</v>
      </c>
    </row>
    <row r="591" spans="1:15" x14ac:dyDescent="0.3">
      <c r="A591" s="1" t="s">
        <v>945</v>
      </c>
      <c r="B591" s="1" t="str">
        <f t="shared" si="63"/>
        <v>Mayo 28 de 2015</v>
      </c>
      <c r="C591" s="1" t="s">
        <v>428</v>
      </c>
      <c r="D591" s="2">
        <v>3165.56</v>
      </c>
      <c r="E591" s="1" t="s">
        <v>429</v>
      </c>
      <c r="F591" s="3">
        <v>-0.255854402460232</v>
      </c>
      <c r="G591" s="1" t="s">
        <v>430</v>
      </c>
      <c r="H591" s="8">
        <f>VLOOKUP(B591,'TRM2'!C:D,2,0)</f>
        <v>2548.13</v>
      </c>
      <c r="I591" s="9">
        <f t="shared" si="64"/>
        <v>8066258.4028000003</v>
      </c>
      <c r="J591" s="7">
        <f t="shared" si="65"/>
        <v>8066.2584028000001</v>
      </c>
      <c r="K591" t="e">
        <f>VLOOKUP(A591,'Cacao Nacional'!B:D,3,0)</f>
        <v>#N/A</v>
      </c>
      <c r="L591" t="str">
        <f t="shared" si="66"/>
        <v>Mayo</v>
      </c>
      <c r="M591" t="str">
        <f t="shared" si="67"/>
        <v>2015</v>
      </c>
      <c r="N591" t="str">
        <f t="shared" si="68"/>
        <v>Mayo de 2015</v>
      </c>
      <c r="O591" s="24">
        <f t="shared" si="69"/>
        <v>42152</v>
      </c>
    </row>
    <row r="592" spans="1:15" x14ac:dyDescent="0.3">
      <c r="A592" s="1" t="s">
        <v>946</v>
      </c>
      <c r="B592" s="1" t="str">
        <f t="shared" si="63"/>
        <v>Mayo 29 de 2015</v>
      </c>
      <c r="C592" s="1" t="s">
        <v>428</v>
      </c>
      <c r="D592" s="2">
        <v>3140.19</v>
      </c>
      <c r="E592" s="1" t="s">
        <v>429</v>
      </c>
      <c r="F592" s="3">
        <v>-0.80143797621905422</v>
      </c>
      <c r="G592" s="1" t="s">
        <v>430</v>
      </c>
      <c r="H592" s="8">
        <f>VLOOKUP(B592,'TRM2'!C:D,2,0)</f>
        <v>2549.9699999999998</v>
      </c>
      <c r="I592" s="9">
        <f t="shared" si="64"/>
        <v>8007390.2942999993</v>
      </c>
      <c r="J592" s="7">
        <f t="shared" si="65"/>
        <v>8007.3902942999994</v>
      </c>
      <c r="K592" t="e">
        <f>VLOOKUP(A592,'Cacao Nacional'!B:D,3,0)</f>
        <v>#N/A</v>
      </c>
      <c r="L592" t="str">
        <f t="shared" si="66"/>
        <v>Mayo</v>
      </c>
      <c r="M592" t="str">
        <f t="shared" si="67"/>
        <v>2015</v>
      </c>
      <c r="N592" t="str">
        <f t="shared" si="68"/>
        <v>Mayo de 2015</v>
      </c>
      <c r="O592" s="24">
        <f t="shared" si="69"/>
        <v>42153</v>
      </c>
    </row>
    <row r="593" spans="1:15" x14ac:dyDescent="0.3">
      <c r="A593" s="1" t="s">
        <v>96</v>
      </c>
      <c r="B593" s="1" t="str">
        <f t="shared" si="63"/>
        <v>Junio 1 de 2015</v>
      </c>
      <c r="C593" s="1" t="s">
        <v>428</v>
      </c>
      <c r="D593" s="2">
        <v>3107.38</v>
      </c>
      <c r="E593" s="1" t="s">
        <v>429</v>
      </c>
      <c r="F593" s="3">
        <v>-1.0448412357214036</v>
      </c>
      <c r="G593" s="1" t="s">
        <v>430</v>
      </c>
      <c r="H593" s="8">
        <f>VLOOKUP(B593,'TRM2'!C:D,2,0)</f>
        <v>2533.79</v>
      </c>
      <c r="I593" s="9">
        <f t="shared" si="64"/>
        <v>7873448.3701999998</v>
      </c>
      <c r="J593" s="7">
        <f t="shared" si="65"/>
        <v>7873.4483701999998</v>
      </c>
      <c r="K593">
        <f>VLOOKUP(A593,'Cacao Nacional'!B:D,3,0)</f>
        <v>6295</v>
      </c>
      <c r="L593" t="str">
        <f t="shared" si="66"/>
        <v>Junio</v>
      </c>
      <c r="M593" t="str">
        <f t="shared" si="67"/>
        <v>2015</v>
      </c>
      <c r="N593" t="str">
        <f t="shared" si="68"/>
        <v>Junio de 2015</v>
      </c>
      <c r="O593" s="24">
        <f t="shared" si="69"/>
        <v>42156</v>
      </c>
    </row>
    <row r="594" spans="1:15" x14ac:dyDescent="0.3">
      <c r="A594" s="1" t="s">
        <v>947</v>
      </c>
      <c r="B594" s="1" t="str">
        <f t="shared" si="63"/>
        <v>Junio 2 de 2015</v>
      </c>
      <c r="C594" s="1" t="s">
        <v>428</v>
      </c>
      <c r="D594" s="2">
        <v>3163.41</v>
      </c>
      <c r="E594" s="1" t="s">
        <v>429</v>
      </c>
      <c r="F594" s="3">
        <v>1.8031267498664387</v>
      </c>
      <c r="G594" s="1" t="s">
        <v>430</v>
      </c>
      <c r="H594" s="8">
        <f>VLOOKUP(B594,'TRM2'!C:D,2,0)</f>
        <v>2549.29</v>
      </c>
      <c r="I594" s="9">
        <f t="shared" si="64"/>
        <v>8064449.4788999995</v>
      </c>
      <c r="J594" s="7">
        <f t="shared" si="65"/>
        <v>8064.4494788999991</v>
      </c>
      <c r="K594" t="e">
        <f>VLOOKUP(A594,'Cacao Nacional'!B:D,3,0)</f>
        <v>#N/A</v>
      </c>
      <c r="L594" t="str">
        <f t="shared" si="66"/>
        <v>Junio</v>
      </c>
      <c r="M594" t="str">
        <f t="shared" si="67"/>
        <v>2015</v>
      </c>
      <c r="N594" t="str">
        <f t="shared" si="68"/>
        <v>Junio de 2015</v>
      </c>
      <c r="O594" s="24">
        <f t="shared" si="69"/>
        <v>42157</v>
      </c>
    </row>
    <row r="595" spans="1:15" x14ac:dyDescent="0.3">
      <c r="A595" s="1" t="s">
        <v>948</v>
      </c>
      <c r="B595" s="1" t="str">
        <f t="shared" si="63"/>
        <v>Junio 3 de 2015</v>
      </c>
      <c r="C595" s="1" t="s">
        <v>428</v>
      </c>
      <c r="D595" s="2">
        <v>3178.53</v>
      </c>
      <c r="E595" s="1" t="s">
        <v>429</v>
      </c>
      <c r="F595" s="3">
        <v>0.4779652337193202</v>
      </c>
      <c r="G595" s="1" t="s">
        <v>430</v>
      </c>
      <c r="H595" s="8">
        <f>VLOOKUP(B595,'TRM2'!C:D,2,0)</f>
        <v>2554.44</v>
      </c>
      <c r="I595" s="9">
        <f t="shared" si="64"/>
        <v>8119364.173200001</v>
      </c>
      <c r="J595" s="7">
        <f t="shared" si="65"/>
        <v>8119.3641732000015</v>
      </c>
      <c r="K595" t="e">
        <f>VLOOKUP(A595,'Cacao Nacional'!B:D,3,0)</f>
        <v>#N/A</v>
      </c>
      <c r="L595" t="str">
        <f t="shared" si="66"/>
        <v>Junio</v>
      </c>
      <c r="M595" t="str">
        <f t="shared" si="67"/>
        <v>2015</v>
      </c>
      <c r="N595" t="str">
        <f t="shared" si="68"/>
        <v>Junio de 2015</v>
      </c>
      <c r="O595" s="24">
        <f t="shared" si="69"/>
        <v>42158</v>
      </c>
    </row>
    <row r="596" spans="1:15" x14ac:dyDescent="0.3">
      <c r="A596" s="1" t="s">
        <v>949</v>
      </c>
      <c r="B596" s="1" t="str">
        <f t="shared" si="63"/>
        <v>Junio 4 de 2015</v>
      </c>
      <c r="C596" s="1" t="s">
        <v>428</v>
      </c>
      <c r="D596" s="2">
        <v>3160.61</v>
      </c>
      <c r="E596" s="1" t="s">
        <v>429</v>
      </c>
      <c r="F596" s="3">
        <v>-0.56378262907696552</v>
      </c>
      <c r="G596" s="1" t="s">
        <v>430</v>
      </c>
      <c r="H596" s="8">
        <f>VLOOKUP(B596,'TRM2'!C:D,2,0)</f>
        <v>2571.92</v>
      </c>
      <c r="I596" s="9">
        <f t="shared" si="64"/>
        <v>8128836.0712000001</v>
      </c>
      <c r="J596" s="7">
        <f t="shared" si="65"/>
        <v>8128.8360712000003</v>
      </c>
      <c r="K596" t="e">
        <f>VLOOKUP(A596,'Cacao Nacional'!B:D,3,0)</f>
        <v>#N/A</v>
      </c>
      <c r="L596" t="str">
        <f t="shared" si="66"/>
        <v>Junio</v>
      </c>
      <c r="M596" t="str">
        <f t="shared" si="67"/>
        <v>2015</v>
      </c>
      <c r="N596" t="str">
        <f t="shared" si="68"/>
        <v>Junio de 2015</v>
      </c>
      <c r="O596" s="24">
        <f t="shared" si="69"/>
        <v>42159</v>
      </c>
    </row>
    <row r="597" spans="1:15" x14ac:dyDescent="0.3">
      <c r="A597" s="1" t="s">
        <v>950</v>
      </c>
      <c r="B597" s="1" t="str">
        <f t="shared" si="63"/>
        <v>Junio 5 de 2015</v>
      </c>
      <c r="C597" s="1" t="s">
        <v>428</v>
      </c>
      <c r="D597" s="2">
        <v>3159.49</v>
      </c>
      <c r="E597" s="1" t="s">
        <v>429</v>
      </c>
      <c r="F597" s="3">
        <v>-3.5436197442909614E-2</v>
      </c>
      <c r="G597" s="1" t="s">
        <v>430</v>
      </c>
      <c r="H597" s="8">
        <f>VLOOKUP(B597,'TRM2'!C:D,2,0)</f>
        <v>2588.56</v>
      </c>
      <c r="I597" s="9">
        <f t="shared" si="64"/>
        <v>8178529.4343999997</v>
      </c>
      <c r="J597" s="7">
        <f t="shared" si="65"/>
        <v>8178.5294343999994</v>
      </c>
      <c r="K597" t="e">
        <f>VLOOKUP(A597,'Cacao Nacional'!B:D,3,0)</f>
        <v>#N/A</v>
      </c>
      <c r="L597" t="str">
        <f t="shared" si="66"/>
        <v>Junio</v>
      </c>
      <c r="M597" t="str">
        <f t="shared" si="67"/>
        <v>2015</v>
      </c>
      <c r="N597" t="str">
        <f t="shared" si="68"/>
        <v>Junio de 2015</v>
      </c>
      <c r="O597" s="24">
        <f t="shared" si="69"/>
        <v>42160</v>
      </c>
    </row>
    <row r="598" spans="1:15" x14ac:dyDescent="0.3">
      <c r="A598" s="1" t="s">
        <v>951</v>
      </c>
      <c r="B598" s="1" t="str">
        <f t="shared" si="63"/>
        <v>Junio 9 de 2015</v>
      </c>
      <c r="C598" s="1" t="s">
        <v>428</v>
      </c>
      <c r="D598" s="2">
        <v>3158.26</v>
      </c>
      <c r="E598" s="1" t="s">
        <v>429</v>
      </c>
      <c r="F598" s="3">
        <v>-3.8930333693082221E-2</v>
      </c>
      <c r="G598" s="1" t="s">
        <v>430</v>
      </c>
      <c r="H598" s="8">
        <f>VLOOKUP(B598,'TRM2'!C:D,2,0)</f>
        <v>2623.66</v>
      </c>
      <c r="I598" s="9">
        <f t="shared" si="64"/>
        <v>8286200.4315999998</v>
      </c>
      <c r="J598" s="7">
        <f t="shared" si="65"/>
        <v>8286.2004316000002</v>
      </c>
      <c r="K598" t="e">
        <f>VLOOKUP(A598,'Cacao Nacional'!B:D,3,0)</f>
        <v>#N/A</v>
      </c>
      <c r="L598" t="str">
        <f t="shared" si="66"/>
        <v>Junio</v>
      </c>
      <c r="M598" t="str">
        <f t="shared" si="67"/>
        <v>2015</v>
      </c>
      <c r="N598" t="str">
        <f t="shared" si="68"/>
        <v>Junio de 2015</v>
      </c>
      <c r="O598" s="24">
        <f t="shared" si="69"/>
        <v>42164</v>
      </c>
    </row>
    <row r="599" spans="1:15" x14ac:dyDescent="0.3">
      <c r="A599" s="1" t="s">
        <v>952</v>
      </c>
      <c r="B599" s="1" t="str">
        <f t="shared" si="63"/>
        <v>Junio 10 de 2015</v>
      </c>
      <c r="C599" s="1" t="s">
        <v>428</v>
      </c>
      <c r="D599" s="2">
        <v>3179.68</v>
      </c>
      <c r="E599" s="1" t="s">
        <v>429</v>
      </c>
      <c r="F599" s="3">
        <v>0.67822155237376325</v>
      </c>
      <c r="G599" s="1" t="s">
        <v>430</v>
      </c>
      <c r="H599" s="8">
        <f>VLOOKUP(B599,'TRM2'!C:D,2,0)</f>
        <v>2569.17</v>
      </c>
      <c r="I599" s="9">
        <f t="shared" si="64"/>
        <v>8169138.4655999998</v>
      </c>
      <c r="J599" s="7">
        <f t="shared" si="65"/>
        <v>8169.1384656</v>
      </c>
      <c r="K599" t="e">
        <f>VLOOKUP(A599,'Cacao Nacional'!B:D,3,0)</f>
        <v>#N/A</v>
      </c>
      <c r="L599" t="str">
        <f t="shared" si="66"/>
        <v>Junio</v>
      </c>
      <c r="M599" t="str">
        <f t="shared" si="67"/>
        <v>2015</v>
      </c>
      <c r="N599" t="str">
        <f t="shared" si="68"/>
        <v>Junio de 2015</v>
      </c>
      <c r="O599" s="24">
        <f t="shared" si="69"/>
        <v>42165</v>
      </c>
    </row>
    <row r="600" spans="1:15" x14ac:dyDescent="0.3">
      <c r="A600" s="1" t="s">
        <v>953</v>
      </c>
      <c r="B600" s="1" t="str">
        <f t="shared" si="63"/>
        <v>Junio 11 de 2015</v>
      </c>
      <c r="C600" s="1" t="s">
        <v>428</v>
      </c>
      <c r="D600" s="2">
        <v>3158.64</v>
      </c>
      <c r="E600" s="1" t="s">
        <v>429</v>
      </c>
      <c r="F600" s="3">
        <v>-0.66170180647109034</v>
      </c>
      <c r="G600" s="1" t="s">
        <v>430</v>
      </c>
      <c r="H600" s="8">
        <f>VLOOKUP(B600,'TRM2'!C:D,2,0)</f>
        <v>2523</v>
      </c>
      <c r="I600" s="9">
        <f t="shared" si="64"/>
        <v>7969248.7199999997</v>
      </c>
      <c r="J600" s="7">
        <f t="shared" si="65"/>
        <v>7969.2487199999996</v>
      </c>
      <c r="K600" t="e">
        <f>VLOOKUP(A600,'Cacao Nacional'!B:D,3,0)</f>
        <v>#N/A</v>
      </c>
      <c r="L600" t="str">
        <f t="shared" si="66"/>
        <v>Junio</v>
      </c>
      <c r="M600" t="str">
        <f t="shared" si="67"/>
        <v>2015</v>
      </c>
      <c r="N600" t="str">
        <f t="shared" si="68"/>
        <v>Junio de 2015</v>
      </c>
      <c r="O600" s="24">
        <f t="shared" si="69"/>
        <v>42166</v>
      </c>
    </row>
    <row r="601" spans="1:15" x14ac:dyDescent="0.3">
      <c r="A601" s="1" t="s">
        <v>954</v>
      </c>
      <c r="B601" s="1" t="str">
        <f t="shared" si="63"/>
        <v>Junio 12 de 2015</v>
      </c>
      <c r="C601" s="1" t="s">
        <v>428</v>
      </c>
      <c r="D601" s="2">
        <v>3202.84</v>
      </c>
      <c r="E601" s="1" t="s">
        <v>429</v>
      </c>
      <c r="F601" s="3">
        <v>1.3993364232707834</v>
      </c>
      <c r="G601" s="1" t="s">
        <v>430</v>
      </c>
      <c r="H601" s="8">
        <f>VLOOKUP(B601,'TRM2'!C:D,2,0)</f>
        <v>2538.5500000000002</v>
      </c>
      <c r="I601" s="9">
        <f t="shared" si="64"/>
        <v>8130569.4820000008</v>
      </c>
      <c r="J601" s="7">
        <f t="shared" si="65"/>
        <v>8130.5694820000008</v>
      </c>
      <c r="K601" t="e">
        <f>VLOOKUP(A601,'Cacao Nacional'!B:D,3,0)</f>
        <v>#N/A</v>
      </c>
      <c r="L601" t="str">
        <f t="shared" si="66"/>
        <v>Junio</v>
      </c>
      <c r="M601" t="str">
        <f t="shared" si="67"/>
        <v>2015</v>
      </c>
      <c r="N601" t="str">
        <f t="shared" si="68"/>
        <v>Junio de 2015</v>
      </c>
      <c r="O601" s="24">
        <f t="shared" si="69"/>
        <v>42167</v>
      </c>
    </row>
    <row r="602" spans="1:15" x14ac:dyDescent="0.3">
      <c r="A602" s="1" t="s">
        <v>955</v>
      </c>
      <c r="B602" s="1" t="str">
        <f t="shared" si="63"/>
        <v>Junio 16 de 2015</v>
      </c>
      <c r="C602" s="1" t="s">
        <v>428</v>
      </c>
      <c r="D602" s="2">
        <v>3265.78</v>
      </c>
      <c r="E602" s="1" t="s">
        <v>429</v>
      </c>
      <c r="F602" s="3">
        <v>1.9651309462851736</v>
      </c>
      <c r="G602" s="1" t="s">
        <v>430</v>
      </c>
      <c r="H602" s="8">
        <f>VLOOKUP(B602,'TRM2'!C:D,2,0)</f>
        <v>2535.91</v>
      </c>
      <c r="I602" s="9">
        <f t="shared" si="64"/>
        <v>8281724.1598000005</v>
      </c>
      <c r="J602" s="7">
        <f t="shared" si="65"/>
        <v>8281.7241598000001</v>
      </c>
      <c r="K602" t="e">
        <f>VLOOKUP(A602,'Cacao Nacional'!B:D,3,0)</f>
        <v>#N/A</v>
      </c>
      <c r="L602" t="str">
        <f t="shared" si="66"/>
        <v>Junio</v>
      </c>
      <c r="M602" t="str">
        <f t="shared" si="67"/>
        <v>2015</v>
      </c>
      <c r="N602" t="str">
        <f t="shared" si="68"/>
        <v>Junio de 2015</v>
      </c>
      <c r="O602" s="24">
        <f t="shared" si="69"/>
        <v>42171</v>
      </c>
    </row>
    <row r="603" spans="1:15" x14ac:dyDescent="0.3">
      <c r="A603" s="1" t="s">
        <v>956</v>
      </c>
      <c r="B603" s="1" t="str">
        <f t="shared" si="63"/>
        <v>Junio 17 de 2015</v>
      </c>
      <c r="C603" s="1" t="s">
        <v>428</v>
      </c>
      <c r="D603" s="2">
        <v>3257.5</v>
      </c>
      <c r="E603" s="1" t="s">
        <v>429</v>
      </c>
      <c r="F603" s="3">
        <v>-0.25353820526796661</v>
      </c>
      <c r="G603" s="1" t="s">
        <v>430</v>
      </c>
      <c r="H603" s="8">
        <f>VLOOKUP(B603,'TRM2'!C:D,2,0)</f>
        <v>2531.7199999999998</v>
      </c>
      <c r="I603" s="9">
        <f t="shared" si="64"/>
        <v>8247077.8999999994</v>
      </c>
      <c r="J603" s="7">
        <f t="shared" si="65"/>
        <v>8247.0779000000002</v>
      </c>
      <c r="K603" t="e">
        <f>VLOOKUP(A603,'Cacao Nacional'!B:D,3,0)</f>
        <v>#N/A</v>
      </c>
      <c r="L603" t="str">
        <f t="shared" si="66"/>
        <v>Junio</v>
      </c>
      <c r="M603" t="str">
        <f t="shared" si="67"/>
        <v>2015</v>
      </c>
      <c r="N603" t="str">
        <f t="shared" si="68"/>
        <v>Junio de 2015</v>
      </c>
      <c r="O603" s="24">
        <f t="shared" si="69"/>
        <v>42172</v>
      </c>
    </row>
    <row r="604" spans="1:15" x14ac:dyDescent="0.3">
      <c r="A604" s="1" t="s">
        <v>957</v>
      </c>
      <c r="B604" s="1" t="str">
        <f t="shared" si="63"/>
        <v>Junio 18 de 2015</v>
      </c>
      <c r="C604" s="1" t="s">
        <v>428</v>
      </c>
      <c r="D604" s="2">
        <v>3323.03</v>
      </c>
      <c r="E604" s="1" t="s">
        <v>429</v>
      </c>
      <c r="F604" s="3">
        <v>2.0116653875671591</v>
      </c>
      <c r="G604" s="1" t="s">
        <v>430</v>
      </c>
      <c r="H604" s="8">
        <f>VLOOKUP(B604,'TRM2'!C:D,2,0)</f>
        <v>2550.4299999999998</v>
      </c>
      <c r="I604" s="9">
        <f t="shared" si="64"/>
        <v>8475155.4028999992</v>
      </c>
      <c r="J604" s="7">
        <f t="shared" si="65"/>
        <v>8475.1554028999999</v>
      </c>
      <c r="K604" t="e">
        <f>VLOOKUP(A604,'Cacao Nacional'!B:D,3,0)</f>
        <v>#N/A</v>
      </c>
      <c r="L604" t="str">
        <f t="shared" si="66"/>
        <v>Junio</v>
      </c>
      <c r="M604" t="str">
        <f t="shared" si="67"/>
        <v>2015</v>
      </c>
      <c r="N604" t="str">
        <f t="shared" si="68"/>
        <v>Junio de 2015</v>
      </c>
      <c r="O604" s="24">
        <f t="shared" si="69"/>
        <v>42173</v>
      </c>
    </row>
    <row r="605" spans="1:15" x14ac:dyDescent="0.3">
      <c r="A605" s="1" t="s">
        <v>958</v>
      </c>
      <c r="B605" s="1" t="str">
        <f t="shared" si="63"/>
        <v>Junio 19 de 2015</v>
      </c>
      <c r="C605" s="1" t="s">
        <v>428</v>
      </c>
      <c r="D605" s="2">
        <v>3298.68</v>
      </c>
      <c r="E605" s="1" t="s">
        <v>429</v>
      </c>
      <c r="F605" s="3">
        <v>-0.73276497654250383</v>
      </c>
      <c r="G605" s="1" t="s">
        <v>430</v>
      </c>
      <c r="H605" s="8">
        <f>VLOOKUP(B605,'TRM2'!C:D,2,0)</f>
        <v>2528.85</v>
      </c>
      <c r="I605" s="9">
        <f t="shared" si="64"/>
        <v>8341866.9179999996</v>
      </c>
      <c r="J605" s="7">
        <f t="shared" si="65"/>
        <v>8341.8669179999997</v>
      </c>
      <c r="K605" t="e">
        <f>VLOOKUP(A605,'Cacao Nacional'!B:D,3,0)</f>
        <v>#N/A</v>
      </c>
      <c r="L605" t="str">
        <f t="shared" si="66"/>
        <v>Junio</v>
      </c>
      <c r="M605" t="str">
        <f t="shared" si="67"/>
        <v>2015</v>
      </c>
      <c r="N605" t="str">
        <f t="shared" si="68"/>
        <v>Junio de 2015</v>
      </c>
      <c r="O605" s="24">
        <f t="shared" si="69"/>
        <v>42174</v>
      </c>
    </row>
    <row r="606" spans="1:15" x14ac:dyDescent="0.3">
      <c r="A606" s="1" t="s">
        <v>99</v>
      </c>
      <c r="B606" s="1" t="str">
        <f t="shared" si="63"/>
        <v>Junio 22 de 2015</v>
      </c>
      <c r="C606" s="1" t="s">
        <v>428</v>
      </c>
      <c r="D606" s="2">
        <v>3319.14</v>
      </c>
      <c r="E606" s="1" t="s">
        <v>429</v>
      </c>
      <c r="F606" s="3">
        <v>0.62024809923969704</v>
      </c>
      <c r="G606" s="1" t="s">
        <v>430</v>
      </c>
      <c r="H606" s="8">
        <f>VLOOKUP(B606,'TRM2'!C:D,2,0)</f>
        <v>2548.1999999999998</v>
      </c>
      <c r="I606" s="9">
        <f t="shared" si="64"/>
        <v>8457832.5479999986</v>
      </c>
      <c r="J606" s="7">
        <f t="shared" si="65"/>
        <v>8457.8325479999985</v>
      </c>
      <c r="K606">
        <f>VLOOKUP(A606,'Cacao Nacional'!B:D,3,0)</f>
        <v>6670</v>
      </c>
      <c r="L606" t="str">
        <f t="shared" si="66"/>
        <v>Junio</v>
      </c>
      <c r="M606" t="str">
        <f t="shared" si="67"/>
        <v>2015</v>
      </c>
      <c r="N606" t="str">
        <f t="shared" si="68"/>
        <v>Junio de 2015</v>
      </c>
      <c r="O606" s="24">
        <f t="shared" si="69"/>
        <v>42177</v>
      </c>
    </row>
    <row r="607" spans="1:15" x14ac:dyDescent="0.3">
      <c r="A607" s="1" t="s">
        <v>959</v>
      </c>
      <c r="B607" s="1" t="str">
        <f t="shared" si="63"/>
        <v>Junio 23 de 2015</v>
      </c>
      <c r="C607" s="1" t="s">
        <v>428</v>
      </c>
      <c r="D607" s="2">
        <v>3285.68</v>
      </c>
      <c r="E607" s="1" t="s">
        <v>429</v>
      </c>
      <c r="F607" s="3">
        <v>-1.0080924576848231</v>
      </c>
      <c r="G607" s="1" t="s">
        <v>430</v>
      </c>
      <c r="H607" s="8">
        <f>VLOOKUP(B607,'TRM2'!C:D,2,0)</f>
        <v>2537.6799999999998</v>
      </c>
      <c r="I607" s="9">
        <f t="shared" si="64"/>
        <v>8338004.4223999986</v>
      </c>
      <c r="J607" s="7">
        <f t="shared" si="65"/>
        <v>8338.0044223999994</v>
      </c>
      <c r="K607" t="e">
        <f>VLOOKUP(A607,'Cacao Nacional'!B:D,3,0)</f>
        <v>#N/A</v>
      </c>
      <c r="L607" t="str">
        <f t="shared" si="66"/>
        <v>Junio</v>
      </c>
      <c r="M607" t="str">
        <f t="shared" si="67"/>
        <v>2015</v>
      </c>
      <c r="N607" t="str">
        <f t="shared" si="68"/>
        <v>Junio de 2015</v>
      </c>
      <c r="O607" s="24">
        <f t="shared" si="69"/>
        <v>42178</v>
      </c>
    </row>
    <row r="608" spans="1:15" x14ac:dyDescent="0.3">
      <c r="A608" s="1" t="s">
        <v>960</v>
      </c>
      <c r="B608" s="1" t="str">
        <f t="shared" si="63"/>
        <v>Junio 24 de 2015</v>
      </c>
      <c r="C608" s="1" t="s">
        <v>428</v>
      </c>
      <c r="D608" s="2">
        <v>3314</v>
      </c>
      <c r="E608" s="1" t="s">
        <v>429</v>
      </c>
      <c r="F608" s="3">
        <v>0.86192203744735241</v>
      </c>
      <c r="G608" s="1" t="s">
        <v>430</v>
      </c>
      <c r="H608" s="8">
        <f>VLOOKUP(B608,'TRM2'!C:D,2,0)</f>
        <v>2550.7399999999998</v>
      </c>
      <c r="I608" s="9">
        <f t="shared" si="64"/>
        <v>8453152.3599999994</v>
      </c>
      <c r="J608" s="7">
        <f t="shared" si="65"/>
        <v>8453.15236</v>
      </c>
      <c r="K608" t="e">
        <f>VLOOKUP(A608,'Cacao Nacional'!B:D,3,0)</f>
        <v>#N/A</v>
      </c>
      <c r="L608" t="str">
        <f t="shared" si="66"/>
        <v>Junio</v>
      </c>
      <c r="M608" t="str">
        <f t="shared" si="67"/>
        <v>2015</v>
      </c>
      <c r="N608" t="str">
        <f t="shared" si="68"/>
        <v>Junio de 2015</v>
      </c>
      <c r="O608" s="24">
        <f t="shared" si="69"/>
        <v>42179</v>
      </c>
    </row>
    <row r="609" spans="1:15" x14ac:dyDescent="0.3">
      <c r="A609" s="1" t="s">
        <v>961</v>
      </c>
      <c r="B609" s="1" t="str">
        <f t="shared" si="63"/>
        <v>Junio 25 de 2015</v>
      </c>
      <c r="C609" s="1" t="s">
        <v>428</v>
      </c>
      <c r="D609" s="2">
        <v>3305.18</v>
      </c>
      <c r="E609" s="1" t="s">
        <v>429</v>
      </c>
      <c r="F609" s="3">
        <v>-0.26614363307182148</v>
      </c>
      <c r="G609" s="1" t="s">
        <v>430</v>
      </c>
      <c r="H609" s="8">
        <f>VLOOKUP(B609,'TRM2'!C:D,2,0)</f>
        <v>2566.66</v>
      </c>
      <c r="I609" s="9">
        <f t="shared" si="64"/>
        <v>8483273.2987999991</v>
      </c>
      <c r="J609" s="7">
        <f t="shared" si="65"/>
        <v>8483.2732987999989</v>
      </c>
      <c r="K609" t="e">
        <f>VLOOKUP(A609,'Cacao Nacional'!B:D,3,0)</f>
        <v>#N/A</v>
      </c>
      <c r="L609" t="str">
        <f t="shared" si="66"/>
        <v>Junio</v>
      </c>
      <c r="M609" t="str">
        <f t="shared" si="67"/>
        <v>2015</v>
      </c>
      <c r="N609" t="str">
        <f t="shared" si="68"/>
        <v>Junio de 2015</v>
      </c>
      <c r="O609" s="24">
        <f t="shared" si="69"/>
        <v>42180</v>
      </c>
    </row>
    <row r="610" spans="1:15" x14ac:dyDescent="0.3">
      <c r="A610" s="1" t="s">
        <v>962</v>
      </c>
      <c r="B610" s="1" t="str">
        <f t="shared" si="63"/>
        <v>Junio 26 de 2015</v>
      </c>
      <c r="C610" s="1" t="s">
        <v>428</v>
      </c>
      <c r="D610" s="2">
        <v>3352.21</v>
      </c>
      <c r="E610" s="1" t="s">
        <v>429</v>
      </c>
      <c r="F610" s="3">
        <v>1.422917965133524</v>
      </c>
      <c r="G610" s="1" t="s">
        <v>430</v>
      </c>
      <c r="H610" s="8">
        <f>VLOOKUP(B610,'TRM2'!C:D,2,0)</f>
        <v>2556.21</v>
      </c>
      <c r="I610" s="9">
        <f t="shared" si="64"/>
        <v>8568952.7240999993</v>
      </c>
      <c r="J610" s="7">
        <f t="shared" si="65"/>
        <v>8568.9527240999996</v>
      </c>
      <c r="K610" t="e">
        <f>VLOOKUP(A610,'Cacao Nacional'!B:D,3,0)</f>
        <v>#N/A</v>
      </c>
      <c r="L610" t="str">
        <f t="shared" si="66"/>
        <v>Junio</v>
      </c>
      <c r="M610" t="str">
        <f t="shared" si="67"/>
        <v>2015</v>
      </c>
      <c r="N610" t="str">
        <f t="shared" si="68"/>
        <v>Junio de 2015</v>
      </c>
      <c r="O610" s="24">
        <f t="shared" si="69"/>
        <v>42181</v>
      </c>
    </row>
    <row r="611" spans="1:15" x14ac:dyDescent="0.3">
      <c r="A611" s="1" t="s">
        <v>963</v>
      </c>
      <c r="B611" s="1" t="str">
        <f t="shared" si="63"/>
        <v>Junio 30 de 2015</v>
      </c>
      <c r="C611" s="1" t="s">
        <v>428</v>
      </c>
      <c r="D611" s="2">
        <v>3315.65</v>
      </c>
      <c r="E611" s="1" t="s">
        <v>429</v>
      </c>
      <c r="F611" s="3">
        <v>-1.0906237974351232</v>
      </c>
      <c r="G611" s="1" t="s">
        <v>430</v>
      </c>
      <c r="H611" s="8">
        <f>VLOOKUP(B611,'TRM2'!C:D,2,0)</f>
        <v>2585.11</v>
      </c>
      <c r="I611" s="9">
        <f t="shared" si="64"/>
        <v>8571319.9715</v>
      </c>
      <c r="J611" s="7">
        <f t="shared" si="65"/>
        <v>8571.3199714999992</v>
      </c>
      <c r="K611" t="e">
        <f>VLOOKUP(A611,'Cacao Nacional'!B:D,3,0)</f>
        <v>#N/A</v>
      </c>
      <c r="L611" t="str">
        <f t="shared" si="66"/>
        <v>Junio</v>
      </c>
      <c r="M611" t="str">
        <f t="shared" si="67"/>
        <v>2015</v>
      </c>
      <c r="N611" t="str">
        <f t="shared" si="68"/>
        <v>Junio de 2015</v>
      </c>
      <c r="O611" s="24">
        <f t="shared" si="69"/>
        <v>42185</v>
      </c>
    </row>
    <row r="612" spans="1:15" x14ac:dyDescent="0.3">
      <c r="A612" s="1" t="s">
        <v>964</v>
      </c>
      <c r="B612" s="1" t="str">
        <f t="shared" si="63"/>
        <v>Julio 1 de 2015</v>
      </c>
      <c r="C612" s="1" t="s">
        <v>428</v>
      </c>
      <c r="D612" s="2">
        <v>3316.07</v>
      </c>
      <c r="E612" s="1" t="s">
        <v>429</v>
      </c>
      <c r="F612" s="3">
        <v>1.2667199493314213E-2</v>
      </c>
      <c r="G612" s="1" t="s">
        <v>430</v>
      </c>
      <c r="H612" s="8">
        <f>VLOOKUP(B612,'TRM2'!C:D,2,0)</f>
        <v>2598.6799999999998</v>
      </c>
      <c r="I612" s="9">
        <f t="shared" si="64"/>
        <v>8617404.7875999995</v>
      </c>
      <c r="J612" s="7">
        <f t="shared" si="65"/>
        <v>8617.4047875999986</v>
      </c>
      <c r="K612" t="e">
        <f>VLOOKUP(A612,'Cacao Nacional'!B:D,3,0)</f>
        <v>#N/A</v>
      </c>
      <c r="L612" t="str">
        <f t="shared" si="66"/>
        <v>Julio</v>
      </c>
      <c r="M612" t="str">
        <f t="shared" si="67"/>
        <v>2015</v>
      </c>
      <c r="N612" t="str">
        <f t="shared" si="68"/>
        <v>Julio de 2015</v>
      </c>
      <c r="O612" s="24">
        <f t="shared" si="69"/>
        <v>42186</v>
      </c>
    </row>
    <row r="613" spans="1:15" x14ac:dyDescent="0.3">
      <c r="A613" s="1" t="s">
        <v>965</v>
      </c>
      <c r="B613" s="1" t="str">
        <f t="shared" si="63"/>
        <v>Julio 2 de 2015</v>
      </c>
      <c r="C613" s="1" t="s">
        <v>428</v>
      </c>
      <c r="D613" s="2">
        <v>3330.82</v>
      </c>
      <c r="E613" s="1" t="s">
        <v>429</v>
      </c>
      <c r="F613" s="3">
        <v>0.44480363804141643</v>
      </c>
      <c r="G613" s="1" t="s">
        <v>430</v>
      </c>
      <c r="H613" s="8">
        <f>VLOOKUP(B613,'TRM2'!C:D,2,0)</f>
        <v>2626.8</v>
      </c>
      <c r="I613" s="9">
        <f t="shared" si="64"/>
        <v>8749397.9760000017</v>
      </c>
      <c r="J613" s="7">
        <f t="shared" si="65"/>
        <v>8749.397976000002</v>
      </c>
      <c r="K613" t="e">
        <f>VLOOKUP(A613,'Cacao Nacional'!B:D,3,0)</f>
        <v>#N/A</v>
      </c>
      <c r="L613" t="str">
        <f t="shared" si="66"/>
        <v>Julio</v>
      </c>
      <c r="M613" t="str">
        <f t="shared" si="67"/>
        <v>2015</v>
      </c>
      <c r="N613" t="str">
        <f t="shared" si="68"/>
        <v>Julio de 2015</v>
      </c>
      <c r="O613" s="24">
        <f t="shared" si="69"/>
        <v>42187</v>
      </c>
    </row>
    <row r="614" spans="1:15" x14ac:dyDescent="0.3">
      <c r="A614" s="1" t="s">
        <v>966</v>
      </c>
      <c r="B614" s="1" t="str">
        <f t="shared" si="63"/>
        <v>Julio 3 de 2015</v>
      </c>
      <c r="C614" s="1" t="s">
        <v>428</v>
      </c>
      <c r="D614" s="2">
        <v>3330.82</v>
      </c>
      <c r="E614" s="1" t="s">
        <v>429</v>
      </c>
      <c r="F614" s="3">
        <v>0</v>
      </c>
      <c r="G614" s="1" t="s">
        <v>430</v>
      </c>
      <c r="H614" s="8">
        <f>VLOOKUP(B614,'TRM2'!C:D,2,0)</f>
        <v>2623.91</v>
      </c>
      <c r="I614" s="9">
        <f t="shared" si="64"/>
        <v>8739771.9061999992</v>
      </c>
      <c r="J614" s="7">
        <f t="shared" si="65"/>
        <v>8739.7719061999996</v>
      </c>
      <c r="K614" t="e">
        <f>VLOOKUP(A614,'Cacao Nacional'!B:D,3,0)</f>
        <v>#N/A</v>
      </c>
      <c r="L614" t="str">
        <f t="shared" si="66"/>
        <v>Julio</v>
      </c>
      <c r="M614" t="str">
        <f t="shared" si="67"/>
        <v>2015</v>
      </c>
      <c r="N614" t="str">
        <f t="shared" si="68"/>
        <v>Julio de 2015</v>
      </c>
      <c r="O614" s="24">
        <f t="shared" si="69"/>
        <v>42188</v>
      </c>
    </row>
    <row r="615" spans="1:15" x14ac:dyDescent="0.3">
      <c r="A615" s="1" t="s">
        <v>101</v>
      </c>
      <c r="B615" s="1" t="str">
        <f t="shared" si="63"/>
        <v>Julio 6 de 2015</v>
      </c>
      <c r="C615" s="1" t="s">
        <v>428</v>
      </c>
      <c r="D615" s="2">
        <v>3320.36</v>
      </c>
      <c r="E615" s="1" t="s">
        <v>429</v>
      </c>
      <c r="F615" s="3">
        <v>-0.31403678373493726</v>
      </c>
      <c r="G615" s="1" t="s">
        <v>430</v>
      </c>
      <c r="H615" s="8">
        <f>VLOOKUP(B615,'TRM2'!C:D,2,0)</f>
        <v>2642.97</v>
      </c>
      <c r="I615" s="9">
        <f t="shared" si="64"/>
        <v>8775611.8692000005</v>
      </c>
      <c r="J615" s="7">
        <f t="shared" si="65"/>
        <v>8775.6118692</v>
      </c>
      <c r="K615">
        <f>VLOOKUP(A615,'Cacao Nacional'!B:D,3,0)</f>
        <v>6905</v>
      </c>
      <c r="L615" t="str">
        <f t="shared" si="66"/>
        <v>Julio</v>
      </c>
      <c r="M615" t="str">
        <f t="shared" si="67"/>
        <v>2015</v>
      </c>
      <c r="N615" t="str">
        <f t="shared" si="68"/>
        <v>Julio de 2015</v>
      </c>
      <c r="O615" s="24">
        <f t="shared" si="69"/>
        <v>42191</v>
      </c>
    </row>
    <row r="616" spans="1:15" x14ac:dyDescent="0.3">
      <c r="A616" s="1" t="s">
        <v>967</v>
      </c>
      <c r="B616" s="1" t="str">
        <f t="shared" si="63"/>
        <v>Julio 7 de 2015</v>
      </c>
      <c r="C616" s="1" t="s">
        <v>428</v>
      </c>
      <c r="D616" s="2">
        <v>3291.69</v>
      </c>
      <c r="E616" s="1" t="s">
        <v>429</v>
      </c>
      <c r="F616" s="3">
        <v>-0.86346058861087571</v>
      </c>
      <c r="G616" s="1" t="s">
        <v>430</v>
      </c>
      <c r="H616" s="8">
        <f>VLOOKUP(B616,'TRM2'!C:D,2,0)</f>
        <v>2665.41</v>
      </c>
      <c r="I616" s="9">
        <f t="shared" si="64"/>
        <v>8773703.4429000001</v>
      </c>
      <c r="J616" s="7">
        <f t="shared" si="65"/>
        <v>8773.7034428999996</v>
      </c>
      <c r="K616" t="e">
        <f>VLOOKUP(A616,'Cacao Nacional'!B:D,3,0)</f>
        <v>#N/A</v>
      </c>
      <c r="L616" t="str">
        <f t="shared" si="66"/>
        <v>Julio</v>
      </c>
      <c r="M616" t="str">
        <f t="shared" si="67"/>
        <v>2015</v>
      </c>
      <c r="N616" t="str">
        <f t="shared" si="68"/>
        <v>Julio de 2015</v>
      </c>
      <c r="O616" s="24">
        <f t="shared" si="69"/>
        <v>42192</v>
      </c>
    </row>
    <row r="617" spans="1:15" x14ac:dyDescent="0.3">
      <c r="A617" s="1" t="s">
        <v>968</v>
      </c>
      <c r="B617" s="1" t="str">
        <f t="shared" si="63"/>
        <v>Julio 8 de 2015</v>
      </c>
      <c r="C617" s="1" t="s">
        <v>428</v>
      </c>
      <c r="D617" s="2">
        <v>3285.75</v>
      </c>
      <c r="E617" s="1" t="s">
        <v>429</v>
      </c>
      <c r="F617" s="3">
        <v>-0.18045441703198217</v>
      </c>
      <c r="G617" s="1" t="s">
        <v>430</v>
      </c>
      <c r="H617" s="8">
        <f>VLOOKUP(B617,'TRM2'!C:D,2,0)</f>
        <v>2690.15</v>
      </c>
      <c r="I617" s="9">
        <f t="shared" si="64"/>
        <v>8839160.3625000007</v>
      </c>
      <c r="J617" s="7">
        <f t="shared" si="65"/>
        <v>8839.1603625000007</v>
      </c>
      <c r="K617" t="e">
        <f>VLOOKUP(A617,'Cacao Nacional'!B:D,3,0)</f>
        <v>#N/A</v>
      </c>
      <c r="L617" t="str">
        <f t="shared" si="66"/>
        <v>Julio</v>
      </c>
      <c r="M617" t="str">
        <f t="shared" si="67"/>
        <v>2015</v>
      </c>
      <c r="N617" t="str">
        <f t="shared" si="68"/>
        <v>Julio de 2015</v>
      </c>
      <c r="O617" s="24">
        <f t="shared" si="69"/>
        <v>42193</v>
      </c>
    </row>
    <row r="618" spans="1:15" x14ac:dyDescent="0.3">
      <c r="A618" s="1" t="s">
        <v>969</v>
      </c>
      <c r="B618" s="1" t="str">
        <f t="shared" si="63"/>
        <v>Julio 9 de 2015</v>
      </c>
      <c r="C618" s="1" t="s">
        <v>428</v>
      </c>
      <c r="D618" s="2">
        <v>3315.92</v>
      </c>
      <c r="E618" s="1" t="s">
        <v>429</v>
      </c>
      <c r="F618" s="3">
        <v>0.91820741078901535</v>
      </c>
      <c r="G618" s="1" t="s">
        <v>430</v>
      </c>
      <c r="H618" s="8">
        <f>VLOOKUP(B618,'TRM2'!C:D,2,0)</f>
        <v>2690.79</v>
      </c>
      <c r="I618" s="9">
        <f t="shared" si="64"/>
        <v>8922444.3768000007</v>
      </c>
      <c r="J618" s="7">
        <f t="shared" si="65"/>
        <v>8922.4443768000001</v>
      </c>
      <c r="K618" t="e">
        <f>VLOOKUP(A618,'Cacao Nacional'!B:D,3,0)</f>
        <v>#N/A</v>
      </c>
      <c r="L618" t="str">
        <f t="shared" si="66"/>
        <v>Julio</v>
      </c>
      <c r="M618" t="str">
        <f t="shared" si="67"/>
        <v>2015</v>
      </c>
      <c r="N618" t="str">
        <f t="shared" si="68"/>
        <v>Julio de 2015</v>
      </c>
      <c r="O618" s="24">
        <f t="shared" si="69"/>
        <v>42194</v>
      </c>
    </row>
    <row r="619" spans="1:15" x14ac:dyDescent="0.3">
      <c r="A619" s="1" t="s">
        <v>970</v>
      </c>
      <c r="B619" s="1" t="str">
        <f t="shared" si="63"/>
        <v>Julio 10 de 2015</v>
      </c>
      <c r="C619" s="1" t="s">
        <v>428</v>
      </c>
      <c r="D619" s="2">
        <v>3347.08</v>
      </c>
      <c r="E619" s="1" t="s">
        <v>429</v>
      </c>
      <c r="F619" s="3">
        <v>0.93970904002508671</v>
      </c>
      <c r="G619" s="1" t="s">
        <v>430</v>
      </c>
      <c r="H619" s="8">
        <f>VLOOKUP(B619,'TRM2'!C:D,2,0)</f>
        <v>2670.79</v>
      </c>
      <c r="I619" s="9">
        <f t="shared" si="64"/>
        <v>8939347.7931999993</v>
      </c>
      <c r="J619" s="7">
        <f t="shared" si="65"/>
        <v>8939.3477931999987</v>
      </c>
      <c r="K619" t="e">
        <f>VLOOKUP(A619,'Cacao Nacional'!B:D,3,0)</f>
        <v>#N/A</v>
      </c>
      <c r="L619" t="str">
        <f t="shared" si="66"/>
        <v>Julio</v>
      </c>
      <c r="M619" t="str">
        <f t="shared" si="67"/>
        <v>2015</v>
      </c>
      <c r="N619" t="str">
        <f t="shared" si="68"/>
        <v>Julio de 2015</v>
      </c>
      <c r="O619" s="24">
        <f t="shared" si="69"/>
        <v>42195</v>
      </c>
    </row>
    <row r="620" spans="1:15" x14ac:dyDescent="0.3">
      <c r="A620" s="1" t="s">
        <v>102</v>
      </c>
      <c r="B620" s="1" t="str">
        <f t="shared" si="63"/>
        <v>Julio 13 de 2015</v>
      </c>
      <c r="C620" s="1" t="s">
        <v>428</v>
      </c>
      <c r="D620" s="2">
        <v>3351.78</v>
      </c>
      <c r="E620" s="1" t="s">
        <v>429</v>
      </c>
      <c r="F620" s="3">
        <v>0.14042090419112399</v>
      </c>
      <c r="G620" s="1" t="s">
        <v>430</v>
      </c>
      <c r="H620" s="8">
        <f>VLOOKUP(B620,'TRM2'!C:D,2,0)</f>
        <v>2667.37</v>
      </c>
      <c r="I620" s="9">
        <f t="shared" si="64"/>
        <v>8940437.4186000004</v>
      </c>
      <c r="J620" s="7">
        <f t="shared" si="65"/>
        <v>8940.4374186000005</v>
      </c>
      <c r="K620">
        <f>VLOOKUP(A620,'Cacao Nacional'!B:D,3,0)</f>
        <v>7242.5</v>
      </c>
      <c r="L620" t="str">
        <f t="shared" si="66"/>
        <v>Julio</v>
      </c>
      <c r="M620" t="str">
        <f t="shared" si="67"/>
        <v>2015</v>
      </c>
      <c r="N620" t="str">
        <f t="shared" si="68"/>
        <v>Julio de 2015</v>
      </c>
      <c r="O620" s="24">
        <f t="shared" si="69"/>
        <v>42198</v>
      </c>
    </row>
    <row r="621" spans="1:15" x14ac:dyDescent="0.3">
      <c r="A621" s="1" t="s">
        <v>971</v>
      </c>
      <c r="B621" s="1" t="str">
        <f t="shared" si="63"/>
        <v>Julio 14 de 2015</v>
      </c>
      <c r="C621" s="1" t="s">
        <v>428</v>
      </c>
      <c r="D621" s="2">
        <v>3408.55</v>
      </c>
      <c r="E621" s="1" t="s">
        <v>429</v>
      </c>
      <c r="F621" s="3">
        <v>1.6937269152510002</v>
      </c>
      <c r="G621" s="1" t="s">
        <v>430</v>
      </c>
      <c r="H621" s="8">
        <f>VLOOKUP(B621,'TRM2'!C:D,2,0)</f>
        <v>2693.54</v>
      </c>
      <c r="I621" s="9">
        <f t="shared" si="64"/>
        <v>9181065.7670000009</v>
      </c>
      <c r="J621" s="7">
        <f t="shared" si="65"/>
        <v>9181.0657670000001</v>
      </c>
      <c r="K621" t="e">
        <f>VLOOKUP(A621,'Cacao Nacional'!B:D,3,0)</f>
        <v>#N/A</v>
      </c>
      <c r="L621" t="str">
        <f t="shared" si="66"/>
        <v>Julio</v>
      </c>
      <c r="M621" t="str">
        <f t="shared" si="67"/>
        <v>2015</v>
      </c>
      <c r="N621" t="str">
        <f t="shared" si="68"/>
        <v>Julio de 2015</v>
      </c>
      <c r="O621" s="24">
        <f t="shared" si="69"/>
        <v>42199</v>
      </c>
    </row>
    <row r="622" spans="1:15" x14ac:dyDescent="0.3">
      <c r="A622" s="1" t="s">
        <v>972</v>
      </c>
      <c r="B622" s="1" t="str">
        <f t="shared" si="63"/>
        <v>Julio 15 de 2015</v>
      </c>
      <c r="C622" s="1" t="s">
        <v>428</v>
      </c>
      <c r="D622" s="2">
        <v>3397.79</v>
      </c>
      <c r="E622" s="1" t="s">
        <v>429</v>
      </c>
      <c r="F622" s="3">
        <v>-0.31567675404498152</v>
      </c>
      <c r="G622" s="1" t="s">
        <v>430</v>
      </c>
      <c r="H622" s="8">
        <f>VLOOKUP(B622,'TRM2'!C:D,2,0)</f>
        <v>2713.04</v>
      </c>
      <c r="I622" s="9">
        <f t="shared" si="64"/>
        <v>9218340.1816000007</v>
      </c>
      <c r="J622" s="7">
        <f t="shared" si="65"/>
        <v>9218.3401816000005</v>
      </c>
      <c r="K622" t="e">
        <f>VLOOKUP(A622,'Cacao Nacional'!B:D,3,0)</f>
        <v>#N/A</v>
      </c>
      <c r="L622" t="str">
        <f t="shared" si="66"/>
        <v>Julio</v>
      </c>
      <c r="M622" t="str">
        <f t="shared" si="67"/>
        <v>2015</v>
      </c>
      <c r="N622" t="str">
        <f t="shared" si="68"/>
        <v>Julio de 2015</v>
      </c>
      <c r="O622" s="24">
        <f t="shared" si="69"/>
        <v>42200</v>
      </c>
    </row>
    <row r="623" spans="1:15" x14ac:dyDescent="0.3">
      <c r="A623" s="1" t="s">
        <v>973</v>
      </c>
      <c r="B623" s="1" t="str">
        <f t="shared" si="63"/>
        <v>Julio 16 de 2015</v>
      </c>
      <c r="C623" s="1" t="s">
        <v>428</v>
      </c>
      <c r="D623" s="2">
        <v>3395.18</v>
      </c>
      <c r="E623" s="1" t="s">
        <v>429</v>
      </c>
      <c r="F623" s="3">
        <v>-7.6814635395363678E-2</v>
      </c>
      <c r="G623" s="1" t="s">
        <v>430</v>
      </c>
      <c r="H623" s="8">
        <f>VLOOKUP(B623,'TRM2'!C:D,2,0)</f>
        <v>2713.04</v>
      </c>
      <c r="I623" s="9">
        <f t="shared" si="64"/>
        <v>9211259.1471999995</v>
      </c>
      <c r="J623" s="7">
        <f t="shared" si="65"/>
        <v>9211.2591472000004</v>
      </c>
      <c r="K623" t="e">
        <f>VLOOKUP(A623,'Cacao Nacional'!B:D,3,0)</f>
        <v>#N/A</v>
      </c>
      <c r="L623" t="str">
        <f t="shared" si="66"/>
        <v>Julio</v>
      </c>
      <c r="M623" t="str">
        <f t="shared" si="67"/>
        <v>2015</v>
      </c>
      <c r="N623" t="str">
        <f t="shared" si="68"/>
        <v>Julio de 2015</v>
      </c>
      <c r="O623" s="24">
        <f t="shared" si="69"/>
        <v>42201</v>
      </c>
    </row>
    <row r="624" spans="1:15" x14ac:dyDescent="0.3">
      <c r="A624" s="1" t="s">
        <v>974</v>
      </c>
      <c r="B624" s="1" t="str">
        <f t="shared" si="63"/>
        <v>Julio 17 de 2015</v>
      </c>
      <c r="C624" s="1" t="s">
        <v>428</v>
      </c>
      <c r="D624" s="2">
        <v>3393.44</v>
      </c>
      <c r="E624" s="1" t="s">
        <v>429</v>
      </c>
      <c r="F624" s="3">
        <v>-5.1249123757791393E-2</v>
      </c>
      <c r="G624" s="1" t="s">
        <v>430</v>
      </c>
      <c r="H624" s="8">
        <f>VLOOKUP(B624,'TRM2'!C:D,2,0)</f>
        <v>2727.23</v>
      </c>
      <c r="I624" s="9">
        <f t="shared" si="64"/>
        <v>9254691.3712000009</v>
      </c>
      <c r="J624" s="7">
        <f t="shared" si="65"/>
        <v>9254.6913712000005</v>
      </c>
      <c r="K624" t="e">
        <f>VLOOKUP(A624,'Cacao Nacional'!B:D,3,0)</f>
        <v>#N/A</v>
      </c>
      <c r="L624" t="str">
        <f t="shared" si="66"/>
        <v>Julio</v>
      </c>
      <c r="M624" t="str">
        <f t="shared" si="67"/>
        <v>2015</v>
      </c>
      <c r="N624" t="str">
        <f t="shared" si="68"/>
        <v>Julio de 2015</v>
      </c>
      <c r="O624" s="24">
        <f t="shared" si="69"/>
        <v>42202</v>
      </c>
    </row>
    <row r="625" spans="1:15" x14ac:dyDescent="0.3">
      <c r="A625" s="1" t="s">
        <v>975</v>
      </c>
      <c r="B625" s="1" t="str">
        <f t="shared" si="63"/>
        <v>Julio 21 de 2015</v>
      </c>
      <c r="C625" s="1" t="s">
        <v>428</v>
      </c>
      <c r="D625" s="2">
        <v>3385.89</v>
      </c>
      <c r="E625" s="1" t="s">
        <v>429</v>
      </c>
      <c r="F625" s="3">
        <v>-0.22248809467679351</v>
      </c>
      <c r="G625" s="1" t="s">
        <v>430</v>
      </c>
      <c r="H625" s="8">
        <f>VLOOKUP(B625,'TRM2'!C:D,2,0)</f>
        <v>2751.88</v>
      </c>
      <c r="I625" s="9">
        <f t="shared" si="64"/>
        <v>9317562.9732000008</v>
      </c>
      <c r="J625" s="7">
        <f t="shared" si="65"/>
        <v>9317.5629732000016</v>
      </c>
      <c r="K625" t="e">
        <f>VLOOKUP(A625,'Cacao Nacional'!B:D,3,0)</f>
        <v>#N/A</v>
      </c>
      <c r="L625" t="str">
        <f t="shared" si="66"/>
        <v>Julio</v>
      </c>
      <c r="M625" t="str">
        <f t="shared" si="67"/>
        <v>2015</v>
      </c>
      <c r="N625" t="str">
        <f t="shared" si="68"/>
        <v>Julio de 2015</v>
      </c>
      <c r="O625" s="24">
        <f t="shared" si="69"/>
        <v>42206</v>
      </c>
    </row>
    <row r="626" spans="1:15" x14ac:dyDescent="0.3">
      <c r="A626" s="1" t="s">
        <v>976</v>
      </c>
      <c r="B626" s="1" t="str">
        <f t="shared" si="63"/>
        <v>Julio 22 de 2015</v>
      </c>
      <c r="C626" s="1" t="s">
        <v>428</v>
      </c>
      <c r="D626" s="2">
        <v>3331.12</v>
      </c>
      <c r="E626" s="1" t="s">
        <v>429</v>
      </c>
      <c r="F626" s="3">
        <v>-1.6175953737422062</v>
      </c>
      <c r="G626" s="1" t="s">
        <v>430</v>
      </c>
      <c r="H626" s="8">
        <f>VLOOKUP(B626,'TRM2'!C:D,2,0)</f>
        <v>2765.1</v>
      </c>
      <c r="I626" s="9">
        <f t="shared" si="64"/>
        <v>9210879.9119999986</v>
      </c>
      <c r="J626" s="7">
        <f t="shared" si="65"/>
        <v>9210.8799119999985</v>
      </c>
      <c r="K626" t="e">
        <f>VLOOKUP(A626,'Cacao Nacional'!B:D,3,0)</f>
        <v>#N/A</v>
      </c>
      <c r="L626" t="str">
        <f t="shared" si="66"/>
        <v>Julio</v>
      </c>
      <c r="M626" t="str">
        <f t="shared" si="67"/>
        <v>2015</v>
      </c>
      <c r="N626" t="str">
        <f t="shared" si="68"/>
        <v>Julio de 2015</v>
      </c>
      <c r="O626" s="24">
        <f t="shared" si="69"/>
        <v>42207</v>
      </c>
    </row>
    <row r="627" spans="1:15" x14ac:dyDescent="0.3">
      <c r="A627" s="1" t="s">
        <v>977</v>
      </c>
      <c r="B627" s="1" t="str">
        <f t="shared" si="63"/>
        <v>Julio 23 de 2015</v>
      </c>
      <c r="C627" s="1" t="s">
        <v>428</v>
      </c>
      <c r="D627" s="2">
        <v>3295.86</v>
      </c>
      <c r="E627" s="1" t="s">
        <v>429</v>
      </c>
      <c r="F627" s="3">
        <v>-1.0585028458896637</v>
      </c>
      <c r="G627" s="1" t="s">
        <v>430</v>
      </c>
      <c r="H627" s="8">
        <f>VLOOKUP(B627,'TRM2'!C:D,2,0)</f>
        <v>2790.26</v>
      </c>
      <c r="I627" s="9">
        <f t="shared" si="64"/>
        <v>9196306.3236000016</v>
      </c>
      <c r="J627" s="7">
        <f t="shared" si="65"/>
        <v>9196.3063236000016</v>
      </c>
      <c r="K627" t="e">
        <f>VLOOKUP(A627,'Cacao Nacional'!B:D,3,0)</f>
        <v>#N/A</v>
      </c>
      <c r="L627" t="str">
        <f t="shared" si="66"/>
        <v>Julio</v>
      </c>
      <c r="M627" t="str">
        <f t="shared" si="67"/>
        <v>2015</v>
      </c>
      <c r="N627" t="str">
        <f t="shared" si="68"/>
        <v>Julio de 2015</v>
      </c>
      <c r="O627" s="24">
        <f t="shared" si="69"/>
        <v>42208</v>
      </c>
    </row>
    <row r="628" spans="1:15" x14ac:dyDescent="0.3">
      <c r="A628" s="1" t="s">
        <v>978</v>
      </c>
      <c r="B628" s="1" t="str">
        <f t="shared" si="63"/>
        <v>Julio 24 de 2015</v>
      </c>
      <c r="C628" s="1" t="s">
        <v>428</v>
      </c>
      <c r="D628" s="2">
        <v>3240.57</v>
      </c>
      <c r="E628" s="1" t="s">
        <v>429</v>
      </c>
      <c r="F628" s="3">
        <v>-1.6775591196227984</v>
      </c>
      <c r="G628" s="1" t="s">
        <v>430</v>
      </c>
      <c r="H628" s="8">
        <f>VLOOKUP(B628,'TRM2'!C:D,2,0)</f>
        <v>2807.36</v>
      </c>
      <c r="I628" s="9">
        <f t="shared" si="64"/>
        <v>9097446.5952000003</v>
      </c>
      <c r="J628" s="7">
        <f t="shared" si="65"/>
        <v>9097.446595200001</v>
      </c>
      <c r="K628" t="e">
        <f>VLOOKUP(A628,'Cacao Nacional'!B:D,3,0)</f>
        <v>#N/A</v>
      </c>
      <c r="L628" t="str">
        <f t="shared" si="66"/>
        <v>Julio</v>
      </c>
      <c r="M628" t="str">
        <f t="shared" si="67"/>
        <v>2015</v>
      </c>
      <c r="N628" t="str">
        <f t="shared" si="68"/>
        <v>Julio de 2015</v>
      </c>
      <c r="O628" s="24">
        <f t="shared" si="69"/>
        <v>42209</v>
      </c>
    </row>
    <row r="629" spans="1:15" x14ac:dyDescent="0.3">
      <c r="A629" s="1" t="s">
        <v>104</v>
      </c>
      <c r="B629" s="1" t="str">
        <f t="shared" si="63"/>
        <v>Julio 27 de 2015</v>
      </c>
      <c r="C629" s="1" t="s">
        <v>428</v>
      </c>
      <c r="D629" s="2">
        <v>3253.88</v>
      </c>
      <c r="E629" s="1" t="s">
        <v>429</v>
      </c>
      <c r="F629" s="3">
        <v>0.41073021104311724</v>
      </c>
      <c r="G629" s="1" t="s">
        <v>430</v>
      </c>
      <c r="H629" s="8">
        <f>VLOOKUP(B629,'TRM2'!C:D,2,0)</f>
        <v>2857.46</v>
      </c>
      <c r="I629" s="9">
        <f t="shared" si="64"/>
        <v>9297831.9448000006</v>
      </c>
      <c r="J629" s="7">
        <f t="shared" si="65"/>
        <v>9297.8319448000002</v>
      </c>
      <c r="K629">
        <f>VLOOKUP(A629,'Cacao Nacional'!B:D,3,0)</f>
        <v>7340</v>
      </c>
      <c r="L629" t="str">
        <f t="shared" si="66"/>
        <v>Julio</v>
      </c>
      <c r="M629" t="str">
        <f t="shared" si="67"/>
        <v>2015</v>
      </c>
      <c r="N629" t="str">
        <f t="shared" si="68"/>
        <v>Julio de 2015</v>
      </c>
      <c r="O629" s="24">
        <f t="shared" si="69"/>
        <v>42212</v>
      </c>
    </row>
    <row r="630" spans="1:15" x14ac:dyDescent="0.3">
      <c r="A630" s="1" t="s">
        <v>979</v>
      </c>
      <c r="B630" s="1" t="str">
        <f t="shared" si="63"/>
        <v>Julio 28 de 2015</v>
      </c>
      <c r="C630" s="1" t="s">
        <v>428</v>
      </c>
      <c r="D630" s="2">
        <v>3268.06</v>
      </c>
      <c r="E630" s="1" t="s">
        <v>429</v>
      </c>
      <c r="F630" s="3">
        <v>0.43578742916148827</v>
      </c>
      <c r="G630" s="1" t="s">
        <v>430</v>
      </c>
      <c r="H630" s="8">
        <f>VLOOKUP(B630,'TRM2'!C:D,2,0)</f>
        <v>2854.13</v>
      </c>
      <c r="I630" s="9">
        <f t="shared" si="64"/>
        <v>9327468.0877999999</v>
      </c>
      <c r="J630" s="7">
        <f t="shared" si="65"/>
        <v>9327.4680877999999</v>
      </c>
      <c r="K630" t="e">
        <f>VLOOKUP(A630,'Cacao Nacional'!B:D,3,0)</f>
        <v>#N/A</v>
      </c>
      <c r="L630" t="str">
        <f t="shared" si="66"/>
        <v>Julio</v>
      </c>
      <c r="M630" t="str">
        <f t="shared" si="67"/>
        <v>2015</v>
      </c>
      <c r="N630" t="str">
        <f t="shared" si="68"/>
        <v>Julio de 2015</v>
      </c>
      <c r="O630" s="24">
        <f t="shared" si="69"/>
        <v>42213</v>
      </c>
    </row>
    <row r="631" spans="1:15" x14ac:dyDescent="0.3">
      <c r="A631" s="1" t="s">
        <v>980</v>
      </c>
      <c r="B631" s="1" t="str">
        <f t="shared" si="63"/>
        <v>Julio 29 de 2015</v>
      </c>
      <c r="C631" s="1" t="s">
        <v>428</v>
      </c>
      <c r="D631" s="2">
        <v>3281.46</v>
      </c>
      <c r="E631" s="1" t="s">
        <v>429</v>
      </c>
      <c r="F631" s="3">
        <v>0.41002919163051144</v>
      </c>
      <c r="G631" s="1" t="s">
        <v>430</v>
      </c>
      <c r="H631" s="8">
        <f>VLOOKUP(B631,'TRM2'!C:D,2,0)</f>
        <v>2855.44</v>
      </c>
      <c r="I631" s="9">
        <f t="shared" si="64"/>
        <v>9370012.1424000002</v>
      </c>
      <c r="J631" s="7">
        <f t="shared" si="65"/>
        <v>9370.0121424000008</v>
      </c>
      <c r="K631" t="e">
        <f>VLOOKUP(A631,'Cacao Nacional'!B:D,3,0)</f>
        <v>#N/A</v>
      </c>
      <c r="L631" t="str">
        <f t="shared" si="66"/>
        <v>Julio</v>
      </c>
      <c r="M631" t="str">
        <f t="shared" si="67"/>
        <v>2015</v>
      </c>
      <c r="N631" t="str">
        <f t="shared" si="68"/>
        <v>Julio de 2015</v>
      </c>
      <c r="O631" s="24">
        <f t="shared" si="69"/>
        <v>42214</v>
      </c>
    </row>
    <row r="632" spans="1:15" x14ac:dyDescent="0.3">
      <c r="A632" s="1" t="s">
        <v>981</v>
      </c>
      <c r="B632" s="1" t="str">
        <f t="shared" si="63"/>
        <v>Julio 30 de 2015</v>
      </c>
      <c r="C632" s="1" t="s">
        <v>428</v>
      </c>
      <c r="D632" s="2">
        <v>3286.49</v>
      </c>
      <c r="E632" s="1" t="s">
        <v>429</v>
      </c>
      <c r="F632" s="3">
        <v>0.15328542782784935</v>
      </c>
      <c r="G632" s="1" t="s">
        <v>430</v>
      </c>
      <c r="H632" s="8">
        <f>VLOOKUP(B632,'TRM2'!C:D,2,0)</f>
        <v>2866.04</v>
      </c>
      <c r="I632" s="9">
        <f t="shared" si="64"/>
        <v>9419211.7995999996</v>
      </c>
      <c r="J632" s="7">
        <f t="shared" si="65"/>
        <v>9419.2117995999997</v>
      </c>
      <c r="K632" t="e">
        <f>VLOOKUP(A632,'Cacao Nacional'!B:D,3,0)</f>
        <v>#N/A</v>
      </c>
      <c r="L632" t="str">
        <f t="shared" si="66"/>
        <v>Julio</v>
      </c>
      <c r="M632" t="str">
        <f t="shared" si="67"/>
        <v>2015</v>
      </c>
      <c r="N632" t="str">
        <f t="shared" si="68"/>
        <v>Julio de 2015</v>
      </c>
      <c r="O632" s="24">
        <f t="shared" si="69"/>
        <v>42215</v>
      </c>
    </row>
    <row r="633" spans="1:15" x14ac:dyDescent="0.3">
      <c r="A633" s="1" t="s">
        <v>982</v>
      </c>
      <c r="B633" s="1" t="str">
        <f t="shared" si="63"/>
        <v>Julio 31 de 2015</v>
      </c>
      <c r="C633" s="1" t="s">
        <v>428</v>
      </c>
      <c r="D633" s="2">
        <v>3276.29</v>
      </c>
      <c r="E633" s="1" t="s">
        <v>429</v>
      </c>
      <c r="F633" s="3">
        <v>-0.31036151030430092</v>
      </c>
      <c r="G633" s="1" t="s">
        <v>430</v>
      </c>
      <c r="H633" s="8">
        <f>VLOOKUP(B633,'TRM2'!C:D,2,0)</f>
        <v>2855.44</v>
      </c>
      <c r="I633" s="9">
        <f t="shared" si="64"/>
        <v>9355249.5175999999</v>
      </c>
      <c r="J633" s="7">
        <f t="shared" si="65"/>
        <v>9355.2495175999993</v>
      </c>
      <c r="K633" t="e">
        <f>VLOOKUP(A633,'Cacao Nacional'!B:D,3,0)</f>
        <v>#N/A</v>
      </c>
      <c r="L633" t="str">
        <f t="shared" si="66"/>
        <v>Julio</v>
      </c>
      <c r="M633" t="str">
        <f t="shared" si="67"/>
        <v>2015</v>
      </c>
      <c r="N633" t="str">
        <f t="shared" si="68"/>
        <v>Julio de 2015</v>
      </c>
      <c r="O633" s="24">
        <f t="shared" si="69"/>
        <v>42216</v>
      </c>
    </row>
    <row r="634" spans="1:15" x14ac:dyDescent="0.3">
      <c r="A634" s="1" t="s">
        <v>105</v>
      </c>
      <c r="B634" s="1" t="str">
        <f t="shared" si="63"/>
        <v>Agosto 3 de 2015</v>
      </c>
      <c r="C634" s="1" t="s">
        <v>428</v>
      </c>
      <c r="D634" s="2">
        <v>3236.69</v>
      </c>
      <c r="E634" s="1" t="s">
        <v>429</v>
      </c>
      <c r="F634" s="3">
        <v>-1.2086842129359705</v>
      </c>
      <c r="G634" s="1" t="s">
        <v>430</v>
      </c>
      <c r="H634" s="8">
        <f>VLOOKUP(B634,'TRM2'!C:D,2,0)</f>
        <v>2862.51</v>
      </c>
      <c r="I634" s="9">
        <f t="shared" si="64"/>
        <v>9265057.4919000007</v>
      </c>
      <c r="J634" s="7">
        <f t="shared" si="65"/>
        <v>9265.057491900001</v>
      </c>
      <c r="K634">
        <f>VLOOKUP(A634,'Cacao Nacional'!B:D,3,0)</f>
        <v>7340</v>
      </c>
      <c r="L634" t="str">
        <f t="shared" si="66"/>
        <v>Agosto</v>
      </c>
      <c r="M634" t="str">
        <f t="shared" si="67"/>
        <v>2015</v>
      </c>
      <c r="N634" t="str">
        <f t="shared" si="68"/>
        <v>Agosto de 2015</v>
      </c>
      <c r="O634" s="24">
        <f t="shared" si="69"/>
        <v>42219</v>
      </c>
    </row>
    <row r="635" spans="1:15" x14ac:dyDescent="0.3">
      <c r="A635" s="1" t="s">
        <v>983</v>
      </c>
      <c r="B635" s="1" t="str">
        <f t="shared" si="63"/>
        <v>Agosto 4 de 2015</v>
      </c>
      <c r="C635" s="1" t="s">
        <v>428</v>
      </c>
      <c r="D635" s="2">
        <v>3231.33</v>
      </c>
      <c r="E635" s="1" t="s">
        <v>429</v>
      </c>
      <c r="F635" s="3">
        <v>-0.16560127784867032</v>
      </c>
      <c r="G635" s="1" t="s">
        <v>430</v>
      </c>
      <c r="H635" s="8">
        <f>VLOOKUP(B635,'TRM2'!C:D,2,0)</f>
        <v>2902.98</v>
      </c>
      <c r="I635" s="9">
        <f t="shared" si="64"/>
        <v>9380486.3633999992</v>
      </c>
      <c r="J635" s="7">
        <f t="shared" si="65"/>
        <v>9380.4863633999994</v>
      </c>
      <c r="K635" t="e">
        <f>VLOOKUP(A635,'Cacao Nacional'!B:D,3,0)</f>
        <v>#N/A</v>
      </c>
      <c r="L635" t="str">
        <f t="shared" si="66"/>
        <v>Agosto</v>
      </c>
      <c r="M635" t="str">
        <f t="shared" si="67"/>
        <v>2015</v>
      </c>
      <c r="N635" t="str">
        <f t="shared" si="68"/>
        <v>Agosto de 2015</v>
      </c>
      <c r="O635" s="24">
        <f t="shared" si="69"/>
        <v>42220</v>
      </c>
    </row>
    <row r="636" spans="1:15" x14ac:dyDescent="0.3">
      <c r="A636" s="1" t="s">
        <v>984</v>
      </c>
      <c r="B636" s="1" t="str">
        <f t="shared" si="63"/>
        <v>Agosto 5 de 2015</v>
      </c>
      <c r="C636" s="1" t="s">
        <v>428</v>
      </c>
      <c r="D636" s="2">
        <v>3181.59</v>
      </c>
      <c r="E636" s="1" t="s">
        <v>429</v>
      </c>
      <c r="F636" s="3">
        <v>-1.5393042493338589</v>
      </c>
      <c r="G636" s="1" t="s">
        <v>430</v>
      </c>
      <c r="H636" s="8">
        <f>VLOOKUP(B636,'TRM2'!C:D,2,0)</f>
        <v>2906.95</v>
      </c>
      <c r="I636" s="9">
        <f t="shared" si="64"/>
        <v>9248723.0504999999</v>
      </c>
      <c r="J636" s="7">
        <f t="shared" si="65"/>
        <v>9248.7230505000007</v>
      </c>
      <c r="K636" t="e">
        <f>VLOOKUP(A636,'Cacao Nacional'!B:D,3,0)</f>
        <v>#N/A</v>
      </c>
      <c r="L636" t="str">
        <f t="shared" si="66"/>
        <v>Agosto</v>
      </c>
      <c r="M636" t="str">
        <f t="shared" si="67"/>
        <v>2015</v>
      </c>
      <c r="N636" t="str">
        <f t="shared" si="68"/>
        <v>Agosto de 2015</v>
      </c>
      <c r="O636" s="24">
        <f t="shared" si="69"/>
        <v>42221</v>
      </c>
    </row>
    <row r="637" spans="1:15" x14ac:dyDescent="0.3">
      <c r="A637" s="1" t="s">
        <v>985</v>
      </c>
      <c r="B637" s="1" t="str">
        <f t="shared" si="63"/>
        <v>Agosto 6 de 2015</v>
      </c>
      <c r="C637" s="1" t="s">
        <v>428</v>
      </c>
      <c r="D637" s="2">
        <v>3118.87</v>
      </c>
      <c r="E637" s="1" t="s">
        <v>429</v>
      </c>
      <c r="F637" s="3">
        <v>-1.9713413733384959</v>
      </c>
      <c r="G637" s="1" t="s">
        <v>430</v>
      </c>
      <c r="H637" s="8">
        <f>VLOOKUP(B637,'TRM2'!C:D,2,0)</f>
        <v>2945.97</v>
      </c>
      <c r="I637" s="9">
        <f t="shared" si="64"/>
        <v>9188097.4538999982</v>
      </c>
      <c r="J637" s="7">
        <f t="shared" si="65"/>
        <v>9188.0974538999981</v>
      </c>
      <c r="K637" t="e">
        <f>VLOOKUP(A637,'Cacao Nacional'!B:D,3,0)</f>
        <v>#N/A</v>
      </c>
      <c r="L637" t="str">
        <f t="shared" si="66"/>
        <v>Agosto</v>
      </c>
      <c r="M637" t="str">
        <f t="shared" si="67"/>
        <v>2015</v>
      </c>
      <c r="N637" t="str">
        <f t="shared" si="68"/>
        <v>Agosto de 2015</v>
      </c>
      <c r="O637" s="24">
        <f t="shared" si="69"/>
        <v>42222</v>
      </c>
    </row>
    <row r="638" spans="1:15" x14ac:dyDescent="0.3">
      <c r="A638" s="1" t="s">
        <v>106</v>
      </c>
      <c r="B638" s="1" t="str">
        <f t="shared" si="63"/>
        <v>Agosto 10 de 2015</v>
      </c>
      <c r="C638" s="1" t="s">
        <v>428</v>
      </c>
      <c r="D638" s="2">
        <v>3160.37</v>
      </c>
      <c r="E638" s="1" t="s">
        <v>429</v>
      </c>
      <c r="F638" s="3">
        <v>1.3306101248208486</v>
      </c>
      <c r="G638" s="1" t="s">
        <v>430</v>
      </c>
      <c r="H638" s="8">
        <f>VLOOKUP(B638,'TRM2'!C:D,2,0)</f>
        <v>2955.31</v>
      </c>
      <c r="I638" s="9">
        <f t="shared" si="64"/>
        <v>9339873.0647</v>
      </c>
      <c r="J638" s="7">
        <f t="shared" si="65"/>
        <v>9339.8730646999993</v>
      </c>
      <c r="K638">
        <f>VLOOKUP(A638,'Cacao Nacional'!B:D,3,0)</f>
        <v>7477.5</v>
      </c>
      <c r="L638" t="str">
        <f t="shared" si="66"/>
        <v>Agosto</v>
      </c>
      <c r="M638" t="str">
        <f t="shared" si="67"/>
        <v>2015</v>
      </c>
      <c r="N638" t="str">
        <f t="shared" si="68"/>
        <v>Agosto de 2015</v>
      </c>
      <c r="O638" s="24">
        <f t="shared" si="69"/>
        <v>42226</v>
      </c>
    </row>
    <row r="639" spans="1:15" x14ac:dyDescent="0.3">
      <c r="A639" s="1" t="s">
        <v>986</v>
      </c>
      <c r="B639" s="1" t="str">
        <f t="shared" si="63"/>
        <v>Agosto 11 de 2015</v>
      </c>
      <c r="C639" s="1" t="s">
        <v>428</v>
      </c>
      <c r="D639" s="2">
        <v>3147.91</v>
      </c>
      <c r="E639" s="1" t="s">
        <v>429</v>
      </c>
      <c r="F639" s="3">
        <v>-0.3942576343909111</v>
      </c>
      <c r="G639" s="1" t="s">
        <v>430</v>
      </c>
      <c r="H639" s="8">
        <f>VLOOKUP(B639,'TRM2'!C:D,2,0)</f>
        <v>2913.45</v>
      </c>
      <c r="I639" s="9">
        <f t="shared" si="64"/>
        <v>9171278.3894999996</v>
      </c>
      <c r="J639" s="7">
        <f t="shared" si="65"/>
        <v>9171.2783894999993</v>
      </c>
      <c r="K639" t="e">
        <f>VLOOKUP(A639,'Cacao Nacional'!B:D,3,0)</f>
        <v>#N/A</v>
      </c>
      <c r="L639" t="str">
        <f t="shared" si="66"/>
        <v>Agosto</v>
      </c>
      <c r="M639" t="str">
        <f t="shared" si="67"/>
        <v>2015</v>
      </c>
      <c r="N639" t="str">
        <f t="shared" si="68"/>
        <v>Agosto de 2015</v>
      </c>
      <c r="O639" s="24">
        <f t="shared" si="69"/>
        <v>42227</v>
      </c>
    </row>
    <row r="640" spans="1:15" x14ac:dyDescent="0.3">
      <c r="A640" s="1" t="s">
        <v>987</v>
      </c>
      <c r="B640" s="1" t="str">
        <f t="shared" si="63"/>
        <v>Agosto 12 de 2015</v>
      </c>
      <c r="C640" s="1" t="s">
        <v>428</v>
      </c>
      <c r="D640" s="2">
        <v>3098.63</v>
      </c>
      <c r="E640" s="1" t="s">
        <v>429</v>
      </c>
      <c r="F640" s="3">
        <v>-1.5654831300767731</v>
      </c>
      <c r="G640" s="1" t="s">
        <v>430</v>
      </c>
      <c r="H640" s="8">
        <f>VLOOKUP(B640,'TRM2'!C:D,2,0)</f>
        <v>2943.97</v>
      </c>
      <c r="I640" s="9">
        <f t="shared" si="64"/>
        <v>9122273.7610999998</v>
      </c>
      <c r="J640" s="7">
        <f t="shared" si="65"/>
        <v>9122.2737610999993</v>
      </c>
      <c r="K640" t="e">
        <f>VLOOKUP(A640,'Cacao Nacional'!B:D,3,0)</f>
        <v>#N/A</v>
      </c>
      <c r="L640" t="str">
        <f t="shared" si="66"/>
        <v>Agosto</v>
      </c>
      <c r="M640" t="str">
        <f t="shared" si="67"/>
        <v>2015</v>
      </c>
      <c r="N640" t="str">
        <f t="shared" si="68"/>
        <v>Agosto de 2015</v>
      </c>
      <c r="O640" s="24">
        <f t="shared" si="69"/>
        <v>42228</v>
      </c>
    </row>
    <row r="641" spans="1:15" x14ac:dyDescent="0.3">
      <c r="A641" s="1" t="s">
        <v>988</v>
      </c>
      <c r="B641" s="1" t="str">
        <f t="shared" si="63"/>
        <v>Agosto 13 de 2015</v>
      </c>
      <c r="C641" s="1" t="s">
        <v>428</v>
      </c>
      <c r="D641" s="2">
        <v>3116.78</v>
      </c>
      <c r="E641" s="1" t="s">
        <v>429</v>
      </c>
      <c r="F641" s="3">
        <v>0.58574273146519884</v>
      </c>
      <c r="G641" s="1" t="s">
        <v>430</v>
      </c>
      <c r="H641" s="8">
        <f>VLOOKUP(B641,'TRM2'!C:D,2,0)</f>
        <v>2937.63</v>
      </c>
      <c r="I641" s="9">
        <f t="shared" si="64"/>
        <v>9155946.431400001</v>
      </c>
      <c r="J641" s="7">
        <f t="shared" si="65"/>
        <v>9155.9464314000015</v>
      </c>
      <c r="K641" t="e">
        <f>VLOOKUP(A641,'Cacao Nacional'!B:D,3,0)</f>
        <v>#N/A</v>
      </c>
      <c r="L641" t="str">
        <f t="shared" si="66"/>
        <v>Agosto</v>
      </c>
      <c r="M641" t="str">
        <f t="shared" si="67"/>
        <v>2015</v>
      </c>
      <c r="N641" t="str">
        <f t="shared" si="68"/>
        <v>Agosto de 2015</v>
      </c>
      <c r="O641" s="24">
        <f t="shared" si="69"/>
        <v>42229</v>
      </c>
    </row>
    <row r="642" spans="1:15" x14ac:dyDescent="0.3">
      <c r="A642" s="1" t="s">
        <v>989</v>
      </c>
      <c r="B642" s="1" t="str">
        <f t="shared" si="63"/>
        <v>Agosto 14 de 2015</v>
      </c>
      <c r="C642" s="1" t="s">
        <v>428</v>
      </c>
      <c r="D642" s="2">
        <v>3114</v>
      </c>
      <c r="E642" s="1" t="s">
        <v>429</v>
      </c>
      <c r="F642" s="3">
        <v>-8.9194617521936095E-2</v>
      </c>
      <c r="G642" s="1" t="s">
        <v>430</v>
      </c>
      <c r="H642" s="8">
        <f>VLOOKUP(B642,'TRM2'!C:D,2,0)</f>
        <v>2966.12</v>
      </c>
      <c r="I642" s="9">
        <f t="shared" si="64"/>
        <v>9236497.6799999997</v>
      </c>
      <c r="J642" s="7">
        <f t="shared" si="65"/>
        <v>9236.4976800000004</v>
      </c>
      <c r="K642" t="e">
        <f>VLOOKUP(A642,'Cacao Nacional'!B:D,3,0)</f>
        <v>#N/A</v>
      </c>
      <c r="L642" t="str">
        <f t="shared" si="66"/>
        <v>Agosto</v>
      </c>
      <c r="M642" t="str">
        <f t="shared" si="67"/>
        <v>2015</v>
      </c>
      <c r="N642" t="str">
        <f t="shared" si="68"/>
        <v>Agosto de 2015</v>
      </c>
      <c r="O642" s="24">
        <f t="shared" si="69"/>
        <v>42230</v>
      </c>
    </row>
    <row r="643" spans="1:15" x14ac:dyDescent="0.3">
      <c r="A643" s="1" t="s">
        <v>990</v>
      </c>
      <c r="B643" s="1" t="str">
        <f t="shared" ref="B643:B706" si="70">MID(A643,FIND(",",A643,1)+2,LEN(A643)-FIND(",",A643,1))</f>
        <v>Agosto 18 de 2015</v>
      </c>
      <c r="C643" s="1" t="s">
        <v>428</v>
      </c>
      <c r="D643" s="2">
        <v>3134.35</v>
      </c>
      <c r="E643" s="1" t="s">
        <v>429</v>
      </c>
      <c r="F643" s="3">
        <v>0.65350032113037604</v>
      </c>
      <c r="G643" s="1" t="s">
        <v>430</v>
      </c>
      <c r="H643" s="8">
        <f>VLOOKUP(B643,'TRM2'!C:D,2,0)</f>
        <v>2983.12</v>
      </c>
      <c r="I643" s="9">
        <f t="shared" ref="I643:I706" si="71">D643*H643</f>
        <v>9350142.1720000003</v>
      </c>
      <c r="J643" s="7">
        <f t="shared" ref="J643:J706" si="72">I643/1000</f>
        <v>9350.1421719999998</v>
      </c>
      <c r="K643" t="e">
        <f>VLOOKUP(A643,'Cacao Nacional'!B:D,3,0)</f>
        <v>#N/A</v>
      </c>
      <c r="L643" t="str">
        <f t="shared" ref="L643:L706" si="73">MID(A643,FIND(" ",A643,1)+1,FIND(" ",A643,FIND(" ",A643,1)+1)-FIND(" ",A643,1)-1)</f>
        <v>Agosto</v>
      </c>
      <c r="M643" t="str">
        <f t="shared" ref="M643:M706" si="74">RIGHT(A643,4)</f>
        <v>2015</v>
      </c>
      <c r="N643" t="str">
        <f t="shared" ref="N643:N706" si="75">_xlfn.CONCAT(L643," de ",M643)</f>
        <v>Agosto de 2015</v>
      </c>
      <c r="O643" s="24">
        <f t="shared" ref="O643:O706" si="76">VALUE(TEXT(VALUE(MID(A643,FIND(" ",A643,FIND(" ",A643,1)+1)+1,FIND(" ",A643,FIND(" ",A643,FIND(" ",A643,1)+1)+1)-FIND(" ",A643,FIND(" ",A643,1)+1)-1))&amp;"/"&amp;MONTH(L643&amp;1)&amp;"/"&amp;VALUE(M643),"dd/mm/yyyy"))</f>
        <v>42234</v>
      </c>
    </row>
    <row r="644" spans="1:15" x14ac:dyDescent="0.3">
      <c r="A644" s="1" t="s">
        <v>991</v>
      </c>
      <c r="B644" s="1" t="str">
        <f t="shared" si="70"/>
        <v>Agosto 19 de 2015</v>
      </c>
      <c r="C644" s="1" t="s">
        <v>428</v>
      </c>
      <c r="D644" s="2">
        <v>3162.85</v>
      </c>
      <c r="E644" s="1" t="s">
        <v>429</v>
      </c>
      <c r="F644" s="3">
        <v>0.90927943592770433</v>
      </c>
      <c r="G644" s="1" t="s">
        <v>430</v>
      </c>
      <c r="H644" s="8">
        <f>VLOOKUP(B644,'TRM2'!C:D,2,0)</f>
        <v>3003.35</v>
      </c>
      <c r="I644" s="9">
        <f t="shared" si="71"/>
        <v>9499145.5474999994</v>
      </c>
      <c r="J644" s="7">
        <f t="shared" si="72"/>
        <v>9499.1455475000002</v>
      </c>
      <c r="K644" t="e">
        <f>VLOOKUP(A644,'Cacao Nacional'!B:D,3,0)</f>
        <v>#N/A</v>
      </c>
      <c r="L644" t="str">
        <f t="shared" si="73"/>
        <v>Agosto</v>
      </c>
      <c r="M644" t="str">
        <f t="shared" si="74"/>
        <v>2015</v>
      </c>
      <c r="N644" t="str">
        <f t="shared" si="75"/>
        <v>Agosto de 2015</v>
      </c>
      <c r="O644" s="24">
        <f t="shared" si="76"/>
        <v>42235</v>
      </c>
    </row>
    <row r="645" spans="1:15" x14ac:dyDescent="0.3">
      <c r="A645" s="1" t="s">
        <v>992</v>
      </c>
      <c r="B645" s="1" t="str">
        <f t="shared" si="70"/>
        <v>Agosto 20 de 2015</v>
      </c>
      <c r="C645" s="1" t="s">
        <v>428</v>
      </c>
      <c r="D645" s="2">
        <v>3181.64</v>
      </c>
      <c r="E645" s="1" t="s">
        <v>429</v>
      </c>
      <c r="F645" s="3">
        <v>0.59408444915187131</v>
      </c>
      <c r="G645" s="1" t="s">
        <v>430</v>
      </c>
      <c r="H645" s="8">
        <f>VLOOKUP(B645,'TRM2'!C:D,2,0)</f>
        <v>3027.2</v>
      </c>
      <c r="I645" s="9">
        <f t="shared" si="71"/>
        <v>9631460.6079999991</v>
      </c>
      <c r="J645" s="7">
        <f t="shared" si="72"/>
        <v>9631.4606079999994</v>
      </c>
      <c r="K645" t="e">
        <f>VLOOKUP(A645,'Cacao Nacional'!B:D,3,0)</f>
        <v>#N/A</v>
      </c>
      <c r="L645" t="str">
        <f t="shared" si="73"/>
        <v>Agosto</v>
      </c>
      <c r="M645" t="str">
        <f t="shared" si="74"/>
        <v>2015</v>
      </c>
      <c r="N645" t="str">
        <f t="shared" si="75"/>
        <v>Agosto de 2015</v>
      </c>
      <c r="O645" s="24">
        <f t="shared" si="76"/>
        <v>42236</v>
      </c>
    </row>
    <row r="646" spans="1:15" x14ac:dyDescent="0.3">
      <c r="A646" s="1" t="s">
        <v>993</v>
      </c>
      <c r="B646" s="1" t="str">
        <f t="shared" si="70"/>
        <v>Agosto 21 de 2015</v>
      </c>
      <c r="C646" s="1" t="s">
        <v>428</v>
      </c>
      <c r="D646" s="2">
        <v>3133.33</v>
      </c>
      <c r="E646" s="1" t="s">
        <v>429</v>
      </c>
      <c r="F646" s="3">
        <v>-1.5183993160759843</v>
      </c>
      <c r="G646" s="1" t="s">
        <v>430</v>
      </c>
      <c r="H646" s="8">
        <f>VLOOKUP(B646,'TRM2'!C:D,2,0)</f>
        <v>3053.65</v>
      </c>
      <c r="I646" s="9">
        <f t="shared" si="71"/>
        <v>9568093.1545000002</v>
      </c>
      <c r="J646" s="7">
        <f t="shared" si="72"/>
        <v>9568.0931545000003</v>
      </c>
      <c r="K646" t="e">
        <f>VLOOKUP(A646,'Cacao Nacional'!B:D,3,0)</f>
        <v>#N/A</v>
      </c>
      <c r="L646" t="str">
        <f t="shared" si="73"/>
        <v>Agosto</v>
      </c>
      <c r="M646" t="str">
        <f t="shared" si="74"/>
        <v>2015</v>
      </c>
      <c r="N646" t="str">
        <f t="shared" si="75"/>
        <v>Agosto de 2015</v>
      </c>
      <c r="O646" s="24">
        <f t="shared" si="76"/>
        <v>42237</v>
      </c>
    </row>
    <row r="647" spans="1:15" x14ac:dyDescent="0.3">
      <c r="A647" s="1" t="s">
        <v>108</v>
      </c>
      <c r="B647" s="1" t="str">
        <f t="shared" si="70"/>
        <v>Agosto 24 de 2015</v>
      </c>
      <c r="C647" s="1" t="s">
        <v>428</v>
      </c>
      <c r="D647" s="2">
        <v>3149.78</v>
      </c>
      <c r="E647" s="1" t="s">
        <v>429</v>
      </c>
      <c r="F647" s="3">
        <v>0.52500055851124117</v>
      </c>
      <c r="G647" s="1" t="s">
        <v>430</v>
      </c>
      <c r="H647" s="8">
        <f>VLOOKUP(B647,'TRM2'!C:D,2,0)</f>
        <v>3102.6</v>
      </c>
      <c r="I647" s="9">
        <f t="shared" si="71"/>
        <v>9772507.4280000012</v>
      </c>
      <c r="J647" s="7">
        <f t="shared" si="72"/>
        <v>9772.5074280000008</v>
      </c>
      <c r="K647">
        <f>VLOOKUP(A647,'Cacao Nacional'!B:D,3,0)</f>
        <v>7420</v>
      </c>
      <c r="L647" t="str">
        <f t="shared" si="73"/>
        <v>Agosto</v>
      </c>
      <c r="M647" t="str">
        <f t="shared" si="74"/>
        <v>2015</v>
      </c>
      <c r="N647" t="str">
        <f t="shared" si="75"/>
        <v>Agosto de 2015</v>
      </c>
      <c r="O647" s="24">
        <f t="shared" si="76"/>
        <v>42240</v>
      </c>
    </row>
    <row r="648" spans="1:15" x14ac:dyDescent="0.3">
      <c r="A648" s="1" t="s">
        <v>994</v>
      </c>
      <c r="B648" s="1" t="str">
        <f t="shared" si="70"/>
        <v>Agosto 25 de 2015</v>
      </c>
      <c r="C648" s="1" t="s">
        <v>428</v>
      </c>
      <c r="D648" s="2">
        <v>3154.66</v>
      </c>
      <c r="E648" s="1" t="s">
        <v>429</v>
      </c>
      <c r="F648" s="3">
        <v>0.15493145553021653</v>
      </c>
      <c r="G648" s="1" t="s">
        <v>430</v>
      </c>
      <c r="H648" s="8">
        <f>VLOOKUP(B648,'TRM2'!C:D,2,0)</f>
        <v>3208.37</v>
      </c>
      <c r="I648" s="9">
        <f t="shared" si="71"/>
        <v>10121316.504199998</v>
      </c>
      <c r="J648" s="7">
        <f t="shared" si="72"/>
        <v>10121.316504199998</v>
      </c>
      <c r="K648" t="e">
        <f>VLOOKUP(A648,'Cacao Nacional'!B:D,3,0)</f>
        <v>#N/A</v>
      </c>
      <c r="L648" t="str">
        <f t="shared" si="73"/>
        <v>Agosto</v>
      </c>
      <c r="M648" t="str">
        <f t="shared" si="74"/>
        <v>2015</v>
      </c>
      <c r="N648" t="str">
        <f t="shared" si="75"/>
        <v>Agosto de 2015</v>
      </c>
      <c r="O648" s="24">
        <f t="shared" si="76"/>
        <v>42241</v>
      </c>
    </row>
    <row r="649" spans="1:15" x14ac:dyDescent="0.3">
      <c r="A649" s="1" t="s">
        <v>995</v>
      </c>
      <c r="B649" s="1" t="str">
        <f t="shared" si="70"/>
        <v>Agosto 26 de 2015</v>
      </c>
      <c r="C649" s="1" t="s">
        <v>428</v>
      </c>
      <c r="D649" s="2">
        <v>3147</v>
      </c>
      <c r="E649" s="1" t="s">
        <v>429</v>
      </c>
      <c r="F649" s="3">
        <v>-0.24281539056506424</v>
      </c>
      <c r="G649" s="1" t="s">
        <v>430</v>
      </c>
      <c r="H649" s="8">
        <f>VLOOKUP(B649,'TRM2'!C:D,2,0)</f>
        <v>3194.24</v>
      </c>
      <c r="I649" s="9">
        <f t="shared" si="71"/>
        <v>10052273.279999999</v>
      </c>
      <c r="J649" s="7">
        <f t="shared" si="72"/>
        <v>10052.273279999999</v>
      </c>
      <c r="K649" t="e">
        <f>VLOOKUP(A649,'Cacao Nacional'!B:D,3,0)</f>
        <v>#N/A</v>
      </c>
      <c r="L649" t="str">
        <f t="shared" si="73"/>
        <v>Agosto</v>
      </c>
      <c r="M649" t="str">
        <f t="shared" si="74"/>
        <v>2015</v>
      </c>
      <c r="N649" t="str">
        <f t="shared" si="75"/>
        <v>Agosto de 2015</v>
      </c>
      <c r="O649" s="24">
        <f t="shared" si="76"/>
        <v>42242</v>
      </c>
    </row>
    <row r="650" spans="1:15" x14ac:dyDescent="0.3">
      <c r="A650" s="1" t="s">
        <v>996</v>
      </c>
      <c r="B650" s="1" t="str">
        <f t="shared" si="70"/>
        <v>Agosto 27 de 2015</v>
      </c>
      <c r="C650" s="1" t="s">
        <v>428</v>
      </c>
      <c r="D650" s="2">
        <v>3153.2</v>
      </c>
      <c r="E650" s="1" t="s">
        <v>429</v>
      </c>
      <c r="F650" s="3">
        <v>0.19701302828089667</v>
      </c>
      <c r="G650" s="1" t="s">
        <v>430</v>
      </c>
      <c r="H650" s="8">
        <f>VLOOKUP(B650,'TRM2'!C:D,2,0)</f>
        <v>3238.51</v>
      </c>
      <c r="I650" s="9">
        <f t="shared" si="71"/>
        <v>10211669.732000001</v>
      </c>
      <c r="J650" s="7">
        <f t="shared" si="72"/>
        <v>10211.669732</v>
      </c>
      <c r="K650" t="e">
        <f>VLOOKUP(A650,'Cacao Nacional'!B:D,3,0)</f>
        <v>#N/A</v>
      </c>
      <c r="L650" t="str">
        <f t="shared" si="73"/>
        <v>Agosto</v>
      </c>
      <c r="M650" t="str">
        <f t="shared" si="74"/>
        <v>2015</v>
      </c>
      <c r="N650" t="str">
        <f t="shared" si="75"/>
        <v>Agosto de 2015</v>
      </c>
      <c r="O650" s="24">
        <f t="shared" si="76"/>
        <v>42243</v>
      </c>
    </row>
    <row r="651" spans="1:15" x14ac:dyDescent="0.3">
      <c r="A651" s="1" t="s">
        <v>997</v>
      </c>
      <c r="B651" s="1" t="str">
        <f t="shared" si="70"/>
        <v>Agosto 28 de 2015</v>
      </c>
      <c r="C651" s="1" t="s">
        <v>428</v>
      </c>
      <c r="D651" s="2">
        <v>3145.6</v>
      </c>
      <c r="E651" s="1" t="s">
        <v>429</v>
      </c>
      <c r="F651" s="3">
        <v>-0.24102499048585277</v>
      </c>
      <c r="G651" s="1" t="s">
        <v>430</v>
      </c>
      <c r="H651" s="8">
        <f>VLOOKUP(B651,'TRM2'!C:D,2,0)</f>
        <v>3195.47</v>
      </c>
      <c r="I651" s="9">
        <f t="shared" si="71"/>
        <v>10051670.431999998</v>
      </c>
      <c r="J651" s="7">
        <f t="shared" si="72"/>
        <v>10051.670431999999</v>
      </c>
      <c r="K651" t="e">
        <f>VLOOKUP(A651,'Cacao Nacional'!B:D,3,0)</f>
        <v>#N/A</v>
      </c>
      <c r="L651" t="str">
        <f t="shared" si="73"/>
        <v>Agosto</v>
      </c>
      <c r="M651" t="str">
        <f t="shared" si="74"/>
        <v>2015</v>
      </c>
      <c r="N651" t="str">
        <f t="shared" si="75"/>
        <v>Agosto de 2015</v>
      </c>
      <c r="O651" s="24">
        <f t="shared" si="76"/>
        <v>42244</v>
      </c>
    </row>
    <row r="652" spans="1:15" x14ac:dyDescent="0.3">
      <c r="A652" s="1" t="s">
        <v>109</v>
      </c>
      <c r="B652" s="1" t="str">
        <f t="shared" si="70"/>
        <v>Agosto 31 de 2015</v>
      </c>
      <c r="C652" s="1" t="s">
        <v>428</v>
      </c>
      <c r="D652" s="2">
        <v>3161.57</v>
      </c>
      <c r="E652" s="1" t="s">
        <v>429</v>
      </c>
      <c r="F652" s="3">
        <v>0.50769328585962148</v>
      </c>
      <c r="G652" s="1" t="s">
        <v>430</v>
      </c>
      <c r="H652" s="8">
        <f>VLOOKUP(B652,'TRM2'!C:D,2,0)</f>
        <v>3101.01</v>
      </c>
      <c r="I652" s="9">
        <f t="shared" si="71"/>
        <v>9804060.1857000012</v>
      </c>
      <c r="J652" s="7">
        <f t="shared" si="72"/>
        <v>9804.060185700002</v>
      </c>
      <c r="K652">
        <f>VLOOKUP(A652,'Cacao Nacional'!B:D,3,0)</f>
        <v>7920</v>
      </c>
      <c r="L652" t="str">
        <f t="shared" si="73"/>
        <v>Agosto</v>
      </c>
      <c r="M652" t="str">
        <f t="shared" si="74"/>
        <v>2015</v>
      </c>
      <c r="N652" t="str">
        <f t="shared" si="75"/>
        <v>Agosto de 2015</v>
      </c>
      <c r="O652" s="24">
        <f t="shared" si="76"/>
        <v>42247</v>
      </c>
    </row>
    <row r="653" spans="1:15" x14ac:dyDescent="0.3">
      <c r="A653" s="1" t="s">
        <v>998</v>
      </c>
      <c r="B653" s="1" t="str">
        <f t="shared" si="70"/>
        <v>Septiembre 1 de 2015</v>
      </c>
      <c r="C653" s="1" t="s">
        <v>428</v>
      </c>
      <c r="D653" s="2">
        <v>3184.34</v>
      </c>
      <c r="E653" s="1" t="s">
        <v>429</v>
      </c>
      <c r="F653" s="3">
        <v>0.72021179350765541</v>
      </c>
      <c r="G653" s="1" t="s">
        <v>430</v>
      </c>
      <c r="H653" s="8">
        <f>VLOOKUP(B653,'TRM2'!C:D,2,0)</f>
        <v>3079.97</v>
      </c>
      <c r="I653" s="9">
        <f t="shared" si="71"/>
        <v>9807671.6698000003</v>
      </c>
      <c r="J653" s="7">
        <f t="shared" si="72"/>
        <v>9807.6716698</v>
      </c>
      <c r="K653" t="e">
        <f>VLOOKUP(A653,'Cacao Nacional'!B:D,3,0)</f>
        <v>#N/A</v>
      </c>
      <c r="L653" t="str">
        <f t="shared" si="73"/>
        <v>Septiembre</v>
      </c>
      <c r="M653" t="str">
        <f t="shared" si="74"/>
        <v>2015</v>
      </c>
      <c r="N653" t="str">
        <f t="shared" si="75"/>
        <v>Septiembre de 2015</v>
      </c>
      <c r="O653" s="24">
        <f t="shared" si="76"/>
        <v>42248</v>
      </c>
    </row>
    <row r="654" spans="1:15" x14ac:dyDescent="0.3">
      <c r="A654" s="1" t="s">
        <v>999</v>
      </c>
      <c r="B654" s="1" t="str">
        <f t="shared" si="70"/>
        <v>Septiembre 2 de 2015</v>
      </c>
      <c r="C654" s="1" t="s">
        <v>428</v>
      </c>
      <c r="D654" s="2">
        <v>3148.97</v>
      </c>
      <c r="E654" s="1" t="s">
        <v>429</v>
      </c>
      <c r="F654" s="3">
        <v>-1.1107482241218067</v>
      </c>
      <c r="G654" s="1" t="s">
        <v>430</v>
      </c>
      <c r="H654" s="8">
        <f>VLOOKUP(B654,'TRM2'!C:D,2,0)</f>
        <v>3093.64</v>
      </c>
      <c r="I654" s="9">
        <f t="shared" si="71"/>
        <v>9741779.5507999994</v>
      </c>
      <c r="J654" s="7">
        <f t="shared" si="72"/>
        <v>9741.7795507999999</v>
      </c>
      <c r="K654" t="e">
        <f>VLOOKUP(A654,'Cacao Nacional'!B:D,3,0)</f>
        <v>#N/A</v>
      </c>
      <c r="L654" t="str">
        <f t="shared" si="73"/>
        <v>Septiembre</v>
      </c>
      <c r="M654" t="str">
        <f t="shared" si="74"/>
        <v>2015</v>
      </c>
      <c r="N654" t="str">
        <f t="shared" si="75"/>
        <v>Septiembre de 2015</v>
      </c>
      <c r="O654" s="24">
        <f t="shared" si="76"/>
        <v>42249</v>
      </c>
    </row>
    <row r="655" spans="1:15" x14ac:dyDescent="0.3">
      <c r="A655" s="1" t="s">
        <v>1000</v>
      </c>
      <c r="B655" s="1" t="str">
        <f t="shared" si="70"/>
        <v>Septiembre 3 de 2015</v>
      </c>
      <c r="C655" s="1" t="s">
        <v>428</v>
      </c>
      <c r="D655" s="2">
        <v>3155.81</v>
      </c>
      <c r="E655" s="1" t="s">
        <v>429</v>
      </c>
      <c r="F655" s="3">
        <v>0.21721388263464389</v>
      </c>
      <c r="G655" s="1" t="s">
        <v>430</v>
      </c>
      <c r="H655" s="8">
        <f>VLOOKUP(B655,'TRM2'!C:D,2,0)</f>
        <v>3142.34</v>
      </c>
      <c r="I655" s="9">
        <f t="shared" si="71"/>
        <v>9916627.9954000004</v>
      </c>
      <c r="J655" s="7">
        <f t="shared" si="72"/>
        <v>9916.6279954000001</v>
      </c>
      <c r="K655" t="e">
        <f>VLOOKUP(A655,'Cacao Nacional'!B:D,3,0)</f>
        <v>#N/A</v>
      </c>
      <c r="L655" t="str">
        <f t="shared" si="73"/>
        <v>Septiembre</v>
      </c>
      <c r="M655" t="str">
        <f t="shared" si="74"/>
        <v>2015</v>
      </c>
      <c r="N655" t="str">
        <f t="shared" si="75"/>
        <v>Septiembre de 2015</v>
      </c>
      <c r="O655" s="24">
        <f t="shared" si="76"/>
        <v>42250</v>
      </c>
    </row>
    <row r="656" spans="1:15" x14ac:dyDescent="0.3">
      <c r="A656" s="1" t="s">
        <v>1001</v>
      </c>
      <c r="B656" s="1" t="str">
        <f t="shared" si="70"/>
        <v>Septiembre 4 de 2015</v>
      </c>
      <c r="C656" s="1" t="s">
        <v>428</v>
      </c>
      <c r="D656" s="2">
        <v>3205.83</v>
      </c>
      <c r="E656" s="1" t="s">
        <v>429</v>
      </c>
      <c r="F656" s="3">
        <v>1.5850130394415376</v>
      </c>
      <c r="G656" s="1" t="s">
        <v>430</v>
      </c>
      <c r="H656" s="8">
        <f>VLOOKUP(B656,'TRM2'!C:D,2,0)</f>
        <v>3119.93</v>
      </c>
      <c r="I656" s="9">
        <f t="shared" si="71"/>
        <v>10001965.1919</v>
      </c>
      <c r="J656" s="7">
        <f t="shared" si="72"/>
        <v>10001.965191900001</v>
      </c>
      <c r="K656" t="e">
        <f>VLOOKUP(A656,'Cacao Nacional'!B:D,3,0)</f>
        <v>#N/A</v>
      </c>
      <c r="L656" t="str">
        <f t="shared" si="73"/>
        <v>Septiembre</v>
      </c>
      <c r="M656" t="str">
        <f t="shared" si="74"/>
        <v>2015</v>
      </c>
      <c r="N656" t="str">
        <f t="shared" si="75"/>
        <v>Septiembre de 2015</v>
      </c>
      <c r="O656" s="24">
        <f t="shared" si="76"/>
        <v>42251</v>
      </c>
    </row>
    <row r="657" spans="1:15" x14ac:dyDescent="0.3">
      <c r="A657" s="1" t="s">
        <v>110</v>
      </c>
      <c r="B657" s="1" t="str">
        <f t="shared" si="70"/>
        <v>Septiembre 7 de 2015</v>
      </c>
      <c r="C657" s="1" t="s">
        <v>428</v>
      </c>
      <c r="D657" s="2">
        <v>3205.83</v>
      </c>
      <c r="E657" s="1" t="s">
        <v>429</v>
      </c>
      <c r="F657" s="3">
        <v>0</v>
      </c>
      <c r="G657" s="1" t="s">
        <v>430</v>
      </c>
      <c r="H657" s="8">
        <f>VLOOKUP(B657,'TRM2'!C:D,2,0)</f>
        <v>3113.55</v>
      </c>
      <c r="I657" s="9">
        <f t="shared" si="71"/>
        <v>9981511.9965000004</v>
      </c>
      <c r="J657" s="7">
        <f t="shared" si="72"/>
        <v>9981.5119965000013</v>
      </c>
      <c r="K657">
        <f>VLOOKUP(A657,'Cacao Nacional'!B:D,3,0)</f>
        <v>7850</v>
      </c>
      <c r="L657" t="str">
        <f t="shared" si="73"/>
        <v>Septiembre</v>
      </c>
      <c r="M657" t="str">
        <f t="shared" si="74"/>
        <v>2015</v>
      </c>
      <c r="N657" t="str">
        <f t="shared" si="75"/>
        <v>Septiembre de 2015</v>
      </c>
      <c r="O657" s="24">
        <f t="shared" si="76"/>
        <v>42254</v>
      </c>
    </row>
    <row r="658" spans="1:15" x14ac:dyDescent="0.3">
      <c r="A658" s="1" t="s">
        <v>1002</v>
      </c>
      <c r="B658" s="1" t="str">
        <f t="shared" si="70"/>
        <v>Septiembre 8 de 2015</v>
      </c>
      <c r="C658" s="1" t="s">
        <v>428</v>
      </c>
      <c r="D658" s="2">
        <v>3262.98</v>
      </c>
      <c r="E658" s="1" t="s">
        <v>429</v>
      </c>
      <c r="F658" s="3">
        <v>1.782689662271552</v>
      </c>
      <c r="G658" s="1" t="s">
        <v>430</v>
      </c>
      <c r="H658" s="8">
        <f>VLOOKUP(B658,'TRM2'!C:D,2,0)</f>
        <v>3113.55</v>
      </c>
      <c r="I658" s="9">
        <f t="shared" si="71"/>
        <v>10159451.379000001</v>
      </c>
      <c r="J658" s="7">
        <f t="shared" si="72"/>
        <v>10159.451379</v>
      </c>
      <c r="K658" t="e">
        <f>VLOOKUP(A658,'Cacao Nacional'!B:D,3,0)</f>
        <v>#N/A</v>
      </c>
      <c r="L658" t="str">
        <f t="shared" si="73"/>
        <v>Septiembre</v>
      </c>
      <c r="M658" t="str">
        <f t="shared" si="74"/>
        <v>2015</v>
      </c>
      <c r="N658" t="str">
        <f t="shared" si="75"/>
        <v>Septiembre de 2015</v>
      </c>
      <c r="O658" s="24">
        <f t="shared" si="76"/>
        <v>42255</v>
      </c>
    </row>
    <row r="659" spans="1:15" x14ac:dyDescent="0.3">
      <c r="A659" s="1" t="s">
        <v>1003</v>
      </c>
      <c r="B659" s="1" t="str">
        <f t="shared" si="70"/>
        <v>Septiembre 9 de 2015</v>
      </c>
      <c r="C659" s="1" t="s">
        <v>428</v>
      </c>
      <c r="D659" s="2">
        <v>3307.55</v>
      </c>
      <c r="E659" s="1" t="s">
        <v>429</v>
      </c>
      <c r="F659" s="3">
        <v>1.3659293038878622</v>
      </c>
      <c r="G659" s="1" t="s">
        <v>430</v>
      </c>
      <c r="H659" s="8">
        <f>VLOOKUP(B659,'TRM2'!C:D,2,0)</f>
        <v>3138.46</v>
      </c>
      <c r="I659" s="9">
        <f t="shared" si="71"/>
        <v>10380613.373000002</v>
      </c>
      <c r="J659" s="7">
        <f t="shared" si="72"/>
        <v>10380.613373000002</v>
      </c>
      <c r="K659" t="e">
        <f>VLOOKUP(A659,'Cacao Nacional'!B:D,3,0)</f>
        <v>#N/A</v>
      </c>
      <c r="L659" t="str">
        <f t="shared" si="73"/>
        <v>Septiembre</v>
      </c>
      <c r="M659" t="str">
        <f t="shared" si="74"/>
        <v>2015</v>
      </c>
      <c r="N659" t="str">
        <f t="shared" si="75"/>
        <v>Septiembre de 2015</v>
      </c>
      <c r="O659" s="24">
        <f t="shared" si="76"/>
        <v>42256</v>
      </c>
    </row>
    <row r="660" spans="1:15" x14ac:dyDescent="0.3">
      <c r="A660" s="1" t="s">
        <v>1004</v>
      </c>
      <c r="B660" s="1" t="str">
        <f t="shared" si="70"/>
        <v>Septiembre 10 de 2015</v>
      </c>
      <c r="C660" s="1" t="s">
        <v>428</v>
      </c>
      <c r="D660" s="2">
        <v>3313.59</v>
      </c>
      <c r="E660" s="1" t="s">
        <v>429</v>
      </c>
      <c r="F660" s="3">
        <v>0.18261250774742524</v>
      </c>
      <c r="G660" s="1" t="s">
        <v>430</v>
      </c>
      <c r="H660" s="8">
        <f>VLOOKUP(B660,'TRM2'!C:D,2,0)</f>
        <v>3105.4</v>
      </c>
      <c r="I660" s="9">
        <f t="shared" si="71"/>
        <v>10290022.386</v>
      </c>
      <c r="J660" s="7">
        <f t="shared" si="72"/>
        <v>10290.022386000001</v>
      </c>
      <c r="K660" t="e">
        <f>VLOOKUP(A660,'Cacao Nacional'!B:D,3,0)</f>
        <v>#N/A</v>
      </c>
      <c r="L660" t="str">
        <f t="shared" si="73"/>
        <v>Septiembre</v>
      </c>
      <c r="M660" t="str">
        <f t="shared" si="74"/>
        <v>2015</v>
      </c>
      <c r="N660" t="str">
        <f t="shared" si="75"/>
        <v>Septiembre de 2015</v>
      </c>
      <c r="O660" s="24">
        <f t="shared" si="76"/>
        <v>42257</v>
      </c>
    </row>
    <row r="661" spans="1:15" x14ac:dyDescent="0.3">
      <c r="A661" s="1" t="s">
        <v>1005</v>
      </c>
      <c r="B661" s="1" t="str">
        <f t="shared" si="70"/>
        <v>Septiembre 11 de 2015</v>
      </c>
      <c r="C661" s="1" t="s">
        <v>428</v>
      </c>
      <c r="D661" s="2">
        <v>3297.89</v>
      </c>
      <c r="E661" s="1" t="s">
        <v>429</v>
      </c>
      <c r="F661" s="3">
        <v>-0.47380635504091545</v>
      </c>
      <c r="G661" s="1" t="s">
        <v>430</v>
      </c>
      <c r="H661" s="8">
        <f>VLOOKUP(B661,'TRM2'!C:D,2,0)</f>
        <v>3080.57</v>
      </c>
      <c r="I661" s="9">
        <f t="shared" si="71"/>
        <v>10159380.997300001</v>
      </c>
      <c r="J661" s="7">
        <f t="shared" si="72"/>
        <v>10159.380997300001</v>
      </c>
      <c r="K661" t="e">
        <f>VLOOKUP(A661,'Cacao Nacional'!B:D,3,0)</f>
        <v>#N/A</v>
      </c>
      <c r="L661" t="str">
        <f t="shared" si="73"/>
        <v>Septiembre</v>
      </c>
      <c r="M661" t="str">
        <f t="shared" si="74"/>
        <v>2015</v>
      </c>
      <c r="N661" t="str">
        <f t="shared" si="75"/>
        <v>Septiembre de 2015</v>
      </c>
      <c r="O661" s="24">
        <f t="shared" si="76"/>
        <v>42258</v>
      </c>
    </row>
    <row r="662" spans="1:15" x14ac:dyDescent="0.3">
      <c r="A662" s="1" t="s">
        <v>111</v>
      </c>
      <c r="B662" s="1" t="str">
        <f t="shared" si="70"/>
        <v>Septiembre 14 de 2015</v>
      </c>
      <c r="C662" s="1" t="s">
        <v>428</v>
      </c>
      <c r="D662" s="2">
        <v>3325.18</v>
      </c>
      <c r="E662" s="1" t="s">
        <v>429</v>
      </c>
      <c r="F662" s="3">
        <v>0.82749879468387244</v>
      </c>
      <c r="G662" s="1" t="s">
        <v>430</v>
      </c>
      <c r="H662" s="8">
        <f>VLOOKUP(B662,'TRM2'!C:D,2,0)</f>
        <v>3012.96</v>
      </c>
      <c r="I662" s="9">
        <f t="shared" si="71"/>
        <v>10018634.332799999</v>
      </c>
      <c r="J662" s="7">
        <f t="shared" si="72"/>
        <v>10018.634332799998</v>
      </c>
      <c r="K662">
        <f>VLOOKUP(A662,'Cacao Nacional'!B:D,3,0)</f>
        <v>7935</v>
      </c>
      <c r="L662" t="str">
        <f t="shared" si="73"/>
        <v>Septiembre</v>
      </c>
      <c r="M662" t="str">
        <f t="shared" si="74"/>
        <v>2015</v>
      </c>
      <c r="N662" t="str">
        <f t="shared" si="75"/>
        <v>Septiembre de 2015</v>
      </c>
      <c r="O662" s="24">
        <f t="shared" si="76"/>
        <v>42261</v>
      </c>
    </row>
    <row r="663" spans="1:15" x14ac:dyDescent="0.3">
      <c r="A663" s="1" t="s">
        <v>1006</v>
      </c>
      <c r="B663" s="1" t="str">
        <f t="shared" si="70"/>
        <v>Septiembre 15 de 2015</v>
      </c>
      <c r="C663" s="1" t="s">
        <v>428</v>
      </c>
      <c r="D663" s="2">
        <v>3270.52</v>
      </c>
      <c r="E663" s="1" t="s">
        <v>429</v>
      </c>
      <c r="F663" s="3">
        <v>-1.6438207856416753</v>
      </c>
      <c r="G663" s="1" t="s">
        <v>430</v>
      </c>
      <c r="H663" s="8">
        <f>VLOOKUP(B663,'TRM2'!C:D,2,0)</f>
        <v>3032.59</v>
      </c>
      <c r="I663" s="9">
        <f t="shared" si="71"/>
        <v>9918146.2467999998</v>
      </c>
      <c r="J663" s="7">
        <f t="shared" si="72"/>
        <v>9918.1462467999991</v>
      </c>
      <c r="K663" t="e">
        <f>VLOOKUP(A663,'Cacao Nacional'!B:D,3,0)</f>
        <v>#N/A</v>
      </c>
      <c r="L663" t="str">
        <f t="shared" si="73"/>
        <v>Septiembre</v>
      </c>
      <c r="M663" t="str">
        <f t="shared" si="74"/>
        <v>2015</v>
      </c>
      <c r="N663" t="str">
        <f t="shared" si="75"/>
        <v>Septiembre de 2015</v>
      </c>
      <c r="O663" s="24">
        <f t="shared" si="76"/>
        <v>42262</v>
      </c>
    </row>
    <row r="664" spans="1:15" x14ac:dyDescent="0.3">
      <c r="A664" s="1" t="s">
        <v>1007</v>
      </c>
      <c r="B664" s="1" t="str">
        <f t="shared" si="70"/>
        <v>Septiembre 16 de 2015</v>
      </c>
      <c r="C664" s="1" t="s">
        <v>428</v>
      </c>
      <c r="D664" s="2">
        <v>3303.69</v>
      </c>
      <c r="E664" s="1" t="s">
        <v>429</v>
      </c>
      <c r="F664" s="3">
        <v>1.0142118072967012</v>
      </c>
      <c r="G664" s="1" t="s">
        <v>430</v>
      </c>
      <c r="H664" s="8">
        <f>VLOOKUP(B664,'TRM2'!C:D,2,0)</f>
        <v>3025.28</v>
      </c>
      <c r="I664" s="9">
        <f t="shared" si="71"/>
        <v>9994587.2832000013</v>
      </c>
      <c r="J664" s="7">
        <f t="shared" si="72"/>
        <v>9994.5872832000005</v>
      </c>
      <c r="K664" t="e">
        <f>VLOOKUP(A664,'Cacao Nacional'!B:D,3,0)</f>
        <v>#N/A</v>
      </c>
      <c r="L664" t="str">
        <f t="shared" si="73"/>
        <v>Septiembre</v>
      </c>
      <c r="M664" t="str">
        <f t="shared" si="74"/>
        <v>2015</v>
      </c>
      <c r="N664" t="str">
        <f t="shared" si="75"/>
        <v>Septiembre de 2015</v>
      </c>
      <c r="O664" s="24">
        <f t="shared" si="76"/>
        <v>42263</v>
      </c>
    </row>
    <row r="665" spans="1:15" x14ac:dyDescent="0.3">
      <c r="A665" s="1" t="s">
        <v>1008</v>
      </c>
      <c r="B665" s="1" t="str">
        <f t="shared" si="70"/>
        <v>Septiembre 17 de 2015</v>
      </c>
      <c r="C665" s="1" t="s">
        <v>428</v>
      </c>
      <c r="D665" s="2">
        <v>3324.52</v>
      </c>
      <c r="E665" s="1" t="s">
        <v>429</v>
      </c>
      <c r="F665" s="3">
        <v>0.63050709963707019</v>
      </c>
      <c r="G665" s="1" t="s">
        <v>430</v>
      </c>
      <c r="H665" s="8">
        <f>VLOOKUP(B665,'TRM2'!C:D,2,0)</f>
        <v>2989.04</v>
      </c>
      <c r="I665" s="9">
        <f t="shared" si="71"/>
        <v>9937123.2608000003</v>
      </c>
      <c r="J665" s="7">
        <f t="shared" si="72"/>
        <v>9937.1232608000009</v>
      </c>
      <c r="K665" t="e">
        <f>VLOOKUP(A665,'Cacao Nacional'!B:D,3,0)</f>
        <v>#N/A</v>
      </c>
      <c r="L665" t="str">
        <f t="shared" si="73"/>
        <v>Septiembre</v>
      </c>
      <c r="M665" t="str">
        <f t="shared" si="74"/>
        <v>2015</v>
      </c>
      <c r="N665" t="str">
        <f t="shared" si="75"/>
        <v>Septiembre de 2015</v>
      </c>
      <c r="O665" s="24">
        <f t="shared" si="76"/>
        <v>42264</v>
      </c>
    </row>
    <row r="666" spans="1:15" x14ac:dyDescent="0.3">
      <c r="A666" s="1" t="s">
        <v>1009</v>
      </c>
      <c r="B666" s="1" t="str">
        <f t="shared" si="70"/>
        <v>Septiembre 18 de 2015</v>
      </c>
      <c r="C666" s="1" t="s">
        <v>428</v>
      </c>
      <c r="D666" s="2">
        <v>3356.35</v>
      </c>
      <c r="E666" s="1" t="s">
        <v>429</v>
      </c>
      <c r="F666" s="3">
        <v>0.95743144875049413</v>
      </c>
      <c r="G666" s="1" t="s">
        <v>430</v>
      </c>
      <c r="H666" s="8">
        <f>VLOOKUP(B666,'TRM2'!C:D,2,0)</f>
        <v>2975.13</v>
      </c>
      <c r="I666" s="9">
        <f t="shared" si="71"/>
        <v>9985577.5755000003</v>
      </c>
      <c r="J666" s="7">
        <f t="shared" si="72"/>
        <v>9985.5775754999995</v>
      </c>
      <c r="K666" t="e">
        <f>VLOOKUP(A666,'Cacao Nacional'!B:D,3,0)</f>
        <v>#N/A</v>
      </c>
      <c r="L666" t="str">
        <f t="shared" si="73"/>
        <v>Septiembre</v>
      </c>
      <c r="M666" t="str">
        <f t="shared" si="74"/>
        <v>2015</v>
      </c>
      <c r="N666" t="str">
        <f t="shared" si="75"/>
        <v>Septiembre de 2015</v>
      </c>
      <c r="O666" s="24">
        <f t="shared" si="76"/>
        <v>42265</v>
      </c>
    </row>
    <row r="667" spans="1:15" x14ac:dyDescent="0.3">
      <c r="A667" s="1" t="s">
        <v>112</v>
      </c>
      <c r="B667" s="1" t="str">
        <f t="shared" si="70"/>
        <v>Septiembre 21 de 2015</v>
      </c>
      <c r="C667" s="1" t="s">
        <v>428</v>
      </c>
      <c r="D667" s="2">
        <v>3350.48</v>
      </c>
      <c r="E667" s="1" t="s">
        <v>429</v>
      </c>
      <c r="F667" s="3">
        <v>-0.17489236819759235</v>
      </c>
      <c r="G667" s="1" t="s">
        <v>430</v>
      </c>
      <c r="H667" s="8">
        <f>VLOOKUP(B667,'TRM2'!C:D,2,0)</f>
        <v>2984.9</v>
      </c>
      <c r="I667" s="9">
        <f t="shared" si="71"/>
        <v>10000847.752</v>
      </c>
      <c r="J667" s="7">
        <f t="shared" si="72"/>
        <v>10000.847752</v>
      </c>
      <c r="K667">
        <f>VLOOKUP(A667,'Cacao Nacional'!B:D,3,0)</f>
        <v>7935</v>
      </c>
      <c r="L667" t="str">
        <f t="shared" si="73"/>
        <v>Septiembre</v>
      </c>
      <c r="M667" t="str">
        <f t="shared" si="74"/>
        <v>2015</v>
      </c>
      <c r="N667" t="str">
        <f t="shared" si="75"/>
        <v>Septiembre de 2015</v>
      </c>
      <c r="O667" s="24">
        <f t="shared" si="76"/>
        <v>42268</v>
      </c>
    </row>
    <row r="668" spans="1:15" x14ac:dyDescent="0.3">
      <c r="A668" s="1" t="s">
        <v>1010</v>
      </c>
      <c r="B668" s="1" t="str">
        <f t="shared" si="70"/>
        <v>Septiembre 22 de 2015</v>
      </c>
      <c r="C668" s="1" t="s">
        <v>428</v>
      </c>
      <c r="D668" s="2">
        <v>3349.49</v>
      </c>
      <c r="E668" s="1" t="s">
        <v>429</v>
      </c>
      <c r="F668" s="3">
        <v>-2.9548005061968328E-2</v>
      </c>
      <c r="G668" s="1" t="s">
        <v>430</v>
      </c>
      <c r="H668" s="8">
        <f>VLOOKUP(B668,'TRM2'!C:D,2,0)</f>
        <v>3001.68</v>
      </c>
      <c r="I668" s="9">
        <f t="shared" si="71"/>
        <v>10054097.143199999</v>
      </c>
      <c r="J668" s="7">
        <f t="shared" si="72"/>
        <v>10054.097143199999</v>
      </c>
      <c r="K668" t="e">
        <f>VLOOKUP(A668,'Cacao Nacional'!B:D,3,0)</f>
        <v>#N/A</v>
      </c>
      <c r="L668" t="str">
        <f t="shared" si="73"/>
        <v>Septiembre</v>
      </c>
      <c r="M668" t="str">
        <f t="shared" si="74"/>
        <v>2015</v>
      </c>
      <c r="N668" t="str">
        <f t="shared" si="75"/>
        <v>Septiembre de 2015</v>
      </c>
      <c r="O668" s="24">
        <f t="shared" si="76"/>
        <v>42269</v>
      </c>
    </row>
    <row r="669" spans="1:15" x14ac:dyDescent="0.3">
      <c r="A669" s="1" t="s">
        <v>1011</v>
      </c>
      <c r="B669" s="1" t="str">
        <f t="shared" si="70"/>
        <v>Septiembre 23 de 2015</v>
      </c>
      <c r="C669" s="1" t="s">
        <v>428</v>
      </c>
      <c r="D669" s="2">
        <v>3354.38</v>
      </c>
      <c r="E669" s="1" t="s">
        <v>429</v>
      </c>
      <c r="F669" s="3">
        <v>0.14599237495858558</v>
      </c>
      <c r="G669" s="1" t="s">
        <v>430</v>
      </c>
      <c r="H669" s="8">
        <f>VLOOKUP(B669,'TRM2'!C:D,2,0)</f>
        <v>3065.74</v>
      </c>
      <c r="I669" s="9">
        <f t="shared" si="71"/>
        <v>10283656.941199999</v>
      </c>
      <c r="J669" s="7">
        <f t="shared" si="72"/>
        <v>10283.656941199999</v>
      </c>
      <c r="K669" t="e">
        <f>VLOOKUP(A669,'Cacao Nacional'!B:D,3,0)</f>
        <v>#N/A</v>
      </c>
      <c r="L669" t="str">
        <f t="shared" si="73"/>
        <v>Septiembre</v>
      </c>
      <c r="M669" t="str">
        <f t="shared" si="74"/>
        <v>2015</v>
      </c>
      <c r="N669" t="str">
        <f t="shared" si="75"/>
        <v>Septiembre de 2015</v>
      </c>
      <c r="O669" s="24">
        <f t="shared" si="76"/>
        <v>42270</v>
      </c>
    </row>
    <row r="670" spans="1:15" x14ac:dyDescent="0.3">
      <c r="A670" s="1" t="s">
        <v>1012</v>
      </c>
      <c r="B670" s="1" t="str">
        <f t="shared" si="70"/>
        <v>Septiembre 24 de 2015</v>
      </c>
      <c r="C670" s="1" t="s">
        <v>428</v>
      </c>
      <c r="D670" s="2">
        <v>3339.51</v>
      </c>
      <c r="E670" s="1" t="s">
        <v>429</v>
      </c>
      <c r="F670" s="3">
        <v>-0.44330099750177054</v>
      </c>
      <c r="G670" s="1" t="s">
        <v>430</v>
      </c>
      <c r="H670" s="8">
        <f>VLOOKUP(B670,'TRM2'!C:D,2,0)</f>
        <v>3099.28</v>
      </c>
      <c r="I670" s="9">
        <f t="shared" si="71"/>
        <v>10350076.552800002</v>
      </c>
      <c r="J670" s="7">
        <f t="shared" si="72"/>
        <v>10350.076552800001</v>
      </c>
      <c r="K670" t="e">
        <f>VLOOKUP(A670,'Cacao Nacional'!B:D,3,0)</f>
        <v>#N/A</v>
      </c>
      <c r="L670" t="str">
        <f t="shared" si="73"/>
        <v>Septiembre</v>
      </c>
      <c r="M670" t="str">
        <f t="shared" si="74"/>
        <v>2015</v>
      </c>
      <c r="N670" t="str">
        <f t="shared" si="75"/>
        <v>Septiembre de 2015</v>
      </c>
      <c r="O670" s="24">
        <f t="shared" si="76"/>
        <v>42271</v>
      </c>
    </row>
    <row r="671" spans="1:15" x14ac:dyDescent="0.3">
      <c r="A671" s="1" t="s">
        <v>1013</v>
      </c>
      <c r="B671" s="1" t="str">
        <f t="shared" si="70"/>
        <v>Septiembre 25 de 2015</v>
      </c>
      <c r="C671" s="1" t="s">
        <v>428</v>
      </c>
      <c r="D671" s="2">
        <v>3320.83</v>
      </c>
      <c r="E671" s="1" t="s">
        <v>429</v>
      </c>
      <c r="F671" s="3">
        <v>-0.55936349943555463</v>
      </c>
      <c r="G671" s="1" t="s">
        <v>430</v>
      </c>
      <c r="H671" s="8">
        <f>VLOOKUP(B671,'TRM2'!C:D,2,0)</f>
        <v>3135.17</v>
      </c>
      <c r="I671" s="9">
        <f t="shared" si="71"/>
        <v>10411366.5911</v>
      </c>
      <c r="J671" s="7">
        <f t="shared" si="72"/>
        <v>10411.366591100001</v>
      </c>
      <c r="K671" t="e">
        <f>VLOOKUP(A671,'Cacao Nacional'!B:D,3,0)</f>
        <v>#N/A</v>
      </c>
      <c r="L671" t="str">
        <f t="shared" si="73"/>
        <v>Septiembre</v>
      </c>
      <c r="M671" t="str">
        <f t="shared" si="74"/>
        <v>2015</v>
      </c>
      <c r="N671" t="str">
        <f t="shared" si="75"/>
        <v>Septiembre de 2015</v>
      </c>
      <c r="O671" s="24">
        <f t="shared" si="76"/>
        <v>42272</v>
      </c>
    </row>
    <row r="672" spans="1:15" x14ac:dyDescent="0.3">
      <c r="A672" s="1" t="s">
        <v>113</v>
      </c>
      <c r="B672" s="1" t="str">
        <f t="shared" si="70"/>
        <v>Septiembre 28 de 2015</v>
      </c>
      <c r="C672" s="1" t="s">
        <v>428</v>
      </c>
      <c r="D672" s="2">
        <v>3287.64</v>
      </c>
      <c r="E672" s="1" t="s">
        <v>429</v>
      </c>
      <c r="F672" s="3">
        <v>-0.99944893294748771</v>
      </c>
      <c r="G672" s="1" t="s">
        <v>430</v>
      </c>
      <c r="H672" s="8">
        <f>VLOOKUP(B672,'TRM2'!C:D,2,0)</f>
        <v>3080.44</v>
      </c>
      <c r="I672" s="9">
        <f t="shared" si="71"/>
        <v>10127377.761599999</v>
      </c>
      <c r="J672" s="7">
        <f t="shared" si="72"/>
        <v>10127.377761599999</v>
      </c>
      <c r="K672">
        <f>VLOOKUP(A672,'Cacao Nacional'!B:D,3,0)</f>
        <v>8262.5</v>
      </c>
      <c r="L672" t="str">
        <f t="shared" si="73"/>
        <v>Septiembre</v>
      </c>
      <c r="M672" t="str">
        <f t="shared" si="74"/>
        <v>2015</v>
      </c>
      <c r="N672" t="str">
        <f t="shared" si="75"/>
        <v>Septiembre de 2015</v>
      </c>
      <c r="O672" s="24">
        <f t="shared" si="76"/>
        <v>42275</v>
      </c>
    </row>
    <row r="673" spans="1:15" x14ac:dyDescent="0.3">
      <c r="A673" s="1" t="s">
        <v>1014</v>
      </c>
      <c r="B673" s="1" t="str">
        <f t="shared" si="70"/>
        <v>Septiembre 29 de 2015</v>
      </c>
      <c r="C673" s="1" t="s">
        <v>428</v>
      </c>
      <c r="D673" s="2">
        <v>3230.37</v>
      </c>
      <c r="E673" s="1" t="s">
        <v>429</v>
      </c>
      <c r="F673" s="3">
        <v>-1.741979048800963</v>
      </c>
      <c r="G673" s="1" t="s">
        <v>430</v>
      </c>
      <c r="H673" s="8">
        <f>VLOOKUP(B673,'TRM2'!C:D,2,0)</f>
        <v>3096.98</v>
      </c>
      <c r="I673" s="9">
        <f t="shared" si="71"/>
        <v>10004391.282600001</v>
      </c>
      <c r="J673" s="7">
        <f t="shared" si="72"/>
        <v>10004.3912826</v>
      </c>
      <c r="K673" t="e">
        <f>VLOOKUP(A673,'Cacao Nacional'!B:D,3,0)</f>
        <v>#N/A</v>
      </c>
      <c r="L673" t="str">
        <f t="shared" si="73"/>
        <v>Septiembre</v>
      </c>
      <c r="M673" t="str">
        <f t="shared" si="74"/>
        <v>2015</v>
      </c>
      <c r="N673" t="str">
        <f t="shared" si="75"/>
        <v>Septiembre de 2015</v>
      </c>
      <c r="O673" s="24">
        <f t="shared" si="76"/>
        <v>42276</v>
      </c>
    </row>
    <row r="674" spans="1:15" x14ac:dyDescent="0.3">
      <c r="A674" s="1" t="s">
        <v>1015</v>
      </c>
      <c r="B674" s="1" t="str">
        <f t="shared" si="70"/>
        <v>Septiembre 30 de 2015</v>
      </c>
      <c r="C674" s="1" t="s">
        <v>428</v>
      </c>
      <c r="D674" s="2">
        <v>3196.29</v>
      </c>
      <c r="E674" s="1" t="s">
        <v>429</v>
      </c>
      <c r="F674" s="3">
        <v>-1.0549875091707739</v>
      </c>
      <c r="G674" s="1" t="s">
        <v>430</v>
      </c>
      <c r="H674" s="8">
        <f>VLOOKUP(B674,'TRM2'!C:D,2,0)</f>
        <v>3121.94</v>
      </c>
      <c r="I674" s="9">
        <f t="shared" si="71"/>
        <v>9978625.6026000008</v>
      </c>
      <c r="J674" s="7">
        <f t="shared" si="72"/>
        <v>9978.625602600001</v>
      </c>
      <c r="K674" t="e">
        <f>VLOOKUP(A674,'Cacao Nacional'!B:D,3,0)</f>
        <v>#N/A</v>
      </c>
      <c r="L674" t="str">
        <f t="shared" si="73"/>
        <v>Septiembre</v>
      </c>
      <c r="M674" t="str">
        <f t="shared" si="74"/>
        <v>2015</v>
      </c>
      <c r="N674" t="str">
        <f t="shared" si="75"/>
        <v>Septiembre de 2015</v>
      </c>
      <c r="O674" s="24">
        <f t="shared" si="76"/>
        <v>42277</v>
      </c>
    </row>
    <row r="675" spans="1:15" x14ac:dyDescent="0.3">
      <c r="A675" s="1" t="s">
        <v>1016</v>
      </c>
      <c r="B675" s="1" t="str">
        <f t="shared" si="70"/>
        <v>Octubre 1 de 2015</v>
      </c>
      <c r="C675" s="1" t="s">
        <v>428</v>
      </c>
      <c r="D675" s="2">
        <v>3160.24</v>
      </c>
      <c r="E675" s="1" t="s">
        <v>429</v>
      </c>
      <c r="F675" s="3">
        <v>-1.1278701244255114</v>
      </c>
      <c r="G675" s="1" t="s">
        <v>430</v>
      </c>
      <c r="H675" s="8">
        <f>VLOOKUP(B675,'TRM2'!C:D,2,0)</f>
        <v>3086.75</v>
      </c>
      <c r="I675" s="9">
        <f t="shared" si="71"/>
        <v>9754870.8199999984</v>
      </c>
      <c r="J675" s="7">
        <f t="shared" si="72"/>
        <v>9754.8708199999983</v>
      </c>
      <c r="K675" t="e">
        <f>VLOOKUP(A675,'Cacao Nacional'!B:D,3,0)</f>
        <v>#N/A</v>
      </c>
      <c r="L675" t="str">
        <f t="shared" si="73"/>
        <v>Octubre</v>
      </c>
      <c r="M675" t="str">
        <f t="shared" si="74"/>
        <v>2015</v>
      </c>
      <c r="N675" t="str">
        <f t="shared" si="75"/>
        <v>Octubre de 2015</v>
      </c>
      <c r="O675" s="24">
        <f t="shared" si="76"/>
        <v>42278</v>
      </c>
    </row>
    <row r="676" spans="1:15" x14ac:dyDescent="0.3">
      <c r="A676" s="1" t="s">
        <v>1017</v>
      </c>
      <c r="B676" s="1" t="str">
        <f t="shared" si="70"/>
        <v>Octubre 2 de 2015</v>
      </c>
      <c r="C676" s="1" t="s">
        <v>428</v>
      </c>
      <c r="D676" s="2">
        <v>3153.9</v>
      </c>
      <c r="E676" s="1" t="s">
        <v>429</v>
      </c>
      <c r="F676" s="3">
        <v>-0.2006176746069821</v>
      </c>
      <c r="G676" s="1" t="s">
        <v>430</v>
      </c>
      <c r="H676" s="8">
        <f>VLOOKUP(B676,'TRM2'!C:D,2,0)</f>
        <v>3061.85</v>
      </c>
      <c r="I676" s="9">
        <f t="shared" si="71"/>
        <v>9656768.7149999999</v>
      </c>
      <c r="J676" s="7">
        <f t="shared" si="72"/>
        <v>9656.7687150000002</v>
      </c>
      <c r="K676" t="e">
        <f>VLOOKUP(A676,'Cacao Nacional'!B:D,3,0)</f>
        <v>#N/A</v>
      </c>
      <c r="L676" t="str">
        <f t="shared" si="73"/>
        <v>Octubre</v>
      </c>
      <c r="M676" t="str">
        <f t="shared" si="74"/>
        <v>2015</v>
      </c>
      <c r="N676" t="str">
        <f t="shared" si="75"/>
        <v>Octubre de 2015</v>
      </c>
      <c r="O676" s="24">
        <f t="shared" si="76"/>
        <v>42279</v>
      </c>
    </row>
    <row r="677" spans="1:15" x14ac:dyDescent="0.3">
      <c r="A677" s="1" t="s">
        <v>114</v>
      </c>
      <c r="B677" s="1" t="str">
        <f t="shared" si="70"/>
        <v>Octubre 5 de 2015</v>
      </c>
      <c r="C677" s="1" t="s">
        <v>428</v>
      </c>
      <c r="D677" s="2">
        <v>3150.37</v>
      </c>
      <c r="E677" s="1" t="s">
        <v>429</v>
      </c>
      <c r="F677" s="3">
        <v>-0.11192491835505883</v>
      </c>
      <c r="G677" s="1" t="s">
        <v>430</v>
      </c>
      <c r="H677" s="8">
        <f>VLOOKUP(B677,'TRM2'!C:D,2,0)</f>
        <v>3034.9</v>
      </c>
      <c r="I677" s="9">
        <f t="shared" si="71"/>
        <v>9561057.9130000006</v>
      </c>
      <c r="J677" s="7">
        <f t="shared" si="72"/>
        <v>9561.0579130000006</v>
      </c>
      <c r="K677">
        <f>VLOOKUP(A677,'Cacao Nacional'!B:D,3,0)</f>
        <v>8097.5</v>
      </c>
      <c r="L677" t="str">
        <f t="shared" si="73"/>
        <v>Octubre</v>
      </c>
      <c r="M677" t="str">
        <f t="shared" si="74"/>
        <v>2015</v>
      </c>
      <c r="N677" t="str">
        <f t="shared" si="75"/>
        <v>Octubre de 2015</v>
      </c>
      <c r="O677" s="24">
        <f t="shared" si="76"/>
        <v>42282</v>
      </c>
    </row>
    <row r="678" spans="1:15" x14ac:dyDescent="0.3">
      <c r="A678" s="1" t="s">
        <v>1018</v>
      </c>
      <c r="B678" s="1" t="str">
        <f t="shared" si="70"/>
        <v>Octubre 6 de 2015</v>
      </c>
      <c r="C678" s="1" t="s">
        <v>428</v>
      </c>
      <c r="D678" s="2">
        <v>3146.48</v>
      </c>
      <c r="E678" s="1" t="s">
        <v>429</v>
      </c>
      <c r="F678" s="3">
        <v>-0.12347755977868861</v>
      </c>
      <c r="G678" s="1" t="s">
        <v>430</v>
      </c>
      <c r="H678" s="8">
        <f>VLOOKUP(B678,'TRM2'!C:D,2,0)</f>
        <v>2971.15</v>
      </c>
      <c r="I678" s="9">
        <f t="shared" si="71"/>
        <v>9348664.0520000011</v>
      </c>
      <c r="J678" s="7">
        <f t="shared" si="72"/>
        <v>9348.6640520000019</v>
      </c>
      <c r="K678" t="e">
        <f>VLOOKUP(A678,'Cacao Nacional'!B:D,3,0)</f>
        <v>#N/A</v>
      </c>
      <c r="L678" t="str">
        <f t="shared" si="73"/>
        <v>Octubre</v>
      </c>
      <c r="M678" t="str">
        <f t="shared" si="74"/>
        <v>2015</v>
      </c>
      <c r="N678" t="str">
        <f t="shared" si="75"/>
        <v>Octubre de 2015</v>
      </c>
      <c r="O678" s="24">
        <f t="shared" si="76"/>
        <v>42283</v>
      </c>
    </row>
    <row r="679" spans="1:15" x14ac:dyDescent="0.3">
      <c r="A679" s="1" t="s">
        <v>1019</v>
      </c>
      <c r="B679" s="1" t="str">
        <f t="shared" si="70"/>
        <v>Octubre 7 de 2015</v>
      </c>
      <c r="C679" s="1" t="s">
        <v>428</v>
      </c>
      <c r="D679" s="2">
        <v>3140.67</v>
      </c>
      <c r="E679" s="1" t="s">
        <v>429</v>
      </c>
      <c r="F679" s="3">
        <v>-0.1846507843685625</v>
      </c>
      <c r="G679" s="1" t="s">
        <v>430</v>
      </c>
      <c r="H679" s="8">
        <f>VLOOKUP(B679,'TRM2'!C:D,2,0)</f>
        <v>2913.74</v>
      </c>
      <c r="I679" s="9">
        <f t="shared" si="71"/>
        <v>9151095.8058000002</v>
      </c>
      <c r="J679" s="7">
        <f t="shared" si="72"/>
        <v>9151.0958057999997</v>
      </c>
      <c r="K679" t="e">
        <f>VLOOKUP(A679,'Cacao Nacional'!B:D,3,0)</f>
        <v>#N/A</v>
      </c>
      <c r="L679" t="str">
        <f t="shared" si="73"/>
        <v>Octubre</v>
      </c>
      <c r="M679" t="str">
        <f t="shared" si="74"/>
        <v>2015</v>
      </c>
      <c r="N679" t="str">
        <f t="shared" si="75"/>
        <v>Octubre de 2015</v>
      </c>
      <c r="O679" s="24">
        <f t="shared" si="76"/>
        <v>42284</v>
      </c>
    </row>
    <row r="680" spans="1:15" x14ac:dyDescent="0.3">
      <c r="A680" s="1" t="s">
        <v>1020</v>
      </c>
      <c r="B680" s="1" t="str">
        <f t="shared" si="70"/>
        <v>Octubre 8 de 2015</v>
      </c>
      <c r="C680" s="1" t="s">
        <v>428</v>
      </c>
      <c r="D680" s="2">
        <v>3128.52</v>
      </c>
      <c r="E680" s="1" t="s">
        <v>429</v>
      </c>
      <c r="F680" s="3">
        <v>-0.38686012857129498</v>
      </c>
      <c r="G680" s="1" t="s">
        <v>430</v>
      </c>
      <c r="H680" s="8">
        <f>VLOOKUP(B680,'TRM2'!C:D,2,0)</f>
        <v>2891.91</v>
      </c>
      <c r="I680" s="9">
        <f t="shared" si="71"/>
        <v>9047398.2731999997</v>
      </c>
      <c r="J680" s="7">
        <f t="shared" si="72"/>
        <v>9047.3982732000004</v>
      </c>
      <c r="K680" t="e">
        <f>VLOOKUP(A680,'Cacao Nacional'!B:D,3,0)</f>
        <v>#N/A</v>
      </c>
      <c r="L680" t="str">
        <f t="shared" si="73"/>
        <v>Octubre</v>
      </c>
      <c r="M680" t="str">
        <f t="shared" si="74"/>
        <v>2015</v>
      </c>
      <c r="N680" t="str">
        <f t="shared" si="75"/>
        <v>Octubre de 2015</v>
      </c>
      <c r="O680" s="24">
        <f t="shared" si="76"/>
        <v>42285</v>
      </c>
    </row>
    <row r="681" spans="1:15" x14ac:dyDescent="0.3">
      <c r="A681" s="1" t="s">
        <v>1021</v>
      </c>
      <c r="B681" s="1" t="str">
        <f t="shared" si="70"/>
        <v>Octubre 9 de 2015</v>
      </c>
      <c r="C681" s="1" t="s">
        <v>428</v>
      </c>
      <c r="D681" s="2">
        <v>3117.33</v>
      </c>
      <c r="E681" s="1" t="s">
        <v>429</v>
      </c>
      <c r="F681" s="3">
        <v>-0.35767711250048118</v>
      </c>
      <c r="G681" s="1" t="s">
        <v>430</v>
      </c>
      <c r="H681" s="8">
        <f>VLOOKUP(B681,'TRM2'!C:D,2,0)</f>
        <v>2887.21</v>
      </c>
      <c r="I681" s="9">
        <f t="shared" si="71"/>
        <v>9000386.3493000008</v>
      </c>
      <c r="J681" s="7">
        <f t="shared" si="72"/>
        <v>9000.3863493000008</v>
      </c>
      <c r="K681" t="e">
        <f>VLOOKUP(A681,'Cacao Nacional'!B:D,3,0)</f>
        <v>#N/A</v>
      </c>
      <c r="L681" t="str">
        <f t="shared" si="73"/>
        <v>Octubre</v>
      </c>
      <c r="M681" t="str">
        <f t="shared" si="74"/>
        <v>2015</v>
      </c>
      <c r="N681" t="str">
        <f t="shared" si="75"/>
        <v>Octubre de 2015</v>
      </c>
      <c r="O681" s="24">
        <f t="shared" si="76"/>
        <v>42286</v>
      </c>
    </row>
    <row r="682" spans="1:15" x14ac:dyDescent="0.3">
      <c r="A682" s="1" t="s">
        <v>1022</v>
      </c>
      <c r="B682" s="1" t="str">
        <f t="shared" si="70"/>
        <v>Octubre 13 de 2015</v>
      </c>
      <c r="C682" s="1" t="s">
        <v>428</v>
      </c>
      <c r="D682" s="2">
        <v>3179.15</v>
      </c>
      <c r="E682" s="1" t="s">
        <v>429</v>
      </c>
      <c r="F682" s="3">
        <v>1.9831073386519928</v>
      </c>
      <c r="G682" s="1" t="s">
        <v>430</v>
      </c>
      <c r="H682" s="8">
        <f>VLOOKUP(B682,'TRM2'!C:D,2,0)</f>
        <v>2855.74</v>
      </c>
      <c r="I682" s="9">
        <f t="shared" si="71"/>
        <v>9078825.8210000005</v>
      </c>
      <c r="J682" s="7">
        <f t="shared" si="72"/>
        <v>9078.8258210000004</v>
      </c>
      <c r="K682" t="e">
        <f>VLOOKUP(A682,'Cacao Nacional'!B:D,3,0)</f>
        <v>#N/A</v>
      </c>
      <c r="L682" t="str">
        <f t="shared" si="73"/>
        <v>Octubre</v>
      </c>
      <c r="M682" t="str">
        <f t="shared" si="74"/>
        <v>2015</v>
      </c>
      <c r="N682" t="str">
        <f t="shared" si="75"/>
        <v>Octubre de 2015</v>
      </c>
      <c r="O682" s="24">
        <f t="shared" si="76"/>
        <v>42290</v>
      </c>
    </row>
    <row r="683" spans="1:15" x14ac:dyDescent="0.3">
      <c r="A683" s="1" t="s">
        <v>1023</v>
      </c>
      <c r="B683" s="1" t="str">
        <f t="shared" si="70"/>
        <v>Octubre 14 de 2015</v>
      </c>
      <c r="C683" s="1" t="s">
        <v>428</v>
      </c>
      <c r="D683" s="2">
        <v>3173.45</v>
      </c>
      <c r="E683" s="1" t="s">
        <v>429</v>
      </c>
      <c r="F683" s="3">
        <v>-0.17929320730384765</v>
      </c>
      <c r="G683" s="1" t="s">
        <v>430</v>
      </c>
      <c r="H683" s="8">
        <f>VLOOKUP(B683,'TRM2'!C:D,2,0)</f>
        <v>2910.7</v>
      </c>
      <c r="I683" s="9">
        <f t="shared" si="71"/>
        <v>9236960.9149999991</v>
      </c>
      <c r="J683" s="7">
        <f t="shared" si="72"/>
        <v>9236.9609149999997</v>
      </c>
      <c r="K683" t="e">
        <f>VLOOKUP(A683,'Cacao Nacional'!B:D,3,0)</f>
        <v>#N/A</v>
      </c>
      <c r="L683" t="str">
        <f t="shared" si="73"/>
        <v>Octubre</v>
      </c>
      <c r="M683" t="str">
        <f t="shared" si="74"/>
        <v>2015</v>
      </c>
      <c r="N683" t="str">
        <f t="shared" si="75"/>
        <v>Octubre de 2015</v>
      </c>
      <c r="O683" s="24">
        <f t="shared" si="76"/>
        <v>42291</v>
      </c>
    </row>
    <row r="684" spans="1:15" x14ac:dyDescent="0.3">
      <c r="A684" s="1" t="s">
        <v>1024</v>
      </c>
      <c r="B684" s="1" t="str">
        <f t="shared" si="70"/>
        <v>Octubre 15 de 2015</v>
      </c>
      <c r="C684" s="1" t="s">
        <v>428</v>
      </c>
      <c r="D684" s="2">
        <v>3169.62</v>
      </c>
      <c r="E684" s="1" t="s">
        <v>429</v>
      </c>
      <c r="F684" s="3">
        <v>-0.12068884022120806</v>
      </c>
      <c r="G684" s="1" t="s">
        <v>430</v>
      </c>
      <c r="H684" s="8">
        <f>VLOOKUP(B684,'TRM2'!C:D,2,0)</f>
        <v>2928.69</v>
      </c>
      <c r="I684" s="9">
        <f t="shared" si="71"/>
        <v>9282834.3978000004</v>
      </c>
      <c r="J684" s="7">
        <f t="shared" si="72"/>
        <v>9282.8343978000012</v>
      </c>
      <c r="K684" t="e">
        <f>VLOOKUP(A684,'Cacao Nacional'!B:D,3,0)</f>
        <v>#N/A</v>
      </c>
      <c r="L684" t="str">
        <f t="shared" si="73"/>
        <v>Octubre</v>
      </c>
      <c r="M684" t="str">
        <f t="shared" si="74"/>
        <v>2015</v>
      </c>
      <c r="N684" t="str">
        <f t="shared" si="75"/>
        <v>Octubre de 2015</v>
      </c>
      <c r="O684" s="24">
        <f t="shared" si="76"/>
        <v>42292</v>
      </c>
    </row>
    <row r="685" spans="1:15" x14ac:dyDescent="0.3">
      <c r="A685" s="1" t="s">
        <v>1025</v>
      </c>
      <c r="B685" s="1" t="str">
        <f t="shared" si="70"/>
        <v>Octubre 16 de 2015</v>
      </c>
      <c r="C685" s="1" t="s">
        <v>428</v>
      </c>
      <c r="D685" s="2">
        <v>3185.04</v>
      </c>
      <c r="E685" s="1" t="s">
        <v>429</v>
      </c>
      <c r="F685" s="3">
        <v>0.48649364908096465</v>
      </c>
      <c r="G685" s="1" t="s">
        <v>430</v>
      </c>
      <c r="H685" s="8">
        <f>VLOOKUP(B685,'TRM2'!C:D,2,0)</f>
        <v>2908.87</v>
      </c>
      <c r="I685" s="9">
        <f t="shared" si="71"/>
        <v>9264867.3048</v>
      </c>
      <c r="J685" s="7">
        <f t="shared" si="72"/>
        <v>9264.8673048000001</v>
      </c>
      <c r="K685" t="e">
        <f>VLOOKUP(A685,'Cacao Nacional'!B:D,3,0)</f>
        <v>#N/A</v>
      </c>
      <c r="L685" t="str">
        <f t="shared" si="73"/>
        <v>Octubre</v>
      </c>
      <c r="M685" t="str">
        <f t="shared" si="74"/>
        <v>2015</v>
      </c>
      <c r="N685" t="str">
        <f t="shared" si="75"/>
        <v>Octubre de 2015</v>
      </c>
      <c r="O685" s="24">
        <f t="shared" si="76"/>
        <v>42293</v>
      </c>
    </row>
    <row r="686" spans="1:15" x14ac:dyDescent="0.3">
      <c r="A686" s="1" t="s">
        <v>116</v>
      </c>
      <c r="B686" s="1" t="str">
        <f t="shared" si="70"/>
        <v>Octubre 19 de 2015</v>
      </c>
      <c r="C686" s="1" t="s">
        <v>428</v>
      </c>
      <c r="D686" s="2">
        <v>3236.09</v>
      </c>
      <c r="E686" s="1" t="s">
        <v>429</v>
      </c>
      <c r="F686" s="3">
        <v>1.6028056162560027</v>
      </c>
      <c r="G686" s="1" t="s">
        <v>430</v>
      </c>
      <c r="H686" s="8">
        <f>VLOOKUP(B686,'TRM2'!C:D,2,0)</f>
        <v>2879.89</v>
      </c>
      <c r="I686" s="9">
        <f t="shared" si="71"/>
        <v>9319583.2301000003</v>
      </c>
      <c r="J686" s="7">
        <f t="shared" si="72"/>
        <v>9319.5832301000009</v>
      </c>
      <c r="K686">
        <f>VLOOKUP(A686,'Cacao Nacional'!B:D,3,0)</f>
        <v>7625</v>
      </c>
      <c r="L686" t="str">
        <f t="shared" si="73"/>
        <v>Octubre</v>
      </c>
      <c r="M686" t="str">
        <f t="shared" si="74"/>
        <v>2015</v>
      </c>
      <c r="N686" t="str">
        <f t="shared" si="75"/>
        <v>Octubre de 2015</v>
      </c>
      <c r="O686" s="24">
        <f t="shared" si="76"/>
        <v>42296</v>
      </c>
    </row>
    <row r="687" spans="1:15" x14ac:dyDescent="0.3">
      <c r="A687" s="1" t="s">
        <v>1026</v>
      </c>
      <c r="B687" s="1" t="str">
        <f t="shared" si="70"/>
        <v>Octubre 20 de 2015</v>
      </c>
      <c r="C687" s="1" t="s">
        <v>428</v>
      </c>
      <c r="D687" s="2">
        <v>3263.64</v>
      </c>
      <c r="E687" s="1" t="s">
        <v>429</v>
      </c>
      <c r="F687" s="3">
        <v>0.85133602588307877</v>
      </c>
      <c r="G687" s="1" t="s">
        <v>430</v>
      </c>
      <c r="H687" s="8">
        <f>VLOOKUP(B687,'TRM2'!C:D,2,0)</f>
        <v>2912.99</v>
      </c>
      <c r="I687" s="9">
        <f t="shared" si="71"/>
        <v>9506950.6835999992</v>
      </c>
      <c r="J687" s="7">
        <f t="shared" si="72"/>
        <v>9506.9506836</v>
      </c>
      <c r="K687" t="e">
        <f>VLOOKUP(A687,'Cacao Nacional'!B:D,3,0)</f>
        <v>#N/A</v>
      </c>
      <c r="L687" t="str">
        <f t="shared" si="73"/>
        <v>Octubre</v>
      </c>
      <c r="M687" t="str">
        <f t="shared" si="74"/>
        <v>2015</v>
      </c>
      <c r="N687" t="str">
        <f t="shared" si="75"/>
        <v>Octubre de 2015</v>
      </c>
      <c r="O687" s="24">
        <f t="shared" si="76"/>
        <v>42297</v>
      </c>
    </row>
    <row r="688" spans="1:15" x14ac:dyDescent="0.3">
      <c r="A688" s="1" t="s">
        <v>1027</v>
      </c>
      <c r="B688" s="1" t="str">
        <f t="shared" si="70"/>
        <v>Octubre 21 de 2015</v>
      </c>
      <c r="C688" s="1" t="s">
        <v>428</v>
      </c>
      <c r="D688" s="2">
        <v>3212.02</v>
      </c>
      <c r="E688" s="1" t="s">
        <v>429</v>
      </c>
      <c r="F688" s="3">
        <v>-1.5816695468862954</v>
      </c>
      <c r="G688" s="1" t="s">
        <v>430</v>
      </c>
      <c r="H688" s="8">
        <f>VLOOKUP(B688,'TRM2'!C:D,2,0)</f>
        <v>2929.19</v>
      </c>
      <c r="I688" s="9">
        <f t="shared" si="71"/>
        <v>9408616.8638000004</v>
      </c>
      <c r="J688" s="7">
        <f t="shared" si="72"/>
        <v>9408.6168637999999</v>
      </c>
      <c r="K688" t="e">
        <f>VLOOKUP(A688,'Cacao Nacional'!B:D,3,0)</f>
        <v>#N/A</v>
      </c>
      <c r="L688" t="str">
        <f t="shared" si="73"/>
        <v>Octubre</v>
      </c>
      <c r="M688" t="str">
        <f t="shared" si="74"/>
        <v>2015</v>
      </c>
      <c r="N688" t="str">
        <f t="shared" si="75"/>
        <v>Octubre de 2015</v>
      </c>
      <c r="O688" s="24">
        <f t="shared" si="76"/>
        <v>42298</v>
      </c>
    </row>
    <row r="689" spans="1:15" x14ac:dyDescent="0.3">
      <c r="A689" s="1" t="s">
        <v>1028</v>
      </c>
      <c r="B689" s="1" t="str">
        <f t="shared" si="70"/>
        <v>Octubre 22 de 2015</v>
      </c>
      <c r="C689" s="1" t="s">
        <v>428</v>
      </c>
      <c r="D689" s="2">
        <v>3206.11</v>
      </c>
      <c r="E689" s="1" t="s">
        <v>429</v>
      </c>
      <c r="F689" s="3">
        <v>-0.18399636365900135</v>
      </c>
      <c r="G689" s="1" t="s">
        <v>430</v>
      </c>
      <c r="H689" s="8">
        <f>VLOOKUP(B689,'TRM2'!C:D,2,0)</f>
        <v>2966.68</v>
      </c>
      <c r="I689" s="9">
        <f t="shared" si="71"/>
        <v>9511502.4147999994</v>
      </c>
      <c r="J689" s="7">
        <f t="shared" si="72"/>
        <v>9511.5024147999993</v>
      </c>
      <c r="K689" t="e">
        <f>VLOOKUP(A689,'Cacao Nacional'!B:D,3,0)</f>
        <v>#N/A</v>
      </c>
      <c r="L689" t="str">
        <f t="shared" si="73"/>
        <v>Octubre</v>
      </c>
      <c r="M689" t="str">
        <f t="shared" si="74"/>
        <v>2015</v>
      </c>
      <c r="N689" t="str">
        <f t="shared" si="75"/>
        <v>Octubre de 2015</v>
      </c>
      <c r="O689" s="24">
        <f t="shared" si="76"/>
        <v>42299</v>
      </c>
    </row>
    <row r="690" spans="1:15" x14ac:dyDescent="0.3">
      <c r="A690" s="1" t="s">
        <v>1029</v>
      </c>
      <c r="B690" s="1" t="str">
        <f t="shared" si="70"/>
        <v>Octubre 23 de 2015</v>
      </c>
      <c r="C690" s="1" t="s">
        <v>428</v>
      </c>
      <c r="D690" s="2">
        <v>3199.82</v>
      </c>
      <c r="E690" s="1" t="s">
        <v>429</v>
      </c>
      <c r="F690" s="3">
        <v>-0.19618790372133094</v>
      </c>
      <c r="G690" s="1" t="s">
        <v>430</v>
      </c>
      <c r="H690" s="8">
        <f>VLOOKUP(B690,'TRM2'!C:D,2,0)</f>
        <v>2925.36</v>
      </c>
      <c r="I690" s="9">
        <f t="shared" si="71"/>
        <v>9360625.4352000002</v>
      </c>
      <c r="J690" s="7">
        <f t="shared" si="72"/>
        <v>9360.6254351999996</v>
      </c>
      <c r="K690" t="e">
        <f>VLOOKUP(A690,'Cacao Nacional'!B:D,3,0)</f>
        <v>#N/A</v>
      </c>
      <c r="L690" t="str">
        <f t="shared" si="73"/>
        <v>Octubre</v>
      </c>
      <c r="M690" t="str">
        <f t="shared" si="74"/>
        <v>2015</v>
      </c>
      <c r="N690" t="str">
        <f t="shared" si="75"/>
        <v>Octubre de 2015</v>
      </c>
      <c r="O690" s="24">
        <f t="shared" si="76"/>
        <v>42300</v>
      </c>
    </row>
    <row r="691" spans="1:15" x14ac:dyDescent="0.3">
      <c r="A691" s="1" t="s">
        <v>117</v>
      </c>
      <c r="B691" s="1" t="str">
        <f t="shared" si="70"/>
        <v>Octubre 26 de 2015</v>
      </c>
      <c r="C691" s="1" t="s">
        <v>428</v>
      </c>
      <c r="D691" s="2">
        <v>3248.38</v>
      </c>
      <c r="E691" s="1" t="s">
        <v>429</v>
      </c>
      <c r="F691" s="3">
        <v>1.5175853641767332</v>
      </c>
      <c r="G691" s="1" t="s">
        <v>430</v>
      </c>
      <c r="H691" s="8">
        <f>VLOOKUP(B691,'TRM2'!C:D,2,0)</f>
        <v>2912.08</v>
      </c>
      <c r="I691" s="9">
        <f t="shared" si="71"/>
        <v>9459542.4304000009</v>
      </c>
      <c r="J691" s="7">
        <f t="shared" si="72"/>
        <v>9459.5424304000007</v>
      </c>
      <c r="K691">
        <f>VLOOKUP(A691,'Cacao Nacional'!B:D,3,0)</f>
        <v>7762.5</v>
      </c>
      <c r="L691" t="str">
        <f t="shared" si="73"/>
        <v>Octubre</v>
      </c>
      <c r="M691" t="str">
        <f t="shared" si="74"/>
        <v>2015</v>
      </c>
      <c r="N691" t="str">
        <f t="shared" si="75"/>
        <v>Octubre de 2015</v>
      </c>
      <c r="O691" s="24">
        <f t="shared" si="76"/>
        <v>42303</v>
      </c>
    </row>
    <row r="692" spans="1:15" x14ac:dyDescent="0.3">
      <c r="A692" s="1" t="s">
        <v>1030</v>
      </c>
      <c r="B692" s="1" t="str">
        <f t="shared" si="70"/>
        <v>Octubre 27 de 2015</v>
      </c>
      <c r="C692" s="1" t="s">
        <v>428</v>
      </c>
      <c r="D692" s="2">
        <v>3262.28</v>
      </c>
      <c r="E692" s="1" t="s">
        <v>429</v>
      </c>
      <c r="F692" s="3">
        <v>0.42790560217708801</v>
      </c>
      <c r="G692" s="1" t="s">
        <v>430</v>
      </c>
      <c r="H692" s="8">
        <f>VLOOKUP(B692,'TRM2'!C:D,2,0)</f>
        <v>2918.21</v>
      </c>
      <c r="I692" s="9">
        <f t="shared" si="71"/>
        <v>9520018.1188000012</v>
      </c>
      <c r="J692" s="7">
        <f t="shared" si="72"/>
        <v>9520.0181188000006</v>
      </c>
      <c r="K692" t="e">
        <f>VLOOKUP(A692,'Cacao Nacional'!B:D,3,0)</f>
        <v>#N/A</v>
      </c>
      <c r="L692" t="str">
        <f t="shared" si="73"/>
        <v>Octubre</v>
      </c>
      <c r="M692" t="str">
        <f t="shared" si="74"/>
        <v>2015</v>
      </c>
      <c r="N692" t="str">
        <f t="shared" si="75"/>
        <v>Octubre de 2015</v>
      </c>
      <c r="O692" s="24">
        <f t="shared" si="76"/>
        <v>42304</v>
      </c>
    </row>
    <row r="693" spans="1:15" x14ac:dyDescent="0.3">
      <c r="A693" s="1" t="s">
        <v>1031</v>
      </c>
      <c r="B693" s="1" t="str">
        <f t="shared" si="70"/>
        <v>Octubre 28 de 2015</v>
      </c>
      <c r="C693" s="1" t="s">
        <v>428</v>
      </c>
      <c r="D693" s="2">
        <v>3281.71</v>
      </c>
      <c r="E693" s="1" t="s">
        <v>429</v>
      </c>
      <c r="F693" s="3">
        <v>0.59559571833195912</v>
      </c>
      <c r="G693" s="1" t="s">
        <v>430</v>
      </c>
      <c r="H693" s="8">
        <f>VLOOKUP(B693,'TRM2'!C:D,2,0)</f>
        <v>2950.87</v>
      </c>
      <c r="I693" s="9">
        <f t="shared" si="71"/>
        <v>9683899.5877</v>
      </c>
      <c r="J693" s="7">
        <f t="shared" si="72"/>
        <v>9683.8995876999998</v>
      </c>
      <c r="K693" t="e">
        <f>VLOOKUP(A693,'Cacao Nacional'!B:D,3,0)</f>
        <v>#N/A</v>
      </c>
      <c r="L693" t="str">
        <f t="shared" si="73"/>
        <v>Octubre</v>
      </c>
      <c r="M693" t="str">
        <f t="shared" si="74"/>
        <v>2015</v>
      </c>
      <c r="N693" t="str">
        <f t="shared" si="75"/>
        <v>Octubre de 2015</v>
      </c>
      <c r="O693" s="24">
        <f t="shared" si="76"/>
        <v>42305</v>
      </c>
    </row>
    <row r="694" spans="1:15" x14ac:dyDescent="0.3">
      <c r="A694" s="1" t="s">
        <v>1032</v>
      </c>
      <c r="B694" s="1" t="str">
        <f t="shared" si="70"/>
        <v>Octubre 29 de 2015</v>
      </c>
      <c r="C694" s="1" t="s">
        <v>428</v>
      </c>
      <c r="D694" s="2">
        <v>3280.99</v>
      </c>
      <c r="E694" s="1" t="s">
        <v>429</v>
      </c>
      <c r="F694" s="3">
        <v>-2.1939781394463696E-2</v>
      </c>
      <c r="G694" s="1" t="s">
        <v>430</v>
      </c>
      <c r="H694" s="8">
        <f>VLOOKUP(B694,'TRM2'!C:D,2,0)</f>
        <v>2926.75</v>
      </c>
      <c r="I694" s="9">
        <f t="shared" si="71"/>
        <v>9602637.4824999999</v>
      </c>
      <c r="J694" s="7">
        <f t="shared" si="72"/>
        <v>9602.6374825000003</v>
      </c>
      <c r="K694" t="e">
        <f>VLOOKUP(A694,'Cacao Nacional'!B:D,3,0)</f>
        <v>#N/A</v>
      </c>
      <c r="L694" t="str">
        <f t="shared" si="73"/>
        <v>Octubre</v>
      </c>
      <c r="M694" t="str">
        <f t="shared" si="74"/>
        <v>2015</v>
      </c>
      <c r="N694" t="str">
        <f t="shared" si="75"/>
        <v>Octubre de 2015</v>
      </c>
      <c r="O694" s="24">
        <f t="shared" si="76"/>
        <v>42306</v>
      </c>
    </row>
    <row r="695" spans="1:15" x14ac:dyDescent="0.3">
      <c r="A695" s="1" t="s">
        <v>1033</v>
      </c>
      <c r="B695" s="1" t="str">
        <f t="shared" si="70"/>
        <v>Octubre 30 de 2015</v>
      </c>
      <c r="C695" s="1" t="s">
        <v>428</v>
      </c>
      <c r="D695" s="2">
        <v>3322.99</v>
      </c>
      <c r="E695" s="1" t="s">
        <v>429</v>
      </c>
      <c r="F695" s="3">
        <v>1.2801014327992466</v>
      </c>
      <c r="G695" s="1" t="s">
        <v>430</v>
      </c>
      <c r="H695" s="8">
        <f>VLOOKUP(B695,'TRM2'!C:D,2,0)</f>
        <v>2921.32</v>
      </c>
      <c r="I695" s="9">
        <f t="shared" si="71"/>
        <v>9707517.1468000002</v>
      </c>
      <c r="J695" s="7">
        <f t="shared" si="72"/>
        <v>9707.5171468000008</v>
      </c>
      <c r="K695" t="e">
        <f>VLOOKUP(A695,'Cacao Nacional'!B:D,3,0)</f>
        <v>#N/A</v>
      </c>
      <c r="L695" t="str">
        <f t="shared" si="73"/>
        <v>Octubre</v>
      </c>
      <c r="M695" t="str">
        <f t="shared" si="74"/>
        <v>2015</v>
      </c>
      <c r="N695" t="str">
        <f t="shared" si="75"/>
        <v>Octubre de 2015</v>
      </c>
      <c r="O695" s="24">
        <f t="shared" si="76"/>
        <v>42307</v>
      </c>
    </row>
    <row r="696" spans="1:15" x14ac:dyDescent="0.3">
      <c r="A696" s="1" t="s">
        <v>1034</v>
      </c>
      <c r="B696" s="1" t="str">
        <f t="shared" si="70"/>
        <v>Noviembre 3 de 2015</v>
      </c>
      <c r="C696" s="1" t="s">
        <v>428</v>
      </c>
      <c r="D696" s="2">
        <v>3347.39</v>
      </c>
      <c r="E696" s="1" t="s">
        <v>429</v>
      </c>
      <c r="F696" s="3">
        <v>0.73427846608024971</v>
      </c>
      <c r="G696" s="1" t="s">
        <v>430</v>
      </c>
      <c r="H696" s="8">
        <f>VLOOKUP(B696,'TRM2'!C:D,2,0)</f>
        <v>2897.83</v>
      </c>
      <c r="I696" s="9">
        <f t="shared" si="71"/>
        <v>9700167.1636999995</v>
      </c>
      <c r="J696" s="7">
        <f t="shared" si="72"/>
        <v>9700.1671636999999</v>
      </c>
      <c r="K696" t="e">
        <f>VLOOKUP(A696,'Cacao Nacional'!B:D,3,0)</f>
        <v>#N/A</v>
      </c>
      <c r="L696" t="str">
        <f t="shared" si="73"/>
        <v>Noviembre</v>
      </c>
      <c r="M696" t="str">
        <f t="shared" si="74"/>
        <v>2015</v>
      </c>
      <c r="N696" t="str">
        <f t="shared" si="75"/>
        <v>Noviembre de 2015</v>
      </c>
      <c r="O696" s="24">
        <f t="shared" si="76"/>
        <v>42311</v>
      </c>
    </row>
    <row r="697" spans="1:15" x14ac:dyDescent="0.3">
      <c r="A697" s="1" t="s">
        <v>1035</v>
      </c>
      <c r="B697" s="1" t="str">
        <f t="shared" si="70"/>
        <v>Noviembre 4 de 2015</v>
      </c>
      <c r="C697" s="1" t="s">
        <v>428</v>
      </c>
      <c r="D697" s="2">
        <v>3286.03</v>
      </c>
      <c r="E697" s="1" t="s">
        <v>429</v>
      </c>
      <c r="F697" s="3">
        <v>-1.8330699440459484</v>
      </c>
      <c r="G697" s="1" t="s">
        <v>430</v>
      </c>
      <c r="H697" s="8">
        <f>VLOOKUP(B697,'TRM2'!C:D,2,0)</f>
        <v>2825.25</v>
      </c>
      <c r="I697" s="9">
        <f t="shared" si="71"/>
        <v>9283856.2575000003</v>
      </c>
      <c r="J697" s="7">
        <f t="shared" si="72"/>
        <v>9283.8562574999996</v>
      </c>
      <c r="K697" t="e">
        <f>VLOOKUP(A697,'Cacao Nacional'!B:D,3,0)</f>
        <v>#N/A</v>
      </c>
      <c r="L697" t="str">
        <f t="shared" si="73"/>
        <v>Noviembre</v>
      </c>
      <c r="M697" t="str">
        <f t="shared" si="74"/>
        <v>2015</v>
      </c>
      <c r="N697" t="str">
        <f t="shared" si="75"/>
        <v>Noviembre de 2015</v>
      </c>
      <c r="O697" s="24">
        <f t="shared" si="76"/>
        <v>42312</v>
      </c>
    </row>
    <row r="698" spans="1:15" x14ac:dyDescent="0.3">
      <c r="A698" s="1" t="s">
        <v>1036</v>
      </c>
      <c r="B698" s="1" t="str">
        <f t="shared" si="70"/>
        <v>Noviembre 5 de 2015</v>
      </c>
      <c r="C698" s="1" t="s">
        <v>428</v>
      </c>
      <c r="D698" s="2">
        <v>3318.56</v>
      </c>
      <c r="E698" s="1" t="s">
        <v>429</v>
      </c>
      <c r="F698" s="3">
        <v>0.98994835713611085</v>
      </c>
      <c r="G698" s="1" t="s">
        <v>430</v>
      </c>
      <c r="H698" s="8">
        <f>VLOOKUP(B698,'TRM2'!C:D,2,0)</f>
        <v>2819.63</v>
      </c>
      <c r="I698" s="9">
        <f t="shared" si="71"/>
        <v>9357111.3328000009</v>
      </c>
      <c r="J698" s="7">
        <f t="shared" si="72"/>
        <v>9357.111332800001</v>
      </c>
      <c r="K698" t="e">
        <f>VLOOKUP(A698,'Cacao Nacional'!B:D,3,0)</f>
        <v>#N/A</v>
      </c>
      <c r="L698" t="str">
        <f t="shared" si="73"/>
        <v>Noviembre</v>
      </c>
      <c r="M698" t="str">
        <f t="shared" si="74"/>
        <v>2015</v>
      </c>
      <c r="N698" t="str">
        <f t="shared" si="75"/>
        <v>Noviembre de 2015</v>
      </c>
      <c r="O698" s="24">
        <f t="shared" si="76"/>
        <v>42313</v>
      </c>
    </row>
    <row r="699" spans="1:15" x14ac:dyDescent="0.3">
      <c r="A699" s="1" t="s">
        <v>1037</v>
      </c>
      <c r="B699" s="1" t="str">
        <f t="shared" si="70"/>
        <v>Noviembre 6 de 2015</v>
      </c>
      <c r="C699" s="1" t="s">
        <v>428</v>
      </c>
      <c r="D699" s="2">
        <v>3289.36</v>
      </c>
      <c r="E699" s="1" t="s">
        <v>429</v>
      </c>
      <c r="F699" s="3">
        <v>-0.8798997155392646</v>
      </c>
      <c r="G699" s="1" t="s">
        <v>430</v>
      </c>
      <c r="H699" s="8">
        <f>VLOOKUP(B699,'TRM2'!C:D,2,0)</f>
        <v>2853.32</v>
      </c>
      <c r="I699" s="9">
        <f t="shared" si="71"/>
        <v>9385596.6752000004</v>
      </c>
      <c r="J699" s="7">
        <f t="shared" si="72"/>
        <v>9385.5966752000004</v>
      </c>
      <c r="K699" t="e">
        <f>VLOOKUP(A699,'Cacao Nacional'!B:D,3,0)</f>
        <v>#N/A</v>
      </c>
      <c r="L699" t="str">
        <f t="shared" si="73"/>
        <v>Noviembre</v>
      </c>
      <c r="M699" t="str">
        <f t="shared" si="74"/>
        <v>2015</v>
      </c>
      <c r="N699" t="str">
        <f t="shared" si="75"/>
        <v>Noviembre de 2015</v>
      </c>
      <c r="O699" s="24">
        <f t="shared" si="76"/>
        <v>42314</v>
      </c>
    </row>
    <row r="700" spans="1:15" x14ac:dyDescent="0.3">
      <c r="A700" s="1" t="s">
        <v>119</v>
      </c>
      <c r="B700" s="1" t="str">
        <f t="shared" si="70"/>
        <v>Noviembre 9 de 2015</v>
      </c>
      <c r="C700" s="1" t="s">
        <v>428</v>
      </c>
      <c r="D700" s="2">
        <v>3257.49</v>
      </c>
      <c r="E700" s="1" t="s">
        <v>429</v>
      </c>
      <c r="F700" s="3">
        <v>-0.96888148454411638</v>
      </c>
      <c r="G700" s="1" t="s">
        <v>430</v>
      </c>
      <c r="H700" s="8">
        <f>VLOOKUP(B700,'TRM2'!C:D,2,0)</f>
        <v>2896.19</v>
      </c>
      <c r="I700" s="9">
        <f t="shared" si="71"/>
        <v>9434309.9630999994</v>
      </c>
      <c r="J700" s="7">
        <f t="shared" si="72"/>
        <v>9434.3099630999986</v>
      </c>
      <c r="K700">
        <f>VLOOKUP(A700,'Cacao Nacional'!B:D,3,0)</f>
        <v>7807.5</v>
      </c>
      <c r="L700" t="str">
        <f t="shared" si="73"/>
        <v>Noviembre</v>
      </c>
      <c r="M700" t="str">
        <f t="shared" si="74"/>
        <v>2015</v>
      </c>
      <c r="N700" t="str">
        <f t="shared" si="75"/>
        <v>Noviembre de 2015</v>
      </c>
      <c r="O700" s="24">
        <f t="shared" si="76"/>
        <v>42317</v>
      </c>
    </row>
    <row r="701" spans="1:15" x14ac:dyDescent="0.3">
      <c r="A701" s="1" t="s">
        <v>1038</v>
      </c>
      <c r="B701" s="1" t="str">
        <f t="shared" si="70"/>
        <v>Noviembre 10 de 2015</v>
      </c>
      <c r="C701" s="1" t="s">
        <v>428</v>
      </c>
      <c r="D701" s="2">
        <v>3323.31</v>
      </c>
      <c r="E701" s="1" t="s">
        <v>429</v>
      </c>
      <c r="F701" s="3">
        <v>2.0205741230211043</v>
      </c>
      <c r="G701" s="1" t="s">
        <v>430</v>
      </c>
      <c r="H701" s="8">
        <f>VLOOKUP(B701,'TRM2'!C:D,2,0)</f>
        <v>2921.15</v>
      </c>
      <c r="I701" s="9">
        <f t="shared" si="71"/>
        <v>9707887.0065000001</v>
      </c>
      <c r="J701" s="7">
        <f t="shared" si="72"/>
        <v>9707.887006500001</v>
      </c>
      <c r="K701" t="e">
        <f>VLOOKUP(A701,'Cacao Nacional'!B:D,3,0)</f>
        <v>#N/A</v>
      </c>
      <c r="L701" t="str">
        <f t="shared" si="73"/>
        <v>Noviembre</v>
      </c>
      <c r="M701" t="str">
        <f t="shared" si="74"/>
        <v>2015</v>
      </c>
      <c r="N701" t="str">
        <f t="shared" si="75"/>
        <v>Noviembre de 2015</v>
      </c>
      <c r="O701" s="24">
        <f t="shared" si="76"/>
        <v>42318</v>
      </c>
    </row>
    <row r="702" spans="1:15" x14ac:dyDescent="0.3">
      <c r="A702" s="1" t="s">
        <v>1039</v>
      </c>
      <c r="B702" s="1" t="str">
        <f t="shared" si="70"/>
        <v>Noviembre 11 de 2015</v>
      </c>
      <c r="C702" s="1" t="s">
        <v>428</v>
      </c>
      <c r="D702" s="2">
        <v>3359.98</v>
      </c>
      <c r="E702" s="1" t="s">
        <v>429</v>
      </c>
      <c r="F702" s="3">
        <v>1.1034179778594255</v>
      </c>
      <c r="G702" s="1" t="s">
        <v>430</v>
      </c>
      <c r="H702" s="8">
        <f>VLOOKUP(B702,'TRM2'!C:D,2,0)</f>
        <v>2935.86</v>
      </c>
      <c r="I702" s="9">
        <f t="shared" si="71"/>
        <v>9864430.8827999998</v>
      </c>
      <c r="J702" s="7">
        <f t="shared" si="72"/>
        <v>9864.4308827999994</v>
      </c>
      <c r="K702" t="e">
        <f>VLOOKUP(A702,'Cacao Nacional'!B:D,3,0)</f>
        <v>#N/A</v>
      </c>
      <c r="L702" t="str">
        <f t="shared" si="73"/>
        <v>Noviembre</v>
      </c>
      <c r="M702" t="str">
        <f t="shared" si="74"/>
        <v>2015</v>
      </c>
      <c r="N702" t="str">
        <f t="shared" si="75"/>
        <v>Noviembre de 2015</v>
      </c>
      <c r="O702" s="24">
        <f t="shared" si="76"/>
        <v>42319</v>
      </c>
    </row>
    <row r="703" spans="1:15" x14ac:dyDescent="0.3">
      <c r="A703" s="1" t="s">
        <v>1040</v>
      </c>
      <c r="B703" s="1" t="str">
        <f t="shared" si="70"/>
        <v>Noviembre 12 de 2015</v>
      </c>
      <c r="C703" s="1" t="s">
        <v>428</v>
      </c>
      <c r="D703" s="2">
        <v>3373.22</v>
      </c>
      <c r="E703" s="1" t="s">
        <v>429</v>
      </c>
      <c r="F703" s="3">
        <v>0.39404996458311603</v>
      </c>
      <c r="G703" s="1" t="s">
        <v>430</v>
      </c>
      <c r="H703" s="8">
        <f>VLOOKUP(B703,'TRM2'!C:D,2,0)</f>
        <v>2935.86</v>
      </c>
      <c r="I703" s="9">
        <f t="shared" si="71"/>
        <v>9903301.6691999994</v>
      </c>
      <c r="J703" s="7">
        <f t="shared" si="72"/>
        <v>9903.3016692000001</v>
      </c>
      <c r="K703" t="e">
        <f>VLOOKUP(A703,'Cacao Nacional'!B:D,3,0)</f>
        <v>#N/A</v>
      </c>
      <c r="L703" t="str">
        <f t="shared" si="73"/>
        <v>Noviembre</v>
      </c>
      <c r="M703" t="str">
        <f t="shared" si="74"/>
        <v>2015</v>
      </c>
      <c r="N703" t="str">
        <f t="shared" si="75"/>
        <v>Noviembre de 2015</v>
      </c>
      <c r="O703" s="24">
        <f t="shared" si="76"/>
        <v>42320</v>
      </c>
    </row>
    <row r="704" spans="1:15" x14ac:dyDescent="0.3">
      <c r="A704" s="1" t="s">
        <v>1041</v>
      </c>
      <c r="B704" s="1" t="str">
        <f t="shared" si="70"/>
        <v>Noviembre 13 de 2015</v>
      </c>
      <c r="C704" s="1" t="s">
        <v>428</v>
      </c>
      <c r="D704" s="2">
        <v>3415.97</v>
      </c>
      <c r="E704" s="1" t="s">
        <v>429</v>
      </c>
      <c r="F704" s="3">
        <v>1.2673350685694975</v>
      </c>
      <c r="G704" s="1" t="s">
        <v>430</v>
      </c>
      <c r="H704" s="8">
        <f>VLOOKUP(B704,'TRM2'!C:D,2,0)</f>
        <v>3009.36</v>
      </c>
      <c r="I704" s="9">
        <f t="shared" si="71"/>
        <v>10279883.4792</v>
      </c>
      <c r="J704" s="7">
        <f t="shared" si="72"/>
        <v>10279.8834792</v>
      </c>
      <c r="K704" t="e">
        <f>VLOOKUP(A704,'Cacao Nacional'!B:D,3,0)</f>
        <v>#N/A</v>
      </c>
      <c r="L704" t="str">
        <f t="shared" si="73"/>
        <v>Noviembre</v>
      </c>
      <c r="M704" t="str">
        <f t="shared" si="74"/>
        <v>2015</v>
      </c>
      <c r="N704" t="str">
        <f t="shared" si="75"/>
        <v>Noviembre de 2015</v>
      </c>
      <c r="O704" s="24">
        <f t="shared" si="76"/>
        <v>42321</v>
      </c>
    </row>
    <row r="705" spans="1:15" x14ac:dyDescent="0.3">
      <c r="A705" s="1" t="s">
        <v>1042</v>
      </c>
      <c r="B705" s="1" t="str">
        <f t="shared" si="70"/>
        <v>Noviembre 17 de 2015</v>
      </c>
      <c r="C705" s="1" t="s">
        <v>428</v>
      </c>
      <c r="D705" s="2">
        <v>3413.84</v>
      </c>
      <c r="E705" s="1" t="s">
        <v>429</v>
      </c>
      <c r="F705" s="3">
        <v>-6.2354177583516676E-2</v>
      </c>
      <c r="G705" s="1" t="s">
        <v>430</v>
      </c>
      <c r="H705" s="8">
        <f>VLOOKUP(B705,'TRM2'!C:D,2,0)</f>
        <v>3073.23</v>
      </c>
      <c r="I705" s="9">
        <f t="shared" si="71"/>
        <v>10491515.5032</v>
      </c>
      <c r="J705" s="7">
        <f t="shared" si="72"/>
        <v>10491.5155032</v>
      </c>
      <c r="K705" t="e">
        <f>VLOOKUP(A705,'Cacao Nacional'!B:D,3,0)</f>
        <v>#N/A</v>
      </c>
      <c r="L705" t="str">
        <f t="shared" si="73"/>
        <v>Noviembre</v>
      </c>
      <c r="M705" t="str">
        <f t="shared" si="74"/>
        <v>2015</v>
      </c>
      <c r="N705" t="str">
        <f t="shared" si="75"/>
        <v>Noviembre de 2015</v>
      </c>
      <c r="O705" s="24">
        <f t="shared" si="76"/>
        <v>42325</v>
      </c>
    </row>
    <row r="706" spans="1:15" x14ac:dyDescent="0.3">
      <c r="A706" s="1" t="s">
        <v>1043</v>
      </c>
      <c r="B706" s="1" t="str">
        <f t="shared" si="70"/>
        <v>Noviembre 18 de 2015</v>
      </c>
      <c r="C706" s="1" t="s">
        <v>428</v>
      </c>
      <c r="D706" s="2">
        <v>3393.38</v>
      </c>
      <c r="E706" s="1" t="s">
        <v>429</v>
      </c>
      <c r="F706" s="3">
        <v>-0.59932510018044294</v>
      </c>
      <c r="G706" s="1" t="s">
        <v>430</v>
      </c>
      <c r="H706" s="8">
        <f>VLOOKUP(B706,'TRM2'!C:D,2,0)</f>
        <v>3069.24</v>
      </c>
      <c r="I706" s="9">
        <f t="shared" si="71"/>
        <v>10415097.631199999</v>
      </c>
      <c r="J706" s="7">
        <f t="shared" si="72"/>
        <v>10415.097631199998</v>
      </c>
      <c r="K706" t="e">
        <f>VLOOKUP(A706,'Cacao Nacional'!B:D,3,0)</f>
        <v>#N/A</v>
      </c>
      <c r="L706" t="str">
        <f t="shared" si="73"/>
        <v>Noviembre</v>
      </c>
      <c r="M706" t="str">
        <f t="shared" si="74"/>
        <v>2015</v>
      </c>
      <c r="N706" t="str">
        <f t="shared" si="75"/>
        <v>Noviembre de 2015</v>
      </c>
      <c r="O706" s="24">
        <f t="shared" si="76"/>
        <v>42326</v>
      </c>
    </row>
    <row r="707" spans="1:15" x14ac:dyDescent="0.3">
      <c r="A707" s="1" t="s">
        <v>1044</v>
      </c>
      <c r="B707" s="1" t="str">
        <f t="shared" ref="B707:B770" si="77">MID(A707,FIND(",",A707,1)+2,LEN(A707)-FIND(",",A707,1))</f>
        <v>Noviembre 19 de 2015</v>
      </c>
      <c r="C707" s="1" t="s">
        <v>428</v>
      </c>
      <c r="D707" s="2">
        <v>3430.19</v>
      </c>
      <c r="E707" s="1" t="s">
        <v>429</v>
      </c>
      <c r="F707" s="3">
        <v>1.0847591486953996</v>
      </c>
      <c r="G707" s="1" t="s">
        <v>430</v>
      </c>
      <c r="H707" s="8">
        <f>VLOOKUP(B707,'TRM2'!C:D,2,0)</f>
        <v>3108.7</v>
      </c>
      <c r="I707" s="9">
        <f t="shared" ref="I707:I770" si="78">D707*H707</f>
        <v>10663431.652999999</v>
      </c>
      <c r="J707" s="7">
        <f t="shared" ref="J707:J770" si="79">I707/1000</f>
        <v>10663.431653</v>
      </c>
      <c r="K707" t="e">
        <f>VLOOKUP(A707,'Cacao Nacional'!B:D,3,0)</f>
        <v>#N/A</v>
      </c>
      <c r="L707" t="str">
        <f t="shared" ref="L707:L770" si="80">MID(A707,FIND(" ",A707,1)+1,FIND(" ",A707,FIND(" ",A707,1)+1)-FIND(" ",A707,1)-1)</f>
        <v>Noviembre</v>
      </c>
      <c r="M707" t="str">
        <f t="shared" ref="M707:M770" si="81">RIGHT(A707,4)</f>
        <v>2015</v>
      </c>
      <c r="N707" t="str">
        <f t="shared" ref="N707:N770" si="82">_xlfn.CONCAT(L707," de ",M707)</f>
        <v>Noviembre de 2015</v>
      </c>
      <c r="O707" s="24">
        <f t="shared" ref="O707:O770" si="83">VALUE(TEXT(VALUE(MID(A707,FIND(" ",A707,FIND(" ",A707,1)+1)+1,FIND(" ",A707,FIND(" ",A707,FIND(" ",A707,1)+1)+1)-FIND(" ",A707,FIND(" ",A707,1)+1)-1))&amp;"/"&amp;MONTH(L707&amp;1)&amp;"/"&amp;VALUE(M707),"dd/mm/yyyy"))</f>
        <v>42327</v>
      </c>
    </row>
    <row r="708" spans="1:15" x14ac:dyDescent="0.3">
      <c r="A708" s="1" t="s">
        <v>1045</v>
      </c>
      <c r="B708" s="1" t="str">
        <f t="shared" si="77"/>
        <v>Noviembre 20 de 2015</v>
      </c>
      <c r="C708" s="1" t="s">
        <v>428</v>
      </c>
      <c r="D708" s="2">
        <v>3414.63</v>
      </c>
      <c r="E708" s="1" t="s">
        <v>429</v>
      </c>
      <c r="F708" s="3">
        <v>-0.45361918727533879</v>
      </c>
      <c r="G708" s="1" t="s">
        <v>430</v>
      </c>
      <c r="H708" s="8">
        <f>VLOOKUP(B708,'TRM2'!C:D,2,0)</f>
        <v>3082.04</v>
      </c>
      <c r="I708" s="9">
        <f t="shared" si="78"/>
        <v>10524026.245200001</v>
      </c>
      <c r="J708" s="7">
        <f t="shared" si="79"/>
        <v>10524.026245200001</v>
      </c>
      <c r="K708" t="e">
        <f>VLOOKUP(A708,'Cacao Nacional'!B:D,3,0)</f>
        <v>#N/A</v>
      </c>
      <c r="L708" t="str">
        <f t="shared" si="80"/>
        <v>Noviembre</v>
      </c>
      <c r="M708" t="str">
        <f t="shared" si="81"/>
        <v>2015</v>
      </c>
      <c r="N708" t="str">
        <f t="shared" si="82"/>
        <v>Noviembre de 2015</v>
      </c>
      <c r="O708" s="24">
        <f t="shared" si="83"/>
        <v>42328</v>
      </c>
    </row>
    <row r="709" spans="1:15" x14ac:dyDescent="0.3">
      <c r="A709" s="1" t="s">
        <v>121</v>
      </c>
      <c r="B709" s="1" t="str">
        <f t="shared" si="77"/>
        <v>Noviembre 23 de 2015</v>
      </c>
      <c r="C709" s="1" t="s">
        <v>428</v>
      </c>
      <c r="D709" s="2">
        <v>3354.8</v>
      </c>
      <c r="E709" s="1" t="s">
        <v>429</v>
      </c>
      <c r="F709" s="3">
        <v>-1.7521664133449282</v>
      </c>
      <c r="G709" s="1" t="s">
        <v>430</v>
      </c>
      <c r="H709" s="8">
        <f>VLOOKUP(B709,'TRM2'!C:D,2,0)</f>
        <v>3047.31</v>
      </c>
      <c r="I709" s="9">
        <f t="shared" si="78"/>
        <v>10223115.588</v>
      </c>
      <c r="J709" s="7">
        <f t="shared" si="79"/>
        <v>10223.115587999999</v>
      </c>
      <c r="K709">
        <f>VLOOKUP(A709,'Cacao Nacional'!B:D,3,0)</f>
        <v>8537.5</v>
      </c>
      <c r="L709" t="str">
        <f t="shared" si="80"/>
        <v>Noviembre</v>
      </c>
      <c r="M709" t="str">
        <f t="shared" si="81"/>
        <v>2015</v>
      </c>
      <c r="N709" t="str">
        <f t="shared" si="82"/>
        <v>Noviembre de 2015</v>
      </c>
      <c r="O709" s="24">
        <f t="shared" si="83"/>
        <v>42331</v>
      </c>
    </row>
    <row r="710" spans="1:15" x14ac:dyDescent="0.3">
      <c r="A710" s="1" t="s">
        <v>1046</v>
      </c>
      <c r="B710" s="1" t="str">
        <f t="shared" si="77"/>
        <v>Noviembre 24 de 2015</v>
      </c>
      <c r="C710" s="1" t="s">
        <v>428</v>
      </c>
      <c r="D710" s="2">
        <v>3384.84</v>
      </c>
      <c r="E710" s="1" t="s">
        <v>429</v>
      </c>
      <c r="F710" s="3">
        <v>0.89543340884702416</v>
      </c>
      <c r="G710" s="1" t="s">
        <v>430</v>
      </c>
      <c r="H710" s="8">
        <f>VLOOKUP(B710,'TRM2'!C:D,2,0)</f>
        <v>3086.82</v>
      </c>
      <c r="I710" s="9">
        <f t="shared" si="78"/>
        <v>10448391.808800001</v>
      </c>
      <c r="J710" s="7">
        <f t="shared" si="79"/>
        <v>10448.391808800001</v>
      </c>
      <c r="K710" t="e">
        <f>VLOOKUP(A710,'Cacao Nacional'!B:D,3,0)</f>
        <v>#N/A</v>
      </c>
      <c r="L710" t="str">
        <f t="shared" si="80"/>
        <v>Noviembre</v>
      </c>
      <c r="M710" t="str">
        <f t="shared" si="81"/>
        <v>2015</v>
      </c>
      <c r="N710" t="str">
        <f t="shared" si="82"/>
        <v>Noviembre de 2015</v>
      </c>
      <c r="O710" s="24">
        <f t="shared" si="83"/>
        <v>42332</v>
      </c>
    </row>
    <row r="711" spans="1:15" x14ac:dyDescent="0.3">
      <c r="A711" s="1" t="s">
        <v>1047</v>
      </c>
      <c r="B711" s="1" t="str">
        <f t="shared" si="77"/>
        <v>Noviembre 25 de 2015</v>
      </c>
      <c r="C711" s="1" t="s">
        <v>428</v>
      </c>
      <c r="D711" s="2">
        <v>3354.34</v>
      </c>
      <c r="E711" s="1" t="s">
        <v>429</v>
      </c>
      <c r="F711" s="3">
        <v>-0.90107656491887345</v>
      </c>
      <c r="G711" s="1" t="s">
        <v>430</v>
      </c>
      <c r="H711" s="8">
        <f>VLOOKUP(B711,'TRM2'!C:D,2,0)</f>
        <v>3074.35</v>
      </c>
      <c r="I711" s="9">
        <f t="shared" si="78"/>
        <v>10312415.179</v>
      </c>
      <c r="J711" s="7">
        <f t="shared" si="79"/>
        <v>10312.415179</v>
      </c>
      <c r="K711" t="e">
        <f>VLOOKUP(A711,'Cacao Nacional'!B:D,3,0)</f>
        <v>#N/A</v>
      </c>
      <c r="L711" t="str">
        <f t="shared" si="80"/>
        <v>Noviembre</v>
      </c>
      <c r="M711" t="str">
        <f t="shared" si="81"/>
        <v>2015</v>
      </c>
      <c r="N711" t="str">
        <f t="shared" si="82"/>
        <v>Noviembre de 2015</v>
      </c>
      <c r="O711" s="24">
        <f t="shared" si="83"/>
        <v>42333</v>
      </c>
    </row>
    <row r="712" spans="1:15" x14ac:dyDescent="0.3">
      <c r="A712" s="1" t="s">
        <v>1048</v>
      </c>
      <c r="B712" s="1" t="str">
        <f t="shared" si="77"/>
        <v>Noviembre 26 de 2015</v>
      </c>
      <c r="C712" s="1" t="s">
        <v>428</v>
      </c>
      <c r="D712" s="2">
        <v>3354.34</v>
      </c>
      <c r="E712" s="1" t="s">
        <v>429</v>
      </c>
      <c r="F712" s="3">
        <v>0</v>
      </c>
      <c r="G712" s="1" t="s">
        <v>430</v>
      </c>
      <c r="H712" s="8">
        <f>VLOOKUP(B712,'TRM2'!C:D,2,0)</f>
        <v>3099.75</v>
      </c>
      <c r="I712" s="9">
        <f t="shared" si="78"/>
        <v>10397615.415000001</v>
      </c>
      <c r="J712" s="7">
        <f t="shared" si="79"/>
        <v>10397.615415</v>
      </c>
      <c r="K712" t="e">
        <f>VLOOKUP(A712,'Cacao Nacional'!B:D,3,0)</f>
        <v>#N/A</v>
      </c>
      <c r="L712" t="str">
        <f t="shared" si="80"/>
        <v>Noviembre</v>
      </c>
      <c r="M712" t="str">
        <f t="shared" si="81"/>
        <v>2015</v>
      </c>
      <c r="N712" t="str">
        <f t="shared" si="82"/>
        <v>Noviembre de 2015</v>
      </c>
      <c r="O712" s="24">
        <f t="shared" si="83"/>
        <v>42334</v>
      </c>
    </row>
    <row r="713" spans="1:15" x14ac:dyDescent="0.3">
      <c r="A713" s="1" t="s">
        <v>1049</v>
      </c>
      <c r="B713" s="1" t="str">
        <f t="shared" si="77"/>
        <v>Noviembre 27 de 2015</v>
      </c>
      <c r="C713" s="1" t="s">
        <v>428</v>
      </c>
      <c r="D713" s="2">
        <v>3357.86</v>
      </c>
      <c r="E713" s="1" t="s">
        <v>429</v>
      </c>
      <c r="F713" s="3">
        <v>0.1049386764609426</v>
      </c>
      <c r="G713" s="1" t="s">
        <v>430</v>
      </c>
      <c r="H713" s="8">
        <f>VLOOKUP(B713,'TRM2'!C:D,2,0)</f>
        <v>3099.75</v>
      </c>
      <c r="I713" s="9">
        <f t="shared" si="78"/>
        <v>10408526.535</v>
      </c>
      <c r="J713" s="7">
        <f t="shared" si="79"/>
        <v>10408.526535000001</v>
      </c>
      <c r="K713" t="e">
        <f>VLOOKUP(A713,'Cacao Nacional'!B:D,3,0)</f>
        <v>#N/A</v>
      </c>
      <c r="L713" t="str">
        <f t="shared" si="80"/>
        <v>Noviembre</v>
      </c>
      <c r="M713" t="str">
        <f t="shared" si="81"/>
        <v>2015</v>
      </c>
      <c r="N713" t="str">
        <f t="shared" si="82"/>
        <v>Noviembre de 2015</v>
      </c>
      <c r="O713" s="24">
        <f t="shared" si="83"/>
        <v>42335</v>
      </c>
    </row>
    <row r="714" spans="1:15" x14ac:dyDescent="0.3">
      <c r="A714" s="1" t="s">
        <v>122</v>
      </c>
      <c r="B714" s="1" t="str">
        <f t="shared" si="77"/>
        <v>Noviembre 30 de 2015</v>
      </c>
      <c r="C714" s="1" t="s">
        <v>428</v>
      </c>
      <c r="D714" s="2">
        <v>3377.69</v>
      </c>
      <c r="E714" s="1" t="s">
        <v>429</v>
      </c>
      <c r="F714" s="3">
        <v>0.59055469852822706</v>
      </c>
      <c r="G714" s="1" t="s">
        <v>430</v>
      </c>
      <c r="H714" s="8">
        <f>VLOOKUP(B714,'TRM2'!C:D,2,0)</f>
        <v>3101.1</v>
      </c>
      <c r="I714" s="9">
        <f t="shared" si="78"/>
        <v>10474554.459000001</v>
      </c>
      <c r="J714" s="7">
        <f t="shared" si="79"/>
        <v>10474.554459000001</v>
      </c>
      <c r="K714">
        <f>VLOOKUP(A714,'Cacao Nacional'!B:D,3,0)</f>
        <v>8672.5</v>
      </c>
      <c r="L714" t="str">
        <f t="shared" si="80"/>
        <v>Noviembre</v>
      </c>
      <c r="M714" t="str">
        <f t="shared" si="81"/>
        <v>2015</v>
      </c>
      <c r="N714" t="str">
        <f t="shared" si="82"/>
        <v>Noviembre de 2015</v>
      </c>
      <c r="O714" s="24">
        <f t="shared" si="83"/>
        <v>42338</v>
      </c>
    </row>
    <row r="715" spans="1:15" x14ac:dyDescent="0.3">
      <c r="A715" s="1" t="s">
        <v>1050</v>
      </c>
      <c r="B715" s="1" t="str">
        <f t="shared" si="77"/>
        <v>Diciembre 1 de 2015</v>
      </c>
      <c r="C715" s="1" t="s">
        <v>428</v>
      </c>
      <c r="D715" s="2">
        <v>3380.98</v>
      </c>
      <c r="E715" s="1" t="s">
        <v>429</v>
      </c>
      <c r="F715" s="3">
        <v>9.7403847007865238E-2</v>
      </c>
      <c r="G715" s="1" t="s">
        <v>430</v>
      </c>
      <c r="H715" s="8">
        <f>VLOOKUP(B715,'TRM2'!C:D,2,0)</f>
        <v>3142.11</v>
      </c>
      <c r="I715" s="9">
        <f t="shared" si="78"/>
        <v>10623411.0678</v>
      </c>
      <c r="J715" s="7">
        <f t="shared" si="79"/>
        <v>10623.4110678</v>
      </c>
      <c r="K715" t="e">
        <f>VLOOKUP(A715,'Cacao Nacional'!B:D,3,0)</f>
        <v>#N/A</v>
      </c>
      <c r="L715" t="str">
        <f t="shared" si="80"/>
        <v>Diciembre</v>
      </c>
      <c r="M715" t="str">
        <f t="shared" si="81"/>
        <v>2015</v>
      </c>
      <c r="N715" t="str">
        <f t="shared" si="82"/>
        <v>Diciembre de 2015</v>
      </c>
      <c r="O715" s="24">
        <f t="shared" si="83"/>
        <v>42339</v>
      </c>
    </row>
    <row r="716" spans="1:15" x14ac:dyDescent="0.3">
      <c r="A716" s="1" t="s">
        <v>1051</v>
      </c>
      <c r="B716" s="1" t="str">
        <f t="shared" si="77"/>
        <v>Diciembre 2 de 2015</v>
      </c>
      <c r="C716" s="1" t="s">
        <v>428</v>
      </c>
      <c r="D716" s="2">
        <v>3374.88</v>
      </c>
      <c r="E716" s="1" t="s">
        <v>429</v>
      </c>
      <c r="F716" s="3">
        <v>-0.18042106134907362</v>
      </c>
      <c r="G716" s="1" t="s">
        <v>430</v>
      </c>
      <c r="H716" s="8">
        <f>VLOOKUP(B716,'TRM2'!C:D,2,0)</f>
        <v>3131.95</v>
      </c>
      <c r="I716" s="9">
        <f t="shared" si="78"/>
        <v>10569955.415999999</v>
      </c>
      <c r="J716" s="7">
        <f t="shared" si="79"/>
        <v>10569.955415999999</v>
      </c>
      <c r="K716" t="e">
        <f>VLOOKUP(A716,'Cacao Nacional'!B:D,3,0)</f>
        <v>#N/A</v>
      </c>
      <c r="L716" t="str">
        <f t="shared" si="80"/>
        <v>Diciembre</v>
      </c>
      <c r="M716" t="str">
        <f t="shared" si="81"/>
        <v>2015</v>
      </c>
      <c r="N716" t="str">
        <f t="shared" si="82"/>
        <v>Diciembre de 2015</v>
      </c>
      <c r="O716" s="24">
        <f t="shared" si="83"/>
        <v>42340</v>
      </c>
    </row>
    <row r="717" spans="1:15" x14ac:dyDescent="0.3">
      <c r="A717" s="1" t="s">
        <v>1052</v>
      </c>
      <c r="B717" s="1" t="str">
        <f t="shared" si="77"/>
        <v>Diciembre 3 de 2015</v>
      </c>
      <c r="C717" s="1" t="s">
        <v>428</v>
      </c>
      <c r="D717" s="2">
        <v>3423.48</v>
      </c>
      <c r="E717" s="1" t="s">
        <v>429</v>
      </c>
      <c r="F717" s="3">
        <v>1.4400512018205065</v>
      </c>
      <c r="G717" s="1" t="s">
        <v>430</v>
      </c>
      <c r="H717" s="8">
        <f>VLOOKUP(B717,'TRM2'!C:D,2,0)</f>
        <v>3166.67</v>
      </c>
      <c r="I717" s="9">
        <f t="shared" si="78"/>
        <v>10841031.411600001</v>
      </c>
      <c r="J717" s="7">
        <f t="shared" si="79"/>
        <v>10841.031411600001</v>
      </c>
      <c r="K717" t="e">
        <f>VLOOKUP(A717,'Cacao Nacional'!B:D,3,0)</f>
        <v>#N/A</v>
      </c>
      <c r="L717" t="str">
        <f t="shared" si="80"/>
        <v>Diciembre</v>
      </c>
      <c r="M717" t="str">
        <f t="shared" si="81"/>
        <v>2015</v>
      </c>
      <c r="N717" t="str">
        <f t="shared" si="82"/>
        <v>Diciembre de 2015</v>
      </c>
      <c r="O717" s="24">
        <f t="shared" si="83"/>
        <v>42341</v>
      </c>
    </row>
    <row r="718" spans="1:15" x14ac:dyDescent="0.3">
      <c r="A718" s="1" t="s">
        <v>1053</v>
      </c>
      <c r="B718" s="1" t="str">
        <f t="shared" si="77"/>
        <v>Diciembre 4 de 2015</v>
      </c>
      <c r="C718" s="1" t="s">
        <v>428</v>
      </c>
      <c r="D718" s="2">
        <v>3431.81</v>
      </c>
      <c r="E718" s="1" t="s">
        <v>429</v>
      </c>
      <c r="F718" s="3">
        <v>0.24331966303293512</v>
      </c>
      <c r="G718" s="1" t="s">
        <v>430</v>
      </c>
      <c r="H718" s="8">
        <f>VLOOKUP(B718,'TRM2'!C:D,2,0)</f>
        <v>3149.12</v>
      </c>
      <c r="I718" s="9">
        <f t="shared" si="78"/>
        <v>10807181.507199999</v>
      </c>
      <c r="J718" s="7">
        <f t="shared" si="79"/>
        <v>10807.181507199999</v>
      </c>
      <c r="K718" t="e">
        <f>VLOOKUP(A718,'Cacao Nacional'!B:D,3,0)</f>
        <v>#N/A</v>
      </c>
      <c r="L718" t="str">
        <f t="shared" si="80"/>
        <v>Diciembre</v>
      </c>
      <c r="M718" t="str">
        <f t="shared" si="81"/>
        <v>2015</v>
      </c>
      <c r="N718" t="str">
        <f t="shared" si="82"/>
        <v>Diciembre de 2015</v>
      </c>
      <c r="O718" s="24">
        <f t="shared" si="83"/>
        <v>42342</v>
      </c>
    </row>
    <row r="719" spans="1:15" x14ac:dyDescent="0.3">
      <c r="A719" s="1" t="s">
        <v>123</v>
      </c>
      <c r="B719" s="1" t="str">
        <f t="shared" si="77"/>
        <v>Diciembre 7 de 2015</v>
      </c>
      <c r="C719" s="1" t="s">
        <v>428</v>
      </c>
      <c r="D719" s="2">
        <v>3449.18</v>
      </c>
      <c r="E719" s="1" t="s">
        <v>429</v>
      </c>
      <c r="F719" s="3">
        <v>0.50614690207208124</v>
      </c>
      <c r="G719" s="1" t="s">
        <v>430</v>
      </c>
      <c r="H719" s="8">
        <f>VLOOKUP(B719,'TRM2'!C:D,2,0)</f>
        <v>3179.22</v>
      </c>
      <c r="I719" s="9">
        <f t="shared" si="78"/>
        <v>10965702.039599998</v>
      </c>
      <c r="J719" s="7">
        <f t="shared" si="79"/>
        <v>10965.702039599997</v>
      </c>
      <c r="K719">
        <f>VLOOKUP(A719,'Cacao Nacional'!B:D,3,0)</f>
        <v>8800</v>
      </c>
      <c r="L719" t="str">
        <f t="shared" si="80"/>
        <v>Diciembre</v>
      </c>
      <c r="M719" t="str">
        <f t="shared" si="81"/>
        <v>2015</v>
      </c>
      <c r="N719" t="str">
        <f t="shared" si="82"/>
        <v>Diciembre de 2015</v>
      </c>
      <c r="O719" s="24">
        <f t="shared" si="83"/>
        <v>42345</v>
      </c>
    </row>
    <row r="720" spans="1:15" x14ac:dyDescent="0.3">
      <c r="A720" s="1" t="s">
        <v>1054</v>
      </c>
      <c r="B720" s="1" t="str">
        <f t="shared" si="77"/>
        <v>Diciembre 9 de 2015</v>
      </c>
      <c r="C720" s="1" t="s">
        <v>428</v>
      </c>
      <c r="D720" s="2">
        <v>3419.34</v>
      </c>
      <c r="E720" s="1" t="s">
        <v>429</v>
      </c>
      <c r="F720" s="3">
        <v>-0.86513316208489244</v>
      </c>
      <c r="G720" s="1" t="s">
        <v>430</v>
      </c>
      <c r="H720" s="8">
        <f>VLOOKUP(B720,'TRM2'!C:D,2,0)</f>
        <v>3287.03</v>
      </c>
      <c r="I720" s="9">
        <f t="shared" si="78"/>
        <v>11239473.160200002</v>
      </c>
      <c r="J720" s="7">
        <f t="shared" si="79"/>
        <v>11239.473160200001</v>
      </c>
      <c r="K720" t="e">
        <f>VLOOKUP(A720,'Cacao Nacional'!B:D,3,0)</f>
        <v>#N/A</v>
      </c>
      <c r="L720" t="str">
        <f t="shared" si="80"/>
        <v>Diciembre</v>
      </c>
      <c r="M720" t="str">
        <f t="shared" si="81"/>
        <v>2015</v>
      </c>
      <c r="N720" t="str">
        <f t="shared" si="82"/>
        <v>Diciembre de 2015</v>
      </c>
      <c r="O720" s="24">
        <f t="shared" si="83"/>
        <v>42347</v>
      </c>
    </row>
    <row r="721" spans="1:15" x14ac:dyDescent="0.3">
      <c r="A721" s="1" t="s">
        <v>1055</v>
      </c>
      <c r="B721" s="1" t="str">
        <f t="shared" si="77"/>
        <v>Diciembre 10 de 2015</v>
      </c>
      <c r="C721" s="1" t="s">
        <v>428</v>
      </c>
      <c r="D721" s="2">
        <v>3396.71</v>
      </c>
      <c r="E721" s="1" t="s">
        <v>429</v>
      </c>
      <c r="F721" s="3">
        <v>-0.66182362678177975</v>
      </c>
      <c r="G721" s="1" t="s">
        <v>430</v>
      </c>
      <c r="H721" s="8">
        <f>VLOOKUP(B721,'TRM2'!C:D,2,0)</f>
        <v>3294.02</v>
      </c>
      <c r="I721" s="9">
        <f t="shared" si="78"/>
        <v>11188830.6742</v>
      </c>
      <c r="J721" s="7">
        <f t="shared" si="79"/>
        <v>11188.8306742</v>
      </c>
      <c r="K721" t="e">
        <f>VLOOKUP(A721,'Cacao Nacional'!B:D,3,0)</f>
        <v>#N/A</v>
      </c>
      <c r="L721" t="str">
        <f t="shared" si="80"/>
        <v>Diciembre</v>
      </c>
      <c r="M721" t="str">
        <f t="shared" si="81"/>
        <v>2015</v>
      </c>
      <c r="N721" t="str">
        <f t="shared" si="82"/>
        <v>Diciembre de 2015</v>
      </c>
      <c r="O721" s="24">
        <f t="shared" si="83"/>
        <v>42348</v>
      </c>
    </row>
    <row r="722" spans="1:15" x14ac:dyDescent="0.3">
      <c r="A722" s="1" t="s">
        <v>1056</v>
      </c>
      <c r="B722" s="1" t="str">
        <f t="shared" si="77"/>
        <v>Diciembre 11 de 2015</v>
      </c>
      <c r="C722" s="1" t="s">
        <v>428</v>
      </c>
      <c r="D722" s="2">
        <v>3402.86</v>
      </c>
      <c r="E722" s="1" t="s">
        <v>429</v>
      </c>
      <c r="F722" s="3">
        <v>0.18105755274957505</v>
      </c>
      <c r="G722" s="1" t="s">
        <v>430</v>
      </c>
      <c r="H722" s="8">
        <f>VLOOKUP(B722,'TRM2'!C:D,2,0)</f>
        <v>3259.56</v>
      </c>
      <c r="I722" s="9">
        <f t="shared" si="78"/>
        <v>11091826.341600001</v>
      </c>
      <c r="J722" s="7">
        <f t="shared" si="79"/>
        <v>11091.826341600001</v>
      </c>
      <c r="K722" t="e">
        <f>VLOOKUP(A722,'Cacao Nacional'!B:D,3,0)</f>
        <v>#N/A</v>
      </c>
      <c r="L722" t="str">
        <f t="shared" si="80"/>
        <v>Diciembre</v>
      </c>
      <c r="M722" t="str">
        <f t="shared" si="81"/>
        <v>2015</v>
      </c>
      <c r="N722" t="str">
        <f t="shared" si="82"/>
        <v>Diciembre de 2015</v>
      </c>
      <c r="O722" s="24">
        <f t="shared" si="83"/>
        <v>42349</v>
      </c>
    </row>
    <row r="723" spans="1:15" x14ac:dyDescent="0.3">
      <c r="A723" s="1" t="s">
        <v>124</v>
      </c>
      <c r="B723" s="1" t="str">
        <f t="shared" si="77"/>
        <v>Diciembre 14 de 2015</v>
      </c>
      <c r="C723" s="1" t="s">
        <v>428</v>
      </c>
      <c r="D723" s="2">
        <v>3419.98</v>
      </c>
      <c r="E723" s="1" t="s">
        <v>429</v>
      </c>
      <c r="F723" s="3">
        <v>0.50310621065809025</v>
      </c>
      <c r="G723" s="1" t="s">
        <v>430</v>
      </c>
      <c r="H723" s="8">
        <f>VLOOKUP(B723,'TRM2'!C:D,2,0)</f>
        <v>3299.36</v>
      </c>
      <c r="I723" s="9">
        <f t="shared" si="78"/>
        <v>11283745.2128</v>
      </c>
      <c r="J723" s="7">
        <f t="shared" si="79"/>
        <v>11283.7452128</v>
      </c>
      <c r="K723">
        <f>VLOOKUP(A723,'Cacao Nacional'!B:D,3,0)</f>
        <v>9245</v>
      </c>
      <c r="L723" t="str">
        <f t="shared" si="80"/>
        <v>Diciembre</v>
      </c>
      <c r="M723" t="str">
        <f t="shared" si="81"/>
        <v>2015</v>
      </c>
      <c r="N723" t="str">
        <f t="shared" si="82"/>
        <v>Diciembre de 2015</v>
      </c>
      <c r="O723" s="24">
        <f t="shared" si="83"/>
        <v>42352</v>
      </c>
    </row>
    <row r="724" spans="1:15" x14ac:dyDescent="0.3">
      <c r="A724" s="1" t="s">
        <v>1057</v>
      </c>
      <c r="B724" s="1" t="str">
        <f t="shared" si="77"/>
        <v>Diciembre 15 de 2015</v>
      </c>
      <c r="C724" s="1" t="s">
        <v>428</v>
      </c>
      <c r="D724" s="2">
        <v>3389.4</v>
      </c>
      <c r="E724" s="1" t="s">
        <v>429</v>
      </c>
      <c r="F724" s="3">
        <v>-0.89415727577354043</v>
      </c>
      <c r="G724" s="1" t="s">
        <v>430</v>
      </c>
      <c r="H724" s="8">
        <f>VLOOKUP(B724,'TRM2'!C:D,2,0)</f>
        <v>3356</v>
      </c>
      <c r="I724" s="9">
        <f t="shared" si="78"/>
        <v>11374826.4</v>
      </c>
      <c r="J724" s="7">
        <f t="shared" si="79"/>
        <v>11374.8264</v>
      </c>
      <c r="K724" t="e">
        <f>VLOOKUP(A724,'Cacao Nacional'!B:D,3,0)</f>
        <v>#N/A</v>
      </c>
      <c r="L724" t="str">
        <f t="shared" si="80"/>
        <v>Diciembre</v>
      </c>
      <c r="M724" t="str">
        <f t="shared" si="81"/>
        <v>2015</v>
      </c>
      <c r="N724" t="str">
        <f t="shared" si="82"/>
        <v>Diciembre de 2015</v>
      </c>
      <c r="O724" s="24">
        <f t="shared" si="83"/>
        <v>42353</v>
      </c>
    </row>
    <row r="725" spans="1:15" x14ac:dyDescent="0.3">
      <c r="A725" s="1" t="s">
        <v>1058</v>
      </c>
      <c r="B725" s="1" t="str">
        <f t="shared" si="77"/>
        <v>Diciembre 16 de 2015</v>
      </c>
      <c r="C725" s="1" t="s">
        <v>428</v>
      </c>
      <c r="D725" s="2">
        <v>3419.98</v>
      </c>
      <c r="E725" s="1" t="s">
        <v>429</v>
      </c>
      <c r="F725" s="3">
        <v>0.90222458252197812</v>
      </c>
      <c r="G725" s="1" t="s">
        <v>430</v>
      </c>
      <c r="H725" s="8">
        <f>VLOOKUP(B725,'TRM2'!C:D,2,0)</f>
        <v>3328.08</v>
      </c>
      <c r="I725" s="9">
        <f t="shared" si="78"/>
        <v>11381967.0384</v>
      </c>
      <c r="J725" s="7">
        <f t="shared" si="79"/>
        <v>11381.9670384</v>
      </c>
      <c r="K725" t="e">
        <f>VLOOKUP(A725,'Cacao Nacional'!B:D,3,0)</f>
        <v>#N/A</v>
      </c>
      <c r="L725" t="str">
        <f t="shared" si="80"/>
        <v>Diciembre</v>
      </c>
      <c r="M725" t="str">
        <f t="shared" si="81"/>
        <v>2015</v>
      </c>
      <c r="N725" t="str">
        <f t="shared" si="82"/>
        <v>Diciembre de 2015</v>
      </c>
      <c r="O725" s="24">
        <f t="shared" si="83"/>
        <v>42354</v>
      </c>
    </row>
    <row r="726" spans="1:15" x14ac:dyDescent="0.3">
      <c r="A726" s="1" t="s">
        <v>1059</v>
      </c>
      <c r="B726" s="1" t="str">
        <f t="shared" si="77"/>
        <v>Diciembre 17 de 2015</v>
      </c>
      <c r="C726" s="1" t="s">
        <v>428</v>
      </c>
      <c r="D726" s="2">
        <v>3304.74</v>
      </c>
      <c r="E726" s="1" t="s">
        <v>429</v>
      </c>
      <c r="F726" s="3">
        <v>-3.3696103485985369</v>
      </c>
      <c r="G726" s="1" t="s">
        <v>430</v>
      </c>
      <c r="H726" s="8">
        <f>VLOOKUP(B726,'TRM2'!C:D,2,0)</f>
        <v>3317.72</v>
      </c>
      <c r="I726" s="9">
        <f t="shared" si="78"/>
        <v>10964201.992799999</v>
      </c>
      <c r="J726" s="7">
        <f t="shared" si="79"/>
        <v>10964.201992799999</v>
      </c>
      <c r="K726" t="e">
        <f>VLOOKUP(A726,'Cacao Nacional'!B:D,3,0)</f>
        <v>#N/A</v>
      </c>
      <c r="L726" t="str">
        <f t="shared" si="80"/>
        <v>Diciembre</v>
      </c>
      <c r="M726" t="str">
        <f t="shared" si="81"/>
        <v>2015</v>
      </c>
      <c r="N726" t="str">
        <f t="shared" si="82"/>
        <v>Diciembre de 2015</v>
      </c>
      <c r="O726" s="24">
        <f t="shared" si="83"/>
        <v>42355</v>
      </c>
    </row>
    <row r="727" spans="1:15" x14ac:dyDescent="0.3">
      <c r="A727" s="1" t="s">
        <v>1060</v>
      </c>
      <c r="B727" s="1" t="str">
        <f t="shared" si="77"/>
        <v>Diciembre 18 de 2015</v>
      </c>
      <c r="C727" s="1" t="s">
        <v>428</v>
      </c>
      <c r="D727" s="2">
        <v>3305.12</v>
      </c>
      <c r="E727" s="1" t="s">
        <v>429</v>
      </c>
      <c r="F727" s="3">
        <v>1.1498635293551359E-2</v>
      </c>
      <c r="G727" s="1" t="s">
        <v>430</v>
      </c>
      <c r="H727" s="8">
        <f>VLOOKUP(B727,'TRM2'!C:D,2,0)</f>
        <v>3333.37</v>
      </c>
      <c r="I727" s="9">
        <f t="shared" si="78"/>
        <v>11017187.8544</v>
      </c>
      <c r="J727" s="7">
        <f t="shared" si="79"/>
        <v>11017.187854399999</v>
      </c>
      <c r="K727" t="e">
        <f>VLOOKUP(A727,'Cacao Nacional'!B:D,3,0)</f>
        <v>#N/A</v>
      </c>
      <c r="L727" t="str">
        <f t="shared" si="80"/>
        <v>Diciembre</v>
      </c>
      <c r="M727" t="str">
        <f t="shared" si="81"/>
        <v>2015</v>
      </c>
      <c r="N727" t="str">
        <f t="shared" si="82"/>
        <v>Diciembre de 2015</v>
      </c>
      <c r="O727" s="24">
        <f t="shared" si="83"/>
        <v>42356</v>
      </c>
    </row>
    <row r="728" spans="1:15" x14ac:dyDescent="0.3">
      <c r="A728" s="1" t="s">
        <v>125</v>
      </c>
      <c r="B728" s="1" t="str">
        <f t="shared" si="77"/>
        <v>Diciembre 21 de 2015</v>
      </c>
      <c r="C728" s="1" t="s">
        <v>428</v>
      </c>
      <c r="D728" s="2">
        <v>3290.51</v>
      </c>
      <c r="E728" s="1" t="s">
        <v>429</v>
      </c>
      <c r="F728" s="3">
        <v>-0.4420414387374641</v>
      </c>
      <c r="G728" s="1" t="s">
        <v>430</v>
      </c>
      <c r="H728" s="8">
        <f>VLOOKUP(B728,'TRM2'!C:D,2,0)</f>
        <v>3337.68</v>
      </c>
      <c r="I728" s="9">
        <f t="shared" si="78"/>
        <v>10982669.4168</v>
      </c>
      <c r="J728" s="7">
        <f t="shared" si="79"/>
        <v>10982.669416799999</v>
      </c>
      <c r="K728">
        <f>VLOOKUP(A728,'Cacao Nacional'!B:D,3,0)</f>
        <v>9342.5</v>
      </c>
      <c r="L728" t="str">
        <f t="shared" si="80"/>
        <v>Diciembre</v>
      </c>
      <c r="M728" t="str">
        <f t="shared" si="81"/>
        <v>2015</v>
      </c>
      <c r="N728" t="str">
        <f t="shared" si="82"/>
        <v>Diciembre de 2015</v>
      </c>
      <c r="O728" s="24">
        <f t="shared" si="83"/>
        <v>42359</v>
      </c>
    </row>
    <row r="729" spans="1:15" x14ac:dyDescent="0.3">
      <c r="A729" s="1" t="s">
        <v>1061</v>
      </c>
      <c r="B729" s="1" t="str">
        <f t="shared" si="77"/>
        <v>Diciembre 22 de 2015</v>
      </c>
      <c r="C729" s="1" t="s">
        <v>428</v>
      </c>
      <c r="D729" s="2">
        <v>3245.65</v>
      </c>
      <c r="E729" s="1" t="s">
        <v>429</v>
      </c>
      <c r="F729" s="3">
        <v>-1.363314501399483</v>
      </c>
      <c r="G729" s="1" t="s">
        <v>430</v>
      </c>
      <c r="H729" s="8">
        <f>VLOOKUP(B729,'TRM2'!C:D,2,0)</f>
        <v>3332.7</v>
      </c>
      <c r="I729" s="9">
        <f t="shared" si="78"/>
        <v>10816777.754999999</v>
      </c>
      <c r="J729" s="7">
        <f t="shared" si="79"/>
        <v>10816.777754999999</v>
      </c>
      <c r="K729" t="e">
        <f>VLOOKUP(A729,'Cacao Nacional'!B:D,3,0)</f>
        <v>#N/A</v>
      </c>
      <c r="L729" t="str">
        <f t="shared" si="80"/>
        <v>Diciembre</v>
      </c>
      <c r="M729" t="str">
        <f t="shared" si="81"/>
        <v>2015</v>
      </c>
      <c r="N729" t="str">
        <f t="shared" si="82"/>
        <v>Diciembre de 2015</v>
      </c>
      <c r="O729" s="24">
        <f t="shared" si="83"/>
        <v>42360</v>
      </c>
    </row>
    <row r="730" spans="1:15" x14ac:dyDescent="0.3">
      <c r="A730" s="1" t="s">
        <v>1062</v>
      </c>
      <c r="B730" s="1" t="str">
        <f t="shared" si="77"/>
        <v>Diciembre 23 de 2015</v>
      </c>
      <c r="C730" s="1" t="s">
        <v>428</v>
      </c>
      <c r="D730" s="2">
        <v>3245.65</v>
      </c>
      <c r="E730" s="1" t="s">
        <v>429</v>
      </c>
      <c r="F730" s="3">
        <v>0</v>
      </c>
      <c r="G730" s="1" t="s">
        <v>430</v>
      </c>
      <c r="H730" s="8">
        <f>VLOOKUP(B730,'TRM2'!C:D,2,0)</f>
        <v>3307.24</v>
      </c>
      <c r="I730" s="9">
        <f t="shared" si="78"/>
        <v>10734143.505999999</v>
      </c>
      <c r="J730" s="7">
        <f t="shared" si="79"/>
        <v>10734.143505999999</v>
      </c>
      <c r="K730" t="e">
        <f>VLOOKUP(A730,'Cacao Nacional'!B:D,3,0)</f>
        <v>#N/A</v>
      </c>
      <c r="L730" t="str">
        <f t="shared" si="80"/>
        <v>Diciembre</v>
      </c>
      <c r="M730" t="str">
        <f t="shared" si="81"/>
        <v>2015</v>
      </c>
      <c r="N730" t="str">
        <f t="shared" si="82"/>
        <v>Diciembre de 2015</v>
      </c>
      <c r="O730" s="24">
        <f t="shared" si="83"/>
        <v>42361</v>
      </c>
    </row>
    <row r="731" spans="1:15" x14ac:dyDescent="0.3">
      <c r="A731" s="1" t="s">
        <v>1063</v>
      </c>
      <c r="B731" s="1" t="str">
        <f t="shared" si="77"/>
        <v>Diciembre 24 de 2015</v>
      </c>
      <c r="C731" s="1" t="s">
        <v>428</v>
      </c>
      <c r="D731" s="2">
        <v>3245.65</v>
      </c>
      <c r="E731" s="1" t="s">
        <v>429</v>
      </c>
      <c r="F731" s="3">
        <v>0</v>
      </c>
      <c r="G731" s="1" t="s">
        <v>430</v>
      </c>
      <c r="H731" s="8">
        <f>VLOOKUP(B731,'TRM2'!C:D,2,0)</f>
        <v>3255.19</v>
      </c>
      <c r="I731" s="9">
        <f t="shared" si="78"/>
        <v>10565207.4235</v>
      </c>
      <c r="J731" s="7">
        <f t="shared" si="79"/>
        <v>10565.2074235</v>
      </c>
      <c r="K731" t="e">
        <f>VLOOKUP(A731,'Cacao Nacional'!B:D,3,0)</f>
        <v>#N/A</v>
      </c>
      <c r="L731" t="str">
        <f t="shared" si="80"/>
        <v>Diciembre</v>
      </c>
      <c r="M731" t="str">
        <f t="shared" si="81"/>
        <v>2015</v>
      </c>
      <c r="N731" t="str">
        <f t="shared" si="82"/>
        <v>Diciembre de 2015</v>
      </c>
      <c r="O731" s="24">
        <f t="shared" si="83"/>
        <v>42362</v>
      </c>
    </row>
    <row r="732" spans="1:15" x14ac:dyDescent="0.3">
      <c r="A732" s="1" t="s">
        <v>126</v>
      </c>
      <c r="B732" s="1" t="str">
        <f t="shared" si="77"/>
        <v>Diciembre 28 de 2015</v>
      </c>
      <c r="C732" s="1" t="s">
        <v>428</v>
      </c>
      <c r="D732" s="2">
        <v>3245.65</v>
      </c>
      <c r="E732" s="1" t="s">
        <v>429</v>
      </c>
      <c r="F732" s="3">
        <v>0</v>
      </c>
      <c r="G732" s="1" t="s">
        <v>430</v>
      </c>
      <c r="H732" s="8">
        <f>VLOOKUP(B732,'TRM2'!C:D,2,0)</f>
        <v>3172.03</v>
      </c>
      <c r="I732" s="9">
        <f t="shared" si="78"/>
        <v>10295299.169500001</v>
      </c>
      <c r="J732" s="7">
        <f t="shared" si="79"/>
        <v>10295.2991695</v>
      </c>
      <c r="K732">
        <f>VLOOKUP(A732,'Cacao Nacional'!B:D,3,0)</f>
        <v>8872.5</v>
      </c>
      <c r="L732" t="str">
        <f t="shared" si="80"/>
        <v>Diciembre</v>
      </c>
      <c r="M732" t="str">
        <f t="shared" si="81"/>
        <v>2015</v>
      </c>
      <c r="N732" t="str">
        <f t="shared" si="82"/>
        <v>Diciembre de 2015</v>
      </c>
      <c r="O732" s="24">
        <f t="shared" si="83"/>
        <v>42366</v>
      </c>
    </row>
    <row r="733" spans="1:15" x14ac:dyDescent="0.3">
      <c r="A733" s="1" t="s">
        <v>1064</v>
      </c>
      <c r="B733" s="1" t="str">
        <f t="shared" si="77"/>
        <v>Diciembre 29 de 2015</v>
      </c>
      <c r="C733" s="1" t="s">
        <v>428</v>
      </c>
      <c r="D733" s="2">
        <v>3245.65</v>
      </c>
      <c r="E733" s="1" t="s">
        <v>429</v>
      </c>
      <c r="F733" s="3">
        <v>0</v>
      </c>
      <c r="G733" s="1" t="s">
        <v>430</v>
      </c>
      <c r="H733" s="8">
        <f>VLOOKUP(B733,'TRM2'!C:D,2,0)</f>
        <v>3180.83</v>
      </c>
      <c r="I733" s="9">
        <f t="shared" si="78"/>
        <v>10323860.8895</v>
      </c>
      <c r="J733" s="7">
        <f t="shared" si="79"/>
        <v>10323.8608895</v>
      </c>
      <c r="K733" t="e">
        <f>VLOOKUP(A733,'Cacao Nacional'!B:D,3,0)</f>
        <v>#N/A</v>
      </c>
      <c r="L733" t="str">
        <f t="shared" si="80"/>
        <v>Diciembre</v>
      </c>
      <c r="M733" t="str">
        <f t="shared" si="81"/>
        <v>2015</v>
      </c>
      <c r="N733" t="str">
        <f t="shared" si="82"/>
        <v>Diciembre de 2015</v>
      </c>
      <c r="O733" s="24">
        <f t="shared" si="83"/>
        <v>42367</v>
      </c>
    </row>
    <row r="734" spans="1:15" x14ac:dyDescent="0.3">
      <c r="A734" s="1" t="s">
        <v>1065</v>
      </c>
      <c r="B734" s="1" t="str">
        <f t="shared" si="77"/>
        <v>Diciembre 30 de 2015</v>
      </c>
      <c r="C734" s="1" t="s">
        <v>428</v>
      </c>
      <c r="D734" s="2">
        <v>3273.51</v>
      </c>
      <c r="E734" s="1" t="s">
        <v>429</v>
      </c>
      <c r="F734" s="3">
        <v>0.85837967741438925</v>
      </c>
      <c r="G734" s="1" t="s">
        <v>430</v>
      </c>
      <c r="H734" s="8">
        <f>VLOOKUP(B734,'TRM2'!C:D,2,0)</f>
        <v>3180.83</v>
      </c>
      <c r="I734" s="9">
        <f t="shared" si="78"/>
        <v>10412478.813300001</v>
      </c>
      <c r="J734" s="7">
        <f t="shared" si="79"/>
        <v>10412.4788133</v>
      </c>
      <c r="K734" t="e">
        <f>VLOOKUP(A734,'Cacao Nacional'!B:D,3,0)</f>
        <v>#N/A</v>
      </c>
      <c r="L734" t="str">
        <f t="shared" si="80"/>
        <v>Diciembre</v>
      </c>
      <c r="M734" t="str">
        <f t="shared" si="81"/>
        <v>2015</v>
      </c>
      <c r="N734" t="str">
        <f t="shared" si="82"/>
        <v>Diciembre de 2015</v>
      </c>
      <c r="O734" s="24">
        <f t="shared" si="83"/>
        <v>42368</v>
      </c>
    </row>
    <row r="735" spans="1:15" x14ac:dyDescent="0.3">
      <c r="A735" s="1" t="s">
        <v>1066</v>
      </c>
      <c r="B735" s="1" t="str">
        <f t="shared" si="77"/>
        <v>Diciembre 31 de 2015</v>
      </c>
      <c r="C735" s="1" t="s">
        <v>428</v>
      </c>
      <c r="D735" s="2">
        <v>3273.51</v>
      </c>
      <c r="E735" s="1" t="s">
        <v>429</v>
      </c>
      <c r="F735" s="3">
        <v>0</v>
      </c>
      <c r="G735" s="1" t="s">
        <v>430</v>
      </c>
      <c r="H735" s="8">
        <f>VLOOKUP(B735,'TRM2'!C:D,2,0)</f>
        <v>3149.47</v>
      </c>
      <c r="I735" s="9">
        <f t="shared" si="78"/>
        <v>10309821.5397</v>
      </c>
      <c r="J735" s="7">
        <f t="shared" si="79"/>
        <v>10309.8215397</v>
      </c>
      <c r="K735" t="e">
        <f>VLOOKUP(A735,'Cacao Nacional'!B:D,3,0)</f>
        <v>#N/A</v>
      </c>
      <c r="L735" t="str">
        <f t="shared" si="80"/>
        <v>Diciembre</v>
      </c>
      <c r="M735" t="str">
        <f t="shared" si="81"/>
        <v>2015</v>
      </c>
      <c r="N735" t="str">
        <f t="shared" si="82"/>
        <v>Diciembre de 2015</v>
      </c>
      <c r="O735" s="24">
        <f t="shared" si="83"/>
        <v>42369</v>
      </c>
    </row>
    <row r="736" spans="1:15" x14ac:dyDescent="0.3">
      <c r="A736" s="1" t="s">
        <v>127</v>
      </c>
      <c r="B736" s="1" t="str">
        <f t="shared" si="77"/>
        <v>Enero 4 de 2016</v>
      </c>
      <c r="C736" s="1" t="s">
        <v>428</v>
      </c>
      <c r="D736" s="2">
        <v>3182.26</v>
      </c>
      <c r="E736" s="1" t="s">
        <v>429</v>
      </c>
      <c r="F736" s="3">
        <v>-2.7875277607216717</v>
      </c>
      <c r="G736" s="1" t="s">
        <v>430</v>
      </c>
      <c r="H736" s="8">
        <f>VLOOKUP(B736,'TRM2'!C:D,2,0)</f>
        <v>3149.47</v>
      </c>
      <c r="I736" s="9">
        <f t="shared" si="78"/>
        <v>10022432.4022</v>
      </c>
      <c r="J736" s="7">
        <f t="shared" si="79"/>
        <v>10022.4324022</v>
      </c>
      <c r="K736">
        <f>VLOOKUP(A736,'Cacao Nacional'!B:D,3,0)</f>
        <v>8562.5</v>
      </c>
      <c r="L736" t="str">
        <f t="shared" si="80"/>
        <v>Enero</v>
      </c>
      <c r="M736" t="str">
        <f t="shared" si="81"/>
        <v>2016</v>
      </c>
      <c r="N736" t="str">
        <f t="shared" si="82"/>
        <v>Enero de 2016</v>
      </c>
      <c r="O736" s="24">
        <f t="shared" si="83"/>
        <v>42373</v>
      </c>
    </row>
    <row r="737" spans="1:15" x14ac:dyDescent="0.3">
      <c r="A737" s="1" t="s">
        <v>1067</v>
      </c>
      <c r="B737" s="1" t="str">
        <f t="shared" si="77"/>
        <v>Enero 5 de 2016</v>
      </c>
      <c r="C737" s="1" t="s">
        <v>428</v>
      </c>
      <c r="D737" s="2">
        <v>3115.17</v>
      </c>
      <c r="E737" s="1" t="s">
        <v>429</v>
      </c>
      <c r="F737" s="3">
        <v>-2.1082501115559427</v>
      </c>
      <c r="G737" s="1" t="s">
        <v>430</v>
      </c>
      <c r="H737" s="8">
        <f>VLOOKUP(B737,'TRM2'!C:D,2,0)</f>
        <v>3213.24</v>
      </c>
      <c r="I737" s="9">
        <f t="shared" si="78"/>
        <v>10009788.8508</v>
      </c>
      <c r="J737" s="7">
        <f t="shared" si="79"/>
        <v>10009.7888508</v>
      </c>
      <c r="K737" t="e">
        <f>VLOOKUP(A737,'Cacao Nacional'!B:D,3,0)</f>
        <v>#N/A</v>
      </c>
      <c r="L737" t="str">
        <f t="shared" si="80"/>
        <v>Enero</v>
      </c>
      <c r="M737" t="str">
        <f t="shared" si="81"/>
        <v>2016</v>
      </c>
      <c r="N737" t="str">
        <f t="shared" si="82"/>
        <v>Enero de 2016</v>
      </c>
      <c r="O737" s="24">
        <f t="shared" si="83"/>
        <v>42374</v>
      </c>
    </row>
    <row r="738" spans="1:15" x14ac:dyDescent="0.3">
      <c r="A738" s="1" t="s">
        <v>1068</v>
      </c>
      <c r="B738" s="1" t="str">
        <f t="shared" si="77"/>
        <v>Enero 6 de 2016</v>
      </c>
      <c r="C738" s="1" t="s">
        <v>428</v>
      </c>
      <c r="D738" s="2">
        <v>3035.31</v>
      </c>
      <c r="E738" s="1" t="s">
        <v>429</v>
      </c>
      <c r="F738" s="3">
        <v>-2.5635840098614242</v>
      </c>
      <c r="G738" s="1" t="s">
        <v>430</v>
      </c>
      <c r="H738" s="8">
        <f>VLOOKUP(B738,'TRM2'!C:D,2,0)</f>
        <v>3203.86</v>
      </c>
      <c r="I738" s="9">
        <f t="shared" si="78"/>
        <v>9724708.2966000009</v>
      </c>
      <c r="J738" s="7">
        <f t="shared" si="79"/>
        <v>9724.7082966000016</v>
      </c>
      <c r="K738" t="e">
        <f>VLOOKUP(A738,'Cacao Nacional'!B:D,3,0)</f>
        <v>#N/A</v>
      </c>
      <c r="L738" t="str">
        <f t="shared" si="80"/>
        <v>Enero</v>
      </c>
      <c r="M738" t="str">
        <f t="shared" si="81"/>
        <v>2016</v>
      </c>
      <c r="N738" t="str">
        <f t="shared" si="82"/>
        <v>Enero de 2016</v>
      </c>
      <c r="O738" s="24">
        <f t="shared" si="83"/>
        <v>42375</v>
      </c>
    </row>
    <row r="739" spans="1:15" x14ac:dyDescent="0.3">
      <c r="A739" s="1" t="s">
        <v>1069</v>
      </c>
      <c r="B739" s="1" t="str">
        <f t="shared" si="77"/>
        <v>Enero 7 de 2016</v>
      </c>
      <c r="C739" s="1" t="s">
        <v>428</v>
      </c>
      <c r="D739" s="2">
        <v>3021.27</v>
      </c>
      <c r="E739" s="1" t="s">
        <v>429</v>
      </c>
      <c r="F739" s="3">
        <v>-0.46255571918518912</v>
      </c>
      <c r="G739" s="1" t="s">
        <v>430</v>
      </c>
      <c r="H739" s="8">
        <f>VLOOKUP(B739,'TRM2'!C:D,2,0)</f>
        <v>3250.69</v>
      </c>
      <c r="I739" s="9">
        <f t="shared" si="78"/>
        <v>9821212.1763000004</v>
      </c>
      <c r="J739" s="7">
        <f t="shared" si="79"/>
        <v>9821.2121762999996</v>
      </c>
      <c r="K739" t="e">
        <f>VLOOKUP(A739,'Cacao Nacional'!B:D,3,0)</f>
        <v>#N/A</v>
      </c>
      <c r="L739" t="str">
        <f t="shared" si="80"/>
        <v>Enero</v>
      </c>
      <c r="M739" t="str">
        <f t="shared" si="81"/>
        <v>2016</v>
      </c>
      <c r="N739" t="str">
        <f t="shared" si="82"/>
        <v>Enero de 2016</v>
      </c>
      <c r="O739" s="24">
        <f t="shared" si="83"/>
        <v>42376</v>
      </c>
    </row>
    <row r="740" spans="1:15" x14ac:dyDescent="0.3">
      <c r="A740" s="1" t="s">
        <v>1070</v>
      </c>
      <c r="B740" s="1" t="str">
        <f t="shared" si="77"/>
        <v>Enero 8 de 2016</v>
      </c>
      <c r="C740" s="1" t="s">
        <v>428</v>
      </c>
      <c r="D740" s="2">
        <v>3069.2</v>
      </c>
      <c r="E740" s="1" t="s">
        <v>429</v>
      </c>
      <c r="F740" s="3">
        <v>1.5864189562667304</v>
      </c>
      <c r="G740" s="1" t="s">
        <v>430</v>
      </c>
      <c r="H740" s="8">
        <f>VLOOKUP(B740,'TRM2'!C:D,2,0)</f>
        <v>3287.28</v>
      </c>
      <c r="I740" s="9">
        <f t="shared" si="78"/>
        <v>10089319.776000001</v>
      </c>
      <c r="J740" s="7">
        <f t="shared" si="79"/>
        <v>10089.319776</v>
      </c>
      <c r="K740" t="e">
        <f>VLOOKUP(A740,'Cacao Nacional'!B:D,3,0)</f>
        <v>#N/A</v>
      </c>
      <c r="L740" t="str">
        <f t="shared" si="80"/>
        <v>Enero</v>
      </c>
      <c r="M740" t="str">
        <f t="shared" si="81"/>
        <v>2016</v>
      </c>
      <c r="N740" t="str">
        <f t="shared" si="82"/>
        <v>Enero de 2016</v>
      </c>
      <c r="O740" s="24">
        <f t="shared" si="83"/>
        <v>42377</v>
      </c>
    </row>
    <row r="741" spans="1:15" x14ac:dyDescent="0.3">
      <c r="A741" s="1" t="s">
        <v>128</v>
      </c>
      <c r="B741" s="1" t="str">
        <f t="shared" si="77"/>
        <v>Enero 11 de 2016</v>
      </c>
      <c r="C741" s="1" t="s">
        <v>428</v>
      </c>
      <c r="D741" s="2">
        <v>2953.28</v>
      </c>
      <c r="E741" s="1" t="s">
        <v>429</v>
      </c>
      <c r="F741" s="3">
        <v>-3.7768799687214782</v>
      </c>
      <c r="G741" s="1" t="s">
        <v>430</v>
      </c>
      <c r="H741" s="8">
        <f>VLOOKUP(B741,'TRM2'!C:D,2,0)</f>
        <v>3268.37</v>
      </c>
      <c r="I741" s="9">
        <f t="shared" si="78"/>
        <v>9652411.7535999995</v>
      </c>
      <c r="J741" s="7">
        <f t="shared" si="79"/>
        <v>9652.4117535999994</v>
      </c>
      <c r="K741">
        <f>VLOOKUP(A741,'Cacao Nacional'!B:D,3,0)</f>
        <v>8292.5</v>
      </c>
      <c r="L741" t="str">
        <f t="shared" si="80"/>
        <v>Enero</v>
      </c>
      <c r="M741" t="str">
        <f t="shared" si="81"/>
        <v>2016</v>
      </c>
      <c r="N741" t="str">
        <f t="shared" si="82"/>
        <v>Enero de 2016</v>
      </c>
      <c r="O741" s="24">
        <f t="shared" si="83"/>
        <v>42380</v>
      </c>
    </row>
    <row r="742" spans="1:15" x14ac:dyDescent="0.3">
      <c r="A742" s="1" t="s">
        <v>1071</v>
      </c>
      <c r="B742" s="1" t="str">
        <f t="shared" si="77"/>
        <v>Enero 12 de 2016</v>
      </c>
      <c r="C742" s="1" t="s">
        <v>428</v>
      </c>
      <c r="D742" s="2">
        <v>2924.45</v>
      </c>
      <c r="E742" s="1" t="s">
        <v>429</v>
      </c>
      <c r="F742" s="3">
        <v>-0.97620273052336315</v>
      </c>
      <c r="G742" s="1" t="s">
        <v>430</v>
      </c>
      <c r="H742" s="8">
        <f>VLOOKUP(B742,'TRM2'!C:D,2,0)</f>
        <v>3268.37</v>
      </c>
      <c r="I742" s="9">
        <f t="shared" si="78"/>
        <v>9558184.6464999989</v>
      </c>
      <c r="J742" s="7">
        <f t="shared" si="79"/>
        <v>9558.1846464999981</v>
      </c>
      <c r="K742" t="e">
        <f>VLOOKUP(A742,'Cacao Nacional'!B:D,3,0)</f>
        <v>#N/A</v>
      </c>
      <c r="L742" t="str">
        <f t="shared" si="80"/>
        <v>Enero</v>
      </c>
      <c r="M742" t="str">
        <f t="shared" si="81"/>
        <v>2016</v>
      </c>
      <c r="N742" t="str">
        <f t="shared" si="82"/>
        <v>Enero de 2016</v>
      </c>
      <c r="O742" s="24">
        <f t="shared" si="83"/>
        <v>42381</v>
      </c>
    </row>
    <row r="743" spans="1:15" x14ac:dyDescent="0.3">
      <c r="A743" s="1" t="s">
        <v>1072</v>
      </c>
      <c r="B743" s="1" t="str">
        <f t="shared" si="77"/>
        <v>Enero 13 de 2016</v>
      </c>
      <c r="C743" s="1" t="s">
        <v>428</v>
      </c>
      <c r="D743" s="2">
        <v>2948.53</v>
      </c>
      <c r="E743" s="1" t="s">
        <v>429</v>
      </c>
      <c r="F743" s="3">
        <v>0.8234026911043234</v>
      </c>
      <c r="G743" s="1" t="s">
        <v>430</v>
      </c>
      <c r="H743" s="8">
        <f>VLOOKUP(B743,'TRM2'!C:D,2,0)</f>
        <v>3146.51</v>
      </c>
      <c r="I743" s="9">
        <f t="shared" si="78"/>
        <v>9277579.1303000022</v>
      </c>
      <c r="J743" s="7">
        <f t="shared" si="79"/>
        <v>9277.5791303000024</v>
      </c>
      <c r="K743" t="e">
        <f>VLOOKUP(A743,'Cacao Nacional'!B:D,3,0)</f>
        <v>#N/A</v>
      </c>
      <c r="L743" t="str">
        <f t="shared" si="80"/>
        <v>Enero</v>
      </c>
      <c r="M743" t="str">
        <f t="shared" si="81"/>
        <v>2016</v>
      </c>
      <c r="N743" t="str">
        <f t="shared" si="82"/>
        <v>Enero de 2016</v>
      </c>
      <c r="O743" s="24">
        <f t="shared" si="83"/>
        <v>42382</v>
      </c>
    </row>
    <row r="744" spans="1:15" x14ac:dyDescent="0.3">
      <c r="A744" s="1" t="s">
        <v>1073</v>
      </c>
      <c r="B744" s="1" t="str">
        <f t="shared" si="77"/>
        <v>Enero 14 de 2016</v>
      </c>
      <c r="C744" s="1" t="s">
        <v>428</v>
      </c>
      <c r="D744" s="2">
        <v>2914.5</v>
      </c>
      <c r="E744" s="1" t="s">
        <v>429</v>
      </c>
      <c r="F744" s="3">
        <v>-1.1541344330903942</v>
      </c>
      <c r="G744" s="1" t="s">
        <v>430</v>
      </c>
      <c r="H744" s="8">
        <f>VLOOKUP(B744,'TRM2'!C:D,2,0)</f>
        <v>3235.45</v>
      </c>
      <c r="I744" s="9">
        <f t="shared" si="78"/>
        <v>9429719.0250000004</v>
      </c>
      <c r="J744" s="7">
        <f t="shared" si="79"/>
        <v>9429.7190250000003</v>
      </c>
      <c r="K744" t="e">
        <f>VLOOKUP(A744,'Cacao Nacional'!B:D,3,0)</f>
        <v>#N/A</v>
      </c>
      <c r="L744" t="str">
        <f t="shared" si="80"/>
        <v>Enero</v>
      </c>
      <c r="M744" t="str">
        <f t="shared" si="81"/>
        <v>2016</v>
      </c>
      <c r="N744" t="str">
        <f t="shared" si="82"/>
        <v>Enero de 2016</v>
      </c>
      <c r="O744" s="24">
        <f t="shared" si="83"/>
        <v>42383</v>
      </c>
    </row>
    <row r="745" spans="1:15" x14ac:dyDescent="0.3">
      <c r="A745" s="1" t="s">
        <v>1074</v>
      </c>
      <c r="B745" s="1" t="str">
        <f t="shared" si="77"/>
        <v>Enero 15 de 2016</v>
      </c>
      <c r="C745" s="1" t="s">
        <v>428</v>
      </c>
      <c r="D745" s="2">
        <v>2969.12</v>
      </c>
      <c r="E745" s="1" t="s">
        <v>429</v>
      </c>
      <c r="F745" s="3">
        <v>1.8740778864299157</v>
      </c>
      <c r="G745" s="1" t="s">
        <v>430</v>
      </c>
      <c r="H745" s="8">
        <f>VLOOKUP(B745,'TRM2'!C:D,2,0)</f>
        <v>3240.71</v>
      </c>
      <c r="I745" s="9">
        <f t="shared" si="78"/>
        <v>9622056.8751999997</v>
      </c>
      <c r="J745" s="7">
        <f t="shared" si="79"/>
        <v>9622.0568751999999</v>
      </c>
      <c r="K745" t="e">
        <f>VLOOKUP(A745,'Cacao Nacional'!B:D,3,0)</f>
        <v>#N/A</v>
      </c>
      <c r="L745" t="str">
        <f t="shared" si="80"/>
        <v>Enero</v>
      </c>
      <c r="M745" t="str">
        <f t="shared" si="81"/>
        <v>2016</v>
      </c>
      <c r="N745" t="str">
        <f t="shared" si="82"/>
        <v>Enero de 2016</v>
      </c>
      <c r="O745" s="24">
        <f t="shared" si="83"/>
        <v>42384</v>
      </c>
    </row>
    <row r="746" spans="1:15" x14ac:dyDescent="0.3">
      <c r="A746" s="1" t="s">
        <v>129</v>
      </c>
      <c r="B746" s="1" t="str">
        <f t="shared" si="77"/>
        <v>Enero 18 de 2016</v>
      </c>
      <c r="C746" s="1" t="s">
        <v>428</v>
      </c>
      <c r="D746" s="2">
        <v>2971.91</v>
      </c>
      <c r="E746" s="1" t="s">
        <v>429</v>
      </c>
      <c r="F746" s="3">
        <v>9.3967236083417435E-2</v>
      </c>
      <c r="G746" s="1" t="s">
        <v>430</v>
      </c>
      <c r="H746" s="8">
        <f>VLOOKUP(B746,'TRM2'!C:D,2,0)</f>
        <v>3293.94</v>
      </c>
      <c r="I746" s="9">
        <f t="shared" si="78"/>
        <v>9789293.2253999989</v>
      </c>
      <c r="J746" s="7">
        <f t="shared" si="79"/>
        <v>9789.2932253999988</v>
      </c>
      <c r="K746">
        <f>VLOOKUP(A746,'Cacao Nacional'!B:D,3,0)</f>
        <v>7922.5</v>
      </c>
      <c r="L746" t="str">
        <f t="shared" si="80"/>
        <v>Enero</v>
      </c>
      <c r="M746" t="str">
        <f t="shared" si="81"/>
        <v>2016</v>
      </c>
      <c r="N746" t="str">
        <f t="shared" si="82"/>
        <v>Enero de 2016</v>
      </c>
      <c r="O746" s="24">
        <f t="shared" si="83"/>
        <v>42387</v>
      </c>
    </row>
    <row r="747" spans="1:15" x14ac:dyDescent="0.3">
      <c r="A747" s="1" t="s">
        <v>1075</v>
      </c>
      <c r="B747" s="1" t="str">
        <f t="shared" si="77"/>
        <v>Enero 19 de 2016</v>
      </c>
      <c r="C747" s="1" t="s">
        <v>428</v>
      </c>
      <c r="D747" s="2">
        <v>2984.54</v>
      </c>
      <c r="E747" s="1" t="s">
        <v>429</v>
      </c>
      <c r="F747" s="3">
        <v>0.42497922211642036</v>
      </c>
      <c r="G747" s="1" t="s">
        <v>430</v>
      </c>
      <c r="H747" s="8">
        <f>VLOOKUP(B747,'TRM2'!C:D,2,0)</f>
        <v>3293.94</v>
      </c>
      <c r="I747" s="9">
        <f t="shared" si="78"/>
        <v>9830895.6875999998</v>
      </c>
      <c r="J747" s="7">
        <f t="shared" si="79"/>
        <v>9830.8956875999993</v>
      </c>
      <c r="K747" t="e">
        <f>VLOOKUP(A747,'Cacao Nacional'!B:D,3,0)</f>
        <v>#N/A</v>
      </c>
      <c r="L747" t="str">
        <f t="shared" si="80"/>
        <v>Enero</v>
      </c>
      <c r="M747" t="str">
        <f t="shared" si="81"/>
        <v>2016</v>
      </c>
      <c r="N747" t="str">
        <f t="shared" si="82"/>
        <v>Enero de 2016</v>
      </c>
      <c r="O747" s="24">
        <f t="shared" si="83"/>
        <v>42388</v>
      </c>
    </row>
    <row r="748" spans="1:15" x14ac:dyDescent="0.3">
      <c r="A748" s="1" t="s">
        <v>1076</v>
      </c>
      <c r="B748" s="1" t="str">
        <f t="shared" si="77"/>
        <v>Enero 20 de 2016</v>
      </c>
      <c r="C748" s="1" t="s">
        <v>428</v>
      </c>
      <c r="D748" s="2">
        <v>2857.29</v>
      </c>
      <c r="E748" s="1" t="s">
        <v>429</v>
      </c>
      <c r="F748" s="3">
        <v>-4.2636386176764258</v>
      </c>
      <c r="G748" s="1" t="s">
        <v>430</v>
      </c>
      <c r="H748" s="8">
        <f>VLOOKUP(B748,'TRM2'!C:D,2,0)</f>
        <v>3297.46</v>
      </c>
      <c r="I748" s="9">
        <f t="shared" si="78"/>
        <v>9421799.4834000003</v>
      </c>
      <c r="J748" s="7">
        <f t="shared" si="79"/>
        <v>9421.7994834000001</v>
      </c>
      <c r="K748" t="e">
        <f>VLOOKUP(A748,'Cacao Nacional'!B:D,3,0)</f>
        <v>#N/A</v>
      </c>
      <c r="L748" t="str">
        <f t="shared" si="80"/>
        <v>Enero</v>
      </c>
      <c r="M748" t="str">
        <f t="shared" si="81"/>
        <v>2016</v>
      </c>
      <c r="N748" t="str">
        <f t="shared" si="82"/>
        <v>Enero de 2016</v>
      </c>
      <c r="O748" s="24">
        <f t="shared" si="83"/>
        <v>42389</v>
      </c>
    </row>
    <row r="749" spans="1:15" x14ac:dyDescent="0.3">
      <c r="A749" s="1" t="s">
        <v>1077</v>
      </c>
      <c r="B749" s="1" t="str">
        <f t="shared" si="77"/>
        <v>Enero 21 de 2016</v>
      </c>
      <c r="C749" s="1" t="s">
        <v>428</v>
      </c>
      <c r="D749" s="2">
        <v>2914.22</v>
      </c>
      <c r="E749" s="1" t="s">
        <v>429</v>
      </c>
      <c r="F749" s="3">
        <v>1.9924473889594629</v>
      </c>
      <c r="G749" s="1" t="s">
        <v>430</v>
      </c>
      <c r="H749" s="8">
        <f>VLOOKUP(B749,'TRM2'!C:D,2,0)</f>
        <v>3357.67</v>
      </c>
      <c r="I749" s="9">
        <f t="shared" si="78"/>
        <v>9784989.0673999991</v>
      </c>
      <c r="J749" s="7">
        <f t="shared" si="79"/>
        <v>9784.9890673999998</v>
      </c>
      <c r="K749" t="e">
        <f>VLOOKUP(A749,'Cacao Nacional'!B:D,3,0)</f>
        <v>#N/A</v>
      </c>
      <c r="L749" t="str">
        <f t="shared" si="80"/>
        <v>Enero</v>
      </c>
      <c r="M749" t="str">
        <f t="shared" si="81"/>
        <v>2016</v>
      </c>
      <c r="N749" t="str">
        <f t="shared" si="82"/>
        <v>Enero de 2016</v>
      </c>
      <c r="O749" s="24">
        <f t="shared" si="83"/>
        <v>42390</v>
      </c>
    </row>
    <row r="750" spans="1:15" x14ac:dyDescent="0.3">
      <c r="A750" s="1" t="s">
        <v>1078</v>
      </c>
      <c r="B750" s="1" t="str">
        <f t="shared" si="77"/>
        <v>Enero 22 de 2016</v>
      </c>
      <c r="C750" s="1" t="s">
        <v>428</v>
      </c>
      <c r="D750" s="2">
        <v>2933.38</v>
      </c>
      <c r="E750" s="1" t="s">
        <v>429</v>
      </c>
      <c r="F750" s="3">
        <v>0.65746580560150947</v>
      </c>
      <c r="G750" s="1" t="s">
        <v>430</v>
      </c>
      <c r="H750" s="8">
        <f>VLOOKUP(B750,'TRM2'!C:D,2,0)</f>
        <v>3368.49</v>
      </c>
      <c r="I750" s="9">
        <f t="shared" si="78"/>
        <v>9881061.1962000001</v>
      </c>
      <c r="J750" s="7">
        <f t="shared" si="79"/>
        <v>9881.0611962000003</v>
      </c>
      <c r="K750" t="e">
        <f>VLOOKUP(A750,'Cacao Nacional'!B:D,3,0)</f>
        <v>#N/A</v>
      </c>
      <c r="L750" t="str">
        <f t="shared" si="80"/>
        <v>Enero</v>
      </c>
      <c r="M750" t="str">
        <f t="shared" si="81"/>
        <v>2016</v>
      </c>
      <c r="N750" t="str">
        <f t="shared" si="82"/>
        <v>Enero de 2016</v>
      </c>
      <c r="O750" s="24">
        <f t="shared" si="83"/>
        <v>42391</v>
      </c>
    </row>
    <row r="751" spans="1:15" x14ac:dyDescent="0.3">
      <c r="A751" s="1" t="s">
        <v>130</v>
      </c>
      <c r="B751" s="1" t="str">
        <f t="shared" si="77"/>
        <v>Enero 25 de 2016</v>
      </c>
      <c r="C751" s="1" t="s">
        <v>428</v>
      </c>
      <c r="D751" s="2">
        <v>2878.79</v>
      </c>
      <c r="E751" s="1" t="s">
        <v>429</v>
      </c>
      <c r="F751" s="3">
        <v>-1.860993120563996</v>
      </c>
      <c r="G751" s="1" t="s">
        <v>430</v>
      </c>
      <c r="H751" s="8">
        <f>VLOOKUP(B751,'TRM2'!C:D,2,0)</f>
        <v>3281.74</v>
      </c>
      <c r="I751" s="9">
        <f t="shared" si="78"/>
        <v>9447440.2945999987</v>
      </c>
      <c r="J751" s="7">
        <f t="shared" si="79"/>
        <v>9447.4402945999991</v>
      </c>
      <c r="K751">
        <f>VLOOKUP(A751,'Cacao Nacional'!B:D,3,0)</f>
        <v>8000</v>
      </c>
      <c r="L751" t="str">
        <f t="shared" si="80"/>
        <v>Enero</v>
      </c>
      <c r="M751" t="str">
        <f t="shared" si="81"/>
        <v>2016</v>
      </c>
      <c r="N751" t="str">
        <f t="shared" si="82"/>
        <v>Enero de 2016</v>
      </c>
      <c r="O751" s="24">
        <f t="shared" si="83"/>
        <v>42394</v>
      </c>
    </row>
    <row r="752" spans="1:15" x14ac:dyDescent="0.3">
      <c r="A752" s="1" t="s">
        <v>1079</v>
      </c>
      <c r="B752" s="1" t="str">
        <f t="shared" si="77"/>
        <v>Enero 26 de 2016</v>
      </c>
      <c r="C752" s="1" t="s">
        <v>428</v>
      </c>
      <c r="D752" s="2">
        <v>2886.57</v>
      </c>
      <c r="E752" s="1" t="s">
        <v>429</v>
      </c>
      <c r="F752" s="3">
        <v>0.27025243244558306</v>
      </c>
      <c r="G752" s="1" t="s">
        <v>430</v>
      </c>
      <c r="H752" s="8">
        <f>VLOOKUP(B752,'TRM2'!C:D,2,0)</f>
        <v>3362.38</v>
      </c>
      <c r="I752" s="9">
        <f t="shared" si="78"/>
        <v>9705745.2366000004</v>
      </c>
      <c r="J752" s="7">
        <f t="shared" si="79"/>
        <v>9705.7452365999998</v>
      </c>
      <c r="K752" t="e">
        <f>VLOOKUP(A752,'Cacao Nacional'!B:D,3,0)</f>
        <v>#N/A</v>
      </c>
      <c r="L752" t="str">
        <f t="shared" si="80"/>
        <v>Enero</v>
      </c>
      <c r="M752" t="str">
        <f t="shared" si="81"/>
        <v>2016</v>
      </c>
      <c r="N752" t="str">
        <f t="shared" si="82"/>
        <v>Enero de 2016</v>
      </c>
      <c r="O752" s="24">
        <f t="shared" si="83"/>
        <v>42395</v>
      </c>
    </row>
    <row r="753" spans="1:15" x14ac:dyDescent="0.3">
      <c r="A753" s="1" t="s">
        <v>1080</v>
      </c>
      <c r="B753" s="1" t="str">
        <f t="shared" si="77"/>
        <v>Enero 27 de 2016</v>
      </c>
      <c r="C753" s="1" t="s">
        <v>428</v>
      </c>
      <c r="D753" s="2">
        <v>2821.46</v>
      </c>
      <c r="E753" s="1" t="s">
        <v>429</v>
      </c>
      <c r="F753" s="3">
        <v>-2.2556182597338754</v>
      </c>
      <c r="G753" s="1" t="s">
        <v>430</v>
      </c>
      <c r="H753" s="8">
        <f>VLOOKUP(B753,'TRM2'!C:D,2,0)</f>
        <v>3375.8</v>
      </c>
      <c r="I753" s="9">
        <f t="shared" si="78"/>
        <v>9524684.6680000015</v>
      </c>
      <c r="J753" s="7">
        <f t="shared" si="79"/>
        <v>9524.6846680000017</v>
      </c>
      <c r="K753" t="e">
        <f>VLOOKUP(A753,'Cacao Nacional'!B:D,3,0)</f>
        <v>#N/A</v>
      </c>
      <c r="L753" t="str">
        <f t="shared" si="80"/>
        <v>Enero</v>
      </c>
      <c r="M753" t="str">
        <f t="shared" si="81"/>
        <v>2016</v>
      </c>
      <c r="N753" t="str">
        <f t="shared" si="82"/>
        <v>Enero de 2016</v>
      </c>
      <c r="O753" s="24">
        <f t="shared" si="83"/>
        <v>42396</v>
      </c>
    </row>
    <row r="754" spans="1:15" x14ac:dyDescent="0.3">
      <c r="A754" s="1" t="s">
        <v>1081</v>
      </c>
      <c r="B754" s="1" t="str">
        <f t="shared" si="77"/>
        <v>Enero 28 de 2016</v>
      </c>
      <c r="C754" s="1" t="s">
        <v>428</v>
      </c>
      <c r="D754" s="2">
        <v>2850.78</v>
      </c>
      <c r="E754" s="1" t="s">
        <v>429</v>
      </c>
      <c r="F754" s="3">
        <v>1.0391782977607396</v>
      </c>
      <c r="G754" s="1" t="s">
        <v>430</v>
      </c>
      <c r="H754" s="8">
        <f>VLOOKUP(B754,'TRM2'!C:D,2,0)</f>
        <v>3366.63</v>
      </c>
      <c r="I754" s="9">
        <f t="shared" si="78"/>
        <v>9597521.4714000002</v>
      </c>
      <c r="J754" s="7">
        <f t="shared" si="79"/>
        <v>9597.5214713999994</v>
      </c>
      <c r="K754" t="e">
        <f>VLOOKUP(A754,'Cacao Nacional'!B:D,3,0)</f>
        <v>#N/A</v>
      </c>
      <c r="L754" t="str">
        <f t="shared" si="80"/>
        <v>Enero</v>
      </c>
      <c r="M754" t="str">
        <f t="shared" si="81"/>
        <v>2016</v>
      </c>
      <c r="N754" t="str">
        <f t="shared" si="82"/>
        <v>Enero de 2016</v>
      </c>
      <c r="O754" s="24">
        <f t="shared" si="83"/>
        <v>42397</v>
      </c>
    </row>
    <row r="755" spans="1:15" x14ac:dyDescent="0.3">
      <c r="A755" s="1" t="s">
        <v>1082</v>
      </c>
      <c r="B755" s="1" t="str">
        <f t="shared" si="77"/>
        <v>Enero 29 de 2016</v>
      </c>
      <c r="C755" s="1" t="s">
        <v>428</v>
      </c>
      <c r="D755" s="2">
        <v>3273.51</v>
      </c>
      <c r="E755" s="1" t="s">
        <v>429</v>
      </c>
      <c r="F755" s="3">
        <v>14.828573232588976</v>
      </c>
      <c r="G755" s="1" t="s">
        <v>430</v>
      </c>
      <c r="H755" s="8">
        <f>VLOOKUP(B755,'TRM2'!C:D,2,0)</f>
        <v>3302.92</v>
      </c>
      <c r="I755" s="9">
        <f t="shared" si="78"/>
        <v>10812141.649200002</v>
      </c>
      <c r="J755" s="7">
        <f t="shared" si="79"/>
        <v>10812.141649200003</v>
      </c>
      <c r="K755" t="e">
        <f>VLOOKUP(A755,'Cacao Nacional'!B:D,3,0)</f>
        <v>#N/A</v>
      </c>
      <c r="L755" t="str">
        <f t="shared" si="80"/>
        <v>Enero</v>
      </c>
      <c r="M755" t="str">
        <f t="shared" si="81"/>
        <v>2016</v>
      </c>
      <c r="N755" t="str">
        <f t="shared" si="82"/>
        <v>Enero de 2016</v>
      </c>
      <c r="O755" s="24">
        <f t="shared" si="83"/>
        <v>42398</v>
      </c>
    </row>
    <row r="756" spans="1:15" x14ac:dyDescent="0.3">
      <c r="A756" s="1" t="s">
        <v>131</v>
      </c>
      <c r="B756" s="1" t="str">
        <f t="shared" si="77"/>
        <v>Febrero 1 de 2016</v>
      </c>
      <c r="C756" s="1" t="s">
        <v>428</v>
      </c>
      <c r="D756" s="2">
        <v>2924.48</v>
      </c>
      <c r="E756" s="1" t="s">
        <v>429</v>
      </c>
      <c r="F756" s="3">
        <v>-10.662255499448611</v>
      </c>
      <c r="G756" s="1" t="s">
        <v>430</v>
      </c>
      <c r="H756" s="8">
        <f>VLOOKUP(B756,'TRM2'!C:D,2,0)</f>
        <v>3287.31</v>
      </c>
      <c r="I756" s="9">
        <f t="shared" si="78"/>
        <v>9613672.3487999998</v>
      </c>
      <c r="J756" s="7">
        <f t="shared" si="79"/>
        <v>9613.6723488000007</v>
      </c>
      <c r="K756">
        <f>VLOOKUP(A756,'Cacao Nacional'!B:D,3,0)</f>
        <v>8090</v>
      </c>
      <c r="L756" t="str">
        <f t="shared" si="80"/>
        <v>Febrero</v>
      </c>
      <c r="M756" t="str">
        <f t="shared" si="81"/>
        <v>2016</v>
      </c>
      <c r="N756" t="str">
        <f t="shared" si="82"/>
        <v>Febrero de 2016</v>
      </c>
      <c r="O756" s="24">
        <f t="shared" si="83"/>
        <v>42401</v>
      </c>
    </row>
    <row r="757" spans="1:15" x14ac:dyDescent="0.3">
      <c r="A757" s="1" t="s">
        <v>1083</v>
      </c>
      <c r="B757" s="1" t="str">
        <f t="shared" si="77"/>
        <v>Febrero 2 de 2016</v>
      </c>
      <c r="C757" s="1" t="s">
        <v>428</v>
      </c>
      <c r="D757" s="2">
        <v>2823.02</v>
      </c>
      <c r="E757" s="1" t="s">
        <v>429</v>
      </c>
      <c r="F757" s="3">
        <v>-3.4693347193347206</v>
      </c>
      <c r="G757" s="1" t="s">
        <v>430</v>
      </c>
      <c r="H757" s="8">
        <f>VLOOKUP(B757,'TRM2'!C:D,2,0)</f>
        <v>3326.82</v>
      </c>
      <c r="I757" s="9">
        <f t="shared" si="78"/>
        <v>9391679.3964000009</v>
      </c>
      <c r="J757" s="7">
        <f t="shared" si="79"/>
        <v>9391.6793964000008</v>
      </c>
      <c r="K757" t="e">
        <f>VLOOKUP(A757,'Cacao Nacional'!B:D,3,0)</f>
        <v>#N/A</v>
      </c>
      <c r="L757" t="str">
        <f t="shared" si="80"/>
        <v>Febrero</v>
      </c>
      <c r="M757" t="str">
        <f t="shared" si="81"/>
        <v>2016</v>
      </c>
      <c r="N757" t="str">
        <f t="shared" si="82"/>
        <v>Febrero de 2016</v>
      </c>
      <c r="O757" s="24">
        <f t="shared" si="83"/>
        <v>42402</v>
      </c>
    </row>
    <row r="758" spans="1:15" x14ac:dyDescent="0.3">
      <c r="A758" s="1" t="s">
        <v>1084</v>
      </c>
      <c r="B758" s="1" t="str">
        <f t="shared" si="77"/>
        <v>Febrero 3 de 2016</v>
      </c>
      <c r="C758" s="1" t="s">
        <v>428</v>
      </c>
      <c r="D758" s="2">
        <v>2894.94</v>
      </c>
      <c r="E758" s="1" t="s">
        <v>429</v>
      </c>
      <c r="F758" s="3">
        <v>2.5476263009117921</v>
      </c>
      <c r="G758" s="1" t="s">
        <v>430</v>
      </c>
      <c r="H758" s="8">
        <f>VLOOKUP(B758,'TRM2'!C:D,2,0)</f>
        <v>3387.69</v>
      </c>
      <c r="I758" s="9">
        <f t="shared" si="78"/>
        <v>9807159.2885999996</v>
      </c>
      <c r="J758" s="7">
        <f t="shared" si="79"/>
        <v>9807.1592885999999</v>
      </c>
      <c r="K758" t="e">
        <f>VLOOKUP(A758,'Cacao Nacional'!B:D,3,0)</f>
        <v>#N/A</v>
      </c>
      <c r="L758" t="str">
        <f t="shared" si="80"/>
        <v>Febrero</v>
      </c>
      <c r="M758" t="str">
        <f t="shared" si="81"/>
        <v>2016</v>
      </c>
      <c r="N758" t="str">
        <f t="shared" si="82"/>
        <v>Febrero de 2016</v>
      </c>
      <c r="O758" s="24">
        <f t="shared" si="83"/>
        <v>42403</v>
      </c>
    </row>
    <row r="759" spans="1:15" x14ac:dyDescent="0.3">
      <c r="A759" s="1" t="s">
        <v>1085</v>
      </c>
      <c r="B759" s="1" t="str">
        <f t="shared" si="77"/>
        <v>Febrero 4 de 2016</v>
      </c>
      <c r="C759" s="1" t="s">
        <v>428</v>
      </c>
      <c r="D759" s="2">
        <v>2829.7</v>
      </c>
      <c r="E759" s="1" t="s">
        <v>429</v>
      </c>
      <c r="F759" s="3">
        <v>-2.2535872936917603</v>
      </c>
      <c r="G759" s="1" t="s">
        <v>430</v>
      </c>
      <c r="H759" s="8">
        <f>VLOOKUP(B759,'TRM2'!C:D,2,0)</f>
        <v>3382.2</v>
      </c>
      <c r="I759" s="9">
        <f t="shared" si="78"/>
        <v>9570611.339999998</v>
      </c>
      <c r="J759" s="7">
        <f t="shared" si="79"/>
        <v>9570.6113399999977</v>
      </c>
      <c r="K759" t="e">
        <f>VLOOKUP(A759,'Cacao Nacional'!B:D,3,0)</f>
        <v>#N/A</v>
      </c>
      <c r="L759" t="str">
        <f t="shared" si="80"/>
        <v>Febrero</v>
      </c>
      <c r="M759" t="str">
        <f t="shared" si="81"/>
        <v>2016</v>
      </c>
      <c r="N759" t="str">
        <f t="shared" si="82"/>
        <v>Febrero de 2016</v>
      </c>
      <c r="O759" s="24">
        <f t="shared" si="83"/>
        <v>42404</v>
      </c>
    </row>
    <row r="760" spans="1:15" x14ac:dyDescent="0.3">
      <c r="A760" s="1" t="s">
        <v>1086</v>
      </c>
      <c r="B760" s="1" t="str">
        <f t="shared" si="77"/>
        <v>Febrero 5 de 2016</v>
      </c>
      <c r="C760" s="1" t="s">
        <v>428</v>
      </c>
      <c r="D760" s="2">
        <v>2845.59</v>
      </c>
      <c r="E760" s="1" t="s">
        <v>429</v>
      </c>
      <c r="F760" s="3">
        <v>0.56154362653285961</v>
      </c>
      <c r="G760" s="1" t="s">
        <v>430</v>
      </c>
      <c r="H760" s="8">
        <f>VLOOKUP(B760,'TRM2'!C:D,2,0)</f>
        <v>3315.75</v>
      </c>
      <c r="I760" s="9">
        <f t="shared" si="78"/>
        <v>9435265.0425000004</v>
      </c>
      <c r="J760" s="7">
        <f t="shared" si="79"/>
        <v>9435.2650425000011</v>
      </c>
      <c r="K760" t="e">
        <f>VLOOKUP(A760,'Cacao Nacional'!B:D,3,0)</f>
        <v>#N/A</v>
      </c>
      <c r="L760" t="str">
        <f t="shared" si="80"/>
        <v>Febrero</v>
      </c>
      <c r="M760" t="str">
        <f t="shared" si="81"/>
        <v>2016</v>
      </c>
      <c r="N760" t="str">
        <f t="shared" si="82"/>
        <v>Febrero de 2016</v>
      </c>
      <c r="O760" s="24">
        <f t="shared" si="83"/>
        <v>42405</v>
      </c>
    </row>
    <row r="761" spans="1:15" x14ac:dyDescent="0.3">
      <c r="A761" s="1" t="s">
        <v>132</v>
      </c>
      <c r="B761" s="1" t="str">
        <f t="shared" si="77"/>
        <v>Febrero 8 de 2016</v>
      </c>
      <c r="C761" s="1" t="s">
        <v>428</v>
      </c>
      <c r="D761" s="2">
        <v>2922.43</v>
      </c>
      <c r="E761" s="1" t="s">
        <v>429</v>
      </c>
      <c r="F761" s="3">
        <v>2.7003187388204095</v>
      </c>
      <c r="G761" s="1" t="s">
        <v>430</v>
      </c>
      <c r="H761" s="8">
        <f>VLOOKUP(B761,'TRM2'!C:D,2,0)</f>
        <v>3320.49</v>
      </c>
      <c r="I761" s="9">
        <f t="shared" si="78"/>
        <v>9703899.5906999987</v>
      </c>
      <c r="J761" s="7">
        <f t="shared" si="79"/>
        <v>9703.899590699999</v>
      </c>
      <c r="K761">
        <f>VLOOKUP(A761,'Cacao Nacional'!B:D,3,0)</f>
        <v>8040</v>
      </c>
      <c r="L761" t="str">
        <f t="shared" si="80"/>
        <v>Febrero</v>
      </c>
      <c r="M761" t="str">
        <f t="shared" si="81"/>
        <v>2016</v>
      </c>
      <c r="N761" t="str">
        <f t="shared" si="82"/>
        <v>Febrero de 2016</v>
      </c>
      <c r="O761" s="24">
        <f t="shared" si="83"/>
        <v>42408</v>
      </c>
    </row>
    <row r="762" spans="1:15" x14ac:dyDescent="0.3">
      <c r="A762" s="1" t="s">
        <v>1087</v>
      </c>
      <c r="B762" s="1" t="str">
        <f t="shared" si="77"/>
        <v>Febrero 9 de 2016</v>
      </c>
      <c r="C762" s="1" t="s">
        <v>428</v>
      </c>
      <c r="D762" s="2">
        <v>2912.16</v>
      </c>
      <c r="E762" s="1" t="s">
        <v>429</v>
      </c>
      <c r="F762" s="3">
        <v>-0.35141988003134317</v>
      </c>
      <c r="G762" s="1" t="s">
        <v>430</v>
      </c>
      <c r="H762" s="8">
        <f>VLOOKUP(B762,'TRM2'!C:D,2,0)</f>
        <v>3367.02</v>
      </c>
      <c r="I762" s="9">
        <f t="shared" si="78"/>
        <v>9805300.9631999992</v>
      </c>
      <c r="J762" s="7">
        <f t="shared" si="79"/>
        <v>9805.3009631999994</v>
      </c>
      <c r="K762" t="e">
        <f>VLOOKUP(A762,'Cacao Nacional'!B:D,3,0)</f>
        <v>#N/A</v>
      </c>
      <c r="L762" t="str">
        <f t="shared" si="80"/>
        <v>Febrero</v>
      </c>
      <c r="M762" t="str">
        <f t="shared" si="81"/>
        <v>2016</v>
      </c>
      <c r="N762" t="str">
        <f t="shared" si="82"/>
        <v>Febrero de 2016</v>
      </c>
      <c r="O762" s="24">
        <f t="shared" si="83"/>
        <v>42409</v>
      </c>
    </row>
    <row r="763" spans="1:15" x14ac:dyDescent="0.3">
      <c r="A763" s="1" t="s">
        <v>1088</v>
      </c>
      <c r="B763" s="1" t="str">
        <f t="shared" si="77"/>
        <v>Febrero 10 de 2016</v>
      </c>
      <c r="C763" s="1" t="s">
        <v>428</v>
      </c>
      <c r="D763" s="2">
        <v>2905.25</v>
      </c>
      <c r="E763" s="1" t="s">
        <v>429</v>
      </c>
      <c r="F763" s="3">
        <v>-0.2372809186308395</v>
      </c>
      <c r="G763" s="1" t="s">
        <v>430</v>
      </c>
      <c r="H763" s="8">
        <f>VLOOKUP(B763,'TRM2'!C:D,2,0)</f>
        <v>3391.93</v>
      </c>
      <c r="I763" s="9">
        <f t="shared" si="78"/>
        <v>9854404.6325000003</v>
      </c>
      <c r="J763" s="7">
        <f t="shared" si="79"/>
        <v>9854.4046324999999</v>
      </c>
      <c r="K763" t="e">
        <f>VLOOKUP(A763,'Cacao Nacional'!B:D,3,0)</f>
        <v>#N/A</v>
      </c>
      <c r="L763" t="str">
        <f t="shared" si="80"/>
        <v>Febrero</v>
      </c>
      <c r="M763" t="str">
        <f t="shared" si="81"/>
        <v>2016</v>
      </c>
      <c r="N763" t="str">
        <f t="shared" si="82"/>
        <v>Febrero de 2016</v>
      </c>
      <c r="O763" s="24">
        <f t="shared" si="83"/>
        <v>42410</v>
      </c>
    </row>
    <row r="764" spans="1:15" x14ac:dyDescent="0.3">
      <c r="A764" s="1" t="s">
        <v>1089</v>
      </c>
      <c r="B764" s="1" t="str">
        <f t="shared" si="77"/>
        <v>Febrero 11 de 2016</v>
      </c>
      <c r="C764" s="1" t="s">
        <v>428</v>
      </c>
      <c r="D764" s="2">
        <v>2858.67</v>
      </c>
      <c r="E764" s="1" t="s">
        <v>429</v>
      </c>
      <c r="F764" s="3">
        <v>-1.6033043627914956</v>
      </c>
      <c r="G764" s="1" t="s">
        <v>430</v>
      </c>
      <c r="H764" s="8">
        <f>VLOOKUP(B764,'TRM2'!C:D,2,0)</f>
        <v>3385.65</v>
      </c>
      <c r="I764" s="9">
        <f t="shared" si="78"/>
        <v>9678456.0855</v>
      </c>
      <c r="J764" s="7">
        <f t="shared" si="79"/>
        <v>9678.4560855</v>
      </c>
      <c r="K764" t="e">
        <f>VLOOKUP(A764,'Cacao Nacional'!B:D,3,0)</f>
        <v>#N/A</v>
      </c>
      <c r="L764" t="str">
        <f t="shared" si="80"/>
        <v>Febrero</v>
      </c>
      <c r="M764" t="str">
        <f t="shared" si="81"/>
        <v>2016</v>
      </c>
      <c r="N764" t="str">
        <f t="shared" si="82"/>
        <v>Febrero de 2016</v>
      </c>
      <c r="O764" s="24">
        <f t="shared" si="83"/>
        <v>42411</v>
      </c>
    </row>
    <row r="765" spans="1:15" x14ac:dyDescent="0.3">
      <c r="A765" s="1" t="s">
        <v>1090</v>
      </c>
      <c r="B765" s="1" t="str">
        <f t="shared" si="77"/>
        <v>Febrero 12 de 2016</v>
      </c>
      <c r="C765" s="1" t="s">
        <v>428</v>
      </c>
      <c r="D765" s="2">
        <v>2919.21</v>
      </c>
      <c r="E765" s="1" t="s">
        <v>429</v>
      </c>
      <c r="F765" s="3">
        <v>2.1177680529756833</v>
      </c>
      <c r="G765" s="1" t="s">
        <v>430</v>
      </c>
      <c r="H765" s="8">
        <f>VLOOKUP(B765,'TRM2'!C:D,2,0)</f>
        <v>3434.89</v>
      </c>
      <c r="I765" s="9">
        <f t="shared" si="78"/>
        <v>10027165.2369</v>
      </c>
      <c r="J765" s="7">
        <f t="shared" si="79"/>
        <v>10027.1652369</v>
      </c>
      <c r="K765" t="e">
        <f>VLOOKUP(A765,'Cacao Nacional'!B:D,3,0)</f>
        <v>#N/A</v>
      </c>
      <c r="L765" t="str">
        <f t="shared" si="80"/>
        <v>Febrero</v>
      </c>
      <c r="M765" t="str">
        <f t="shared" si="81"/>
        <v>2016</v>
      </c>
      <c r="N765" t="str">
        <f t="shared" si="82"/>
        <v>Febrero de 2016</v>
      </c>
      <c r="O765" s="24">
        <f t="shared" si="83"/>
        <v>42412</v>
      </c>
    </row>
    <row r="766" spans="1:15" x14ac:dyDescent="0.3">
      <c r="A766" s="1" t="s">
        <v>133</v>
      </c>
      <c r="B766" s="1" t="str">
        <f t="shared" si="77"/>
        <v>Febrero 15 de 2016</v>
      </c>
      <c r="C766" s="1" t="s">
        <v>428</v>
      </c>
      <c r="D766" s="2">
        <v>2919.21</v>
      </c>
      <c r="E766" s="1" t="s">
        <v>429</v>
      </c>
      <c r="F766" s="3">
        <v>0</v>
      </c>
      <c r="G766" s="1" t="s">
        <v>430</v>
      </c>
      <c r="H766" s="8">
        <f>VLOOKUP(B766,'TRM2'!C:D,2,0)</f>
        <v>3409.82</v>
      </c>
      <c r="I766" s="9">
        <f t="shared" si="78"/>
        <v>9953980.6422000006</v>
      </c>
      <c r="J766" s="7">
        <f t="shared" si="79"/>
        <v>9953.9806422000001</v>
      </c>
      <c r="K766">
        <f>VLOOKUP(A766,'Cacao Nacional'!B:D,3,0)</f>
        <v>7995</v>
      </c>
      <c r="L766" t="str">
        <f t="shared" si="80"/>
        <v>Febrero</v>
      </c>
      <c r="M766" t="str">
        <f t="shared" si="81"/>
        <v>2016</v>
      </c>
      <c r="N766" t="str">
        <f t="shared" si="82"/>
        <v>Febrero de 2016</v>
      </c>
      <c r="O766" s="24">
        <f t="shared" si="83"/>
        <v>42415</v>
      </c>
    </row>
    <row r="767" spans="1:15" x14ac:dyDescent="0.3">
      <c r="A767" s="1" t="s">
        <v>1091</v>
      </c>
      <c r="B767" s="1" t="str">
        <f t="shared" si="77"/>
        <v>Febrero 16 de 2016</v>
      </c>
      <c r="C767" s="1" t="s">
        <v>428</v>
      </c>
      <c r="D767" s="2">
        <v>2892.16</v>
      </c>
      <c r="E767" s="1" t="s">
        <v>429</v>
      </c>
      <c r="F767" s="3">
        <v>-0.92662055830173862</v>
      </c>
      <c r="G767" s="1" t="s">
        <v>430</v>
      </c>
      <c r="H767" s="8">
        <f>VLOOKUP(B767,'TRM2'!C:D,2,0)</f>
        <v>3409.82</v>
      </c>
      <c r="I767" s="9">
        <f t="shared" si="78"/>
        <v>9861745.0111999996</v>
      </c>
      <c r="J767" s="7">
        <f t="shared" si="79"/>
        <v>9861.7450111999988</v>
      </c>
      <c r="K767" t="e">
        <f>VLOOKUP(A767,'Cacao Nacional'!B:D,3,0)</f>
        <v>#N/A</v>
      </c>
      <c r="L767" t="str">
        <f t="shared" si="80"/>
        <v>Febrero</v>
      </c>
      <c r="M767" t="str">
        <f t="shared" si="81"/>
        <v>2016</v>
      </c>
      <c r="N767" t="str">
        <f t="shared" si="82"/>
        <v>Febrero de 2016</v>
      </c>
      <c r="O767" s="24">
        <f t="shared" si="83"/>
        <v>42416</v>
      </c>
    </row>
    <row r="768" spans="1:15" x14ac:dyDescent="0.3">
      <c r="A768" s="1" t="s">
        <v>1092</v>
      </c>
      <c r="B768" s="1" t="str">
        <f t="shared" si="77"/>
        <v>Febrero 17 de 2016</v>
      </c>
      <c r="C768" s="1" t="s">
        <v>428</v>
      </c>
      <c r="D768" s="2">
        <v>2931.11</v>
      </c>
      <c r="E768" s="1" t="s">
        <v>429</v>
      </c>
      <c r="F768" s="3">
        <v>1.3467443018366991</v>
      </c>
      <c r="G768" s="1" t="s">
        <v>430</v>
      </c>
      <c r="H768" s="8">
        <f>VLOOKUP(B768,'TRM2'!C:D,2,0)</f>
        <v>3406.87</v>
      </c>
      <c r="I768" s="9">
        <f t="shared" si="78"/>
        <v>9985910.7257000003</v>
      </c>
      <c r="J768" s="7">
        <f t="shared" si="79"/>
        <v>9985.9107256999996</v>
      </c>
      <c r="K768" t="e">
        <f>VLOOKUP(A768,'Cacao Nacional'!B:D,3,0)</f>
        <v>#N/A</v>
      </c>
      <c r="L768" t="str">
        <f t="shared" si="80"/>
        <v>Febrero</v>
      </c>
      <c r="M768" t="str">
        <f t="shared" si="81"/>
        <v>2016</v>
      </c>
      <c r="N768" t="str">
        <f t="shared" si="82"/>
        <v>Febrero de 2016</v>
      </c>
      <c r="O768" s="24">
        <f t="shared" si="83"/>
        <v>42417</v>
      </c>
    </row>
    <row r="769" spans="1:15" x14ac:dyDescent="0.3">
      <c r="A769" s="1" t="s">
        <v>1093</v>
      </c>
      <c r="B769" s="1" t="str">
        <f t="shared" si="77"/>
        <v>Febrero 18 de 2016</v>
      </c>
      <c r="C769" s="1" t="s">
        <v>428</v>
      </c>
      <c r="D769" s="2">
        <v>2968.57</v>
      </c>
      <c r="E769" s="1" t="s">
        <v>429</v>
      </c>
      <c r="F769" s="3">
        <v>1.2780141311653277</v>
      </c>
      <c r="G769" s="1" t="s">
        <v>430</v>
      </c>
      <c r="H769" s="8">
        <f>VLOOKUP(B769,'TRM2'!C:D,2,0)</f>
        <v>3391.87</v>
      </c>
      <c r="I769" s="9">
        <f t="shared" si="78"/>
        <v>10069003.525900001</v>
      </c>
      <c r="J769" s="7">
        <f t="shared" si="79"/>
        <v>10069.003525900001</v>
      </c>
      <c r="K769" t="e">
        <f>VLOOKUP(A769,'Cacao Nacional'!B:D,3,0)</f>
        <v>#N/A</v>
      </c>
      <c r="L769" t="str">
        <f t="shared" si="80"/>
        <v>Febrero</v>
      </c>
      <c r="M769" t="str">
        <f t="shared" si="81"/>
        <v>2016</v>
      </c>
      <c r="N769" t="str">
        <f t="shared" si="82"/>
        <v>Febrero de 2016</v>
      </c>
      <c r="O769" s="24">
        <f t="shared" si="83"/>
        <v>42418</v>
      </c>
    </row>
    <row r="770" spans="1:15" x14ac:dyDescent="0.3">
      <c r="A770" s="1" t="s">
        <v>1094</v>
      </c>
      <c r="B770" s="1" t="str">
        <f t="shared" si="77"/>
        <v>Febrero 19 de 2016</v>
      </c>
      <c r="C770" s="1" t="s">
        <v>428</v>
      </c>
      <c r="D770" s="2">
        <v>2908.08</v>
      </c>
      <c r="E770" s="1" t="s">
        <v>429</v>
      </c>
      <c r="F770" s="3">
        <v>-2.0376814425801055</v>
      </c>
      <c r="G770" s="1" t="s">
        <v>430</v>
      </c>
      <c r="H770" s="8">
        <f>VLOOKUP(B770,'TRM2'!C:D,2,0)</f>
        <v>3338.03</v>
      </c>
      <c r="I770" s="9">
        <f t="shared" si="78"/>
        <v>9707258.2824000008</v>
      </c>
      <c r="J770" s="7">
        <f t="shared" si="79"/>
        <v>9707.2582824000001</v>
      </c>
      <c r="K770" t="e">
        <f>VLOOKUP(A770,'Cacao Nacional'!B:D,3,0)</f>
        <v>#N/A</v>
      </c>
      <c r="L770" t="str">
        <f t="shared" si="80"/>
        <v>Febrero</v>
      </c>
      <c r="M770" t="str">
        <f t="shared" si="81"/>
        <v>2016</v>
      </c>
      <c r="N770" t="str">
        <f t="shared" si="82"/>
        <v>Febrero de 2016</v>
      </c>
      <c r="O770" s="24">
        <f t="shared" si="83"/>
        <v>42419</v>
      </c>
    </row>
    <row r="771" spans="1:15" x14ac:dyDescent="0.3">
      <c r="A771" s="1" t="s">
        <v>134</v>
      </c>
      <c r="B771" s="1" t="str">
        <f t="shared" ref="B771:B834" si="84">MID(A771,FIND(",",A771,1)+2,LEN(A771)-FIND(",",A771,1))</f>
        <v>Febrero 22 de 2016</v>
      </c>
      <c r="C771" s="1" t="s">
        <v>428</v>
      </c>
      <c r="D771" s="2">
        <v>2937.36</v>
      </c>
      <c r="E771" s="1" t="s">
        <v>429</v>
      </c>
      <c r="F771" s="3">
        <v>1.0068498803334227</v>
      </c>
      <c r="G771" s="1" t="s">
        <v>430</v>
      </c>
      <c r="H771" s="8">
        <f>VLOOKUP(B771,'TRM2'!C:D,2,0)</f>
        <v>3356.78</v>
      </c>
      <c r="I771" s="9">
        <f t="shared" ref="I771:I834" si="85">D771*H771</f>
        <v>9860071.3008000012</v>
      </c>
      <c r="J771" s="7">
        <f t="shared" ref="J771:J834" si="86">I771/1000</f>
        <v>9860.0713008000021</v>
      </c>
      <c r="K771">
        <f>VLOOKUP(A771,'Cacao Nacional'!B:D,3,0)</f>
        <v>8280</v>
      </c>
      <c r="L771" t="str">
        <f t="shared" ref="L771:L834" si="87">MID(A771,FIND(" ",A771,1)+1,FIND(" ",A771,FIND(" ",A771,1)+1)-FIND(" ",A771,1)-1)</f>
        <v>Febrero</v>
      </c>
      <c r="M771" t="str">
        <f t="shared" ref="M771:M834" si="88">RIGHT(A771,4)</f>
        <v>2016</v>
      </c>
      <c r="N771" t="str">
        <f t="shared" ref="N771:N834" si="89">_xlfn.CONCAT(L771," de ",M771)</f>
        <v>Febrero de 2016</v>
      </c>
      <c r="O771" s="24">
        <f t="shared" ref="O771:O834" si="90">VALUE(TEXT(VALUE(MID(A771,FIND(" ",A771,FIND(" ",A771,1)+1)+1,FIND(" ",A771,FIND(" ",A771,FIND(" ",A771,1)+1)+1)-FIND(" ",A771,FIND(" ",A771,1)+1)-1))&amp;"/"&amp;MONTH(L771&amp;1)&amp;"/"&amp;VALUE(M771),"dd/mm/yyyy"))</f>
        <v>42422</v>
      </c>
    </row>
    <row r="772" spans="1:15" x14ac:dyDescent="0.3">
      <c r="A772" s="1" t="s">
        <v>1095</v>
      </c>
      <c r="B772" s="1" t="str">
        <f t="shared" si="84"/>
        <v>Febrero 23 de 2016</v>
      </c>
      <c r="C772" s="1" t="s">
        <v>428</v>
      </c>
      <c r="D772" s="2">
        <v>2942.62</v>
      </c>
      <c r="E772" s="1" t="s">
        <v>429</v>
      </c>
      <c r="F772" s="3">
        <v>0.17907236429990753</v>
      </c>
      <c r="G772" s="1" t="s">
        <v>430</v>
      </c>
      <c r="H772" s="8">
        <f>VLOOKUP(B772,'TRM2'!C:D,2,0)</f>
        <v>3314.24</v>
      </c>
      <c r="I772" s="9">
        <f t="shared" si="85"/>
        <v>9752548.9087999985</v>
      </c>
      <c r="J772" s="7">
        <f t="shared" si="86"/>
        <v>9752.5489087999977</v>
      </c>
      <c r="K772" t="e">
        <f>VLOOKUP(A772,'Cacao Nacional'!B:D,3,0)</f>
        <v>#N/A</v>
      </c>
      <c r="L772" t="str">
        <f t="shared" si="87"/>
        <v>Febrero</v>
      </c>
      <c r="M772" t="str">
        <f t="shared" si="88"/>
        <v>2016</v>
      </c>
      <c r="N772" t="str">
        <f t="shared" si="89"/>
        <v>Febrero de 2016</v>
      </c>
      <c r="O772" s="24">
        <f t="shared" si="90"/>
        <v>42423</v>
      </c>
    </row>
    <row r="773" spans="1:15" x14ac:dyDescent="0.3">
      <c r="A773" s="1" t="s">
        <v>1096</v>
      </c>
      <c r="B773" s="1" t="str">
        <f t="shared" si="84"/>
        <v>Febrero 24 de 2016</v>
      </c>
      <c r="C773" s="1" t="s">
        <v>428</v>
      </c>
      <c r="D773" s="2">
        <v>2982.3</v>
      </c>
      <c r="E773" s="1" t="s">
        <v>429</v>
      </c>
      <c r="F773" s="3">
        <v>1.3484581767268724</v>
      </c>
      <c r="G773" s="1" t="s">
        <v>430</v>
      </c>
      <c r="H773" s="8">
        <f>VLOOKUP(B773,'TRM2'!C:D,2,0)</f>
        <v>3322.54</v>
      </c>
      <c r="I773" s="9">
        <f t="shared" si="85"/>
        <v>9908811.0420000013</v>
      </c>
      <c r="J773" s="7">
        <f t="shared" si="86"/>
        <v>9908.8110420000012</v>
      </c>
      <c r="K773" t="e">
        <f>VLOOKUP(A773,'Cacao Nacional'!B:D,3,0)</f>
        <v>#N/A</v>
      </c>
      <c r="L773" t="str">
        <f t="shared" si="87"/>
        <v>Febrero</v>
      </c>
      <c r="M773" t="str">
        <f t="shared" si="88"/>
        <v>2016</v>
      </c>
      <c r="N773" t="str">
        <f t="shared" si="89"/>
        <v>Febrero de 2016</v>
      </c>
      <c r="O773" s="24">
        <f t="shared" si="90"/>
        <v>42424</v>
      </c>
    </row>
    <row r="774" spans="1:15" x14ac:dyDescent="0.3">
      <c r="A774" s="1" t="s">
        <v>1097</v>
      </c>
      <c r="B774" s="1" t="str">
        <f t="shared" si="84"/>
        <v>Febrero 25 de 2016</v>
      </c>
      <c r="C774" s="1" t="s">
        <v>428</v>
      </c>
      <c r="D774" s="2">
        <v>2998.47</v>
      </c>
      <c r="E774" s="1" t="s">
        <v>429</v>
      </c>
      <c r="F774" s="3">
        <v>0.54219897394627026</v>
      </c>
      <c r="G774" s="1" t="s">
        <v>430</v>
      </c>
      <c r="H774" s="8">
        <f>VLOOKUP(B774,'TRM2'!C:D,2,0)</f>
        <v>3341.69</v>
      </c>
      <c r="I774" s="9">
        <f t="shared" si="85"/>
        <v>10019957.214299999</v>
      </c>
      <c r="J774" s="7">
        <f t="shared" si="86"/>
        <v>10019.957214299999</v>
      </c>
      <c r="K774" t="e">
        <f>VLOOKUP(A774,'Cacao Nacional'!B:D,3,0)</f>
        <v>#N/A</v>
      </c>
      <c r="L774" t="str">
        <f t="shared" si="87"/>
        <v>Febrero</v>
      </c>
      <c r="M774" t="str">
        <f t="shared" si="88"/>
        <v>2016</v>
      </c>
      <c r="N774" t="str">
        <f t="shared" si="89"/>
        <v>Febrero de 2016</v>
      </c>
      <c r="O774" s="24">
        <f t="shared" si="90"/>
        <v>42425</v>
      </c>
    </row>
    <row r="775" spans="1:15" x14ac:dyDescent="0.3">
      <c r="A775" s="1" t="s">
        <v>1098</v>
      </c>
      <c r="B775" s="1" t="str">
        <f t="shared" si="84"/>
        <v>Febrero 26 de 2016</v>
      </c>
      <c r="C775" s="1" t="s">
        <v>428</v>
      </c>
      <c r="D775" s="2">
        <v>2939.99</v>
      </c>
      <c r="E775" s="1" t="s">
        <v>429</v>
      </c>
      <c r="F775" s="3">
        <v>-1.9503280006136472</v>
      </c>
      <c r="G775" s="1" t="s">
        <v>430</v>
      </c>
      <c r="H775" s="8">
        <f>VLOOKUP(B775,'TRM2'!C:D,2,0)</f>
        <v>3310.16</v>
      </c>
      <c r="I775" s="9">
        <f t="shared" si="85"/>
        <v>9731837.2983999997</v>
      </c>
      <c r="J775" s="7">
        <f t="shared" si="86"/>
        <v>9731.8372983999998</v>
      </c>
      <c r="K775" t="e">
        <f>VLOOKUP(A775,'Cacao Nacional'!B:D,3,0)</f>
        <v>#N/A</v>
      </c>
      <c r="L775" t="str">
        <f t="shared" si="87"/>
        <v>Febrero</v>
      </c>
      <c r="M775" t="str">
        <f t="shared" si="88"/>
        <v>2016</v>
      </c>
      <c r="N775" t="str">
        <f t="shared" si="89"/>
        <v>Febrero de 2016</v>
      </c>
      <c r="O775" s="24">
        <f t="shared" si="90"/>
        <v>42426</v>
      </c>
    </row>
    <row r="776" spans="1:15" x14ac:dyDescent="0.3">
      <c r="A776" s="1" t="s">
        <v>135</v>
      </c>
      <c r="B776" s="1" t="str">
        <f t="shared" si="84"/>
        <v>Febrero 29 de 2016</v>
      </c>
      <c r="C776" s="1" t="s">
        <v>428</v>
      </c>
      <c r="D776" s="2">
        <v>3006.12</v>
      </c>
      <c r="E776" s="1" t="s">
        <v>429</v>
      </c>
      <c r="F776" s="3">
        <v>2.2493273786645571</v>
      </c>
      <c r="G776" s="1" t="s">
        <v>430</v>
      </c>
      <c r="H776" s="8">
        <f>VLOOKUP(B776,'TRM2'!C:D,2,0)</f>
        <v>3306</v>
      </c>
      <c r="I776" s="9">
        <f t="shared" si="85"/>
        <v>9938232.7199999988</v>
      </c>
      <c r="J776" s="7">
        <f t="shared" si="86"/>
        <v>9938.2327199999982</v>
      </c>
      <c r="K776">
        <f>VLOOKUP(A776,'Cacao Nacional'!B:D,3,0)</f>
        <v>8412.5</v>
      </c>
      <c r="L776" t="str">
        <f t="shared" si="87"/>
        <v>Febrero</v>
      </c>
      <c r="M776" t="str">
        <f t="shared" si="88"/>
        <v>2016</v>
      </c>
      <c r="N776" t="str">
        <f t="shared" si="89"/>
        <v>Febrero de 2016</v>
      </c>
      <c r="O776" s="24">
        <f t="shared" si="90"/>
        <v>42429</v>
      </c>
    </row>
    <row r="777" spans="1:15" x14ac:dyDescent="0.3">
      <c r="A777" s="1" t="s">
        <v>1099</v>
      </c>
      <c r="B777" s="1" t="str">
        <f t="shared" si="84"/>
        <v>Marzo 1 de 2016</v>
      </c>
      <c r="C777" s="1" t="s">
        <v>428</v>
      </c>
      <c r="D777" s="2">
        <v>2986.65</v>
      </c>
      <c r="E777" s="1" t="s">
        <v>429</v>
      </c>
      <c r="F777" s="3">
        <v>-0.64767873537981857</v>
      </c>
      <c r="G777" s="1" t="s">
        <v>430</v>
      </c>
      <c r="H777" s="8">
        <f>VLOOKUP(B777,'TRM2'!C:D,2,0)</f>
        <v>3319.8</v>
      </c>
      <c r="I777" s="9">
        <f t="shared" si="85"/>
        <v>9915080.6699999999</v>
      </c>
      <c r="J777" s="7">
        <f t="shared" si="86"/>
        <v>9915.0806699999994</v>
      </c>
      <c r="K777" t="e">
        <f>VLOOKUP(A777,'Cacao Nacional'!B:D,3,0)</f>
        <v>#N/A</v>
      </c>
      <c r="L777" t="str">
        <f t="shared" si="87"/>
        <v>Marzo</v>
      </c>
      <c r="M777" t="str">
        <f t="shared" si="88"/>
        <v>2016</v>
      </c>
      <c r="N777" t="str">
        <f t="shared" si="89"/>
        <v>Marzo de 2016</v>
      </c>
      <c r="O777" s="24">
        <f t="shared" si="90"/>
        <v>42430</v>
      </c>
    </row>
    <row r="778" spans="1:15" x14ac:dyDescent="0.3">
      <c r="A778" s="1" t="s">
        <v>1100</v>
      </c>
      <c r="B778" s="1" t="str">
        <f t="shared" si="84"/>
        <v>Marzo 2 de 2016</v>
      </c>
      <c r="C778" s="1" t="s">
        <v>428</v>
      </c>
      <c r="D778" s="2">
        <v>3003.01</v>
      </c>
      <c r="E778" s="1" t="s">
        <v>429</v>
      </c>
      <c r="F778" s="3">
        <v>0.54777091390019339</v>
      </c>
      <c r="G778" s="1" t="s">
        <v>430</v>
      </c>
      <c r="H778" s="8">
        <f>VLOOKUP(B778,'TRM2'!C:D,2,0)</f>
        <v>3268.86</v>
      </c>
      <c r="I778" s="9">
        <f t="shared" si="85"/>
        <v>9816419.2686000019</v>
      </c>
      <c r="J778" s="7">
        <f t="shared" si="86"/>
        <v>9816.4192686000024</v>
      </c>
      <c r="K778" t="e">
        <f>VLOOKUP(A778,'Cacao Nacional'!B:D,3,0)</f>
        <v>#N/A</v>
      </c>
      <c r="L778" t="str">
        <f t="shared" si="87"/>
        <v>Marzo</v>
      </c>
      <c r="M778" t="str">
        <f t="shared" si="88"/>
        <v>2016</v>
      </c>
      <c r="N778" t="str">
        <f t="shared" si="89"/>
        <v>Marzo de 2016</v>
      </c>
      <c r="O778" s="24">
        <f t="shared" si="90"/>
        <v>42431</v>
      </c>
    </row>
    <row r="779" spans="1:15" x14ac:dyDescent="0.3">
      <c r="A779" s="1" t="s">
        <v>1101</v>
      </c>
      <c r="B779" s="1" t="str">
        <f t="shared" si="84"/>
        <v>Marzo 3 de 2016</v>
      </c>
      <c r="C779" s="1" t="s">
        <v>428</v>
      </c>
      <c r="D779" s="2">
        <v>3010.75</v>
      </c>
      <c r="E779" s="1" t="s">
        <v>429</v>
      </c>
      <c r="F779" s="3">
        <v>0.25774139946253199</v>
      </c>
      <c r="G779" s="1" t="s">
        <v>430</v>
      </c>
      <c r="H779" s="8">
        <f>VLOOKUP(B779,'TRM2'!C:D,2,0)</f>
        <v>3205.6</v>
      </c>
      <c r="I779" s="9">
        <f t="shared" si="85"/>
        <v>9651260.1999999993</v>
      </c>
      <c r="J779" s="7">
        <f t="shared" si="86"/>
        <v>9651.2601999999988</v>
      </c>
      <c r="K779" t="e">
        <f>VLOOKUP(A779,'Cacao Nacional'!B:D,3,0)</f>
        <v>#N/A</v>
      </c>
      <c r="L779" t="str">
        <f t="shared" si="87"/>
        <v>Marzo</v>
      </c>
      <c r="M779" t="str">
        <f t="shared" si="88"/>
        <v>2016</v>
      </c>
      <c r="N779" t="str">
        <f t="shared" si="89"/>
        <v>Marzo de 2016</v>
      </c>
      <c r="O779" s="24">
        <f t="shared" si="90"/>
        <v>42432</v>
      </c>
    </row>
    <row r="780" spans="1:15" x14ac:dyDescent="0.3">
      <c r="A780" s="1" t="s">
        <v>1102</v>
      </c>
      <c r="B780" s="1" t="str">
        <f t="shared" si="84"/>
        <v>Marzo 4 de 2016</v>
      </c>
      <c r="C780" s="1" t="s">
        <v>428</v>
      </c>
      <c r="D780" s="2">
        <v>3055.51</v>
      </c>
      <c r="E780" s="1" t="s">
        <v>429</v>
      </c>
      <c r="F780" s="3">
        <v>1.4866727559578252</v>
      </c>
      <c r="G780" s="1" t="s">
        <v>430</v>
      </c>
      <c r="H780" s="8">
        <f>VLOOKUP(B780,'TRM2'!C:D,2,0)</f>
        <v>3203.03</v>
      </c>
      <c r="I780" s="9">
        <f t="shared" si="85"/>
        <v>9786890.1953000017</v>
      </c>
      <c r="J780" s="7">
        <f t="shared" si="86"/>
        <v>9786.8901953000022</v>
      </c>
      <c r="K780" t="e">
        <f>VLOOKUP(A780,'Cacao Nacional'!B:D,3,0)</f>
        <v>#N/A</v>
      </c>
      <c r="L780" t="str">
        <f t="shared" si="87"/>
        <v>Marzo</v>
      </c>
      <c r="M780" t="str">
        <f t="shared" si="88"/>
        <v>2016</v>
      </c>
      <c r="N780" t="str">
        <f t="shared" si="89"/>
        <v>Marzo de 2016</v>
      </c>
      <c r="O780" s="24">
        <f t="shared" si="90"/>
        <v>42433</v>
      </c>
    </row>
    <row r="781" spans="1:15" x14ac:dyDescent="0.3">
      <c r="A781" s="1" t="s">
        <v>136</v>
      </c>
      <c r="B781" s="1" t="str">
        <f t="shared" si="84"/>
        <v>Marzo 7 de 2016</v>
      </c>
      <c r="C781" s="1" t="s">
        <v>428</v>
      </c>
      <c r="D781" s="2">
        <v>3063.73</v>
      </c>
      <c r="E781" s="1" t="s">
        <v>429</v>
      </c>
      <c r="F781" s="3">
        <v>0.26902219269450267</v>
      </c>
      <c r="G781" s="1" t="s">
        <v>430</v>
      </c>
      <c r="H781" s="8">
        <f>VLOOKUP(B781,'TRM2'!C:D,2,0)</f>
        <v>3163.25</v>
      </c>
      <c r="I781" s="9">
        <f t="shared" si="85"/>
        <v>9691343.9224999994</v>
      </c>
      <c r="J781" s="7">
        <f t="shared" si="86"/>
        <v>9691.3439225000002</v>
      </c>
      <c r="K781">
        <f>VLOOKUP(A781,'Cacao Nacional'!B:D,3,0)</f>
        <v>8247.5</v>
      </c>
      <c r="L781" t="str">
        <f t="shared" si="87"/>
        <v>Marzo</v>
      </c>
      <c r="M781" t="str">
        <f t="shared" si="88"/>
        <v>2016</v>
      </c>
      <c r="N781" t="str">
        <f t="shared" si="89"/>
        <v>Marzo de 2016</v>
      </c>
      <c r="O781" s="24">
        <f t="shared" si="90"/>
        <v>42436</v>
      </c>
    </row>
    <row r="782" spans="1:15" x14ac:dyDescent="0.3">
      <c r="A782" s="1" t="s">
        <v>1103</v>
      </c>
      <c r="B782" s="1" t="str">
        <f t="shared" si="84"/>
        <v>Marzo 8 de 2016</v>
      </c>
      <c r="C782" s="1" t="s">
        <v>428</v>
      </c>
      <c r="D782" s="2">
        <v>3028.04</v>
      </c>
      <c r="E782" s="1" t="s">
        <v>429</v>
      </c>
      <c r="F782" s="3">
        <v>-1.1649198852379308</v>
      </c>
      <c r="G782" s="1" t="s">
        <v>430</v>
      </c>
      <c r="H782" s="8">
        <f>VLOOKUP(B782,'TRM2'!C:D,2,0)</f>
        <v>3135.28</v>
      </c>
      <c r="I782" s="9">
        <f t="shared" si="85"/>
        <v>9493753.2511999998</v>
      </c>
      <c r="J782" s="7">
        <f t="shared" si="86"/>
        <v>9493.7532511999998</v>
      </c>
      <c r="K782" t="e">
        <f>VLOOKUP(A782,'Cacao Nacional'!B:D,3,0)</f>
        <v>#N/A</v>
      </c>
      <c r="L782" t="str">
        <f t="shared" si="87"/>
        <v>Marzo</v>
      </c>
      <c r="M782" t="str">
        <f t="shared" si="88"/>
        <v>2016</v>
      </c>
      <c r="N782" t="str">
        <f t="shared" si="89"/>
        <v>Marzo de 2016</v>
      </c>
      <c r="O782" s="24">
        <f t="shared" si="90"/>
        <v>42437</v>
      </c>
    </row>
    <row r="783" spans="1:15" x14ac:dyDescent="0.3">
      <c r="A783" s="1" t="s">
        <v>1104</v>
      </c>
      <c r="B783" s="1" t="str">
        <f t="shared" si="84"/>
        <v>Marzo 9 de 2016</v>
      </c>
      <c r="C783" s="1" t="s">
        <v>428</v>
      </c>
      <c r="D783" s="2">
        <v>3078.49</v>
      </c>
      <c r="E783" s="1" t="s">
        <v>429</v>
      </c>
      <c r="F783" s="3">
        <v>1.6660942391778117</v>
      </c>
      <c r="G783" s="1" t="s">
        <v>430</v>
      </c>
      <c r="H783" s="8">
        <f>VLOOKUP(B783,'TRM2'!C:D,2,0)</f>
        <v>3155.9</v>
      </c>
      <c r="I783" s="9">
        <f t="shared" si="85"/>
        <v>9715406.591</v>
      </c>
      <c r="J783" s="7">
        <f t="shared" si="86"/>
        <v>9715.4065910000008</v>
      </c>
      <c r="K783" t="e">
        <f>VLOOKUP(A783,'Cacao Nacional'!B:D,3,0)</f>
        <v>#N/A</v>
      </c>
      <c r="L783" t="str">
        <f t="shared" si="87"/>
        <v>Marzo</v>
      </c>
      <c r="M783" t="str">
        <f t="shared" si="88"/>
        <v>2016</v>
      </c>
      <c r="N783" t="str">
        <f t="shared" si="89"/>
        <v>Marzo de 2016</v>
      </c>
      <c r="O783" s="24">
        <f t="shared" si="90"/>
        <v>42438</v>
      </c>
    </row>
    <row r="784" spans="1:15" x14ac:dyDescent="0.3">
      <c r="A784" s="1" t="s">
        <v>1105</v>
      </c>
      <c r="B784" s="1" t="str">
        <f t="shared" si="84"/>
        <v>Marzo 10 de 2016</v>
      </c>
      <c r="C784" s="1" t="s">
        <v>428</v>
      </c>
      <c r="D784" s="2">
        <v>3118.55</v>
      </c>
      <c r="E784" s="1" t="s">
        <v>429</v>
      </c>
      <c r="F784" s="3">
        <v>1.301287319432592</v>
      </c>
      <c r="G784" s="1" t="s">
        <v>430</v>
      </c>
      <c r="H784" s="8">
        <f>VLOOKUP(B784,'TRM2'!C:D,2,0)</f>
        <v>3192.49</v>
      </c>
      <c r="I784" s="9">
        <f t="shared" si="85"/>
        <v>9955939.6895000003</v>
      </c>
      <c r="J784" s="7">
        <f t="shared" si="86"/>
        <v>9955.9396895000009</v>
      </c>
      <c r="K784" t="e">
        <f>VLOOKUP(A784,'Cacao Nacional'!B:D,3,0)</f>
        <v>#N/A</v>
      </c>
      <c r="L784" t="str">
        <f t="shared" si="87"/>
        <v>Marzo</v>
      </c>
      <c r="M784" t="str">
        <f t="shared" si="88"/>
        <v>2016</v>
      </c>
      <c r="N784" t="str">
        <f t="shared" si="89"/>
        <v>Marzo de 2016</v>
      </c>
      <c r="O784" s="24">
        <f t="shared" si="90"/>
        <v>42439</v>
      </c>
    </row>
    <row r="785" spans="1:15" x14ac:dyDescent="0.3">
      <c r="A785" s="1" t="s">
        <v>1106</v>
      </c>
      <c r="B785" s="1" t="str">
        <f t="shared" si="84"/>
        <v>Marzo 11 de 2016</v>
      </c>
      <c r="C785" s="1" t="s">
        <v>428</v>
      </c>
      <c r="D785" s="2">
        <v>3120.08</v>
      </c>
      <c r="E785" s="1" t="s">
        <v>429</v>
      </c>
      <c r="F785" s="3">
        <v>4.9061262445679731E-2</v>
      </c>
      <c r="G785" s="1" t="s">
        <v>430</v>
      </c>
      <c r="H785" s="8">
        <f>VLOOKUP(B785,'TRM2'!C:D,2,0)</f>
        <v>3204.27</v>
      </c>
      <c r="I785" s="9">
        <f t="shared" si="85"/>
        <v>9997578.7415999994</v>
      </c>
      <c r="J785" s="7">
        <f t="shared" si="86"/>
        <v>9997.5787415999985</v>
      </c>
      <c r="K785" t="e">
        <f>VLOOKUP(A785,'Cacao Nacional'!B:D,3,0)</f>
        <v>#N/A</v>
      </c>
      <c r="L785" t="str">
        <f t="shared" si="87"/>
        <v>Marzo</v>
      </c>
      <c r="M785" t="str">
        <f t="shared" si="88"/>
        <v>2016</v>
      </c>
      <c r="N785" t="str">
        <f t="shared" si="89"/>
        <v>Marzo de 2016</v>
      </c>
      <c r="O785" s="24">
        <f t="shared" si="90"/>
        <v>42440</v>
      </c>
    </row>
    <row r="786" spans="1:15" x14ac:dyDescent="0.3">
      <c r="A786" s="1" t="s">
        <v>137</v>
      </c>
      <c r="B786" s="1" t="str">
        <f t="shared" si="84"/>
        <v>Marzo 14 de 2016</v>
      </c>
      <c r="C786" s="1" t="s">
        <v>428</v>
      </c>
      <c r="D786" s="2">
        <v>3141.83</v>
      </c>
      <c r="E786" s="1" t="s">
        <v>429</v>
      </c>
      <c r="F786" s="3">
        <v>0.69709751032024825</v>
      </c>
      <c r="G786" s="1" t="s">
        <v>430</v>
      </c>
      <c r="H786" s="8">
        <f>VLOOKUP(B786,'TRM2'!C:D,2,0)</f>
        <v>3164.12</v>
      </c>
      <c r="I786" s="9">
        <f t="shared" si="85"/>
        <v>9941127.1395999994</v>
      </c>
      <c r="J786" s="7">
        <f t="shared" si="86"/>
        <v>9941.1271395999993</v>
      </c>
      <c r="K786">
        <f>VLOOKUP(A786,'Cacao Nacional'!B:D,3,0)</f>
        <v>8380</v>
      </c>
      <c r="L786" t="str">
        <f t="shared" si="87"/>
        <v>Marzo</v>
      </c>
      <c r="M786" t="str">
        <f t="shared" si="88"/>
        <v>2016</v>
      </c>
      <c r="N786" t="str">
        <f t="shared" si="89"/>
        <v>Marzo de 2016</v>
      </c>
      <c r="O786" s="24">
        <f t="shared" si="90"/>
        <v>42443</v>
      </c>
    </row>
    <row r="787" spans="1:15" x14ac:dyDescent="0.3">
      <c r="A787" s="1" t="s">
        <v>1107</v>
      </c>
      <c r="B787" s="1" t="str">
        <f t="shared" si="84"/>
        <v>Marzo 15 de 2016</v>
      </c>
      <c r="C787" s="1" t="s">
        <v>428</v>
      </c>
      <c r="D787" s="2">
        <v>3110.8</v>
      </c>
      <c r="E787" s="1" t="s">
        <v>429</v>
      </c>
      <c r="F787" s="3">
        <v>-0.98764096084128505</v>
      </c>
      <c r="G787" s="1" t="s">
        <v>430</v>
      </c>
      <c r="H787" s="8">
        <f>VLOOKUP(B787,'TRM2'!C:D,2,0)</f>
        <v>3175.95</v>
      </c>
      <c r="I787" s="9">
        <f t="shared" si="85"/>
        <v>9879745.2599999998</v>
      </c>
      <c r="J787" s="7">
        <f t="shared" si="86"/>
        <v>9879.7452599999997</v>
      </c>
      <c r="K787" t="e">
        <f>VLOOKUP(A787,'Cacao Nacional'!B:D,3,0)</f>
        <v>#N/A</v>
      </c>
      <c r="L787" t="str">
        <f t="shared" si="87"/>
        <v>Marzo</v>
      </c>
      <c r="M787" t="str">
        <f t="shared" si="88"/>
        <v>2016</v>
      </c>
      <c r="N787" t="str">
        <f t="shared" si="89"/>
        <v>Marzo de 2016</v>
      </c>
      <c r="O787" s="24">
        <f t="shared" si="90"/>
        <v>42444</v>
      </c>
    </row>
    <row r="788" spans="1:15" x14ac:dyDescent="0.3">
      <c r="A788" s="1" t="s">
        <v>1108</v>
      </c>
      <c r="B788" s="1" t="str">
        <f t="shared" si="84"/>
        <v>Marzo 16 de 2016</v>
      </c>
      <c r="C788" s="1" t="s">
        <v>428</v>
      </c>
      <c r="D788" s="2">
        <v>3099.83</v>
      </c>
      <c r="E788" s="1" t="s">
        <v>429</v>
      </c>
      <c r="F788" s="3">
        <v>-0.35264240709786082</v>
      </c>
      <c r="G788" s="1" t="s">
        <v>430</v>
      </c>
      <c r="H788" s="8">
        <f>VLOOKUP(B788,'TRM2'!C:D,2,0)</f>
        <v>3175.88</v>
      </c>
      <c r="I788" s="9">
        <f t="shared" si="85"/>
        <v>9844688.1004000008</v>
      </c>
      <c r="J788" s="7">
        <f t="shared" si="86"/>
        <v>9844.6881004000006</v>
      </c>
      <c r="K788" t="e">
        <f>VLOOKUP(A788,'Cacao Nacional'!B:D,3,0)</f>
        <v>#N/A</v>
      </c>
      <c r="L788" t="str">
        <f t="shared" si="87"/>
        <v>Marzo</v>
      </c>
      <c r="M788" t="str">
        <f t="shared" si="88"/>
        <v>2016</v>
      </c>
      <c r="N788" t="str">
        <f t="shared" si="89"/>
        <v>Marzo de 2016</v>
      </c>
      <c r="O788" s="24">
        <f t="shared" si="90"/>
        <v>42445</v>
      </c>
    </row>
    <row r="789" spans="1:15" x14ac:dyDescent="0.3">
      <c r="A789" s="1" t="s">
        <v>1109</v>
      </c>
      <c r="B789" s="1" t="str">
        <f t="shared" si="84"/>
        <v>Marzo 17 de 2016</v>
      </c>
      <c r="C789" s="1" t="s">
        <v>428</v>
      </c>
      <c r="D789" s="2">
        <v>3181.54</v>
      </c>
      <c r="E789" s="1" t="s">
        <v>429</v>
      </c>
      <c r="F789" s="3">
        <v>2.635951003764724</v>
      </c>
      <c r="G789" s="1" t="s">
        <v>430</v>
      </c>
      <c r="H789" s="8">
        <f>VLOOKUP(B789,'TRM2'!C:D,2,0)</f>
        <v>3155.9</v>
      </c>
      <c r="I789" s="9">
        <f t="shared" si="85"/>
        <v>10040622.086000001</v>
      </c>
      <c r="J789" s="7">
        <f t="shared" si="86"/>
        <v>10040.622086000001</v>
      </c>
      <c r="K789" t="e">
        <f>VLOOKUP(A789,'Cacao Nacional'!B:D,3,0)</f>
        <v>#N/A</v>
      </c>
      <c r="L789" t="str">
        <f t="shared" si="87"/>
        <v>Marzo</v>
      </c>
      <c r="M789" t="str">
        <f t="shared" si="88"/>
        <v>2016</v>
      </c>
      <c r="N789" t="str">
        <f t="shared" si="89"/>
        <v>Marzo de 2016</v>
      </c>
      <c r="O789" s="24">
        <f t="shared" si="90"/>
        <v>42446</v>
      </c>
    </row>
    <row r="790" spans="1:15" x14ac:dyDescent="0.3">
      <c r="A790" s="1" t="s">
        <v>1110</v>
      </c>
      <c r="B790" s="1" t="str">
        <f t="shared" si="84"/>
        <v>Marzo 18 de 2016</v>
      </c>
      <c r="C790" s="1" t="s">
        <v>428</v>
      </c>
      <c r="D790" s="2">
        <v>3178.27</v>
      </c>
      <c r="E790" s="1" t="s">
        <v>429</v>
      </c>
      <c r="F790" s="3">
        <v>-0.10278041451624</v>
      </c>
      <c r="G790" s="1" t="s">
        <v>430</v>
      </c>
      <c r="H790" s="8">
        <f>VLOOKUP(B790,'TRM2'!C:D,2,0)</f>
        <v>3087.39</v>
      </c>
      <c r="I790" s="9">
        <f t="shared" si="85"/>
        <v>9812559.0153000001</v>
      </c>
      <c r="J790" s="7">
        <f t="shared" si="86"/>
        <v>9812.5590152999994</v>
      </c>
      <c r="K790" t="e">
        <f>VLOOKUP(A790,'Cacao Nacional'!B:D,3,0)</f>
        <v>#N/A</v>
      </c>
      <c r="L790" t="str">
        <f t="shared" si="87"/>
        <v>Marzo</v>
      </c>
      <c r="M790" t="str">
        <f t="shared" si="88"/>
        <v>2016</v>
      </c>
      <c r="N790" t="str">
        <f t="shared" si="89"/>
        <v>Marzo de 2016</v>
      </c>
      <c r="O790" s="24">
        <f t="shared" si="90"/>
        <v>42447</v>
      </c>
    </row>
    <row r="791" spans="1:15" x14ac:dyDescent="0.3">
      <c r="A791" s="1" t="s">
        <v>1111</v>
      </c>
      <c r="B791" s="1" t="str">
        <f t="shared" si="84"/>
        <v>Marzo 22 de 2016</v>
      </c>
      <c r="C791" s="1" t="s">
        <v>428</v>
      </c>
      <c r="D791" s="2">
        <v>3093.64</v>
      </c>
      <c r="E791" s="1" t="s">
        <v>429</v>
      </c>
      <c r="F791" s="3">
        <v>-2.6627693682412166</v>
      </c>
      <c r="G791" s="1" t="s">
        <v>430</v>
      </c>
      <c r="H791" s="8">
        <f>VLOOKUP(B791,'TRM2'!C:D,2,0)</f>
        <v>3065.79</v>
      </c>
      <c r="I791" s="9">
        <f t="shared" si="85"/>
        <v>9484450.5756000001</v>
      </c>
      <c r="J791" s="7">
        <f t="shared" si="86"/>
        <v>9484.4505755999999</v>
      </c>
      <c r="K791" t="e">
        <f>VLOOKUP(A791,'Cacao Nacional'!B:D,3,0)</f>
        <v>#N/A</v>
      </c>
      <c r="L791" t="str">
        <f t="shared" si="87"/>
        <v>Marzo</v>
      </c>
      <c r="M791" t="str">
        <f t="shared" si="88"/>
        <v>2016</v>
      </c>
      <c r="N791" t="str">
        <f t="shared" si="89"/>
        <v>Marzo de 2016</v>
      </c>
      <c r="O791" s="24">
        <f t="shared" si="90"/>
        <v>42451</v>
      </c>
    </row>
    <row r="792" spans="1:15" x14ac:dyDescent="0.3">
      <c r="A792" s="1" t="s">
        <v>1112</v>
      </c>
      <c r="B792" s="1" t="str">
        <f t="shared" si="84"/>
        <v>Marzo 23 de 2016</v>
      </c>
      <c r="C792" s="1" t="s">
        <v>428</v>
      </c>
      <c r="D792" s="2">
        <v>3028.4</v>
      </c>
      <c r="E792" s="1" t="s">
        <v>429</v>
      </c>
      <c r="F792" s="3">
        <v>-2.1088426578399484</v>
      </c>
      <c r="G792" s="1" t="s">
        <v>430</v>
      </c>
      <c r="H792" s="8">
        <f>VLOOKUP(B792,'TRM2'!C:D,2,0)</f>
        <v>3050.31</v>
      </c>
      <c r="I792" s="9">
        <f t="shared" si="85"/>
        <v>9237558.8039999995</v>
      </c>
      <c r="J792" s="7">
        <f t="shared" si="86"/>
        <v>9237.5588040000002</v>
      </c>
      <c r="K792" t="e">
        <f>VLOOKUP(A792,'Cacao Nacional'!B:D,3,0)</f>
        <v>#N/A</v>
      </c>
      <c r="L792" t="str">
        <f t="shared" si="87"/>
        <v>Marzo</v>
      </c>
      <c r="M792" t="str">
        <f t="shared" si="88"/>
        <v>2016</v>
      </c>
      <c r="N792" t="str">
        <f t="shared" si="89"/>
        <v>Marzo de 2016</v>
      </c>
      <c r="O792" s="24">
        <f t="shared" si="90"/>
        <v>42452</v>
      </c>
    </row>
    <row r="793" spans="1:15" x14ac:dyDescent="0.3">
      <c r="A793" s="1" t="s">
        <v>139</v>
      </c>
      <c r="B793" s="1" t="str">
        <f t="shared" si="84"/>
        <v>Marzo 28 de 2016</v>
      </c>
      <c r="C793" s="1" t="s">
        <v>428</v>
      </c>
      <c r="D793" s="2">
        <v>3028.4</v>
      </c>
      <c r="E793" s="1" t="s">
        <v>429</v>
      </c>
      <c r="F793" s="3">
        <v>0</v>
      </c>
      <c r="G793" s="1" t="s">
        <v>430</v>
      </c>
      <c r="H793" s="8">
        <f>VLOOKUP(B793,'TRM2'!C:D,2,0)</f>
        <v>3058.8</v>
      </c>
      <c r="I793" s="9">
        <f t="shared" si="85"/>
        <v>9263269.9199999999</v>
      </c>
      <c r="J793" s="7">
        <f t="shared" si="86"/>
        <v>9263.2699200000006</v>
      </c>
      <c r="K793">
        <f>VLOOKUP(A793,'Cacao Nacional'!B:D,3,0)</f>
        <v>8152.5</v>
      </c>
      <c r="L793" t="str">
        <f t="shared" si="87"/>
        <v>Marzo</v>
      </c>
      <c r="M793" t="str">
        <f t="shared" si="88"/>
        <v>2016</v>
      </c>
      <c r="N793" t="str">
        <f t="shared" si="89"/>
        <v>Marzo de 2016</v>
      </c>
      <c r="O793" s="24">
        <f t="shared" si="90"/>
        <v>42457</v>
      </c>
    </row>
    <row r="794" spans="1:15" x14ac:dyDescent="0.3">
      <c r="A794" s="1" t="s">
        <v>1113</v>
      </c>
      <c r="B794" s="1" t="str">
        <f t="shared" si="84"/>
        <v>Marzo 29 de 2016</v>
      </c>
      <c r="C794" s="1" t="s">
        <v>428</v>
      </c>
      <c r="D794" s="2">
        <v>3042.64</v>
      </c>
      <c r="E794" s="1" t="s">
        <v>429</v>
      </c>
      <c r="F794" s="3">
        <v>0.4702152952053818</v>
      </c>
      <c r="G794" s="1" t="s">
        <v>430</v>
      </c>
      <c r="H794" s="8">
        <f>VLOOKUP(B794,'TRM2'!C:D,2,0)</f>
        <v>3047.85</v>
      </c>
      <c r="I794" s="9">
        <f t="shared" si="85"/>
        <v>9273510.3239999991</v>
      </c>
      <c r="J794" s="7">
        <f t="shared" si="86"/>
        <v>9273.5103239999989</v>
      </c>
      <c r="K794" t="e">
        <f>VLOOKUP(A794,'Cacao Nacional'!B:D,3,0)</f>
        <v>#N/A</v>
      </c>
      <c r="L794" t="str">
        <f t="shared" si="87"/>
        <v>Marzo</v>
      </c>
      <c r="M794" t="str">
        <f t="shared" si="88"/>
        <v>2016</v>
      </c>
      <c r="N794" t="str">
        <f t="shared" si="89"/>
        <v>Marzo de 2016</v>
      </c>
      <c r="O794" s="24">
        <f t="shared" si="90"/>
        <v>42458</v>
      </c>
    </row>
    <row r="795" spans="1:15" x14ac:dyDescent="0.3">
      <c r="A795" s="1" t="s">
        <v>1114</v>
      </c>
      <c r="B795" s="1" t="str">
        <f t="shared" si="84"/>
        <v>Marzo 30 de 2016</v>
      </c>
      <c r="C795" s="1" t="s">
        <v>428</v>
      </c>
      <c r="D795" s="2">
        <v>3045.82</v>
      </c>
      <c r="E795" s="1" t="s">
        <v>429</v>
      </c>
      <c r="F795" s="3">
        <v>0.10451450056530812</v>
      </c>
      <c r="G795" s="1" t="s">
        <v>430</v>
      </c>
      <c r="H795" s="8">
        <f>VLOOKUP(B795,'TRM2'!C:D,2,0)</f>
        <v>3052.33</v>
      </c>
      <c r="I795" s="9">
        <f t="shared" si="85"/>
        <v>9296847.7606000006</v>
      </c>
      <c r="J795" s="7">
        <f t="shared" si="86"/>
        <v>9296.8477606000015</v>
      </c>
      <c r="K795" t="e">
        <f>VLOOKUP(A795,'Cacao Nacional'!B:D,3,0)</f>
        <v>#N/A</v>
      </c>
      <c r="L795" t="str">
        <f t="shared" si="87"/>
        <v>Marzo</v>
      </c>
      <c r="M795" t="str">
        <f t="shared" si="88"/>
        <v>2016</v>
      </c>
      <c r="N795" t="str">
        <f t="shared" si="89"/>
        <v>Marzo de 2016</v>
      </c>
      <c r="O795" s="24">
        <f t="shared" si="90"/>
        <v>42459</v>
      </c>
    </row>
    <row r="796" spans="1:15" x14ac:dyDescent="0.3">
      <c r="A796" s="1" t="s">
        <v>1115</v>
      </c>
      <c r="B796" s="1" t="str">
        <f t="shared" si="84"/>
        <v>Marzo 31 de 2016</v>
      </c>
      <c r="C796" s="1" t="s">
        <v>428</v>
      </c>
      <c r="D796" s="2">
        <v>3023.34</v>
      </c>
      <c r="E796" s="1" t="s">
        <v>429</v>
      </c>
      <c r="F796" s="3">
        <v>-0.73806068644897005</v>
      </c>
      <c r="G796" s="1" t="s">
        <v>430</v>
      </c>
      <c r="H796" s="8">
        <f>VLOOKUP(B796,'TRM2'!C:D,2,0)</f>
        <v>3022.35</v>
      </c>
      <c r="I796" s="9">
        <f t="shared" si="85"/>
        <v>9137591.6490000002</v>
      </c>
      <c r="J796" s="7">
        <f t="shared" si="86"/>
        <v>9137.591649</v>
      </c>
      <c r="K796" t="e">
        <f>VLOOKUP(A796,'Cacao Nacional'!B:D,3,0)</f>
        <v>#N/A</v>
      </c>
      <c r="L796" t="str">
        <f t="shared" si="87"/>
        <v>Marzo</v>
      </c>
      <c r="M796" t="str">
        <f t="shared" si="88"/>
        <v>2016</v>
      </c>
      <c r="N796" t="str">
        <f t="shared" si="89"/>
        <v>Marzo de 2016</v>
      </c>
      <c r="O796" s="24">
        <f t="shared" si="90"/>
        <v>42460</v>
      </c>
    </row>
    <row r="797" spans="1:15" x14ac:dyDescent="0.3">
      <c r="A797" s="1" t="s">
        <v>1116</v>
      </c>
      <c r="B797" s="1" t="str">
        <f t="shared" si="84"/>
        <v>Abril 1 de 2016</v>
      </c>
      <c r="C797" s="1" t="s">
        <v>428</v>
      </c>
      <c r="D797" s="2">
        <v>2960.16</v>
      </c>
      <c r="E797" s="1" t="s">
        <v>429</v>
      </c>
      <c r="F797" s="3">
        <v>-2.089741808728105</v>
      </c>
      <c r="G797" s="1" t="s">
        <v>430</v>
      </c>
      <c r="H797" s="8">
        <f>VLOOKUP(B797,'TRM2'!C:D,2,0)</f>
        <v>3000.63</v>
      </c>
      <c r="I797" s="9">
        <f t="shared" si="85"/>
        <v>8882344.900799999</v>
      </c>
      <c r="J797" s="7">
        <f t="shared" si="86"/>
        <v>8882.3449007999989</v>
      </c>
      <c r="K797" t="e">
        <f>VLOOKUP(A797,'Cacao Nacional'!B:D,3,0)</f>
        <v>#N/A</v>
      </c>
      <c r="L797" t="str">
        <f t="shared" si="87"/>
        <v>Abril</v>
      </c>
      <c r="M797" t="str">
        <f t="shared" si="88"/>
        <v>2016</v>
      </c>
      <c r="N797" t="str">
        <f t="shared" si="89"/>
        <v>Abril de 2016</v>
      </c>
      <c r="O797" s="24">
        <f t="shared" si="90"/>
        <v>42461</v>
      </c>
    </row>
    <row r="798" spans="1:15" x14ac:dyDescent="0.3">
      <c r="A798" s="1" t="s">
        <v>140</v>
      </c>
      <c r="B798" s="1" t="str">
        <f t="shared" si="84"/>
        <v>Abril 4 de 2016</v>
      </c>
      <c r="C798" s="1" t="s">
        <v>428</v>
      </c>
      <c r="D798" s="2">
        <v>2939.05</v>
      </c>
      <c r="E798" s="1" t="s">
        <v>429</v>
      </c>
      <c r="F798" s="3">
        <v>-0.71313712772281479</v>
      </c>
      <c r="G798" s="1" t="s">
        <v>430</v>
      </c>
      <c r="H798" s="8">
        <f>VLOOKUP(B798,'TRM2'!C:D,2,0)</f>
        <v>3038.48</v>
      </c>
      <c r="I798" s="9">
        <f t="shared" si="85"/>
        <v>8930244.6440000013</v>
      </c>
      <c r="J798" s="7">
        <f t="shared" si="86"/>
        <v>8930.2446440000022</v>
      </c>
      <c r="K798">
        <f>VLOOKUP(A798,'Cacao Nacional'!B:D,3,0)</f>
        <v>7725</v>
      </c>
      <c r="L798" t="str">
        <f t="shared" si="87"/>
        <v>Abril</v>
      </c>
      <c r="M798" t="str">
        <f t="shared" si="88"/>
        <v>2016</v>
      </c>
      <c r="N798" t="str">
        <f t="shared" si="89"/>
        <v>Abril de 2016</v>
      </c>
      <c r="O798" s="24">
        <f t="shared" si="90"/>
        <v>42464</v>
      </c>
    </row>
    <row r="799" spans="1:15" x14ac:dyDescent="0.3">
      <c r="A799" s="1" t="s">
        <v>1117</v>
      </c>
      <c r="B799" s="1" t="str">
        <f t="shared" si="84"/>
        <v>Abril 5 de 2016</v>
      </c>
      <c r="C799" s="1" t="s">
        <v>428</v>
      </c>
      <c r="D799" s="2">
        <v>2954.54</v>
      </c>
      <c r="E799" s="1" t="s">
        <v>429</v>
      </c>
      <c r="F799" s="3">
        <v>0.52704105067963392</v>
      </c>
      <c r="G799" s="1" t="s">
        <v>430</v>
      </c>
      <c r="H799" s="8">
        <f>VLOOKUP(B799,'TRM2'!C:D,2,0)</f>
        <v>3066.94</v>
      </c>
      <c r="I799" s="9">
        <f t="shared" si="85"/>
        <v>9061396.9076000005</v>
      </c>
      <c r="J799" s="7">
        <f t="shared" si="86"/>
        <v>9061.3969076000012</v>
      </c>
      <c r="K799" t="e">
        <f>VLOOKUP(A799,'Cacao Nacional'!B:D,3,0)</f>
        <v>#N/A</v>
      </c>
      <c r="L799" t="str">
        <f t="shared" si="87"/>
        <v>Abril</v>
      </c>
      <c r="M799" t="str">
        <f t="shared" si="88"/>
        <v>2016</v>
      </c>
      <c r="N799" t="str">
        <f t="shared" si="89"/>
        <v>Abril de 2016</v>
      </c>
      <c r="O799" s="24">
        <f t="shared" si="90"/>
        <v>42465</v>
      </c>
    </row>
    <row r="800" spans="1:15" x14ac:dyDescent="0.3">
      <c r="A800" s="1" t="s">
        <v>1118</v>
      </c>
      <c r="B800" s="1" t="str">
        <f t="shared" si="84"/>
        <v>Abril 6 de 2016</v>
      </c>
      <c r="C800" s="1" t="s">
        <v>428</v>
      </c>
      <c r="D800" s="2">
        <v>2973.6</v>
      </c>
      <c r="E800" s="1" t="s">
        <v>429</v>
      </c>
      <c r="F800" s="3">
        <v>0.64510888327793647</v>
      </c>
      <c r="G800" s="1" t="s">
        <v>430</v>
      </c>
      <c r="H800" s="8">
        <f>VLOOKUP(B800,'TRM2'!C:D,2,0)</f>
        <v>3085.82</v>
      </c>
      <c r="I800" s="9">
        <f t="shared" si="85"/>
        <v>9175994.352</v>
      </c>
      <c r="J800" s="7">
        <f t="shared" si="86"/>
        <v>9175.9943519999997</v>
      </c>
      <c r="K800" t="e">
        <f>VLOOKUP(A800,'Cacao Nacional'!B:D,3,0)</f>
        <v>#N/A</v>
      </c>
      <c r="L800" t="str">
        <f t="shared" si="87"/>
        <v>Abril</v>
      </c>
      <c r="M800" t="str">
        <f t="shared" si="88"/>
        <v>2016</v>
      </c>
      <c r="N800" t="str">
        <f t="shared" si="89"/>
        <v>Abril de 2016</v>
      </c>
      <c r="O800" s="24">
        <f t="shared" si="90"/>
        <v>42466</v>
      </c>
    </row>
    <row r="801" spans="1:15" x14ac:dyDescent="0.3">
      <c r="A801" s="1" t="s">
        <v>1119</v>
      </c>
      <c r="B801" s="1" t="str">
        <f t="shared" si="84"/>
        <v>Abril 7 de 2016</v>
      </c>
      <c r="C801" s="1" t="s">
        <v>428</v>
      </c>
      <c r="D801" s="2">
        <v>2926.97</v>
      </c>
      <c r="E801" s="1" t="s">
        <v>429</v>
      </c>
      <c r="F801" s="3">
        <v>-1.5681329028786692</v>
      </c>
      <c r="G801" s="1" t="s">
        <v>430</v>
      </c>
      <c r="H801" s="8">
        <f>VLOOKUP(B801,'TRM2'!C:D,2,0)</f>
        <v>3081.39</v>
      </c>
      <c r="I801" s="9">
        <f t="shared" si="85"/>
        <v>9019136.088299999</v>
      </c>
      <c r="J801" s="7">
        <f t="shared" si="86"/>
        <v>9019.1360882999998</v>
      </c>
      <c r="K801" t="e">
        <f>VLOOKUP(A801,'Cacao Nacional'!B:D,3,0)</f>
        <v>#N/A</v>
      </c>
      <c r="L801" t="str">
        <f t="shared" si="87"/>
        <v>Abril</v>
      </c>
      <c r="M801" t="str">
        <f t="shared" si="88"/>
        <v>2016</v>
      </c>
      <c r="N801" t="str">
        <f t="shared" si="89"/>
        <v>Abril de 2016</v>
      </c>
      <c r="O801" s="24">
        <f t="shared" si="90"/>
        <v>42467</v>
      </c>
    </row>
    <row r="802" spans="1:15" x14ac:dyDescent="0.3">
      <c r="A802" s="1" t="s">
        <v>1120</v>
      </c>
      <c r="B802" s="1" t="str">
        <f t="shared" si="84"/>
        <v>Abril 8 de 2016</v>
      </c>
      <c r="C802" s="1" t="s">
        <v>428</v>
      </c>
      <c r="D802" s="2">
        <v>2947.52</v>
      </c>
      <c r="E802" s="1" t="s">
        <v>429</v>
      </c>
      <c r="F802" s="3">
        <v>0.70209124111282939</v>
      </c>
      <c r="G802" s="1" t="s">
        <v>430</v>
      </c>
      <c r="H802" s="8">
        <f>VLOOKUP(B802,'TRM2'!C:D,2,0)</f>
        <v>3109.6</v>
      </c>
      <c r="I802" s="9">
        <f t="shared" si="85"/>
        <v>9165608.1919999998</v>
      </c>
      <c r="J802" s="7">
        <f t="shared" si="86"/>
        <v>9165.6081919999997</v>
      </c>
      <c r="K802" t="e">
        <f>VLOOKUP(A802,'Cacao Nacional'!B:D,3,0)</f>
        <v>#N/A</v>
      </c>
      <c r="L802" t="str">
        <f t="shared" si="87"/>
        <v>Abril</v>
      </c>
      <c r="M802" t="str">
        <f t="shared" si="88"/>
        <v>2016</v>
      </c>
      <c r="N802" t="str">
        <f t="shared" si="89"/>
        <v>Abril de 2016</v>
      </c>
      <c r="O802" s="24">
        <f t="shared" si="90"/>
        <v>42468</v>
      </c>
    </row>
    <row r="803" spans="1:15" x14ac:dyDescent="0.3">
      <c r="A803" s="1" t="s">
        <v>141</v>
      </c>
      <c r="B803" s="1" t="str">
        <f t="shared" si="84"/>
        <v>Abril 11 de 2016</v>
      </c>
      <c r="C803" s="1" t="s">
        <v>428</v>
      </c>
      <c r="D803" s="2">
        <v>2991.48</v>
      </c>
      <c r="E803" s="1" t="s">
        <v>429</v>
      </c>
      <c r="F803" s="3">
        <v>1.4914232982303779</v>
      </c>
      <c r="G803" s="1" t="s">
        <v>430</v>
      </c>
      <c r="H803" s="8">
        <f>VLOOKUP(B803,'TRM2'!C:D,2,0)</f>
        <v>3076.29</v>
      </c>
      <c r="I803" s="9">
        <f t="shared" si="85"/>
        <v>9202660.0091999993</v>
      </c>
      <c r="J803" s="7">
        <f t="shared" si="86"/>
        <v>9202.660009199999</v>
      </c>
      <c r="K803">
        <f>VLOOKUP(A803,'Cacao Nacional'!B:D,3,0)</f>
        <v>7725</v>
      </c>
      <c r="L803" t="str">
        <f t="shared" si="87"/>
        <v>Abril</v>
      </c>
      <c r="M803" t="str">
        <f t="shared" si="88"/>
        <v>2016</v>
      </c>
      <c r="N803" t="str">
        <f t="shared" si="89"/>
        <v>Abril de 2016</v>
      </c>
      <c r="O803" s="24">
        <f t="shared" si="90"/>
        <v>42471</v>
      </c>
    </row>
    <row r="804" spans="1:15" x14ac:dyDescent="0.3">
      <c r="A804" s="1" t="s">
        <v>1121</v>
      </c>
      <c r="B804" s="1" t="str">
        <f t="shared" si="84"/>
        <v>Abril 12 de 2016</v>
      </c>
      <c r="C804" s="1" t="s">
        <v>428</v>
      </c>
      <c r="D804" s="2">
        <v>3013.78</v>
      </c>
      <c r="E804" s="1" t="s">
        <v>429</v>
      </c>
      <c r="F804" s="3">
        <v>0.74545041250485322</v>
      </c>
      <c r="G804" s="1" t="s">
        <v>430</v>
      </c>
      <c r="H804" s="8">
        <f>VLOOKUP(B804,'TRM2'!C:D,2,0)</f>
        <v>3057.96</v>
      </c>
      <c r="I804" s="9">
        <f t="shared" si="85"/>
        <v>9216018.6888000015</v>
      </c>
      <c r="J804" s="7">
        <f t="shared" si="86"/>
        <v>9216.0186888000007</v>
      </c>
      <c r="K804" t="e">
        <f>VLOOKUP(A804,'Cacao Nacional'!B:D,3,0)</f>
        <v>#N/A</v>
      </c>
      <c r="L804" t="str">
        <f t="shared" si="87"/>
        <v>Abril</v>
      </c>
      <c r="M804" t="str">
        <f t="shared" si="88"/>
        <v>2016</v>
      </c>
      <c r="N804" t="str">
        <f t="shared" si="89"/>
        <v>Abril de 2016</v>
      </c>
      <c r="O804" s="24">
        <f t="shared" si="90"/>
        <v>42472</v>
      </c>
    </row>
    <row r="805" spans="1:15" x14ac:dyDescent="0.3">
      <c r="A805" s="1" t="s">
        <v>1122</v>
      </c>
      <c r="B805" s="1" t="str">
        <f t="shared" si="84"/>
        <v>Abril 13 de 2016</v>
      </c>
      <c r="C805" s="1" t="s">
        <v>428</v>
      </c>
      <c r="D805" s="2">
        <v>3007.89</v>
      </c>
      <c r="E805" s="1" t="s">
        <v>429</v>
      </c>
      <c r="F805" s="3">
        <v>-0.19543563232884706</v>
      </c>
      <c r="G805" s="1" t="s">
        <v>430</v>
      </c>
      <c r="H805" s="8">
        <f>VLOOKUP(B805,'TRM2'!C:D,2,0)</f>
        <v>3036.57</v>
      </c>
      <c r="I805" s="9">
        <f t="shared" si="85"/>
        <v>9133668.5373</v>
      </c>
      <c r="J805" s="7">
        <f t="shared" si="86"/>
        <v>9133.6685373</v>
      </c>
      <c r="K805" t="e">
        <f>VLOOKUP(A805,'Cacao Nacional'!B:D,3,0)</f>
        <v>#N/A</v>
      </c>
      <c r="L805" t="str">
        <f t="shared" si="87"/>
        <v>Abril</v>
      </c>
      <c r="M805" t="str">
        <f t="shared" si="88"/>
        <v>2016</v>
      </c>
      <c r="N805" t="str">
        <f t="shared" si="89"/>
        <v>Abril de 2016</v>
      </c>
      <c r="O805" s="24">
        <f t="shared" si="90"/>
        <v>42473</v>
      </c>
    </row>
    <row r="806" spans="1:15" x14ac:dyDescent="0.3">
      <c r="A806" s="1" t="s">
        <v>1123</v>
      </c>
      <c r="B806" s="1" t="str">
        <f t="shared" si="84"/>
        <v>Abril 14 de 2016</v>
      </c>
      <c r="C806" s="1" t="s">
        <v>428</v>
      </c>
      <c r="D806" s="2">
        <v>3042.02</v>
      </c>
      <c r="E806" s="1" t="s">
        <v>429</v>
      </c>
      <c r="F806" s="3">
        <v>1.134682451818388</v>
      </c>
      <c r="G806" s="1" t="s">
        <v>430</v>
      </c>
      <c r="H806" s="8">
        <f>VLOOKUP(B806,'TRM2'!C:D,2,0)</f>
        <v>3006.35</v>
      </c>
      <c r="I806" s="9">
        <f t="shared" si="85"/>
        <v>9145376.8269999996</v>
      </c>
      <c r="J806" s="7">
        <f t="shared" si="86"/>
        <v>9145.376827</v>
      </c>
      <c r="K806" t="e">
        <f>VLOOKUP(A806,'Cacao Nacional'!B:D,3,0)</f>
        <v>#N/A</v>
      </c>
      <c r="L806" t="str">
        <f t="shared" si="87"/>
        <v>Abril</v>
      </c>
      <c r="M806" t="str">
        <f t="shared" si="88"/>
        <v>2016</v>
      </c>
      <c r="N806" t="str">
        <f t="shared" si="89"/>
        <v>Abril de 2016</v>
      </c>
      <c r="O806" s="24">
        <f t="shared" si="90"/>
        <v>42474</v>
      </c>
    </row>
    <row r="807" spans="1:15" x14ac:dyDescent="0.3">
      <c r="A807" s="1" t="s">
        <v>1124</v>
      </c>
      <c r="B807" s="1" t="str">
        <f t="shared" si="84"/>
        <v>Abril 15 de 2016</v>
      </c>
      <c r="C807" s="1" t="s">
        <v>428</v>
      </c>
      <c r="D807" s="2">
        <v>3022.51</v>
      </c>
      <c r="E807" s="1" t="s">
        <v>429</v>
      </c>
      <c r="F807" s="3">
        <v>-0.64135015548877927</v>
      </c>
      <c r="G807" s="1" t="s">
        <v>430</v>
      </c>
      <c r="H807" s="8">
        <f>VLOOKUP(B807,'TRM2'!C:D,2,0)</f>
        <v>3000.78</v>
      </c>
      <c r="I807" s="9">
        <f t="shared" si="85"/>
        <v>9069887.5578000005</v>
      </c>
      <c r="J807" s="7">
        <f t="shared" si="86"/>
        <v>9069.8875578000006</v>
      </c>
      <c r="K807" t="e">
        <f>VLOOKUP(A807,'Cacao Nacional'!B:D,3,0)</f>
        <v>#N/A</v>
      </c>
      <c r="L807" t="str">
        <f t="shared" si="87"/>
        <v>Abril</v>
      </c>
      <c r="M807" t="str">
        <f t="shared" si="88"/>
        <v>2016</v>
      </c>
      <c r="N807" t="str">
        <f t="shared" si="89"/>
        <v>Abril de 2016</v>
      </c>
      <c r="O807" s="24">
        <f t="shared" si="90"/>
        <v>42475</v>
      </c>
    </row>
    <row r="808" spans="1:15" x14ac:dyDescent="0.3">
      <c r="A808" s="1" t="s">
        <v>142</v>
      </c>
      <c r="B808" s="1" t="str">
        <f t="shared" si="84"/>
        <v>Abril 18 de 2016</v>
      </c>
      <c r="C808" s="1" t="s">
        <v>428</v>
      </c>
      <c r="D808" s="2">
        <v>3077.06</v>
      </c>
      <c r="E808" s="1" t="s">
        <v>429</v>
      </c>
      <c r="F808" s="3">
        <v>1.8047913819970729</v>
      </c>
      <c r="G808" s="1" t="s">
        <v>430</v>
      </c>
      <c r="H808" s="8">
        <f>VLOOKUP(B808,'TRM2'!C:D,2,0)</f>
        <v>2999.38</v>
      </c>
      <c r="I808" s="9">
        <f t="shared" si="85"/>
        <v>9229272.2227999996</v>
      </c>
      <c r="J808" s="7">
        <f t="shared" si="86"/>
        <v>9229.2722228000002</v>
      </c>
      <c r="K808">
        <f>VLOOKUP(A808,'Cacao Nacional'!B:D,3,0)</f>
        <v>7725</v>
      </c>
      <c r="L808" t="str">
        <f t="shared" si="87"/>
        <v>Abril</v>
      </c>
      <c r="M808" t="str">
        <f t="shared" si="88"/>
        <v>2016</v>
      </c>
      <c r="N808" t="str">
        <f t="shared" si="89"/>
        <v>Abril de 2016</v>
      </c>
      <c r="O808" s="24">
        <f t="shared" si="90"/>
        <v>42478</v>
      </c>
    </row>
    <row r="809" spans="1:15" x14ac:dyDescent="0.3">
      <c r="A809" s="1" t="s">
        <v>1125</v>
      </c>
      <c r="B809" s="1" t="str">
        <f t="shared" si="84"/>
        <v>Abril 19 de 2016</v>
      </c>
      <c r="C809" s="1" t="s">
        <v>428</v>
      </c>
      <c r="D809" s="2">
        <v>3121.04</v>
      </c>
      <c r="E809" s="1" t="s">
        <v>429</v>
      </c>
      <c r="F809" s="3">
        <v>1.4292863967553451</v>
      </c>
      <c r="G809" s="1" t="s">
        <v>430</v>
      </c>
      <c r="H809" s="8">
        <f>VLOOKUP(B809,'TRM2'!C:D,2,0)</f>
        <v>2995.86</v>
      </c>
      <c r="I809" s="9">
        <f t="shared" si="85"/>
        <v>9350198.8944000006</v>
      </c>
      <c r="J809" s="7">
        <f t="shared" si="86"/>
        <v>9350.1988944000004</v>
      </c>
      <c r="K809" t="e">
        <f>VLOOKUP(A809,'Cacao Nacional'!B:D,3,0)</f>
        <v>#N/A</v>
      </c>
      <c r="L809" t="str">
        <f t="shared" si="87"/>
        <v>Abril</v>
      </c>
      <c r="M809" t="str">
        <f t="shared" si="88"/>
        <v>2016</v>
      </c>
      <c r="N809" t="str">
        <f t="shared" si="89"/>
        <v>Abril de 2016</v>
      </c>
      <c r="O809" s="24">
        <f t="shared" si="90"/>
        <v>42479</v>
      </c>
    </row>
    <row r="810" spans="1:15" x14ac:dyDescent="0.3">
      <c r="A810" s="1" t="s">
        <v>1126</v>
      </c>
      <c r="B810" s="1" t="str">
        <f t="shared" si="84"/>
        <v>Abril 20 de 2016</v>
      </c>
      <c r="C810" s="1" t="s">
        <v>428</v>
      </c>
      <c r="D810" s="2">
        <v>3128.26</v>
      </c>
      <c r="E810" s="1" t="s">
        <v>429</v>
      </c>
      <c r="F810" s="3">
        <v>0.23133314536181063</v>
      </c>
      <c r="G810" s="1" t="s">
        <v>430</v>
      </c>
      <c r="H810" s="8">
        <f>VLOOKUP(B810,'TRM2'!C:D,2,0)</f>
        <v>2912.2</v>
      </c>
      <c r="I810" s="9">
        <f t="shared" si="85"/>
        <v>9110118.7719999999</v>
      </c>
      <c r="J810" s="7">
        <f t="shared" si="86"/>
        <v>9110.1187719999998</v>
      </c>
      <c r="K810" t="e">
        <f>VLOOKUP(A810,'Cacao Nacional'!B:D,3,0)</f>
        <v>#N/A</v>
      </c>
      <c r="L810" t="str">
        <f t="shared" si="87"/>
        <v>Abril</v>
      </c>
      <c r="M810" t="str">
        <f t="shared" si="88"/>
        <v>2016</v>
      </c>
      <c r="N810" t="str">
        <f t="shared" si="89"/>
        <v>Abril de 2016</v>
      </c>
      <c r="O810" s="24">
        <f t="shared" si="90"/>
        <v>42480</v>
      </c>
    </row>
    <row r="811" spans="1:15" x14ac:dyDescent="0.3">
      <c r="A811" s="1" t="s">
        <v>1127</v>
      </c>
      <c r="B811" s="1" t="str">
        <f t="shared" si="84"/>
        <v>Abril 21 de 2016</v>
      </c>
      <c r="C811" s="1" t="s">
        <v>428</v>
      </c>
      <c r="D811" s="2">
        <v>3139.25</v>
      </c>
      <c r="E811" s="1" t="s">
        <v>429</v>
      </c>
      <c r="F811" s="3">
        <v>0.35131350974662529</v>
      </c>
      <c r="G811" s="1" t="s">
        <v>430</v>
      </c>
      <c r="H811" s="8">
        <f>VLOOKUP(B811,'TRM2'!C:D,2,0)</f>
        <v>2899.92</v>
      </c>
      <c r="I811" s="9">
        <f t="shared" si="85"/>
        <v>9103573.8599999994</v>
      </c>
      <c r="J811" s="7">
        <f t="shared" si="86"/>
        <v>9103.5738599999986</v>
      </c>
      <c r="K811" t="e">
        <f>VLOOKUP(A811,'Cacao Nacional'!B:D,3,0)</f>
        <v>#N/A</v>
      </c>
      <c r="L811" t="str">
        <f t="shared" si="87"/>
        <v>Abril</v>
      </c>
      <c r="M811" t="str">
        <f t="shared" si="88"/>
        <v>2016</v>
      </c>
      <c r="N811" t="str">
        <f t="shared" si="89"/>
        <v>Abril de 2016</v>
      </c>
      <c r="O811" s="24">
        <f t="shared" si="90"/>
        <v>42481</v>
      </c>
    </row>
    <row r="812" spans="1:15" x14ac:dyDescent="0.3">
      <c r="A812" s="1" t="s">
        <v>1128</v>
      </c>
      <c r="B812" s="1" t="str">
        <f t="shared" si="84"/>
        <v>Abril 22 de 2016</v>
      </c>
      <c r="C812" s="1" t="s">
        <v>428</v>
      </c>
      <c r="D812" s="2">
        <v>3196.14</v>
      </c>
      <c r="E812" s="1" t="s">
        <v>429</v>
      </c>
      <c r="F812" s="3">
        <v>1.8122162937007205</v>
      </c>
      <c r="G812" s="1" t="s">
        <v>430</v>
      </c>
      <c r="H812" s="8">
        <f>VLOOKUP(B812,'TRM2'!C:D,2,0)</f>
        <v>2928.7</v>
      </c>
      <c r="I812" s="9">
        <f t="shared" si="85"/>
        <v>9360535.2179999985</v>
      </c>
      <c r="J812" s="7">
        <f t="shared" si="86"/>
        <v>9360.5352179999991</v>
      </c>
      <c r="K812" t="e">
        <f>VLOOKUP(A812,'Cacao Nacional'!B:D,3,0)</f>
        <v>#N/A</v>
      </c>
      <c r="L812" t="str">
        <f t="shared" si="87"/>
        <v>Abril</v>
      </c>
      <c r="M812" t="str">
        <f t="shared" si="88"/>
        <v>2016</v>
      </c>
      <c r="N812" t="str">
        <f t="shared" si="89"/>
        <v>Abril de 2016</v>
      </c>
      <c r="O812" s="24">
        <f t="shared" si="90"/>
        <v>42482</v>
      </c>
    </row>
    <row r="813" spans="1:15" x14ac:dyDescent="0.3">
      <c r="A813" s="1" t="s">
        <v>143</v>
      </c>
      <c r="B813" s="1" t="str">
        <f t="shared" si="84"/>
        <v>Abril 25 de 2016</v>
      </c>
      <c r="C813" s="1" t="s">
        <v>428</v>
      </c>
      <c r="D813" s="2">
        <v>3212.07</v>
      </c>
      <c r="E813" s="1" t="s">
        <v>429</v>
      </c>
      <c r="F813" s="3">
        <v>0.49841371153955372</v>
      </c>
      <c r="G813" s="1" t="s">
        <v>430</v>
      </c>
      <c r="H813" s="8">
        <f>VLOOKUP(B813,'TRM2'!C:D,2,0)</f>
        <v>2939.7</v>
      </c>
      <c r="I813" s="9">
        <f t="shared" si="85"/>
        <v>9442522.1789999995</v>
      </c>
      <c r="J813" s="7">
        <f t="shared" si="86"/>
        <v>9442.5221789999996</v>
      </c>
      <c r="K813">
        <f>VLOOKUP(A813,'Cacao Nacional'!B:D,3,0)</f>
        <v>7985</v>
      </c>
      <c r="L813" t="str">
        <f t="shared" si="87"/>
        <v>Abril</v>
      </c>
      <c r="M813" t="str">
        <f t="shared" si="88"/>
        <v>2016</v>
      </c>
      <c r="N813" t="str">
        <f t="shared" si="89"/>
        <v>Abril de 2016</v>
      </c>
      <c r="O813" s="24">
        <f t="shared" si="90"/>
        <v>42485</v>
      </c>
    </row>
    <row r="814" spans="1:15" x14ac:dyDescent="0.3">
      <c r="A814" s="1" t="s">
        <v>1129</v>
      </c>
      <c r="B814" s="1" t="str">
        <f t="shared" si="84"/>
        <v>Abril 26 de 2016</v>
      </c>
      <c r="C814" s="1" t="s">
        <v>428</v>
      </c>
      <c r="D814" s="2">
        <v>3254.83</v>
      </c>
      <c r="E814" s="1" t="s">
        <v>429</v>
      </c>
      <c r="F814" s="3">
        <v>1.3312287714775755</v>
      </c>
      <c r="G814" s="1" t="s">
        <v>430</v>
      </c>
      <c r="H814" s="8">
        <f>VLOOKUP(B814,'TRM2'!C:D,2,0)</f>
        <v>2962.08</v>
      </c>
      <c r="I814" s="9">
        <f t="shared" si="85"/>
        <v>9641066.8464000002</v>
      </c>
      <c r="J814" s="7">
        <f t="shared" si="86"/>
        <v>9641.0668464000009</v>
      </c>
      <c r="K814" t="e">
        <f>VLOOKUP(A814,'Cacao Nacional'!B:D,3,0)</f>
        <v>#N/A</v>
      </c>
      <c r="L814" t="str">
        <f t="shared" si="87"/>
        <v>Abril</v>
      </c>
      <c r="M814" t="str">
        <f t="shared" si="88"/>
        <v>2016</v>
      </c>
      <c r="N814" t="str">
        <f t="shared" si="89"/>
        <v>Abril de 2016</v>
      </c>
      <c r="O814" s="24">
        <f t="shared" si="90"/>
        <v>42486</v>
      </c>
    </row>
    <row r="815" spans="1:15" x14ac:dyDescent="0.3">
      <c r="A815" s="1" t="s">
        <v>1130</v>
      </c>
      <c r="B815" s="1" t="str">
        <f t="shared" si="84"/>
        <v>Abril 27 de 2016</v>
      </c>
      <c r="C815" s="1" t="s">
        <v>428</v>
      </c>
      <c r="D815" s="2">
        <v>3235.72</v>
      </c>
      <c r="E815" s="1" t="s">
        <v>429</v>
      </c>
      <c r="F815" s="3">
        <v>-0.58712743829939285</v>
      </c>
      <c r="G815" s="1" t="s">
        <v>430</v>
      </c>
      <c r="H815" s="8">
        <f>VLOOKUP(B815,'TRM2'!C:D,2,0)</f>
        <v>2945.37</v>
      </c>
      <c r="I815" s="9">
        <f t="shared" si="85"/>
        <v>9530392.6163999997</v>
      </c>
      <c r="J815" s="7">
        <f t="shared" si="86"/>
        <v>9530.3926164000004</v>
      </c>
      <c r="K815" t="e">
        <f>VLOOKUP(A815,'Cacao Nacional'!B:D,3,0)</f>
        <v>#N/A</v>
      </c>
      <c r="L815" t="str">
        <f t="shared" si="87"/>
        <v>Abril</v>
      </c>
      <c r="M815" t="str">
        <f t="shared" si="88"/>
        <v>2016</v>
      </c>
      <c r="N815" t="str">
        <f t="shared" si="89"/>
        <v>Abril de 2016</v>
      </c>
      <c r="O815" s="24">
        <f t="shared" si="90"/>
        <v>42487</v>
      </c>
    </row>
    <row r="816" spans="1:15" x14ac:dyDescent="0.3">
      <c r="A816" s="1" t="s">
        <v>1131</v>
      </c>
      <c r="B816" s="1" t="str">
        <f t="shared" si="84"/>
        <v>Abril 28 de 2016</v>
      </c>
      <c r="C816" s="1" t="s">
        <v>428</v>
      </c>
      <c r="D816" s="2">
        <v>3223.38</v>
      </c>
      <c r="E816" s="1" t="s">
        <v>429</v>
      </c>
      <c r="F816" s="3">
        <v>-0.38136797992408772</v>
      </c>
      <c r="G816" s="1" t="s">
        <v>430</v>
      </c>
      <c r="H816" s="8">
        <f>VLOOKUP(B816,'TRM2'!C:D,2,0)</f>
        <v>2943.23</v>
      </c>
      <c r="I816" s="9">
        <f t="shared" si="85"/>
        <v>9487148.7173999995</v>
      </c>
      <c r="J816" s="7">
        <f t="shared" si="86"/>
        <v>9487.1487173999994</v>
      </c>
      <c r="K816" t="e">
        <f>VLOOKUP(A816,'Cacao Nacional'!B:D,3,0)</f>
        <v>#N/A</v>
      </c>
      <c r="L816" t="str">
        <f t="shared" si="87"/>
        <v>Abril</v>
      </c>
      <c r="M816" t="str">
        <f t="shared" si="88"/>
        <v>2016</v>
      </c>
      <c r="N816" t="str">
        <f t="shared" si="89"/>
        <v>Abril de 2016</v>
      </c>
      <c r="O816" s="24">
        <f t="shared" si="90"/>
        <v>42488</v>
      </c>
    </row>
    <row r="817" spans="1:15" x14ac:dyDescent="0.3">
      <c r="A817" s="1" t="s">
        <v>1132</v>
      </c>
      <c r="B817" s="1" t="str">
        <f t="shared" si="84"/>
        <v>Abril 29 de 2016</v>
      </c>
      <c r="C817" s="1" t="s">
        <v>428</v>
      </c>
      <c r="D817" s="2">
        <v>3281.13</v>
      </c>
      <c r="E817" s="1" t="s">
        <v>429</v>
      </c>
      <c r="F817" s="3">
        <v>1.7915976397446158</v>
      </c>
      <c r="G817" s="1" t="s">
        <v>430</v>
      </c>
      <c r="H817" s="8">
        <f>VLOOKUP(B817,'TRM2'!C:D,2,0)</f>
        <v>2885.72</v>
      </c>
      <c r="I817" s="9">
        <f t="shared" si="85"/>
        <v>9468422.4636000004</v>
      </c>
      <c r="J817" s="7">
        <f t="shared" si="86"/>
        <v>9468.4224635999999</v>
      </c>
      <c r="K817" t="e">
        <f>VLOOKUP(A817,'Cacao Nacional'!B:D,3,0)</f>
        <v>#N/A</v>
      </c>
      <c r="L817" t="str">
        <f t="shared" si="87"/>
        <v>Abril</v>
      </c>
      <c r="M817" t="str">
        <f t="shared" si="88"/>
        <v>2016</v>
      </c>
      <c r="N817" t="str">
        <f t="shared" si="89"/>
        <v>Abril de 2016</v>
      </c>
      <c r="O817" s="24">
        <f t="shared" si="90"/>
        <v>42489</v>
      </c>
    </row>
    <row r="818" spans="1:15" x14ac:dyDescent="0.3">
      <c r="A818" s="1" t="s">
        <v>144</v>
      </c>
      <c r="B818" s="1" t="str">
        <f t="shared" si="84"/>
        <v>Mayo 2 de 2016</v>
      </c>
      <c r="C818" s="1" t="s">
        <v>428</v>
      </c>
      <c r="D818" s="2">
        <v>3280.01</v>
      </c>
      <c r="E818" s="1" t="s">
        <v>429</v>
      </c>
      <c r="F818" s="3">
        <v>-3.413458168374587E-2</v>
      </c>
      <c r="G818" s="1" t="s">
        <v>430</v>
      </c>
      <c r="H818" s="8">
        <f>VLOOKUP(B818,'TRM2'!C:D,2,0)</f>
        <v>2851.14</v>
      </c>
      <c r="I818" s="9">
        <f t="shared" si="85"/>
        <v>9351767.7114000004</v>
      </c>
      <c r="J818" s="7">
        <f t="shared" si="86"/>
        <v>9351.7677113999998</v>
      </c>
      <c r="K818">
        <f>VLOOKUP(A818,'Cacao Nacional'!B:D,3,0)</f>
        <v>8190</v>
      </c>
      <c r="L818" t="str">
        <f t="shared" si="87"/>
        <v>Mayo</v>
      </c>
      <c r="M818" t="str">
        <f t="shared" si="88"/>
        <v>2016</v>
      </c>
      <c r="N818" t="str">
        <f t="shared" si="89"/>
        <v>Mayo de 2016</v>
      </c>
      <c r="O818" s="24">
        <f t="shared" si="90"/>
        <v>42492</v>
      </c>
    </row>
    <row r="819" spans="1:15" x14ac:dyDescent="0.3">
      <c r="A819" s="1" t="s">
        <v>1133</v>
      </c>
      <c r="B819" s="1" t="str">
        <f t="shared" si="84"/>
        <v>Mayo 3 de 2016</v>
      </c>
      <c r="C819" s="1" t="s">
        <v>428</v>
      </c>
      <c r="D819" s="2">
        <v>3253.39</v>
      </c>
      <c r="E819" s="1" t="s">
        <v>429</v>
      </c>
      <c r="F819" s="3">
        <v>-0.81158289151558505</v>
      </c>
      <c r="G819" s="1" t="s">
        <v>430</v>
      </c>
      <c r="H819" s="8">
        <f>VLOOKUP(B819,'TRM2'!C:D,2,0)</f>
        <v>2833.78</v>
      </c>
      <c r="I819" s="9">
        <f t="shared" si="85"/>
        <v>9219391.5142000001</v>
      </c>
      <c r="J819" s="7">
        <f t="shared" si="86"/>
        <v>9219.3915142000005</v>
      </c>
      <c r="K819" t="e">
        <f>VLOOKUP(A819,'Cacao Nacional'!B:D,3,0)</f>
        <v>#N/A</v>
      </c>
      <c r="L819" t="str">
        <f t="shared" si="87"/>
        <v>Mayo</v>
      </c>
      <c r="M819" t="str">
        <f t="shared" si="88"/>
        <v>2016</v>
      </c>
      <c r="N819" t="str">
        <f t="shared" si="89"/>
        <v>Mayo de 2016</v>
      </c>
      <c r="O819" s="24">
        <f t="shared" si="90"/>
        <v>42493</v>
      </c>
    </row>
    <row r="820" spans="1:15" x14ac:dyDescent="0.3">
      <c r="A820" s="1" t="s">
        <v>1134</v>
      </c>
      <c r="B820" s="1" t="str">
        <f t="shared" si="84"/>
        <v>Mayo 4 de 2016</v>
      </c>
      <c r="C820" s="1" t="s">
        <v>428</v>
      </c>
      <c r="D820" s="2">
        <v>3238.39</v>
      </c>
      <c r="E820" s="1" t="s">
        <v>429</v>
      </c>
      <c r="F820" s="3">
        <v>-0.46105754305509028</v>
      </c>
      <c r="G820" s="1" t="s">
        <v>430</v>
      </c>
      <c r="H820" s="8">
        <f>VLOOKUP(B820,'TRM2'!C:D,2,0)</f>
        <v>2895.51</v>
      </c>
      <c r="I820" s="9">
        <f t="shared" si="85"/>
        <v>9376790.6289000008</v>
      </c>
      <c r="J820" s="7">
        <f t="shared" si="86"/>
        <v>9376.7906289000002</v>
      </c>
      <c r="K820" t="e">
        <f>VLOOKUP(A820,'Cacao Nacional'!B:D,3,0)</f>
        <v>#N/A</v>
      </c>
      <c r="L820" t="str">
        <f t="shared" si="87"/>
        <v>Mayo</v>
      </c>
      <c r="M820" t="str">
        <f t="shared" si="88"/>
        <v>2016</v>
      </c>
      <c r="N820" t="str">
        <f t="shared" si="89"/>
        <v>Mayo de 2016</v>
      </c>
      <c r="O820" s="24">
        <f t="shared" si="90"/>
        <v>42494</v>
      </c>
    </row>
    <row r="821" spans="1:15" x14ac:dyDescent="0.3">
      <c r="A821" s="1" t="s">
        <v>1135</v>
      </c>
      <c r="B821" s="1" t="str">
        <f t="shared" si="84"/>
        <v>Mayo 5 de 2016</v>
      </c>
      <c r="C821" s="1" t="s">
        <v>428</v>
      </c>
      <c r="D821" s="2">
        <v>3217.39</v>
      </c>
      <c r="E821" s="1" t="s">
        <v>429</v>
      </c>
      <c r="F821" s="3">
        <v>-0.64847038188729589</v>
      </c>
      <c r="G821" s="1" t="s">
        <v>430</v>
      </c>
      <c r="H821" s="8">
        <f>VLOOKUP(B821,'TRM2'!C:D,2,0)</f>
        <v>2942.16</v>
      </c>
      <c r="I821" s="9">
        <f t="shared" si="85"/>
        <v>9466076.1623999998</v>
      </c>
      <c r="J821" s="7">
        <f t="shared" si="86"/>
        <v>9466.0761624000006</v>
      </c>
      <c r="K821" t="e">
        <f>VLOOKUP(A821,'Cacao Nacional'!B:D,3,0)</f>
        <v>#N/A</v>
      </c>
      <c r="L821" t="str">
        <f t="shared" si="87"/>
        <v>Mayo</v>
      </c>
      <c r="M821" t="str">
        <f t="shared" si="88"/>
        <v>2016</v>
      </c>
      <c r="N821" t="str">
        <f t="shared" si="89"/>
        <v>Mayo de 2016</v>
      </c>
      <c r="O821" s="24">
        <f t="shared" si="90"/>
        <v>42495</v>
      </c>
    </row>
    <row r="822" spans="1:15" x14ac:dyDescent="0.3">
      <c r="A822" s="1" t="s">
        <v>1136</v>
      </c>
      <c r="B822" s="1" t="str">
        <f t="shared" si="84"/>
        <v>Mayo 6 de 2016</v>
      </c>
      <c r="C822" s="1" t="s">
        <v>428</v>
      </c>
      <c r="D822" s="2">
        <v>3137.26</v>
      </c>
      <c r="E822" s="1" t="s">
        <v>429</v>
      </c>
      <c r="F822" s="3">
        <v>-2.4905280367005447</v>
      </c>
      <c r="G822" s="1" t="s">
        <v>430</v>
      </c>
      <c r="H822" s="8">
        <f>VLOOKUP(B822,'TRM2'!C:D,2,0)</f>
        <v>2952.37</v>
      </c>
      <c r="I822" s="9">
        <f t="shared" si="85"/>
        <v>9262352.3061999995</v>
      </c>
      <c r="J822" s="7">
        <f t="shared" si="86"/>
        <v>9262.3523062000004</v>
      </c>
      <c r="K822" t="e">
        <f>VLOOKUP(A822,'Cacao Nacional'!B:D,3,0)</f>
        <v>#N/A</v>
      </c>
      <c r="L822" t="str">
        <f t="shared" si="87"/>
        <v>Mayo</v>
      </c>
      <c r="M822" t="str">
        <f t="shared" si="88"/>
        <v>2016</v>
      </c>
      <c r="N822" t="str">
        <f t="shared" si="89"/>
        <v>Mayo de 2016</v>
      </c>
      <c r="O822" s="24">
        <f t="shared" si="90"/>
        <v>42496</v>
      </c>
    </row>
    <row r="823" spans="1:15" x14ac:dyDescent="0.3">
      <c r="A823" s="1" t="s">
        <v>1137</v>
      </c>
      <c r="B823" s="1" t="str">
        <f t="shared" si="84"/>
        <v>Mayo 10 de 2016</v>
      </c>
      <c r="C823" s="1" t="s">
        <v>428</v>
      </c>
      <c r="D823" s="2">
        <v>3168.18</v>
      </c>
      <c r="E823" s="1" t="s">
        <v>429</v>
      </c>
      <c r="F823" s="3">
        <v>0.98557339844321523</v>
      </c>
      <c r="G823" s="1" t="s">
        <v>430</v>
      </c>
      <c r="H823" s="8">
        <f>VLOOKUP(B823,'TRM2'!C:D,2,0)</f>
        <v>2969.62</v>
      </c>
      <c r="I823" s="9">
        <f t="shared" si="85"/>
        <v>9408290.6915999986</v>
      </c>
      <c r="J823" s="7">
        <f t="shared" si="86"/>
        <v>9408.2906915999993</v>
      </c>
      <c r="K823" t="e">
        <f>VLOOKUP(A823,'Cacao Nacional'!B:D,3,0)</f>
        <v>#N/A</v>
      </c>
      <c r="L823" t="str">
        <f t="shared" si="87"/>
        <v>Mayo</v>
      </c>
      <c r="M823" t="str">
        <f t="shared" si="88"/>
        <v>2016</v>
      </c>
      <c r="N823" t="str">
        <f t="shared" si="89"/>
        <v>Mayo de 2016</v>
      </c>
      <c r="O823" s="24">
        <f t="shared" si="90"/>
        <v>42500</v>
      </c>
    </row>
    <row r="824" spans="1:15" x14ac:dyDescent="0.3">
      <c r="A824" s="1" t="s">
        <v>1138</v>
      </c>
      <c r="B824" s="1" t="str">
        <f t="shared" si="84"/>
        <v>Mayo 11 de 2016</v>
      </c>
      <c r="C824" s="1" t="s">
        <v>428</v>
      </c>
      <c r="D824" s="2">
        <v>3141.18</v>
      </c>
      <c r="E824" s="1" t="s">
        <v>429</v>
      </c>
      <c r="F824" s="3">
        <v>-0.85222430543719108</v>
      </c>
      <c r="G824" s="1" t="s">
        <v>430</v>
      </c>
      <c r="H824" s="8">
        <f>VLOOKUP(B824,'TRM2'!C:D,2,0)</f>
        <v>2979.54</v>
      </c>
      <c r="I824" s="9">
        <f t="shared" si="85"/>
        <v>9359271.4572000001</v>
      </c>
      <c r="J824" s="7">
        <f t="shared" si="86"/>
        <v>9359.2714572000004</v>
      </c>
      <c r="K824" t="e">
        <f>VLOOKUP(A824,'Cacao Nacional'!B:D,3,0)</f>
        <v>#N/A</v>
      </c>
      <c r="L824" t="str">
        <f t="shared" si="87"/>
        <v>Mayo</v>
      </c>
      <c r="M824" t="str">
        <f t="shared" si="88"/>
        <v>2016</v>
      </c>
      <c r="N824" t="str">
        <f t="shared" si="89"/>
        <v>Mayo de 2016</v>
      </c>
      <c r="O824" s="24">
        <f t="shared" si="90"/>
        <v>42501</v>
      </c>
    </row>
    <row r="825" spans="1:15" x14ac:dyDescent="0.3">
      <c r="A825" s="1" t="s">
        <v>1139</v>
      </c>
      <c r="B825" s="1" t="str">
        <f t="shared" si="84"/>
        <v>Mayo 12 de 2016</v>
      </c>
      <c r="C825" s="1" t="s">
        <v>428</v>
      </c>
      <c r="D825" s="2">
        <v>3084</v>
      </c>
      <c r="E825" s="1" t="s">
        <v>429</v>
      </c>
      <c r="F825" s="3">
        <v>-1.8203350333314181</v>
      </c>
      <c r="G825" s="1" t="s">
        <v>430</v>
      </c>
      <c r="H825" s="8">
        <f>VLOOKUP(B825,'TRM2'!C:D,2,0)</f>
        <v>2956.82</v>
      </c>
      <c r="I825" s="9">
        <f t="shared" si="85"/>
        <v>9118832.8800000008</v>
      </c>
      <c r="J825" s="7">
        <f t="shared" si="86"/>
        <v>9118.8328799999999</v>
      </c>
      <c r="K825" t="e">
        <f>VLOOKUP(A825,'Cacao Nacional'!B:D,3,0)</f>
        <v>#N/A</v>
      </c>
      <c r="L825" t="str">
        <f t="shared" si="87"/>
        <v>Mayo</v>
      </c>
      <c r="M825" t="str">
        <f t="shared" si="88"/>
        <v>2016</v>
      </c>
      <c r="N825" t="str">
        <f t="shared" si="89"/>
        <v>Mayo de 2016</v>
      </c>
      <c r="O825" s="24">
        <f t="shared" si="90"/>
        <v>42502</v>
      </c>
    </row>
    <row r="826" spans="1:15" x14ac:dyDescent="0.3">
      <c r="A826" s="1" t="s">
        <v>1140</v>
      </c>
      <c r="B826" s="1" t="str">
        <f t="shared" si="84"/>
        <v>Mayo 13 de 2016</v>
      </c>
      <c r="C826" s="1" t="s">
        <v>428</v>
      </c>
      <c r="D826" s="2">
        <v>3040.45</v>
      </c>
      <c r="E826" s="1" t="s">
        <v>429</v>
      </c>
      <c r="F826" s="3">
        <v>-1.4121271076524053</v>
      </c>
      <c r="G826" s="1" t="s">
        <v>430</v>
      </c>
      <c r="H826" s="8">
        <f>VLOOKUP(B826,'TRM2'!C:D,2,0)</f>
        <v>2934.88</v>
      </c>
      <c r="I826" s="9">
        <f t="shared" si="85"/>
        <v>8923355.8959999997</v>
      </c>
      <c r="J826" s="7">
        <f t="shared" si="86"/>
        <v>8923.3558959999991</v>
      </c>
      <c r="K826" t="e">
        <f>VLOOKUP(A826,'Cacao Nacional'!B:D,3,0)</f>
        <v>#N/A</v>
      </c>
      <c r="L826" t="str">
        <f t="shared" si="87"/>
        <v>Mayo</v>
      </c>
      <c r="M826" t="str">
        <f t="shared" si="88"/>
        <v>2016</v>
      </c>
      <c r="N826" t="str">
        <f t="shared" si="89"/>
        <v>Mayo de 2016</v>
      </c>
      <c r="O826" s="24">
        <f t="shared" si="90"/>
        <v>42503</v>
      </c>
    </row>
    <row r="827" spans="1:15" x14ac:dyDescent="0.3">
      <c r="A827" s="1" t="s">
        <v>146</v>
      </c>
      <c r="B827" s="1" t="str">
        <f t="shared" si="84"/>
        <v>Mayo 16 de 2016</v>
      </c>
      <c r="C827" s="1" t="s">
        <v>428</v>
      </c>
      <c r="D827" s="2">
        <v>3001.09</v>
      </c>
      <c r="E827" s="1" t="s">
        <v>429</v>
      </c>
      <c r="F827" s="3">
        <v>-1.2945452153464019</v>
      </c>
      <c r="G827" s="1" t="s">
        <v>430</v>
      </c>
      <c r="H827" s="8">
        <f>VLOOKUP(B827,'TRM2'!C:D,2,0)</f>
        <v>2983.82</v>
      </c>
      <c r="I827" s="9">
        <f t="shared" si="85"/>
        <v>8954712.3638000004</v>
      </c>
      <c r="J827" s="7">
        <f t="shared" si="86"/>
        <v>8954.7123638000012</v>
      </c>
      <c r="K827">
        <f>VLOOKUP(A827,'Cacao Nacional'!B:D,3,0)</f>
        <v>8025</v>
      </c>
      <c r="L827" t="str">
        <f t="shared" si="87"/>
        <v>Mayo</v>
      </c>
      <c r="M827" t="str">
        <f t="shared" si="88"/>
        <v>2016</v>
      </c>
      <c r="N827" t="str">
        <f t="shared" si="89"/>
        <v>Mayo de 2016</v>
      </c>
      <c r="O827" s="24">
        <f t="shared" si="90"/>
        <v>42506</v>
      </c>
    </row>
    <row r="828" spans="1:15" x14ac:dyDescent="0.3">
      <c r="A828" s="1" t="s">
        <v>1141</v>
      </c>
      <c r="B828" s="1" t="str">
        <f t="shared" si="84"/>
        <v>Mayo 17 de 2016</v>
      </c>
      <c r="C828" s="1" t="s">
        <v>428</v>
      </c>
      <c r="D828" s="2">
        <v>2977.96</v>
      </c>
      <c r="E828" s="1" t="s">
        <v>429</v>
      </c>
      <c r="F828" s="3">
        <v>-0.7707199717436034</v>
      </c>
      <c r="G828" s="1" t="s">
        <v>430</v>
      </c>
      <c r="H828" s="8">
        <f>VLOOKUP(B828,'TRM2'!C:D,2,0)</f>
        <v>3007.74</v>
      </c>
      <c r="I828" s="9">
        <f t="shared" si="85"/>
        <v>8956929.4103999995</v>
      </c>
      <c r="J828" s="7">
        <f t="shared" si="86"/>
        <v>8956.9294104000001</v>
      </c>
      <c r="K828" t="e">
        <f>VLOOKUP(A828,'Cacao Nacional'!B:D,3,0)</f>
        <v>#N/A</v>
      </c>
      <c r="L828" t="str">
        <f t="shared" si="87"/>
        <v>Mayo</v>
      </c>
      <c r="M828" t="str">
        <f t="shared" si="88"/>
        <v>2016</v>
      </c>
      <c r="N828" t="str">
        <f t="shared" si="89"/>
        <v>Mayo de 2016</v>
      </c>
      <c r="O828" s="24">
        <f t="shared" si="90"/>
        <v>42507</v>
      </c>
    </row>
    <row r="829" spans="1:15" x14ac:dyDescent="0.3">
      <c r="A829" s="1" t="s">
        <v>1142</v>
      </c>
      <c r="B829" s="1" t="str">
        <f t="shared" si="84"/>
        <v>Mayo 18 de 2016</v>
      </c>
      <c r="C829" s="1" t="s">
        <v>428</v>
      </c>
      <c r="D829" s="2">
        <v>3016.83</v>
      </c>
      <c r="E829" s="1" t="s">
        <v>429</v>
      </c>
      <c r="F829" s="3">
        <v>1.3052559470241336</v>
      </c>
      <c r="G829" s="1" t="s">
        <v>430</v>
      </c>
      <c r="H829" s="8">
        <f>VLOOKUP(B829,'TRM2'!C:D,2,0)</f>
        <v>3020.89</v>
      </c>
      <c r="I829" s="9">
        <f t="shared" si="85"/>
        <v>9113511.5786999986</v>
      </c>
      <c r="J829" s="7">
        <f t="shared" si="86"/>
        <v>9113.5115786999977</v>
      </c>
      <c r="K829" t="e">
        <f>VLOOKUP(A829,'Cacao Nacional'!B:D,3,0)</f>
        <v>#N/A</v>
      </c>
      <c r="L829" t="str">
        <f t="shared" si="87"/>
        <v>Mayo</v>
      </c>
      <c r="M829" t="str">
        <f t="shared" si="88"/>
        <v>2016</v>
      </c>
      <c r="N829" t="str">
        <f t="shared" si="89"/>
        <v>Mayo de 2016</v>
      </c>
      <c r="O829" s="24">
        <f t="shared" si="90"/>
        <v>42508</v>
      </c>
    </row>
    <row r="830" spans="1:15" x14ac:dyDescent="0.3">
      <c r="A830" s="1" t="s">
        <v>1143</v>
      </c>
      <c r="B830" s="1" t="str">
        <f t="shared" si="84"/>
        <v>Mayo 19 de 2016</v>
      </c>
      <c r="C830" s="1" t="s">
        <v>428</v>
      </c>
      <c r="D830" s="2">
        <v>2980.97</v>
      </c>
      <c r="E830" s="1" t="s">
        <v>429</v>
      </c>
      <c r="F830" s="3">
        <v>-1.1886649231146642</v>
      </c>
      <c r="G830" s="1" t="s">
        <v>430</v>
      </c>
      <c r="H830" s="8">
        <f>VLOOKUP(B830,'TRM2'!C:D,2,0)</f>
        <v>3031.48</v>
      </c>
      <c r="I830" s="9">
        <f t="shared" si="85"/>
        <v>9036750.9355999995</v>
      </c>
      <c r="J830" s="7">
        <f t="shared" si="86"/>
        <v>9036.7509355999991</v>
      </c>
      <c r="K830" t="e">
        <f>VLOOKUP(A830,'Cacao Nacional'!B:D,3,0)</f>
        <v>#N/A</v>
      </c>
      <c r="L830" t="str">
        <f t="shared" si="87"/>
        <v>Mayo</v>
      </c>
      <c r="M830" t="str">
        <f t="shared" si="88"/>
        <v>2016</v>
      </c>
      <c r="N830" t="str">
        <f t="shared" si="89"/>
        <v>Mayo de 2016</v>
      </c>
      <c r="O830" s="24">
        <f t="shared" si="90"/>
        <v>42509</v>
      </c>
    </row>
    <row r="831" spans="1:15" x14ac:dyDescent="0.3">
      <c r="A831" s="1" t="s">
        <v>1144</v>
      </c>
      <c r="B831" s="1" t="str">
        <f t="shared" si="84"/>
        <v>Mayo 20 de 2016</v>
      </c>
      <c r="C831" s="1" t="s">
        <v>428</v>
      </c>
      <c r="D831" s="2">
        <v>3005.25</v>
      </c>
      <c r="E831" s="1" t="s">
        <v>429</v>
      </c>
      <c r="F831" s="3">
        <v>0.81449997819502384</v>
      </c>
      <c r="G831" s="1" t="s">
        <v>430</v>
      </c>
      <c r="H831" s="8">
        <f>VLOOKUP(B831,'TRM2'!C:D,2,0)</f>
        <v>3056.06</v>
      </c>
      <c r="I831" s="9">
        <f t="shared" si="85"/>
        <v>9184224.3149999995</v>
      </c>
      <c r="J831" s="7">
        <f t="shared" si="86"/>
        <v>9184.2243149999995</v>
      </c>
      <c r="K831" t="e">
        <f>VLOOKUP(A831,'Cacao Nacional'!B:D,3,0)</f>
        <v>#N/A</v>
      </c>
      <c r="L831" t="str">
        <f t="shared" si="87"/>
        <v>Mayo</v>
      </c>
      <c r="M831" t="str">
        <f t="shared" si="88"/>
        <v>2016</v>
      </c>
      <c r="N831" t="str">
        <f t="shared" si="89"/>
        <v>Mayo de 2016</v>
      </c>
      <c r="O831" s="24">
        <f t="shared" si="90"/>
        <v>42510</v>
      </c>
    </row>
    <row r="832" spans="1:15" x14ac:dyDescent="0.3">
      <c r="A832" s="1" t="s">
        <v>147</v>
      </c>
      <c r="B832" s="1" t="str">
        <f t="shared" si="84"/>
        <v>Mayo 23 de 2016</v>
      </c>
      <c r="C832" s="1" t="s">
        <v>428</v>
      </c>
      <c r="D832" s="2">
        <v>3056.73</v>
      </c>
      <c r="E832" s="1" t="s">
        <v>429</v>
      </c>
      <c r="F832" s="3">
        <v>1.713002246069379</v>
      </c>
      <c r="G832" s="1" t="s">
        <v>430</v>
      </c>
      <c r="H832" s="8">
        <f>VLOOKUP(B832,'TRM2'!C:D,2,0)</f>
        <v>3047.99</v>
      </c>
      <c r="I832" s="9">
        <f t="shared" si="85"/>
        <v>9316882.4726999998</v>
      </c>
      <c r="J832" s="7">
        <f t="shared" si="86"/>
        <v>9316.8824726999992</v>
      </c>
      <c r="K832">
        <f>VLOOKUP(A832,'Cacao Nacional'!B:D,3,0)</f>
        <v>8150</v>
      </c>
      <c r="L832" t="str">
        <f t="shared" si="87"/>
        <v>Mayo</v>
      </c>
      <c r="M832" t="str">
        <f t="shared" si="88"/>
        <v>2016</v>
      </c>
      <c r="N832" t="str">
        <f t="shared" si="89"/>
        <v>Mayo de 2016</v>
      </c>
      <c r="O832" s="24">
        <f t="shared" si="90"/>
        <v>42513</v>
      </c>
    </row>
    <row r="833" spans="1:15" x14ac:dyDescent="0.3">
      <c r="A833" s="1" t="s">
        <v>1145</v>
      </c>
      <c r="B833" s="1" t="str">
        <f t="shared" si="84"/>
        <v>Mayo 24 de 2016</v>
      </c>
      <c r="C833" s="1" t="s">
        <v>428</v>
      </c>
      <c r="D833" s="2">
        <v>3061.05</v>
      </c>
      <c r="E833" s="1" t="s">
        <v>429</v>
      </c>
      <c r="F833" s="3">
        <v>0.14132749703114647</v>
      </c>
      <c r="G833" s="1" t="s">
        <v>430</v>
      </c>
      <c r="H833" s="8">
        <f>VLOOKUP(B833,'TRM2'!C:D,2,0)</f>
        <v>3058.25</v>
      </c>
      <c r="I833" s="9">
        <f t="shared" si="85"/>
        <v>9361456.1624999996</v>
      </c>
      <c r="J833" s="7">
        <f t="shared" si="86"/>
        <v>9361.4561624999988</v>
      </c>
      <c r="K833" t="e">
        <f>VLOOKUP(A833,'Cacao Nacional'!B:D,3,0)</f>
        <v>#N/A</v>
      </c>
      <c r="L833" t="str">
        <f t="shared" si="87"/>
        <v>Mayo</v>
      </c>
      <c r="M833" t="str">
        <f t="shared" si="88"/>
        <v>2016</v>
      </c>
      <c r="N833" t="str">
        <f t="shared" si="89"/>
        <v>Mayo de 2016</v>
      </c>
      <c r="O833" s="24">
        <f t="shared" si="90"/>
        <v>42514</v>
      </c>
    </row>
    <row r="834" spans="1:15" x14ac:dyDescent="0.3">
      <c r="A834" s="1" t="s">
        <v>1146</v>
      </c>
      <c r="B834" s="1" t="str">
        <f t="shared" si="84"/>
        <v>Mayo 25 de 2016</v>
      </c>
      <c r="C834" s="1" t="s">
        <v>428</v>
      </c>
      <c r="D834" s="2">
        <v>3035.77</v>
      </c>
      <c r="E834" s="1" t="s">
        <v>429</v>
      </c>
      <c r="F834" s="3">
        <v>-0.82586040737656019</v>
      </c>
      <c r="G834" s="1" t="s">
        <v>430</v>
      </c>
      <c r="H834" s="8">
        <f>VLOOKUP(B834,'TRM2'!C:D,2,0)</f>
        <v>3059.92</v>
      </c>
      <c r="I834" s="9">
        <f t="shared" si="85"/>
        <v>9289213.3384000007</v>
      </c>
      <c r="J834" s="7">
        <f t="shared" si="86"/>
        <v>9289.2133384000008</v>
      </c>
      <c r="K834" t="e">
        <f>VLOOKUP(A834,'Cacao Nacional'!B:D,3,0)</f>
        <v>#N/A</v>
      </c>
      <c r="L834" t="str">
        <f t="shared" si="87"/>
        <v>Mayo</v>
      </c>
      <c r="M834" t="str">
        <f t="shared" si="88"/>
        <v>2016</v>
      </c>
      <c r="N834" t="str">
        <f t="shared" si="89"/>
        <v>Mayo de 2016</v>
      </c>
      <c r="O834" s="24">
        <f t="shared" si="90"/>
        <v>42515</v>
      </c>
    </row>
    <row r="835" spans="1:15" x14ac:dyDescent="0.3">
      <c r="A835" s="1" t="s">
        <v>1147</v>
      </c>
      <c r="B835" s="1" t="str">
        <f t="shared" ref="B835:B898" si="91">MID(A835,FIND(",",A835,1)+2,LEN(A835)-FIND(",",A835,1))</f>
        <v>Mayo 26 de 2016</v>
      </c>
      <c r="C835" s="1" t="s">
        <v>428</v>
      </c>
      <c r="D835" s="2">
        <v>3035.77</v>
      </c>
      <c r="E835" s="1" t="s">
        <v>429</v>
      </c>
      <c r="F835" s="3">
        <v>0</v>
      </c>
      <c r="G835" s="1" t="s">
        <v>430</v>
      </c>
      <c r="H835" s="8">
        <f>VLOOKUP(B835,'TRM2'!C:D,2,0)</f>
        <v>3061.89</v>
      </c>
      <c r="I835" s="9">
        <f t="shared" ref="I835:I898" si="92">D835*H835</f>
        <v>9295193.8052999992</v>
      </c>
      <c r="J835" s="7">
        <f t="shared" ref="J835:J898" si="93">I835/1000</f>
        <v>9295.1938052999994</v>
      </c>
      <c r="K835" t="e">
        <f>VLOOKUP(A835,'Cacao Nacional'!B:D,3,0)</f>
        <v>#N/A</v>
      </c>
      <c r="L835" t="str">
        <f t="shared" ref="L835:L898" si="94">MID(A835,FIND(" ",A835,1)+1,FIND(" ",A835,FIND(" ",A835,1)+1)-FIND(" ",A835,1)-1)</f>
        <v>Mayo</v>
      </c>
      <c r="M835" t="str">
        <f t="shared" ref="M835:M898" si="95">RIGHT(A835,4)</f>
        <v>2016</v>
      </c>
      <c r="N835" t="str">
        <f t="shared" ref="N835:N898" si="96">_xlfn.CONCAT(L835," de ",M835)</f>
        <v>Mayo de 2016</v>
      </c>
      <c r="O835" s="24">
        <f t="shared" ref="O835:O898" si="97">VALUE(TEXT(VALUE(MID(A835,FIND(" ",A835,FIND(" ",A835,1)+1)+1,FIND(" ",A835,FIND(" ",A835,FIND(" ",A835,1)+1)+1)-FIND(" ",A835,FIND(" ",A835,1)+1)-1))&amp;"/"&amp;MONTH(L835&amp;1)&amp;"/"&amp;VALUE(M835),"dd/mm/yyyy"))</f>
        <v>42516</v>
      </c>
    </row>
    <row r="836" spans="1:15" x14ac:dyDescent="0.3">
      <c r="A836" s="1" t="s">
        <v>1148</v>
      </c>
      <c r="B836" s="1" t="str">
        <f t="shared" si="91"/>
        <v>Mayo 27 de 2016</v>
      </c>
      <c r="C836" s="1" t="s">
        <v>428</v>
      </c>
      <c r="D836" s="2">
        <v>3077.58</v>
      </c>
      <c r="E836" s="1" t="s">
        <v>429</v>
      </c>
      <c r="F836" s="3">
        <v>1.3772453117331005</v>
      </c>
      <c r="G836" s="1" t="s">
        <v>430</v>
      </c>
      <c r="H836" s="8">
        <f>VLOOKUP(B836,'TRM2'!C:D,2,0)</f>
        <v>3054.6</v>
      </c>
      <c r="I836" s="9">
        <f t="shared" si="92"/>
        <v>9400775.8679999989</v>
      </c>
      <c r="J836" s="7">
        <f t="shared" si="93"/>
        <v>9400.7758679999988</v>
      </c>
      <c r="K836" t="e">
        <f>VLOOKUP(A836,'Cacao Nacional'!B:D,3,0)</f>
        <v>#N/A</v>
      </c>
      <c r="L836" t="str">
        <f t="shared" si="94"/>
        <v>Mayo</v>
      </c>
      <c r="M836" t="str">
        <f t="shared" si="95"/>
        <v>2016</v>
      </c>
      <c r="N836" t="str">
        <f t="shared" si="96"/>
        <v>Mayo de 2016</v>
      </c>
      <c r="O836" s="24">
        <f t="shared" si="97"/>
        <v>42517</v>
      </c>
    </row>
    <row r="837" spans="1:15" x14ac:dyDescent="0.3">
      <c r="A837" s="1" t="s">
        <v>1149</v>
      </c>
      <c r="B837" s="1" t="str">
        <f t="shared" si="91"/>
        <v>Mayo 31 de 2016</v>
      </c>
      <c r="C837" s="1" t="s">
        <v>428</v>
      </c>
      <c r="D837" s="2">
        <v>3116.83</v>
      </c>
      <c r="E837" s="1" t="s">
        <v>429</v>
      </c>
      <c r="F837" s="3">
        <v>1.2753527121959463</v>
      </c>
      <c r="G837" s="1" t="s">
        <v>430</v>
      </c>
      <c r="H837" s="8">
        <f>VLOOKUP(B837,'TRM2'!C:D,2,0)</f>
        <v>3069.17</v>
      </c>
      <c r="I837" s="9">
        <f t="shared" si="92"/>
        <v>9566081.1311000008</v>
      </c>
      <c r="J837" s="7">
        <f t="shared" si="93"/>
        <v>9566.0811311000016</v>
      </c>
      <c r="K837" t="e">
        <f>VLOOKUP(A837,'Cacao Nacional'!B:D,3,0)</f>
        <v>#N/A</v>
      </c>
      <c r="L837" t="str">
        <f t="shared" si="94"/>
        <v>Mayo</v>
      </c>
      <c r="M837" t="str">
        <f t="shared" si="95"/>
        <v>2016</v>
      </c>
      <c r="N837" t="str">
        <f t="shared" si="96"/>
        <v>Mayo de 2016</v>
      </c>
      <c r="O837" s="24">
        <f t="shared" si="97"/>
        <v>42521</v>
      </c>
    </row>
    <row r="838" spans="1:15" x14ac:dyDescent="0.3">
      <c r="A838" s="1" t="s">
        <v>1150</v>
      </c>
      <c r="B838" s="1" t="str">
        <f t="shared" si="91"/>
        <v>Junio 1 de 2016</v>
      </c>
      <c r="C838" s="1" t="s">
        <v>428</v>
      </c>
      <c r="D838" s="2">
        <v>3097.17</v>
      </c>
      <c r="E838" s="1" t="s">
        <v>429</v>
      </c>
      <c r="F838" s="3">
        <v>-0.63076908268977949</v>
      </c>
      <c r="G838" s="1" t="s">
        <v>430</v>
      </c>
      <c r="H838" s="8">
        <f>VLOOKUP(B838,'TRM2'!C:D,2,0)</f>
        <v>3089.65</v>
      </c>
      <c r="I838" s="9">
        <f t="shared" si="92"/>
        <v>9569171.2905000001</v>
      </c>
      <c r="J838" s="7">
        <f t="shared" si="93"/>
        <v>9569.1712905000004</v>
      </c>
      <c r="K838" t="e">
        <f>VLOOKUP(A838,'Cacao Nacional'!B:D,3,0)</f>
        <v>#N/A</v>
      </c>
      <c r="L838" t="str">
        <f t="shared" si="94"/>
        <v>Junio</v>
      </c>
      <c r="M838" t="str">
        <f t="shared" si="95"/>
        <v>2016</v>
      </c>
      <c r="N838" t="str">
        <f t="shared" si="96"/>
        <v>Junio de 2016</v>
      </c>
      <c r="O838" s="24">
        <f t="shared" si="97"/>
        <v>42522</v>
      </c>
    </row>
    <row r="839" spans="1:15" x14ac:dyDescent="0.3">
      <c r="A839" s="1" t="s">
        <v>1151</v>
      </c>
      <c r="B839" s="1" t="str">
        <f t="shared" si="91"/>
        <v>Junio 2 de 2016</v>
      </c>
      <c r="C839" s="1" t="s">
        <v>428</v>
      </c>
      <c r="D839" s="2">
        <v>3120.49</v>
      </c>
      <c r="E839" s="1" t="s">
        <v>429</v>
      </c>
      <c r="F839" s="3">
        <v>0.75294543082877941</v>
      </c>
      <c r="G839" s="1" t="s">
        <v>430</v>
      </c>
      <c r="H839" s="8">
        <f>VLOOKUP(B839,'TRM2'!C:D,2,0)</f>
        <v>3117.83</v>
      </c>
      <c r="I839" s="9">
        <f t="shared" si="92"/>
        <v>9729157.3366999999</v>
      </c>
      <c r="J839" s="7">
        <f t="shared" si="93"/>
        <v>9729.1573367000001</v>
      </c>
      <c r="K839" t="e">
        <f>VLOOKUP(A839,'Cacao Nacional'!B:D,3,0)</f>
        <v>#N/A</v>
      </c>
      <c r="L839" t="str">
        <f t="shared" si="94"/>
        <v>Junio</v>
      </c>
      <c r="M839" t="str">
        <f t="shared" si="95"/>
        <v>2016</v>
      </c>
      <c r="N839" t="str">
        <f t="shared" si="96"/>
        <v>Junio de 2016</v>
      </c>
      <c r="O839" s="24">
        <f t="shared" si="97"/>
        <v>42523</v>
      </c>
    </row>
    <row r="840" spans="1:15" x14ac:dyDescent="0.3">
      <c r="A840" s="1" t="s">
        <v>1152</v>
      </c>
      <c r="B840" s="1" t="str">
        <f t="shared" si="91"/>
        <v>Junio 3 de 2016</v>
      </c>
      <c r="C840" s="1" t="s">
        <v>428</v>
      </c>
      <c r="D840" s="2">
        <v>3115.69</v>
      </c>
      <c r="E840" s="1" t="s">
        <v>429</v>
      </c>
      <c r="F840" s="3">
        <v>-0.15382199590448062</v>
      </c>
      <c r="G840" s="1" t="s">
        <v>430</v>
      </c>
      <c r="H840" s="8">
        <f>VLOOKUP(B840,'TRM2'!C:D,2,0)</f>
        <v>3110.88</v>
      </c>
      <c r="I840" s="9">
        <f t="shared" si="92"/>
        <v>9692537.7072000001</v>
      </c>
      <c r="J840" s="7">
        <f t="shared" si="93"/>
        <v>9692.5377071999992</v>
      </c>
      <c r="K840" t="e">
        <f>VLOOKUP(A840,'Cacao Nacional'!B:D,3,0)</f>
        <v>#N/A</v>
      </c>
      <c r="L840" t="str">
        <f t="shared" si="94"/>
        <v>Junio</v>
      </c>
      <c r="M840" t="str">
        <f t="shared" si="95"/>
        <v>2016</v>
      </c>
      <c r="N840" t="str">
        <f t="shared" si="96"/>
        <v>Junio de 2016</v>
      </c>
      <c r="O840" s="24">
        <f t="shared" si="97"/>
        <v>42524</v>
      </c>
    </row>
    <row r="841" spans="1:15" x14ac:dyDescent="0.3">
      <c r="A841" s="1" t="s">
        <v>1153</v>
      </c>
      <c r="B841" s="1" t="str">
        <f t="shared" si="91"/>
        <v>Junio 7 de 2016</v>
      </c>
      <c r="C841" s="1" t="s">
        <v>428</v>
      </c>
      <c r="D841" s="2">
        <v>3165.09</v>
      </c>
      <c r="E841" s="1" t="s">
        <v>429</v>
      </c>
      <c r="F841" s="3">
        <v>1.5855235918849464</v>
      </c>
      <c r="G841" s="1" t="s">
        <v>430</v>
      </c>
      <c r="H841" s="8">
        <f>VLOOKUP(B841,'TRM2'!C:D,2,0)</f>
        <v>3017.71</v>
      </c>
      <c r="I841" s="9">
        <f t="shared" si="92"/>
        <v>9551323.743900001</v>
      </c>
      <c r="J841" s="7">
        <f t="shared" si="93"/>
        <v>9551.3237439000004</v>
      </c>
      <c r="K841" t="e">
        <f>VLOOKUP(A841,'Cacao Nacional'!B:D,3,0)</f>
        <v>#N/A</v>
      </c>
      <c r="L841" t="str">
        <f t="shared" si="94"/>
        <v>Junio</v>
      </c>
      <c r="M841" t="str">
        <f t="shared" si="95"/>
        <v>2016</v>
      </c>
      <c r="N841" t="str">
        <f t="shared" si="96"/>
        <v>Junio de 2016</v>
      </c>
      <c r="O841" s="24">
        <f t="shared" si="97"/>
        <v>42528</v>
      </c>
    </row>
    <row r="842" spans="1:15" x14ac:dyDescent="0.3">
      <c r="A842" s="1" t="s">
        <v>1154</v>
      </c>
      <c r="B842" s="1" t="str">
        <f t="shared" si="91"/>
        <v>Junio 8 de 2016</v>
      </c>
      <c r="C842" s="1" t="s">
        <v>428</v>
      </c>
      <c r="D842" s="2">
        <v>3168.92</v>
      </c>
      <c r="E842" s="1" t="s">
        <v>429</v>
      </c>
      <c r="F842" s="3">
        <v>0.12100761747690987</v>
      </c>
      <c r="G842" s="1" t="s">
        <v>430</v>
      </c>
      <c r="H842" s="8">
        <f>VLOOKUP(B842,'TRM2'!C:D,2,0)</f>
        <v>2950.95</v>
      </c>
      <c r="I842" s="9">
        <f t="shared" si="92"/>
        <v>9351324.4739999995</v>
      </c>
      <c r="J842" s="7">
        <f t="shared" si="93"/>
        <v>9351.3244739999991</v>
      </c>
      <c r="K842" t="e">
        <f>VLOOKUP(A842,'Cacao Nacional'!B:D,3,0)</f>
        <v>#N/A</v>
      </c>
      <c r="L842" t="str">
        <f t="shared" si="94"/>
        <v>Junio</v>
      </c>
      <c r="M842" t="str">
        <f t="shared" si="95"/>
        <v>2016</v>
      </c>
      <c r="N842" t="str">
        <f t="shared" si="96"/>
        <v>Junio de 2016</v>
      </c>
      <c r="O842" s="24">
        <f t="shared" si="97"/>
        <v>42529</v>
      </c>
    </row>
    <row r="843" spans="1:15" x14ac:dyDescent="0.3">
      <c r="A843" s="1" t="s">
        <v>1155</v>
      </c>
      <c r="B843" s="1" t="str">
        <f t="shared" si="91"/>
        <v>Junio 9 de 2016</v>
      </c>
      <c r="C843" s="1" t="s">
        <v>428</v>
      </c>
      <c r="D843" s="2">
        <v>3165.82</v>
      </c>
      <c r="E843" s="1" t="s">
        <v>429</v>
      </c>
      <c r="F843" s="3">
        <v>-9.782512654153179E-2</v>
      </c>
      <c r="G843" s="1" t="s">
        <v>430</v>
      </c>
      <c r="H843" s="8">
        <f>VLOOKUP(B843,'TRM2'!C:D,2,0)</f>
        <v>2905.23</v>
      </c>
      <c r="I843" s="9">
        <f t="shared" si="92"/>
        <v>9197435.2386000007</v>
      </c>
      <c r="J843" s="7">
        <f t="shared" si="93"/>
        <v>9197.435238600001</v>
      </c>
      <c r="K843" t="e">
        <f>VLOOKUP(A843,'Cacao Nacional'!B:D,3,0)</f>
        <v>#N/A</v>
      </c>
      <c r="L843" t="str">
        <f t="shared" si="94"/>
        <v>Junio</v>
      </c>
      <c r="M843" t="str">
        <f t="shared" si="95"/>
        <v>2016</v>
      </c>
      <c r="N843" t="str">
        <f t="shared" si="96"/>
        <v>Junio de 2016</v>
      </c>
      <c r="O843" s="24">
        <f t="shared" si="97"/>
        <v>42530</v>
      </c>
    </row>
    <row r="844" spans="1:15" x14ac:dyDescent="0.3">
      <c r="A844" s="1" t="s">
        <v>1156</v>
      </c>
      <c r="B844" s="1" t="str">
        <f t="shared" si="91"/>
        <v>Junio 10 de 2016</v>
      </c>
      <c r="C844" s="1" t="s">
        <v>428</v>
      </c>
      <c r="D844" s="2">
        <v>3168.02</v>
      </c>
      <c r="E844" s="1" t="s">
        <v>429</v>
      </c>
      <c r="F844" s="3">
        <v>6.9492264247487792E-2</v>
      </c>
      <c r="G844" s="1" t="s">
        <v>430</v>
      </c>
      <c r="H844" s="8">
        <f>VLOOKUP(B844,'TRM2'!C:D,2,0)</f>
        <v>2942.13</v>
      </c>
      <c r="I844" s="9">
        <f t="shared" si="92"/>
        <v>9320726.6826000009</v>
      </c>
      <c r="J844" s="7">
        <f t="shared" si="93"/>
        <v>9320.7266826000014</v>
      </c>
      <c r="K844" t="e">
        <f>VLOOKUP(A844,'Cacao Nacional'!B:D,3,0)</f>
        <v>#N/A</v>
      </c>
      <c r="L844" t="str">
        <f t="shared" si="94"/>
        <v>Junio</v>
      </c>
      <c r="M844" t="str">
        <f t="shared" si="95"/>
        <v>2016</v>
      </c>
      <c r="N844" t="str">
        <f t="shared" si="96"/>
        <v>Junio de 2016</v>
      </c>
      <c r="O844" s="24">
        <f t="shared" si="97"/>
        <v>42531</v>
      </c>
    </row>
    <row r="845" spans="1:15" x14ac:dyDescent="0.3">
      <c r="A845" s="1" t="s">
        <v>150</v>
      </c>
      <c r="B845" s="1" t="str">
        <f t="shared" si="91"/>
        <v>Junio 13 de 2016</v>
      </c>
      <c r="C845" s="1" t="s">
        <v>428</v>
      </c>
      <c r="D845" s="2">
        <v>3176.66</v>
      </c>
      <c r="E845" s="1" t="s">
        <v>429</v>
      </c>
      <c r="F845" s="3">
        <v>0.27272555097505297</v>
      </c>
      <c r="G845" s="1" t="s">
        <v>430</v>
      </c>
      <c r="H845" s="8">
        <f>VLOOKUP(B845,'TRM2'!C:D,2,0)</f>
        <v>2969.83</v>
      </c>
      <c r="I845" s="9">
        <f t="shared" si="92"/>
        <v>9434140.1677999999</v>
      </c>
      <c r="J845" s="7">
        <f t="shared" si="93"/>
        <v>9434.1401678000002</v>
      </c>
      <c r="K845">
        <f>VLOOKUP(A845,'Cacao Nacional'!B:D,3,0)</f>
        <v>8035</v>
      </c>
      <c r="L845" t="str">
        <f t="shared" si="94"/>
        <v>Junio</v>
      </c>
      <c r="M845" t="str">
        <f t="shared" si="95"/>
        <v>2016</v>
      </c>
      <c r="N845" t="str">
        <f t="shared" si="96"/>
        <v>Junio de 2016</v>
      </c>
      <c r="O845" s="24">
        <f t="shared" si="97"/>
        <v>42534</v>
      </c>
    </row>
    <row r="846" spans="1:15" x14ac:dyDescent="0.3">
      <c r="A846" s="1" t="s">
        <v>1157</v>
      </c>
      <c r="B846" s="1" t="str">
        <f t="shared" si="91"/>
        <v>Junio 14 de 2016</v>
      </c>
      <c r="C846" s="1" t="s">
        <v>428</v>
      </c>
      <c r="D846" s="2">
        <v>3166.51</v>
      </c>
      <c r="E846" s="1" t="s">
        <v>429</v>
      </c>
      <c r="F846" s="3">
        <v>-0.31951798429796191</v>
      </c>
      <c r="G846" s="1" t="s">
        <v>430</v>
      </c>
      <c r="H846" s="8">
        <f>VLOOKUP(B846,'TRM2'!C:D,2,0)</f>
        <v>2990.35</v>
      </c>
      <c r="I846" s="9">
        <f t="shared" si="92"/>
        <v>9468973.1785000004</v>
      </c>
      <c r="J846" s="7">
        <f t="shared" si="93"/>
        <v>9468.9731785000004</v>
      </c>
      <c r="K846" t="e">
        <f>VLOOKUP(A846,'Cacao Nacional'!B:D,3,0)</f>
        <v>#N/A</v>
      </c>
      <c r="L846" t="str">
        <f t="shared" si="94"/>
        <v>Junio</v>
      </c>
      <c r="M846" t="str">
        <f t="shared" si="95"/>
        <v>2016</v>
      </c>
      <c r="N846" t="str">
        <f t="shared" si="96"/>
        <v>Junio de 2016</v>
      </c>
      <c r="O846" s="24">
        <f t="shared" si="97"/>
        <v>42535</v>
      </c>
    </row>
    <row r="847" spans="1:15" x14ac:dyDescent="0.3">
      <c r="A847" s="1" t="s">
        <v>1158</v>
      </c>
      <c r="B847" s="1" t="str">
        <f t="shared" si="91"/>
        <v>Junio 15 de 2016</v>
      </c>
      <c r="C847" s="1" t="s">
        <v>428</v>
      </c>
      <c r="D847" s="2">
        <v>3142.96</v>
      </c>
      <c r="E847" s="1" t="s">
        <v>429</v>
      </c>
      <c r="F847" s="3">
        <v>-0.7437210051444707</v>
      </c>
      <c r="G847" s="1" t="s">
        <v>430</v>
      </c>
      <c r="H847" s="8">
        <f>VLOOKUP(B847,'TRM2'!C:D,2,0)</f>
        <v>3003.28</v>
      </c>
      <c r="I847" s="9">
        <f t="shared" si="92"/>
        <v>9439188.9088000003</v>
      </c>
      <c r="J847" s="7">
        <f t="shared" si="93"/>
        <v>9439.1889088000007</v>
      </c>
      <c r="K847" t="e">
        <f>VLOOKUP(A847,'Cacao Nacional'!B:D,3,0)</f>
        <v>#N/A</v>
      </c>
      <c r="L847" t="str">
        <f t="shared" si="94"/>
        <v>Junio</v>
      </c>
      <c r="M847" t="str">
        <f t="shared" si="95"/>
        <v>2016</v>
      </c>
      <c r="N847" t="str">
        <f t="shared" si="96"/>
        <v>Junio de 2016</v>
      </c>
      <c r="O847" s="24">
        <f t="shared" si="97"/>
        <v>42536</v>
      </c>
    </row>
    <row r="848" spans="1:15" x14ac:dyDescent="0.3">
      <c r="A848" s="1" t="s">
        <v>1159</v>
      </c>
      <c r="B848" s="1" t="str">
        <f t="shared" si="91"/>
        <v>Junio 16 de 2016</v>
      </c>
      <c r="C848" s="1" t="s">
        <v>428</v>
      </c>
      <c r="D848" s="2">
        <v>3064.84</v>
      </c>
      <c r="E848" s="1" t="s">
        <v>429</v>
      </c>
      <c r="F848" s="3">
        <v>-2.4855550181994008</v>
      </c>
      <c r="G848" s="1" t="s">
        <v>430</v>
      </c>
      <c r="H848" s="8">
        <f>VLOOKUP(B848,'TRM2'!C:D,2,0)</f>
        <v>2989.56</v>
      </c>
      <c r="I848" s="9">
        <f t="shared" si="92"/>
        <v>9162523.0703999996</v>
      </c>
      <c r="J848" s="7">
        <f t="shared" si="93"/>
        <v>9162.5230704000005</v>
      </c>
      <c r="K848" t="e">
        <f>VLOOKUP(A848,'Cacao Nacional'!B:D,3,0)</f>
        <v>#N/A</v>
      </c>
      <c r="L848" t="str">
        <f t="shared" si="94"/>
        <v>Junio</v>
      </c>
      <c r="M848" t="str">
        <f t="shared" si="95"/>
        <v>2016</v>
      </c>
      <c r="N848" t="str">
        <f t="shared" si="96"/>
        <v>Junio de 2016</v>
      </c>
      <c r="O848" s="24">
        <f t="shared" si="97"/>
        <v>42537</v>
      </c>
    </row>
    <row r="849" spans="1:15" x14ac:dyDescent="0.3">
      <c r="A849" s="1" t="s">
        <v>1160</v>
      </c>
      <c r="B849" s="1" t="str">
        <f t="shared" si="91"/>
        <v>Junio 17 de 2016</v>
      </c>
      <c r="C849" s="1" t="s">
        <v>428</v>
      </c>
      <c r="D849" s="2">
        <v>3108.4</v>
      </c>
      <c r="E849" s="1" t="s">
        <v>429</v>
      </c>
      <c r="F849" s="3">
        <v>1.4212813719476365</v>
      </c>
      <c r="G849" s="1" t="s">
        <v>430</v>
      </c>
      <c r="H849" s="8">
        <f>VLOOKUP(B849,'TRM2'!C:D,2,0)</f>
        <v>3019.12</v>
      </c>
      <c r="I849" s="9">
        <f t="shared" si="92"/>
        <v>9384632.6079999991</v>
      </c>
      <c r="J849" s="7">
        <f t="shared" si="93"/>
        <v>9384.6326079999999</v>
      </c>
      <c r="K849" t="e">
        <f>VLOOKUP(A849,'Cacao Nacional'!B:D,3,0)</f>
        <v>#N/A</v>
      </c>
      <c r="L849" t="str">
        <f t="shared" si="94"/>
        <v>Junio</v>
      </c>
      <c r="M849" t="str">
        <f t="shared" si="95"/>
        <v>2016</v>
      </c>
      <c r="N849" t="str">
        <f t="shared" si="96"/>
        <v>Junio de 2016</v>
      </c>
      <c r="O849" s="24">
        <f t="shared" si="97"/>
        <v>42538</v>
      </c>
    </row>
    <row r="850" spans="1:15" x14ac:dyDescent="0.3">
      <c r="A850" s="1" t="s">
        <v>151</v>
      </c>
      <c r="B850" s="1" t="str">
        <f t="shared" si="91"/>
        <v>Junio 20 de 2016</v>
      </c>
      <c r="C850" s="1" t="s">
        <v>428</v>
      </c>
      <c r="D850" s="2">
        <v>3167.47</v>
      </c>
      <c r="E850" s="1" t="s">
        <v>429</v>
      </c>
      <c r="F850" s="3">
        <v>1.9003345772744726</v>
      </c>
      <c r="G850" s="1" t="s">
        <v>430</v>
      </c>
      <c r="H850" s="8">
        <f>VLOOKUP(B850,'TRM2'!C:D,2,0)</f>
        <v>3010.91</v>
      </c>
      <c r="I850" s="9">
        <f t="shared" si="92"/>
        <v>9536967.0976999998</v>
      </c>
      <c r="J850" s="7">
        <f t="shared" si="93"/>
        <v>9536.9670977000005</v>
      </c>
      <c r="K850">
        <f>VLOOKUP(A850,'Cacao Nacional'!B:D,3,0)</f>
        <v>8205</v>
      </c>
      <c r="L850" t="str">
        <f t="shared" si="94"/>
        <v>Junio</v>
      </c>
      <c r="M850" t="str">
        <f t="shared" si="95"/>
        <v>2016</v>
      </c>
      <c r="N850" t="str">
        <f t="shared" si="96"/>
        <v>Junio de 2016</v>
      </c>
      <c r="O850" s="24">
        <f t="shared" si="97"/>
        <v>42541</v>
      </c>
    </row>
    <row r="851" spans="1:15" x14ac:dyDescent="0.3">
      <c r="A851" s="1" t="s">
        <v>1161</v>
      </c>
      <c r="B851" s="1" t="str">
        <f t="shared" si="91"/>
        <v>Junio 21 de 2016</v>
      </c>
      <c r="C851" s="1" t="s">
        <v>428</v>
      </c>
      <c r="D851" s="2">
        <v>3179.91</v>
      </c>
      <c r="E851" s="1" t="s">
        <v>429</v>
      </c>
      <c r="F851" s="3">
        <v>0.3927424726990329</v>
      </c>
      <c r="G851" s="1" t="s">
        <v>430</v>
      </c>
      <c r="H851" s="8">
        <f>VLOOKUP(B851,'TRM2'!C:D,2,0)</f>
        <v>2972.97</v>
      </c>
      <c r="I851" s="9">
        <f t="shared" si="92"/>
        <v>9453777.0326999985</v>
      </c>
      <c r="J851" s="7">
        <f t="shared" si="93"/>
        <v>9453.777032699998</v>
      </c>
      <c r="K851" t="e">
        <f>VLOOKUP(A851,'Cacao Nacional'!B:D,3,0)</f>
        <v>#N/A</v>
      </c>
      <c r="L851" t="str">
        <f t="shared" si="94"/>
        <v>Junio</v>
      </c>
      <c r="M851" t="str">
        <f t="shared" si="95"/>
        <v>2016</v>
      </c>
      <c r="N851" t="str">
        <f t="shared" si="96"/>
        <v>Junio de 2016</v>
      </c>
      <c r="O851" s="24">
        <f t="shared" si="97"/>
        <v>42542</v>
      </c>
    </row>
    <row r="852" spans="1:15" x14ac:dyDescent="0.3">
      <c r="A852" s="1" t="s">
        <v>1162</v>
      </c>
      <c r="B852" s="1" t="str">
        <f t="shared" si="91"/>
        <v>Junio 22 de 2016</v>
      </c>
      <c r="C852" s="1" t="s">
        <v>428</v>
      </c>
      <c r="D852" s="2">
        <v>3192.83</v>
      </c>
      <c r="E852" s="1" t="s">
        <v>429</v>
      </c>
      <c r="F852" s="3">
        <v>0.40630080725555351</v>
      </c>
      <c r="G852" s="1" t="s">
        <v>430</v>
      </c>
      <c r="H852" s="8">
        <f>VLOOKUP(B852,'TRM2'!C:D,2,0)</f>
        <v>2976.29</v>
      </c>
      <c r="I852" s="9">
        <f t="shared" si="92"/>
        <v>9502788.0006999988</v>
      </c>
      <c r="J852" s="7">
        <f t="shared" si="93"/>
        <v>9502.7880006999985</v>
      </c>
      <c r="K852" t="e">
        <f>VLOOKUP(A852,'Cacao Nacional'!B:D,3,0)</f>
        <v>#N/A</v>
      </c>
      <c r="L852" t="str">
        <f t="shared" si="94"/>
        <v>Junio</v>
      </c>
      <c r="M852" t="str">
        <f t="shared" si="95"/>
        <v>2016</v>
      </c>
      <c r="N852" t="str">
        <f t="shared" si="96"/>
        <v>Junio de 2016</v>
      </c>
      <c r="O852" s="24">
        <f t="shared" si="97"/>
        <v>42543</v>
      </c>
    </row>
    <row r="853" spans="1:15" x14ac:dyDescent="0.3">
      <c r="A853" s="1" t="s">
        <v>1163</v>
      </c>
      <c r="B853" s="1" t="str">
        <f t="shared" si="91"/>
        <v>Junio 23 de 2016</v>
      </c>
      <c r="C853" s="1" t="s">
        <v>428</v>
      </c>
      <c r="D853" s="2">
        <v>3218.07</v>
      </c>
      <c r="E853" s="1" t="s">
        <v>429</v>
      </c>
      <c r="F853" s="3">
        <v>0.79052126170200843</v>
      </c>
      <c r="G853" s="1" t="s">
        <v>430</v>
      </c>
      <c r="H853" s="8">
        <f>VLOOKUP(B853,'TRM2'!C:D,2,0)</f>
        <v>2944.06</v>
      </c>
      <c r="I853" s="9">
        <f t="shared" si="92"/>
        <v>9474191.1642000005</v>
      </c>
      <c r="J853" s="7">
        <f t="shared" si="93"/>
        <v>9474.1911642000014</v>
      </c>
      <c r="K853" t="e">
        <f>VLOOKUP(A853,'Cacao Nacional'!B:D,3,0)</f>
        <v>#N/A</v>
      </c>
      <c r="L853" t="str">
        <f t="shared" si="94"/>
        <v>Junio</v>
      </c>
      <c r="M853" t="str">
        <f t="shared" si="95"/>
        <v>2016</v>
      </c>
      <c r="N853" t="str">
        <f t="shared" si="96"/>
        <v>Junio de 2016</v>
      </c>
      <c r="O853" s="24">
        <f t="shared" si="97"/>
        <v>42544</v>
      </c>
    </row>
    <row r="854" spans="1:15" x14ac:dyDescent="0.3">
      <c r="A854" s="1" t="s">
        <v>1164</v>
      </c>
      <c r="B854" s="1" t="str">
        <f t="shared" si="91"/>
        <v>Junio 24 de 2016</v>
      </c>
      <c r="C854" s="1" t="s">
        <v>428</v>
      </c>
      <c r="D854" s="2">
        <v>3044.66</v>
      </c>
      <c r="E854" s="1" t="s">
        <v>429</v>
      </c>
      <c r="F854" s="3">
        <v>-5.3886335598666371</v>
      </c>
      <c r="G854" s="1" t="s">
        <v>430</v>
      </c>
      <c r="H854" s="8">
        <f>VLOOKUP(B854,'TRM2'!C:D,2,0)</f>
        <v>2897.53</v>
      </c>
      <c r="I854" s="9">
        <f t="shared" si="92"/>
        <v>8821993.6897999998</v>
      </c>
      <c r="J854" s="7">
        <f t="shared" si="93"/>
        <v>8821.9936897999996</v>
      </c>
      <c r="K854" t="e">
        <f>VLOOKUP(A854,'Cacao Nacional'!B:D,3,0)</f>
        <v>#N/A</v>
      </c>
      <c r="L854" t="str">
        <f t="shared" si="94"/>
        <v>Junio</v>
      </c>
      <c r="M854" t="str">
        <f t="shared" si="95"/>
        <v>2016</v>
      </c>
      <c r="N854" t="str">
        <f t="shared" si="96"/>
        <v>Junio de 2016</v>
      </c>
      <c r="O854" s="24">
        <f t="shared" si="97"/>
        <v>42545</v>
      </c>
    </row>
    <row r="855" spans="1:15" x14ac:dyDescent="0.3">
      <c r="A855" s="1" t="s">
        <v>152</v>
      </c>
      <c r="B855" s="1" t="str">
        <f t="shared" si="91"/>
        <v>Junio 27 de 2016</v>
      </c>
      <c r="C855" s="1" t="s">
        <v>428</v>
      </c>
      <c r="D855" s="2">
        <v>3009.96</v>
      </c>
      <c r="E855" s="1" t="s">
        <v>429</v>
      </c>
      <c r="F855" s="3">
        <v>-1.1397003277870048</v>
      </c>
      <c r="G855" s="1" t="s">
        <v>430</v>
      </c>
      <c r="H855" s="8">
        <f>VLOOKUP(B855,'TRM2'!C:D,2,0)</f>
        <v>2972.92</v>
      </c>
      <c r="I855" s="9">
        <f t="shared" si="92"/>
        <v>8948370.2831999995</v>
      </c>
      <c r="J855" s="7">
        <f t="shared" si="93"/>
        <v>8948.3702831999999</v>
      </c>
      <c r="K855">
        <f>VLOOKUP(A855,'Cacao Nacional'!B:D,3,0)</f>
        <v>8122.5</v>
      </c>
      <c r="L855" t="str">
        <f t="shared" si="94"/>
        <v>Junio</v>
      </c>
      <c r="M855" t="str">
        <f t="shared" si="95"/>
        <v>2016</v>
      </c>
      <c r="N855" t="str">
        <f t="shared" si="96"/>
        <v>Junio de 2016</v>
      </c>
      <c r="O855" s="24">
        <f t="shared" si="97"/>
        <v>42548</v>
      </c>
    </row>
    <row r="856" spans="1:15" x14ac:dyDescent="0.3">
      <c r="A856" s="1" t="s">
        <v>1165</v>
      </c>
      <c r="B856" s="1" t="str">
        <f t="shared" si="91"/>
        <v>Junio 28 de 2016</v>
      </c>
      <c r="C856" s="1" t="s">
        <v>428</v>
      </c>
      <c r="D856" s="2">
        <v>3025.54</v>
      </c>
      <c r="E856" s="1" t="s">
        <v>429</v>
      </c>
      <c r="F856" s="3">
        <v>0.51761485202460922</v>
      </c>
      <c r="G856" s="1" t="s">
        <v>430</v>
      </c>
      <c r="H856" s="8">
        <f>VLOOKUP(B856,'TRM2'!C:D,2,0)</f>
        <v>3022.78</v>
      </c>
      <c r="I856" s="9">
        <f t="shared" si="92"/>
        <v>9145541.8012000006</v>
      </c>
      <c r="J856" s="7">
        <f t="shared" si="93"/>
        <v>9145.5418012000009</v>
      </c>
      <c r="K856" t="e">
        <f>VLOOKUP(A856,'Cacao Nacional'!B:D,3,0)</f>
        <v>#N/A</v>
      </c>
      <c r="L856" t="str">
        <f t="shared" si="94"/>
        <v>Junio</v>
      </c>
      <c r="M856" t="str">
        <f t="shared" si="95"/>
        <v>2016</v>
      </c>
      <c r="N856" t="str">
        <f t="shared" si="96"/>
        <v>Junio de 2016</v>
      </c>
      <c r="O856" s="24">
        <f t="shared" si="97"/>
        <v>42549</v>
      </c>
    </row>
    <row r="857" spans="1:15" x14ac:dyDescent="0.3">
      <c r="A857" s="1" t="s">
        <v>1166</v>
      </c>
      <c r="B857" s="1" t="str">
        <f t="shared" si="91"/>
        <v>Junio 29 de 2016</v>
      </c>
      <c r="C857" s="1" t="s">
        <v>428</v>
      </c>
      <c r="D857" s="2">
        <v>3058.2</v>
      </c>
      <c r="E857" s="1" t="s">
        <v>429</v>
      </c>
      <c r="F857" s="3">
        <v>1.079476721510866</v>
      </c>
      <c r="G857" s="1" t="s">
        <v>430</v>
      </c>
      <c r="H857" s="8">
        <f>VLOOKUP(B857,'TRM2'!C:D,2,0)</f>
        <v>3005.18</v>
      </c>
      <c r="I857" s="9">
        <f t="shared" si="92"/>
        <v>9190441.4759999998</v>
      </c>
      <c r="J857" s="7">
        <f t="shared" si="93"/>
        <v>9190.441476</v>
      </c>
      <c r="K857" t="e">
        <f>VLOOKUP(A857,'Cacao Nacional'!B:D,3,0)</f>
        <v>#N/A</v>
      </c>
      <c r="L857" t="str">
        <f t="shared" si="94"/>
        <v>Junio</v>
      </c>
      <c r="M857" t="str">
        <f t="shared" si="95"/>
        <v>2016</v>
      </c>
      <c r="N857" t="str">
        <f t="shared" si="96"/>
        <v>Junio de 2016</v>
      </c>
      <c r="O857" s="24">
        <f t="shared" si="97"/>
        <v>42550</v>
      </c>
    </row>
    <row r="858" spans="1:15" x14ac:dyDescent="0.3">
      <c r="A858" s="1" t="s">
        <v>1167</v>
      </c>
      <c r="B858" s="1" t="str">
        <f t="shared" si="91"/>
        <v>Junio 30 de 2016</v>
      </c>
      <c r="C858" s="1" t="s">
        <v>428</v>
      </c>
      <c r="D858" s="2">
        <v>2998.89</v>
      </c>
      <c r="E858" s="1" t="s">
        <v>429</v>
      </c>
      <c r="F858" s="3">
        <v>-1.9393761035903456</v>
      </c>
      <c r="G858" s="1" t="s">
        <v>430</v>
      </c>
      <c r="H858" s="8">
        <f>VLOOKUP(B858,'TRM2'!C:D,2,0)</f>
        <v>2916.15</v>
      </c>
      <c r="I858" s="9">
        <f t="shared" si="92"/>
        <v>8745213.0734999999</v>
      </c>
      <c r="J858" s="7">
        <f t="shared" si="93"/>
        <v>8745.2130734999992</v>
      </c>
      <c r="K858" t="e">
        <f>VLOOKUP(A858,'Cacao Nacional'!B:D,3,0)</f>
        <v>#N/A</v>
      </c>
      <c r="L858" t="str">
        <f t="shared" si="94"/>
        <v>Junio</v>
      </c>
      <c r="M858" t="str">
        <f t="shared" si="95"/>
        <v>2016</v>
      </c>
      <c r="N858" t="str">
        <f t="shared" si="96"/>
        <v>Junio de 2016</v>
      </c>
      <c r="O858" s="24">
        <f t="shared" si="97"/>
        <v>42551</v>
      </c>
    </row>
    <row r="859" spans="1:15" x14ac:dyDescent="0.3">
      <c r="A859" s="1" t="s">
        <v>1168</v>
      </c>
      <c r="B859" s="1" t="str">
        <f t="shared" si="91"/>
        <v>Julio 1 de 2016</v>
      </c>
      <c r="C859" s="1" t="s">
        <v>428</v>
      </c>
      <c r="D859" s="2">
        <v>3023.37</v>
      </c>
      <c r="E859" s="1" t="s">
        <v>429</v>
      </c>
      <c r="F859" s="3">
        <v>0.81630203175174876</v>
      </c>
      <c r="G859" s="1" t="s">
        <v>430</v>
      </c>
      <c r="H859" s="8">
        <f>VLOOKUP(B859,'TRM2'!C:D,2,0)</f>
        <v>2919.01</v>
      </c>
      <c r="I859" s="9">
        <f t="shared" si="92"/>
        <v>8825247.2637000009</v>
      </c>
      <c r="J859" s="7">
        <f t="shared" si="93"/>
        <v>8825.247263700001</v>
      </c>
      <c r="K859" t="e">
        <f>VLOOKUP(A859,'Cacao Nacional'!B:D,3,0)</f>
        <v>#N/A</v>
      </c>
      <c r="L859" t="str">
        <f t="shared" si="94"/>
        <v>Julio</v>
      </c>
      <c r="M859" t="str">
        <f t="shared" si="95"/>
        <v>2016</v>
      </c>
      <c r="N859" t="str">
        <f t="shared" si="96"/>
        <v>Julio de 2016</v>
      </c>
      <c r="O859" s="24">
        <f t="shared" si="97"/>
        <v>42552</v>
      </c>
    </row>
    <row r="860" spans="1:15" x14ac:dyDescent="0.3">
      <c r="A860" s="1" t="s">
        <v>1169</v>
      </c>
      <c r="B860" s="1" t="str">
        <f t="shared" si="91"/>
        <v>Julio 5 de 2016</v>
      </c>
      <c r="C860" s="1" t="s">
        <v>428</v>
      </c>
      <c r="D860" s="2">
        <v>3078.69</v>
      </c>
      <c r="E860" s="1" t="s">
        <v>429</v>
      </c>
      <c r="F860" s="3">
        <v>1.8297462765060235</v>
      </c>
      <c r="G860" s="1" t="s">
        <v>430</v>
      </c>
      <c r="H860" s="8">
        <f>VLOOKUP(B860,'TRM2'!C:D,2,0)</f>
        <v>2914.38</v>
      </c>
      <c r="I860" s="9">
        <f t="shared" si="92"/>
        <v>8972472.5622000005</v>
      </c>
      <c r="J860" s="7">
        <f t="shared" si="93"/>
        <v>8972.4725622000005</v>
      </c>
      <c r="K860" t="e">
        <f>VLOOKUP(A860,'Cacao Nacional'!B:D,3,0)</f>
        <v>#N/A</v>
      </c>
      <c r="L860" t="str">
        <f t="shared" si="94"/>
        <v>Julio</v>
      </c>
      <c r="M860" t="str">
        <f t="shared" si="95"/>
        <v>2016</v>
      </c>
      <c r="N860" t="str">
        <f t="shared" si="96"/>
        <v>Julio de 2016</v>
      </c>
      <c r="O860" s="24">
        <f t="shared" si="97"/>
        <v>42556</v>
      </c>
    </row>
    <row r="861" spans="1:15" x14ac:dyDescent="0.3">
      <c r="A861" s="1" t="s">
        <v>1170</v>
      </c>
      <c r="B861" s="1" t="str">
        <f t="shared" si="91"/>
        <v>Julio 6 de 2016</v>
      </c>
      <c r="C861" s="1" t="s">
        <v>428</v>
      </c>
      <c r="D861" s="2">
        <v>3101.59</v>
      </c>
      <c r="E861" s="1" t="s">
        <v>429</v>
      </c>
      <c r="F861" s="3">
        <v>0.74382285972280715</v>
      </c>
      <c r="G861" s="1" t="s">
        <v>430</v>
      </c>
      <c r="H861" s="8">
        <f>VLOOKUP(B861,'TRM2'!C:D,2,0)</f>
        <v>2966.87</v>
      </c>
      <c r="I861" s="9">
        <f t="shared" si="92"/>
        <v>9202014.3233000003</v>
      </c>
      <c r="J861" s="7">
        <f t="shared" si="93"/>
        <v>9202.0143232999999</v>
      </c>
      <c r="K861" t="e">
        <f>VLOOKUP(A861,'Cacao Nacional'!B:D,3,0)</f>
        <v>#N/A</v>
      </c>
      <c r="L861" t="str">
        <f t="shared" si="94"/>
        <v>Julio</v>
      </c>
      <c r="M861" t="str">
        <f t="shared" si="95"/>
        <v>2016</v>
      </c>
      <c r="N861" t="str">
        <f t="shared" si="96"/>
        <v>Julio de 2016</v>
      </c>
      <c r="O861" s="24">
        <f t="shared" si="97"/>
        <v>42557</v>
      </c>
    </row>
    <row r="862" spans="1:15" x14ac:dyDescent="0.3">
      <c r="A862" s="1" t="s">
        <v>1171</v>
      </c>
      <c r="B862" s="1" t="str">
        <f t="shared" si="91"/>
        <v>Julio 7 de 2016</v>
      </c>
      <c r="C862" s="1" t="s">
        <v>428</v>
      </c>
      <c r="D862" s="2">
        <v>3122.06</v>
      </c>
      <c r="E862" s="1" t="s">
        <v>429</v>
      </c>
      <c r="F862" s="3">
        <v>0.65998407268529369</v>
      </c>
      <c r="G862" s="1" t="s">
        <v>430</v>
      </c>
      <c r="H862" s="8">
        <f>VLOOKUP(B862,'TRM2'!C:D,2,0)</f>
        <v>3003.2</v>
      </c>
      <c r="I862" s="9">
        <f t="shared" si="92"/>
        <v>9376170.5920000002</v>
      </c>
      <c r="J862" s="7">
        <f t="shared" si="93"/>
        <v>9376.1705920000004</v>
      </c>
      <c r="K862" t="e">
        <f>VLOOKUP(A862,'Cacao Nacional'!B:D,3,0)</f>
        <v>#N/A</v>
      </c>
      <c r="L862" t="str">
        <f t="shared" si="94"/>
        <v>Julio</v>
      </c>
      <c r="M862" t="str">
        <f t="shared" si="95"/>
        <v>2016</v>
      </c>
      <c r="N862" t="str">
        <f t="shared" si="96"/>
        <v>Julio de 2016</v>
      </c>
      <c r="O862" s="24">
        <f t="shared" si="97"/>
        <v>42558</v>
      </c>
    </row>
    <row r="863" spans="1:15" x14ac:dyDescent="0.3">
      <c r="A863" s="1" t="s">
        <v>1172</v>
      </c>
      <c r="B863" s="1" t="str">
        <f t="shared" si="91"/>
        <v>Julio 8 de 2016</v>
      </c>
      <c r="C863" s="1" t="s">
        <v>428</v>
      </c>
      <c r="D863" s="2">
        <v>3114.41</v>
      </c>
      <c r="E863" s="1" t="s">
        <v>429</v>
      </c>
      <c r="F863" s="3">
        <v>-0.24503052471765729</v>
      </c>
      <c r="G863" s="1" t="s">
        <v>430</v>
      </c>
      <c r="H863" s="8">
        <f>VLOOKUP(B863,'TRM2'!C:D,2,0)</f>
        <v>2986.49</v>
      </c>
      <c r="I863" s="9">
        <f t="shared" si="92"/>
        <v>9301154.3208999988</v>
      </c>
      <c r="J863" s="7">
        <f t="shared" si="93"/>
        <v>9301.1543208999992</v>
      </c>
      <c r="K863" t="e">
        <f>VLOOKUP(A863,'Cacao Nacional'!B:D,3,0)</f>
        <v>#N/A</v>
      </c>
      <c r="L863" t="str">
        <f t="shared" si="94"/>
        <v>Julio</v>
      </c>
      <c r="M863" t="str">
        <f t="shared" si="95"/>
        <v>2016</v>
      </c>
      <c r="N863" t="str">
        <f t="shared" si="96"/>
        <v>Julio de 2016</v>
      </c>
      <c r="O863" s="24">
        <f t="shared" si="97"/>
        <v>42559</v>
      </c>
    </row>
    <row r="864" spans="1:15" x14ac:dyDescent="0.3">
      <c r="A864" s="1" t="s">
        <v>154</v>
      </c>
      <c r="B864" s="1" t="str">
        <f t="shared" si="91"/>
        <v>Julio 11 de 2016</v>
      </c>
      <c r="C864" s="1" t="s">
        <v>428</v>
      </c>
      <c r="D864" s="2">
        <v>3120.27</v>
      </c>
      <c r="E864" s="1" t="s">
        <v>429</v>
      </c>
      <c r="F864" s="3">
        <v>0.1881576285717079</v>
      </c>
      <c r="G864" s="1" t="s">
        <v>430</v>
      </c>
      <c r="H864" s="8">
        <f>VLOOKUP(B864,'TRM2'!C:D,2,0)</f>
        <v>2952.64</v>
      </c>
      <c r="I864" s="9">
        <f t="shared" si="92"/>
        <v>9213034.0127999987</v>
      </c>
      <c r="J864" s="7">
        <f t="shared" si="93"/>
        <v>9213.0340127999989</v>
      </c>
      <c r="K864">
        <f>VLOOKUP(A864,'Cacao Nacional'!B:D,3,0)</f>
        <v>8080</v>
      </c>
      <c r="L864" t="str">
        <f t="shared" si="94"/>
        <v>Julio</v>
      </c>
      <c r="M864" t="str">
        <f t="shared" si="95"/>
        <v>2016</v>
      </c>
      <c r="N864" t="str">
        <f t="shared" si="96"/>
        <v>Julio de 2016</v>
      </c>
      <c r="O864" s="24">
        <f t="shared" si="97"/>
        <v>42562</v>
      </c>
    </row>
    <row r="865" spans="1:15" x14ac:dyDescent="0.3">
      <c r="A865" s="1" t="s">
        <v>1173</v>
      </c>
      <c r="B865" s="1" t="str">
        <f t="shared" si="91"/>
        <v>Julio 12 de 2016</v>
      </c>
      <c r="C865" s="1" t="s">
        <v>428</v>
      </c>
      <c r="D865" s="2">
        <v>3142.05</v>
      </c>
      <c r="E865" s="1" t="s">
        <v>429</v>
      </c>
      <c r="F865" s="3">
        <v>0.69801651780135054</v>
      </c>
      <c r="G865" s="1" t="s">
        <v>430</v>
      </c>
      <c r="H865" s="8">
        <f>VLOOKUP(B865,'TRM2'!C:D,2,0)</f>
        <v>2929.81</v>
      </c>
      <c r="I865" s="9">
        <f t="shared" si="92"/>
        <v>9205609.5105000008</v>
      </c>
      <c r="J865" s="7">
        <f t="shared" si="93"/>
        <v>9205.6095105000004</v>
      </c>
      <c r="K865" t="e">
        <f>VLOOKUP(A865,'Cacao Nacional'!B:D,3,0)</f>
        <v>#N/A</v>
      </c>
      <c r="L865" t="str">
        <f t="shared" si="94"/>
        <v>Julio</v>
      </c>
      <c r="M865" t="str">
        <f t="shared" si="95"/>
        <v>2016</v>
      </c>
      <c r="N865" t="str">
        <f t="shared" si="96"/>
        <v>Julio de 2016</v>
      </c>
      <c r="O865" s="24">
        <f t="shared" si="97"/>
        <v>42563</v>
      </c>
    </row>
    <row r="866" spans="1:15" x14ac:dyDescent="0.3">
      <c r="A866" s="1" t="s">
        <v>1174</v>
      </c>
      <c r="B866" s="1" t="str">
        <f t="shared" si="91"/>
        <v>Julio 13 de 2016</v>
      </c>
      <c r="C866" s="1" t="s">
        <v>428</v>
      </c>
      <c r="D866" s="2">
        <v>3163.88</v>
      </c>
      <c r="E866" s="1" t="s">
        <v>429</v>
      </c>
      <c r="F866" s="3">
        <v>0.69476933848920064</v>
      </c>
      <c r="G866" s="1" t="s">
        <v>430</v>
      </c>
      <c r="H866" s="8">
        <f>VLOOKUP(B866,'TRM2'!C:D,2,0)</f>
        <v>2911.91</v>
      </c>
      <c r="I866" s="9">
        <f t="shared" si="92"/>
        <v>9212933.8107999992</v>
      </c>
      <c r="J866" s="7">
        <f t="shared" si="93"/>
        <v>9212.9338107999993</v>
      </c>
      <c r="K866" t="e">
        <f>VLOOKUP(A866,'Cacao Nacional'!B:D,3,0)</f>
        <v>#N/A</v>
      </c>
      <c r="L866" t="str">
        <f t="shared" si="94"/>
        <v>Julio</v>
      </c>
      <c r="M866" t="str">
        <f t="shared" si="95"/>
        <v>2016</v>
      </c>
      <c r="N866" t="str">
        <f t="shared" si="96"/>
        <v>Julio de 2016</v>
      </c>
      <c r="O866" s="24">
        <f t="shared" si="97"/>
        <v>42564</v>
      </c>
    </row>
    <row r="867" spans="1:15" x14ac:dyDescent="0.3">
      <c r="A867" s="1" t="s">
        <v>1175</v>
      </c>
      <c r="B867" s="1" t="str">
        <f t="shared" si="91"/>
        <v>Julio 14 de 2016</v>
      </c>
      <c r="C867" s="1" t="s">
        <v>428</v>
      </c>
      <c r="D867" s="2">
        <v>3185.6</v>
      </c>
      <c r="E867" s="1" t="s">
        <v>429</v>
      </c>
      <c r="F867" s="3">
        <v>0.68649885583523385</v>
      </c>
      <c r="G867" s="1" t="s">
        <v>430</v>
      </c>
      <c r="H867" s="8">
        <f>VLOOKUP(B867,'TRM2'!C:D,2,0)</f>
        <v>2936.53</v>
      </c>
      <c r="I867" s="9">
        <f t="shared" si="92"/>
        <v>9354609.9680000003</v>
      </c>
      <c r="J867" s="7">
        <f t="shared" si="93"/>
        <v>9354.6099680000007</v>
      </c>
      <c r="K867" t="e">
        <f>VLOOKUP(A867,'Cacao Nacional'!B:D,3,0)</f>
        <v>#N/A</v>
      </c>
      <c r="L867" t="str">
        <f t="shared" si="94"/>
        <v>Julio</v>
      </c>
      <c r="M867" t="str">
        <f t="shared" si="95"/>
        <v>2016</v>
      </c>
      <c r="N867" t="str">
        <f t="shared" si="96"/>
        <v>Julio de 2016</v>
      </c>
      <c r="O867" s="24">
        <f t="shared" si="97"/>
        <v>42565</v>
      </c>
    </row>
    <row r="868" spans="1:15" x14ac:dyDescent="0.3">
      <c r="A868" s="1" t="s">
        <v>1176</v>
      </c>
      <c r="B868" s="1" t="str">
        <f t="shared" si="91"/>
        <v>Julio 15 de 2016</v>
      </c>
      <c r="C868" s="1" t="s">
        <v>428</v>
      </c>
      <c r="D868" s="2">
        <v>3105.28</v>
      </c>
      <c r="E868" s="1" t="s">
        <v>429</v>
      </c>
      <c r="F868" s="3">
        <v>-2.5213460572576505</v>
      </c>
      <c r="G868" s="1" t="s">
        <v>430</v>
      </c>
      <c r="H868" s="8">
        <f>VLOOKUP(B868,'TRM2'!C:D,2,0)</f>
        <v>2923.07</v>
      </c>
      <c r="I868" s="9">
        <f t="shared" si="92"/>
        <v>9076950.8096000012</v>
      </c>
      <c r="J868" s="7">
        <f t="shared" si="93"/>
        <v>9076.9508096000009</v>
      </c>
      <c r="K868" t="e">
        <f>VLOOKUP(A868,'Cacao Nacional'!B:D,3,0)</f>
        <v>#N/A</v>
      </c>
      <c r="L868" t="str">
        <f t="shared" si="94"/>
        <v>Julio</v>
      </c>
      <c r="M868" t="str">
        <f t="shared" si="95"/>
        <v>2016</v>
      </c>
      <c r="N868" t="str">
        <f t="shared" si="96"/>
        <v>Julio de 2016</v>
      </c>
      <c r="O868" s="24">
        <f t="shared" si="97"/>
        <v>42566</v>
      </c>
    </row>
    <row r="869" spans="1:15" x14ac:dyDescent="0.3">
      <c r="A869" s="1" t="s">
        <v>155</v>
      </c>
      <c r="B869" s="1" t="str">
        <f t="shared" si="91"/>
        <v>Julio 18 de 2016</v>
      </c>
      <c r="C869" s="1" t="s">
        <v>428</v>
      </c>
      <c r="D869" s="2">
        <v>3138.04</v>
      </c>
      <c r="E869" s="1" t="s">
        <v>429</v>
      </c>
      <c r="F869" s="3">
        <v>1.0549773289365132</v>
      </c>
      <c r="G869" s="1" t="s">
        <v>430</v>
      </c>
      <c r="H869" s="8">
        <f>VLOOKUP(B869,'TRM2'!C:D,2,0)</f>
        <v>2923.46</v>
      </c>
      <c r="I869" s="9">
        <f t="shared" si="92"/>
        <v>9173934.4184000008</v>
      </c>
      <c r="J869" s="7">
        <f t="shared" si="93"/>
        <v>9173.9344184000001</v>
      </c>
      <c r="K869">
        <f>VLOOKUP(A869,'Cacao Nacional'!B:D,3,0)</f>
        <v>7980</v>
      </c>
      <c r="L869" t="str">
        <f t="shared" si="94"/>
        <v>Julio</v>
      </c>
      <c r="M869" t="str">
        <f t="shared" si="95"/>
        <v>2016</v>
      </c>
      <c r="N869" t="str">
        <f t="shared" si="96"/>
        <v>Julio de 2016</v>
      </c>
      <c r="O869" s="24">
        <f t="shared" si="97"/>
        <v>42569</v>
      </c>
    </row>
    <row r="870" spans="1:15" x14ac:dyDescent="0.3">
      <c r="A870" s="1" t="s">
        <v>1177</v>
      </c>
      <c r="B870" s="1" t="str">
        <f t="shared" si="91"/>
        <v>Julio 19 de 2016</v>
      </c>
      <c r="C870" s="1" t="s">
        <v>428</v>
      </c>
      <c r="D870" s="2">
        <v>3056</v>
      </c>
      <c r="E870" s="1" t="s">
        <v>429</v>
      </c>
      <c r="F870" s="3">
        <v>-2.6143707537188807</v>
      </c>
      <c r="G870" s="1" t="s">
        <v>430</v>
      </c>
      <c r="H870" s="8">
        <f>VLOOKUP(B870,'TRM2'!C:D,2,0)</f>
        <v>2928.3</v>
      </c>
      <c r="I870" s="9">
        <f t="shared" si="92"/>
        <v>8948884.8000000007</v>
      </c>
      <c r="J870" s="7">
        <f t="shared" si="93"/>
        <v>8948.8848000000016</v>
      </c>
      <c r="K870" t="e">
        <f>VLOOKUP(A870,'Cacao Nacional'!B:D,3,0)</f>
        <v>#N/A</v>
      </c>
      <c r="L870" t="str">
        <f t="shared" si="94"/>
        <v>Julio</v>
      </c>
      <c r="M870" t="str">
        <f t="shared" si="95"/>
        <v>2016</v>
      </c>
      <c r="N870" t="str">
        <f t="shared" si="96"/>
        <v>Julio de 2016</v>
      </c>
      <c r="O870" s="24">
        <f t="shared" si="97"/>
        <v>42570</v>
      </c>
    </row>
    <row r="871" spans="1:15" x14ac:dyDescent="0.3">
      <c r="A871" s="1" t="s">
        <v>1178</v>
      </c>
      <c r="B871" s="1" t="str">
        <f t="shared" si="91"/>
        <v>Julio 21 de 2016</v>
      </c>
      <c r="C871" s="1" t="s">
        <v>428</v>
      </c>
      <c r="D871" s="2">
        <v>2989.03</v>
      </c>
      <c r="E871" s="1" t="s">
        <v>429</v>
      </c>
      <c r="F871" s="3">
        <v>-2.1914267015706739</v>
      </c>
      <c r="G871" s="1" t="s">
        <v>430</v>
      </c>
      <c r="H871" s="8">
        <f>VLOOKUP(B871,'TRM2'!C:D,2,0)</f>
        <v>2931.08</v>
      </c>
      <c r="I871" s="9">
        <f t="shared" si="92"/>
        <v>8761086.0524000004</v>
      </c>
      <c r="J871" s="7">
        <f t="shared" si="93"/>
        <v>8761.0860524</v>
      </c>
      <c r="K871" t="e">
        <f>VLOOKUP(A871,'Cacao Nacional'!B:D,3,0)</f>
        <v>#N/A</v>
      </c>
      <c r="L871" t="str">
        <f t="shared" si="94"/>
        <v>Julio</v>
      </c>
      <c r="M871" t="str">
        <f t="shared" si="95"/>
        <v>2016</v>
      </c>
      <c r="N871" t="str">
        <f t="shared" si="96"/>
        <v>Julio de 2016</v>
      </c>
      <c r="O871" s="24">
        <f t="shared" si="97"/>
        <v>42572</v>
      </c>
    </row>
    <row r="872" spans="1:15" x14ac:dyDescent="0.3">
      <c r="A872" s="1" t="s">
        <v>1179</v>
      </c>
      <c r="B872" s="1" t="str">
        <f t="shared" si="91"/>
        <v>Julio 22 de 2016</v>
      </c>
      <c r="C872" s="1" t="s">
        <v>428</v>
      </c>
      <c r="D872" s="2">
        <v>2968.17</v>
      </c>
      <c r="E872" s="1" t="s">
        <v>429</v>
      </c>
      <c r="F872" s="3">
        <v>-0.69788526712679788</v>
      </c>
      <c r="G872" s="1" t="s">
        <v>430</v>
      </c>
      <c r="H872" s="8">
        <f>VLOOKUP(B872,'TRM2'!C:D,2,0)</f>
        <v>2928.67</v>
      </c>
      <c r="I872" s="9">
        <f t="shared" si="92"/>
        <v>8692790.4339000005</v>
      </c>
      <c r="J872" s="7">
        <f t="shared" si="93"/>
        <v>8692.7904338999997</v>
      </c>
      <c r="K872" t="e">
        <f>VLOOKUP(A872,'Cacao Nacional'!B:D,3,0)</f>
        <v>#N/A</v>
      </c>
      <c r="L872" t="str">
        <f t="shared" si="94"/>
        <v>Julio</v>
      </c>
      <c r="M872" t="str">
        <f t="shared" si="95"/>
        <v>2016</v>
      </c>
      <c r="N872" t="str">
        <f t="shared" si="96"/>
        <v>Julio de 2016</v>
      </c>
      <c r="O872" s="24">
        <f t="shared" si="97"/>
        <v>42573</v>
      </c>
    </row>
    <row r="873" spans="1:15" x14ac:dyDescent="0.3">
      <c r="A873" s="1" t="s">
        <v>156</v>
      </c>
      <c r="B873" s="1" t="str">
        <f t="shared" si="91"/>
        <v>Julio 25 de 2016</v>
      </c>
      <c r="C873" s="1" t="s">
        <v>428</v>
      </c>
      <c r="D873" s="2">
        <v>2934.1</v>
      </c>
      <c r="E873" s="1" t="s">
        <v>429</v>
      </c>
      <c r="F873" s="3">
        <v>-1.1478453053565045</v>
      </c>
      <c r="G873" s="1" t="s">
        <v>430</v>
      </c>
      <c r="H873" s="8">
        <f>VLOOKUP(B873,'TRM2'!C:D,2,0)</f>
        <v>2942.65</v>
      </c>
      <c r="I873" s="9">
        <f t="shared" si="92"/>
        <v>8634029.3650000002</v>
      </c>
      <c r="J873" s="7">
        <f t="shared" si="93"/>
        <v>8634.0293650000003</v>
      </c>
      <c r="K873">
        <f>VLOOKUP(A873,'Cacao Nacional'!B:D,3,0)</f>
        <v>7735</v>
      </c>
      <c r="L873" t="str">
        <f t="shared" si="94"/>
        <v>Julio</v>
      </c>
      <c r="M873" t="str">
        <f t="shared" si="95"/>
        <v>2016</v>
      </c>
      <c r="N873" t="str">
        <f t="shared" si="96"/>
        <v>Julio de 2016</v>
      </c>
      <c r="O873" s="24">
        <f t="shared" si="97"/>
        <v>42576</v>
      </c>
    </row>
    <row r="874" spans="1:15" x14ac:dyDescent="0.3">
      <c r="A874" s="1" t="s">
        <v>1180</v>
      </c>
      <c r="B874" s="1" t="str">
        <f t="shared" si="91"/>
        <v>Julio 26 de 2016</v>
      </c>
      <c r="C874" s="1" t="s">
        <v>428</v>
      </c>
      <c r="D874" s="2">
        <v>2931.42</v>
      </c>
      <c r="E874" s="1" t="s">
        <v>429</v>
      </c>
      <c r="F874" s="3">
        <v>-9.133976347090543E-2</v>
      </c>
      <c r="G874" s="1" t="s">
        <v>430</v>
      </c>
      <c r="H874" s="8">
        <f>VLOOKUP(B874,'TRM2'!C:D,2,0)</f>
        <v>2997.25</v>
      </c>
      <c r="I874" s="9">
        <f t="shared" si="92"/>
        <v>8786198.5950000007</v>
      </c>
      <c r="J874" s="7">
        <f t="shared" si="93"/>
        <v>8786.1985949999998</v>
      </c>
      <c r="K874" t="e">
        <f>VLOOKUP(A874,'Cacao Nacional'!B:D,3,0)</f>
        <v>#N/A</v>
      </c>
      <c r="L874" t="str">
        <f t="shared" si="94"/>
        <v>Julio</v>
      </c>
      <c r="M874" t="str">
        <f t="shared" si="95"/>
        <v>2016</v>
      </c>
      <c r="N874" t="str">
        <f t="shared" si="96"/>
        <v>Julio de 2016</v>
      </c>
      <c r="O874" s="24">
        <f t="shared" si="97"/>
        <v>42577</v>
      </c>
    </row>
    <row r="875" spans="1:15" x14ac:dyDescent="0.3">
      <c r="A875" s="1" t="s">
        <v>1181</v>
      </c>
      <c r="B875" s="1" t="str">
        <f t="shared" si="91"/>
        <v>Julio 27 de 2016</v>
      </c>
      <c r="C875" s="1" t="s">
        <v>428</v>
      </c>
      <c r="D875" s="2">
        <v>2937.89</v>
      </c>
      <c r="E875" s="1" t="s">
        <v>429</v>
      </c>
      <c r="F875" s="3">
        <v>0.22071214633180505</v>
      </c>
      <c r="G875" s="1" t="s">
        <v>430</v>
      </c>
      <c r="H875" s="8">
        <f>VLOOKUP(B875,'TRM2'!C:D,2,0)</f>
        <v>3055.15</v>
      </c>
      <c r="I875" s="9">
        <f t="shared" si="92"/>
        <v>8975694.6335000005</v>
      </c>
      <c r="J875" s="7">
        <f t="shared" si="93"/>
        <v>8975.6946335000011</v>
      </c>
      <c r="K875" t="e">
        <f>VLOOKUP(A875,'Cacao Nacional'!B:D,3,0)</f>
        <v>#N/A</v>
      </c>
      <c r="L875" t="str">
        <f t="shared" si="94"/>
        <v>Julio</v>
      </c>
      <c r="M875" t="str">
        <f t="shared" si="95"/>
        <v>2016</v>
      </c>
      <c r="N875" t="str">
        <f t="shared" si="96"/>
        <v>Julio de 2016</v>
      </c>
      <c r="O875" s="24">
        <f t="shared" si="97"/>
        <v>42578</v>
      </c>
    </row>
    <row r="876" spans="1:15" x14ac:dyDescent="0.3">
      <c r="A876" s="1" t="s">
        <v>1182</v>
      </c>
      <c r="B876" s="1" t="str">
        <f t="shared" si="91"/>
        <v>Julio 28 de 2016</v>
      </c>
      <c r="C876" s="1" t="s">
        <v>428</v>
      </c>
      <c r="D876" s="2">
        <v>2933.98</v>
      </c>
      <c r="E876" s="1" t="s">
        <v>429</v>
      </c>
      <c r="F876" s="3">
        <v>-0.13308871332826808</v>
      </c>
      <c r="G876" s="1" t="s">
        <v>430</v>
      </c>
      <c r="H876" s="8">
        <f>VLOOKUP(B876,'TRM2'!C:D,2,0)</f>
        <v>3073.52</v>
      </c>
      <c r="I876" s="9">
        <f t="shared" si="92"/>
        <v>9017646.2095999997</v>
      </c>
      <c r="J876" s="7">
        <f t="shared" si="93"/>
        <v>9017.6462095999996</v>
      </c>
      <c r="K876" t="e">
        <f>VLOOKUP(A876,'Cacao Nacional'!B:D,3,0)</f>
        <v>#N/A</v>
      </c>
      <c r="L876" t="str">
        <f t="shared" si="94"/>
        <v>Julio</v>
      </c>
      <c r="M876" t="str">
        <f t="shared" si="95"/>
        <v>2016</v>
      </c>
      <c r="N876" t="str">
        <f t="shared" si="96"/>
        <v>Julio de 2016</v>
      </c>
      <c r="O876" s="24">
        <f t="shared" si="97"/>
        <v>42579</v>
      </c>
    </row>
    <row r="877" spans="1:15" x14ac:dyDescent="0.3">
      <c r="A877" s="1" t="s">
        <v>1183</v>
      </c>
      <c r="B877" s="1" t="str">
        <f t="shared" si="91"/>
        <v>Julio 29 de 2016</v>
      </c>
      <c r="C877" s="1" t="s">
        <v>428</v>
      </c>
      <c r="D877" s="2">
        <v>2912.89</v>
      </c>
      <c r="E877" s="1" t="s">
        <v>429</v>
      </c>
      <c r="F877" s="3">
        <v>-0.71881880585416891</v>
      </c>
      <c r="G877" s="1" t="s">
        <v>430</v>
      </c>
      <c r="H877" s="8">
        <f>VLOOKUP(B877,'TRM2'!C:D,2,0)</f>
        <v>3091.78</v>
      </c>
      <c r="I877" s="9">
        <f t="shared" si="92"/>
        <v>9006015.0441999994</v>
      </c>
      <c r="J877" s="7">
        <f t="shared" si="93"/>
        <v>9006.0150441999995</v>
      </c>
      <c r="K877" t="e">
        <f>VLOOKUP(A877,'Cacao Nacional'!B:D,3,0)</f>
        <v>#N/A</v>
      </c>
      <c r="L877" t="str">
        <f t="shared" si="94"/>
        <v>Julio</v>
      </c>
      <c r="M877" t="str">
        <f t="shared" si="95"/>
        <v>2016</v>
      </c>
      <c r="N877" t="str">
        <f t="shared" si="96"/>
        <v>Julio de 2016</v>
      </c>
      <c r="O877" s="24">
        <f t="shared" si="97"/>
        <v>42580</v>
      </c>
    </row>
    <row r="878" spans="1:15" x14ac:dyDescent="0.3">
      <c r="A878" s="1" t="s">
        <v>157</v>
      </c>
      <c r="B878" s="1" t="str">
        <f t="shared" si="91"/>
        <v>Agosto 1 de 2016</v>
      </c>
      <c r="C878" s="1" t="s">
        <v>428</v>
      </c>
      <c r="D878" s="2">
        <v>2984.58</v>
      </c>
      <c r="E878" s="1" t="s">
        <v>429</v>
      </c>
      <c r="F878" s="3">
        <v>2.4611296684735797</v>
      </c>
      <c r="G878" s="1" t="s">
        <v>430</v>
      </c>
      <c r="H878" s="8">
        <f>VLOOKUP(B878,'TRM2'!C:D,2,0)</f>
        <v>3081.75</v>
      </c>
      <c r="I878" s="9">
        <f t="shared" si="92"/>
        <v>9197729.4149999991</v>
      </c>
      <c r="J878" s="7">
        <f t="shared" si="93"/>
        <v>9197.7294149999998</v>
      </c>
      <c r="K878">
        <f>VLOOKUP(A878,'Cacao Nacional'!B:D,3,0)</f>
        <v>7735</v>
      </c>
      <c r="L878" t="str">
        <f t="shared" si="94"/>
        <v>Agosto</v>
      </c>
      <c r="M878" t="str">
        <f t="shared" si="95"/>
        <v>2016</v>
      </c>
      <c r="N878" t="str">
        <f t="shared" si="96"/>
        <v>Agosto de 2016</v>
      </c>
      <c r="O878" s="24">
        <f t="shared" si="97"/>
        <v>42583</v>
      </c>
    </row>
    <row r="879" spans="1:15" x14ac:dyDescent="0.3">
      <c r="A879" s="1" t="s">
        <v>1184</v>
      </c>
      <c r="B879" s="1" t="str">
        <f t="shared" si="91"/>
        <v>Agosto 2 de 2016</v>
      </c>
      <c r="C879" s="1" t="s">
        <v>428</v>
      </c>
      <c r="D879" s="2">
        <v>2958.07</v>
      </c>
      <c r="E879" s="1" t="s">
        <v>429</v>
      </c>
      <c r="F879" s="3">
        <v>-0.88823218007223015</v>
      </c>
      <c r="G879" s="1" t="s">
        <v>430</v>
      </c>
      <c r="H879" s="8">
        <f>VLOOKUP(B879,'TRM2'!C:D,2,0)</f>
        <v>3090.28</v>
      </c>
      <c r="I879" s="9">
        <f t="shared" si="92"/>
        <v>9141264.5596000012</v>
      </c>
      <c r="J879" s="7">
        <f t="shared" si="93"/>
        <v>9141.264559600002</v>
      </c>
      <c r="K879" t="e">
        <f>VLOOKUP(A879,'Cacao Nacional'!B:D,3,0)</f>
        <v>#N/A</v>
      </c>
      <c r="L879" t="str">
        <f t="shared" si="94"/>
        <v>Agosto</v>
      </c>
      <c r="M879" t="str">
        <f t="shared" si="95"/>
        <v>2016</v>
      </c>
      <c r="N879" t="str">
        <f t="shared" si="96"/>
        <v>Agosto de 2016</v>
      </c>
      <c r="O879" s="24">
        <f t="shared" si="97"/>
        <v>42584</v>
      </c>
    </row>
    <row r="880" spans="1:15" x14ac:dyDescent="0.3">
      <c r="A880" s="1" t="s">
        <v>1185</v>
      </c>
      <c r="B880" s="1" t="str">
        <f t="shared" si="91"/>
        <v>Agosto 3 de 2016</v>
      </c>
      <c r="C880" s="1" t="s">
        <v>428</v>
      </c>
      <c r="D880" s="2">
        <v>3039.22</v>
      </c>
      <c r="E880" s="1" t="s">
        <v>429</v>
      </c>
      <c r="F880" s="3">
        <v>2.7433427876960192</v>
      </c>
      <c r="G880" s="1" t="s">
        <v>430</v>
      </c>
      <c r="H880" s="8">
        <f>VLOOKUP(B880,'TRM2'!C:D,2,0)</f>
        <v>3084.81</v>
      </c>
      <c r="I880" s="9">
        <f t="shared" si="92"/>
        <v>9375416.2481999993</v>
      </c>
      <c r="J880" s="7">
        <f t="shared" si="93"/>
        <v>9375.4162481999992</v>
      </c>
      <c r="K880" t="e">
        <f>VLOOKUP(A880,'Cacao Nacional'!B:D,3,0)</f>
        <v>#N/A</v>
      </c>
      <c r="L880" t="str">
        <f t="shared" si="94"/>
        <v>Agosto</v>
      </c>
      <c r="M880" t="str">
        <f t="shared" si="95"/>
        <v>2016</v>
      </c>
      <c r="N880" t="str">
        <f t="shared" si="96"/>
        <v>Agosto de 2016</v>
      </c>
      <c r="O880" s="24">
        <f t="shared" si="97"/>
        <v>42585</v>
      </c>
    </row>
    <row r="881" spans="1:15" x14ac:dyDescent="0.3">
      <c r="A881" s="1" t="s">
        <v>1186</v>
      </c>
      <c r="B881" s="1" t="str">
        <f t="shared" si="91"/>
        <v>Agosto 4 de 2016</v>
      </c>
      <c r="C881" s="1" t="s">
        <v>428</v>
      </c>
      <c r="D881" s="2">
        <v>3029.4</v>
      </c>
      <c r="E881" s="1" t="s">
        <v>429</v>
      </c>
      <c r="F881" s="3">
        <v>-0.3231092188127121</v>
      </c>
      <c r="G881" s="1" t="s">
        <v>430</v>
      </c>
      <c r="H881" s="8">
        <f>VLOOKUP(B881,'TRM2'!C:D,2,0)</f>
        <v>3110.43</v>
      </c>
      <c r="I881" s="9">
        <f t="shared" si="92"/>
        <v>9422736.6419999991</v>
      </c>
      <c r="J881" s="7">
        <f t="shared" si="93"/>
        <v>9422.7366419999998</v>
      </c>
      <c r="K881" t="e">
        <f>VLOOKUP(A881,'Cacao Nacional'!B:D,3,0)</f>
        <v>#N/A</v>
      </c>
      <c r="L881" t="str">
        <f t="shared" si="94"/>
        <v>Agosto</v>
      </c>
      <c r="M881" t="str">
        <f t="shared" si="95"/>
        <v>2016</v>
      </c>
      <c r="N881" t="str">
        <f t="shared" si="96"/>
        <v>Agosto de 2016</v>
      </c>
      <c r="O881" s="24">
        <f t="shared" si="97"/>
        <v>42586</v>
      </c>
    </row>
    <row r="882" spans="1:15" x14ac:dyDescent="0.3">
      <c r="A882" s="1" t="s">
        <v>1187</v>
      </c>
      <c r="B882" s="1" t="str">
        <f t="shared" si="91"/>
        <v>Agosto 5 de 2016</v>
      </c>
      <c r="C882" s="1" t="s">
        <v>428</v>
      </c>
      <c r="D882" s="2">
        <v>3047.68</v>
      </c>
      <c r="E882" s="1" t="s">
        <v>429</v>
      </c>
      <c r="F882" s="3">
        <v>0.60341981910608522</v>
      </c>
      <c r="G882" s="1" t="s">
        <v>430</v>
      </c>
      <c r="H882" s="8">
        <f>VLOOKUP(B882,'TRM2'!C:D,2,0)</f>
        <v>3079.83</v>
      </c>
      <c r="I882" s="9">
        <f t="shared" si="92"/>
        <v>9386336.2943999991</v>
      </c>
      <c r="J882" s="7">
        <f t="shared" si="93"/>
        <v>9386.3362943999982</v>
      </c>
      <c r="K882" t="e">
        <f>VLOOKUP(A882,'Cacao Nacional'!B:D,3,0)</f>
        <v>#N/A</v>
      </c>
      <c r="L882" t="str">
        <f t="shared" si="94"/>
        <v>Agosto</v>
      </c>
      <c r="M882" t="str">
        <f t="shared" si="95"/>
        <v>2016</v>
      </c>
      <c r="N882" t="str">
        <f t="shared" si="96"/>
        <v>Agosto de 2016</v>
      </c>
      <c r="O882" s="24">
        <f t="shared" si="97"/>
        <v>42587</v>
      </c>
    </row>
    <row r="883" spans="1:15" x14ac:dyDescent="0.3">
      <c r="A883" s="1" t="s">
        <v>158</v>
      </c>
      <c r="B883" s="1" t="str">
        <f t="shared" si="91"/>
        <v>Agosto 8 de 2016</v>
      </c>
      <c r="C883" s="1" t="s">
        <v>428</v>
      </c>
      <c r="D883" s="2">
        <v>3039.22</v>
      </c>
      <c r="E883" s="1" t="s">
        <v>429</v>
      </c>
      <c r="F883" s="3">
        <v>-0.27758819823603648</v>
      </c>
      <c r="G883" s="1" t="s">
        <v>430</v>
      </c>
      <c r="H883" s="8">
        <f>VLOOKUP(B883,'TRM2'!C:D,2,0)</f>
        <v>3052.8</v>
      </c>
      <c r="I883" s="9">
        <f t="shared" si="92"/>
        <v>9278130.8159999996</v>
      </c>
      <c r="J883" s="7">
        <f t="shared" si="93"/>
        <v>9278.130815999999</v>
      </c>
      <c r="K883">
        <f>VLOOKUP(A883,'Cacao Nacional'!B:D,3,0)</f>
        <v>8032.5</v>
      </c>
      <c r="L883" t="str">
        <f t="shared" si="94"/>
        <v>Agosto</v>
      </c>
      <c r="M883" t="str">
        <f t="shared" si="95"/>
        <v>2016</v>
      </c>
      <c r="N883" t="str">
        <f t="shared" si="96"/>
        <v>Agosto de 2016</v>
      </c>
      <c r="O883" s="24">
        <f t="shared" si="97"/>
        <v>42590</v>
      </c>
    </row>
    <row r="884" spans="1:15" x14ac:dyDescent="0.3">
      <c r="A884" s="1" t="s">
        <v>1188</v>
      </c>
      <c r="B884" s="1" t="str">
        <f t="shared" si="91"/>
        <v>Agosto 9 de 2016</v>
      </c>
      <c r="C884" s="1" t="s">
        <v>428</v>
      </c>
      <c r="D884" s="2">
        <v>3039.22</v>
      </c>
      <c r="E884" s="1" t="s">
        <v>429</v>
      </c>
      <c r="F884" s="3">
        <v>0</v>
      </c>
      <c r="G884" s="1" t="s">
        <v>430</v>
      </c>
      <c r="H884" s="8">
        <f>VLOOKUP(B884,'TRM2'!C:D,2,0)</f>
        <v>2992.5</v>
      </c>
      <c r="I884" s="9">
        <f t="shared" si="92"/>
        <v>9094865.8499999996</v>
      </c>
      <c r="J884" s="7">
        <f t="shared" si="93"/>
        <v>9094.8658500000001</v>
      </c>
      <c r="K884" t="e">
        <f>VLOOKUP(A884,'Cacao Nacional'!B:D,3,0)</f>
        <v>#N/A</v>
      </c>
      <c r="L884" t="str">
        <f t="shared" si="94"/>
        <v>Agosto</v>
      </c>
      <c r="M884" t="str">
        <f t="shared" si="95"/>
        <v>2016</v>
      </c>
      <c r="N884" t="str">
        <f t="shared" si="96"/>
        <v>Agosto de 2016</v>
      </c>
      <c r="O884" s="24">
        <f t="shared" si="97"/>
        <v>42591</v>
      </c>
    </row>
    <row r="885" spans="1:15" x14ac:dyDescent="0.3">
      <c r="A885" s="1" t="s">
        <v>1189</v>
      </c>
      <c r="B885" s="1" t="str">
        <f t="shared" si="91"/>
        <v>Agosto 10 de 2016</v>
      </c>
      <c r="C885" s="1" t="s">
        <v>428</v>
      </c>
      <c r="D885" s="2">
        <v>3039.22</v>
      </c>
      <c r="E885" s="1" t="s">
        <v>429</v>
      </c>
      <c r="F885" s="3">
        <v>0</v>
      </c>
      <c r="G885" s="1" t="s">
        <v>430</v>
      </c>
      <c r="H885" s="8">
        <f>VLOOKUP(B885,'TRM2'!C:D,2,0)</f>
        <v>2974.31</v>
      </c>
      <c r="I885" s="9">
        <f t="shared" si="92"/>
        <v>9039582.4381999988</v>
      </c>
      <c r="J885" s="7">
        <f t="shared" si="93"/>
        <v>9039.5824381999992</v>
      </c>
      <c r="K885" t="e">
        <f>VLOOKUP(A885,'Cacao Nacional'!B:D,3,0)</f>
        <v>#N/A</v>
      </c>
      <c r="L885" t="str">
        <f t="shared" si="94"/>
        <v>Agosto</v>
      </c>
      <c r="M885" t="str">
        <f t="shared" si="95"/>
        <v>2016</v>
      </c>
      <c r="N885" t="str">
        <f t="shared" si="96"/>
        <v>Agosto de 2016</v>
      </c>
      <c r="O885" s="24">
        <f t="shared" si="97"/>
        <v>42592</v>
      </c>
    </row>
    <row r="886" spans="1:15" x14ac:dyDescent="0.3">
      <c r="A886" s="1" t="s">
        <v>1190</v>
      </c>
      <c r="B886" s="1" t="str">
        <f t="shared" si="91"/>
        <v>Agosto 11 de 2016</v>
      </c>
      <c r="C886" s="1" t="s">
        <v>428</v>
      </c>
      <c r="D886" s="2">
        <v>3037.06</v>
      </c>
      <c r="E886" s="1" t="s">
        <v>429</v>
      </c>
      <c r="F886" s="3">
        <v>-7.1070866867151916E-2</v>
      </c>
      <c r="G886" s="1" t="s">
        <v>430</v>
      </c>
      <c r="H886" s="8">
        <f>VLOOKUP(B886,'TRM2'!C:D,2,0)</f>
        <v>2954.9</v>
      </c>
      <c r="I886" s="9">
        <f t="shared" si="92"/>
        <v>8974208.5940000005</v>
      </c>
      <c r="J886" s="7">
        <f t="shared" si="93"/>
        <v>8974.2085939999997</v>
      </c>
      <c r="K886" t="e">
        <f>VLOOKUP(A886,'Cacao Nacional'!B:D,3,0)</f>
        <v>#N/A</v>
      </c>
      <c r="L886" t="str">
        <f t="shared" si="94"/>
        <v>Agosto</v>
      </c>
      <c r="M886" t="str">
        <f t="shared" si="95"/>
        <v>2016</v>
      </c>
      <c r="N886" t="str">
        <f t="shared" si="96"/>
        <v>Agosto de 2016</v>
      </c>
      <c r="O886" s="24">
        <f t="shared" si="97"/>
        <v>42593</v>
      </c>
    </row>
    <row r="887" spans="1:15" x14ac:dyDescent="0.3">
      <c r="A887" s="1" t="s">
        <v>1191</v>
      </c>
      <c r="B887" s="1" t="str">
        <f t="shared" si="91"/>
        <v>Agosto 12 de 2016</v>
      </c>
      <c r="C887" s="1" t="s">
        <v>428</v>
      </c>
      <c r="D887" s="2">
        <v>3029.46</v>
      </c>
      <c r="E887" s="1" t="s">
        <v>429</v>
      </c>
      <c r="F887" s="3">
        <v>-0.25024201036528448</v>
      </c>
      <c r="G887" s="1" t="s">
        <v>430</v>
      </c>
      <c r="H887" s="8">
        <f>VLOOKUP(B887,'TRM2'!C:D,2,0)</f>
        <v>2911.26</v>
      </c>
      <c r="I887" s="9">
        <f t="shared" si="92"/>
        <v>8819545.7196000014</v>
      </c>
      <c r="J887" s="7">
        <f t="shared" si="93"/>
        <v>8819.5457196000007</v>
      </c>
      <c r="K887" t="e">
        <f>VLOOKUP(A887,'Cacao Nacional'!B:D,3,0)</f>
        <v>#N/A</v>
      </c>
      <c r="L887" t="str">
        <f t="shared" si="94"/>
        <v>Agosto</v>
      </c>
      <c r="M887" t="str">
        <f t="shared" si="95"/>
        <v>2016</v>
      </c>
      <c r="N887" t="str">
        <f t="shared" si="96"/>
        <v>Agosto de 2016</v>
      </c>
      <c r="O887" s="24">
        <f t="shared" si="97"/>
        <v>42594</v>
      </c>
    </row>
    <row r="888" spans="1:15" x14ac:dyDescent="0.3">
      <c r="A888" s="1" t="s">
        <v>1192</v>
      </c>
      <c r="B888" s="1" t="str">
        <f t="shared" si="91"/>
        <v>Agosto 16 de 2016</v>
      </c>
      <c r="C888" s="1" t="s">
        <v>428</v>
      </c>
      <c r="D888" s="2">
        <v>3078.79</v>
      </c>
      <c r="E888" s="1" t="s">
        <v>429</v>
      </c>
      <c r="F888" s="3">
        <v>1.6283430050239953</v>
      </c>
      <c r="G888" s="1" t="s">
        <v>430</v>
      </c>
      <c r="H888" s="8">
        <f>VLOOKUP(B888,'TRM2'!C:D,2,0)</f>
        <v>2908.67</v>
      </c>
      <c r="I888" s="9">
        <f t="shared" si="92"/>
        <v>8955184.1093000006</v>
      </c>
      <c r="J888" s="7">
        <f t="shared" si="93"/>
        <v>8955.1841093000003</v>
      </c>
      <c r="K888" t="e">
        <f>VLOOKUP(A888,'Cacao Nacional'!B:D,3,0)</f>
        <v>#N/A</v>
      </c>
      <c r="L888" t="str">
        <f t="shared" si="94"/>
        <v>Agosto</v>
      </c>
      <c r="M888" t="str">
        <f t="shared" si="95"/>
        <v>2016</v>
      </c>
      <c r="N888" t="str">
        <f t="shared" si="96"/>
        <v>Agosto de 2016</v>
      </c>
      <c r="O888" s="24">
        <f t="shared" si="97"/>
        <v>42598</v>
      </c>
    </row>
    <row r="889" spans="1:15" x14ac:dyDescent="0.3">
      <c r="A889" s="1" t="s">
        <v>1193</v>
      </c>
      <c r="B889" s="1" t="str">
        <f t="shared" si="91"/>
        <v>Agosto 17 de 2016</v>
      </c>
      <c r="C889" s="1" t="s">
        <v>428</v>
      </c>
      <c r="D889" s="2">
        <v>3094.28</v>
      </c>
      <c r="E889" s="1" t="s">
        <v>429</v>
      </c>
      <c r="F889" s="3">
        <v>0.50311973210255445</v>
      </c>
      <c r="G889" s="1" t="s">
        <v>430</v>
      </c>
      <c r="H889" s="8">
        <f>VLOOKUP(B889,'TRM2'!C:D,2,0)</f>
        <v>2905.3</v>
      </c>
      <c r="I889" s="9">
        <f t="shared" si="92"/>
        <v>8989811.6840000004</v>
      </c>
      <c r="J889" s="7">
        <f t="shared" si="93"/>
        <v>8989.8116840000002</v>
      </c>
      <c r="K889" t="e">
        <f>VLOOKUP(A889,'Cacao Nacional'!B:D,3,0)</f>
        <v>#N/A</v>
      </c>
      <c r="L889" t="str">
        <f t="shared" si="94"/>
        <v>Agosto</v>
      </c>
      <c r="M889" t="str">
        <f t="shared" si="95"/>
        <v>2016</v>
      </c>
      <c r="N889" t="str">
        <f t="shared" si="96"/>
        <v>Agosto de 2016</v>
      </c>
      <c r="O889" s="24">
        <f t="shared" si="97"/>
        <v>42599</v>
      </c>
    </row>
    <row r="890" spans="1:15" x14ac:dyDescent="0.3">
      <c r="A890" s="1" t="s">
        <v>1194</v>
      </c>
      <c r="B890" s="1" t="str">
        <f t="shared" si="91"/>
        <v>Agosto 18 de 2016</v>
      </c>
      <c r="C890" s="1" t="s">
        <v>428</v>
      </c>
      <c r="D890" s="2">
        <v>3139.41</v>
      </c>
      <c r="E890" s="1" t="s">
        <v>429</v>
      </c>
      <c r="F890" s="3">
        <v>1.458497614954033</v>
      </c>
      <c r="G890" s="1" t="s">
        <v>430</v>
      </c>
      <c r="H890" s="8">
        <f>VLOOKUP(B890,'TRM2'!C:D,2,0)</f>
        <v>2918.07</v>
      </c>
      <c r="I890" s="9">
        <f t="shared" si="92"/>
        <v>9161018.1387000009</v>
      </c>
      <c r="J890" s="7">
        <f t="shared" si="93"/>
        <v>9161.0181387000011</v>
      </c>
      <c r="K890" t="e">
        <f>VLOOKUP(A890,'Cacao Nacional'!B:D,3,0)</f>
        <v>#N/A</v>
      </c>
      <c r="L890" t="str">
        <f t="shared" si="94"/>
        <v>Agosto</v>
      </c>
      <c r="M890" t="str">
        <f t="shared" si="95"/>
        <v>2016</v>
      </c>
      <c r="N890" t="str">
        <f t="shared" si="96"/>
        <v>Agosto de 2016</v>
      </c>
      <c r="O890" s="24">
        <f t="shared" si="97"/>
        <v>42600</v>
      </c>
    </row>
    <row r="891" spans="1:15" x14ac:dyDescent="0.3">
      <c r="A891" s="1" t="s">
        <v>1195</v>
      </c>
      <c r="B891" s="1" t="str">
        <f t="shared" si="91"/>
        <v>Agosto 19 de 2016</v>
      </c>
      <c r="C891" s="1" t="s">
        <v>428</v>
      </c>
      <c r="D891" s="2">
        <v>3114.93</v>
      </c>
      <c r="E891" s="1" t="s">
        <v>429</v>
      </c>
      <c r="F891" s="3">
        <v>-0.77976435062639227</v>
      </c>
      <c r="G891" s="1" t="s">
        <v>430</v>
      </c>
      <c r="H891" s="8">
        <f>VLOOKUP(B891,'TRM2'!C:D,2,0)</f>
        <v>2884.02</v>
      </c>
      <c r="I891" s="9">
        <f t="shared" si="92"/>
        <v>8983520.4185999986</v>
      </c>
      <c r="J891" s="7">
        <f t="shared" si="93"/>
        <v>8983.5204185999992</v>
      </c>
      <c r="K891" t="e">
        <f>VLOOKUP(A891,'Cacao Nacional'!B:D,3,0)</f>
        <v>#N/A</v>
      </c>
      <c r="L891" t="str">
        <f t="shared" si="94"/>
        <v>Agosto</v>
      </c>
      <c r="M891" t="str">
        <f t="shared" si="95"/>
        <v>2016</v>
      </c>
      <c r="N891" t="str">
        <f t="shared" si="96"/>
        <v>Agosto de 2016</v>
      </c>
      <c r="O891" s="24">
        <f t="shared" si="97"/>
        <v>42601</v>
      </c>
    </row>
    <row r="892" spans="1:15" x14ac:dyDescent="0.3">
      <c r="A892" s="1" t="s">
        <v>160</v>
      </c>
      <c r="B892" s="1" t="str">
        <f t="shared" si="91"/>
        <v>Agosto 22 de 2016</v>
      </c>
      <c r="C892" s="1" t="s">
        <v>428</v>
      </c>
      <c r="D892" s="2">
        <v>3020.3</v>
      </c>
      <c r="E892" s="1" t="s">
        <v>429</v>
      </c>
      <c r="F892" s="3">
        <v>-3.0379494884315106</v>
      </c>
      <c r="G892" s="1" t="s">
        <v>430</v>
      </c>
      <c r="H892" s="8">
        <f>VLOOKUP(B892,'TRM2'!C:D,2,0)</f>
        <v>2867.37</v>
      </c>
      <c r="I892" s="9">
        <f t="shared" si="92"/>
        <v>8660317.6109999996</v>
      </c>
      <c r="J892" s="7">
        <f t="shared" si="93"/>
        <v>8660.3176110000004</v>
      </c>
      <c r="K892">
        <f>VLOOKUP(A892,'Cacao Nacional'!B:D,3,0)</f>
        <v>7955</v>
      </c>
      <c r="L892" t="str">
        <f t="shared" si="94"/>
        <v>Agosto</v>
      </c>
      <c r="M892" t="str">
        <f t="shared" si="95"/>
        <v>2016</v>
      </c>
      <c r="N892" t="str">
        <f t="shared" si="96"/>
        <v>Agosto de 2016</v>
      </c>
      <c r="O892" s="24">
        <f t="shared" si="97"/>
        <v>42604</v>
      </c>
    </row>
    <row r="893" spans="1:15" x14ac:dyDescent="0.3">
      <c r="A893" s="1" t="s">
        <v>1196</v>
      </c>
      <c r="B893" s="1" t="str">
        <f t="shared" si="91"/>
        <v>Agosto 23 de 2016</v>
      </c>
      <c r="C893" s="1" t="s">
        <v>428</v>
      </c>
      <c r="D893" s="2">
        <v>3054.01</v>
      </c>
      <c r="E893" s="1" t="s">
        <v>429</v>
      </c>
      <c r="F893" s="3">
        <v>1.1161142932821255</v>
      </c>
      <c r="G893" s="1" t="s">
        <v>430</v>
      </c>
      <c r="H893" s="8">
        <f>VLOOKUP(B893,'TRM2'!C:D,2,0)</f>
        <v>2883.89</v>
      </c>
      <c r="I893" s="9">
        <f t="shared" si="92"/>
        <v>8807428.8989000004</v>
      </c>
      <c r="J893" s="7">
        <f t="shared" si="93"/>
        <v>8807.4288988999997</v>
      </c>
      <c r="K893" t="e">
        <f>VLOOKUP(A893,'Cacao Nacional'!B:D,3,0)</f>
        <v>#N/A</v>
      </c>
      <c r="L893" t="str">
        <f t="shared" si="94"/>
        <v>Agosto</v>
      </c>
      <c r="M893" t="str">
        <f t="shared" si="95"/>
        <v>2016</v>
      </c>
      <c r="N893" t="str">
        <f t="shared" si="96"/>
        <v>Agosto de 2016</v>
      </c>
      <c r="O893" s="24">
        <f t="shared" si="97"/>
        <v>42605</v>
      </c>
    </row>
    <row r="894" spans="1:15" x14ac:dyDescent="0.3">
      <c r="A894" s="1" t="s">
        <v>1197</v>
      </c>
      <c r="B894" s="1" t="str">
        <f t="shared" si="91"/>
        <v>Agosto 24 de 2016</v>
      </c>
      <c r="C894" s="1" t="s">
        <v>428</v>
      </c>
      <c r="D894" s="2">
        <v>3053.76</v>
      </c>
      <c r="E894" s="1" t="s">
        <v>429</v>
      </c>
      <c r="F894" s="3">
        <v>-8.185958788609074E-3</v>
      </c>
      <c r="G894" s="1" t="s">
        <v>430</v>
      </c>
      <c r="H894" s="8">
        <f>VLOOKUP(B894,'TRM2'!C:D,2,0)</f>
        <v>2909.1</v>
      </c>
      <c r="I894" s="9">
        <f t="shared" si="92"/>
        <v>8883693.216</v>
      </c>
      <c r="J894" s="7">
        <f t="shared" si="93"/>
        <v>8883.6932159999997</v>
      </c>
      <c r="K894" t="e">
        <f>VLOOKUP(A894,'Cacao Nacional'!B:D,3,0)</f>
        <v>#N/A</v>
      </c>
      <c r="L894" t="str">
        <f t="shared" si="94"/>
        <v>Agosto</v>
      </c>
      <c r="M894" t="str">
        <f t="shared" si="95"/>
        <v>2016</v>
      </c>
      <c r="N894" t="str">
        <f t="shared" si="96"/>
        <v>Agosto de 2016</v>
      </c>
      <c r="O894" s="24">
        <f t="shared" si="97"/>
        <v>42606</v>
      </c>
    </row>
    <row r="895" spans="1:15" x14ac:dyDescent="0.3">
      <c r="A895" s="1" t="s">
        <v>1198</v>
      </c>
      <c r="B895" s="1" t="str">
        <f t="shared" si="91"/>
        <v>Agosto 25 de 2016</v>
      </c>
      <c r="C895" s="1" t="s">
        <v>428</v>
      </c>
      <c r="D895" s="2">
        <v>3055.93</v>
      </c>
      <c r="E895" s="1" t="s">
        <v>429</v>
      </c>
      <c r="F895" s="3">
        <v>7.105993922245421E-2</v>
      </c>
      <c r="G895" s="1" t="s">
        <v>430</v>
      </c>
      <c r="H895" s="8">
        <f>VLOOKUP(B895,'TRM2'!C:D,2,0)</f>
        <v>2938.28</v>
      </c>
      <c r="I895" s="9">
        <f t="shared" si="92"/>
        <v>8979178.0003999993</v>
      </c>
      <c r="J895" s="7">
        <f t="shared" si="93"/>
        <v>8979.1780003999993</v>
      </c>
      <c r="K895" t="e">
        <f>VLOOKUP(A895,'Cacao Nacional'!B:D,3,0)</f>
        <v>#N/A</v>
      </c>
      <c r="L895" t="str">
        <f t="shared" si="94"/>
        <v>Agosto</v>
      </c>
      <c r="M895" t="str">
        <f t="shared" si="95"/>
        <v>2016</v>
      </c>
      <c r="N895" t="str">
        <f t="shared" si="96"/>
        <v>Agosto de 2016</v>
      </c>
      <c r="O895" s="24">
        <f t="shared" si="97"/>
        <v>42607</v>
      </c>
    </row>
    <row r="896" spans="1:15" x14ac:dyDescent="0.3">
      <c r="A896" s="1" t="s">
        <v>1199</v>
      </c>
      <c r="B896" s="1" t="str">
        <f t="shared" si="91"/>
        <v>Agosto 26 de 2016</v>
      </c>
      <c r="C896" s="1" t="s">
        <v>428</v>
      </c>
      <c r="D896" s="2">
        <v>3041.12</v>
      </c>
      <c r="E896" s="1" t="s">
        <v>429</v>
      </c>
      <c r="F896" s="3">
        <v>-0.48463151970103852</v>
      </c>
      <c r="G896" s="1" t="s">
        <v>430</v>
      </c>
      <c r="H896" s="8">
        <f>VLOOKUP(B896,'TRM2'!C:D,2,0)</f>
        <v>2915.67</v>
      </c>
      <c r="I896" s="9">
        <f t="shared" si="92"/>
        <v>8866902.3504000008</v>
      </c>
      <c r="J896" s="7">
        <f t="shared" si="93"/>
        <v>8866.9023504000015</v>
      </c>
      <c r="K896" t="e">
        <f>VLOOKUP(A896,'Cacao Nacional'!B:D,3,0)</f>
        <v>#N/A</v>
      </c>
      <c r="L896" t="str">
        <f t="shared" si="94"/>
        <v>Agosto</v>
      </c>
      <c r="M896" t="str">
        <f t="shared" si="95"/>
        <v>2016</v>
      </c>
      <c r="N896" t="str">
        <f t="shared" si="96"/>
        <v>Agosto de 2016</v>
      </c>
      <c r="O896" s="24">
        <f t="shared" si="97"/>
        <v>42608</v>
      </c>
    </row>
    <row r="897" spans="1:15" x14ac:dyDescent="0.3">
      <c r="A897" s="1" t="s">
        <v>161</v>
      </c>
      <c r="B897" s="1" t="str">
        <f t="shared" si="91"/>
        <v>Agosto 29 de 2016</v>
      </c>
      <c r="C897" s="1" t="s">
        <v>428</v>
      </c>
      <c r="D897" s="2">
        <v>2968.06</v>
      </c>
      <c r="E897" s="1" t="s">
        <v>429</v>
      </c>
      <c r="F897" s="3">
        <v>-2.4024043773346646</v>
      </c>
      <c r="G897" s="1" t="s">
        <v>430</v>
      </c>
      <c r="H897" s="8">
        <f>VLOOKUP(B897,'TRM2'!C:D,2,0)</f>
        <v>2882.69</v>
      </c>
      <c r="I897" s="9">
        <f t="shared" si="92"/>
        <v>8555996.8814000003</v>
      </c>
      <c r="J897" s="7">
        <f t="shared" si="93"/>
        <v>8555.9968814000003</v>
      </c>
      <c r="K897">
        <f>VLOOKUP(A897,'Cacao Nacional'!B:D,3,0)</f>
        <v>7955</v>
      </c>
      <c r="L897" t="str">
        <f t="shared" si="94"/>
        <v>Agosto</v>
      </c>
      <c r="M897" t="str">
        <f t="shared" si="95"/>
        <v>2016</v>
      </c>
      <c r="N897" t="str">
        <f t="shared" si="96"/>
        <v>Agosto de 2016</v>
      </c>
      <c r="O897" s="24">
        <f t="shared" si="97"/>
        <v>42611</v>
      </c>
    </row>
    <row r="898" spans="1:15" x14ac:dyDescent="0.3">
      <c r="A898" s="1" t="s">
        <v>1200</v>
      </c>
      <c r="B898" s="1" t="str">
        <f t="shared" si="91"/>
        <v>Agosto 30 de 2016</v>
      </c>
      <c r="C898" s="1" t="s">
        <v>428</v>
      </c>
      <c r="D898" s="2">
        <v>2929.21</v>
      </c>
      <c r="E898" s="1" t="s">
        <v>429</v>
      </c>
      <c r="F898" s="3">
        <v>-1.3089358031845686</v>
      </c>
      <c r="G898" s="1" t="s">
        <v>430</v>
      </c>
      <c r="H898" s="8">
        <f>VLOOKUP(B898,'TRM2'!C:D,2,0)</f>
        <v>2924.29</v>
      </c>
      <c r="I898" s="9">
        <f t="shared" si="92"/>
        <v>8565859.5109000001</v>
      </c>
      <c r="J898" s="7">
        <f t="shared" si="93"/>
        <v>8565.8595108999998</v>
      </c>
      <c r="K898" t="e">
        <f>VLOOKUP(A898,'Cacao Nacional'!B:D,3,0)</f>
        <v>#N/A</v>
      </c>
      <c r="L898" t="str">
        <f t="shared" si="94"/>
        <v>Agosto</v>
      </c>
      <c r="M898" t="str">
        <f t="shared" si="95"/>
        <v>2016</v>
      </c>
      <c r="N898" t="str">
        <f t="shared" si="96"/>
        <v>Agosto de 2016</v>
      </c>
      <c r="O898" s="24">
        <f t="shared" si="97"/>
        <v>42612</v>
      </c>
    </row>
    <row r="899" spans="1:15" x14ac:dyDescent="0.3">
      <c r="A899" s="1" t="s">
        <v>1201</v>
      </c>
      <c r="B899" s="1" t="str">
        <f t="shared" ref="B899:B962" si="98">MID(A899,FIND(",",A899,1)+2,LEN(A899)-FIND(",",A899,1))</f>
        <v>Agosto 31 de 2016</v>
      </c>
      <c r="C899" s="1" t="s">
        <v>428</v>
      </c>
      <c r="D899" s="2">
        <v>2940.74</v>
      </c>
      <c r="E899" s="1" t="s">
        <v>429</v>
      </c>
      <c r="F899" s="3">
        <v>0.39362148838764532</v>
      </c>
      <c r="G899" s="1" t="s">
        <v>430</v>
      </c>
      <c r="H899" s="8">
        <f>VLOOKUP(B899,'TRM2'!C:D,2,0)</f>
        <v>2933.82</v>
      </c>
      <c r="I899" s="9">
        <f t="shared" ref="I899:I962" si="99">D899*H899</f>
        <v>8627601.8267999999</v>
      </c>
      <c r="J899" s="7">
        <f t="shared" ref="J899:J962" si="100">I899/1000</f>
        <v>8627.6018268000007</v>
      </c>
      <c r="K899" t="e">
        <f>VLOOKUP(A899,'Cacao Nacional'!B:D,3,0)</f>
        <v>#N/A</v>
      </c>
      <c r="L899" t="str">
        <f t="shared" ref="L899:L962" si="101">MID(A899,FIND(" ",A899,1)+1,FIND(" ",A899,FIND(" ",A899,1)+1)-FIND(" ",A899,1)-1)</f>
        <v>Agosto</v>
      </c>
      <c r="M899" t="str">
        <f t="shared" ref="M899:M962" si="102">RIGHT(A899,4)</f>
        <v>2016</v>
      </c>
      <c r="N899" t="str">
        <f t="shared" ref="N899:N962" si="103">_xlfn.CONCAT(L899," de ",M899)</f>
        <v>Agosto de 2016</v>
      </c>
      <c r="O899" s="24">
        <f t="shared" ref="O899:O962" si="104">VALUE(TEXT(VALUE(MID(A899,FIND(" ",A899,FIND(" ",A899,1)+1)+1,FIND(" ",A899,FIND(" ",A899,FIND(" ",A899,1)+1)+1)-FIND(" ",A899,FIND(" ",A899,1)+1)-1))&amp;"/"&amp;MONTH(L899&amp;1)&amp;"/"&amp;VALUE(M899),"dd/mm/yyyy"))</f>
        <v>42613</v>
      </c>
    </row>
    <row r="900" spans="1:15" x14ac:dyDescent="0.3">
      <c r="A900" s="1" t="s">
        <v>1202</v>
      </c>
      <c r="B900" s="1" t="str">
        <f t="shared" si="98"/>
        <v>Septiembre 1 de 2016</v>
      </c>
      <c r="C900" s="1" t="s">
        <v>428</v>
      </c>
      <c r="D900" s="2">
        <v>2928.58</v>
      </c>
      <c r="E900" s="1" t="s">
        <v>429</v>
      </c>
      <c r="F900" s="3">
        <v>-0.41350136360235368</v>
      </c>
      <c r="G900" s="1" t="s">
        <v>430</v>
      </c>
      <c r="H900" s="8">
        <f>VLOOKUP(B900,'TRM2'!C:D,2,0)</f>
        <v>2956.53</v>
      </c>
      <c r="I900" s="9">
        <f t="shared" si="99"/>
        <v>8658434.6273999996</v>
      </c>
      <c r="J900" s="7">
        <f t="shared" si="100"/>
        <v>8658.4346274</v>
      </c>
      <c r="K900" t="e">
        <f>VLOOKUP(A900,'Cacao Nacional'!B:D,3,0)</f>
        <v>#N/A</v>
      </c>
      <c r="L900" t="str">
        <f t="shared" si="101"/>
        <v>Septiembre</v>
      </c>
      <c r="M900" t="str">
        <f t="shared" si="102"/>
        <v>2016</v>
      </c>
      <c r="N900" t="str">
        <f t="shared" si="103"/>
        <v>Septiembre de 2016</v>
      </c>
      <c r="O900" s="24">
        <f t="shared" si="104"/>
        <v>42614</v>
      </c>
    </row>
    <row r="901" spans="1:15" x14ac:dyDescent="0.3">
      <c r="A901" s="1" t="s">
        <v>1203</v>
      </c>
      <c r="B901" s="1" t="str">
        <f t="shared" si="98"/>
        <v>Septiembre 2 de 2016</v>
      </c>
      <c r="C901" s="1" t="s">
        <v>428</v>
      </c>
      <c r="D901" s="2">
        <v>2938.54</v>
      </c>
      <c r="E901" s="1" t="s">
        <v>429</v>
      </c>
      <c r="F901" s="3">
        <v>0.34009656557102885</v>
      </c>
      <c r="G901" s="1" t="s">
        <v>430</v>
      </c>
      <c r="H901" s="8">
        <f>VLOOKUP(B901,'TRM2'!C:D,2,0)</f>
        <v>2986.36</v>
      </c>
      <c r="I901" s="9">
        <f t="shared" si="99"/>
        <v>8775538.3144000005</v>
      </c>
      <c r="J901" s="7">
        <f t="shared" si="100"/>
        <v>8775.5383144000007</v>
      </c>
      <c r="K901" t="e">
        <f>VLOOKUP(A901,'Cacao Nacional'!B:D,3,0)</f>
        <v>#N/A</v>
      </c>
      <c r="L901" t="str">
        <f t="shared" si="101"/>
        <v>Septiembre</v>
      </c>
      <c r="M901" t="str">
        <f t="shared" si="102"/>
        <v>2016</v>
      </c>
      <c r="N901" t="str">
        <f t="shared" si="103"/>
        <v>Septiembre de 2016</v>
      </c>
      <c r="O901" s="24">
        <f t="shared" si="104"/>
        <v>42615</v>
      </c>
    </row>
    <row r="902" spans="1:15" x14ac:dyDescent="0.3">
      <c r="A902" s="1" t="s">
        <v>162</v>
      </c>
      <c r="B902" s="1" t="str">
        <f t="shared" si="98"/>
        <v>Septiembre 5 de 2016</v>
      </c>
      <c r="C902" s="1" t="s">
        <v>428</v>
      </c>
      <c r="D902" s="2">
        <v>2945.74</v>
      </c>
      <c r="E902" s="1" t="s">
        <v>429</v>
      </c>
      <c r="F902" s="3">
        <v>0.24501963560134687</v>
      </c>
      <c r="G902" s="1" t="s">
        <v>430</v>
      </c>
      <c r="H902" s="8">
        <f>VLOOKUP(B902,'TRM2'!C:D,2,0)</f>
        <v>2957.56</v>
      </c>
      <c r="I902" s="9">
        <f t="shared" si="99"/>
        <v>8712202.7943999991</v>
      </c>
      <c r="J902" s="7">
        <f t="shared" si="100"/>
        <v>8712.2027943999983</v>
      </c>
      <c r="K902">
        <f>VLOOKUP(A902,'Cacao Nacional'!B:D,3,0)</f>
        <v>7955</v>
      </c>
      <c r="L902" t="str">
        <f t="shared" si="101"/>
        <v>Septiembre</v>
      </c>
      <c r="M902" t="str">
        <f t="shared" si="102"/>
        <v>2016</v>
      </c>
      <c r="N902" t="str">
        <f t="shared" si="103"/>
        <v>Septiembre de 2016</v>
      </c>
      <c r="O902" s="24">
        <f t="shared" si="104"/>
        <v>42618</v>
      </c>
    </row>
    <row r="903" spans="1:15" x14ac:dyDescent="0.3">
      <c r="A903" s="1" t="s">
        <v>1204</v>
      </c>
      <c r="B903" s="1" t="str">
        <f t="shared" si="98"/>
        <v>Septiembre 6 de 2016</v>
      </c>
      <c r="C903" s="1" t="s">
        <v>428</v>
      </c>
      <c r="D903" s="2">
        <v>2959.62</v>
      </c>
      <c r="E903" s="1" t="s">
        <v>429</v>
      </c>
      <c r="F903" s="3">
        <v>0.47118890329764707</v>
      </c>
      <c r="G903" s="1" t="s">
        <v>430</v>
      </c>
      <c r="H903" s="8">
        <f>VLOOKUP(B903,'TRM2'!C:D,2,0)</f>
        <v>2957.56</v>
      </c>
      <c r="I903" s="9">
        <f t="shared" si="99"/>
        <v>8753253.7271999996</v>
      </c>
      <c r="J903" s="7">
        <f t="shared" si="100"/>
        <v>8753.253727199999</v>
      </c>
      <c r="K903" t="e">
        <f>VLOOKUP(A903,'Cacao Nacional'!B:D,3,0)</f>
        <v>#N/A</v>
      </c>
      <c r="L903" t="str">
        <f t="shared" si="101"/>
        <v>Septiembre</v>
      </c>
      <c r="M903" t="str">
        <f t="shared" si="102"/>
        <v>2016</v>
      </c>
      <c r="N903" t="str">
        <f t="shared" si="103"/>
        <v>Septiembre de 2016</v>
      </c>
      <c r="O903" s="24">
        <f t="shared" si="104"/>
        <v>42619</v>
      </c>
    </row>
    <row r="904" spans="1:15" x14ac:dyDescent="0.3">
      <c r="A904" s="1" t="s">
        <v>1205</v>
      </c>
      <c r="B904" s="1" t="str">
        <f t="shared" si="98"/>
        <v>Septiembre 7 de 2016</v>
      </c>
      <c r="C904" s="1" t="s">
        <v>428</v>
      </c>
      <c r="D904" s="2">
        <v>2941</v>
      </c>
      <c r="E904" s="1" t="s">
        <v>429</v>
      </c>
      <c r="F904" s="3">
        <v>-0.62913482136219823</v>
      </c>
      <c r="G904" s="1" t="s">
        <v>430</v>
      </c>
      <c r="H904" s="8">
        <f>VLOOKUP(B904,'TRM2'!C:D,2,0)</f>
        <v>2887.64</v>
      </c>
      <c r="I904" s="9">
        <f t="shared" si="99"/>
        <v>8492549.2400000002</v>
      </c>
      <c r="J904" s="7">
        <f t="shared" si="100"/>
        <v>8492.5492400000003</v>
      </c>
      <c r="K904" t="e">
        <f>VLOOKUP(A904,'Cacao Nacional'!B:D,3,0)</f>
        <v>#N/A</v>
      </c>
      <c r="L904" t="str">
        <f t="shared" si="101"/>
        <v>Septiembre</v>
      </c>
      <c r="M904" t="str">
        <f t="shared" si="102"/>
        <v>2016</v>
      </c>
      <c r="N904" t="str">
        <f t="shared" si="103"/>
        <v>Septiembre de 2016</v>
      </c>
      <c r="O904" s="24">
        <f t="shared" si="104"/>
        <v>42620</v>
      </c>
    </row>
    <row r="905" spans="1:15" x14ac:dyDescent="0.3">
      <c r="A905" s="1" t="s">
        <v>1206</v>
      </c>
      <c r="B905" s="1" t="str">
        <f t="shared" si="98"/>
        <v>Septiembre 8 de 2016</v>
      </c>
      <c r="C905" s="1" t="s">
        <v>428</v>
      </c>
      <c r="D905" s="2">
        <v>2919.69</v>
      </c>
      <c r="E905" s="1" t="s">
        <v>429</v>
      </c>
      <c r="F905" s="3">
        <v>-0.72458347500849873</v>
      </c>
      <c r="G905" s="1" t="s">
        <v>430</v>
      </c>
      <c r="H905" s="8">
        <f>VLOOKUP(B905,'TRM2'!C:D,2,0)</f>
        <v>2840.38</v>
      </c>
      <c r="I905" s="9">
        <f t="shared" si="99"/>
        <v>8293029.0822000001</v>
      </c>
      <c r="J905" s="7">
        <f t="shared" si="100"/>
        <v>8293.0290822000006</v>
      </c>
      <c r="K905" t="e">
        <f>VLOOKUP(A905,'Cacao Nacional'!B:D,3,0)</f>
        <v>#N/A</v>
      </c>
      <c r="L905" t="str">
        <f t="shared" si="101"/>
        <v>Septiembre</v>
      </c>
      <c r="M905" t="str">
        <f t="shared" si="102"/>
        <v>2016</v>
      </c>
      <c r="N905" t="str">
        <f t="shared" si="103"/>
        <v>Septiembre de 2016</v>
      </c>
      <c r="O905" s="24">
        <f t="shared" si="104"/>
        <v>42621</v>
      </c>
    </row>
    <row r="906" spans="1:15" x14ac:dyDescent="0.3">
      <c r="A906" s="1" t="s">
        <v>1207</v>
      </c>
      <c r="B906" s="1" t="str">
        <f t="shared" si="98"/>
        <v>Septiembre 9 de 2016</v>
      </c>
      <c r="C906" s="1" t="s">
        <v>428</v>
      </c>
      <c r="D906" s="2">
        <v>2807.16</v>
      </c>
      <c r="E906" s="1" t="s">
        <v>429</v>
      </c>
      <c r="F906" s="3">
        <v>-3.8541762995386564</v>
      </c>
      <c r="G906" s="1" t="s">
        <v>430</v>
      </c>
      <c r="H906" s="8">
        <f>VLOOKUP(B906,'TRM2'!C:D,2,0)</f>
        <v>2846.13</v>
      </c>
      <c r="I906" s="9">
        <f t="shared" si="99"/>
        <v>7989542.2907999996</v>
      </c>
      <c r="J906" s="7">
        <f t="shared" si="100"/>
        <v>7989.5422908</v>
      </c>
      <c r="K906" t="e">
        <f>VLOOKUP(A906,'Cacao Nacional'!B:D,3,0)</f>
        <v>#N/A</v>
      </c>
      <c r="L906" t="str">
        <f t="shared" si="101"/>
        <v>Septiembre</v>
      </c>
      <c r="M906" t="str">
        <f t="shared" si="102"/>
        <v>2016</v>
      </c>
      <c r="N906" t="str">
        <f t="shared" si="103"/>
        <v>Septiembre de 2016</v>
      </c>
      <c r="O906" s="24">
        <f t="shared" si="104"/>
        <v>42622</v>
      </c>
    </row>
    <row r="907" spans="1:15" x14ac:dyDescent="0.3">
      <c r="A907" s="1" t="s">
        <v>163</v>
      </c>
      <c r="B907" s="1" t="str">
        <f t="shared" si="98"/>
        <v>Septiembre 12 de 2016</v>
      </c>
      <c r="C907" s="1" t="s">
        <v>428</v>
      </c>
      <c r="D907" s="2">
        <v>2841.16</v>
      </c>
      <c r="E907" s="1" t="s">
        <v>429</v>
      </c>
      <c r="F907" s="3">
        <v>1.211188532181992</v>
      </c>
      <c r="G907" s="1" t="s">
        <v>430</v>
      </c>
      <c r="H907" s="8">
        <f>VLOOKUP(B907,'TRM2'!C:D,2,0)</f>
        <v>2899.29</v>
      </c>
      <c r="I907" s="9">
        <f t="shared" si="99"/>
        <v>8237346.7763999999</v>
      </c>
      <c r="J907" s="7">
        <f t="shared" si="100"/>
        <v>8237.3467763999997</v>
      </c>
      <c r="K907">
        <f>VLOOKUP(A907,'Cacao Nacional'!B:D,3,0)</f>
        <v>7700</v>
      </c>
      <c r="L907" t="str">
        <f t="shared" si="101"/>
        <v>Septiembre</v>
      </c>
      <c r="M907" t="str">
        <f t="shared" si="102"/>
        <v>2016</v>
      </c>
      <c r="N907" t="str">
        <f t="shared" si="103"/>
        <v>Septiembre de 2016</v>
      </c>
      <c r="O907" s="24">
        <f t="shared" si="104"/>
        <v>42625</v>
      </c>
    </row>
    <row r="908" spans="1:15" x14ac:dyDescent="0.3">
      <c r="A908" s="1" t="s">
        <v>1208</v>
      </c>
      <c r="B908" s="1" t="str">
        <f t="shared" si="98"/>
        <v>Septiembre 13 de 2016</v>
      </c>
      <c r="C908" s="1" t="s">
        <v>428</v>
      </c>
      <c r="D908" s="2">
        <v>2830.5</v>
      </c>
      <c r="E908" s="1" t="s">
        <v>429</v>
      </c>
      <c r="F908" s="3">
        <v>-0.3751988624364645</v>
      </c>
      <c r="G908" s="1" t="s">
        <v>430</v>
      </c>
      <c r="H908" s="8">
        <f>VLOOKUP(B908,'TRM2'!C:D,2,0)</f>
        <v>2942.29</v>
      </c>
      <c r="I908" s="9">
        <f t="shared" si="99"/>
        <v>8328151.8449999997</v>
      </c>
      <c r="J908" s="7">
        <f t="shared" si="100"/>
        <v>8328.1518450000003</v>
      </c>
      <c r="K908" t="e">
        <f>VLOOKUP(A908,'Cacao Nacional'!B:D,3,0)</f>
        <v>#N/A</v>
      </c>
      <c r="L908" t="str">
        <f t="shared" si="101"/>
        <v>Septiembre</v>
      </c>
      <c r="M908" t="str">
        <f t="shared" si="102"/>
        <v>2016</v>
      </c>
      <c r="N908" t="str">
        <f t="shared" si="103"/>
        <v>Septiembre de 2016</v>
      </c>
      <c r="O908" s="24">
        <f t="shared" si="104"/>
        <v>42626</v>
      </c>
    </row>
    <row r="909" spans="1:15" x14ac:dyDescent="0.3">
      <c r="A909" s="1" t="s">
        <v>1209</v>
      </c>
      <c r="B909" s="1" t="str">
        <f t="shared" si="98"/>
        <v>Septiembre 14 de 2016</v>
      </c>
      <c r="C909" s="1" t="s">
        <v>428</v>
      </c>
      <c r="D909" s="2">
        <v>2856.74</v>
      </c>
      <c r="E909" s="1" t="s">
        <v>429</v>
      </c>
      <c r="F909" s="3">
        <v>0.92704469175056636</v>
      </c>
      <c r="G909" s="1" t="s">
        <v>430</v>
      </c>
      <c r="H909" s="8">
        <f>VLOOKUP(B909,'TRM2'!C:D,2,0)</f>
        <v>2976.19</v>
      </c>
      <c r="I909" s="9">
        <f t="shared" si="99"/>
        <v>8502201.0206000004</v>
      </c>
      <c r="J909" s="7">
        <f t="shared" si="100"/>
        <v>8502.2010205999995</v>
      </c>
      <c r="K909" t="e">
        <f>VLOOKUP(A909,'Cacao Nacional'!B:D,3,0)</f>
        <v>#N/A</v>
      </c>
      <c r="L909" t="str">
        <f t="shared" si="101"/>
        <v>Septiembre</v>
      </c>
      <c r="M909" t="str">
        <f t="shared" si="102"/>
        <v>2016</v>
      </c>
      <c r="N909" t="str">
        <f t="shared" si="103"/>
        <v>Septiembre de 2016</v>
      </c>
      <c r="O909" s="24">
        <f t="shared" si="104"/>
        <v>42627</v>
      </c>
    </row>
    <row r="910" spans="1:15" x14ac:dyDescent="0.3">
      <c r="A910" s="1" t="s">
        <v>1210</v>
      </c>
      <c r="B910" s="1" t="str">
        <f t="shared" si="98"/>
        <v>Septiembre 15 de 2016</v>
      </c>
      <c r="C910" s="1" t="s">
        <v>428</v>
      </c>
      <c r="D910" s="2">
        <v>2878.55</v>
      </c>
      <c r="E910" s="1" t="s">
        <v>429</v>
      </c>
      <c r="F910" s="3">
        <v>0.76345764752831557</v>
      </c>
      <c r="G910" s="1" t="s">
        <v>430</v>
      </c>
      <c r="H910" s="8">
        <f>VLOOKUP(B910,'TRM2'!C:D,2,0)</f>
        <v>2972.65</v>
      </c>
      <c r="I910" s="9">
        <f t="shared" si="99"/>
        <v>8556921.6575000007</v>
      </c>
      <c r="J910" s="7">
        <f t="shared" si="100"/>
        <v>8556.9216575000009</v>
      </c>
      <c r="K910" t="e">
        <f>VLOOKUP(A910,'Cacao Nacional'!B:D,3,0)</f>
        <v>#N/A</v>
      </c>
      <c r="L910" t="str">
        <f t="shared" si="101"/>
        <v>Septiembre</v>
      </c>
      <c r="M910" t="str">
        <f t="shared" si="102"/>
        <v>2016</v>
      </c>
      <c r="N910" t="str">
        <f t="shared" si="103"/>
        <v>Septiembre de 2016</v>
      </c>
      <c r="O910" s="24">
        <f t="shared" si="104"/>
        <v>42628</v>
      </c>
    </row>
    <row r="911" spans="1:15" x14ac:dyDescent="0.3">
      <c r="A911" s="1" t="s">
        <v>1211</v>
      </c>
      <c r="B911" s="1" t="str">
        <f t="shared" si="98"/>
        <v>Septiembre 16 de 2016</v>
      </c>
      <c r="C911" s="1" t="s">
        <v>428</v>
      </c>
      <c r="D911" s="2">
        <v>2848.2</v>
      </c>
      <c r="E911" s="1" t="s">
        <v>429</v>
      </c>
      <c r="F911" s="3">
        <v>-1.0543502805231926</v>
      </c>
      <c r="G911" s="1" t="s">
        <v>430</v>
      </c>
      <c r="H911" s="8">
        <f>VLOOKUP(B911,'TRM2'!C:D,2,0)</f>
        <v>2938.5</v>
      </c>
      <c r="I911" s="9">
        <f t="shared" si="99"/>
        <v>8369435.6999999993</v>
      </c>
      <c r="J911" s="7">
        <f t="shared" si="100"/>
        <v>8369.4357</v>
      </c>
      <c r="K911" t="e">
        <f>VLOOKUP(A911,'Cacao Nacional'!B:D,3,0)</f>
        <v>#N/A</v>
      </c>
      <c r="L911" t="str">
        <f t="shared" si="101"/>
        <v>Septiembre</v>
      </c>
      <c r="M911" t="str">
        <f t="shared" si="102"/>
        <v>2016</v>
      </c>
      <c r="N911" t="str">
        <f t="shared" si="103"/>
        <v>Septiembre de 2016</v>
      </c>
      <c r="O911" s="24">
        <f t="shared" si="104"/>
        <v>42629</v>
      </c>
    </row>
    <row r="912" spans="1:15" x14ac:dyDescent="0.3">
      <c r="A912" s="1" t="s">
        <v>164</v>
      </c>
      <c r="B912" s="1" t="str">
        <f t="shared" si="98"/>
        <v>Septiembre 19 de 2016</v>
      </c>
      <c r="C912" s="1" t="s">
        <v>428</v>
      </c>
      <c r="D912" s="2">
        <v>2898.73</v>
      </c>
      <c r="E912" s="1" t="s">
        <v>429</v>
      </c>
      <c r="F912" s="3">
        <v>1.7741029422091219</v>
      </c>
      <c r="G912" s="1" t="s">
        <v>430</v>
      </c>
      <c r="H912" s="8">
        <f>VLOOKUP(B912,'TRM2'!C:D,2,0)</f>
        <v>2956.58</v>
      </c>
      <c r="I912" s="9">
        <f t="shared" si="99"/>
        <v>8570327.1434000004</v>
      </c>
      <c r="J912" s="7">
        <f t="shared" si="100"/>
        <v>8570.3271433999998</v>
      </c>
      <c r="K912">
        <f>VLOOKUP(A912,'Cacao Nacional'!B:D,3,0)</f>
        <v>7700</v>
      </c>
      <c r="L912" t="str">
        <f t="shared" si="101"/>
        <v>Septiembre</v>
      </c>
      <c r="M912" t="str">
        <f t="shared" si="102"/>
        <v>2016</v>
      </c>
      <c r="N912" t="str">
        <f t="shared" si="103"/>
        <v>Septiembre de 2016</v>
      </c>
      <c r="O912" s="24">
        <f t="shared" si="104"/>
        <v>42632</v>
      </c>
    </row>
    <row r="913" spans="1:15" x14ac:dyDescent="0.3">
      <c r="A913" s="1" t="s">
        <v>1212</v>
      </c>
      <c r="B913" s="1" t="str">
        <f t="shared" si="98"/>
        <v>Septiembre 20 de 2016</v>
      </c>
      <c r="C913" s="1" t="s">
        <v>428</v>
      </c>
      <c r="D913" s="2">
        <v>2890.52</v>
      </c>
      <c r="E913" s="1" t="s">
        <v>429</v>
      </c>
      <c r="F913" s="3">
        <v>-0.283227482380216</v>
      </c>
      <c r="G913" s="1" t="s">
        <v>430</v>
      </c>
      <c r="H913" s="8">
        <f>VLOOKUP(B913,'TRM2'!C:D,2,0)</f>
        <v>2928.18</v>
      </c>
      <c r="I913" s="9">
        <f t="shared" si="99"/>
        <v>8463962.8535999991</v>
      </c>
      <c r="J913" s="7">
        <f t="shared" si="100"/>
        <v>8463.9628535999982</v>
      </c>
      <c r="K913" t="e">
        <f>VLOOKUP(A913,'Cacao Nacional'!B:D,3,0)</f>
        <v>#N/A</v>
      </c>
      <c r="L913" t="str">
        <f t="shared" si="101"/>
        <v>Septiembre</v>
      </c>
      <c r="M913" t="str">
        <f t="shared" si="102"/>
        <v>2016</v>
      </c>
      <c r="N913" t="str">
        <f t="shared" si="103"/>
        <v>Septiembre de 2016</v>
      </c>
      <c r="O913" s="24">
        <f t="shared" si="104"/>
        <v>42633</v>
      </c>
    </row>
    <row r="914" spans="1:15" x14ac:dyDescent="0.3">
      <c r="A914" s="1" t="s">
        <v>1213</v>
      </c>
      <c r="B914" s="1" t="str">
        <f t="shared" si="98"/>
        <v>Septiembre 21 de 2016</v>
      </c>
      <c r="C914" s="1" t="s">
        <v>428</v>
      </c>
      <c r="D914" s="2">
        <v>2898.77</v>
      </c>
      <c r="E914" s="1" t="s">
        <v>429</v>
      </c>
      <c r="F914" s="3">
        <v>0.28541577294050896</v>
      </c>
      <c r="G914" s="1" t="s">
        <v>430</v>
      </c>
      <c r="H914" s="8">
        <f>VLOOKUP(B914,'TRM2'!C:D,2,0)</f>
        <v>2911.11</v>
      </c>
      <c r="I914" s="9">
        <f t="shared" si="99"/>
        <v>8438638.3346999995</v>
      </c>
      <c r="J914" s="7">
        <f t="shared" si="100"/>
        <v>8438.6383346999992</v>
      </c>
      <c r="K914" t="e">
        <f>VLOOKUP(A914,'Cacao Nacional'!B:D,3,0)</f>
        <v>#N/A</v>
      </c>
      <c r="L914" t="str">
        <f t="shared" si="101"/>
        <v>Septiembre</v>
      </c>
      <c r="M914" t="str">
        <f t="shared" si="102"/>
        <v>2016</v>
      </c>
      <c r="N914" t="str">
        <f t="shared" si="103"/>
        <v>Septiembre de 2016</v>
      </c>
      <c r="O914" s="24">
        <f t="shared" si="104"/>
        <v>42634</v>
      </c>
    </row>
    <row r="915" spans="1:15" x14ac:dyDescent="0.3">
      <c r="A915" s="1" t="s">
        <v>1214</v>
      </c>
      <c r="B915" s="1" t="str">
        <f t="shared" si="98"/>
        <v>Septiembre 22 de 2016</v>
      </c>
      <c r="C915" s="1" t="s">
        <v>428</v>
      </c>
      <c r="D915" s="2">
        <v>2944.81</v>
      </c>
      <c r="E915" s="1" t="s">
        <v>429</v>
      </c>
      <c r="F915" s="3">
        <v>1.5882598481424866</v>
      </c>
      <c r="G915" s="1" t="s">
        <v>430</v>
      </c>
      <c r="H915" s="8">
        <f>VLOOKUP(B915,'TRM2'!C:D,2,0)</f>
        <v>2894.15</v>
      </c>
      <c r="I915" s="9">
        <f t="shared" si="99"/>
        <v>8522721.8615000006</v>
      </c>
      <c r="J915" s="7">
        <f t="shared" si="100"/>
        <v>8522.7218615000002</v>
      </c>
      <c r="K915" t="e">
        <f>VLOOKUP(A915,'Cacao Nacional'!B:D,3,0)</f>
        <v>#N/A</v>
      </c>
      <c r="L915" t="str">
        <f t="shared" si="101"/>
        <v>Septiembre</v>
      </c>
      <c r="M915" t="str">
        <f t="shared" si="102"/>
        <v>2016</v>
      </c>
      <c r="N915" t="str">
        <f t="shared" si="103"/>
        <v>Septiembre de 2016</v>
      </c>
      <c r="O915" s="24">
        <f t="shared" si="104"/>
        <v>42635</v>
      </c>
    </row>
    <row r="916" spans="1:15" x14ac:dyDescent="0.3">
      <c r="A916" s="1" t="s">
        <v>1215</v>
      </c>
      <c r="B916" s="1" t="str">
        <f t="shared" si="98"/>
        <v>Septiembre 23 de 2016</v>
      </c>
      <c r="C916" s="1" t="s">
        <v>428</v>
      </c>
      <c r="D916" s="2">
        <v>2875.97</v>
      </c>
      <c r="E916" s="1" t="s">
        <v>429</v>
      </c>
      <c r="F916" s="3">
        <v>-2.3376720399618365</v>
      </c>
      <c r="G916" s="1" t="s">
        <v>430</v>
      </c>
      <c r="H916" s="8">
        <f>VLOOKUP(B916,'TRM2'!C:D,2,0)</f>
        <v>2862.52</v>
      </c>
      <c r="I916" s="9">
        <f t="shared" si="99"/>
        <v>8232521.6443999996</v>
      </c>
      <c r="J916" s="7">
        <f t="shared" si="100"/>
        <v>8232.5216443999998</v>
      </c>
      <c r="K916" t="e">
        <f>VLOOKUP(A916,'Cacao Nacional'!B:D,3,0)</f>
        <v>#N/A</v>
      </c>
      <c r="L916" t="str">
        <f t="shared" si="101"/>
        <v>Septiembre</v>
      </c>
      <c r="M916" t="str">
        <f t="shared" si="102"/>
        <v>2016</v>
      </c>
      <c r="N916" t="str">
        <f t="shared" si="103"/>
        <v>Septiembre de 2016</v>
      </c>
      <c r="O916" s="24">
        <f t="shared" si="104"/>
        <v>42636</v>
      </c>
    </row>
    <row r="917" spans="1:15" x14ac:dyDescent="0.3">
      <c r="A917" s="1" t="s">
        <v>165</v>
      </c>
      <c r="B917" s="1" t="str">
        <f t="shared" si="98"/>
        <v>Septiembre 26 de 2016</v>
      </c>
      <c r="C917" s="1" t="s">
        <v>428</v>
      </c>
      <c r="D917" s="2">
        <v>2868.78</v>
      </c>
      <c r="E917" s="1" t="s">
        <v>429</v>
      </c>
      <c r="F917" s="3">
        <v>-0.25000260781578387</v>
      </c>
      <c r="G917" s="1" t="s">
        <v>430</v>
      </c>
      <c r="H917" s="8">
        <f>VLOOKUP(B917,'TRM2'!C:D,2,0)</f>
        <v>2917.95</v>
      </c>
      <c r="I917" s="9">
        <f t="shared" si="99"/>
        <v>8370956.6009999998</v>
      </c>
      <c r="J917" s="7">
        <f t="shared" si="100"/>
        <v>8370.9566009999999</v>
      </c>
      <c r="K917">
        <f>VLOOKUP(A917,'Cacao Nacional'!B:D,3,0)</f>
        <v>7775</v>
      </c>
      <c r="L917" t="str">
        <f t="shared" si="101"/>
        <v>Septiembre</v>
      </c>
      <c r="M917" t="str">
        <f t="shared" si="102"/>
        <v>2016</v>
      </c>
      <c r="N917" t="str">
        <f t="shared" si="103"/>
        <v>Septiembre de 2016</v>
      </c>
      <c r="O917" s="24">
        <f t="shared" si="104"/>
        <v>42639</v>
      </c>
    </row>
    <row r="918" spans="1:15" x14ac:dyDescent="0.3">
      <c r="A918" s="1" t="s">
        <v>1216</v>
      </c>
      <c r="B918" s="1" t="str">
        <f t="shared" si="98"/>
        <v>Septiembre 27 de 2016</v>
      </c>
      <c r="C918" s="1" t="s">
        <v>428</v>
      </c>
      <c r="D918" s="2">
        <v>2890.01</v>
      </c>
      <c r="E918" s="1" t="s">
        <v>429</v>
      </c>
      <c r="F918" s="3">
        <v>0.74003583404792339</v>
      </c>
      <c r="G918" s="1" t="s">
        <v>430</v>
      </c>
      <c r="H918" s="8">
        <f>VLOOKUP(B918,'TRM2'!C:D,2,0)</f>
        <v>2917.58</v>
      </c>
      <c r="I918" s="9">
        <f t="shared" si="99"/>
        <v>8431835.3758000005</v>
      </c>
      <c r="J918" s="7">
        <f t="shared" si="100"/>
        <v>8431.8353758000012</v>
      </c>
      <c r="K918" t="e">
        <f>VLOOKUP(A918,'Cacao Nacional'!B:D,3,0)</f>
        <v>#N/A</v>
      </c>
      <c r="L918" t="str">
        <f t="shared" si="101"/>
        <v>Septiembre</v>
      </c>
      <c r="M918" t="str">
        <f t="shared" si="102"/>
        <v>2016</v>
      </c>
      <c r="N918" t="str">
        <f t="shared" si="103"/>
        <v>Septiembre de 2016</v>
      </c>
      <c r="O918" s="24">
        <f t="shared" si="104"/>
        <v>42640</v>
      </c>
    </row>
    <row r="919" spans="1:15" x14ac:dyDescent="0.3">
      <c r="A919" s="1" t="s">
        <v>1217</v>
      </c>
      <c r="B919" s="1" t="str">
        <f t="shared" si="98"/>
        <v>Septiembre 28 de 2016</v>
      </c>
      <c r="C919" s="1" t="s">
        <v>428</v>
      </c>
      <c r="D919" s="2">
        <v>2890.01</v>
      </c>
      <c r="E919" s="1" t="s">
        <v>429</v>
      </c>
      <c r="F919" s="3">
        <v>0</v>
      </c>
      <c r="G919" s="1" t="s">
        <v>430</v>
      </c>
      <c r="H919" s="8">
        <f>VLOOKUP(B919,'TRM2'!C:D,2,0)</f>
        <v>2921.99</v>
      </c>
      <c r="I919" s="9">
        <f t="shared" si="99"/>
        <v>8444580.3199000005</v>
      </c>
      <c r="J919" s="7">
        <f t="shared" si="100"/>
        <v>8444.5803199000002</v>
      </c>
      <c r="K919" t="e">
        <f>VLOOKUP(A919,'Cacao Nacional'!B:D,3,0)</f>
        <v>#N/A</v>
      </c>
      <c r="L919" t="str">
        <f t="shared" si="101"/>
        <v>Septiembre</v>
      </c>
      <c r="M919" t="str">
        <f t="shared" si="102"/>
        <v>2016</v>
      </c>
      <c r="N919" t="str">
        <f t="shared" si="103"/>
        <v>Septiembre de 2016</v>
      </c>
      <c r="O919" s="24">
        <f t="shared" si="104"/>
        <v>42641</v>
      </c>
    </row>
    <row r="920" spans="1:15" x14ac:dyDescent="0.3">
      <c r="A920" s="1" t="s">
        <v>1218</v>
      </c>
      <c r="B920" s="1" t="str">
        <f t="shared" si="98"/>
        <v>Septiembre 29 de 2016</v>
      </c>
      <c r="C920" s="1" t="s">
        <v>428</v>
      </c>
      <c r="D920" s="2">
        <v>2773.22</v>
      </c>
      <c r="E920" s="1" t="s">
        <v>429</v>
      </c>
      <c r="F920" s="3">
        <v>-4.041162487327048</v>
      </c>
      <c r="G920" s="1" t="s">
        <v>430</v>
      </c>
      <c r="H920" s="8">
        <f>VLOOKUP(B920,'TRM2'!C:D,2,0)</f>
        <v>2914.11</v>
      </c>
      <c r="I920" s="9">
        <f t="shared" si="99"/>
        <v>8081468.1342000002</v>
      </c>
      <c r="J920" s="7">
        <f t="shared" si="100"/>
        <v>8081.4681342000003</v>
      </c>
      <c r="K920" t="e">
        <f>VLOOKUP(A920,'Cacao Nacional'!B:D,3,0)</f>
        <v>#N/A</v>
      </c>
      <c r="L920" t="str">
        <f t="shared" si="101"/>
        <v>Septiembre</v>
      </c>
      <c r="M920" t="str">
        <f t="shared" si="102"/>
        <v>2016</v>
      </c>
      <c r="N920" t="str">
        <f t="shared" si="103"/>
        <v>Septiembre de 2016</v>
      </c>
      <c r="O920" s="24">
        <f t="shared" si="104"/>
        <v>42642</v>
      </c>
    </row>
    <row r="921" spans="1:15" x14ac:dyDescent="0.3">
      <c r="A921" s="1" t="s">
        <v>1219</v>
      </c>
      <c r="B921" s="1" t="str">
        <f t="shared" si="98"/>
        <v>Septiembre 30 de 2016</v>
      </c>
      <c r="C921" s="1" t="s">
        <v>428</v>
      </c>
      <c r="D921" s="2">
        <v>2797.87</v>
      </c>
      <c r="E921" s="1" t="s">
        <v>429</v>
      </c>
      <c r="F921" s="3">
        <v>0.888858438926594</v>
      </c>
      <c r="G921" s="1" t="s">
        <v>430</v>
      </c>
      <c r="H921" s="8">
        <f>VLOOKUP(B921,'TRM2'!C:D,2,0)</f>
        <v>2879.95</v>
      </c>
      <c r="I921" s="9">
        <f t="shared" si="99"/>
        <v>8057725.7064999994</v>
      </c>
      <c r="J921" s="7">
        <f t="shared" si="100"/>
        <v>8057.7257064999994</v>
      </c>
      <c r="K921" t="e">
        <f>VLOOKUP(A921,'Cacao Nacional'!B:D,3,0)</f>
        <v>#N/A</v>
      </c>
      <c r="L921" t="str">
        <f t="shared" si="101"/>
        <v>Septiembre</v>
      </c>
      <c r="M921" t="str">
        <f t="shared" si="102"/>
        <v>2016</v>
      </c>
      <c r="N921" t="str">
        <f t="shared" si="103"/>
        <v>Septiembre de 2016</v>
      </c>
      <c r="O921" s="24">
        <f t="shared" si="104"/>
        <v>42643</v>
      </c>
    </row>
    <row r="922" spans="1:15" x14ac:dyDescent="0.3">
      <c r="A922" s="1" t="s">
        <v>166</v>
      </c>
      <c r="B922" s="1" t="str">
        <f t="shared" si="98"/>
        <v>Octubre 3 de 2016</v>
      </c>
      <c r="C922" s="1" t="s">
        <v>428</v>
      </c>
      <c r="D922" s="2">
        <v>2808.41</v>
      </c>
      <c r="E922" s="1" t="s">
        <v>429</v>
      </c>
      <c r="F922" s="3">
        <v>0.37671514402027129</v>
      </c>
      <c r="G922" s="1" t="s">
        <v>430</v>
      </c>
      <c r="H922" s="8">
        <f>VLOOKUP(B922,'TRM2'!C:D,2,0)</f>
        <v>2880.08</v>
      </c>
      <c r="I922" s="9">
        <f t="shared" si="99"/>
        <v>8088445.4727999996</v>
      </c>
      <c r="J922" s="7">
        <f t="shared" si="100"/>
        <v>8088.4454728000001</v>
      </c>
      <c r="K922">
        <f>VLOOKUP(A922,'Cacao Nacional'!B:D,3,0)</f>
        <v>7875</v>
      </c>
      <c r="L922" t="str">
        <f t="shared" si="101"/>
        <v>Octubre</v>
      </c>
      <c r="M922" t="str">
        <f t="shared" si="102"/>
        <v>2016</v>
      </c>
      <c r="N922" t="str">
        <f t="shared" si="103"/>
        <v>Octubre de 2016</v>
      </c>
      <c r="O922" s="24">
        <f t="shared" si="104"/>
        <v>42646</v>
      </c>
    </row>
    <row r="923" spans="1:15" x14ac:dyDescent="0.3">
      <c r="A923" s="1" t="s">
        <v>1220</v>
      </c>
      <c r="B923" s="1" t="str">
        <f t="shared" si="98"/>
        <v>Octubre 4 de 2016</v>
      </c>
      <c r="C923" s="1" t="s">
        <v>428</v>
      </c>
      <c r="D923" s="2">
        <v>2815.89</v>
      </c>
      <c r="E923" s="1" t="s">
        <v>429</v>
      </c>
      <c r="F923" s="3">
        <v>0.2663428772864368</v>
      </c>
      <c r="G923" s="1" t="s">
        <v>430</v>
      </c>
      <c r="H923" s="8">
        <f>VLOOKUP(B923,'TRM2'!C:D,2,0)</f>
        <v>2880.08</v>
      </c>
      <c r="I923" s="9">
        <f t="shared" si="99"/>
        <v>8109988.4711999996</v>
      </c>
      <c r="J923" s="7">
        <f t="shared" si="100"/>
        <v>8109.9884711999994</v>
      </c>
      <c r="K923" t="e">
        <f>VLOOKUP(A923,'Cacao Nacional'!B:D,3,0)</f>
        <v>#N/A</v>
      </c>
      <c r="L923" t="str">
        <f t="shared" si="101"/>
        <v>Octubre</v>
      </c>
      <c r="M923" t="str">
        <f t="shared" si="102"/>
        <v>2016</v>
      </c>
      <c r="N923" t="str">
        <f t="shared" si="103"/>
        <v>Octubre de 2016</v>
      </c>
      <c r="O923" s="24">
        <f t="shared" si="104"/>
        <v>42647</v>
      </c>
    </row>
    <row r="924" spans="1:15" x14ac:dyDescent="0.3">
      <c r="A924" s="1" t="s">
        <v>1221</v>
      </c>
      <c r="B924" s="1" t="str">
        <f t="shared" si="98"/>
        <v>Octubre 5 de 2016</v>
      </c>
      <c r="C924" s="1" t="s">
        <v>428</v>
      </c>
      <c r="D924" s="2">
        <v>2834.99</v>
      </c>
      <c r="E924" s="1" t="s">
        <v>429</v>
      </c>
      <c r="F924" s="3">
        <v>0.67829354129599917</v>
      </c>
      <c r="G924" s="1" t="s">
        <v>430</v>
      </c>
      <c r="H924" s="8">
        <f>VLOOKUP(B924,'TRM2'!C:D,2,0)</f>
        <v>2963.06</v>
      </c>
      <c r="I924" s="9">
        <f t="shared" si="99"/>
        <v>8400245.4693999998</v>
      </c>
      <c r="J924" s="7">
        <f t="shared" si="100"/>
        <v>8400.2454694000007</v>
      </c>
      <c r="K924" t="e">
        <f>VLOOKUP(A924,'Cacao Nacional'!B:D,3,0)</f>
        <v>#N/A</v>
      </c>
      <c r="L924" t="str">
        <f t="shared" si="101"/>
        <v>Octubre</v>
      </c>
      <c r="M924" t="str">
        <f t="shared" si="102"/>
        <v>2016</v>
      </c>
      <c r="N924" t="str">
        <f t="shared" si="103"/>
        <v>Octubre de 2016</v>
      </c>
      <c r="O924" s="24">
        <f t="shared" si="104"/>
        <v>42648</v>
      </c>
    </row>
    <row r="925" spans="1:15" x14ac:dyDescent="0.3">
      <c r="A925" s="1" t="s">
        <v>1222</v>
      </c>
      <c r="B925" s="1" t="str">
        <f t="shared" si="98"/>
        <v>Octubre 6 de 2016</v>
      </c>
      <c r="C925" s="1" t="s">
        <v>428</v>
      </c>
      <c r="D925" s="2">
        <v>2792.15</v>
      </c>
      <c r="E925" s="1" t="s">
        <v>429</v>
      </c>
      <c r="F925" s="3">
        <v>-1.5111164413278246</v>
      </c>
      <c r="G925" s="1" t="s">
        <v>430</v>
      </c>
      <c r="H925" s="8">
        <f>VLOOKUP(B925,'TRM2'!C:D,2,0)</f>
        <v>2964.93</v>
      </c>
      <c r="I925" s="9">
        <f t="shared" si="99"/>
        <v>8278529.2994999997</v>
      </c>
      <c r="J925" s="7">
        <f t="shared" si="100"/>
        <v>8278.5292995</v>
      </c>
      <c r="K925" t="e">
        <f>VLOOKUP(A925,'Cacao Nacional'!B:D,3,0)</f>
        <v>#N/A</v>
      </c>
      <c r="L925" t="str">
        <f t="shared" si="101"/>
        <v>Octubre</v>
      </c>
      <c r="M925" t="str">
        <f t="shared" si="102"/>
        <v>2016</v>
      </c>
      <c r="N925" t="str">
        <f t="shared" si="103"/>
        <v>Octubre de 2016</v>
      </c>
      <c r="O925" s="24">
        <f t="shared" si="104"/>
        <v>42649</v>
      </c>
    </row>
    <row r="926" spans="1:15" x14ac:dyDescent="0.3">
      <c r="A926" s="1" t="s">
        <v>1223</v>
      </c>
      <c r="B926" s="1" t="str">
        <f t="shared" si="98"/>
        <v>Octubre 7 de 2016</v>
      </c>
      <c r="C926" s="1" t="s">
        <v>428</v>
      </c>
      <c r="D926" s="2">
        <v>2775.59</v>
      </c>
      <c r="E926" s="1" t="s">
        <v>429</v>
      </c>
      <c r="F926" s="3">
        <v>-0.59309134537900698</v>
      </c>
      <c r="G926" s="1" t="s">
        <v>430</v>
      </c>
      <c r="H926" s="8">
        <f>VLOOKUP(B926,'TRM2'!C:D,2,0)</f>
        <v>2924.8</v>
      </c>
      <c r="I926" s="9">
        <f t="shared" si="99"/>
        <v>8118045.6320000011</v>
      </c>
      <c r="J926" s="7">
        <f t="shared" si="100"/>
        <v>8118.0456320000012</v>
      </c>
      <c r="K926" t="e">
        <f>VLOOKUP(A926,'Cacao Nacional'!B:D,3,0)</f>
        <v>#N/A</v>
      </c>
      <c r="L926" t="str">
        <f t="shared" si="101"/>
        <v>Octubre</v>
      </c>
      <c r="M926" t="str">
        <f t="shared" si="102"/>
        <v>2016</v>
      </c>
      <c r="N926" t="str">
        <f t="shared" si="103"/>
        <v>Octubre de 2016</v>
      </c>
      <c r="O926" s="24">
        <f t="shared" si="104"/>
        <v>42650</v>
      </c>
    </row>
    <row r="927" spans="1:15" x14ac:dyDescent="0.3">
      <c r="A927" s="1" t="s">
        <v>167</v>
      </c>
      <c r="B927" s="1" t="str">
        <f t="shared" si="98"/>
        <v>Octubre 10 de 2016</v>
      </c>
      <c r="C927" s="1" t="s">
        <v>428</v>
      </c>
      <c r="D927" s="2">
        <v>2678.57</v>
      </c>
      <c r="E927" s="1" t="s">
        <v>429</v>
      </c>
      <c r="F927" s="3">
        <v>-3.4954730345620204</v>
      </c>
      <c r="G927" s="1" t="s">
        <v>430</v>
      </c>
      <c r="H927" s="8">
        <f>VLOOKUP(B927,'TRM2'!C:D,2,0)</f>
        <v>2913.96</v>
      </c>
      <c r="I927" s="9">
        <f t="shared" si="99"/>
        <v>7805245.8372000009</v>
      </c>
      <c r="J927" s="7">
        <f t="shared" si="100"/>
        <v>7805.245837200001</v>
      </c>
      <c r="K927">
        <f>VLOOKUP(A927,'Cacao Nacional'!B:D,3,0)</f>
        <v>7875</v>
      </c>
      <c r="L927" t="str">
        <f t="shared" si="101"/>
        <v>Octubre</v>
      </c>
      <c r="M927" t="str">
        <f t="shared" si="102"/>
        <v>2016</v>
      </c>
      <c r="N927" t="str">
        <f t="shared" si="103"/>
        <v>Octubre de 2016</v>
      </c>
      <c r="O927" s="24">
        <f t="shared" si="104"/>
        <v>42653</v>
      </c>
    </row>
    <row r="928" spans="1:15" x14ac:dyDescent="0.3">
      <c r="A928" s="1" t="s">
        <v>1224</v>
      </c>
      <c r="B928" s="1" t="str">
        <f t="shared" si="98"/>
        <v>Octubre 11 de 2016</v>
      </c>
      <c r="C928" s="1" t="s">
        <v>428</v>
      </c>
      <c r="D928" s="2">
        <v>2677.06</v>
      </c>
      <c r="E928" s="1" t="s">
        <v>429</v>
      </c>
      <c r="F928" s="3">
        <v>-5.637336339913529E-2</v>
      </c>
      <c r="G928" s="1" t="s">
        <v>430</v>
      </c>
      <c r="H928" s="8">
        <f>VLOOKUP(B928,'TRM2'!C:D,2,0)</f>
        <v>2913.96</v>
      </c>
      <c r="I928" s="9">
        <f t="shared" si="99"/>
        <v>7800845.7576000001</v>
      </c>
      <c r="J928" s="7">
        <f t="shared" si="100"/>
        <v>7800.8457576000001</v>
      </c>
      <c r="K928" t="e">
        <f>VLOOKUP(A928,'Cacao Nacional'!B:D,3,0)</f>
        <v>#N/A</v>
      </c>
      <c r="L928" t="str">
        <f t="shared" si="101"/>
        <v>Octubre</v>
      </c>
      <c r="M928" t="str">
        <f t="shared" si="102"/>
        <v>2016</v>
      </c>
      <c r="N928" t="str">
        <f t="shared" si="103"/>
        <v>Octubre de 2016</v>
      </c>
      <c r="O928" s="24">
        <f t="shared" si="104"/>
        <v>42654</v>
      </c>
    </row>
    <row r="929" spans="1:15" x14ac:dyDescent="0.3">
      <c r="A929" s="1" t="s">
        <v>1225</v>
      </c>
      <c r="B929" s="1" t="str">
        <f t="shared" si="98"/>
        <v>Octubre 12 de 2016</v>
      </c>
      <c r="C929" s="1" t="s">
        <v>428</v>
      </c>
      <c r="D929" s="2">
        <v>2651.01</v>
      </c>
      <c r="E929" s="1" t="s">
        <v>429</v>
      </c>
      <c r="F929" s="3">
        <v>-0.97308241130194051</v>
      </c>
      <c r="G929" s="1" t="s">
        <v>430</v>
      </c>
      <c r="H929" s="8">
        <f>VLOOKUP(B929,'TRM2'!C:D,2,0)</f>
        <v>2919.51</v>
      </c>
      <c r="I929" s="9">
        <f t="shared" si="99"/>
        <v>7739650.2051000008</v>
      </c>
      <c r="J929" s="7">
        <f t="shared" si="100"/>
        <v>7739.6502051000007</v>
      </c>
      <c r="K929" t="e">
        <f>VLOOKUP(A929,'Cacao Nacional'!B:D,3,0)</f>
        <v>#N/A</v>
      </c>
      <c r="L929" t="str">
        <f t="shared" si="101"/>
        <v>Octubre</v>
      </c>
      <c r="M929" t="str">
        <f t="shared" si="102"/>
        <v>2016</v>
      </c>
      <c r="N929" t="str">
        <f t="shared" si="103"/>
        <v>Octubre de 2016</v>
      </c>
      <c r="O929" s="24">
        <f t="shared" si="104"/>
        <v>42655</v>
      </c>
    </row>
    <row r="930" spans="1:15" x14ac:dyDescent="0.3">
      <c r="A930" s="1" t="s">
        <v>1226</v>
      </c>
      <c r="B930" s="1" t="str">
        <f t="shared" si="98"/>
        <v>Octubre 13 de 2016</v>
      </c>
      <c r="C930" s="1" t="s">
        <v>428</v>
      </c>
      <c r="D930" s="2">
        <v>2685</v>
      </c>
      <c r="E930" s="1" t="s">
        <v>429</v>
      </c>
      <c r="F930" s="3">
        <v>1.2821528398610258</v>
      </c>
      <c r="G930" s="1" t="s">
        <v>430</v>
      </c>
      <c r="H930" s="8">
        <f>VLOOKUP(B930,'TRM2'!C:D,2,0)</f>
        <v>2919.18</v>
      </c>
      <c r="I930" s="9">
        <f t="shared" si="99"/>
        <v>7837998.2999999998</v>
      </c>
      <c r="J930" s="7">
        <f t="shared" si="100"/>
        <v>7837.9983000000002</v>
      </c>
      <c r="K930" t="e">
        <f>VLOOKUP(A930,'Cacao Nacional'!B:D,3,0)</f>
        <v>#N/A</v>
      </c>
      <c r="L930" t="str">
        <f t="shared" si="101"/>
        <v>Octubre</v>
      </c>
      <c r="M930" t="str">
        <f t="shared" si="102"/>
        <v>2016</v>
      </c>
      <c r="N930" t="str">
        <f t="shared" si="103"/>
        <v>Octubre de 2016</v>
      </c>
      <c r="O930" s="24">
        <f t="shared" si="104"/>
        <v>42656</v>
      </c>
    </row>
    <row r="931" spans="1:15" x14ac:dyDescent="0.3">
      <c r="A931" s="1" t="s">
        <v>1227</v>
      </c>
      <c r="B931" s="1" t="str">
        <f t="shared" si="98"/>
        <v>Octubre 14 de 2016</v>
      </c>
      <c r="C931" s="1" t="s">
        <v>428</v>
      </c>
      <c r="D931" s="2">
        <v>2695.09</v>
      </c>
      <c r="E931" s="1" t="s">
        <v>429</v>
      </c>
      <c r="F931" s="3">
        <v>0.37579143389199793</v>
      </c>
      <c r="G931" s="1" t="s">
        <v>430</v>
      </c>
      <c r="H931" s="8">
        <f>VLOOKUP(B931,'TRM2'!C:D,2,0)</f>
        <v>2930.78</v>
      </c>
      <c r="I931" s="9">
        <f t="shared" si="99"/>
        <v>7898715.8702000007</v>
      </c>
      <c r="J931" s="7">
        <f t="shared" si="100"/>
        <v>7898.7158702000006</v>
      </c>
      <c r="K931" t="e">
        <f>VLOOKUP(A931,'Cacao Nacional'!B:D,3,0)</f>
        <v>#N/A</v>
      </c>
      <c r="L931" t="str">
        <f t="shared" si="101"/>
        <v>Octubre</v>
      </c>
      <c r="M931" t="str">
        <f t="shared" si="102"/>
        <v>2016</v>
      </c>
      <c r="N931" t="str">
        <f t="shared" si="103"/>
        <v>Octubre de 2016</v>
      </c>
      <c r="O931" s="24">
        <f t="shared" si="104"/>
        <v>42657</v>
      </c>
    </row>
    <row r="932" spans="1:15" x14ac:dyDescent="0.3">
      <c r="A932" s="1" t="s">
        <v>168</v>
      </c>
      <c r="B932" s="1" t="str">
        <f t="shared" si="98"/>
        <v>Octubre 17 de 2016</v>
      </c>
      <c r="C932" s="1" t="s">
        <v>428</v>
      </c>
      <c r="D932" s="2">
        <v>2669.95</v>
      </c>
      <c r="E932" s="1" t="s">
        <v>429</v>
      </c>
      <c r="F932" s="3">
        <v>-0.93280743871263405</v>
      </c>
      <c r="G932" s="1" t="s">
        <v>430</v>
      </c>
      <c r="H932" s="8">
        <f>VLOOKUP(B932,'TRM2'!C:D,2,0)</f>
        <v>2915.67</v>
      </c>
      <c r="I932" s="9">
        <f t="shared" si="99"/>
        <v>7784693.1164999995</v>
      </c>
      <c r="J932" s="7">
        <f t="shared" si="100"/>
        <v>7784.6931164999996</v>
      </c>
      <c r="K932">
        <f>VLOOKUP(A932,'Cacao Nacional'!B:D,3,0)</f>
        <v>7767.5</v>
      </c>
      <c r="L932" t="str">
        <f t="shared" si="101"/>
        <v>Octubre</v>
      </c>
      <c r="M932" t="str">
        <f t="shared" si="102"/>
        <v>2016</v>
      </c>
      <c r="N932" t="str">
        <f t="shared" si="103"/>
        <v>Octubre de 2016</v>
      </c>
      <c r="O932" s="24">
        <f t="shared" si="104"/>
        <v>42660</v>
      </c>
    </row>
    <row r="933" spans="1:15" x14ac:dyDescent="0.3">
      <c r="A933" s="1" t="s">
        <v>1228</v>
      </c>
      <c r="B933" s="1" t="str">
        <f t="shared" si="98"/>
        <v>Octubre 18 de 2016</v>
      </c>
      <c r="C933" s="1" t="s">
        <v>428</v>
      </c>
      <c r="D933" s="2">
        <v>2672.17</v>
      </c>
      <c r="E933" s="1" t="s">
        <v>429</v>
      </c>
      <c r="F933" s="3">
        <v>8.3147624487359503E-2</v>
      </c>
      <c r="G933" s="1" t="s">
        <v>430</v>
      </c>
      <c r="H933" s="8">
        <f>VLOOKUP(B933,'TRM2'!C:D,2,0)</f>
        <v>2915.67</v>
      </c>
      <c r="I933" s="9">
        <f t="shared" si="99"/>
        <v>7791165.9039000003</v>
      </c>
      <c r="J933" s="7">
        <f t="shared" si="100"/>
        <v>7791.1659039000006</v>
      </c>
      <c r="K933" t="e">
        <f>VLOOKUP(A933,'Cacao Nacional'!B:D,3,0)</f>
        <v>#N/A</v>
      </c>
      <c r="L933" t="str">
        <f t="shared" si="101"/>
        <v>Octubre</v>
      </c>
      <c r="M933" t="str">
        <f t="shared" si="102"/>
        <v>2016</v>
      </c>
      <c r="N933" t="str">
        <f t="shared" si="103"/>
        <v>Octubre de 2016</v>
      </c>
      <c r="O933" s="24">
        <f t="shared" si="104"/>
        <v>42661</v>
      </c>
    </row>
    <row r="934" spans="1:15" x14ac:dyDescent="0.3">
      <c r="A934" s="1" t="s">
        <v>1229</v>
      </c>
      <c r="B934" s="1" t="str">
        <f t="shared" si="98"/>
        <v>Octubre 19 de 2016</v>
      </c>
      <c r="C934" s="1" t="s">
        <v>428</v>
      </c>
      <c r="D934" s="2">
        <v>2686.86</v>
      </c>
      <c r="E934" s="1" t="s">
        <v>429</v>
      </c>
      <c r="F934" s="3">
        <v>0.54974047309864471</v>
      </c>
      <c r="G934" s="1" t="s">
        <v>430</v>
      </c>
      <c r="H934" s="8">
        <f>VLOOKUP(B934,'TRM2'!C:D,2,0)</f>
        <v>2905.93</v>
      </c>
      <c r="I934" s="9">
        <f t="shared" si="99"/>
        <v>7807827.0797999995</v>
      </c>
      <c r="J934" s="7">
        <f t="shared" si="100"/>
        <v>7807.8270797999994</v>
      </c>
      <c r="K934" t="e">
        <f>VLOOKUP(A934,'Cacao Nacional'!B:D,3,0)</f>
        <v>#N/A</v>
      </c>
      <c r="L934" t="str">
        <f t="shared" si="101"/>
        <v>Octubre</v>
      </c>
      <c r="M934" t="str">
        <f t="shared" si="102"/>
        <v>2016</v>
      </c>
      <c r="N934" t="str">
        <f t="shared" si="103"/>
        <v>Octubre de 2016</v>
      </c>
      <c r="O934" s="24">
        <f t="shared" si="104"/>
        <v>42662</v>
      </c>
    </row>
    <row r="935" spans="1:15" x14ac:dyDescent="0.3">
      <c r="A935" s="1" t="s">
        <v>1230</v>
      </c>
      <c r="B935" s="1" t="str">
        <f t="shared" si="98"/>
        <v>Octubre 20 de 2016</v>
      </c>
      <c r="C935" s="1" t="s">
        <v>428</v>
      </c>
      <c r="D935" s="2">
        <v>2680.12</v>
      </c>
      <c r="E935" s="1" t="s">
        <v>429</v>
      </c>
      <c r="F935" s="3">
        <v>-0.25085043508036281</v>
      </c>
      <c r="G935" s="1" t="s">
        <v>430</v>
      </c>
      <c r="H935" s="8">
        <f>VLOOKUP(B935,'TRM2'!C:D,2,0)</f>
        <v>2914.15</v>
      </c>
      <c r="I935" s="9">
        <f t="shared" si="99"/>
        <v>7810271.6979999999</v>
      </c>
      <c r="J935" s="7">
        <f t="shared" si="100"/>
        <v>7810.2716979999996</v>
      </c>
      <c r="K935" t="e">
        <f>VLOOKUP(A935,'Cacao Nacional'!B:D,3,0)</f>
        <v>#N/A</v>
      </c>
      <c r="L935" t="str">
        <f t="shared" si="101"/>
        <v>Octubre</v>
      </c>
      <c r="M935" t="str">
        <f t="shared" si="102"/>
        <v>2016</v>
      </c>
      <c r="N935" t="str">
        <f t="shared" si="103"/>
        <v>Octubre de 2016</v>
      </c>
      <c r="O935" s="24">
        <f t="shared" si="104"/>
        <v>42663</v>
      </c>
    </row>
    <row r="936" spans="1:15" x14ac:dyDescent="0.3">
      <c r="A936" s="1" t="s">
        <v>1231</v>
      </c>
      <c r="B936" s="1" t="str">
        <f t="shared" si="98"/>
        <v>Octubre 21 de 2016</v>
      </c>
      <c r="C936" s="1" t="s">
        <v>428</v>
      </c>
      <c r="D936" s="2">
        <v>2680.21</v>
      </c>
      <c r="E936" s="1" t="s">
        <v>429</v>
      </c>
      <c r="F936" s="3">
        <v>3.3580585943967256E-3</v>
      </c>
      <c r="G936" s="1" t="s">
        <v>430</v>
      </c>
      <c r="H936" s="8">
        <f>VLOOKUP(B936,'TRM2'!C:D,2,0)</f>
        <v>2934.03</v>
      </c>
      <c r="I936" s="9">
        <f t="shared" si="99"/>
        <v>7863816.5463000005</v>
      </c>
      <c r="J936" s="7">
        <f t="shared" si="100"/>
        <v>7863.8165463000005</v>
      </c>
      <c r="K936" t="e">
        <f>VLOOKUP(A936,'Cacao Nacional'!B:D,3,0)</f>
        <v>#N/A</v>
      </c>
      <c r="L936" t="str">
        <f t="shared" si="101"/>
        <v>Octubre</v>
      </c>
      <c r="M936" t="str">
        <f t="shared" si="102"/>
        <v>2016</v>
      </c>
      <c r="N936" t="str">
        <f t="shared" si="103"/>
        <v>Octubre de 2016</v>
      </c>
      <c r="O936" s="24">
        <f t="shared" si="104"/>
        <v>42664</v>
      </c>
    </row>
    <row r="937" spans="1:15" x14ac:dyDescent="0.3">
      <c r="A937" s="1" t="s">
        <v>169</v>
      </c>
      <c r="B937" s="1" t="str">
        <f t="shared" si="98"/>
        <v>Octubre 24 de 2016</v>
      </c>
      <c r="C937" s="1" t="s">
        <v>428</v>
      </c>
      <c r="D937" s="2">
        <v>2670.53</v>
      </c>
      <c r="E937" s="1" t="s">
        <v>429</v>
      </c>
      <c r="F937" s="3">
        <v>-0.36116572955103654</v>
      </c>
      <c r="G937" s="1" t="s">
        <v>430</v>
      </c>
      <c r="H937" s="8">
        <f>VLOOKUP(B937,'TRM2'!C:D,2,0)</f>
        <v>2944.25</v>
      </c>
      <c r="I937" s="9">
        <f t="shared" si="99"/>
        <v>7862707.9525000006</v>
      </c>
      <c r="J937" s="7">
        <f t="shared" si="100"/>
        <v>7862.7079525000008</v>
      </c>
      <c r="K937">
        <f>VLOOKUP(A937,'Cacao Nacional'!B:D,3,0)</f>
        <v>7767.5</v>
      </c>
      <c r="L937" t="str">
        <f t="shared" si="101"/>
        <v>Octubre</v>
      </c>
      <c r="M937" t="str">
        <f t="shared" si="102"/>
        <v>2016</v>
      </c>
      <c r="N937" t="str">
        <f t="shared" si="103"/>
        <v>Octubre de 2016</v>
      </c>
      <c r="O937" s="24">
        <f t="shared" si="104"/>
        <v>42667</v>
      </c>
    </row>
    <row r="938" spans="1:15" x14ac:dyDescent="0.3">
      <c r="A938" s="1" t="s">
        <v>1232</v>
      </c>
      <c r="B938" s="1" t="str">
        <f t="shared" si="98"/>
        <v>Octubre 25 de 2016</v>
      </c>
      <c r="C938" s="1" t="s">
        <v>428</v>
      </c>
      <c r="D938" s="2">
        <v>2687.53</v>
      </c>
      <c r="E938" s="1" t="s">
        <v>429</v>
      </c>
      <c r="F938" s="3">
        <v>0.63657775797313643</v>
      </c>
      <c r="G938" s="1" t="s">
        <v>430</v>
      </c>
      <c r="H938" s="8">
        <f>VLOOKUP(B938,'TRM2'!C:D,2,0)</f>
        <v>2929.83</v>
      </c>
      <c r="I938" s="9">
        <f t="shared" si="99"/>
        <v>7874006.0199000007</v>
      </c>
      <c r="J938" s="7">
        <f t="shared" si="100"/>
        <v>7874.0060199000009</v>
      </c>
      <c r="K938" t="e">
        <f>VLOOKUP(A938,'Cacao Nacional'!B:D,3,0)</f>
        <v>#N/A</v>
      </c>
      <c r="L938" t="str">
        <f t="shared" si="101"/>
        <v>Octubre</v>
      </c>
      <c r="M938" t="str">
        <f t="shared" si="102"/>
        <v>2016</v>
      </c>
      <c r="N938" t="str">
        <f t="shared" si="103"/>
        <v>Octubre de 2016</v>
      </c>
      <c r="O938" s="24">
        <f t="shared" si="104"/>
        <v>42668</v>
      </c>
    </row>
    <row r="939" spans="1:15" x14ac:dyDescent="0.3">
      <c r="A939" s="1" t="s">
        <v>1233</v>
      </c>
      <c r="B939" s="1" t="str">
        <f t="shared" si="98"/>
        <v>Octubre 26 de 2016</v>
      </c>
      <c r="C939" s="1" t="s">
        <v>428</v>
      </c>
      <c r="D939" s="2">
        <v>2708.29</v>
      </c>
      <c r="E939" s="1" t="s">
        <v>429</v>
      </c>
      <c r="F939" s="3">
        <v>0.77245649350890078</v>
      </c>
      <c r="G939" s="1" t="s">
        <v>430</v>
      </c>
      <c r="H939" s="8">
        <f>VLOOKUP(B939,'TRM2'!C:D,2,0)</f>
        <v>2941.34</v>
      </c>
      <c r="I939" s="9">
        <f t="shared" si="99"/>
        <v>7966001.7086000005</v>
      </c>
      <c r="J939" s="7">
        <f t="shared" si="100"/>
        <v>7966.0017086000007</v>
      </c>
      <c r="K939" t="e">
        <f>VLOOKUP(A939,'Cacao Nacional'!B:D,3,0)</f>
        <v>#N/A</v>
      </c>
      <c r="L939" t="str">
        <f t="shared" si="101"/>
        <v>Octubre</v>
      </c>
      <c r="M939" t="str">
        <f t="shared" si="102"/>
        <v>2016</v>
      </c>
      <c r="N939" t="str">
        <f t="shared" si="103"/>
        <v>Octubre de 2016</v>
      </c>
      <c r="O939" s="24">
        <f t="shared" si="104"/>
        <v>42669</v>
      </c>
    </row>
    <row r="940" spans="1:15" x14ac:dyDescent="0.3">
      <c r="A940" s="1" t="s">
        <v>1234</v>
      </c>
      <c r="B940" s="1" t="str">
        <f t="shared" si="98"/>
        <v>Octubre 27 de 2016</v>
      </c>
      <c r="C940" s="1" t="s">
        <v>428</v>
      </c>
      <c r="D940" s="2">
        <v>2681.5</v>
      </c>
      <c r="E940" s="1" t="s">
        <v>429</v>
      </c>
      <c r="F940" s="3">
        <v>-0.98918505773015319</v>
      </c>
      <c r="G940" s="1" t="s">
        <v>430</v>
      </c>
      <c r="H940" s="8">
        <f>VLOOKUP(B940,'TRM2'!C:D,2,0)</f>
        <v>2965.18</v>
      </c>
      <c r="I940" s="9">
        <f t="shared" si="99"/>
        <v>7951130.1699999999</v>
      </c>
      <c r="J940" s="7">
        <f t="shared" si="100"/>
        <v>7951.1301700000004</v>
      </c>
      <c r="K940" t="e">
        <f>VLOOKUP(A940,'Cacao Nacional'!B:D,3,0)</f>
        <v>#N/A</v>
      </c>
      <c r="L940" t="str">
        <f t="shared" si="101"/>
        <v>Octubre</v>
      </c>
      <c r="M940" t="str">
        <f t="shared" si="102"/>
        <v>2016</v>
      </c>
      <c r="N940" t="str">
        <f t="shared" si="103"/>
        <v>Octubre de 2016</v>
      </c>
      <c r="O940" s="24">
        <f t="shared" si="104"/>
        <v>42670</v>
      </c>
    </row>
    <row r="941" spans="1:15" x14ac:dyDescent="0.3">
      <c r="A941" s="1" t="s">
        <v>1235</v>
      </c>
      <c r="B941" s="1" t="str">
        <f t="shared" si="98"/>
        <v>Octubre 28 de 2016</v>
      </c>
      <c r="C941" s="1" t="s">
        <v>428</v>
      </c>
      <c r="D941" s="2">
        <v>2695.23</v>
      </c>
      <c r="E941" s="1" t="s">
        <v>429</v>
      </c>
      <c r="F941" s="3">
        <v>0.51202685064329734</v>
      </c>
      <c r="G941" s="1" t="s">
        <v>430</v>
      </c>
      <c r="H941" s="8">
        <f>VLOOKUP(B941,'TRM2'!C:D,2,0)</f>
        <v>2966.61</v>
      </c>
      <c r="I941" s="9">
        <f t="shared" si="99"/>
        <v>7995696.2703</v>
      </c>
      <c r="J941" s="7">
        <f t="shared" si="100"/>
        <v>7995.6962702999999</v>
      </c>
      <c r="K941" t="e">
        <f>VLOOKUP(A941,'Cacao Nacional'!B:D,3,0)</f>
        <v>#N/A</v>
      </c>
      <c r="L941" t="str">
        <f t="shared" si="101"/>
        <v>Octubre</v>
      </c>
      <c r="M941" t="str">
        <f t="shared" si="102"/>
        <v>2016</v>
      </c>
      <c r="N941" t="str">
        <f t="shared" si="103"/>
        <v>Octubre de 2016</v>
      </c>
      <c r="O941" s="24">
        <f t="shared" si="104"/>
        <v>42671</v>
      </c>
    </row>
    <row r="942" spans="1:15" x14ac:dyDescent="0.3">
      <c r="A942" s="1" t="s">
        <v>170</v>
      </c>
      <c r="B942" s="1" t="str">
        <f t="shared" si="98"/>
        <v>Octubre 31 de 2016</v>
      </c>
      <c r="C942" s="1" t="s">
        <v>428</v>
      </c>
      <c r="D942" s="2">
        <v>2692.19</v>
      </c>
      <c r="E942" s="1" t="s">
        <v>429</v>
      </c>
      <c r="F942" s="3">
        <v>-0.11279185820876005</v>
      </c>
      <c r="G942" s="1" t="s">
        <v>430</v>
      </c>
      <c r="H942" s="8">
        <f>VLOOKUP(B942,'TRM2'!C:D,2,0)</f>
        <v>2967.66</v>
      </c>
      <c r="I942" s="9">
        <f t="shared" si="99"/>
        <v>7989504.5753999995</v>
      </c>
      <c r="J942" s="7">
        <f t="shared" si="100"/>
        <v>7989.5045753999993</v>
      </c>
      <c r="K942">
        <f>VLOOKUP(A942,'Cacao Nacional'!B:D,3,0)</f>
        <v>7530</v>
      </c>
      <c r="L942" t="str">
        <f t="shared" si="101"/>
        <v>Octubre</v>
      </c>
      <c r="M942" t="str">
        <f t="shared" si="102"/>
        <v>2016</v>
      </c>
      <c r="N942" t="str">
        <f t="shared" si="103"/>
        <v>Octubre de 2016</v>
      </c>
      <c r="O942" s="24">
        <f t="shared" si="104"/>
        <v>42674</v>
      </c>
    </row>
    <row r="943" spans="1:15" x14ac:dyDescent="0.3">
      <c r="A943" s="1" t="s">
        <v>1236</v>
      </c>
      <c r="B943" s="1" t="str">
        <f t="shared" si="98"/>
        <v>Noviembre 1 de 2016</v>
      </c>
      <c r="C943" s="1" t="s">
        <v>428</v>
      </c>
      <c r="D943" s="2">
        <v>2665.42</v>
      </c>
      <c r="E943" s="1" t="s">
        <v>429</v>
      </c>
      <c r="F943" s="3">
        <v>-0.99435775335321741</v>
      </c>
      <c r="G943" s="1" t="s">
        <v>430</v>
      </c>
      <c r="H943" s="8">
        <f>VLOOKUP(B943,'TRM2'!C:D,2,0)</f>
        <v>2998.55</v>
      </c>
      <c r="I943" s="9">
        <f t="shared" si="99"/>
        <v>7992395.1410000008</v>
      </c>
      <c r="J943" s="7">
        <f t="shared" si="100"/>
        <v>7992.3951410000009</v>
      </c>
      <c r="K943" t="e">
        <f>VLOOKUP(A943,'Cacao Nacional'!B:D,3,0)</f>
        <v>#N/A</v>
      </c>
      <c r="L943" t="str">
        <f t="shared" si="101"/>
        <v>Noviembre</v>
      </c>
      <c r="M943" t="str">
        <f t="shared" si="102"/>
        <v>2016</v>
      </c>
      <c r="N943" t="str">
        <f t="shared" si="103"/>
        <v>Noviembre de 2016</v>
      </c>
      <c r="O943" s="24">
        <f t="shared" si="104"/>
        <v>42675</v>
      </c>
    </row>
    <row r="944" spans="1:15" x14ac:dyDescent="0.3">
      <c r="A944" s="1" t="s">
        <v>1237</v>
      </c>
      <c r="B944" s="1" t="str">
        <f t="shared" si="98"/>
        <v>Noviembre 2 de 2016</v>
      </c>
      <c r="C944" s="1" t="s">
        <v>428</v>
      </c>
      <c r="D944" s="2">
        <v>2678.19</v>
      </c>
      <c r="E944" s="1" t="s">
        <v>429</v>
      </c>
      <c r="F944" s="3">
        <v>0.47909897877257551</v>
      </c>
      <c r="G944" s="1" t="s">
        <v>430</v>
      </c>
      <c r="H944" s="8">
        <f>VLOOKUP(B944,'TRM2'!C:D,2,0)</f>
        <v>3026.68</v>
      </c>
      <c r="I944" s="9">
        <f t="shared" si="99"/>
        <v>8106024.1091999998</v>
      </c>
      <c r="J944" s="7">
        <f t="shared" si="100"/>
        <v>8106.0241091999997</v>
      </c>
      <c r="K944" t="e">
        <f>VLOOKUP(A944,'Cacao Nacional'!B:D,3,0)</f>
        <v>#N/A</v>
      </c>
      <c r="L944" t="str">
        <f t="shared" si="101"/>
        <v>Noviembre</v>
      </c>
      <c r="M944" t="str">
        <f t="shared" si="102"/>
        <v>2016</v>
      </c>
      <c r="N944" t="str">
        <f t="shared" si="103"/>
        <v>Noviembre de 2016</v>
      </c>
      <c r="O944" s="24">
        <f t="shared" si="104"/>
        <v>42676</v>
      </c>
    </row>
    <row r="945" spans="1:15" x14ac:dyDescent="0.3">
      <c r="A945" s="1" t="s">
        <v>1238</v>
      </c>
      <c r="B945" s="1" t="str">
        <f t="shared" si="98"/>
        <v>Noviembre 3 de 2016</v>
      </c>
      <c r="C945" s="1" t="s">
        <v>428</v>
      </c>
      <c r="D945" s="2">
        <v>2673.48</v>
      </c>
      <c r="E945" s="1" t="s">
        <v>429</v>
      </c>
      <c r="F945" s="3">
        <v>-0.17586504318215049</v>
      </c>
      <c r="G945" s="1" t="s">
        <v>430</v>
      </c>
      <c r="H945" s="8">
        <f>VLOOKUP(B945,'TRM2'!C:D,2,0)</f>
        <v>3070.54</v>
      </c>
      <c r="I945" s="9">
        <f t="shared" si="99"/>
        <v>8209027.2791999998</v>
      </c>
      <c r="J945" s="7">
        <f t="shared" si="100"/>
        <v>8209.0272791999996</v>
      </c>
      <c r="K945" t="e">
        <f>VLOOKUP(A945,'Cacao Nacional'!B:D,3,0)</f>
        <v>#N/A</v>
      </c>
      <c r="L945" t="str">
        <f t="shared" si="101"/>
        <v>Noviembre</v>
      </c>
      <c r="M945" t="str">
        <f t="shared" si="102"/>
        <v>2016</v>
      </c>
      <c r="N945" t="str">
        <f t="shared" si="103"/>
        <v>Noviembre de 2016</v>
      </c>
      <c r="O945" s="24">
        <f t="shared" si="104"/>
        <v>42677</v>
      </c>
    </row>
    <row r="946" spans="1:15" x14ac:dyDescent="0.3">
      <c r="A946" s="1" t="s">
        <v>1239</v>
      </c>
      <c r="B946" s="1" t="str">
        <f t="shared" si="98"/>
        <v>Noviembre 4 de 2016</v>
      </c>
      <c r="C946" s="1" t="s">
        <v>428</v>
      </c>
      <c r="D946" s="2">
        <v>2589.08</v>
      </c>
      <c r="E946" s="1" t="s">
        <v>429</v>
      </c>
      <c r="F946" s="3">
        <v>-3.1569340335442981</v>
      </c>
      <c r="G946" s="1" t="s">
        <v>430</v>
      </c>
      <c r="H946" s="8">
        <f>VLOOKUP(B946,'TRM2'!C:D,2,0)</f>
        <v>3071.12</v>
      </c>
      <c r="I946" s="9">
        <f t="shared" si="99"/>
        <v>7951375.3695999999</v>
      </c>
      <c r="J946" s="7">
        <f t="shared" si="100"/>
        <v>7951.3753695999994</v>
      </c>
      <c r="K946" t="e">
        <f>VLOOKUP(A946,'Cacao Nacional'!B:D,3,0)</f>
        <v>#N/A</v>
      </c>
      <c r="L946" t="str">
        <f t="shared" si="101"/>
        <v>Noviembre</v>
      </c>
      <c r="M946" t="str">
        <f t="shared" si="102"/>
        <v>2016</v>
      </c>
      <c r="N946" t="str">
        <f t="shared" si="103"/>
        <v>Noviembre de 2016</v>
      </c>
      <c r="O946" s="24">
        <f t="shared" si="104"/>
        <v>42678</v>
      </c>
    </row>
    <row r="947" spans="1:15" x14ac:dyDescent="0.3">
      <c r="A947" s="1" t="s">
        <v>171</v>
      </c>
      <c r="B947" s="1" t="str">
        <f t="shared" si="98"/>
        <v>Noviembre 7 de 2016</v>
      </c>
      <c r="C947" s="1" t="s">
        <v>428</v>
      </c>
      <c r="D947" s="2">
        <v>2498.65</v>
      </c>
      <c r="E947" s="1" t="s">
        <v>429</v>
      </c>
      <c r="F947" s="3">
        <v>-3.4927464582013625</v>
      </c>
      <c r="G947" s="1" t="s">
        <v>430</v>
      </c>
      <c r="H947" s="8">
        <f>VLOOKUP(B947,'TRM2'!C:D,2,0)</f>
        <v>3070.4</v>
      </c>
      <c r="I947" s="9">
        <f t="shared" si="99"/>
        <v>7671854.9600000009</v>
      </c>
      <c r="J947" s="7">
        <f t="shared" si="100"/>
        <v>7671.8549600000006</v>
      </c>
      <c r="K947">
        <f>VLOOKUP(A947,'Cacao Nacional'!B:D,3,0)</f>
        <v>7607.5</v>
      </c>
      <c r="L947" t="str">
        <f t="shared" si="101"/>
        <v>Noviembre</v>
      </c>
      <c r="M947" t="str">
        <f t="shared" si="102"/>
        <v>2016</v>
      </c>
      <c r="N947" t="str">
        <f t="shared" si="103"/>
        <v>Noviembre de 2016</v>
      </c>
      <c r="O947" s="24">
        <f t="shared" si="104"/>
        <v>42681</v>
      </c>
    </row>
    <row r="948" spans="1:15" x14ac:dyDescent="0.3">
      <c r="A948" s="1" t="s">
        <v>1240</v>
      </c>
      <c r="B948" s="1" t="str">
        <f t="shared" si="98"/>
        <v>Noviembre 8 de 2016</v>
      </c>
      <c r="C948" s="1" t="s">
        <v>428</v>
      </c>
      <c r="D948" s="2">
        <v>2510.1999999999998</v>
      </c>
      <c r="E948" s="1" t="s">
        <v>429</v>
      </c>
      <c r="F948" s="3">
        <v>0.46224961479197668</v>
      </c>
      <c r="G948" s="1" t="s">
        <v>430</v>
      </c>
      <c r="H948" s="8">
        <f>VLOOKUP(B948,'TRM2'!C:D,2,0)</f>
        <v>3070.4</v>
      </c>
      <c r="I948" s="9">
        <f t="shared" si="99"/>
        <v>7707318.0800000001</v>
      </c>
      <c r="J948" s="7">
        <f t="shared" si="100"/>
        <v>7707.31808</v>
      </c>
      <c r="K948" t="e">
        <f>VLOOKUP(A948,'Cacao Nacional'!B:D,3,0)</f>
        <v>#N/A</v>
      </c>
      <c r="L948" t="str">
        <f t="shared" si="101"/>
        <v>Noviembre</v>
      </c>
      <c r="M948" t="str">
        <f t="shared" si="102"/>
        <v>2016</v>
      </c>
      <c r="N948" t="str">
        <f t="shared" si="103"/>
        <v>Noviembre de 2016</v>
      </c>
      <c r="O948" s="24">
        <f t="shared" si="104"/>
        <v>42682</v>
      </c>
    </row>
    <row r="949" spans="1:15" x14ac:dyDescent="0.3">
      <c r="A949" s="1" t="s">
        <v>1241</v>
      </c>
      <c r="B949" s="1" t="str">
        <f t="shared" si="98"/>
        <v>Noviembre 9 de 2016</v>
      </c>
      <c r="C949" s="1" t="s">
        <v>428</v>
      </c>
      <c r="D949" s="2">
        <v>2501.46</v>
      </c>
      <c r="E949" s="1" t="s">
        <v>429</v>
      </c>
      <c r="F949" s="3">
        <v>-0.34817942793402051</v>
      </c>
      <c r="G949" s="1" t="s">
        <v>430</v>
      </c>
      <c r="H949" s="8">
        <f>VLOOKUP(B949,'TRM2'!C:D,2,0)</f>
        <v>2984.78</v>
      </c>
      <c r="I949" s="9">
        <f t="shared" si="99"/>
        <v>7466307.7788000004</v>
      </c>
      <c r="J949" s="7">
        <f t="shared" si="100"/>
        <v>7466.3077788000001</v>
      </c>
      <c r="K949" t="e">
        <f>VLOOKUP(A949,'Cacao Nacional'!B:D,3,0)</f>
        <v>#N/A</v>
      </c>
      <c r="L949" t="str">
        <f t="shared" si="101"/>
        <v>Noviembre</v>
      </c>
      <c r="M949" t="str">
        <f t="shared" si="102"/>
        <v>2016</v>
      </c>
      <c r="N949" t="str">
        <f t="shared" si="103"/>
        <v>Noviembre de 2016</v>
      </c>
      <c r="O949" s="24">
        <f t="shared" si="104"/>
        <v>42683</v>
      </c>
    </row>
    <row r="950" spans="1:15" x14ac:dyDescent="0.3">
      <c r="A950" s="1" t="s">
        <v>1242</v>
      </c>
      <c r="B950" s="1" t="str">
        <f t="shared" si="98"/>
        <v>Noviembre 10 de 2016</v>
      </c>
      <c r="C950" s="1" t="s">
        <v>428</v>
      </c>
      <c r="D950" s="2">
        <v>2498.1999999999998</v>
      </c>
      <c r="E950" s="1" t="s">
        <v>429</v>
      </c>
      <c r="F950" s="3">
        <v>-0.13032389084775364</v>
      </c>
      <c r="G950" s="1" t="s">
        <v>430</v>
      </c>
      <c r="H950" s="8">
        <f>VLOOKUP(B950,'TRM2'!C:D,2,0)</f>
        <v>3012.12</v>
      </c>
      <c r="I950" s="9">
        <f t="shared" si="99"/>
        <v>7524878.1839999994</v>
      </c>
      <c r="J950" s="7">
        <f t="shared" si="100"/>
        <v>7524.8781839999992</v>
      </c>
      <c r="K950" t="e">
        <f>VLOOKUP(A950,'Cacao Nacional'!B:D,3,0)</f>
        <v>#N/A</v>
      </c>
      <c r="L950" t="str">
        <f t="shared" si="101"/>
        <v>Noviembre</v>
      </c>
      <c r="M950" t="str">
        <f t="shared" si="102"/>
        <v>2016</v>
      </c>
      <c r="N950" t="str">
        <f t="shared" si="103"/>
        <v>Noviembre de 2016</v>
      </c>
      <c r="O950" s="24">
        <f t="shared" si="104"/>
        <v>42684</v>
      </c>
    </row>
    <row r="951" spans="1:15" x14ac:dyDescent="0.3">
      <c r="A951" s="1" t="s">
        <v>1243</v>
      </c>
      <c r="B951" s="1" t="str">
        <f t="shared" si="98"/>
        <v>Noviembre 11 de 2016</v>
      </c>
      <c r="C951" s="1" t="s">
        <v>428</v>
      </c>
      <c r="D951" s="2">
        <v>2520.98</v>
      </c>
      <c r="E951" s="1" t="s">
        <v>429</v>
      </c>
      <c r="F951" s="3">
        <v>0.91185653670643674</v>
      </c>
      <c r="G951" s="1" t="s">
        <v>430</v>
      </c>
      <c r="H951" s="8">
        <f>VLOOKUP(B951,'TRM2'!C:D,2,0)</f>
        <v>3100.12</v>
      </c>
      <c r="I951" s="9">
        <f t="shared" si="99"/>
        <v>7815340.5175999999</v>
      </c>
      <c r="J951" s="7">
        <f t="shared" si="100"/>
        <v>7815.3405175999997</v>
      </c>
      <c r="K951" t="e">
        <f>VLOOKUP(A951,'Cacao Nacional'!B:D,3,0)</f>
        <v>#N/A</v>
      </c>
      <c r="L951" t="str">
        <f t="shared" si="101"/>
        <v>Noviembre</v>
      </c>
      <c r="M951" t="str">
        <f t="shared" si="102"/>
        <v>2016</v>
      </c>
      <c r="N951" t="str">
        <f t="shared" si="103"/>
        <v>Noviembre de 2016</v>
      </c>
      <c r="O951" s="24">
        <f t="shared" si="104"/>
        <v>42685</v>
      </c>
    </row>
    <row r="952" spans="1:15" x14ac:dyDescent="0.3">
      <c r="A952" s="1" t="s">
        <v>172</v>
      </c>
      <c r="B952" s="1" t="str">
        <f t="shared" si="98"/>
        <v>Noviembre 14 de 2016</v>
      </c>
      <c r="C952" s="1" t="s">
        <v>428</v>
      </c>
      <c r="D952" s="2">
        <v>2460.7600000000002</v>
      </c>
      <c r="E952" s="1" t="s">
        <v>429</v>
      </c>
      <c r="F952" s="3">
        <v>-2.388753579956993</v>
      </c>
      <c r="G952" s="1" t="s">
        <v>430</v>
      </c>
      <c r="H952" s="8">
        <f>VLOOKUP(B952,'TRM2'!C:D,2,0)</f>
        <v>3100.12</v>
      </c>
      <c r="I952" s="9">
        <f t="shared" si="99"/>
        <v>7628651.2912000008</v>
      </c>
      <c r="J952" s="7">
        <f t="shared" si="100"/>
        <v>7628.6512912000007</v>
      </c>
      <c r="K952">
        <f>VLOOKUP(A952,'Cacao Nacional'!B:D,3,0)</f>
        <v>7132.5</v>
      </c>
      <c r="L952" t="str">
        <f t="shared" si="101"/>
        <v>Noviembre</v>
      </c>
      <c r="M952" t="str">
        <f t="shared" si="102"/>
        <v>2016</v>
      </c>
      <c r="N952" t="str">
        <f t="shared" si="103"/>
        <v>Noviembre de 2016</v>
      </c>
      <c r="O952" s="24">
        <f t="shared" si="104"/>
        <v>42688</v>
      </c>
    </row>
    <row r="953" spans="1:15" x14ac:dyDescent="0.3">
      <c r="A953" s="1" t="s">
        <v>1244</v>
      </c>
      <c r="B953" s="1" t="str">
        <f t="shared" si="98"/>
        <v>Noviembre 15 de 2016</v>
      </c>
      <c r="C953" s="1" t="s">
        <v>428</v>
      </c>
      <c r="D953" s="2">
        <v>2441.37</v>
      </c>
      <c r="E953" s="1" t="s">
        <v>429</v>
      </c>
      <c r="F953" s="3">
        <v>-0.78796794486257604</v>
      </c>
      <c r="G953" s="1" t="s">
        <v>430</v>
      </c>
      <c r="H953" s="8">
        <f>VLOOKUP(B953,'TRM2'!C:D,2,0)</f>
        <v>3100.12</v>
      </c>
      <c r="I953" s="9">
        <f t="shared" si="99"/>
        <v>7568539.964399999</v>
      </c>
      <c r="J953" s="7">
        <f t="shared" si="100"/>
        <v>7568.539964399999</v>
      </c>
      <c r="K953" t="e">
        <f>VLOOKUP(A953,'Cacao Nacional'!B:D,3,0)</f>
        <v>#N/A</v>
      </c>
      <c r="L953" t="str">
        <f t="shared" si="101"/>
        <v>Noviembre</v>
      </c>
      <c r="M953" t="str">
        <f t="shared" si="102"/>
        <v>2016</v>
      </c>
      <c r="N953" t="str">
        <f t="shared" si="103"/>
        <v>Noviembre de 2016</v>
      </c>
      <c r="O953" s="24">
        <f t="shared" si="104"/>
        <v>42689</v>
      </c>
    </row>
    <row r="954" spans="1:15" x14ac:dyDescent="0.3">
      <c r="A954" s="1" t="s">
        <v>1245</v>
      </c>
      <c r="B954" s="1" t="str">
        <f t="shared" si="98"/>
        <v>Noviembre 16 de 2016</v>
      </c>
      <c r="C954" s="1" t="s">
        <v>428</v>
      </c>
      <c r="D954" s="2">
        <v>2458.56</v>
      </c>
      <c r="E954" s="1" t="s">
        <v>429</v>
      </c>
      <c r="F954" s="3">
        <v>0.70411285466766838</v>
      </c>
      <c r="G954" s="1" t="s">
        <v>430</v>
      </c>
      <c r="H954" s="8">
        <f>VLOOKUP(B954,'TRM2'!C:D,2,0)</f>
        <v>3124.91</v>
      </c>
      <c r="I954" s="9">
        <f t="shared" si="99"/>
        <v>7682778.7295999993</v>
      </c>
      <c r="J954" s="7">
        <f t="shared" si="100"/>
        <v>7682.7787295999997</v>
      </c>
      <c r="K954" t="e">
        <f>VLOOKUP(A954,'Cacao Nacional'!B:D,3,0)</f>
        <v>#N/A</v>
      </c>
      <c r="L954" t="str">
        <f t="shared" si="101"/>
        <v>Noviembre</v>
      </c>
      <c r="M954" t="str">
        <f t="shared" si="102"/>
        <v>2016</v>
      </c>
      <c r="N954" t="str">
        <f t="shared" si="103"/>
        <v>Noviembre de 2016</v>
      </c>
      <c r="O954" s="24">
        <f t="shared" si="104"/>
        <v>42690</v>
      </c>
    </row>
    <row r="955" spans="1:15" x14ac:dyDescent="0.3">
      <c r="A955" s="1" t="s">
        <v>1246</v>
      </c>
      <c r="B955" s="1" t="str">
        <f t="shared" si="98"/>
        <v>Noviembre 17 de 2016</v>
      </c>
      <c r="C955" s="1" t="s">
        <v>428</v>
      </c>
      <c r="D955" s="2">
        <v>2459.0500000000002</v>
      </c>
      <c r="E955" s="1" t="s">
        <v>429</v>
      </c>
      <c r="F955" s="3">
        <v>1.9930365742558104E-2</v>
      </c>
      <c r="G955" s="1" t="s">
        <v>430</v>
      </c>
      <c r="H955" s="8">
        <f>VLOOKUP(B955,'TRM2'!C:D,2,0)</f>
        <v>3131.11</v>
      </c>
      <c r="I955" s="9">
        <f t="shared" si="99"/>
        <v>7699556.0455000009</v>
      </c>
      <c r="J955" s="7">
        <f t="shared" si="100"/>
        <v>7699.5560455000013</v>
      </c>
      <c r="K955" t="e">
        <f>VLOOKUP(A955,'Cacao Nacional'!B:D,3,0)</f>
        <v>#N/A</v>
      </c>
      <c r="L955" t="str">
        <f t="shared" si="101"/>
        <v>Noviembre</v>
      </c>
      <c r="M955" t="str">
        <f t="shared" si="102"/>
        <v>2016</v>
      </c>
      <c r="N955" t="str">
        <f t="shared" si="103"/>
        <v>Noviembre de 2016</v>
      </c>
      <c r="O955" s="24">
        <f t="shared" si="104"/>
        <v>42691</v>
      </c>
    </row>
    <row r="956" spans="1:15" x14ac:dyDescent="0.3">
      <c r="A956" s="1" t="s">
        <v>1247</v>
      </c>
      <c r="B956" s="1" t="str">
        <f t="shared" si="98"/>
        <v>Noviembre 18 de 2016</v>
      </c>
      <c r="C956" s="1" t="s">
        <v>428</v>
      </c>
      <c r="D956" s="2">
        <v>2455.8200000000002</v>
      </c>
      <c r="E956" s="1" t="s">
        <v>429</v>
      </c>
      <c r="F956" s="3">
        <v>-0.13135153819564538</v>
      </c>
      <c r="G956" s="1" t="s">
        <v>430</v>
      </c>
      <c r="H956" s="8">
        <f>VLOOKUP(B956,'TRM2'!C:D,2,0)</f>
        <v>3135.65</v>
      </c>
      <c r="I956" s="9">
        <f t="shared" si="99"/>
        <v>7700591.9830000009</v>
      </c>
      <c r="J956" s="7">
        <f t="shared" si="100"/>
        <v>7700.5919830000012</v>
      </c>
      <c r="K956" t="e">
        <f>VLOOKUP(A956,'Cacao Nacional'!B:D,3,0)</f>
        <v>#N/A</v>
      </c>
      <c r="L956" t="str">
        <f t="shared" si="101"/>
        <v>Noviembre</v>
      </c>
      <c r="M956" t="str">
        <f t="shared" si="102"/>
        <v>2016</v>
      </c>
      <c r="N956" t="str">
        <f t="shared" si="103"/>
        <v>Noviembre de 2016</v>
      </c>
      <c r="O956" s="24">
        <f t="shared" si="104"/>
        <v>42692</v>
      </c>
    </row>
    <row r="957" spans="1:15" x14ac:dyDescent="0.3">
      <c r="A957" s="1" t="s">
        <v>173</v>
      </c>
      <c r="B957" s="1" t="str">
        <f t="shared" si="98"/>
        <v>Noviembre 21 de 2016</v>
      </c>
      <c r="C957" s="1" t="s">
        <v>428</v>
      </c>
      <c r="D957" s="2">
        <v>2463.2800000000002</v>
      </c>
      <c r="E957" s="1" t="s">
        <v>429</v>
      </c>
      <c r="F957" s="3">
        <v>0.30376819147983303</v>
      </c>
      <c r="G957" s="1" t="s">
        <v>430</v>
      </c>
      <c r="H957" s="8">
        <f>VLOOKUP(B957,'TRM2'!C:D,2,0)</f>
        <v>3163.49</v>
      </c>
      <c r="I957" s="9">
        <f t="shared" si="99"/>
        <v>7792561.6472000005</v>
      </c>
      <c r="J957" s="7">
        <f t="shared" si="100"/>
        <v>7792.5616472000002</v>
      </c>
      <c r="K957">
        <f>VLOOKUP(A957,'Cacao Nacional'!B:D,3,0)</f>
        <v>6947.5</v>
      </c>
      <c r="L957" t="str">
        <f t="shared" si="101"/>
        <v>Noviembre</v>
      </c>
      <c r="M957" t="str">
        <f t="shared" si="102"/>
        <v>2016</v>
      </c>
      <c r="N957" t="str">
        <f t="shared" si="103"/>
        <v>Noviembre de 2016</v>
      </c>
      <c r="O957" s="24">
        <f t="shared" si="104"/>
        <v>42695</v>
      </c>
    </row>
    <row r="958" spans="1:15" x14ac:dyDescent="0.3">
      <c r="A958" s="1" t="s">
        <v>1248</v>
      </c>
      <c r="B958" s="1" t="str">
        <f t="shared" si="98"/>
        <v>Noviembre 22 de 2016</v>
      </c>
      <c r="C958" s="1" t="s">
        <v>428</v>
      </c>
      <c r="D958" s="2">
        <v>2473.0500000000002</v>
      </c>
      <c r="E958" s="1" t="s">
        <v>429</v>
      </c>
      <c r="F958" s="3">
        <v>0.39662563736156586</v>
      </c>
      <c r="G958" s="1" t="s">
        <v>430</v>
      </c>
      <c r="H958" s="8">
        <f>VLOOKUP(B958,'TRM2'!C:D,2,0)</f>
        <v>3144.72</v>
      </c>
      <c r="I958" s="9">
        <f t="shared" si="99"/>
        <v>7777049.7960000001</v>
      </c>
      <c r="J958" s="7">
        <f t="shared" si="100"/>
        <v>7777.0497960000002</v>
      </c>
      <c r="K958" t="e">
        <f>VLOOKUP(A958,'Cacao Nacional'!B:D,3,0)</f>
        <v>#N/A</v>
      </c>
      <c r="L958" t="str">
        <f t="shared" si="101"/>
        <v>Noviembre</v>
      </c>
      <c r="M958" t="str">
        <f t="shared" si="102"/>
        <v>2016</v>
      </c>
      <c r="N958" t="str">
        <f t="shared" si="103"/>
        <v>Noviembre de 2016</v>
      </c>
      <c r="O958" s="24">
        <f t="shared" si="104"/>
        <v>42696</v>
      </c>
    </row>
    <row r="959" spans="1:15" x14ac:dyDescent="0.3">
      <c r="A959" s="1" t="s">
        <v>1249</v>
      </c>
      <c r="B959" s="1" t="str">
        <f t="shared" si="98"/>
        <v>Noviembre 23 de 2016</v>
      </c>
      <c r="C959" s="1" t="s">
        <v>428</v>
      </c>
      <c r="D959" s="2">
        <v>2469.79</v>
      </c>
      <c r="E959" s="1" t="s">
        <v>429</v>
      </c>
      <c r="F959" s="3">
        <v>-0.13182103071107409</v>
      </c>
      <c r="G959" s="1" t="s">
        <v>430</v>
      </c>
      <c r="H959" s="8">
        <f>VLOOKUP(B959,'TRM2'!C:D,2,0)</f>
        <v>3139.76</v>
      </c>
      <c r="I959" s="9">
        <f t="shared" si="99"/>
        <v>7754547.8504000008</v>
      </c>
      <c r="J959" s="7">
        <f t="shared" si="100"/>
        <v>7754.5478504000012</v>
      </c>
      <c r="K959" t="e">
        <f>VLOOKUP(A959,'Cacao Nacional'!B:D,3,0)</f>
        <v>#N/A</v>
      </c>
      <c r="L959" t="str">
        <f t="shared" si="101"/>
        <v>Noviembre</v>
      </c>
      <c r="M959" t="str">
        <f t="shared" si="102"/>
        <v>2016</v>
      </c>
      <c r="N959" t="str">
        <f t="shared" si="103"/>
        <v>Noviembre de 2016</v>
      </c>
      <c r="O959" s="24">
        <f t="shared" si="104"/>
        <v>42697</v>
      </c>
    </row>
    <row r="960" spans="1:15" x14ac:dyDescent="0.3">
      <c r="A960" s="1" t="s">
        <v>1250</v>
      </c>
      <c r="B960" s="1" t="str">
        <f t="shared" si="98"/>
        <v>Noviembre 24 de 2016</v>
      </c>
      <c r="C960" s="1" t="s">
        <v>428</v>
      </c>
      <c r="D960" s="2">
        <v>2940.74</v>
      </c>
      <c r="E960" s="1" t="s">
        <v>429</v>
      </c>
      <c r="F960" s="3">
        <v>19.068422821373471</v>
      </c>
      <c r="G960" s="1" t="s">
        <v>430</v>
      </c>
      <c r="H960" s="8">
        <f>VLOOKUP(B960,'TRM2'!C:D,2,0)</f>
        <v>3187.97</v>
      </c>
      <c r="I960" s="9">
        <f t="shared" si="99"/>
        <v>9374990.8977999985</v>
      </c>
      <c r="J960" s="7">
        <f t="shared" si="100"/>
        <v>9374.9908977999985</v>
      </c>
      <c r="K960" t="e">
        <f>VLOOKUP(A960,'Cacao Nacional'!B:D,3,0)</f>
        <v>#N/A</v>
      </c>
      <c r="L960" t="str">
        <f t="shared" si="101"/>
        <v>Noviembre</v>
      </c>
      <c r="M960" t="str">
        <f t="shared" si="102"/>
        <v>2016</v>
      </c>
      <c r="N960" t="str">
        <f t="shared" si="103"/>
        <v>Noviembre de 2016</v>
      </c>
      <c r="O960" s="24">
        <f t="shared" si="104"/>
        <v>42698</v>
      </c>
    </row>
    <row r="961" spans="1:15" x14ac:dyDescent="0.3">
      <c r="A961" s="1" t="s">
        <v>1251</v>
      </c>
      <c r="B961" s="1" t="str">
        <f t="shared" si="98"/>
        <v>Noviembre 25 de 2016</v>
      </c>
      <c r="C961" s="1" t="s">
        <v>428</v>
      </c>
      <c r="D961" s="2">
        <v>2447.1799999999998</v>
      </c>
      <c r="E961" s="1" t="s">
        <v>429</v>
      </c>
      <c r="F961" s="3">
        <v>-16.78353067595231</v>
      </c>
      <c r="G961" s="1" t="s">
        <v>430</v>
      </c>
      <c r="H961" s="8">
        <f>VLOOKUP(B961,'TRM2'!C:D,2,0)</f>
        <v>3187.97</v>
      </c>
      <c r="I961" s="9">
        <f t="shared" si="99"/>
        <v>7801536.4245999986</v>
      </c>
      <c r="J961" s="7">
        <f t="shared" si="100"/>
        <v>7801.536424599999</v>
      </c>
      <c r="K961" t="e">
        <f>VLOOKUP(A961,'Cacao Nacional'!B:D,3,0)</f>
        <v>#N/A</v>
      </c>
      <c r="L961" t="str">
        <f t="shared" si="101"/>
        <v>Noviembre</v>
      </c>
      <c r="M961" t="str">
        <f t="shared" si="102"/>
        <v>2016</v>
      </c>
      <c r="N961" t="str">
        <f t="shared" si="103"/>
        <v>Noviembre de 2016</v>
      </c>
      <c r="O961" s="24">
        <f t="shared" si="104"/>
        <v>42699</v>
      </c>
    </row>
    <row r="962" spans="1:15" x14ac:dyDescent="0.3">
      <c r="A962" s="1" t="s">
        <v>174</v>
      </c>
      <c r="B962" s="1" t="str">
        <f t="shared" si="98"/>
        <v>Noviembre 28 de 2016</v>
      </c>
      <c r="C962" s="1" t="s">
        <v>428</v>
      </c>
      <c r="D962" s="2">
        <v>2430</v>
      </c>
      <c r="E962" s="1" t="s">
        <v>429</v>
      </c>
      <c r="F962" s="3">
        <v>-0.70203254358076794</v>
      </c>
      <c r="G962" s="1" t="s">
        <v>430</v>
      </c>
      <c r="H962" s="8">
        <f>VLOOKUP(B962,'TRM2'!C:D,2,0)</f>
        <v>3170.64</v>
      </c>
      <c r="I962" s="9">
        <f t="shared" si="99"/>
        <v>7704655.1999999993</v>
      </c>
      <c r="J962" s="7">
        <f t="shared" si="100"/>
        <v>7704.6551999999992</v>
      </c>
      <c r="K962">
        <f>VLOOKUP(A962,'Cacao Nacional'!B:D,3,0)</f>
        <v>6947.5</v>
      </c>
      <c r="L962" t="str">
        <f t="shared" si="101"/>
        <v>Noviembre</v>
      </c>
      <c r="M962" t="str">
        <f t="shared" si="102"/>
        <v>2016</v>
      </c>
      <c r="N962" t="str">
        <f t="shared" si="103"/>
        <v>Noviembre de 2016</v>
      </c>
      <c r="O962" s="24">
        <f t="shared" si="104"/>
        <v>42702</v>
      </c>
    </row>
    <row r="963" spans="1:15" x14ac:dyDescent="0.3">
      <c r="A963" s="1" t="s">
        <v>1252</v>
      </c>
      <c r="B963" s="1" t="str">
        <f t="shared" ref="B963:B1026" si="105">MID(A963,FIND(",",A963,1)+2,LEN(A963)-FIND(",",A963,1))</f>
        <v>Noviembre 29 de 2016</v>
      </c>
      <c r="C963" s="1" t="s">
        <v>428</v>
      </c>
      <c r="D963" s="2">
        <v>2441.2800000000002</v>
      </c>
      <c r="E963" s="1" t="s">
        <v>429</v>
      </c>
      <c r="F963" s="3">
        <v>0.46419753086420579</v>
      </c>
      <c r="G963" s="1" t="s">
        <v>430</v>
      </c>
      <c r="H963" s="8">
        <f>VLOOKUP(B963,'TRM2'!C:D,2,0)</f>
        <v>3142.2</v>
      </c>
      <c r="I963" s="9">
        <f t="shared" ref="I963:I1026" si="106">D963*H963</f>
        <v>7670990.0159999998</v>
      </c>
      <c r="J963" s="7">
        <f t="shared" ref="J963:J1026" si="107">I963/1000</f>
        <v>7670.9900159999997</v>
      </c>
      <c r="K963" t="e">
        <f>VLOOKUP(A963,'Cacao Nacional'!B:D,3,0)</f>
        <v>#N/A</v>
      </c>
      <c r="L963" t="str">
        <f t="shared" ref="L963:L1026" si="108">MID(A963,FIND(" ",A963,1)+1,FIND(" ",A963,FIND(" ",A963,1)+1)-FIND(" ",A963,1)-1)</f>
        <v>Noviembre</v>
      </c>
      <c r="M963" t="str">
        <f t="shared" ref="M963:M1026" si="109">RIGHT(A963,4)</f>
        <v>2016</v>
      </c>
      <c r="N963" t="str">
        <f t="shared" ref="N963:N1026" si="110">_xlfn.CONCAT(L963," de ",M963)</f>
        <v>Noviembre de 2016</v>
      </c>
      <c r="O963" s="24">
        <f t="shared" ref="O963:O1026" si="111">VALUE(TEXT(VALUE(MID(A963,FIND(" ",A963,FIND(" ",A963,1)+1)+1,FIND(" ",A963,FIND(" ",A963,FIND(" ",A963,1)+1)+1)-FIND(" ",A963,FIND(" ",A963,1)+1)-1))&amp;"/"&amp;MONTH(L963&amp;1)&amp;"/"&amp;VALUE(M963),"dd/mm/yyyy"))</f>
        <v>42703</v>
      </c>
    </row>
    <row r="964" spans="1:15" x14ac:dyDescent="0.3">
      <c r="A964" s="1" t="s">
        <v>1253</v>
      </c>
      <c r="B964" s="1" t="str">
        <f t="shared" si="105"/>
        <v>Noviembre 30 de 2016</v>
      </c>
      <c r="C964" s="1" t="s">
        <v>428</v>
      </c>
      <c r="D964" s="2">
        <v>2415.66</v>
      </c>
      <c r="E964" s="1" t="s">
        <v>429</v>
      </c>
      <c r="F964" s="3">
        <v>-1.0494494691309617</v>
      </c>
      <c r="G964" s="1" t="s">
        <v>430</v>
      </c>
      <c r="H964" s="8">
        <f>VLOOKUP(B964,'TRM2'!C:D,2,0)</f>
        <v>3165.09</v>
      </c>
      <c r="I964" s="9">
        <f t="shared" si="106"/>
        <v>7645781.3093999997</v>
      </c>
      <c r="J964" s="7">
        <f t="shared" si="107"/>
        <v>7645.7813093999994</v>
      </c>
      <c r="K964" t="e">
        <f>VLOOKUP(A964,'Cacao Nacional'!B:D,3,0)</f>
        <v>#N/A</v>
      </c>
      <c r="L964" t="str">
        <f t="shared" si="108"/>
        <v>Noviembre</v>
      </c>
      <c r="M964" t="str">
        <f t="shared" si="109"/>
        <v>2016</v>
      </c>
      <c r="N964" t="str">
        <f t="shared" si="110"/>
        <v>Noviembre de 2016</v>
      </c>
      <c r="O964" s="24">
        <f t="shared" si="111"/>
        <v>42704</v>
      </c>
    </row>
    <row r="965" spans="1:15" x14ac:dyDescent="0.3">
      <c r="A965" s="1" t="s">
        <v>1254</v>
      </c>
      <c r="B965" s="1" t="str">
        <f t="shared" si="105"/>
        <v>Diciembre 1 de 2016</v>
      </c>
      <c r="C965" s="1" t="s">
        <v>428</v>
      </c>
      <c r="D965" s="2">
        <v>2434.89</v>
      </c>
      <c r="E965" s="1" t="s">
        <v>429</v>
      </c>
      <c r="F965" s="3">
        <v>0.79605573632050941</v>
      </c>
      <c r="G965" s="1" t="s">
        <v>430</v>
      </c>
      <c r="H965" s="8">
        <f>VLOOKUP(B965,'TRM2'!C:D,2,0)</f>
        <v>3085.6</v>
      </c>
      <c r="I965" s="9">
        <f t="shared" si="106"/>
        <v>7513096.5839999998</v>
      </c>
      <c r="J965" s="7">
        <f t="shared" si="107"/>
        <v>7513.0965839999999</v>
      </c>
      <c r="K965" t="e">
        <f>VLOOKUP(A965,'Cacao Nacional'!B:D,3,0)</f>
        <v>#N/A</v>
      </c>
      <c r="L965" t="str">
        <f t="shared" si="108"/>
        <v>Diciembre</v>
      </c>
      <c r="M965" t="str">
        <f t="shared" si="109"/>
        <v>2016</v>
      </c>
      <c r="N965" t="str">
        <f t="shared" si="110"/>
        <v>Diciembre de 2016</v>
      </c>
      <c r="O965" s="24">
        <f t="shared" si="111"/>
        <v>42705</v>
      </c>
    </row>
    <row r="966" spans="1:15" x14ac:dyDescent="0.3">
      <c r="A966" s="1" t="s">
        <v>1255</v>
      </c>
      <c r="B966" s="1" t="str">
        <f t="shared" si="105"/>
        <v>Diciembre 2 de 2016</v>
      </c>
      <c r="C966" s="1" t="s">
        <v>428</v>
      </c>
      <c r="D966" s="2">
        <v>2426.34</v>
      </c>
      <c r="E966" s="1" t="s">
        <v>429</v>
      </c>
      <c r="F966" s="3">
        <v>-0.35114522627304429</v>
      </c>
      <c r="G966" s="1" t="s">
        <v>430</v>
      </c>
      <c r="H966" s="8">
        <f>VLOOKUP(B966,'TRM2'!C:D,2,0)</f>
        <v>3068.34</v>
      </c>
      <c r="I966" s="9">
        <f t="shared" si="106"/>
        <v>7444836.075600001</v>
      </c>
      <c r="J966" s="7">
        <f t="shared" si="107"/>
        <v>7444.8360756000011</v>
      </c>
      <c r="K966" t="e">
        <f>VLOOKUP(A966,'Cacao Nacional'!B:D,3,0)</f>
        <v>#N/A</v>
      </c>
      <c r="L966" t="str">
        <f t="shared" si="108"/>
        <v>Diciembre</v>
      </c>
      <c r="M966" t="str">
        <f t="shared" si="109"/>
        <v>2016</v>
      </c>
      <c r="N966" t="str">
        <f t="shared" si="110"/>
        <v>Diciembre de 2016</v>
      </c>
      <c r="O966" s="24">
        <f t="shared" si="111"/>
        <v>42706</v>
      </c>
    </row>
    <row r="967" spans="1:15" x14ac:dyDescent="0.3">
      <c r="A967" s="1" t="s">
        <v>175</v>
      </c>
      <c r="B967" s="1" t="str">
        <f t="shared" si="105"/>
        <v>Diciembre 5 de 2016</v>
      </c>
      <c r="C967" s="1" t="s">
        <v>428</v>
      </c>
      <c r="D967" s="2">
        <v>2398.8000000000002</v>
      </c>
      <c r="E967" s="1" t="s">
        <v>429</v>
      </c>
      <c r="F967" s="3">
        <v>-1.1350429041272025</v>
      </c>
      <c r="G967" s="1" t="s">
        <v>430</v>
      </c>
      <c r="H967" s="8">
        <f>VLOOKUP(B967,'TRM2'!C:D,2,0)</f>
        <v>3061.04</v>
      </c>
      <c r="I967" s="9">
        <f t="shared" si="106"/>
        <v>7342822.7520000003</v>
      </c>
      <c r="J967" s="7">
        <f t="shared" si="107"/>
        <v>7342.822752</v>
      </c>
      <c r="K967">
        <f>VLOOKUP(A967,'Cacao Nacional'!B:D,3,0)</f>
        <v>6757.5</v>
      </c>
      <c r="L967" t="str">
        <f t="shared" si="108"/>
        <v>Diciembre</v>
      </c>
      <c r="M967" t="str">
        <f t="shared" si="109"/>
        <v>2016</v>
      </c>
      <c r="N967" t="str">
        <f t="shared" si="110"/>
        <v>Diciembre de 2016</v>
      </c>
      <c r="O967" s="24">
        <f t="shared" si="111"/>
        <v>42709</v>
      </c>
    </row>
    <row r="968" spans="1:15" x14ac:dyDescent="0.3">
      <c r="A968" s="1" t="s">
        <v>1256</v>
      </c>
      <c r="B968" s="1" t="str">
        <f t="shared" si="105"/>
        <v>Diciembre 6 de 2016</v>
      </c>
      <c r="C968" s="1" t="s">
        <v>428</v>
      </c>
      <c r="D968" s="2">
        <v>2377.0500000000002</v>
      </c>
      <c r="E968" s="1" t="s">
        <v>429</v>
      </c>
      <c r="F968" s="3">
        <v>-0.90670335167583782</v>
      </c>
      <c r="G968" s="1" t="s">
        <v>430</v>
      </c>
      <c r="H968" s="8">
        <f>VLOOKUP(B968,'TRM2'!C:D,2,0)</f>
        <v>3049.47</v>
      </c>
      <c r="I968" s="9">
        <f t="shared" si="106"/>
        <v>7248742.6634999998</v>
      </c>
      <c r="J968" s="7">
        <f t="shared" si="107"/>
        <v>7248.7426635000002</v>
      </c>
      <c r="K968" t="e">
        <f>VLOOKUP(A968,'Cacao Nacional'!B:D,3,0)</f>
        <v>#N/A</v>
      </c>
      <c r="L968" t="str">
        <f t="shared" si="108"/>
        <v>Diciembre</v>
      </c>
      <c r="M968" t="str">
        <f t="shared" si="109"/>
        <v>2016</v>
      </c>
      <c r="N968" t="str">
        <f t="shared" si="110"/>
        <v>Diciembre de 2016</v>
      </c>
      <c r="O968" s="24">
        <f t="shared" si="111"/>
        <v>42710</v>
      </c>
    </row>
    <row r="969" spans="1:15" x14ac:dyDescent="0.3">
      <c r="A969" s="1" t="s">
        <v>1257</v>
      </c>
      <c r="B969" s="1" t="str">
        <f t="shared" si="105"/>
        <v>Diciembre 7 de 2016</v>
      </c>
      <c r="C969" s="1" t="s">
        <v>428</v>
      </c>
      <c r="D969" s="2">
        <v>2344.77</v>
      </c>
      <c r="E969" s="1" t="s">
        <v>429</v>
      </c>
      <c r="F969" s="3">
        <v>-1.3579857386256156</v>
      </c>
      <c r="G969" s="1" t="s">
        <v>430</v>
      </c>
      <c r="H969" s="8">
        <f>VLOOKUP(B969,'TRM2'!C:D,2,0)</f>
        <v>3015.47</v>
      </c>
      <c r="I969" s="9">
        <f t="shared" si="106"/>
        <v>7070583.5918999994</v>
      </c>
      <c r="J969" s="7">
        <f t="shared" si="107"/>
        <v>7070.5835918999992</v>
      </c>
      <c r="K969" t="e">
        <f>VLOOKUP(A969,'Cacao Nacional'!B:D,3,0)</f>
        <v>#N/A</v>
      </c>
      <c r="L969" t="str">
        <f t="shared" si="108"/>
        <v>Diciembre</v>
      </c>
      <c r="M969" t="str">
        <f t="shared" si="109"/>
        <v>2016</v>
      </c>
      <c r="N969" t="str">
        <f t="shared" si="110"/>
        <v>Diciembre de 2016</v>
      </c>
      <c r="O969" s="24">
        <f t="shared" si="111"/>
        <v>42711</v>
      </c>
    </row>
    <row r="970" spans="1:15" x14ac:dyDescent="0.3">
      <c r="A970" s="1" t="s">
        <v>1258</v>
      </c>
      <c r="B970" s="1" t="str">
        <f t="shared" si="105"/>
        <v>Diciembre 8 de 2016</v>
      </c>
      <c r="C970" s="1" t="s">
        <v>428</v>
      </c>
      <c r="D970" s="2">
        <v>2290.56</v>
      </c>
      <c r="E970" s="1" t="s">
        <v>429</v>
      </c>
      <c r="F970" s="3">
        <v>-2.3119538376898388</v>
      </c>
      <c r="G970" s="1" t="s">
        <v>430</v>
      </c>
      <c r="H970" s="8">
        <f>VLOOKUP(B970,'TRM2'!C:D,2,0)</f>
        <v>2989.71</v>
      </c>
      <c r="I970" s="9">
        <f t="shared" si="106"/>
        <v>6848110.1376</v>
      </c>
      <c r="J970" s="7">
        <f t="shared" si="107"/>
        <v>6848.1101375999997</v>
      </c>
      <c r="K970" t="e">
        <f>VLOOKUP(A970,'Cacao Nacional'!B:D,3,0)</f>
        <v>#N/A</v>
      </c>
      <c r="L970" t="str">
        <f t="shared" si="108"/>
        <v>Diciembre</v>
      </c>
      <c r="M970" t="str">
        <f t="shared" si="109"/>
        <v>2016</v>
      </c>
      <c r="N970" t="str">
        <f t="shared" si="110"/>
        <v>Diciembre de 2016</v>
      </c>
      <c r="O970" s="24">
        <f t="shared" si="111"/>
        <v>42712</v>
      </c>
    </row>
    <row r="971" spans="1:15" x14ac:dyDescent="0.3">
      <c r="A971" s="1" t="s">
        <v>1259</v>
      </c>
      <c r="B971" s="1" t="str">
        <f t="shared" si="105"/>
        <v>Diciembre 9 de 2016</v>
      </c>
      <c r="C971" s="1" t="s">
        <v>428</v>
      </c>
      <c r="D971" s="2">
        <v>2206.02</v>
      </c>
      <c r="E971" s="1" t="s">
        <v>429</v>
      </c>
      <c r="F971" s="3">
        <v>-3.6908005029337789</v>
      </c>
      <c r="G971" s="1" t="s">
        <v>430</v>
      </c>
      <c r="H971" s="8">
        <f>VLOOKUP(B971,'TRM2'!C:D,2,0)</f>
        <v>2989.71</v>
      </c>
      <c r="I971" s="9">
        <f t="shared" si="106"/>
        <v>6595360.0542000001</v>
      </c>
      <c r="J971" s="7">
        <f t="shared" si="107"/>
        <v>6595.3600542000004</v>
      </c>
      <c r="K971" t="e">
        <f>VLOOKUP(A971,'Cacao Nacional'!B:D,3,0)</f>
        <v>#N/A</v>
      </c>
      <c r="L971" t="str">
        <f t="shared" si="108"/>
        <v>Diciembre</v>
      </c>
      <c r="M971" t="str">
        <f t="shared" si="109"/>
        <v>2016</v>
      </c>
      <c r="N971" t="str">
        <f t="shared" si="110"/>
        <v>Diciembre de 2016</v>
      </c>
      <c r="O971" s="24">
        <f t="shared" si="111"/>
        <v>42713</v>
      </c>
    </row>
    <row r="972" spans="1:15" x14ac:dyDescent="0.3">
      <c r="A972" s="1" t="s">
        <v>176</v>
      </c>
      <c r="B972" s="1" t="str">
        <f t="shared" si="105"/>
        <v>Diciembre 12 de 2016</v>
      </c>
      <c r="C972" s="1" t="s">
        <v>428</v>
      </c>
      <c r="D972" s="2">
        <v>2261.3200000000002</v>
      </c>
      <c r="E972" s="1" t="s">
        <v>429</v>
      </c>
      <c r="F972" s="3">
        <v>2.5067769104541293</v>
      </c>
      <c r="G972" s="1" t="s">
        <v>430</v>
      </c>
      <c r="H972" s="8">
        <f>VLOOKUP(B972,'TRM2'!C:D,2,0)</f>
        <v>3002.8</v>
      </c>
      <c r="I972" s="9">
        <f t="shared" si="106"/>
        <v>6790291.6960000005</v>
      </c>
      <c r="J972" s="7">
        <f t="shared" si="107"/>
        <v>6790.2916960000002</v>
      </c>
      <c r="K972">
        <f>VLOOKUP(A972,'Cacao Nacional'!B:D,3,0)</f>
        <v>6650</v>
      </c>
      <c r="L972" t="str">
        <f t="shared" si="108"/>
        <v>Diciembre</v>
      </c>
      <c r="M972" t="str">
        <f t="shared" si="109"/>
        <v>2016</v>
      </c>
      <c r="N972" t="str">
        <f t="shared" si="110"/>
        <v>Diciembre de 2016</v>
      </c>
      <c r="O972" s="24">
        <f t="shared" si="111"/>
        <v>42716</v>
      </c>
    </row>
    <row r="973" spans="1:15" x14ac:dyDescent="0.3">
      <c r="A973" s="1" t="s">
        <v>1260</v>
      </c>
      <c r="B973" s="1" t="str">
        <f t="shared" si="105"/>
        <v>Diciembre 13 de 2016</v>
      </c>
      <c r="C973" s="1" t="s">
        <v>428</v>
      </c>
      <c r="D973" s="2">
        <v>2306.6</v>
      </c>
      <c r="E973" s="1" t="s">
        <v>429</v>
      </c>
      <c r="F973" s="3">
        <v>2.002370296994664</v>
      </c>
      <c r="G973" s="1" t="s">
        <v>430</v>
      </c>
      <c r="H973" s="8">
        <f>VLOOKUP(B973,'TRM2'!C:D,2,0)</f>
        <v>2984.02</v>
      </c>
      <c r="I973" s="9">
        <f t="shared" si="106"/>
        <v>6882940.5319999997</v>
      </c>
      <c r="J973" s="7">
        <f t="shared" si="107"/>
        <v>6882.9405319999996</v>
      </c>
      <c r="K973" t="e">
        <f>VLOOKUP(A973,'Cacao Nacional'!B:D,3,0)</f>
        <v>#N/A</v>
      </c>
      <c r="L973" t="str">
        <f t="shared" si="108"/>
        <v>Diciembre</v>
      </c>
      <c r="M973" t="str">
        <f t="shared" si="109"/>
        <v>2016</v>
      </c>
      <c r="N973" t="str">
        <f t="shared" si="110"/>
        <v>Diciembre de 2016</v>
      </c>
      <c r="O973" s="24">
        <f t="shared" si="111"/>
        <v>42717</v>
      </c>
    </row>
    <row r="974" spans="1:15" x14ac:dyDescent="0.3">
      <c r="A974" s="1" t="s">
        <v>1261</v>
      </c>
      <c r="B974" s="1" t="str">
        <f t="shared" si="105"/>
        <v>Diciembre 14 de 2016</v>
      </c>
      <c r="C974" s="1" t="s">
        <v>428</v>
      </c>
      <c r="D974" s="2">
        <v>2333.66</v>
      </c>
      <c r="E974" s="1" t="s">
        <v>429</v>
      </c>
      <c r="F974" s="3">
        <v>1.1731552935055904</v>
      </c>
      <c r="G974" s="1" t="s">
        <v>430</v>
      </c>
      <c r="H974" s="8">
        <f>VLOOKUP(B974,'TRM2'!C:D,2,0)</f>
        <v>2982.29</v>
      </c>
      <c r="I974" s="9">
        <f t="shared" si="106"/>
        <v>6959650.8813999994</v>
      </c>
      <c r="J974" s="7">
        <f t="shared" si="107"/>
        <v>6959.650881399999</v>
      </c>
      <c r="K974" t="e">
        <f>VLOOKUP(A974,'Cacao Nacional'!B:D,3,0)</f>
        <v>#N/A</v>
      </c>
      <c r="L974" t="str">
        <f t="shared" si="108"/>
        <v>Diciembre</v>
      </c>
      <c r="M974" t="str">
        <f t="shared" si="109"/>
        <v>2016</v>
      </c>
      <c r="N974" t="str">
        <f t="shared" si="110"/>
        <v>Diciembre de 2016</v>
      </c>
      <c r="O974" s="24">
        <f t="shared" si="111"/>
        <v>42718</v>
      </c>
    </row>
    <row r="975" spans="1:15" x14ac:dyDescent="0.3">
      <c r="A975" s="1" t="s">
        <v>1262</v>
      </c>
      <c r="B975" s="1" t="str">
        <f t="shared" si="105"/>
        <v>Diciembre 15 de 2016</v>
      </c>
      <c r="C975" s="1" t="s">
        <v>428</v>
      </c>
      <c r="D975" s="2">
        <v>2261.36</v>
      </c>
      <c r="E975" s="1" t="s">
        <v>429</v>
      </c>
      <c r="F975" s="3">
        <v>-3.0981376892949157</v>
      </c>
      <c r="G975" s="1" t="s">
        <v>430</v>
      </c>
      <c r="H975" s="8">
        <f>VLOOKUP(B975,'TRM2'!C:D,2,0)</f>
        <v>2964.56</v>
      </c>
      <c r="I975" s="9">
        <f t="shared" si="106"/>
        <v>6703937.4016000004</v>
      </c>
      <c r="J975" s="7">
        <f t="shared" si="107"/>
        <v>6703.9374016000002</v>
      </c>
      <c r="K975" t="e">
        <f>VLOOKUP(A975,'Cacao Nacional'!B:D,3,0)</f>
        <v>#N/A</v>
      </c>
      <c r="L975" t="str">
        <f t="shared" si="108"/>
        <v>Diciembre</v>
      </c>
      <c r="M975" t="str">
        <f t="shared" si="109"/>
        <v>2016</v>
      </c>
      <c r="N975" t="str">
        <f t="shared" si="110"/>
        <v>Diciembre de 2016</v>
      </c>
      <c r="O975" s="24">
        <f t="shared" si="111"/>
        <v>42719</v>
      </c>
    </row>
    <row r="976" spans="1:15" x14ac:dyDescent="0.3">
      <c r="A976" s="1" t="s">
        <v>1263</v>
      </c>
      <c r="B976" s="1" t="str">
        <f t="shared" si="105"/>
        <v>Diciembre 16 de 2016</v>
      </c>
      <c r="C976" s="1" t="s">
        <v>428</v>
      </c>
      <c r="D976" s="2">
        <v>2278.81</v>
      </c>
      <c r="E976" s="1" t="s">
        <v>429</v>
      </c>
      <c r="F976" s="3">
        <v>0.77165953231682782</v>
      </c>
      <c r="G976" s="1" t="s">
        <v>430</v>
      </c>
      <c r="H976" s="8">
        <f>VLOOKUP(B976,'TRM2'!C:D,2,0)</f>
        <v>3000.47</v>
      </c>
      <c r="I976" s="9">
        <f t="shared" si="106"/>
        <v>6837501.0406999998</v>
      </c>
      <c r="J976" s="7">
        <f t="shared" si="107"/>
        <v>6837.5010407</v>
      </c>
      <c r="K976" t="e">
        <f>VLOOKUP(A976,'Cacao Nacional'!B:D,3,0)</f>
        <v>#N/A</v>
      </c>
      <c r="L976" t="str">
        <f t="shared" si="108"/>
        <v>Diciembre</v>
      </c>
      <c r="M976" t="str">
        <f t="shared" si="109"/>
        <v>2016</v>
      </c>
      <c r="N976" t="str">
        <f t="shared" si="110"/>
        <v>Diciembre de 2016</v>
      </c>
      <c r="O976" s="24">
        <f t="shared" si="111"/>
        <v>42720</v>
      </c>
    </row>
    <row r="977" spans="1:15" x14ac:dyDescent="0.3">
      <c r="A977" s="1" t="s">
        <v>177</v>
      </c>
      <c r="B977" s="1" t="str">
        <f t="shared" si="105"/>
        <v>Diciembre 19 de 2016</v>
      </c>
      <c r="C977" s="1" t="s">
        <v>428</v>
      </c>
      <c r="D977" s="2">
        <v>2311.2199999999998</v>
      </c>
      <c r="E977" s="1" t="s">
        <v>429</v>
      </c>
      <c r="F977" s="3">
        <v>1.4222335341691432</v>
      </c>
      <c r="G977" s="1" t="s">
        <v>430</v>
      </c>
      <c r="H977" s="8">
        <f>VLOOKUP(B977,'TRM2'!C:D,2,0)</f>
        <v>2997.2</v>
      </c>
      <c r="I977" s="9">
        <f t="shared" si="106"/>
        <v>6927188.5839999989</v>
      </c>
      <c r="J977" s="7">
        <f t="shared" si="107"/>
        <v>6927.1885839999986</v>
      </c>
      <c r="K977">
        <f>VLOOKUP(A977,'Cacao Nacional'!B:D,3,0)</f>
        <v>6597.5</v>
      </c>
      <c r="L977" t="str">
        <f t="shared" si="108"/>
        <v>Diciembre</v>
      </c>
      <c r="M977" t="str">
        <f t="shared" si="109"/>
        <v>2016</v>
      </c>
      <c r="N977" t="str">
        <f t="shared" si="110"/>
        <v>Diciembre de 2016</v>
      </c>
      <c r="O977" s="24">
        <f t="shared" si="111"/>
        <v>42723</v>
      </c>
    </row>
    <row r="978" spans="1:15" x14ac:dyDescent="0.3">
      <c r="A978" s="1" t="s">
        <v>1264</v>
      </c>
      <c r="B978" s="1" t="str">
        <f t="shared" si="105"/>
        <v>Diciembre 20 de 2016</v>
      </c>
      <c r="C978" s="1" t="s">
        <v>428</v>
      </c>
      <c r="D978" s="2">
        <v>2278.65</v>
      </c>
      <c r="E978" s="1" t="s">
        <v>429</v>
      </c>
      <c r="F978" s="3">
        <v>-1.4092124505672206</v>
      </c>
      <c r="G978" s="1" t="s">
        <v>430</v>
      </c>
      <c r="H978" s="8">
        <f>VLOOKUP(B978,'TRM2'!C:D,2,0)</f>
        <v>3019.44</v>
      </c>
      <c r="I978" s="9">
        <f t="shared" si="106"/>
        <v>6880246.9560000002</v>
      </c>
      <c r="J978" s="7">
        <f t="shared" si="107"/>
        <v>6880.246956</v>
      </c>
      <c r="K978" t="e">
        <f>VLOOKUP(A978,'Cacao Nacional'!B:D,3,0)</f>
        <v>#N/A</v>
      </c>
      <c r="L978" t="str">
        <f t="shared" si="108"/>
        <v>Diciembre</v>
      </c>
      <c r="M978" t="str">
        <f t="shared" si="109"/>
        <v>2016</v>
      </c>
      <c r="N978" t="str">
        <f t="shared" si="110"/>
        <v>Diciembre de 2016</v>
      </c>
      <c r="O978" s="24">
        <f t="shared" si="111"/>
        <v>42724</v>
      </c>
    </row>
    <row r="979" spans="1:15" x14ac:dyDescent="0.3">
      <c r="A979" s="1" t="s">
        <v>1265</v>
      </c>
      <c r="B979" s="1" t="str">
        <f t="shared" si="105"/>
        <v>Diciembre 21 de 2016</v>
      </c>
      <c r="C979" s="1" t="s">
        <v>428</v>
      </c>
      <c r="D979" s="2">
        <v>2288</v>
      </c>
      <c r="E979" s="1" t="s">
        <v>429</v>
      </c>
      <c r="F979" s="3">
        <v>0.41033067825247005</v>
      </c>
      <c r="G979" s="1" t="s">
        <v>430</v>
      </c>
      <c r="H979" s="8">
        <f>VLOOKUP(B979,'TRM2'!C:D,2,0)</f>
        <v>2988.06</v>
      </c>
      <c r="I979" s="9">
        <f t="shared" si="106"/>
        <v>6836681.2800000003</v>
      </c>
      <c r="J979" s="7">
        <f t="shared" si="107"/>
        <v>6836.6812800000007</v>
      </c>
      <c r="K979" t="e">
        <f>VLOOKUP(A979,'Cacao Nacional'!B:D,3,0)</f>
        <v>#N/A</v>
      </c>
      <c r="L979" t="str">
        <f t="shared" si="108"/>
        <v>Diciembre</v>
      </c>
      <c r="M979" t="str">
        <f t="shared" si="109"/>
        <v>2016</v>
      </c>
      <c r="N979" t="str">
        <f t="shared" si="110"/>
        <v>Diciembre de 2016</v>
      </c>
      <c r="O979" s="24">
        <f t="shared" si="111"/>
        <v>42725</v>
      </c>
    </row>
    <row r="980" spans="1:15" x14ac:dyDescent="0.3">
      <c r="A980" s="1" t="s">
        <v>1266</v>
      </c>
      <c r="B980" s="1" t="str">
        <f t="shared" si="105"/>
        <v>Diciembre 22 de 2016</v>
      </c>
      <c r="C980" s="1" t="s">
        <v>428</v>
      </c>
      <c r="D980" s="2">
        <v>2213.4899999999998</v>
      </c>
      <c r="E980" s="1" t="s">
        <v>429</v>
      </c>
      <c r="F980" s="3">
        <v>-3.2565559440559535</v>
      </c>
      <c r="G980" s="1" t="s">
        <v>430</v>
      </c>
      <c r="H980" s="8">
        <f>VLOOKUP(B980,'TRM2'!C:D,2,0)</f>
        <v>2989.14</v>
      </c>
      <c r="I980" s="9">
        <f t="shared" si="106"/>
        <v>6616431.4985999987</v>
      </c>
      <c r="J980" s="7">
        <f t="shared" si="107"/>
        <v>6616.431498599999</v>
      </c>
      <c r="K980" t="e">
        <f>VLOOKUP(A980,'Cacao Nacional'!B:D,3,0)</f>
        <v>#N/A</v>
      </c>
      <c r="L980" t="str">
        <f t="shared" si="108"/>
        <v>Diciembre</v>
      </c>
      <c r="M980" t="str">
        <f t="shared" si="109"/>
        <v>2016</v>
      </c>
      <c r="N980" t="str">
        <f t="shared" si="110"/>
        <v>Diciembre de 2016</v>
      </c>
      <c r="O980" s="24">
        <f t="shared" si="111"/>
        <v>42726</v>
      </c>
    </row>
    <row r="981" spans="1:15" x14ac:dyDescent="0.3">
      <c r="A981" s="1" t="s">
        <v>1267</v>
      </c>
      <c r="B981" s="1" t="str">
        <f t="shared" si="105"/>
        <v>Diciembre 23 de 2016</v>
      </c>
      <c r="C981" s="1" t="s">
        <v>428</v>
      </c>
      <c r="D981" s="2">
        <v>2251.21</v>
      </c>
      <c r="E981" s="1" t="s">
        <v>429</v>
      </c>
      <c r="F981" s="3">
        <v>1.7040962461994522</v>
      </c>
      <c r="G981" s="1" t="s">
        <v>430</v>
      </c>
      <c r="H981" s="8">
        <f>VLOOKUP(B981,'TRM2'!C:D,2,0)</f>
        <v>2996.03</v>
      </c>
      <c r="I981" s="9">
        <f t="shared" si="106"/>
        <v>6744692.6963000009</v>
      </c>
      <c r="J981" s="7">
        <f t="shared" si="107"/>
        <v>6744.6926963000005</v>
      </c>
      <c r="K981" t="e">
        <f>VLOOKUP(A981,'Cacao Nacional'!B:D,3,0)</f>
        <v>#N/A</v>
      </c>
      <c r="L981" t="str">
        <f t="shared" si="108"/>
        <v>Diciembre</v>
      </c>
      <c r="M981" t="str">
        <f t="shared" si="109"/>
        <v>2016</v>
      </c>
      <c r="N981" t="str">
        <f t="shared" si="110"/>
        <v>Diciembre de 2016</v>
      </c>
      <c r="O981" s="24">
        <f t="shared" si="111"/>
        <v>42727</v>
      </c>
    </row>
    <row r="982" spans="1:15" x14ac:dyDescent="0.3">
      <c r="A982" s="1" t="s">
        <v>1268</v>
      </c>
      <c r="B982" s="1" t="str">
        <f t="shared" si="105"/>
        <v>Diciembre 27 de 2016</v>
      </c>
      <c r="C982" s="1" t="s">
        <v>428</v>
      </c>
      <c r="D982" s="2">
        <v>2244.11</v>
      </c>
      <c r="E982" s="1" t="s">
        <v>429</v>
      </c>
      <c r="F982" s="3">
        <v>-0.31538594800129299</v>
      </c>
      <c r="G982" s="1" t="s">
        <v>430</v>
      </c>
      <c r="H982" s="8">
        <f>VLOOKUP(B982,'TRM2'!C:D,2,0)</f>
        <v>2996.6</v>
      </c>
      <c r="I982" s="9">
        <f t="shared" si="106"/>
        <v>6724700.0260000005</v>
      </c>
      <c r="J982" s="7">
        <f t="shared" si="107"/>
        <v>6724.7000260000004</v>
      </c>
      <c r="K982" t="e">
        <f>VLOOKUP(A982,'Cacao Nacional'!B:D,3,0)</f>
        <v>#N/A</v>
      </c>
      <c r="L982" t="str">
        <f t="shared" si="108"/>
        <v>Diciembre</v>
      </c>
      <c r="M982" t="str">
        <f t="shared" si="109"/>
        <v>2016</v>
      </c>
      <c r="N982" t="str">
        <f t="shared" si="110"/>
        <v>Diciembre de 2016</v>
      </c>
      <c r="O982" s="24">
        <f t="shared" si="111"/>
        <v>42731</v>
      </c>
    </row>
    <row r="983" spans="1:15" x14ac:dyDescent="0.3">
      <c r="A983" s="1" t="s">
        <v>1269</v>
      </c>
      <c r="B983" s="1" t="str">
        <f t="shared" si="105"/>
        <v>Diciembre 28 de 2016</v>
      </c>
      <c r="C983" s="1" t="s">
        <v>428</v>
      </c>
      <c r="D983" s="2">
        <v>2214.27</v>
      </c>
      <c r="E983" s="1" t="s">
        <v>429</v>
      </c>
      <c r="F983" s="3">
        <v>-1.3297030894207567</v>
      </c>
      <c r="G983" s="1" t="s">
        <v>430</v>
      </c>
      <c r="H983" s="8">
        <f>VLOOKUP(B983,'TRM2'!C:D,2,0)</f>
        <v>2992.81</v>
      </c>
      <c r="I983" s="9">
        <f t="shared" si="106"/>
        <v>6626889.3986999998</v>
      </c>
      <c r="J983" s="7">
        <f t="shared" si="107"/>
        <v>6626.8893987000001</v>
      </c>
      <c r="K983" t="e">
        <f>VLOOKUP(A983,'Cacao Nacional'!B:D,3,0)</f>
        <v>#N/A</v>
      </c>
      <c r="L983" t="str">
        <f t="shared" si="108"/>
        <v>Diciembre</v>
      </c>
      <c r="M983" t="str">
        <f t="shared" si="109"/>
        <v>2016</v>
      </c>
      <c r="N983" t="str">
        <f t="shared" si="110"/>
        <v>Diciembre de 2016</v>
      </c>
      <c r="O983" s="24">
        <f t="shared" si="111"/>
        <v>42732</v>
      </c>
    </row>
    <row r="984" spans="1:15" x14ac:dyDescent="0.3">
      <c r="A984" s="1" t="s">
        <v>1270</v>
      </c>
      <c r="B984" s="1" t="str">
        <f t="shared" si="105"/>
        <v>Diciembre 29 de 2016</v>
      </c>
      <c r="C984" s="1" t="s">
        <v>428</v>
      </c>
      <c r="D984" s="2">
        <v>2174.5</v>
      </c>
      <c r="E984" s="1" t="s">
        <v>429</v>
      </c>
      <c r="F984" s="3">
        <v>-1.7960772624837977</v>
      </c>
      <c r="G984" s="1" t="s">
        <v>430</v>
      </c>
      <c r="H984" s="8">
        <f>VLOOKUP(B984,'TRM2'!C:D,2,0)</f>
        <v>3019.72</v>
      </c>
      <c r="I984" s="9">
        <f t="shared" si="106"/>
        <v>6566381.1399999997</v>
      </c>
      <c r="J984" s="7">
        <f t="shared" si="107"/>
        <v>6566.3811399999995</v>
      </c>
      <c r="K984" t="e">
        <f>VLOOKUP(A984,'Cacao Nacional'!B:D,3,0)</f>
        <v>#N/A</v>
      </c>
      <c r="L984" t="str">
        <f t="shared" si="108"/>
        <v>Diciembre</v>
      </c>
      <c r="M984" t="str">
        <f t="shared" si="109"/>
        <v>2016</v>
      </c>
      <c r="N984" t="str">
        <f t="shared" si="110"/>
        <v>Diciembre de 2016</v>
      </c>
      <c r="O984" s="24">
        <f t="shared" si="111"/>
        <v>42733</v>
      </c>
    </row>
    <row r="985" spans="1:15" x14ac:dyDescent="0.3">
      <c r="A985" s="1" t="s">
        <v>1271</v>
      </c>
      <c r="B985" s="1" t="str">
        <f t="shared" si="105"/>
        <v>Diciembre 30 de 2016</v>
      </c>
      <c r="C985" s="1" t="s">
        <v>428</v>
      </c>
      <c r="D985" s="2">
        <v>2148.21</v>
      </c>
      <c r="E985" s="1" t="s">
        <v>429</v>
      </c>
      <c r="F985" s="3">
        <v>-1.2090135663370873</v>
      </c>
      <c r="G985" s="1" t="s">
        <v>430</v>
      </c>
      <c r="H985" s="8">
        <f>VLOOKUP(B985,'TRM2'!C:D,2,0)</f>
        <v>3000.71</v>
      </c>
      <c r="I985" s="9">
        <f t="shared" si="106"/>
        <v>6446155.2291000001</v>
      </c>
      <c r="J985" s="7">
        <f t="shared" si="107"/>
        <v>6446.1552290999998</v>
      </c>
      <c r="K985" t="e">
        <f>VLOOKUP(A985,'Cacao Nacional'!B:D,3,0)</f>
        <v>#N/A</v>
      </c>
      <c r="L985" t="str">
        <f t="shared" si="108"/>
        <v>Diciembre</v>
      </c>
      <c r="M985" t="str">
        <f t="shared" si="109"/>
        <v>2016</v>
      </c>
      <c r="N985" t="str">
        <f t="shared" si="110"/>
        <v>Diciembre de 2016</v>
      </c>
      <c r="O985" s="24">
        <f t="shared" si="111"/>
        <v>42734</v>
      </c>
    </row>
    <row r="986" spans="1:15" x14ac:dyDescent="0.3">
      <c r="A986" s="1" t="s">
        <v>179</v>
      </c>
      <c r="B986" s="1" t="str">
        <f t="shared" si="105"/>
        <v>Enero 2 de 2017</v>
      </c>
      <c r="C986" s="1" t="s">
        <v>428</v>
      </c>
      <c r="D986" s="2">
        <v>1930.98</v>
      </c>
      <c r="E986" s="1" t="s">
        <v>429</v>
      </c>
      <c r="F986" s="3">
        <v>-10.112139874593266</v>
      </c>
      <c r="G986" s="1" t="s">
        <v>430</v>
      </c>
      <c r="H986" s="8">
        <f>VLOOKUP(B986,'TRM2'!C:D,2,0)</f>
        <v>3000.71</v>
      </c>
      <c r="I986" s="9">
        <f t="shared" si="106"/>
        <v>5794310.9957999997</v>
      </c>
      <c r="J986" s="7">
        <f t="shared" si="107"/>
        <v>5794.3109957999995</v>
      </c>
      <c r="K986">
        <f>VLOOKUP(A986,'Cacao Nacional'!B:D,3,0)</f>
        <v>6225</v>
      </c>
      <c r="L986" t="str">
        <f t="shared" si="108"/>
        <v>Enero</v>
      </c>
      <c r="M986" t="str">
        <f t="shared" si="109"/>
        <v>2017</v>
      </c>
      <c r="N986" t="str">
        <f t="shared" si="110"/>
        <v>Enero de 2017</v>
      </c>
      <c r="O986" s="24">
        <f t="shared" si="111"/>
        <v>42737</v>
      </c>
    </row>
    <row r="987" spans="1:15" x14ac:dyDescent="0.3">
      <c r="A987" s="1" t="s">
        <v>1272</v>
      </c>
      <c r="B987" s="1" t="str">
        <f t="shared" si="105"/>
        <v>Enero 3 de 2017</v>
      </c>
      <c r="C987" s="1" t="s">
        <v>428</v>
      </c>
      <c r="D987" s="2">
        <v>2177.1799999999998</v>
      </c>
      <c r="E987" s="1" t="s">
        <v>429</v>
      </c>
      <c r="F987" s="3">
        <v>12.750002589358761</v>
      </c>
      <c r="G987" s="1" t="s">
        <v>430</v>
      </c>
      <c r="H987" s="8">
        <f>VLOOKUP(B987,'TRM2'!C:D,2,0)</f>
        <v>3000.71</v>
      </c>
      <c r="I987" s="9">
        <f t="shared" si="106"/>
        <v>6533085.7977999998</v>
      </c>
      <c r="J987" s="7">
        <f t="shared" si="107"/>
        <v>6533.0857977999995</v>
      </c>
      <c r="K987" t="e">
        <f>VLOOKUP(A987,'Cacao Nacional'!B:D,3,0)</f>
        <v>#N/A</v>
      </c>
      <c r="L987" t="str">
        <f t="shared" si="108"/>
        <v>Enero</v>
      </c>
      <c r="M987" t="str">
        <f t="shared" si="109"/>
        <v>2017</v>
      </c>
      <c r="N987" t="str">
        <f t="shared" si="110"/>
        <v>Enero de 2017</v>
      </c>
      <c r="O987" s="24">
        <f t="shared" si="111"/>
        <v>42738</v>
      </c>
    </row>
    <row r="988" spans="1:15" x14ac:dyDescent="0.3">
      <c r="A988" s="1" t="s">
        <v>1273</v>
      </c>
      <c r="B988" s="1" t="str">
        <f t="shared" si="105"/>
        <v>Enero 4 de 2017</v>
      </c>
      <c r="C988" s="1" t="s">
        <v>428</v>
      </c>
      <c r="D988" s="2">
        <v>2238.1</v>
      </c>
      <c r="E988" s="1" t="s">
        <v>429</v>
      </c>
      <c r="F988" s="3">
        <v>2.7981149927888405</v>
      </c>
      <c r="G988" s="1" t="s">
        <v>430</v>
      </c>
      <c r="H988" s="8">
        <f>VLOOKUP(B988,'TRM2'!C:D,2,0)</f>
        <v>2981.06</v>
      </c>
      <c r="I988" s="9">
        <f t="shared" si="106"/>
        <v>6671910.3859999999</v>
      </c>
      <c r="J988" s="7">
        <f t="shared" si="107"/>
        <v>6671.9103859999996</v>
      </c>
      <c r="K988" t="e">
        <f>VLOOKUP(A988,'Cacao Nacional'!B:D,3,0)</f>
        <v>#N/A</v>
      </c>
      <c r="L988" t="str">
        <f t="shared" si="108"/>
        <v>Enero</v>
      </c>
      <c r="M988" t="str">
        <f t="shared" si="109"/>
        <v>2017</v>
      </c>
      <c r="N988" t="str">
        <f t="shared" si="110"/>
        <v>Enero de 2017</v>
      </c>
      <c r="O988" s="24">
        <f t="shared" si="111"/>
        <v>42739</v>
      </c>
    </row>
    <row r="989" spans="1:15" x14ac:dyDescent="0.3">
      <c r="A989" s="1" t="s">
        <v>1274</v>
      </c>
      <c r="B989" s="1" t="str">
        <f t="shared" si="105"/>
        <v>Enero 5 de 2017</v>
      </c>
      <c r="C989" s="1" t="s">
        <v>428</v>
      </c>
      <c r="D989" s="2">
        <v>2245.08</v>
      </c>
      <c r="E989" s="1" t="s">
        <v>429</v>
      </c>
      <c r="F989" s="3">
        <v>0.31187167686877343</v>
      </c>
      <c r="G989" s="1" t="s">
        <v>430</v>
      </c>
      <c r="H989" s="8">
        <f>VLOOKUP(B989,'TRM2'!C:D,2,0)</f>
        <v>2965.36</v>
      </c>
      <c r="I989" s="9">
        <f t="shared" si="106"/>
        <v>6657470.4287999999</v>
      </c>
      <c r="J989" s="7">
        <f t="shared" si="107"/>
        <v>6657.4704288000003</v>
      </c>
      <c r="K989" t="e">
        <f>VLOOKUP(A989,'Cacao Nacional'!B:D,3,0)</f>
        <v>#N/A</v>
      </c>
      <c r="L989" t="str">
        <f t="shared" si="108"/>
        <v>Enero</v>
      </c>
      <c r="M989" t="str">
        <f t="shared" si="109"/>
        <v>2017</v>
      </c>
      <c r="N989" t="str">
        <f t="shared" si="110"/>
        <v>Enero de 2017</v>
      </c>
      <c r="O989" s="24">
        <f t="shared" si="111"/>
        <v>42740</v>
      </c>
    </row>
    <row r="990" spans="1:15" x14ac:dyDescent="0.3">
      <c r="A990" s="1" t="s">
        <v>1275</v>
      </c>
      <c r="B990" s="1" t="str">
        <f t="shared" si="105"/>
        <v>Enero 6 de 2017</v>
      </c>
      <c r="C990" s="1" t="s">
        <v>428</v>
      </c>
      <c r="D990" s="2">
        <v>2258.91</v>
      </c>
      <c r="E990" s="1" t="s">
        <v>429</v>
      </c>
      <c r="F990" s="3">
        <v>0.6160136832540456</v>
      </c>
      <c r="G990" s="1" t="s">
        <v>430</v>
      </c>
      <c r="H990" s="8">
        <f>VLOOKUP(B990,'TRM2'!C:D,2,0)</f>
        <v>2941.08</v>
      </c>
      <c r="I990" s="9">
        <f t="shared" si="106"/>
        <v>6643635.0227999995</v>
      </c>
      <c r="J990" s="7">
        <f t="shared" si="107"/>
        <v>6643.6350227999992</v>
      </c>
      <c r="K990" t="e">
        <f>VLOOKUP(A990,'Cacao Nacional'!B:D,3,0)</f>
        <v>#N/A</v>
      </c>
      <c r="L990" t="str">
        <f t="shared" si="108"/>
        <v>Enero</v>
      </c>
      <c r="M990" t="str">
        <f t="shared" si="109"/>
        <v>2017</v>
      </c>
      <c r="N990" t="str">
        <f t="shared" si="110"/>
        <v>Enero de 2017</v>
      </c>
      <c r="O990" s="24">
        <f t="shared" si="111"/>
        <v>42741</v>
      </c>
    </row>
    <row r="991" spans="1:15" x14ac:dyDescent="0.3">
      <c r="A991" s="1" t="s">
        <v>180</v>
      </c>
      <c r="B991" s="1" t="str">
        <f t="shared" si="105"/>
        <v>Enero 9 de 2017</v>
      </c>
      <c r="C991" s="1" t="s">
        <v>428</v>
      </c>
      <c r="D991" s="2">
        <v>2184.75</v>
      </c>
      <c r="E991" s="1" t="s">
        <v>429</v>
      </c>
      <c r="F991" s="3">
        <v>-3.2829993226821723</v>
      </c>
      <c r="G991" s="1" t="s">
        <v>430</v>
      </c>
      <c r="H991" s="8">
        <f>VLOOKUP(B991,'TRM2'!C:D,2,0)</f>
        <v>2919.01</v>
      </c>
      <c r="I991" s="9">
        <f t="shared" si="106"/>
        <v>6377307.0975000001</v>
      </c>
      <c r="J991" s="7">
        <f t="shared" si="107"/>
        <v>6377.3070975000001</v>
      </c>
      <c r="K991">
        <f>VLOOKUP(A991,'Cacao Nacional'!B:D,3,0)</f>
        <v>5955</v>
      </c>
      <c r="L991" t="str">
        <f t="shared" si="108"/>
        <v>Enero</v>
      </c>
      <c r="M991" t="str">
        <f t="shared" si="109"/>
        <v>2017</v>
      </c>
      <c r="N991" t="str">
        <f t="shared" si="110"/>
        <v>Enero de 2017</v>
      </c>
      <c r="O991" s="24">
        <f t="shared" si="111"/>
        <v>42744</v>
      </c>
    </row>
    <row r="992" spans="1:15" x14ac:dyDescent="0.3">
      <c r="A992" s="1" t="s">
        <v>1276</v>
      </c>
      <c r="B992" s="1" t="str">
        <f t="shared" si="105"/>
        <v>Enero 10 de 2017</v>
      </c>
      <c r="C992" s="1" t="s">
        <v>428</v>
      </c>
      <c r="D992" s="2">
        <v>2206.34</v>
      </c>
      <c r="E992" s="1" t="s">
        <v>429</v>
      </c>
      <c r="F992" s="3">
        <v>0.98821375443415238</v>
      </c>
      <c r="G992" s="1" t="s">
        <v>430</v>
      </c>
      <c r="H992" s="8">
        <f>VLOOKUP(B992,'TRM2'!C:D,2,0)</f>
        <v>2919.01</v>
      </c>
      <c r="I992" s="9">
        <f t="shared" si="106"/>
        <v>6440328.5234000012</v>
      </c>
      <c r="J992" s="7">
        <f t="shared" si="107"/>
        <v>6440.3285234000014</v>
      </c>
      <c r="K992" t="e">
        <f>VLOOKUP(A992,'Cacao Nacional'!B:D,3,0)</f>
        <v>#N/A</v>
      </c>
      <c r="L992" t="str">
        <f t="shared" si="108"/>
        <v>Enero</v>
      </c>
      <c r="M992" t="str">
        <f t="shared" si="109"/>
        <v>2017</v>
      </c>
      <c r="N992" t="str">
        <f t="shared" si="110"/>
        <v>Enero de 2017</v>
      </c>
      <c r="O992" s="24">
        <f t="shared" si="111"/>
        <v>42745</v>
      </c>
    </row>
    <row r="993" spans="1:15" x14ac:dyDescent="0.3">
      <c r="A993" s="1" t="s">
        <v>1277</v>
      </c>
      <c r="B993" s="1" t="str">
        <f t="shared" si="105"/>
        <v>Enero 11 de 2017</v>
      </c>
      <c r="C993" s="1" t="s">
        <v>428</v>
      </c>
      <c r="D993" s="2">
        <v>2138.09</v>
      </c>
      <c r="E993" s="1" t="s">
        <v>429</v>
      </c>
      <c r="F993" s="3">
        <v>-3.0933582312789505</v>
      </c>
      <c r="G993" s="1" t="s">
        <v>430</v>
      </c>
      <c r="H993" s="8">
        <f>VLOOKUP(B993,'TRM2'!C:D,2,0)</f>
        <v>2949.6</v>
      </c>
      <c r="I993" s="9">
        <f t="shared" si="106"/>
        <v>6306510.2640000004</v>
      </c>
      <c r="J993" s="7">
        <f t="shared" si="107"/>
        <v>6306.5102640000005</v>
      </c>
      <c r="K993" t="e">
        <f>VLOOKUP(A993,'Cacao Nacional'!B:D,3,0)</f>
        <v>#N/A</v>
      </c>
      <c r="L993" t="str">
        <f t="shared" si="108"/>
        <v>Enero</v>
      </c>
      <c r="M993" t="str">
        <f t="shared" si="109"/>
        <v>2017</v>
      </c>
      <c r="N993" t="str">
        <f t="shared" si="110"/>
        <v>Enero de 2017</v>
      </c>
      <c r="O993" s="24">
        <f t="shared" si="111"/>
        <v>42746</v>
      </c>
    </row>
    <row r="994" spans="1:15" x14ac:dyDescent="0.3">
      <c r="A994" s="1" t="s">
        <v>1278</v>
      </c>
      <c r="B994" s="1" t="str">
        <f t="shared" si="105"/>
        <v>Enero 12 de 2017</v>
      </c>
      <c r="C994" s="1" t="s">
        <v>428</v>
      </c>
      <c r="D994" s="2">
        <v>2224.5700000000002</v>
      </c>
      <c r="E994" s="1" t="s">
        <v>429</v>
      </c>
      <c r="F994" s="3">
        <v>4.0447315127052654</v>
      </c>
      <c r="G994" s="1" t="s">
        <v>430</v>
      </c>
      <c r="H994" s="8">
        <f>VLOOKUP(B994,'TRM2'!C:D,2,0)</f>
        <v>2980.8</v>
      </c>
      <c r="I994" s="9">
        <f t="shared" si="106"/>
        <v>6630998.256000001</v>
      </c>
      <c r="J994" s="7">
        <f t="shared" si="107"/>
        <v>6630.9982560000008</v>
      </c>
      <c r="K994" t="e">
        <f>VLOOKUP(A994,'Cacao Nacional'!B:D,3,0)</f>
        <v>#N/A</v>
      </c>
      <c r="L994" t="str">
        <f t="shared" si="108"/>
        <v>Enero</v>
      </c>
      <c r="M994" t="str">
        <f t="shared" si="109"/>
        <v>2017</v>
      </c>
      <c r="N994" t="str">
        <f t="shared" si="110"/>
        <v>Enero de 2017</v>
      </c>
      <c r="O994" s="24">
        <f t="shared" si="111"/>
        <v>42747</v>
      </c>
    </row>
    <row r="995" spans="1:15" x14ac:dyDescent="0.3">
      <c r="A995" s="1" t="s">
        <v>1279</v>
      </c>
      <c r="B995" s="1" t="str">
        <f t="shared" si="105"/>
        <v>Enero 13 de 2017</v>
      </c>
      <c r="C995" s="1" t="s">
        <v>428</v>
      </c>
      <c r="D995" s="2">
        <v>2211.5300000000002</v>
      </c>
      <c r="E995" s="1" t="s">
        <v>429</v>
      </c>
      <c r="F995" s="3">
        <v>-0.58618070009035284</v>
      </c>
      <c r="G995" s="1" t="s">
        <v>430</v>
      </c>
      <c r="H995" s="8">
        <f>VLOOKUP(B995,'TRM2'!C:D,2,0)</f>
        <v>2930.19</v>
      </c>
      <c r="I995" s="9">
        <f t="shared" si="106"/>
        <v>6480203.0907000005</v>
      </c>
      <c r="J995" s="7">
        <f t="shared" si="107"/>
        <v>6480.2030907000008</v>
      </c>
      <c r="K995" t="e">
        <f>VLOOKUP(A995,'Cacao Nacional'!B:D,3,0)</f>
        <v>#N/A</v>
      </c>
      <c r="L995" t="str">
        <f t="shared" si="108"/>
        <v>Enero</v>
      </c>
      <c r="M995" t="str">
        <f t="shared" si="109"/>
        <v>2017</v>
      </c>
      <c r="N995" t="str">
        <f t="shared" si="110"/>
        <v>Enero de 2017</v>
      </c>
      <c r="O995" s="24">
        <f t="shared" si="111"/>
        <v>42748</v>
      </c>
    </row>
    <row r="996" spans="1:15" x14ac:dyDescent="0.3">
      <c r="A996" s="1" t="s">
        <v>181</v>
      </c>
      <c r="B996" s="1" t="str">
        <f t="shared" si="105"/>
        <v>Enero 16 de 2017</v>
      </c>
      <c r="C996" s="1" t="s">
        <v>428</v>
      </c>
      <c r="D996" s="2">
        <v>2202.64</v>
      </c>
      <c r="E996" s="1" t="s">
        <v>429</v>
      </c>
      <c r="F996" s="3">
        <v>-0.40198414672196742</v>
      </c>
      <c r="G996" s="1" t="s">
        <v>430</v>
      </c>
      <c r="H996" s="8">
        <f>VLOOKUP(B996,'TRM2'!C:D,2,0)</f>
        <v>2935.96</v>
      </c>
      <c r="I996" s="9">
        <f t="shared" si="106"/>
        <v>6466862.9343999997</v>
      </c>
      <c r="J996" s="7">
        <f t="shared" si="107"/>
        <v>6466.8629344000001</v>
      </c>
      <c r="K996">
        <f>VLOOKUP(A996,'Cacao Nacional'!B:D,3,0)</f>
        <v>5875</v>
      </c>
      <c r="L996" t="str">
        <f t="shared" si="108"/>
        <v>Enero</v>
      </c>
      <c r="M996" t="str">
        <f t="shared" si="109"/>
        <v>2017</v>
      </c>
      <c r="N996" t="str">
        <f t="shared" si="110"/>
        <v>Enero de 2017</v>
      </c>
      <c r="O996" s="24">
        <f t="shared" si="111"/>
        <v>42751</v>
      </c>
    </row>
    <row r="997" spans="1:15" x14ac:dyDescent="0.3">
      <c r="A997" s="1" t="s">
        <v>1280</v>
      </c>
      <c r="B997" s="1" t="str">
        <f t="shared" si="105"/>
        <v>Enero 17 de 2017</v>
      </c>
      <c r="C997" s="1" t="s">
        <v>428</v>
      </c>
      <c r="D997" s="2">
        <v>2241.3000000000002</v>
      </c>
      <c r="E997" s="1" t="s">
        <v>429</v>
      </c>
      <c r="F997" s="3">
        <v>1.7551665274398136</v>
      </c>
      <c r="G997" s="1" t="s">
        <v>430</v>
      </c>
      <c r="H997" s="8">
        <f>VLOOKUP(B997,'TRM2'!C:D,2,0)</f>
        <v>2935.96</v>
      </c>
      <c r="I997" s="9">
        <f t="shared" si="106"/>
        <v>6580367.148000001</v>
      </c>
      <c r="J997" s="7">
        <f t="shared" si="107"/>
        <v>6580.3671480000012</v>
      </c>
      <c r="K997" t="e">
        <f>VLOOKUP(A997,'Cacao Nacional'!B:D,3,0)</f>
        <v>#N/A</v>
      </c>
      <c r="L997" t="str">
        <f t="shared" si="108"/>
        <v>Enero</v>
      </c>
      <c r="M997" t="str">
        <f t="shared" si="109"/>
        <v>2017</v>
      </c>
      <c r="N997" t="str">
        <f t="shared" si="110"/>
        <v>Enero de 2017</v>
      </c>
      <c r="O997" s="24">
        <f t="shared" si="111"/>
        <v>42752</v>
      </c>
    </row>
    <row r="998" spans="1:15" x14ac:dyDescent="0.3">
      <c r="A998" s="1" t="s">
        <v>1281</v>
      </c>
      <c r="B998" s="1" t="str">
        <f t="shared" si="105"/>
        <v>Enero 18 de 2017</v>
      </c>
      <c r="C998" s="1" t="s">
        <v>428</v>
      </c>
      <c r="D998" s="2">
        <v>2235.0700000000002</v>
      </c>
      <c r="E998" s="1" t="s">
        <v>429</v>
      </c>
      <c r="F998" s="3">
        <v>-0.27796368179181807</v>
      </c>
      <c r="G998" s="1" t="s">
        <v>430</v>
      </c>
      <c r="H998" s="8">
        <f>VLOOKUP(B998,'TRM2'!C:D,2,0)</f>
        <v>2924.77</v>
      </c>
      <c r="I998" s="9">
        <f t="shared" si="106"/>
        <v>6537065.6839000005</v>
      </c>
      <c r="J998" s="7">
        <f t="shared" si="107"/>
        <v>6537.0656839000003</v>
      </c>
      <c r="K998" t="e">
        <f>VLOOKUP(A998,'Cacao Nacional'!B:D,3,0)</f>
        <v>#N/A</v>
      </c>
      <c r="L998" t="str">
        <f t="shared" si="108"/>
        <v>Enero</v>
      </c>
      <c r="M998" t="str">
        <f t="shared" si="109"/>
        <v>2017</v>
      </c>
      <c r="N998" t="str">
        <f t="shared" si="110"/>
        <v>Enero de 2017</v>
      </c>
      <c r="O998" s="24">
        <f t="shared" si="111"/>
        <v>42753</v>
      </c>
    </row>
    <row r="999" spans="1:15" x14ac:dyDescent="0.3">
      <c r="A999" s="1" t="s">
        <v>1282</v>
      </c>
      <c r="B999" s="1" t="str">
        <f t="shared" si="105"/>
        <v>Enero 19 de 2017</v>
      </c>
      <c r="C999" s="1" t="s">
        <v>428</v>
      </c>
      <c r="D999" s="2">
        <v>2181.7800000000002</v>
      </c>
      <c r="E999" s="1" t="s">
        <v>429</v>
      </c>
      <c r="F999" s="3">
        <v>-2.3842653697647034</v>
      </c>
      <c r="G999" s="1" t="s">
        <v>430</v>
      </c>
      <c r="H999" s="8">
        <f>VLOOKUP(B999,'TRM2'!C:D,2,0)</f>
        <v>2934.58</v>
      </c>
      <c r="I999" s="9">
        <f t="shared" si="106"/>
        <v>6402607.9524000008</v>
      </c>
      <c r="J999" s="7">
        <f t="shared" si="107"/>
        <v>6402.6079524000006</v>
      </c>
      <c r="K999" t="e">
        <f>VLOOKUP(A999,'Cacao Nacional'!B:D,3,0)</f>
        <v>#N/A</v>
      </c>
      <c r="L999" t="str">
        <f t="shared" si="108"/>
        <v>Enero</v>
      </c>
      <c r="M999" t="str">
        <f t="shared" si="109"/>
        <v>2017</v>
      </c>
      <c r="N999" t="str">
        <f t="shared" si="110"/>
        <v>Enero de 2017</v>
      </c>
      <c r="O999" s="24">
        <f t="shared" si="111"/>
        <v>42754</v>
      </c>
    </row>
    <row r="1000" spans="1:15" x14ac:dyDescent="0.3">
      <c r="A1000" s="1" t="s">
        <v>1283</v>
      </c>
      <c r="B1000" s="1" t="str">
        <f t="shared" si="105"/>
        <v>Enero 20 de 2017</v>
      </c>
      <c r="C1000" s="1" t="s">
        <v>428</v>
      </c>
      <c r="D1000" s="2">
        <v>2166.75</v>
      </c>
      <c r="E1000" s="1" t="s">
        <v>429</v>
      </c>
      <c r="F1000" s="3">
        <v>-0.68888705552348073</v>
      </c>
      <c r="G1000" s="1" t="s">
        <v>430</v>
      </c>
      <c r="H1000" s="8">
        <f>VLOOKUP(B1000,'TRM2'!C:D,2,0)</f>
        <v>2938.24</v>
      </c>
      <c r="I1000" s="9">
        <f t="shared" si="106"/>
        <v>6366431.5199999996</v>
      </c>
      <c r="J1000" s="7">
        <f t="shared" si="107"/>
        <v>6366.4315199999992</v>
      </c>
      <c r="K1000" t="e">
        <f>VLOOKUP(A1000,'Cacao Nacional'!B:D,3,0)</f>
        <v>#N/A</v>
      </c>
      <c r="L1000" t="str">
        <f t="shared" si="108"/>
        <v>Enero</v>
      </c>
      <c r="M1000" t="str">
        <f t="shared" si="109"/>
        <v>2017</v>
      </c>
      <c r="N1000" t="str">
        <f t="shared" si="110"/>
        <v>Enero de 2017</v>
      </c>
      <c r="O1000" s="24">
        <f t="shared" si="111"/>
        <v>42755</v>
      </c>
    </row>
    <row r="1001" spans="1:15" x14ac:dyDescent="0.3">
      <c r="A1001" s="1" t="s">
        <v>182</v>
      </c>
      <c r="B1001" s="1" t="str">
        <f t="shared" si="105"/>
        <v>Enero 23 de 2017</v>
      </c>
      <c r="C1001" s="1" t="s">
        <v>428</v>
      </c>
      <c r="D1001" s="2">
        <v>2195.1999999999998</v>
      </c>
      <c r="E1001" s="1" t="s">
        <v>429</v>
      </c>
      <c r="F1001" s="3">
        <v>1.3130264220606815</v>
      </c>
      <c r="G1001" s="1" t="s">
        <v>430</v>
      </c>
      <c r="H1001" s="8">
        <f>VLOOKUP(B1001,'TRM2'!C:D,2,0)</f>
        <v>2927.91</v>
      </c>
      <c r="I1001" s="9">
        <f t="shared" si="106"/>
        <v>6427348.0319999987</v>
      </c>
      <c r="J1001" s="7">
        <f t="shared" si="107"/>
        <v>6427.348031999999</v>
      </c>
      <c r="K1001">
        <f>VLOOKUP(A1001,'Cacao Nacional'!B:D,3,0)</f>
        <v>5925</v>
      </c>
      <c r="L1001" t="str">
        <f t="shared" si="108"/>
        <v>Enero</v>
      </c>
      <c r="M1001" t="str">
        <f t="shared" si="109"/>
        <v>2017</v>
      </c>
      <c r="N1001" t="str">
        <f t="shared" si="110"/>
        <v>Enero de 2017</v>
      </c>
      <c r="O1001" s="24">
        <f t="shared" si="111"/>
        <v>42758</v>
      </c>
    </row>
    <row r="1002" spans="1:15" x14ac:dyDescent="0.3">
      <c r="A1002" s="1" t="s">
        <v>1284</v>
      </c>
      <c r="B1002" s="1" t="str">
        <f t="shared" si="105"/>
        <v>Enero 24 de 2017</v>
      </c>
      <c r="C1002" s="1" t="s">
        <v>428</v>
      </c>
      <c r="D1002" s="2">
        <v>2222.89</v>
      </c>
      <c r="E1002" s="1" t="s">
        <v>429</v>
      </c>
      <c r="F1002" s="3">
        <v>1.2613884839650171</v>
      </c>
      <c r="G1002" s="1" t="s">
        <v>430</v>
      </c>
      <c r="H1002" s="8">
        <f>VLOOKUP(B1002,'TRM2'!C:D,2,0)</f>
        <v>2908.53</v>
      </c>
      <c r="I1002" s="9">
        <f t="shared" si="106"/>
        <v>6465342.2516999999</v>
      </c>
      <c r="J1002" s="7">
        <f t="shared" si="107"/>
        <v>6465.3422516999999</v>
      </c>
      <c r="K1002" t="e">
        <f>VLOOKUP(A1002,'Cacao Nacional'!B:D,3,0)</f>
        <v>#N/A</v>
      </c>
      <c r="L1002" t="str">
        <f t="shared" si="108"/>
        <v>Enero</v>
      </c>
      <c r="M1002" t="str">
        <f t="shared" si="109"/>
        <v>2017</v>
      </c>
      <c r="N1002" t="str">
        <f t="shared" si="110"/>
        <v>Enero de 2017</v>
      </c>
      <c r="O1002" s="24">
        <f t="shared" si="111"/>
        <v>42759</v>
      </c>
    </row>
    <row r="1003" spans="1:15" x14ac:dyDescent="0.3">
      <c r="A1003" s="1" t="s">
        <v>1285</v>
      </c>
      <c r="B1003" s="1" t="str">
        <f t="shared" si="105"/>
        <v>Enero 25 de 2017</v>
      </c>
      <c r="C1003" s="1" t="s">
        <v>428</v>
      </c>
      <c r="D1003" s="2">
        <v>2222.7399999999998</v>
      </c>
      <c r="E1003" s="1" t="s">
        <v>429</v>
      </c>
      <c r="F1003" s="3">
        <v>-6.747972234347672E-3</v>
      </c>
      <c r="G1003" s="1" t="s">
        <v>430</v>
      </c>
      <c r="H1003" s="8">
        <f>VLOOKUP(B1003,'TRM2'!C:D,2,0)</f>
        <v>2932.01</v>
      </c>
      <c r="I1003" s="9">
        <f t="shared" si="106"/>
        <v>6517095.9073999999</v>
      </c>
      <c r="J1003" s="7">
        <f t="shared" si="107"/>
        <v>6517.0959074000002</v>
      </c>
      <c r="K1003" t="e">
        <f>VLOOKUP(A1003,'Cacao Nacional'!B:D,3,0)</f>
        <v>#N/A</v>
      </c>
      <c r="L1003" t="str">
        <f t="shared" si="108"/>
        <v>Enero</v>
      </c>
      <c r="M1003" t="str">
        <f t="shared" si="109"/>
        <v>2017</v>
      </c>
      <c r="N1003" t="str">
        <f t="shared" si="110"/>
        <v>Enero de 2017</v>
      </c>
      <c r="O1003" s="24">
        <f t="shared" si="111"/>
        <v>42760</v>
      </c>
    </row>
    <row r="1004" spans="1:15" x14ac:dyDescent="0.3">
      <c r="A1004" s="1" t="s">
        <v>1286</v>
      </c>
      <c r="B1004" s="1" t="str">
        <f t="shared" si="105"/>
        <v>Enero 26 de 2017</v>
      </c>
      <c r="C1004" s="1" t="s">
        <v>428</v>
      </c>
      <c r="D1004" s="2">
        <v>2169.73</v>
      </c>
      <c r="E1004" s="1" t="s">
        <v>429</v>
      </c>
      <c r="F1004" s="3">
        <v>-2.3848943196235175</v>
      </c>
      <c r="G1004" s="1" t="s">
        <v>430</v>
      </c>
      <c r="H1004" s="8">
        <f>VLOOKUP(B1004,'TRM2'!C:D,2,0)</f>
        <v>2927.53</v>
      </c>
      <c r="I1004" s="9">
        <f t="shared" si="106"/>
        <v>6351949.6669000005</v>
      </c>
      <c r="J1004" s="7">
        <f t="shared" si="107"/>
        <v>6351.9496669000009</v>
      </c>
      <c r="K1004" t="e">
        <f>VLOOKUP(A1004,'Cacao Nacional'!B:D,3,0)</f>
        <v>#N/A</v>
      </c>
      <c r="L1004" t="str">
        <f t="shared" si="108"/>
        <v>Enero</v>
      </c>
      <c r="M1004" t="str">
        <f t="shared" si="109"/>
        <v>2017</v>
      </c>
      <c r="N1004" t="str">
        <f t="shared" si="110"/>
        <v>Enero de 2017</v>
      </c>
      <c r="O1004" s="24">
        <f t="shared" si="111"/>
        <v>42761</v>
      </c>
    </row>
    <row r="1005" spans="1:15" x14ac:dyDescent="0.3">
      <c r="A1005" s="1" t="s">
        <v>1287</v>
      </c>
      <c r="B1005" s="1" t="str">
        <f t="shared" si="105"/>
        <v>Enero 27 de 2017</v>
      </c>
      <c r="C1005" s="1" t="s">
        <v>428</v>
      </c>
      <c r="D1005" s="2">
        <v>2132.27</v>
      </c>
      <c r="E1005" s="1" t="s">
        <v>429</v>
      </c>
      <c r="F1005" s="3">
        <v>-1.7264820968507617</v>
      </c>
      <c r="G1005" s="1" t="s">
        <v>430</v>
      </c>
      <c r="H1005" s="8">
        <f>VLOOKUP(B1005,'TRM2'!C:D,2,0)</f>
        <v>2936.72</v>
      </c>
      <c r="I1005" s="9">
        <f t="shared" si="106"/>
        <v>6261879.9543999992</v>
      </c>
      <c r="J1005" s="7">
        <f t="shared" si="107"/>
        <v>6261.8799543999994</v>
      </c>
      <c r="K1005" t="e">
        <f>VLOOKUP(A1005,'Cacao Nacional'!B:D,3,0)</f>
        <v>#N/A</v>
      </c>
      <c r="L1005" t="str">
        <f t="shared" si="108"/>
        <v>Enero</v>
      </c>
      <c r="M1005" t="str">
        <f t="shared" si="109"/>
        <v>2017</v>
      </c>
      <c r="N1005" t="str">
        <f t="shared" si="110"/>
        <v>Enero de 2017</v>
      </c>
      <c r="O1005" s="24">
        <f t="shared" si="111"/>
        <v>42762</v>
      </c>
    </row>
    <row r="1006" spans="1:15" x14ac:dyDescent="0.3">
      <c r="A1006" s="1" t="s">
        <v>183</v>
      </c>
      <c r="B1006" s="1" t="str">
        <f t="shared" si="105"/>
        <v>Enero 30 de 2017</v>
      </c>
      <c r="C1006" s="1" t="s">
        <v>428</v>
      </c>
      <c r="D1006" s="2">
        <v>2112.17</v>
      </c>
      <c r="E1006" s="1" t="s">
        <v>429</v>
      </c>
      <c r="F1006" s="3">
        <v>-0.94265735577576515</v>
      </c>
      <c r="G1006" s="1" t="s">
        <v>430</v>
      </c>
      <c r="H1006" s="8">
        <f>VLOOKUP(B1006,'TRM2'!C:D,2,0)</f>
        <v>2930.17</v>
      </c>
      <c r="I1006" s="9">
        <f t="shared" si="106"/>
        <v>6189017.1688999999</v>
      </c>
      <c r="J1006" s="7">
        <f t="shared" si="107"/>
        <v>6189.0171688999999</v>
      </c>
      <c r="K1006">
        <f>VLOOKUP(A1006,'Cacao Nacional'!B:D,3,0)</f>
        <v>5907.5</v>
      </c>
      <c r="L1006" t="str">
        <f t="shared" si="108"/>
        <v>Enero</v>
      </c>
      <c r="M1006" t="str">
        <f t="shared" si="109"/>
        <v>2017</v>
      </c>
      <c r="N1006" t="str">
        <f t="shared" si="110"/>
        <v>Enero de 2017</v>
      </c>
      <c r="O1006" s="24">
        <f t="shared" si="111"/>
        <v>42765</v>
      </c>
    </row>
    <row r="1007" spans="1:15" x14ac:dyDescent="0.3">
      <c r="A1007" s="1" t="s">
        <v>1288</v>
      </c>
      <c r="B1007" s="1" t="str">
        <f t="shared" si="105"/>
        <v>Enero 31 de 2017</v>
      </c>
      <c r="C1007" s="1" t="s">
        <v>428</v>
      </c>
      <c r="D1007" s="2">
        <v>2129.19</v>
      </c>
      <c r="E1007" s="1" t="s">
        <v>429</v>
      </c>
      <c r="F1007" s="3">
        <v>0.80580635081456431</v>
      </c>
      <c r="G1007" s="1" t="s">
        <v>430</v>
      </c>
      <c r="H1007" s="8">
        <f>VLOOKUP(B1007,'TRM2'!C:D,2,0)</f>
        <v>2936.66</v>
      </c>
      <c r="I1007" s="9">
        <f t="shared" si="106"/>
        <v>6252707.1053999998</v>
      </c>
      <c r="J1007" s="7">
        <f t="shared" si="107"/>
        <v>6252.7071053999998</v>
      </c>
      <c r="K1007" t="e">
        <f>VLOOKUP(A1007,'Cacao Nacional'!B:D,3,0)</f>
        <v>#N/A</v>
      </c>
      <c r="L1007" t="str">
        <f t="shared" si="108"/>
        <v>Enero</v>
      </c>
      <c r="M1007" t="str">
        <f t="shared" si="109"/>
        <v>2017</v>
      </c>
      <c r="N1007" t="str">
        <f t="shared" si="110"/>
        <v>Enero de 2017</v>
      </c>
      <c r="O1007" s="24">
        <f t="shared" si="111"/>
        <v>42766</v>
      </c>
    </row>
    <row r="1008" spans="1:15" x14ac:dyDescent="0.3">
      <c r="A1008" s="1" t="s">
        <v>1289</v>
      </c>
      <c r="B1008" s="1" t="str">
        <f t="shared" si="105"/>
        <v>Febrero 1 de 2017</v>
      </c>
      <c r="C1008" s="1" t="s">
        <v>428</v>
      </c>
      <c r="D1008" s="2">
        <v>2141.69</v>
      </c>
      <c r="E1008" s="1" t="s">
        <v>429</v>
      </c>
      <c r="F1008" s="3">
        <v>0.58707771499960071</v>
      </c>
      <c r="G1008" s="1" t="s">
        <v>430</v>
      </c>
      <c r="H1008" s="8">
        <f>VLOOKUP(B1008,'TRM2'!C:D,2,0)</f>
        <v>2921.9</v>
      </c>
      <c r="I1008" s="9">
        <f t="shared" si="106"/>
        <v>6257804.0109999999</v>
      </c>
      <c r="J1008" s="7">
        <f t="shared" si="107"/>
        <v>6257.8040110000002</v>
      </c>
      <c r="K1008" t="e">
        <f>VLOOKUP(A1008,'Cacao Nacional'!B:D,3,0)</f>
        <v>#N/A</v>
      </c>
      <c r="L1008" t="str">
        <f t="shared" si="108"/>
        <v>Febrero</v>
      </c>
      <c r="M1008" t="str">
        <f t="shared" si="109"/>
        <v>2017</v>
      </c>
      <c r="N1008" t="str">
        <f t="shared" si="110"/>
        <v>Febrero de 2017</v>
      </c>
      <c r="O1008" s="24">
        <f t="shared" si="111"/>
        <v>42767</v>
      </c>
    </row>
    <row r="1009" spans="1:15" x14ac:dyDescent="0.3">
      <c r="A1009" s="1" t="s">
        <v>1290</v>
      </c>
      <c r="B1009" s="1" t="str">
        <f t="shared" si="105"/>
        <v>Febrero 2 de 2017</v>
      </c>
      <c r="C1009" s="1" t="s">
        <v>428</v>
      </c>
      <c r="D1009" s="2">
        <v>2121.7199999999998</v>
      </c>
      <c r="E1009" s="1" t="s">
        <v>429</v>
      </c>
      <c r="F1009" s="3">
        <v>-0.93244120297523247</v>
      </c>
      <c r="G1009" s="1" t="s">
        <v>430</v>
      </c>
      <c r="H1009" s="8">
        <f>VLOOKUP(B1009,'TRM2'!C:D,2,0)</f>
        <v>2906.78</v>
      </c>
      <c r="I1009" s="9">
        <f t="shared" si="106"/>
        <v>6167373.2615999999</v>
      </c>
      <c r="J1009" s="7">
        <f t="shared" si="107"/>
        <v>6167.3732615999998</v>
      </c>
      <c r="K1009" t="e">
        <f>VLOOKUP(A1009,'Cacao Nacional'!B:D,3,0)</f>
        <v>#N/A</v>
      </c>
      <c r="L1009" t="str">
        <f t="shared" si="108"/>
        <v>Febrero</v>
      </c>
      <c r="M1009" t="str">
        <f t="shared" si="109"/>
        <v>2017</v>
      </c>
      <c r="N1009" t="str">
        <f t="shared" si="110"/>
        <v>Febrero de 2017</v>
      </c>
      <c r="O1009" s="24">
        <f t="shared" si="111"/>
        <v>42768</v>
      </c>
    </row>
    <row r="1010" spans="1:15" x14ac:dyDescent="0.3">
      <c r="A1010" s="1" t="s">
        <v>1291</v>
      </c>
      <c r="B1010" s="1" t="str">
        <f t="shared" si="105"/>
        <v>Febrero 3 de 2017</v>
      </c>
      <c r="C1010" s="1" t="s">
        <v>428</v>
      </c>
      <c r="D1010" s="2">
        <v>2109.0300000000002</v>
      </c>
      <c r="E1010" s="1" t="s">
        <v>429</v>
      </c>
      <c r="F1010" s="3">
        <v>-0.59809965499687046</v>
      </c>
      <c r="G1010" s="1" t="s">
        <v>430</v>
      </c>
      <c r="H1010" s="8">
        <f>VLOOKUP(B1010,'TRM2'!C:D,2,0)</f>
        <v>2882.2</v>
      </c>
      <c r="I1010" s="9">
        <f t="shared" si="106"/>
        <v>6078646.2659999998</v>
      </c>
      <c r="J1010" s="7">
        <f t="shared" si="107"/>
        <v>6078.6462659999997</v>
      </c>
      <c r="K1010" t="e">
        <f>VLOOKUP(A1010,'Cacao Nacional'!B:D,3,0)</f>
        <v>#N/A</v>
      </c>
      <c r="L1010" t="str">
        <f t="shared" si="108"/>
        <v>Febrero</v>
      </c>
      <c r="M1010" t="str">
        <f t="shared" si="109"/>
        <v>2017</v>
      </c>
      <c r="N1010" t="str">
        <f t="shared" si="110"/>
        <v>Febrero de 2017</v>
      </c>
      <c r="O1010" s="24">
        <f t="shared" si="111"/>
        <v>42769</v>
      </c>
    </row>
    <row r="1011" spans="1:15" x14ac:dyDescent="0.3">
      <c r="A1011" s="1" t="s">
        <v>184</v>
      </c>
      <c r="B1011" s="1" t="str">
        <f t="shared" si="105"/>
        <v>Febrero 6 de 2017</v>
      </c>
      <c r="C1011" s="1" t="s">
        <v>428</v>
      </c>
      <c r="D1011" s="2">
        <v>2083.5</v>
      </c>
      <c r="E1011" s="1" t="s">
        <v>429</v>
      </c>
      <c r="F1011" s="3">
        <v>-1.2105090965989198</v>
      </c>
      <c r="G1011" s="1" t="s">
        <v>430</v>
      </c>
      <c r="H1011" s="8">
        <f>VLOOKUP(B1011,'TRM2'!C:D,2,0)</f>
        <v>2855.8</v>
      </c>
      <c r="I1011" s="9">
        <f t="shared" si="106"/>
        <v>5950059.3000000007</v>
      </c>
      <c r="J1011" s="7">
        <f t="shared" si="107"/>
        <v>5950.0593000000008</v>
      </c>
      <c r="K1011">
        <f>VLOOKUP(A1011,'Cacao Nacional'!B:D,3,0)</f>
        <v>5722.5</v>
      </c>
      <c r="L1011" t="str">
        <f t="shared" si="108"/>
        <v>Febrero</v>
      </c>
      <c r="M1011" t="str">
        <f t="shared" si="109"/>
        <v>2017</v>
      </c>
      <c r="N1011" t="str">
        <f t="shared" si="110"/>
        <v>Febrero de 2017</v>
      </c>
      <c r="O1011" s="24">
        <f t="shared" si="111"/>
        <v>42772</v>
      </c>
    </row>
    <row r="1012" spans="1:15" x14ac:dyDescent="0.3">
      <c r="A1012" s="1" t="s">
        <v>1292</v>
      </c>
      <c r="B1012" s="1" t="str">
        <f t="shared" si="105"/>
        <v>Febrero 7 de 2017</v>
      </c>
      <c r="C1012" s="1" t="s">
        <v>428</v>
      </c>
      <c r="D1012" s="2">
        <v>2045.98</v>
      </c>
      <c r="E1012" s="1" t="s">
        <v>429</v>
      </c>
      <c r="F1012" s="3">
        <v>-1.8008159347252213</v>
      </c>
      <c r="G1012" s="1" t="s">
        <v>430</v>
      </c>
      <c r="H1012" s="8">
        <f>VLOOKUP(B1012,'TRM2'!C:D,2,0)</f>
        <v>2853.99</v>
      </c>
      <c r="I1012" s="9">
        <f t="shared" si="106"/>
        <v>5839206.4601999996</v>
      </c>
      <c r="J1012" s="7">
        <f t="shared" si="107"/>
        <v>5839.2064602</v>
      </c>
      <c r="K1012" t="e">
        <f>VLOOKUP(A1012,'Cacao Nacional'!B:D,3,0)</f>
        <v>#N/A</v>
      </c>
      <c r="L1012" t="str">
        <f t="shared" si="108"/>
        <v>Febrero</v>
      </c>
      <c r="M1012" t="str">
        <f t="shared" si="109"/>
        <v>2017</v>
      </c>
      <c r="N1012" t="str">
        <f t="shared" si="110"/>
        <v>Febrero de 2017</v>
      </c>
      <c r="O1012" s="24">
        <f t="shared" si="111"/>
        <v>42773</v>
      </c>
    </row>
    <row r="1013" spans="1:15" x14ac:dyDescent="0.3">
      <c r="A1013" s="1" t="s">
        <v>1293</v>
      </c>
      <c r="B1013" s="1" t="str">
        <f t="shared" si="105"/>
        <v>Febrero 8 de 2017</v>
      </c>
      <c r="C1013" s="1" t="s">
        <v>428</v>
      </c>
      <c r="D1013" s="2">
        <v>2035.12</v>
      </c>
      <c r="E1013" s="1" t="s">
        <v>429</v>
      </c>
      <c r="F1013" s="3">
        <v>-0.53079697748756716</v>
      </c>
      <c r="G1013" s="1" t="s">
        <v>430</v>
      </c>
      <c r="H1013" s="8">
        <f>VLOOKUP(B1013,'TRM2'!C:D,2,0)</f>
        <v>2867.76</v>
      </c>
      <c r="I1013" s="9">
        <f t="shared" si="106"/>
        <v>5836235.7312000003</v>
      </c>
      <c r="J1013" s="7">
        <f t="shared" si="107"/>
        <v>5836.2357312000004</v>
      </c>
      <c r="K1013" t="e">
        <f>VLOOKUP(A1013,'Cacao Nacional'!B:D,3,0)</f>
        <v>#N/A</v>
      </c>
      <c r="L1013" t="str">
        <f t="shared" si="108"/>
        <v>Febrero</v>
      </c>
      <c r="M1013" t="str">
        <f t="shared" si="109"/>
        <v>2017</v>
      </c>
      <c r="N1013" t="str">
        <f t="shared" si="110"/>
        <v>Febrero de 2017</v>
      </c>
      <c r="O1013" s="24">
        <f t="shared" si="111"/>
        <v>42774</v>
      </c>
    </row>
    <row r="1014" spans="1:15" x14ac:dyDescent="0.3">
      <c r="A1014" s="1" t="s">
        <v>1294</v>
      </c>
      <c r="B1014" s="1" t="str">
        <f t="shared" si="105"/>
        <v>Febrero 9 de 2017</v>
      </c>
      <c r="C1014" s="1" t="s">
        <v>428</v>
      </c>
      <c r="D1014" s="2">
        <v>2023.73</v>
      </c>
      <c r="E1014" s="1" t="s">
        <v>429</v>
      </c>
      <c r="F1014" s="3">
        <v>-0.5596721569244012</v>
      </c>
      <c r="G1014" s="1" t="s">
        <v>430</v>
      </c>
      <c r="H1014" s="8">
        <f>VLOOKUP(B1014,'TRM2'!C:D,2,0)</f>
        <v>2879.49</v>
      </c>
      <c r="I1014" s="9">
        <f t="shared" si="106"/>
        <v>5827310.2977</v>
      </c>
      <c r="J1014" s="7">
        <f t="shared" si="107"/>
        <v>5827.3102976999999</v>
      </c>
      <c r="K1014" t="e">
        <f>VLOOKUP(A1014,'Cacao Nacional'!B:D,3,0)</f>
        <v>#N/A</v>
      </c>
      <c r="L1014" t="str">
        <f t="shared" si="108"/>
        <v>Febrero</v>
      </c>
      <c r="M1014" t="str">
        <f t="shared" si="109"/>
        <v>2017</v>
      </c>
      <c r="N1014" t="str">
        <f t="shared" si="110"/>
        <v>Febrero de 2017</v>
      </c>
      <c r="O1014" s="24">
        <f t="shared" si="111"/>
        <v>42775</v>
      </c>
    </row>
    <row r="1015" spans="1:15" x14ac:dyDescent="0.3">
      <c r="A1015" s="1" t="s">
        <v>1295</v>
      </c>
      <c r="B1015" s="1" t="str">
        <f t="shared" si="105"/>
        <v>Febrero 10 de 2017</v>
      </c>
      <c r="C1015" s="1" t="s">
        <v>428</v>
      </c>
      <c r="D1015" s="2">
        <v>1991.1</v>
      </c>
      <c r="E1015" s="1" t="s">
        <v>429</v>
      </c>
      <c r="F1015" s="3">
        <v>-1.6123692389795137</v>
      </c>
      <c r="G1015" s="1" t="s">
        <v>430</v>
      </c>
      <c r="H1015" s="8">
        <f>VLOOKUP(B1015,'TRM2'!C:D,2,0)</f>
        <v>2862.63</v>
      </c>
      <c r="I1015" s="9">
        <f t="shared" si="106"/>
        <v>5699782.5930000003</v>
      </c>
      <c r="J1015" s="7">
        <f t="shared" si="107"/>
        <v>5699.7825929999999</v>
      </c>
      <c r="K1015" t="e">
        <f>VLOOKUP(A1015,'Cacao Nacional'!B:D,3,0)</f>
        <v>#N/A</v>
      </c>
      <c r="L1015" t="str">
        <f t="shared" si="108"/>
        <v>Febrero</v>
      </c>
      <c r="M1015" t="str">
        <f t="shared" si="109"/>
        <v>2017</v>
      </c>
      <c r="N1015" t="str">
        <f t="shared" si="110"/>
        <v>Febrero de 2017</v>
      </c>
      <c r="O1015" s="24">
        <f t="shared" si="111"/>
        <v>42776</v>
      </c>
    </row>
    <row r="1016" spans="1:15" x14ac:dyDescent="0.3">
      <c r="A1016" s="1" t="s">
        <v>185</v>
      </c>
      <c r="B1016" s="1" t="str">
        <f t="shared" si="105"/>
        <v>Febrero 13 de 2017</v>
      </c>
      <c r="C1016" s="1" t="s">
        <v>428</v>
      </c>
      <c r="D1016" s="2">
        <v>1948</v>
      </c>
      <c r="E1016" s="1" t="s">
        <v>429</v>
      </c>
      <c r="F1016" s="3">
        <v>-2.1646326151373567</v>
      </c>
      <c r="G1016" s="1" t="s">
        <v>430</v>
      </c>
      <c r="H1016" s="8">
        <f>VLOOKUP(B1016,'TRM2'!C:D,2,0)</f>
        <v>2851.98</v>
      </c>
      <c r="I1016" s="9">
        <f t="shared" si="106"/>
        <v>5555657.04</v>
      </c>
      <c r="J1016" s="7">
        <f t="shared" si="107"/>
        <v>5555.6570400000001</v>
      </c>
      <c r="K1016">
        <f>VLOOKUP(A1016,'Cacao Nacional'!B:D,3,0)</f>
        <v>5665</v>
      </c>
      <c r="L1016" t="str">
        <f t="shared" si="108"/>
        <v>Febrero</v>
      </c>
      <c r="M1016" t="str">
        <f t="shared" si="109"/>
        <v>2017</v>
      </c>
      <c r="N1016" t="str">
        <f t="shared" si="110"/>
        <v>Febrero de 2017</v>
      </c>
      <c r="O1016" s="24">
        <f t="shared" si="111"/>
        <v>42779</v>
      </c>
    </row>
    <row r="1017" spans="1:15" x14ac:dyDescent="0.3">
      <c r="A1017" s="1" t="s">
        <v>1296</v>
      </c>
      <c r="B1017" s="1" t="str">
        <f t="shared" si="105"/>
        <v>Febrero 14 de 2017</v>
      </c>
      <c r="C1017" s="1" t="s">
        <v>428</v>
      </c>
      <c r="D1017" s="2">
        <v>1935.87</v>
      </c>
      <c r="E1017" s="1" t="s">
        <v>429</v>
      </c>
      <c r="F1017" s="3">
        <v>-0.62268993839836284</v>
      </c>
      <c r="G1017" s="1" t="s">
        <v>430</v>
      </c>
      <c r="H1017" s="8">
        <f>VLOOKUP(B1017,'TRM2'!C:D,2,0)</f>
        <v>2875.46</v>
      </c>
      <c r="I1017" s="9">
        <f t="shared" si="106"/>
        <v>5566516.7501999997</v>
      </c>
      <c r="J1017" s="7">
        <f t="shared" si="107"/>
        <v>5566.5167501999995</v>
      </c>
      <c r="K1017" t="e">
        <f>VLOOKUP(A1017,'Cacao Nacional'!B:D,3,0)</f>
        <v>#N/A</v>
      </c>
      <c r="L1017" t="str">
        <f t="shared" si="108"/>
        <v>Febrero</v>
      </c>
      <c r="M1017" t="str">
        <f t="shared" si="109"/>
        <v>2017</v>
      </c>
      <c r="N1017" t="str">
        <f t="shared" si="110"/>
        <v>Febrero de 2017</v>
      </c>
      <c r="O1017" s="24">
        <f t="shared" si="111"/>
        <v>42780</v>
      </c>
    </row>
    <row r="1018" spans="1:15" x14ac:dyDescent="0.3">
      <c r="A1018" s="1" t="s">
        <v>1297</v>
      </c>
      <c r="B1018" s="1" t="str">
        <f t="shared" si="105"/>
        <v>Febrero 15 de 2017</v>
      </c>
      <c r="C1018" s="1" t="s">
        <v>428</v>
      </c>
      <c r="D1018" s="2">
        <v>2020.67</v>
      </c>
      <c r="E1018" s="1" t="s">
        <v>429</v>
      </c>
      <c r="F1018" s="3">
        <v>4.3804594316767229</v>
      </c>
      <c r="G1018" s="1" t="s">
        <v>430</v>
      </c>
      <c r="H1018" s="8">
        <f>VLOOKUP(B1018,'TRM2'!C:D,2,0)</f>
        <v>2867.64</v>
      </c>
      <c r="I1018" s="9">
        <f t="shared" si="106"/>
        <v>5794554.1188000003</v>
      </c>
      <c r="J1018" s="7">
        <f t="shared" si="107"/>
        <v>5794.5541188000007</v>
      </c>
      <c r="K1018" t="e">
        <f>VLOOKUP(A1018,'Cacao Nacional'!B:D,3,0)</f>
        <v>#N/A</v>
      </c>
      <c r="L1018" t="str">
        <f t="shared" si="108"/>
        <v>Febrero</v>
      </c>
      <c r="M1018" t="str">
        <f t="shared" si="109"/>
        <v>2017</v>
      </c>
      <c r="N1018" t="str">
        <f t="shared" si="110"/>
        <v>Febrero de 2017</v>
      </c>
      <c r="O1018" s="24">
        <f t="shared" si="111"/>
        <v>42781</v>
      </c>
    </row>
    <row r="1019" spans="1:15" x14ac:dyDescent="0.3">
      <c r="A1019" s="1" t="s">
        <v>1298</v>
      </c>
      <c r="B1019" s="1" t="str">
        <f t="shared" si="105"/>
        <v>Febrero 16 de 2017</v>
      </c>
      <c r="C1019" s="1" t="s">
        <v>428</v>
      </c>
      <c r="D1019" s="2">
        <v>2074.0100000000002</v>
      </c>
      <c r="E1019" s="1" t="s">
        <v>429</v>
      </c>
      <c r="F1019" s="3">
        <v>2.639718509207349</v>
      </c>
      <c r="G1019" s="1" t="s">
        <v>430</v>
      </c>
      <c r="H1019" s="8">
        <f>VLOOKUP(B1019,'TRM2'!C:D,2,0)</f>
        <v>2876.03</v>
      </c>
      <c r="I1019" s="9">
        <f t="shared" si="106"/>
        <v>5964914.9803000009</v>
      </c>
      <c r="J1019" s="7">
        <f t="shared" si="107"/>
        <v>5964.9149803000009</v>
      </c>
      <c r="K1019" t="e">
        <f>VLOOKUP(A1019,'Cacao Nacional'!B:D,3,0)</f>
        <v>#N/A</v>
      </c>
      <c r="L1019" t="str">
        <f t="shared" si="108"/>
        <v>Febrero</v>
      </c>
      <c r="M1019" t="str">
        <f t="shared" si="109"/>
        <v>2017</v>
      </c>
      <c r="N1019" t="str">
        <f t="shared" si="110"/>
        <v>Febrero de 2017</v>
      </c>
      <c r="O1019" s="24">
        <f t="shared" si="111"/>
        <v>42782</v>
      </c>
    </row>
    <row r="1020" spans="1:15" x14ac:dyDescent="0.3">
      <c r="A1020" s="1" t="s">
        <v>1299</v>
      </c>
      <c r="B1020" s="1" t="str">
        <f t="shared" si="105"/>
        <v>Febrero 17 de 2017</v>
      </c>
      <c r="C1020" s="1" t="s">
        <v>428</v>
      </c>
      <c r="D1020" s="2">
        <v>2039.06</v>
      </c>
      <c r="E1020" s="1" t="s">
        <v>429</v>
      </c>
      <c r="F1020" s="3">
        <v>-1.6851413445451213</v>
      </c>
      <c r="G1020" s="1" t="s">
        <v>430</v>
      </c>
      <c r="H1020" s="8">
        <f>VLOOKUP(B1020,'TRM2'!C:D,2,0)</f>
        <v>2875.68</v>
      </c>
      <c r="I1020" s="9">
        <f t="shared" si="106"/>
        <v>5863684.0607999992</v>
      </c>
      <c r="J1020" s="7">
        <f t="shared" si="107"/>
        <v>5863.6840607999993</v>
      </c>
      <c r="K1020" t="e">
        <f>VLOOKUP(A1020,'Cacao Nacional'!B:D,3,0)</f>
        <v>#N/A</v>
      </c>
      <c r="L1020" t="str">
        <f t="shared" si="108"/>
        <v>Febrero</v>
      </c>
      <c r="M1020" t="str">
        <f t="shared" si="109"/>
        <v>2017</v>
      </c>
      <c r="N1020" t="str">
        <f t="shared" si="110"/>
        <v>Febrero de 2017</v>
      </c>
      <c r="O1020" s="24">
        <f t="shared" si="111"/>
        <v>42783</v>
      </c>
    </row>
    <row r="1021" spans="1:15" x14ac:dyDescent="0.3">
      <c r="A1021" s="1" t="s">
        <v>186</v>
      </c>
      <c r="B1021" s="1" t="str">
        <f t="shared" si="105"/>
        <v>Febrero 20 de 2017</v>
      </c>
      <c r="C1021" s="1" t="s">
        <v>428</v>
      </c>
      <c r="D1021" s="2">
        <v>2031.55</v>
      </c>
      <c r="E1021" s="1" t="s">
        <v>429</v>
      </c>
      <c r="F1021" s="3">
        <v>-0.36830696497405624</v>
      </c>
      <c r="G1021" s="1" t="s">
        <v>430</v>
      </c>
      <c r="H1021" s="8">
        <f>VLOOKUP(B1021,'TRM2'!C:D,2,0)</f>
        <v>2902.81</v>
      </c>
      <c r="I1021" s="9">
        <f t="shared" si="106"/>
        <v>5897203.6554999994</v>
      </c>
      <c r="J1021" s="7">
        <f t="shared" si="107"/>
        <v>5897.2036554999995</v>
      </c>
      <c r="K1021">
        <f>VLOOKUP(A1021,'Cacao Nacional'!B:D,3,0)</f>
        <v>5665</v>
      </c>
      <c r="L1021" t="str">
        <f t="shared" si="108"/>
        <v>Febrero</v>
      </c>
      <c r="M1021" t="str">
        <f t="shared" si="109"/>
        <v>2017</v>
      </c>
      <c r="N1021" t="str">
        <f t="shared" si="110"/>
        <v>Febrero de 2017</v>
      </c>
      <c r="O1021" s="24">
        <f t="shared" si="111"/>
        <v>42786</v>
      </c>
    </row>
    <row r="1022" spans="1:15" x14ac:dyDescent="0.3">
      <c r="A1022" s="1" t="s">
        <v>1300</v>
      </c>
      <c r="B1022" s="1" t="str">
        <f t="shared" si="105"/>
        <v>Febrero 21 de 2017</v>
      </c>
      <c r="C1022" s="1" t="s">
        <v>428</v>
      </c>
      <c r="D1022" s="2">
        <v>2031.62</v>
      </c>
      <c r="E1022" s="1" t="s">
        <v>429</v>
      </c>
      <c r="F1022" s="3">
        <v>3.4456449508964253E-3</v>
      </c>
      <c r="G1022" s="1" t="s">
        <v>430</v>
      </c>
      <c r="H1022" s="8">
        <f>VLOOKUP(B1022,'TRM2'!C:D,2,0)</f>
        <v>2902.81</v>
      </c>
      <c r="I1022" s="9">
        <f t="shared" si="106"/>
        <v>5897406.8521999996</v>
      </c>
      <c r="J1022" s="7">
        <f t="shared" si="107"/>
        <v>5897.4068521999998</v>
      </c>
      <c r="K1022" t="e">
        <f>VLOOKUP(A1022,'Cacao Nacional'!B:D,3,0)</f>
        <v>#N/A</v>
      </c>
      <c r="L1022" t="str">
        <f t="shared" si="108"/>
        <v>Febrero</v>
      </c>
      <c r="M1022" t="str">
        <f t="shared" si="109"/>
        <v>2017</v>
      </c>
      <c r="N1022" t="str">
        <f t="shared" si="110"/>
        <v>Febrero de 2017</v>
      </c>
      <c r="O1022" s="24">
        <f t="shared" si="111"/>
        <v>42787</v>
      </c>
    </row>
    <row r="1023" spans="1:15" x14ac:dyDescent="0.3">
      <c r="A1023" s="1" t="s">
        <v>1301</v>
      </c>
      <c r="B1023" s="1" t="str">
        <f t="shared" si="105"/>
        <v>Febrero 22 de 2017</v>
      </c>
      <c r="C1023" s="1" t="s">
        <v>428</v>
      </c>
      <c r="D1023" s="2">
        <v>2025.22</v>
      </c>
      <c r="E1023" s="1" t="s">
        <v>429</v>
      </c>
      <c r="F1023" s="3">
        <v>-0.31501954105589941</v>
      </c>
      <c r="G1023" s="1" t="s">
        <v>430</v>
      </c>
      <c r="H1023" s="8">
        <f>VLOOKUP(B1023,'TRM2'!C:D,2,0)</f>
        <v>2902.68</v>
      </c>
      <c r="I1023" s="9">
        <f t="shared" si="106"/>
        <v>5878565.5895999996</v>
      </c>
      <c r="J1023" s="7">
        <f t="shared" si="107"/>
        <v>5878.5655895999998</v>
      </c>
      <c r="K1023" t="e">
        <f>VLOOKUP(A1023,'Cacao Nacional'!B:D,3,0)</f>
        <v>#N/A</v>
      </c>
      <c r="L1023" t="str">
        <f t="shared" si="108"/>
        <v>Febrero</v>
      </c>
      <c r="M1023" t="str">
        <f t="shared" si="109"/>
        <v>2017</v>
      </c>
      <c r="N1023" t="str">
        <f t="shared" si="110"/>
        <v>Febrero de 2017</v>
      </c>
      <c r="O1023" s="24">
        <f t="shared" si="111"/>
        <v>42788</v>
      </c>
    </row>
    <row r="1024" spans="1:15" x14ac:dyDescent="0.3">
      <c r="A1024" s="1" t="s">
        <v>1302</v>
      </c>
      <c r="B1024" s="1" t="str">
        <f t="shared" si="105"/>
        <v>Febrero 23 de 2017</v>
      </c>
      <c r="C1024" s="1" t="s">
        <v>428</v>
      </c>
      <c r="D1024" s="2">
        <v>2059.4499999999998</v>
      </c>
      <c r="E1024" s="1" t="s">
        <v>429</v>
      </c>
      <c r="F1024" s="3">
        <v>1.6901867451437271</v>
      </c>
      <c r="G1024" s="1" t="s">
        <v>430</v>
      </c>
      <c r="H1024" s="8">
        <f>VLOOKUP(B1024,'TRM2'!C:D,2,0)</f>
        <v>2893.55</v>
      </c>
      <c r="I1024" s="9">
        <f t="shared" si="106"/>
        <v>5959121.5474999994</v>
      </c>
      <c r="J1024" s="7">
        <f t="shared" si="107"/>
        <v>5959.121547499999</v>
      </c>
      <c r="K1024" t="e">
        <f>VLOOKUP(A1024,'Cacao Nacional'!B:D,3,0)</f>
        <v>#N/A</v>
      </c>
      <c r="L1024" t="str">
        <f t="shared" si="108"/>
        <v>Febrero</v>
      </c>
      <c r="M1024" t="str">
        <f t="shared" si="109"/>
        <v>2017</v>
      </c>
      <c r="N1024" t="str">
        <f t="shared" si="110"/>
        <v>Febrero de 2017</v>
      </c>
      <c r="O1024" s="24">
        <f t="shared" si="111"/>
        <v>42789</v>
      </c>
    </row>
    <row r="1025" spans="1:15" x14ac:dyDescent="0.3">
      <c r="A1025" s="1" t="s">
        <v>1303</v>
      </c>
      <c r="B1025" s="1" t="str">
        <f t="shared" si="105"/>
        <v>Febrero 24 de 2017</v>
      </c>
      <c r="C1025" s="1" t="s">
        <v>428</v>
      </c>
      <c r="D1025" s="2">
        <v>2023.13</v>
      </c>
      <c r="E1025" s="1" t="s">
        <v>429</v>
      </c>
      <c r="F1025" s="3">
        <v>-1.7635776542280566</v>
      </c>
      <c r="G1025" s="1" t="s">
        <v>430</v>
      </c>
      <c r="H1025" s="8">
        <f>VLOOKUP(B1025,'TRM2'!C:D,2,0)</f>
        <v>2871.67</v>
      </c>
      <c r="I1025" s="9">
        <f t="shared" si="106"/>
        <v>5809761.7271000007</v>
      </c>
      <c r="J1025" s="7">
        <f t="shared" si="107"/>
        <v>5809.7617271000008</v>
      </c>
      <c r="K1025" t="e">
        <f>VLOOKUP(A1025,'Cacao Nacional'!B:D,3,0)</f>
        <v>#N/A</v>
      </c>
      <c r="L1025" t="str">
        <f t="shared" si="108"/>
        <v>Febrero</v>
      </c>
      <c r="M1025" t="str">
        <f t="shared" si="109"/>
        <v>2017</v>
      </c>
      <c r="N1025" t="str">
        <f t="shared" si="110"/>
        <v>Febrero de 2017</v>
      </c>
      <c r="O1025" s="24">
        <f t="shared" si="111"/>
        <v>42790</v>
      </c>
    </row>
    <row r="1026" spans="1:15" x14ac:dyDescent="0.3">
      <c r="A1026" s="1" t="s">
        <v>187</v>
      </c>
      <c r="B1026" s="1" t="str">
        <f t="shared" si="105"/>
        <v>Febrero 27 de 2017</v>
      </c>
      <c r="C1026" s="1" t="s">
        <v>428</v>
      </c>
      <c r="D1026" s="2">
        <v>2006.19</v>
      </c>
      <c r="E1026" s="1" t="s">
        <v>429</v>
      </c>
      <c r="F1026" s="3">
        <v>-0.83731643542432044</v>
      </c>
      <c r="G1026" s="1" t="s">
        <v>430</v>
      </c>
      <c r="H1026" s="8">
        <f>VLOOKUP(B1026,'TRM2'!C:D,2,0)</f>
        <v>2886.52</v>
      </c>
      <c r="I1026" s="9">
        <f t="shared" si="106"/>
        <v>5790907.5587999998</v>
      </c>
      <c r="J1026" s="7">
        <f t="shared" si="107"/>
        <v>5790.9075587999996</v>
      </c>
      <c r="K1026">
        <f>VLOOKUP(A1026,'Cacao Nacional'!B:D,3,0)</f>
        <v>5665</v>
      </c>
      <c r="L1026" t="str">
        <f t="shared" si="108"/>
        <v>Febrero</v>
      </c>
      <c r="M1026" t="str">
        <f t="shared" si="109"/>
        <v>2017</v>
      </c>
      <c r="N1026" t="str">
        <f t="shared" si="110"/>
        <v>Febrero de 2017</v>
      </c>
      <c r="O1026" s="24">
        <f t="shared" si="111"/>
        <v>42793</v>
      </c>
    </row>
    <row r="1027" spans="1:15" x14ac:dyDescent="0.3">
      <c r="A1027" s="1" t="s">
        <v>1304</v>
      </c>
      <c r="B1027" s="1" t="str">
        <f t="shared" ref="B1027:B1090" si="112">MID(A1027,FIND(",",A1027,1)+2,LEN(A1027)-FIND(",",A1027,1))</f>
        <v>Febrero 28 de 2017</v>
      </c>
      <c r="C1027" s="1" t="s">
        <v>428</v>
      </c>
      <c r="D1027" s="2">
        <v>1934.99</v>
      </c>
      <c r="E1027" s="1" t="s">
        <v>429</v>
      </c>
      <c r="F1027" s="3">
        <v>-3.5490157961110387</v>
      </c>
      <c r="G1027" s="1" t="s">
        <v>430</v>
      </c>
      <c r="H1027" s="8">
        <f>VLOOKUP(B1027,'TRM2'!C:D,2,0)</f>
        <v>2896.27</v>
      </c>
      <c r="I1027" s="9">
        <f t="shared" ref="I1027:I1090" si="113">D1027*H1027</f>
        <v>5604253.4873000002</v>
      </c>
      <c r="J1027" s="7">
        <f t="shared" ref="J1027:J1090" si="114">I1027/1000</f>
        <v>5604.2534873000004</v>
      </c>
      <c r="K1027" t="e">
        <f>VLOOKUP(A1027,'Cacao Nacional'!B:D,3,0)</f>
        <v>#N/A</v>
      </c>
      <c r="L1027" t="str">
        <f t="shared" ref="L1027:L1090" si="115">MID(A1027,FIND(" ",A1027,1)+1,FIND(" ",A1027,FIND(" ",A1027,1)+1)-FIND(" ",A1027,1)-1)</f>
        <v>Febrero</v>
      </c>
      <c r="M1027" t="str">
        <f t="shared" ref="M1027:M1090" si="116">RIGHT(A1027,4)</f>
        <v>2017</v>
      </c>
      <c r="N1027" t="str">
        <f t="shared" ref="N1027:N1090" si="117">_xlfn.CONCAT(L1027," de ",M1027)</f>
        <v>Febrero de 2017</v>
      </c>
      <c r="O1027" s="24">
        <f t="shared" ref="O1027:O1090" si="118">VALUE(TEXT(VALUE(MID(A1027,FIND(" ",A1027,FIND(" ",A1027,1)+1)+1,FIND(" ",A1027,FIND(" ",A1027,FIND(" ",A1027,1)+1)+1)-FIND(" ",A1027,FIND(" ",A1027,1)+1)-1))&amp;"/"&amp;MONTH(L1027&amp;1)&amp;"/"&amp;VALUE(M1027),"dd/mm/yyyy"))</f>
        <v>42794</v>
      </c>
    </row>
    <row r="1028" spans="1:15" x14ac:dyDescent="0.3">
      <c r="A1028" s="1" t="s">
        <v>1305</v>
      </c>
      <c r="B1028" s="1" t="str">
        <f t="shared" si="112"/>
        <v>Marzo 1 de 2017</v>
      </c>
      <c r="C1028" s="1" t="s">
        <v>428</v>
      </c>
      <c r="D1028" s="2">
        <v>1928.4</v>
      </c>
      <c r="E1028" s="1" t="s">
        <v>429</v>
      </c>
      <c r="F1028" s="3">
        <v>-0.3405702355050888</v>
      </c>
      <c r="G1028" s="1" t="s">
        <v>430</v>
      </c>
      <c r="H1028" s="8">
        <f>VLOOKUP(B1028,'TRM2'!C:D,2,0)</f>
        <v>2919.17</v>
      </c>
      <c r="I1028" s="9">
        <f t="shared" si="113"/>
        <v>5629327.4280000003</v>
      </c>
      <c r="J1028" s="7">
        <f t="shared" si="114"/>
        <v>5629.3274280000005</v>
      </c>
      <c r="K1028" t="e">
        <f>VLOOKUP(A1028,'Cacao Nacional'!B:D,3,0)</f>
        <v>#N/A</v>
      </c>
      <c r="L1028" t="str">
        <f t="shared" si="115"/>
        <v>Marzo</v>
      </c>
      <c r="M1028" t="str">
        <f t="shared" si="116"/>
        <v>2017</v>
      </c>
      <c r="N1028" t="str">
        <f t="shared" si="117"/>
        <v>Marzo de 2017</v>
      </c>
      <c r="O1028" s="24">
        <f t="shared" si="118"/>
        <v>42795</v>
      </c>
    </row>
    <row r="1029" spans="1:15" x14ac:dyDescent="0.3">
      <c r="A1029" s="1" t="s">
        <v>1306</v>
      </c>
      <c r="B1029" s="1" t="str">
        <f t="shared" si="112"/>
        <v>Marzo 2 de 2017</v>
      </c>
      <c r="C1029" s="1" t="s">
        <v>428</v>
      </c>
      <c r="D1029" s="2">
        <v>1953.71</v>
      </c>
      <c r="E1029" s="1" t="s">
        <v>429</v>
      </c>
      <c r="F1029" s="3">
        <v>1.3124870358846683</v>
      </c>
      <c r="G1029" s="1" t="s">
        <v>430</v>
      </c>
      <c r="H1029" s="8">
        <f>VLOOKUP(B1029,'TRM2'!C:D,2,0)</f>
        <v>2935.75</v>
      </c>
      <c r="I1029" s="9">
        <f t="shared" si="113"/>
        <v>5735604.1325000003</v>
      </c>
      <c r="J1029" s="7">
        <f t="shared" si="114"/>
        <v>5735.6041325000006</v>
      </c>
      <c r="K1029" t="e">
        <f>VLOOKUP(A1029,'Cacao Nacional'!B:D,3,0)</f>
        <v>#N/A</v>
      </c>
      <c r="L1029" t="str">
        <f t="shared" si="115"/>
        <v>Marzo</v>
      </c>
      <c r="M1029" t="str">
        <f t="shared" si="116"/>
        <v>2017</v>
      </c>
      <c r="N1029" t="str">
        <f t="shared" si="117"/>
        <v>Marzo de 2017</v>
      </c>
      <c r="O1029" s="24">
        <f t="shared" si="118"/>
        <v>42796</v>
      </c>
    </row>
    <row r="1030" spans="1:15" x14ac:dyDescent="0.3">
      <c r="A1030" s="1" t="s">
        <v>1307</v>
      </c>
      <c r="B1030" s="1" t="str">
        <f t="shared" si="112"/>
        <v>Marzo 3 de 2017</v>
      </c>
      <c r="C1030" s="1" t="s">
        <v>428</v>
      </c>
      <c r="D1030" s="2">
        <v>1980.06</v>
      </c>
      <c r="E1030" s="1" t="s">
        <v>429</v>
      </c>
      <c r="F1030" s="3">
        <v>1.3487160325739187</v>
      </c>
      <c r="G1030" s="1" t="s">
        <v>430</v>
      </c>
      <c r="H1030" s="8">
        <f>VLOOKUP(B1030,'TRM2'!C:D,2,0)</f>
        <v>2960.91</v>
      </c>
      <c r="I1030" s="9">
        <f t="shared" si="113"/>
        <v>5862779.4545999998</v>
      </c>
      <c r="J1030" s="7">
        <f t="shared" si="114"/>
        <v>5862.7794545999996</v>
      </c>
      <c r="K1030" t="e">
        <f>VLOOKUP(A1030,'Cacao Nacional'!B:D,3,0)</f>
        <v>#N/A</v>
      </c>
      <c r="L1030" t="str">
        <f t="shared" si="115"/>
        <v>Marzo</v>
      </c>
      <c r="M1030" t="str">
        <f t="shared" si="116"/>
        <v>2017</v>
      </c>
      <c r="N1030" t="str">
        <f t="shared" si="117"/>
        <v>Marzo de 2017</v>
      </c>
      <c r="O1030" s="24">
        <f t="shared" si="118"/>
        <v>42797</v>
      </c>
    </row>
    <row r="1031" spans="1:15" x14ac:dyDescent="0.3">
      <c r="A1031" s="1" t="s">
        <v>188</v>
      </c>
      <c r="B1031" s="1" t="str">
        <f t="shared" si="112"/>
        <v>Marzo 6 de 2017</v>
      </c>
      <c r="C1031" s="1" t="s">
        <v>428</v>
      </c>
      <c r="D1031" s="2">
        <v>1958.94</v>
      </c>
      <c r="E1031" s="1" t="s">
        <v>429</v>
      </c>
      <c r="F1031" s="3">
        <v>-1.0666343444138002</v>
      </c>
      <c r="G1031" s="1" t="s">
        <v>430</v>
      </c>
      <c r="H1031" s="8">
        <f>VLOOKUP(B1031,'TRM2'!C:D,2,0)</f>
        <v>2977.43</v>
      </c>
      <c r="I1031" s="9">
        <f t="shared" si="113"/>
        <v>5832606.7242000001</v>
      </c>
      <c r="J1031" s="7">
        <f t="shared" si="114"/>
        <v>5832.6067241999999</v>
      </c>
      <c r="K1031">
        <f>VLOOKUP(A1031,'Cacao Nacional'!B:D,3,0)</f>
        <v>5645</v>
      </c>
      <c r="L1031" t="str">
        <f t="shared" si="115"/>
        <v>Marzo</v>
      </c>
      <c r="M1031" t="str">
        <f t="shared" si="116"/>
        <v>2017</v>
      </c>
      <c r="N1031" t="str">
        <f t="shared" si="117"/>
        <v>Marzo de 2017</v>
      </c>
      <c r="O1031" s="24">
        <f t="shared" si="118"/>
        <v>42800</v>
      </c>
    </row>
    <row r="1032" spans="1:15" x14ac:dyDescent="0.3">
      <c r="A1032" s="1" t="s">
        <v>1308</v>
      </c>
      <c r="B1032" s="1" t="str">
        <f t="shared" si="112"/>
        <v>Marzo 7 de 2017</v>
      </c>
      <c r="C1032" s="1" t="s">
        <v>428</v>
      </c>
      <c r="D1032" s="2">
        <v>1943.56</v>
      </c>
      <c r="E1032" s="1" t="s">
        <v>429</v>
      </c>
      <c r="F1032" s="3">
        <v>-0.78511848244459292</v>
      </c>
      <c r="G1032" s="1" t="s">
        <v>430</v>
      </c>
      <c r="H1032" s="8">
        <f>VLOOKUP(B1032,'TRM2'!C:D,2,0)</f>
        <v>2966.67</v>
      </c>
      <c r="I1032" s="9">
        <f t="shared" si="113"/>
        <v>5765901.1452000001</v>
      </c>
      <c r="J1032" s="7">
        <f t="shared" si="114"/>
        <v>5765.9011452000004</v>
      </c>
      <c r="K1032" t="e">
        <f>VLOOKUP(A1032,'Cacao Nacional'!B:D,3,0)</f>
        <v>#N/A</v>
      </c>
      <c r="L1032" t="str">
        <f t="shared" si="115"/>
        <v>Marzo</v>
      </c>
      <c r="M1032" t="str">
        <f t="shared" si="116"/>
        <v>2017</v>
      </c>
      <c r="N1032" t="str">
        <f t="shared" si="117"/>
        <v>Marzo de 2017</v>
      </c>
      <c r="O1032" s="24">
        <f t="shared" si="118"/>
        <v>42801</v>
      </c>
    </row>
    <row r="1033" spans="1:15" x14ac:dyDescent="0.3">
      <c r="A1033" s="1" t="s">
        <v>1309</v>
      </c>
      <c r="B1033" s="1" t="str">
        <f t="shared" si="112"/>
        <v>Marzo 8 de 2017</v>
      </c>
      <c r="C1033" s="1" t="s">
        <v>428</v>
      </c>
      <c r="D1033" s="2">
        <v>1937.53</v>
      </c>
      <c r="E1033" s="1" t="s">
        <v>429</v>
      </c>
      <c r="F1033" s="3">
        <v>-0.31025540760254239</v>
      </c>
      <c r="G1033" s="1" t="s">
        <v>430</v>
      </c>
      <c r="H1033" s="8">
        <f>VLOOKUP(B1033,'TRM2'!C:D,2,0)</f>
        <v>2972.44</v>
      </c>
      <c r="I1033" s="9">
        <f t="shared" si="113"/>
        <v>5759191.6732000001</v>
      </c>
      <c r="J1033" s="7">
        <f t="shared" si="114"/>
        <v>5759.1916732</v>
      </c>
      <c r="K1033" t="e">
        <f>VLOOKUP(A1033,'Cacao Nacional'!B:D,3,0)</f>
        <v>#N/A</v>
      </c>
      <c r="L1033" t="str">
        <f t="shared" si="115"/>
        <v>Marzo</v>
      </c>
      <c r="M1033" t="str">
        <f t="shared" si="116"/>
        <v>2017</v>
      </c>
      <c r="N1033" t="str">
        <f t="shared" si="117"/>
        <v>Marzo de 2017</v>
      </c>
      <c r="O1033" s="24">
        <f t="shared" si="118"/>
        <v>42802</v>
      </c>
    </row>
    <row r="1034" spans="1:15" x14ac:dyDescent="0.3">
      <c r="A1034" s="1" t="s">
        <v>189</v>
      </c>
      <c r="B1034" s="1" t="str">
        <f t="shared" si="112"/>
        <v>Marzo 13 de 2017</v>
      </c>
      <c r="C1034" s="1" t="s">
        <v>428</v>
      </c>
      <c r="D1034" s="2">
        <v>2034.78</v>
      </c>
      <c r="E1034" s="1" t="s">
        <v>429</v>
      </c>
      <c r="F1034" s="3">
        <v>5.0192771208703864</v>
      </c>
      <c r="G1034" s="1" t="s">
        <v>430</v>
      </c>
      <c r="H1034" s="8">
        <f>VLOOKUP(B1034,'TRM2'!C:D,2,0)</f>
        <v>2980.83</v>
      </c>
      <c r="I1034" s="9">
        <f t="shared" si="113"/>
        <v>6065333.2673999993</v>
      </c>
      <c r="J1034" s="7">
        <f t="shared" si="114"/>
        <v>6065.3332673999994</v>
      </c>
      <c r="K1034">
        <f>VLOOKUP(A1034,'Cacao Nacional'!B:D,3,0)</f>
        <v>5637.5</v>
      </c>
      <c r="L1034" t="str">
        <f t="shared" si="115"/>
        <v>Marzo</v>
      </c>
      <c r="M1034" t="str">
        <f t="shared" si="116"/>
        <v>2017</v>
      </c>
      <c r="N1034" t="str">
        <f t="shared" si="117"/>
        <v>Marzo de 2017</v>
      </c>
      <c r="O1034" s="24">
        <f t="shared" si="118"/>
        <v>42807</v>
      </c>
    </row>
    <row r="1035" spans="1:15" x14ac:dyDescent="0.3">
      <c r="A1035" s="1" t="s">
        <v>1310</v>
      </c>
      <c r="B1035" s="1" t="str">
        <f t="shared" si="112"/>
        <v>Marzo 14 de 2017</v>
      </c>
      <c r="C1035" s="1" t="s">
        <v>428</v>
      </c>
      <c r="D1035" s="2">
        <v>2071.86</v>
      </c>
      <c r="E1035" s="1" t="s">
        <v>429</v>
      </c>
      <c r="F1035" s="3">
        <v>1.8223100286026084</v>
      </c>
      <c r="G1035" s="1" t="s">
        <v>430</v>
      </c>
      <c r="H1035" s="8">
        <f>VLOOKUP(B1035,'TRM2'!C:D,2,0)</f>
        <v>2987.93</v>
      </c>
      <c r="I1035" s="9">
        <f t="shared" si="113"/>
        <v>6190572.6497999998</v>
      </c>
      <c r="J1035" s="7">
        <f t="shared" si="114"/>
        <v>6190.5726497999995</v>
      </c>
      <c r="K1035" t="e">
        <f>VLOOKUP(A1035,'Cacao Nacional'!B:D,3,0)</f>
        <v>#N/A</v>
      </c>
      <c r="L1035" t="str">
        <f t="shared" si="115"/>
        <v>Marzo</v>
      </c>
      <c r="M1035" t="str">
        <f t="shared" si="116"/>
        <v>2017</v>
      </c>
      <c r="N1035" t="str">
        <f t="shared" si="117"/>
        <v>Marzo de 2017</v>
      </c>
      <c r="O1035" s="24">
        <f t="shared" si="118"/>
        <v>42808</v>
      </c>
    </row>
    <row r="1036" spans="1:15" x14ac:dyDescent="0.3">
      <c r="A1036" s="1" t="s">
        <v>1311</v>
      </c>
      <c r="B1036" s="1" t="str">
        <f t="shared" si="112"/>
        <v>Marzo 15 de 2017</v>
      </c>
      <c r="C1036" s="1" t="s">
        <v>428</v>
      </c>
      <c r="D1036" s="2">
        <v>2066.98</v>
      </c>
      <c r="E1036" s="1" t="s">
        <v>429</v>
      </c>
      <c r="F1036" s="3">
        <v>-0.23553715019355115</v>
      </c>
      <c r="G1036" s="1" t="s">
        <v>430</v>
      </c>
      <c r="H1036" s="8">
        <f>VLOOKUP(B1036,'TRM2'!C:D,2,0)</f>
        <v>2997.73</v>
      </c>
      <c r="I1036" s="9">
        <f t="shared" si="113"/>
        <v>6196247.9554000003</v>
      </c>
      <c r="J1036" s="7">
        <f t="shared" si="114"/>
        <v>6196.2479554000001</v>
      </c>
      <c r="K1036" t="e">
        <f>VLOOKUP(A1036,'Cacao Nacional'!B:D,3,0)</f>
        <v>#N/A</v>
      </c>
      <c r="L1036" t="str">
        <f t="shared" si="115"/>
        <v>Marzo</v>
      </c>
      <c r="M1036" t="str">
        <f t="shared" si="116"/>
        <v>2017</v>
      </c>
      <c r="N1036" t="str">
        <f t="shared" si="117"/>
        <v>Marzo de 2017</v>
      </c>
      <c r="O1036" s="24">
        <f t="shared" si="118"/>
        <v>42809</v>
      </c>
    </row>
    <row r="1037" spans="1:15" x14ac:dyDescent="0.3">
      <c r="A1037" s="1" t="s">
        <v>1312</v>
      </c>
      <c r="B1037" s="1" t="str">
        <f t="shared" si="112"/>
        <v>Marzo 16 de 2017</v>
      </c>
      <c r="C1037" s="1" t="s">
        <v>428</v>
      </c>
      <c r="D1037" s="2">
        <v>2051.35</v>
      </c>
      <c r="E1037" s="1" t="s">
        <v>429</v>
      </c>
      <c r="F1037" s="3">
        <v>-0.75617567659097373</v>
      </c>
      <c r="G1037" s="1" t="s">
        <v>430</v>
      </c>
      <c r="H1037" s="8">
        <f>VLOOKUP(B1037,'TRM2'!C:D,2,0)</f>
        <v>2972.61</v>
      </c>
      <c r="I1037" s="9">
        <f t="shared" si="113"/>
        <v>6097863.5235000001</v>
      </c>
      <c r="J1037" s="7">
        <f t="shared" si="114"/>
        <v>6097.8635235000002</v>
      </c>
      <c r="K1037" t="e">
        <f>VLOOKUP(A1037,'Cacao Nacional'!B:D,3,0)</f>
        <v>#N/A</v>
      </c>
      <c r="L1037" t="str">
        <f t="shared" si="115"/>
        <v>Marzo</v>
      </c>
      <c r="M1037" t="str">
        <f t="shared" si="116"/>
        <v>2017</v>
      </c>
      <c r="N1037" t="str">
        <f t="shared" si="117"/>
        <v>Marzo de 2017</v>
      </c>
      <c r="O1037" s="24">
        <f t="shared" si="118"/>
        <v>42810</v>
      </c>
    </row>
    <row r="1038" spans="1:15" x14ac:dyDescent="0.3">
      <c r="A1038" s="1" t="s">
        <v>1313</v>
      </c>
      <c r="B1038" s="1" t="str">
        <f t="shared" si="112"/>
        <v>Marzo 17 de 2017</v>
      </c>
      <c r="C1038" s="1" t="s">
        <v>428</v>
      </c>
      <c r="D1038" s="2">
        <v>2040.5</v>
      </c>
      <c r="E1038" s="1" t="s">
        <v>429</v>
      </c>
      <c r="F1038" s="3">
        <v>-0.52891997952567382</v>
      </c>
      <c r="G1038" s="1" t="s">
        <v>430</v>
      </c>
      <c r="H1038" s="8">
        <f>VLOOKUP(B1038,'TRM2'!C:D,2,0)</f>
        <v>2923.96</v>
      </c>
      <c r="I1038" s="9">
        <f t="shared" si="113"/>
        <v>5966340.3799999999</v>
      </c>
      <c r="J1038" s="7">
        <f t="shared" si="114"/>
        <v>5966.3403799999996</v>
      </c>
      <c r="K1038" t="e">
        <f>VLOOKUP(A1038,'Cacao Nacional'!B:D,3,0)</f>
        <v>#N/A</v>
      </c>
      <c r="L1038" t="str">
        <f t="shared" si="115"/>
        <v>Marzo</v>
      </c>
      <c r="M1038" t="str">
        <f t="shared" si="116"/>
        <v>2017</v>
      </c>
      <c r="N1038" t="str">
        <f t="shared" si="117"/>
        <v>Marzo de 2017</v>
      </c>
      <c r="O1038" s="24">
        <f t="shared" si="118"/>
        <v>42811</v>
      </c>
    </row>
    <row r="1039" spans="1:15" x14ac:dyDescent="0.3">
      <c r="A1039" s="1" t="s">
        <v>190</v>
      </c>
      <c r="B1039" s="1" t="str">
        <f t="shared" si="112"/>
        <v>Marzo 20 de 2017</v>
      </c>
      <c r="C1039" s="1" t="s">
        <v>428</v>
      </c>
      <c r="D1039" s="2">
        <v>2134.5100000000002</v>
      </c>
      <c r="E1039" s="1" t="s">
        <v>429</v>
      </c>
      <c r="F1039" s="3">
        <v>4.6072041166380897</v>
      </c>
      <c r="G1039" s="1" t="s">
        <v>430</v>
      </c>
      <c r="H1039" s="8">
        <f>VLOOKUP(B1039,'TRM2'!C:D,2,0)</f>
        <v>2912.53</v>
      </c>
      <c r="I1039" s="9">
        <f t="shared" si="113"/>
        <v>6216824.4103000015</v>
      </c>
      <c r="J1039" s="7">
        <f t="shared" si="114"/>
        <v>6216.8244103000015</v>
      </c>
      <c r="K1039">
        <f>VLOOKUP(A1039,'Cacao Nacional'!B:D,3,0)</f>
        <v>5677.5</v>
      </c>
      <c r="L1039" t="str">
        <f t="shared" si="115"/>
        <v>Marzo</v>
      </c>
      <c r="M1039" t="str">
        <f t="shared" si="116"/>
        <v>2017</v>
      </c>
      <c r="N1039" t="str">
        <f t="shared" si="117"/>
        <v>Marzo de 2017</v>
      </c>
      <c r="O1039" s="24">
        <f t="shared" si="118"/>
        <v>42814</v>
      </c>
    </row>
    <row r="1040" spans="1:15" x14ac:dyDescent="0.3">
      <c r="A1040" s="1" t="s">
        <v>1314</v>
      </c>
      <c r="B1040" s="1" t="str">
        <f t="shared" si="112"/>
        <v>Marzo 21 de 2017</v>
      </c>
      <c r="C1040" s="1" t="s">
        <v>428</v>
      </c>
      <c r="D1040" s="2">
        <v>2172.88</v>
      </c>
      <c r="E1040" s="1" t="s">
        <v>429</v>
      </c>
      <c r="F1040" s="3">
        <v>1.7976022600034618</v>
      </c>
      <c r="G1040" s="1" t="s">
        <v>430</v>
      </c>
      <c r="H1040" s="8">
        <f>VLOOKUP(B1040,'TRM2'!C:D,2,0)</f>
        <v>2912.53</v>
      </c>
      <c r="I1040" s="9">
        <f t="shared" si="113"/>
        <v>6328578.1864000009</v>
      </c>
      <c r="J1040" s="7">
        <f t="shared" si="114"/>
        <v>6328.578186400001</v>
      </c>
      <c r="K1040" t="e">
        <f>VLOOKUP(A1040,'Cacao Nacional'!B:D,3,0)</f>
        <v>#N/A</v>
      </c>
      <c r="L1040" t="str">
        <f t="shared" si="115"/>
        <v>Marzo</v>
      </c>
      <c r="M1040" t="str">
        <f t="shared" si="116"/>
        <v>2017</v>
      </c>
      <c r="N1040" t="str">
        <f t="shared" si="117"/>
        <v>Marzo de 2017</v>
      </c>
      <c r="O1040" s="24">
        <f t="shared" si="118"/>
        <v>42815</v>
      </c>
    </row>
    <row r="1041" spans="1:15" x14ac:dyDescent="0.3">
      <c r="A1041" s="1" t="s">
        <v>1315</v>
      </c>
      <c r="B1041" s="1" t="str">
        <f t="shared" si="112"/>
        <v>Marzo 22 de 2017</v>
      </c>
      <c r="C1041" s="1" t="s">
        <v>428</v>
      </c>
      <c r="D1041" s="2">
        <v>2183.7399999999998</v>
      </c>
      <c r="E1041" s="1" t="s">
        <v>429</v>
      </c>
      <c r="F1041" s="3">
        <v>0.49979750377377824</v>
      </c>
      <c r="G1041" s="1" t="s">
        <v>430</v>
      </c>
      <c r="H1041" s="8">
        <f>VLOOKUP(B1041,'TRM2'!C:D,2,0)</f>
        <v>2904.87</v>
      </c>
      <c r="I1041" s="9">
        <f t="shared" si="113"/>
        <v>6343480.8137999987</v>
      </c>
      <c r="J1041" s="7">
        <f t="shared" si="114"/>
        <v>6343.4808137999989</v>
      </c>
      <c r="K1041" t="e">
        <f>VLOOKUP(A1041,'Cacao Nacional'!B:D,3,0)</f>
        <v>#N/A</v>
      </c>
      <c r="L1041" t="str">
        <f t="shared" si="115"/>
        <v>Marzo</v>
      </c>
      <c r="M1041" t="str">
        <f t="shared" si="116"/>
        <v>2017</v>
      </c>
      <c r="N1041" t="str">
        <f t="shared" si="117"/>
        <v>Marzo de 2017</v>
      </c>
      <c r="O1041" s="24">
        <f t="shared" si="118"/>
        <v>42816</v>
      </c>
    </row>
    <row r="1042" spans="1:15" x14ac:dyDescent="0.3">
      <c r="A1042" s="1" t="s">
        <v>1316</v>
      </c>
      <c r="B1042" s="1" t="str">
        <f t="shared" si="112"/>
        <v>Marzo 23 de 2017</v>
      </c>
      <c r="C1042" s="1" t="s">
        <v>428</v>
      </c>
      <c r="D1042" s="2">
        <v>2195.6999999999998</v>
      </c>
      <c r="E1042" s="1" t="s">
        <v>429</v>
      </c>
      <c r="F1042" s="3">
        <v>0.54768424812477845</v>
      </c>
      <c r="G1042" s="1" t="s">
        <v>430</v>
      </c>
      <c r="H1042" s="8">
        <f>VLOOKUP(B1042,'TRM2'!C:D,2,0)</f>
        <v>2936.82</v>
      </c>
      <c r="I1042" s="9">
        <f t="shared" si="113"/>
        <v>6448375.6739999996</v>
      </c>
      <c r="J1042" s="7">
        <f t="shared" si="114"/>
        <v>6448.3756739999999</v>
      </c>
      <c r="K1042" t="e">
        <f>VLOOKUP(A1042,'Cacao Nacional'!B:D,3,0)</f>
        <v>#N/A</v>
      </c>
      <c r="L1042" t="str">
        <f t="shared" si="115"/>
        <v>Marzo</v>
      </c>
      <c r="M1042" t="str">
        <f t="shared" si="116"/>
        <v>2017</v>
      </c>
      <c r="N1042" t="str">
        <f t="shared" si="117"/>
        <v>Marzo de 2017</v>
      </c>
      <c r="O1042" s="24">
        <f t="shared" si="118"/>
        <v>42817</v>
      </c>
    </row>
    <row r="1043" spans="1:15" x14ac:dyDescent="0.3">
      <c r="A1043" s="1" t="s">
        <v>1317</v>
      </c>
      <c r="B1043" s="1" t="str">
        <f t="shared" si="112"/>
        <v>Marzo 24 de 2017</v>
      </c>
      <c r="C1043" s="1" t="s">
        <v>428</v>
      </c>
      <c r="D1043" s="2">
        <v>2152.7399999999998</v>
      </c>
      <c r="E1043" s="1" t="s">
        <v>429</v>
      </c>
      <c r="F1043" s="3">
        <v>-1.9565514414537526</v>
      </c>
      <c r="G1043" s="1" t="s">
        <v>430</v>
      </c>
      <c r="H1043" s="8">
        <f>VLOOKUP(B1043,'TRM2'!C:D,2,0)</f>
        <v>2921.25</v>
      </c>
      <c r="I1043" s="9">
        <f t="shared" si="113"/>
        <v>6288691.7249999996</v>
      </c>
      <c r="J1043" s="7">
        <f t="shared" si="114"/>
        <v>6288.6917249999997</v>
      </c>
      <c r="K1043" t="e">
        <f>VLOOKUP(A1043,'Cacao Nacional'!B:D,3,0)</f>
        <v>#N/A</v>
      </c>
      <c r="L1043" t="str">
        <f t="shared" si="115"/>
        <v>Marzo</v>
      </c>
      <c r="M1043" t="str">
        <f t="shared" si="116"/>
        <v>2017</v>
      </c>
      <c r="N1043" t="str">
        <f t="shared" si="117"/>
        <v>Marzo de 2017</v>
      </c>
      <c r="O1043" s="24">
        <f t="shared" si="118"/>
        <v>42818</v>
      </c>
    </row>
    <row r="1044" spans="1:15" x14ac:dyDescent="0.3">
      <c r="A1044" s="1" t="s">
        <v>191</v>
      </c>
      <c r="B1044" s="1" t="str">
        <f t="shared" si="112"/>
        <v>Marzo 27 de 2017</v>
      </c>
      <c r="C1044" s="1" t="s">
        <v>428</v>
      </c>
      <c r="D1044" s="2">
        <v>2170.9899999999998</v>
      </c>
      <c r="E1044" s="1" t="s">
        <v>429</v>
      </c>
      <c r="F1044" s="3">
        <v>0.84775681224857624</v>
      </c>
      <c r="G1044" s="1" t="s">
        <v>430</v>
      </c>
      <c r="H1044" s="8">
        <f>VLOOKUP(B1044,'TRM2'!C:D,2,0)</f>
        <v>2899.94</v>
      </c>
      <c r="I1044" s="9">
        <f t="shared" si="113"/>
        <v>6295740.7405999992</v>
      </c>
      <c r="J1044" s="7">
        <f t="shared" si="114"/>
        <v>6295.7407405999993</v>
      </c>
      <c r="K1044">
        <f>VLOOKUP(A1044,'Cacao Nacional'!B:D,3,0)</f>
        <v>5750</v>
      </c>
      <c r="L1044" t="str">
        <f t="shared" si="115"/>
        <v>Marzo</v>
      </c>
      <c r="M1044" t="str">
        <f t="shared" si="116"/>
        <v>2017</v>
      </c>
      <c r="N1044" t="str">
        <f t="shared" si="117"/>
        <v>Marzo de 2017</v>
      </c>
      <c r="O1044" s="24">
        <f t="shared" si="118"/>
        <v>42821</v>
      </c>
    </row>
    <row r="1045" spans="1:15" x14ac:dyDescent="0.3">
      <c r="A1045" s="1" t="s">
        <v>1318</v>
      </c>
      <c r="B1045" s="1" t="str">
        <f t="shared" si="112"/>
        <v>Marzo 28 de 2017</v>
      </c>
      <c r="C1045" s="1" t="s">
        <v>428</v>
      </c>
      <c r="D1045" s="2">
        <v>2147.38</v>
      </c>
      <c r="E1045" s="1" t="s">
        <v>429</v>
      </c>
      <c r="F1045" s="3">
        <v>-1.087522282460982</v>
      </c>
      <c r="G1045" s="1" t="s">
        <v>430</v>
      </c>
      <c r="H1045" s="8">
        <f>VLOOKUP(B1045,'TRM2'!C:D,2,0)</f>
        <v>2913.48</v>
      </c>
      <c r="I1045" s="9">
        <f t="shared" si="113"/>
        <v>6256348.6824000003</v>
      </c>
      <c r="J1045" s="7">
        <f t="shared" si="114"/>
        <v>6256.3486824000001</v>
      </c>
      <c r="K1045" t="e">
        <f>VLOOKUP(A1045,'Cacao Nacional'!B:D,3,0)</f>
        <v>#N/A</v>
      </c>
      <c r="L1045" t="str">
        <f t="shared" si="115"/>
        <v>Marzo</v>
      </c>
      <c r="M1045" t="str">
        <f t="shared" si="116"/>
        <v>2017</v>
      </c>
      <c r="N1045" t="str">
        <f t="shared" si="117"/>
        <v>Marzo de 2017</v>
      </c>
      <c r="O1045" s="24">
        <f t="shared" si="118"/>
        <v>42822</v>
      </c>
    </row>
    <row r="1046" spans="1:15" x14ac:dyDescent="0.3">
      <c r="A1046" s="1" t="s">
        <v>1319</v>
      </c>
      <c r="B1046" s="1" t="str">
        <f t="shared" si="112"/>
        <v>Marzo 29 de 2017</v>
      </c>
      <c r="C1046" s="1" t="s">
        <v>428</v>
      </c>
      <c r="D1046" s="2">
        <v>2105.21</v>
      </c>
      <c r="E1046" s="1" t="s">
        <v>429</v>
      </c>
      <c r="F1046" s="3">
        <v>-1.9637884305525835</v>
      </c>
      <c r="G1046" s="1" t="s">
        <v>430</v>
      </c>
      <c r="H1046" s="8">
        <f>VLOOKUP(B1046,'TRM2'!C:D,2,0)</f>
        <v>2911.99</v>
      </c>
      <c r="I1046" s="9">
        <f t="shared" si="113"/>
        <v>6130350.4678999996</v>
      </c>
      <c r="J1046" s="7">
        <f t="shared" si="114"/>
        <v>6130.3504678999998</v>
      </c>
      <c r="K1046" t="e">
        <f>VLOOKUP(A1046,'Cacao Nacional'!B:D,3,0)</f>
        <v>#N/A</v>
      </c>
      <c r="L1046" t="str">
        <f t="shared" si="115"/>
        <v>Marzo</v>
      </c>
      <c r="M1046" t="str">
        <f t="shared" si="116"/>
        <v>2017</v>
      </c>
      <c r="N1046" t="str">
        <f t="shared" si="117"/>
        <v>Marzo de 2017</v>
      </c>
      <c r="O1046" s="24">
        <f t="shared" si="118"/>
        <v>42823</v>
      </c>
    </row>
    <row r="1047" spans="1:15" x14ac:dyDescent="0.3">
      <c r="A1047" s="1" t="s">
        <v>1320</v>
      </c>
      <c r="B1047" s="1" t="str">
        <f t="shared" si="112"/>
        <v>Marzo 30 de 2017</v>
      </c>
      <c r="C1047" s="1" t="s">
        <v>428</v>
      </c>
      <c r="D1047" s="2">
        <v>2113.31</v>
      </c>
      <c r="E1047" s="1" t="s">
        <v>429</v>
      </c>
      <c r="F1047" s="3">
        <v>0.38475971518280405</v>
      </c>
      <c r="G1047" s="1" t="s">
        <v>430</v>
      </c>
      <c r="H1047" s="8">
        <f>VLOOKUP(B1047,'TRM2'!C:D,2,0)</f>
        <v>2888.02</v>
      </c>
      <c r="I1047" s="9">
        <f t="shared" si="113"/>
        <v>6103281.5461999997</v>
      </c>
      <c r="J1047" s="7">
        <f t="shared" si="114"/>
        <v>6103.2815461999999</v>
      </c>
      <c r="K1047" t="e">
        <f>VLOOKUP(A1047,'Cacao Nacional'!B:D,3,0)</f>
        <v>#N/A</v>
      </c>
      <c r="L1047" t="str">
        <f t="shared" si="115"/>
        <v>Marzo</v>
      </c>
      <c r="M1047" t="str">
        <f t="shared" si="116"/>
        <v>2017</v>
      </c>
      <c r="N1047" t="str">
        <f t="shared" si="117"/>
        <v>Marzo de 2017</v>
      </c>
      <c r="O1047" s="24">
        <f t="shared" si="118"/>
        <v>42824</v>
      </c>
    </row>
    <row r="1048" spans="1:15" x14ac:dyDescent="0.3">
      <c r="A1048" s="1" t="s">
        <v>1321</v>
      </c>
      <c r="B1048" s="1" t="str">
        <f t="shared" si="112"/>
        <v>Marzo 31 de 2017</v>
      </c>
      <c r="C1048" s="1" t="s">
        <v>428</v>
      </c>
      <c r="D1048" s="2">
        <v>2107.67</v>
      </c>
      <c r="E1048" s="1" t="s">
        <v>429</v>
      </c>
      <c r="F1048" s="3">
        <v>-0.26687991823252966</v>
      </c>
      <c r="G1048" s="1" t="s">
        <v>430</v>
      </c>
      <c r="H1048" s="8">
        <f>VLOOKUP(B1048,'TRM2'!C:D,2,0)</f>
        <v>2880.24</v>
      </c>
      <c r="I1048" s="9">
        <f t="shared" si="113"/>
        <v>6070595.4408</v>
      </c>
      <c r="J1048" s="7">
        <f t="shared" si="114"/>
        <v>6070.5954407999998</v>
      </c>
      <c r="K1048" t="e">
        <f>VLOOKUP(A1048,'Cacao Nacional'!B:D,3,0)</f>
        <v>#N/A</v>
      </c>
      <c r="L1048" t="str">
        <f t="shared" si="115"/>
        <v>Marzo</v>
      </c>
      <c r="M1048" t="str">
        <f t="shared" si="116"/>
        <v>2017</v>
      </c>
      <c r="N1048" t="str">
        <f t="shared" si="117"/>
        <v>Marzo de 2017</v>
      </c>
      <c r="O1048" s="24">
        <f t="shared" si="118"/>
        <v>42825</v>
      </c>
    </row>
    <row r="1049" spans="1:15" x14ac:dyDescent="0.3">
      <c r="A1049" s="1" t="s">
        <v>192</v>
      </c>
      <c r="B1049" s="1" t="str">
        <f t="shared" si="112"/>
        <v>Abril 3 de 2017</v>
      </c>
      <c r="C1049" s="1" t="s">
        <v>428</v>
      </c>
      <c r="D1049" s="2">
        <v>2117.98</v>
      </c>
      <c r="E1049" s="1" t="s">
        <v>429</v>
      </c>
      <c r="F1049" s="3">
        <v>0.48916576124345579</v>
      </c>
      <c r="G1049" s="1" t="s">
        <v>430</v>
      </c>
      <c r="H1049" s="8">
        <f>VLOOKUP(B1049,'TRM2'!C:D,2,0)</f>
        <v>2885.57</v>
      </c>
      <c r="I1049" s="9">
        <f t="shared" si="113"/>
        <v>6111579.5486000003</v>
      </c>
      <c r="J1049" s="7">
        <f t="shared" si="114"/>
        <v>6111.5795486000006</v>
      </c>
      <c r="K1049">
        <f>VLOOKUP(A1049,'Cacao Nacional'!B:D,3,0)</f>
        <v>5710</v>
      </c>
      <c r="L1049" t="str">
        <f t="shared" si="115"/>
        <v>Abril</v>
      </c>
      <c r="M1049" t="str">
        <f t="shared" si="116"/>
        <v>2017</v>
      </c>
      <c r="N1049" t="str">
        <f t="shared" si="117"/>
        <v>Abril de 2017</v>
      </c>
      <c r="O1049" s="24">
        <f t="shared" si="118"/>
        <v>42828</v>
      </c>
    </row>
    <row r="1050" spans="1:15" x14ac:dyDescent="0.3">
      <c r="A1050" s="1" t="s">
        <v>1322</v>
      </c>
      <c r="B1050" s="1" t="str">
        <f t="shared" si="112"/>
        <v>Abril 4 de 2017</v>
      </c>
      <c r="C1050" s="1" t="s">
        <v>428</v>
      </c>
      <c r="D1050" s="2">
        <v>2119.16</v>
      </c>
      <c r="E1050" s="1" t="s">
        <v>429</v>
      </c>
      <c r="F1050" s="3">
        <v>5.5713462827781016E-2</v>
      </c>
      <c r="G1050" s="1" t="s">
        <v>430</v>
      </c>
      <c r="H1050" s="8">
        <f>VLOOKUP(B1050,'TRM2'!C:D,2,0)</f>
        <v>2866.87</v>
      </c>
      <c r="I1050" s="9">
        <f t="shared" si="113"/>
        <v>6075356.229199999</v>
      </c>
      <c r="J1050" s="7">
        <f t="shared" si="114"/>
        <v>6075.3562291999988</v>
      </c>
      <c r="K1050" t="e">
        <f>VLOOKUP(A1050,'Cacao Nacional'!B:D,3,0)</f>
        <v>#N/A</v>
      </c>
      <c r="L1050" t="str">
        <f t="shared" si="115"/>
        <v>Abril</v>
      </c>
      <c r="M1050" t="str">
        <f t="shared" si="116"/>
        <v>2017</v>
      </c>
      <c r="N1050" t="str">
        <f t="shared" si="117"/>
        <v>Abril de 2017</v>
      </c>
      <c r="O1050" s="24">
        <f t="shared" si="118"/>
        <v>42829</v>
      </c>
    </row>
    <row r="1051" spans="1:15" x14ac:dyDescent="0.3">
      <c r="A1051" s="1" t="s">
        <v>1323</v>
      </c>
      <c r="B1051" s="1" t="str">
        <f t="shared" si="112"/>
        <v>Abril 5 de 2017</v>
      </c>
      <c r="C1051" s="1" t="s">
        <v>428</v>
      </c>
      <c r="D1051" s="2">
        <v>2123.12</v>
      </c>
      <c r="E1051" s="1" t="s">
        <v>429</v>
      </c>
      <c r="F1051" s="3">
        <v>0.1868664942713168</v>
      </c>
      <c r="G1051" s="1" t="s">
        <v>430</v>
      </c>
      <c r="H1051" s="8">
        <f>VLOOKUP(B1051,'TRM2'!C:D,2,0)</f>
        <v>2869.32</v>
      </c>
      <c r="I1051" s="9">
        <f t="shared" si="113"/>
        <v>6091910.6783999996</v>
      </c>
      <c r="J1051" s="7">
        <f t="shared" si="114"/>
        <v>6091.9106783999996</v>
      </c>
      <c r="K1051" t="e">
        <f>VLOOKUP(A1051,'Cacao Nacional'!B:D,3,0)</f>
        <v>#N/A</v>
      </c>
      <c r="L1051" t="str">
        <f t="shared" si="115"/>
        <v>Abril</v>
      </c>
      <c r="M1051" t="str">
        <f t="shared" si="116"/>
        <v>2017</v>
      </c>
      <c r="N1051" t="str">
        <f t="shared" si="117"/>
        <v>Abril de 2017</v>
      </c>
      <c r="O1051" s="24">
        <f t="shared" si="118"/>
        <v>42830</v>
      </c>
    </row>
    <row r="1052" spans="1:15" x14ac:dyDescent="0.3">
      <c r="A1052" s="1" t="s">
        <v>1324</v>
      </c>
      <c r="B1052" s="1" t="str">
        <f t="shared" si="112"/>
        <v>Abril 6 de 2017</v>
      </c>
      <c r="C1052" s="1" t="s">
        <v>428</v>
      </c>
      <c r="D1052" s="2">
        <v>2096.16</v>
      </c>
      <c r="E1052" s="1" t="s">
        <v>429</v>
      </c>
      <c r="F1052" s="3">
        <v>-1.2698293078111478</v>
      </c>
      <c r="G1052" s="1" t="s">
        <v>430</v>
      </c>
      <c r="H1052" s="8">
        <f>VLOOKUP(B1052,'TRM2'!C:D,2,0)</f>
        <v>2857.65</v>
      </c>
      <c r="I1052" s="9">
        <f t="shared" si="113"/>
        <v>5990091.6239999998</v>
      </c>
      <c r="J1052" s="7">
        <f t="shared" si="114"/>
        <v>5990.0916239999997</v>
      </c>
      <c r="K1052" t="e">
        <f>VLOOKUP(A1052,'Cacao Nacional'!B:D,3,0)</f>
        <v>#N/A</v>
      </c>
      <c r="L1052" t="str">
        <f t="shared" si="115"/>
        <v>Abril</v>
      </c>
      <c r="M1052" t="str">
        <f t="shared" si="116"/>
        <v>2017</v>
      </c>
      <c r="N1052" t="str">
        <f t="shared" si="117"/>
        <v>Abril de 2017</v>
      </c>
      <c r="O1052" s="24">
        <f t="shared" si="118"/>
        <v>42831</v>
      </c>
    </row>
    <row r="1053" spans="1:15" x14ac:dyDescent="0.3">
      <c r="A1053" s="1" t="s">
        <v>1325</v>
      </c>
      <c r="B1053" s="1" t="str">
        <f t="shared" si="112"/>
        <v>Abril 7 de 2017</v>
      </c>
      <c r="C1053" s="1" t="s">
        <v>428</v>
      </c>
      <c r="D1053" s="2">
        <v>2020.25</v>
      </c>
      <c r="E1053" s="1" t="s">
        <v>429</v>
      </c>
      <c r="F1053" s="3">
        <v>-3.621383863827182</v>
      </c>
      <c r="G1053" s="1" t="s">
        <v>430</v>
      </c>
      <c r="H1053" s="8">
        <f>VLOOKUP(B1053,'TRM2'!C:D,2,0)</f>
        <v>2853.1</v>
      </c>
      <c r="I1053" s="9">
        <f t="shared" si="113"/>
        <v>5763975.2749999994</v>
      </c>
      <c r="J1053" s="7">
        <f t="shared" si="114"/>
        <v>5763.9752749999998</v>
      </c>
      <c r="K1053" t="e">
        <f>VLOOKUP(A1053,'Cacao Nacional'!B:D,3,0)</f>
        <v>#N/A</v>
      </c>
      <c r="L1053" t="str">
        <f t="shared" si="115"/>
        <v>Abril</v>
      </c>
      <c r="M1053" t="str">
        <f t="shared" si="116"/>
        <v>2017</v>
      </c>
      <c r="N1053" t="str">
        <f t="shared" si="117"/>
        <v>Abril de 2017</v>
      </c>
      <c r="O1053" s="24">
        <f t="shared" si="118"/>
        <v>42832</v>
      </c>
    </row>
    <row r="1054" spans="1:15" x14ac:dyDescent="0.3">
      <c r="A1054" s="1" t="s">
        <v>193</v>
      </c>
      <c r="B1054" s="1" t="str">
        <f t="shared" si="112"/>
        <v>Abril 10 de 2017</v>
      </c>
      <c r="C1054" s="1" t="s">
        <v>428</v>
      </c>
      <c r="D1054" s="2">
        <v>1974.11</v>
      </c>
      <c r="E1054" s="1" t="s">
        <v>429</v>
      </c>
      <c r="F1054" s="3">
        <v>-2.2838757579507538</v>
      </c>
      <c r="G1054" s="1" t="s">
        <v>430</v>
      </c>
      <c r="H1054" s="8">
        <f>VLOOKUP(B1054,'TRM2'!C:D,2,0)</f>
        <v>2858</v>
      </c>
      <c r="I1054" s="9">
        <f t="shared" si="113"/>
        <v>5642006.3799999999</v>
      </c>
      <c r="J1054" s="7">
        <f t="shared" si="114"/>
        <v>5642.0063799999998</v>
      </c>
      <c r="K1054">
        <f>VLOOKUP(A1054,'Cacao Nacional'!B:D,3,0)</f>
        <v>5635</v>
      </c>
      <c r="L1054" t="str">
        <f t="shared" si="115"/>
        <v>Abril</v>
      </c>
      <c r="M1054" t="str">
        <f t="shared" si="116"/>
        <v>2017</v>
      </c>
      <c r="N1054" t="str">
        <f t="shared" si="117"/>
        <v>Abril de 2017</v>
      </c>
      <c r="O1054" s="24">
        <f t="shared" si="118"/>
        <v>42835</v>
      </c>
    </row>
    <row r="1055" spans="1:15" x14ac:dyDescent="0.3">
      <c r="A1055" s="1" t="s">
        <v>1326</v>
      </c>
      <c r="B1055" s="1" t="str">
        <f t="shared" si="112"/>
        <v>Abril 11 de 2017</v>
      </c>
      <c r="C1055" s="1" t="s">
        <v>428</v>
      </c>
      <c r="D1055" s="2">
        <v>1998.02</v>
      </c>
      <c r="E1055" s="1" t="s">
        <v>429</v>
      </c>
      <c r="F1055" s="3">
        <v>1.211178708379983</v>
      </c>
      <c r="G1055" s="1" t="s">
        <v>430</v>
      </c>
      <c r="H1055" s="8">
        <f>VLOOKUP(B1055,'TRM2'!C:D,2,0)</f>
        <v>2867.13</v>
      </c>
      <c r="I1055" s="9">
        <f t="shared" si="113"/>
        <v>5728583.0826000003</v>
      </c>
      <c r="J1055" s="7">
        <f t="shared" si="114"/>
        <v>5728.5830826000001</v>
      </c>
      <c r="K1055" t="e">
        <f>VLOOKUP(A1055,'Cacao Nacional'!B:D,3,0)</f>
        <v>#N/A</v>
      </c>
      <c r="L1055" t="str">
        <f t="shared" si="115"/>
        <v>Abril</v>
      </c>
      <c r="M1055" t="str">
        <f t="shared" si="116"/>
        <v>2017</v>
      </c>
      <c r="N1055" t="str">
        <f t="shared" si="117"/>
        <v>Abril de 2017</v>
      </c>
      <c r="O1055" s="24">
        <f t="shared" si="118"/>
        <v>42836</v>
      </c>
    </row>
    <row r="1056" spans="1:15" x14ac:dyDescent="0.3">
      <c r="A1056" s="1" t="s">
        <v>1327</v>
      </c>
      <c r="B1056" s="1" t="str">
        <f t="shared" si="112"/>
        <v>Abril 12 de 2017</v>
      </c>
      <c r="C1056" s="1" t="s">
        <v>428</v>
      </c>
      <c r="D1056" s="2">
        <v>1973.33</v>
      </c>
      <c r="E1056" s="1" t="s">
        <v>429</v>
      </c>
      <c r="F1056" s="3">
        <v>-1.2357233661324738</v>
      </c>
      <c r="G1056" s="1" t="s">
        <v>430</v>
      </c>
      <c r="H1056" s="8">
        <f>VLOOKUP(B1056,'TRM2'!C:D,2,0)</f>
        <v>2868.6</v>
      </c>
      <c r="I1056" s="9">
        <f t="shared" si="113"/>
        <v>5660694.4379999992</v>
      </c>
      <c r="J1056" s="7">
        <f t="shared" si="114"/>
        <v>5660.6944379999995</v>
      </c>
      <c r="K1056" t="e">
        <f>VLOOKUP(A1056,'Cacao Nacional'!B:D,3,0)</f>
        <v>#N/A</v>
      </c>
      <c r="L1056" t="str">
        <f t="shared" si="115"/>
        <v>Abril</v>
      </c>
      <c r="M1056" t="str">
        <f t="shared" si="116"/>
        <v>2017</v>
      </c>
      <c r="N1056" t="str">
        <f t="shared" si="117"/>
        <v>Abril de 2017</v>
      </c>
      <c r="O1056" s="24">
        <f t="shared" si="118"/>
        <v>42837</v>
      </c>
    </row>
    <row r="1057" spans="1:15" x14ac:dyDescent="0.3">
      <c r="A1057" s="1" t="s">
        <v>1328</v>
      </c>
      <c r="B1057" s="1" t="str">
        <f t="shared" si="112"/>
        <v>Abril 13 de 2017</v>
      </c>
      <c r="C1057" s="1" t="s">
        <v>428</v>
      </c>
      <c r="D1057" s="2">
        <v>1925.06</v>
      </c>
      <c r="E1057" s="1" t="s">
        <v>429</v>
      </c>
      <c r="F1057" s="3">
        <v>-2.4461189968226287</v>
      </c>
      <c r="G1057" s="1" t="s">
        <v>430</v>
      </c>
      <c r="H1057" s="8">
        <f>VLOOKUP(B1057,'TRM2'!C:D,2,0)</f>
        <v>2872.55</v>
      </c>
      <c r="I1057" s="9">
        <f t="shared" si="113"/>
        <v>5529831.1030000001</v>
      </c>
      <c r="J1057" s="7">
        <f t="shared" si="114"/>
        <v>5529.8311030000004</v>
      </c>
      <c r="K1057" t="e">
        <f>VLOOKUP(A1057,'Cacao Nacional'!B:D,3,0)</f>
        <v>#N/A</v>
      </c>
      <c r="L1057" t="str">
        <f t="shared" si="115"/>
        <v>Abril</v>
      </c>
      <c r="M1057" t="str">
        <f t="shared" si="116"/>
        <v>2017</v>
      </c>
      <c r="N1057" t="str">
        <f t="shared" si="117"/>
        <v>Abril de 2017</v>
      </c>
      <c r="O1057" s="24">
        <f t="shared" si="118"/>
        <v>42838</v>
      </c>
    </row>
    <row r="1058" spans="1:15" x14ac:dyDescent="0.3">
      <c r="A1058" s="1" t="s">
        <v>194</v>
      </c>
      <c r="B1058" s="1" t="str">
        <f t="shared" si="112"/>
        <v>Abril 17 de 2017</v>
      </c>
      <c r="C1058" s="1" t="s">
        <v>428</v>
      </c>
      <c r="D1058" s="2">
        <v>1942.31</v>
      </c>
      <c r="E1058" s="1" t="s">
        <v>429</v>
      </c>
      <c r="F1058" s="3">
        <v>0.89607596646338294</v>
      </c>
      <c r="G1058" s="1" t="s">
        <v>430</v>
      </c>
      <c r="H1058" s="8">
        <f>VLOOKUP(B1058,'TRM2'!C:D,2,0)</f>
        <v>2872.55</v>
      </c>
      <c r="I1058" s="9">
        <f t="shared" si="113"/>
        <v>5579382.5904999999</v>
      </c>
      <c r="J1058" s="7">
        <f t="shared" si="114"/>
        <v>5579.3825905000003</v>
      </c>
      <c r="K1058">
        <f>VLOOKUP(A1058,'Cacao Nacional'!B:D,3,0)</f>
        <v>5212.5</v>
      </c>
      <c r="L1058" t="str">
        <f t="shared" si="115"/>
        <v>Abril</v>
      </c>
      <c r="M1058" t="str">
        <f t="shared" si="116"/>
        <v>2017</v>
      </c>
      <c r="N1058" t="str">
        <f t="shared" si="117"/>
        <v>Abril de 2017</v>
      </c>
      <c r="O1058" s="24">
        <f t="shared" si="118"/>
        <v>42842</v>
      </c>
    </row>
    <row r="1059" spans="1:15" x14ac:dyDescent="0.3">
      <c r="A1059" s="1" t="s">
        <v>1329</v>
      </c>
      <c r="B1059" s="1" t="str">
        <f t="shared" si="112"/>
        <v>Abril 18 de 2017</v>
      </c>
      <c r="C1059" s="1" t="s">
        <v>428</v>
      </c>
      <c r="D1059" s="2">
        <v>1954.29</v>
      </c>
      <c r="E1059" s="1" t="s">
        <v>429</v>
      </c>
      <c r="F1059" s="3">
        <v>0.61679134638652011</v>
      </c>
      <c r="G1059" s="1" t="s">
        <v>430</v>
      </c>
      <c r="H1059" s="8">
        <f>VLOOKUP(B1059,'TRM2'!C:D,2,0)</f>
        <v>2854.89</v>
      </c>
      <c r="I1059" s="9">
        <f t="shared" si="113"/>
        <v>5579282.9780999999</v>
      </c>
      <c r="J1059" s="7">
        <f t="shared" si="114"/>
        <v>5579.2829781</v>
      </c>
      <c r="K1059" t="e">
        <f>VLOOKUP(A1059,'Cacao Nacional'!B:D,3,0)</f>
        <v>#N/A</v>
      </c>
      <c r="L1059" t="str">
        <f t="shared" si="115"/>
        <v>Abril</v>
      </c>
      <c r="M1059" t="str">
        <f t="shared" si="116"/>
        <v>2017</v>
      </c>
      <c r="N1059" t="str">
        <f t="shared" si="117"/>
        <v>Abril de 2017</v>
      </c>
      <c r="O1059" s="24">
        <f t="shared" si="118"/>
        <v>42843</v>
      </c>
    </row>
    <row r="1060" spans="1:15" x14ac:dyDescent="0.3">
      <c r="A1060" s="1" t="s">
        <v>1330</v>
      </c>
      <c r="B1060" s="1" t="str">
        <f t="shared" si="112"/>
        <v>Abril 19 de 2017</v>
      </c>
      <c r="C1060" s="1" t="s">
        <v>428</v>
      </c>
      <c r="D1060" s="2">
        <v>1901.08</v>
      </c>
      <c r="E1060" s="1" t="s">
        <v>429</v>
      </c>
      <c r="F1060" s="3">
        <v>-2.722727947234036</v>
      </c>
      <c r="G1060" s="1" t="s">
        <v>430</v>
      </c>
      <c r="H1060" s="8">
        <f>VLOOKUP(B1060,'TRM2'!C:D,2,0)</f>
        <v>2837.9</v>
      </c>
      <c r="I1060" s="9">
        <f t="shared" si="113"/>
        <v>5395074.932</v>
      </c>
      <c r="J1060" s="7">
        <f t="shared" si="114"/>
        <v>5395.0749320000004</v>
      </c>
      <c r="K1060" t="e">
        <f>VLOOKUP(A1060,'Cacao Nacional'!B:D,3,0)</f>
        <v>#N/A</v>
      </c>
      <c r="L1060" t="str">
        <f t="shared" si="115"/>
        <v>Abril</v>
      </c>
      <c r="M1060" t="str">
        <f t="shared" si="116"/>
        <v>2017</v>
      </c>
      <c r="N1060" t="str">
        <f t="shared" si="117"/>
        <v>Abril de 2017</v>
      </c>
      <c r="O1060" s="24">
        <f t="shared" si="118"/>
        <v>42844</v>
      </c>
    </row>
    <row r="1061" spans="1:15" x14ac:dyDescent="0.3">
      <c r="A1061" s="1" t="s">
        <v>1331</v>
      </c>
      <c r="B1061" s="1" t="str">
        <f t="shared" si="112"/>
        <v>Abril 20 de 2017</v>
      </c>
      <c r="C1061" s="1" t="s">
        <v>428</v>
      </c>
      <c r="D1061" s="2">
        <v>1832.82</v>
      </c>
      <c r="E1061" s="1" t="s">
        <v>429</v>
      </c>
      <c r="F1061" s="3">
        <v>-3.5905906116523236</v>
      </c>
      <c r="G1061" s="1" t="s">
        <v>430</v>
      </c>
      <c r="H1061" s="8">
        <f>VLOOKUP(B1061,'TRM2'!C:D,2,0)</f>
        <v>2856.48</v>
      </c>
      <c r="I1061" s="9">
        <f t="shared" si="113"/>
        <v>5235413.6735999994</v>
      </c>
      <c r="J1061" s="7">
        <f t="shared" si="114"/>
        <v>5235.4136735999991</v>
      </c>
      <c r="K1061" t="e">
        <f>VLOOKUP(A1061,'Cacao Nacional'!B:D,3,0)</f>
        <v>#N/A</v>
      </c>
      <c r="L1061" t="str">
        <f t="shared" si="115"/>
        <v>Abril</v>
      </c>
      <c r="M1061" t="str">
        <f t="shared" si="116"/>
        <v>2017</v>
      </c>
      <c r="N1061" t="str">
        <f t="shared" si="117"/>
        <v>Abril de 2017</v>
      </c>
      <c r="O1061" s="24">
        <f t="shared" si="118"/>
        <v>42845</v>
      </c>
    </row>
    <row r="1062" spans="1:15" x14ac:dyDescent="0.3">
      <c r="A1062" s="1" t="s">
        <v>1332</v>
      </c>
      <c r="B1062" s="1" t="str">
        <f t="shared" si="112"/>
        <v>Abril 21 de 2017</v>
      </c>
      <c r="C1062" s="1" t="s">
        <v>428</v>
      </c>
      <c r="D1062" s="2">
        <v>1879.8</v>
      </c>
      <c r="E1062" s="1" t="s">
        <v>429</v>
      </c>
      <c r="F1062" s="3">
        <v>2.5632631682325608</v>
      </c>
      <c r="G1062" s="1" t="s">
        <v>430</v>
      </c>
      <c r="H1062" s="8">
        <f>VLOOKUP(B1062,'TRM2'!C:D,2,0)</f>
        <v>2863.39</v>
      </c>
      <c r="I1062" s="9">
        <f t="shared" si="113"/>
        <v>5382600.5219999999</v>
      </c>
      <c r="J1062" s="7">
        <f t="shared" si="114"/>
        <v>5382.6005219999997</v>
      </c>
      <c r="K1062" t="e">
        <f>VLOOKUP(A1062,'Cacao Nacional'!B:D,3,0)</f>
        <v>#N/A</v>
      </c>
      <c r="L1062" t="str">
        <f t="shared" si="115"/>
        <v>Abril</v>
      </c>
      <c r="M1062" t="str">
        <f t="shared" si="116"/>
        <v>2017</v>
      </c>
      <c r="N1062" t="str">
        <f t="shared" si="117"/>
        <v>Abril de 2017</v>
      </c>
      <c r="O1062" s="24">
        <f t="shared" si="118"/>
        <v>42846</v>
      </c>
    </row>
    <row r="1063" spans="1:15" x14ac:dyDescent="0.3">
      <c r="A1063" s="1" t="s">
        <v>195</v>
      </c>
      <c r="B1063" s="1" t="str">
        <f t="shared" si="112"/>
        <v>Abril 24 de 2017</v>
      </c>
      <c r="C1063" s="1" t="s">
        <v>428</v>
      </c>
      <c r="D1063" s="2">
        <v>1844.37</v>
      </c>
      <c r="E1063" s="1" t="s">
        <v>429</v>
      </c>
      <c r="F1063" s="3">
        <v>-1.8847749760612864</v>
      </c>
      <c r="G1063" s="1" t="s">
        <v>430</v>
      </c>
      <c r="H1063" s="8">
        <f>VLOOKUP(B1063,'TRM2'!C:D,2,0)</f>
        <v>2868.89</v>
      </c>
      <c r="I1063" s="9">
        <f t="shared" si="113"/>
        <v>5291294.6492999997</v>
      </c>
      <c r="J1063" s="7">
        <f t="shared" si="114"/>
        <v>5291.2946492999999</v>
      </c>
      <c r="K1063">
        <f>VLOOKUP(A1063,'Cacao Nacional'!B:D,3,0)</f>
        <v>5015</v>
      </c>
      <c r="L1063" t="str">
        <f t="shared" si="115"/>
        <v>Abril</v>
      </c>
      <c r="M1063" t="str">
        <f t="shared" si="116"/>
        <v>2017</v>
      </c>
      <c r="N1063" t="str">
        <f t="shared" si="117"/>
        <v>Abril de 2017</v>
      </c>
      <c r="O1063" s="24">
        <f t="shared" si="118"/>
        <v>42849</v>
      </c>
    </row>
    <row r="1064" spans="1:15" x14ac:dyDescent="0.3">
      <c r="A1064" s="1" t="s">
        <v>1333</v>
      </c>
      <c r="B1064" s="1" t="str">
        <f t="shared" si="112"/>
        <v>Abril 25 de 2017</v>
      </c>
      <c r="C1064" s="1" t="s">
        <v>428</v>
      </c>
      <c r="D1064" s="2">
        <v>1881.41</v>
      </c>
      <c r="E1064" s="1" t="s">
        <v>429</v>
      </c>
      <c r="F1064" s="3">
        <v>2.0082738279195711</v>
      </c>
      <c r="G1064" s="1" t="s">
        <v>430</v>
      </c>
      <c r="H1064" s="8">
        <f>VLOOKUP(B1064,'TRM2'!C:D,2,0)</f>
        <v>2871.98</v>
      </c>
      <c r="I1064" s="9">
        <f t="shared" si="113"/>
        <v>5403371.8918000003</v>
      </c>
      <c r="J1064" s="7">
        <f t="shared" si="114"/>
        <v>5403.3718918000004</v>
      </c>
      <c r="K1064" t="e">
        <f>VLOOKUP(A1064,'Cacao Nacional'!B:D,3,0)</f>
        <v>#N/A</v>
      </c>
      <c r="L1064" t="str">
        <f t="shared" si="115"/>
        <v>Abril</v>
      </c>
      <c r="M1064" t="str">
        <f t="shared" si="116"/>
        <v>2017</v>
      </c>
      <c r="N1064" t="str">
        <f t="shared" si="117"/>
        <v>Abril de 2017</v>
      </c>
      <c r="O1064" s="24">
        <f t="shared" si="118"/>
        <v>42850</v>
      </c>
    </row>
    <row r="1065" spans="1:15" x14ac:dyDescent="0.3">
      <c r="A1065" s="1" t="s">
        <v>1334</v>
      </c>
      <c r="B1065" s="1" t="str">
        <f t="shared" si="112"/>
        <v>Abril 26 de 2017</v>
      </c>
      <c r="C1065" s="1" t="s">
        <v>428</v>
      </c>
      <c r="D1065" s="2">
        <v>1907.24</v>
      </c>
      <c r="E1065" s="1" t="s">
        <v>429</v>
      </c>
      <c r="F1065" s="3">
        <v>1.3729064903450032</v>
      </c>
      <c r="G1065" s="1" t="s">
        <v>430</v>
      </c>
      <c r="H1065" s="8" t="e">
        <f>VLOOKUP(B1065,'TRM2'!C:D,2,0)</f>
        <v>#N/A</v>
      </c>
      <c r="I1065" s="9" t="e">
        <f t="shared" si="113"/>
        <v>#N/A</v>
      </c>
      <c r="J1065" s="7" t="e">
        <f t="shared" si="114"/>
        <v>#N/A</v>
      </c>
      <c r="K1065" t="e">
        <f>VLOOKUP(A1065,'Cacao Nacional'!B:D,3,0)</f>
        <v>#N/A</v>
      </c>
      <c r="L1065" t="str">
        <f t="shared" si="115"/>
        <v>Abril</v>
      </c>
      <c r="M1065" t="str">
        <f t="shared" si="116"/>
        <v>2017</v>
      </c>
      <c r="N1065" t="str">
        <f t="shared" si="117"/>
        <v>Abril de 2017</v>
      </c>
      <c r="O1065" s="24">
        <f t="shared" si="118"/>
        <v>42851</v>
      </c>
    </row>
    <row r="1066" spans="1:15" x14ac:dyDescent="0.3">
      <c r="A1066" s="1" t="s">
        <v>1335</v>
      </c>
      <c r="B1066" s="1" t="str">
        <f t="shared" si="112"/>
        <v>Abril 27 de 2017</v>
      </c>
      <c r="C1066" s="1" t="s">
        <v>428</v>
      </c>
      <c r="D1066" s="2">
        <v>1902.08</v>
      </c>
      <c r="E1066" s="1" t="s">
        <v>429</v>
      </c>
      <c r="F1066" s="3">
        <v>-0.27054801702984849</v>
      </c>
      <c r="G1066" s="1" t="s">
        <v>430</v>
      </c>
      <c r="H1066" s="8">
        <f>VLOOKUP(B1066,'TRM2'!C:D,2,0)</f>
        <v>2928.07</v>
      </c>
      <c r="I1066" s="9">
        <f t="shared" si="113"/>
        <v>5569423.3855999997</v>
      </c>
      <c r="J1066" s="7">
        <f t="shared" si="114"/>
        <v>5569.4233856000001</v>
      </c>
      <c r="K1066" t="e">
        <f>VLOOKUP(A1066,'Cacao Nacional'!B:D,3,0)</f>
        <v>#N/A</v>
      </c>
      <c r="L1066" t="str">
        <f t="shared" si="115"/>
        <v>Abril</v>
      </c>
      <c r="M1066" t="str">
        <f t="shared" si="116"/>
        <v>2017</v>
      </c>
      <c r="N1066" t="str">
        <f t="shared" si="117"/>
        <v>Abril de 2017</v>
      </c>
      <c r="O1066" s="24">
        <f t="shared" si="118"/>
        <v>42852</v>
      </c>
    </row>
    <row r="1067" spans="1:15" x14ac:dyDescent="0.3">
      <c r="A1067" s="1" t="s">
        <v>1336</v>
      </c>
      <c r="B1067" s="1" t="str">
        <f t="shared" si="112"/>
        <v>Abril 28 de 2017</v>
      </c>
      <c r="C1067" s="1" t="s">
        <v>428</v>
      </c>
      <c r="D1067" s="2">
        <v>1869.4</v>
      </c>
      <c r="E1067" s="1" t="s">
        <v>429</v>
      </c>
      <c r="F1067" s="3">
        <v>-1.7181191117092782</v>
      </c>
      <c r="G1067" s="1" t="s">
        <v>430</v>
      </c>
      <c r="H1067" s="8">
        <f>VLOOKUP(B1067,'TRM2'!C:D,2,0)</f>
        <v>2944.31</v>
      </c>
      <c r="I1067" s="9">
        <f t="shared" si="113"/>
        <v>5504093.1140000001</v>
      </c>
      <c r="J1067" s="7">
        <f t="shared" si="114"/>
        <v>5504.0931140000002</v>
      </c>
      <c r="K1067" t="e">
        <f>VLOOKUP(A1067,'Cacao Nacional'!B:D,3,0)</f>
        <v>#N/A</v>
      </c>
      <c r="L1067" t="str">
        <f t="shared" si="115"/>
        <v>Abril</v>
      </c>
      <c r="M1067" t="str">
        <f t="shared" si="116"/>
        <v>2017</v>
      </c>
      <c r="N1067" t="str">
        <f t="shared" si="117"/>
        <v>Abril de 2017</v>
      </c>
      <c r="O1067" s="24">
        <f t="shared" si="118"/>
        <v>42853</v>
      </c>
    </row>
    <row r="1068" spans="1:15" x14ac:dyDescent="0.3">
      <c r="A1068" s="1" t="s">
        <v>196</v>
      </c>
      <c r="B1068" s="1" t="str">
        <f t="shared" si="112"/>
        <v>Mayo 1 de 2017</v>
      </c>
      <c r="C1068" s="1" t="s">
        <v>428</v>
      </c>
      <c r="D1068" s="2">
        <v>1855.35</v>
      </c>
      <c r="E1068" s="1" t="s">
        <v>429</v>
      </c>
      <c r="F1068" s="3">
        <v>-0.75157804643201997</v>
      </c>
      <c r="G1068" s="1" t="s">
        <v>430</v>
      </c>
      <c r="H1068" s="8">
        <f>VLOOKUP(B1068,'TRM2'!C:D,2,0)</f>
        <v>2947.85</v>
      </c>
      <c r="I1068" s="9">
        <f t="shared" si="113"/>
        <v>5469293.4974999996</v>
      </c>
      <c r="J1068" s="7">
        <f t="shared" si="114"/>
        <v>5469.2934974999998</v>
      </c>
      <c r="K1068">
        <f>VLOOKUP(A1068,'Cacao Nacional'!B:D,3,0)</f>
        <v>4642.5</v>
      </c>
      <c r="L1068" t="str">
        <f t="shared" si="115"/>
        <v>Mayo</v>
      </c>
      <c r="M1068" t="str">
        <f t="shared" si="116"/>
        <v>2017</v>
      </c>
      <c r="N1068" t="str">
        <f t="shared" si="117"/>
        <v>Mayo de 2017</v>
      </c>
      <c r="O1068" s="24">
        <f t="shared" si="118"/>
        <v>42856</v>
      </c>
    </row>
    <row r="1069" spans="1:15" x14ac:dyDescent="0.3">
      <c r="A1069" s="1" t="s">
        <v>1337</v>
      </c>
      <c r="B1069" s="1" t="str">
        <f t="shared" si="112"/>
        <v>Mayo 2 de 2017</v>
      </c>
      <c r="C1069" s="1" t="s">
        <v>428</v>
      </c>
      <c r="D1069" s="2">
        <v>1844.62</v>
      </c>
      <c r="E1069" s="1" t="s">
        <v>429</v>
      </c>
      <c r="F1069" s="3">
        <v>-0.57832753927830427</v>
      </c>
      <c r="G1069" s="1" t="s">
        <v>430</v>
      </c>
      <c r="H1069" s="8">
        <f>VLOOKUP(B1069,'TRM2'!C:D,2,0)</f>
        <v>2947.85</v>
      </c>
      <c r="I1069" s="9">
        <f t="shared" si="113"/>
        <v>5437663.0669999998</v>
      </c>
      <c r="J1069" s="7">
        <f t="shared" si="114"/>
        <v>5437.6630669999995</v>
      </c>
      <c r="K1069" t="e">
        <f>VLOOKUP(A1069,'Cacao Nacional'!B:D,3,0)</f>
        <v>#N/A</v>
      </c>
      <c r="L1069" t="str">
        <f t="shared" si="115"/>
        <v>Mayo</v>
      </c>
      <c r="M1069" t="str">
        <f t="shared" si="116"/>
        <v>2017</v>
      </c>
      <c r="N1069" t="str">
        <f t="shared" si="117"/>
        <v>Mayo de 2017</v>
      </c>
      <c r="O1069" s="24">
        <f t="shared" si="118"/>
        <v>42857</v>
      </c>
    </row>
    <row r="1070" spans="1:15" x14ac:dyDescent="0.3">
      <c r="A1070" s="1" t="s">
        <v>1338</v>
      </c>
      <c r="B1070" s="1" t="str">
        <f t="shared" si="112"/>
        <v>Mayo 3 de 2017</v>
      </c>
      <c r="C1070" s="1" t="s">
        <v>428</v>
      </c>
      <c r="D1070" s="2">
        <v>1817.36</v>
      </c>
      <c r="E1070" s="1" t="s">
        <v>429</v>
      </c>
      <c r="F1070" s="3">
        <v>-1.4778111480955423</v>
      </c>
      <c r="G1070" s="1" t="s">
        <v>430</v>
      </c>
      <c r="H1070" s="8">
        <f>VLOOKUP(B1070,'TRM2'!C:D,2,0)</f>
        <v>2945.53</v>
      </c>
      <c r="I1070" s="9">
        <f t="shared" si="113"/>
        <v>5353088.4007999999</v>
      </c>
      <c r="J1070" s="7">
        <f t="shared" si="114"/>
        <v>5353.0884008000003</v>
      </c>
      <c r="K1070" t="e">
        <f>VLOOKUP(A1070,'Cacao Nacional'!B:D,3,0)</f>
        <v>#N/A</v>
      </c>
      <c r="L1070" t="str">
        <f t="shared" si="115"/>
        <v>Mayo</v>
      </c>
      <c r="M1070" t="str">
        <f t="shared" si="116"/>
        <v>2017</v>
      </c>
      <c r="N1070" t="str">
        <f t="shared" si="117"/>
        <v>Mayo de 2017</v>
      </c>
      <c r="O1070" s="24">
        <f t="shared" si="118"/>
        <v>42858</v>
      </c>
    </row>
    <row r="1071" spans="1:15" x14ac:dyDescent="0.3">
      <c r="A1071" s="1" t="s">
        <v>1339</v>
      </c>
      <c r="B1071" s="1" t="str">
        <f t="shared" si="112"/>
        <v>Mayo 4 de 2017</v>
      </c>
      <c r="C1071" s="1" t="s">
        <v>428</v>
      </c>
      <c r="D1071" s="2">
        <v>1874.72</v>
      </c>
      <c r="E1071" s="1" t="s">
        <v>429</v>
      </c>
      <c r="F1071" s="3">
        <v>3.1562266144297295</v>
      </c>
      <c r="G1071" s="1" t="s">
        <v>430</v>
      </c>
      <c r="H1071" s="8">
        <f>VLOOKUP(B1071,'TRM2'!C:D,2,0)</f>
        <v>2930.17</v>
      </c>
      <c r="I1071" s="9">
        <f t="shared" si="113"/>
        <v>5493248.3024000004</v>
      </c>
      <c r="J1071" s="7">
        <f t="shared" si="114"/>
        <v>5493.2483024000003</v>
      </c>
      <c r="K1071" t="e">
        <f>VLOOKUP(A1071,'Cacao Nacional'!B:D,3,0)</f>
        <v>#N/A</v>
      </c>
      <c r="L1071" t="str">
        <f t="shared" si="115"/>
        <v>Mayo</v>
      </c>
      <c r="M1071" t="str">
        <f t="shared" si="116"/>
        <v>2017</v>
      </c>
      <c r="N1071" t="str">
        <f t="shared" si="117"/>
        <v>Mayo de 2017</v>
      </c>
      <c r="O1071" s="24">
        <f t="shared" si="118"/>
        <v>42859</v>
      </c>
    </row>
    <row r="1072" spans="1:15" x14ac:dyDescent="0.3">
      <c r="A1072" s="1" t="s">
        <v>1340</v>
      </c>
      <c r="B1072" s="1" t="str">
        <f t="shared" si="112"/>
        <v>Mayo 5 de 2017</v>
      </c>
      <c r="C1072" s="1" t="s">
        <v>428</v>
      </c>
      <c r="D1072" s="2">
        <v>1903.56</v>
      </c>
      <c r="E1072" s="1" t="s">
        <v>429</v>
      </c>
      <c r="F1072" s="3">
        <v>1.5383630622172868</v>
      </c>
      <c r="G1072" s="1" t="s">
        <v>430</v>
      </c>
      <c r="H1072" s="8">
        <f>VLOOKUP(B1072,'TRM2'!C:D,2,0)</f>
        <v>2967.44</v>
      </c>
      <c r="I1072" s="9">
        <f t="shared" si="113"/>
        <v>5648700.0864000004</v>
      </c>
      <c r="J1072" s="7">
        <f t="shared" si="114"/>
        <v>5648.7000864000001</v>
      </c>
      <c r="K1072" t="e">
        <f>VLOOKUP(A1072,'Cacao Nacional'!B:D,3,0)</f>
        <v>#N/A</v>
      </c>
      <c r="L1072" t="str">
        <f t="shared" si="115"/>
        <v>Mayo</v>
      </c>
      <c r="M1072" t="str">
        <f t="shared" si="116"/>
        <v>2017</v>
      </c>
      <c r="N1072" t="str">
        <f t="shared" si="117"/>
        <v>Mayo de 2017</v>
      </c>
      <c r="O1072" s="24">
        <f t="shared" si="118"/>
        <v>42860</v>
      </c>
    </row>
    <row r="1073" spans="1:15" x14ac:dyDescent="0.3">
      <c r="A1073" s="1" t="s">
        <v>197</v>
      </c>
      <c r="B1073" s="1" t="str">
        <f t="shared" si="112"/>
        <v>Mayo 8 de 2017</v>
      </c>
      <c r="C1073" s="1" t="s">
        <v>428</v>
      </c>
      <c r="D1073" s="2">
        <v>1987.3</v>
      </c>
      <c r="E1073" s="1" t="s">
        <v>429</v>
      </c>
      <c r="F1073" s="3">
        <v>4.3991258484103479</v>
      </c>
      <c r="G1073" s="1" t="s">
        <v>430</v>
      </c>
      <c r="H1073" s="8">
        <f>VLOOKUP(B1073,'TRM2'!C:D,2,0)</f>
        <v>2961.78</v>
      </c>
      <c r="I1073" s="9">
        <f t="shared" si="113"/>
        <v>5885945.3940000003</v>
      </c>
      <c r="J1073" s="7">
        <f t="shared" si="114"/>
        <v>5885.9453940000003</v>
      </c>
      <c r="K1073">
        <f>VLOOKUP(A1073,'Cacao Nacional'!B:D,3,0)</f>
        <v>4490</v>
      </c>
      <c r="L1073" t="str">
        <f t="shared" si="115"/>
        <v>Mayo</v>
      </c>
      <c r="M1073" t="str">
        <f t="shared" si="116"/>
        <v>2017</v>
      </c>
      <c r="N1073" t="str">
        <f t="shared" si="117"/>
        <v>Mayo de 2017</v>
      </c>
      <c r="O1073" s="24">
        <f t="shared" si="118"/>
        <v>42863</v>
      </c>
    </row>
    <row r="1074" spans="1:15" x14ac:dyDescent="0.3">
      <c r="A1074" s="1" t="s">
        <v>1341</v>
      </c>
      <c r="B1074" s="1" t="str">
        <f t="shared" si="112"/>
        <v>Mayo 9 de 2017</v>
      </c>
      <c r="C1074" s="1" t="s">
        <v>428</v>
      </c>
      <c r="D1074" s="2">
        <v>1991.96</v>
      </c>
      <c r="E1074" s="1" t="s">
        <v>429</v>
      </c>
      <c r="F1074" s="3">
        <v>0.2344890051829156</v>
      </c>
      <c r="G1074" s="1" t="s">
        <v>430</v>
      </c>
      <c r="H1074" s="8">
        <f>VLOOKUP(B1074,'TRM2'!C:D,2,0)</f>
        <v>2959.26</v>
      </c>
      <c r="I1074" s="9">
        <f t="shared" si="113"/>
        <v>5894727.5496000005</v>
      </c>
      <c r="J1074" s="7">
        <f t="shared" si="114"/>
        <v>5894.7275496000002</v>
      </c>
      <c r="K1074" t="e">
        <f>VLOOKUP(A1074,'Cacao Nacional'!B:D,3,0)</f>
        <v>#N/A</v>
      </c>
      <c r="L1074" t="str">
        <f t="shared" si="115"/>
        <v>Mayo</v>
      </c>
      <c r="M1074" t="str">
        <f t="shared" si="116"/>
        <v>2017</v>
      </c>
      <c r="N1074" t="str">
        <f t="shared" si="117"/>
        <v>Mayo de 2017</v>
      </c>
      <c r="O1074" s="24">
        <f t="shared" si="118"/>
        <v>42864</v>
      </c>
    </row>
    <row r="1075" spans="1:15" x14ac:dyDescent="0.3">
      <c r="A1075" s="1" t="s">
        <v>1342</v>
      </c>
      <c r="B1075" s="1" t="str">
        <f t="shared" si="112"/>
        <v>Mayo 10 de 2017</v>
      </c>
      <c r="C1075" s="1" t="s">
        <v>428</v>
      </c>
      <c r="D1075" s="2">
        <v>1987.74</v>
      </c>
      <c r="E1075" s="1" t="s">
        <v>429</v>
      </c>
      <c r="F1075" s="3">
        <v>-0.21185164360730271</v>
      </c>
      <c r="G1075" s="1" t="s">
        <v>430</v>
      </c>
      <c r="H1075" s="8">
        <f>VLOOKUP(B1075,'TRM2'!C:D,2,0)</f>
        <v>2967.24</v>
      </c>
      <c r="I1075" s="9">
        <f t="shared" si="113"/>
        <v>5898101.6376</v>
      </c>
      <c r="J1075" s="7">
        <f t="shared" si="114"/>
        <v>5898.1016375999998</v>
      </c>
      <c r="K1075" t="e">
        <f>VLOOKUP(A1075,'Cacao Nacional'!B:D,3,0)</f>
        <v>#N/A</v>
      </c>
      <c r="L1075" t="str">
        <f t="shared" si="115"/>
        <v>Mayo</v>
      </c>
      <c r="M1075" t="str">
        <f t="shared" si="116"/>
        <v>2017</v>
      </c>
      <c r="N1075" t="str">
        <f t="shared" si="117"/>
        <v>Mayo de 2017</v>
      </c>
      <c r="O1075" s="24">
        <f t="shared" si="118"/>
        <v>42865</v>
      </c>
    </row>
    <row r="1076" spans="1:15" x14ac:dyDescent="0.3">
      <c r="A1076" s="1" t="s">
        <v>1343</v>
      </c>
      <c r="B1076" s="1" t="str">
        <f t="shared" si="112"/>
        <v>Mayo 11 de 2017</v>
      </c>
      <c r="C1076" s="1" t="s">
        <v>428</v>
      </c>
      <c r="D1076" s="2">
        <v>1984.63</v>
      </c>
      <c r="E1076" s="1" t="s">
        <v>429</v>
      </c>
      <c r="F1076" s="3">
        <v>-0.1564590942477336</v>
      </c>
      <c r="G1076" s="1" t="s">
        <v>430</v>
      </c>
      <c r="H1076" s="8">
        <f>VLOOKUP(B1076,'TRM2'!C:D,2,0)</f>
        <v>2949.35</v>
      </c>
      <c r="I1076" s="9">
        <f t="shared" si="113"/>
        <v>5853368.4905000003</v>
      </c>
      <c r="J1076" s="7">
        <f t="shared" si="114"/>
        <v>5853.3684905</v>
      </c>
      <c r="K1076" t="e">
        <f>VLOOKUP(A1076,'Cacao Nacional'!B:D,3,0)</f>
        <v>#N/A</v>
      </c>
      <c r="L1076" t="str">
        <f t="shared" si="115"/>
        <v>Mayo</v>
      </c>
      <c r="M1076" t="str">
        <f t="shared" si="116"/>
        <v>2017</v>
      </c>
      <c r="N1076" t="str">
        <f t="shared" si="117"/>
        <v>Mayo de 2017</v>
      </c>
      <c r="O1076" s="24">
        <f t="shared" si="118"/>
        <v>42866</v>
      </c>
    </row>
    <row r="1077" spans="1:15" x14ac:dyDescent="0.3">
      <c r="A1077" s="1" t="s">
        <v>1344</v>
      </c>
      <c r="B1077" s="1" t="str">
        <f t="shared" si="112"/>
        <v>Mayo 12 de 2017</v>
      </c>
      <c r="C1077" s="1" t="s">
        <v>428</v>
      </c>
      <c r="D1077" s="2">
        <v>2033.66</v>
      </c>
      <c r="E1077" s="1" t="s">
        <v>429</v>
      </c>
      <c r="F1077" s="3">
        <v>2.4704856824697785</v>
      </c>
      <c r="G1077" s="1" t="s">
        <v>430</v>
      </c>
      <c r="H1077" s="8">
        <f>VLOOKUP(B1077,'TRM2'!C:D,2,0)</f>
        <v>2933.92</v>
      </c>
      <c r="I1077" s="9">
        <f t="shared" si="113"/>
        <v>5966595.7472000001</v>
      </c>
      <c r="J1077" s="7">
        <f t="shared" si="114"/>
        <v>5966.5957472</v>
      </c>
      <c r="K1077" t="e">
        <f>VLOOKUP(A1077,'Cacao Nacional'!B:D,3,0)</f>
        <v>#N/A</v>
      </c>
      <c r="L1077" t="str">
        <f t="shared" si="115"/>
        <v>Mayo</v>
      </c>
      <c r="M1077" t="str">
        <f t="shared" si="116"/>
        <v>2017</v>
      </c>
      <c r="N1077" t="str">
        <f t="shared" si="117"/>
        <v>Mayo de 2017</v>
      </c>
      <c r="O1077" s="24">
        <f t="shared" si="118"/>
        <v>42867</v>
      </c>
    </row>
    <row r="1078" spans="1:15" x14ac:dyDescent="0.3">
      <c r="A1078" s="1" t="s">
        <v>198</v>
      </c>
      <c r="B1078" s="1" t="str">
        <f t="shared" si="112"/>
        <v>Mayo 15 de 2017</v>
      </c>
      <c r="C1078" s="1" t="s">
        <v>428</v>
      </c>
      <c r="D1078" s="2">
        <v>2070.4299999999998</v>
      </c>
      <c r="E1078" s="1" t="s">
        <v>429</v>
      </c>
      <c r="F1078" s="3">
        <v>1.808070178889281</v>
      </c>
      <c r="G1078" s="1" t="s">
        <v>430</v>
      </c>
      <c r="H1078" s="8">
        <f>VLOOKUP(B1078,'TRM2'!C:D,2,0)</f>
        <v>2918.69</v>
      </c>
      <c r="I1078" s="9">
        <f t="shared" si="113"/>
        <v>6042943.3366999999</v>
      </c>
      <c r="J1078" s="7">
        <f t="shared" si="114"/>
        <v>6042.9433367000001</v>
      </c>
      <c r="K1078">
        <f>VLOOKUP(A1078,'Cacao Nacional'!B:D,3,0)</f>
        <v>4882</v>
      </c>
      <c r="L1078" t="str">
        <f t="shared" si="115"/>
        <v>Mayo</v>
      </c>
      <c r="M1078" t="str">
        <f t="shared" si="116"/>
        <v>2017</v>
      </c>
      <c r="N1078" t="str">
        <f t="shared" si="117"/>
        <v>Mayo de 2017</v>
      </c>
      <c r="O1078" s="24">
        <f t="shared" si="118"/>
        <v>42870</v>
      </c>
    </row>
    <row r="1079" spans="1:15" x14ac:dyDescent="0.3">
      <c r="A1079" s="1" t="s">
        <v>1345</v>
      </c>
      <c r="B1079" s="1" t="str">
        <f t="shared" si="112"/>
        <v>Mayo 16 de 2017</v>
      </c>
      <c r="C1079" s="1" t="s">
        <v>428</v>
      </c>
      <c r="D1079" s="2">
        <v>2058.87</v>
      </c>
      <c r="E1079" s="1" t="s">
        <v>429</v>
      </c>
      <c r="F1079" s="3">
        <v>-0.55833812299860153</v>
      </c>
      <c r="G1079" s="1" t="s">
        <v>430</v>
      </c>
      <c r="H1079" s="8">
        <f>VLOOKUP(B1079,'TRM2'!C:D,2,0)</f>
        <v>2883.87</v>
      </c>
      <c r="I1079" s="9">
        <f t="shared" si="113"/>
        <v>5937513.4268999994</v>
      </c>
      <c r="J1079" s="7">
        <f t="shared" si="114"/>
        <v>5937.5134268999991</v>
      </c>
      <c r="K1079" t="e">
        <f>VLOOKUP(A1079,'Cacao Nacional'!B:D,3,0)</f>
        <v>#N/A</v>
      </c>
      <c r="L1079" t="str">
        <f t="shared" si="115"/>
        <v>Mayo</v>
      </c>
      <c r="M1079" t="str">
        <f t="shared" si="116"/>
        <v>2017</v>
      </c>
      <c r="N1079" t="str">
        <f t="shared" si="117"/>
        <v>Mayo de 2017</v>
      </c>
      <c r="O1079" s="24">
        <f t="shared" si="118"/>
        <v>42871</v>
      </c>
    </row>
    <row r="1080" spans="1:15" x14ac:dyDescent="0.3">
      <c r="A1080" s="1" t="s">
        <v>1346</v>
      </c>
      <c r="B1080" s="1" t="str">
        <f t="shared" si="112"/>
        <v>Mayo 17 de 2017</v>
      </c>
      <c r="C1080" s="1" t="s">
        <v>428</v>
      </c>
      <c r="D1080" s="2">
        <v>2075.9</v>
      </c>
      <c r="E1080" s="1" t="s">
        <v>429</v>
      </c>
      <c r="F1080" s="3">
        <v>0.82715275855203096</v>
      </c>
      <c r="G1080" s="1" t="s">
        <v>430</v>
      </c>
      <c r="H1080" s="8">
        <f>VLOOKUP(B1080,'TRM2'!C:D,2,0)</f>
        <v>2873.22</v>
      </c>
      <c r="I1080" s="9">
        <f t="shared" si="113"/>
        <v>5964517.398</v>
      </c>
      <c r="J1080" s="7">
        <f t="shared" si="114"/>
        <v>5964.517398</v>
      </c>
      <c r="K1080" t="e">
        <f>VLOOKUP(A1080,'Cacao Nacional'!B:D,3,0)</f>
        <v>#N/A</v>
      </c>
      <c r="L1080" t="str">
        <f t="shared" si="115"/>
        <v>Mayo</v>
      </c>
      <c r="M1080" t="str">
        <f t="shared" si="116"/>
        <v>2017</v>
      </c>
      <c r="N1080" t="str">
        <f t="shared" si="117"/>
        <v>Mayo de 2017</v>
      </c>
      <c r="O1080" s="24">
        <f t="shared" si="118"/>
        <v>42872</v>
      </c>
    </row>
    <row r="1081" spans="1:15" x14ac:dyDescent="0.3">
      <c r="A1081" s="1" t="s">
        <v>1347</v>
      </c>
      <c r="B1081" s="1" t="str">
        <f t="shared" si="112"/>
        <v>Mayo 18 de 2017</v>
      </c>
      <c r="C1081" s="1" t="s">
        <v>428</v>
      </c>
      <c r="D1081" s="2">
        <v>2108.35</v>
      </c>
      <c r="E1081" s="1" t="s">
        <v>429</v>
      </c>
      <c r="F1081" s="3">
        <v>1.5631774170239328</v>
      </c>
      <c r="G1081" s="1" t="s">
        <v>430</v>
      </c>
      <c r="H1081" s="8">
        <f>VLOOKUP(B1081,'TRM2'!C:D,2,0)</f>
        <v>2893.4</v>
      </c>
      <c r="I1081" s="9">
        <f t="shared" si="113"/>
        <v>6100299.8899999997</v>
      </c>
      <c r="J1081" s="7">
        <f t="shared" si="114"/>
        <v>6100.2998899999993</v>
      </c>
      <c r="K1081" t="e">
        <f>VLOOKUP(A1081,'Cacao Nacional'!B:D,3,0)</f>
        <v>#N/A</v>
      </c>
      <c r="L1081" t="str">
        <f t="shared" si="115"/>
        <v>Mayo</v>
      </c>
      <c r="M1081" t="str">
        <f t="shared" si="116"/>
        <v>2017</v>
      </c>
      <c r="N1081" t="str">
        <f t="shared" si="117"/>
        <v>Mayo de 2017</v>
      </c>
      <c r="O1081" s="24">
        <f t="shared" si="118"/>
        <v>42873</v>
      </c>
    </row>
    <row r="1082" spans="1:15" x14ac:dyDescent="0.3">
      <c r="A1082" s="1" t="s">
        <v>1348</v>
      </c>
      <c r="B1082" s="1" t="str">
        <f t="shared" si="112"/>
        <v>Mayo 19 de 2017</v>
      </c>
      <c r="C1082" s="1" t="s">
        <v>428</v>
      </c>
      <c r="D1082" s="2">
        <v>2054.4699999999998</v>
      </c>
      <c r="E1082" s="1" t="s">
        <v>429</v>
      </c>
      <c r="F1082" s="3">
        <v>-2.5555529205302778</v>
      </c>
      <c r="G1082" s="1" t="s">
        <v>430</v>
      </c>
      <c r="H1082" s="8">
        <f>VLOOKUP(B1082,'TRM2'!C:D,2,0)</f>
        <v>2932.16</v>
      </c>
      <c r="I1082" s="9">
        <f t="shared" si="113"/>
        <v>6024034.7551999995</v>
      </c>
      <c r="J1082" s="7">
        <f t="shared" si="114"/>
        <v>6024.0347551999994</v>
      </c>
      <c r="K1082" t="e">
        <f>VLOOKUP(A1082,'Cacao Nacional'!B:D,3,0)</f>
        <v>#N/A</v>
      </c>
      <c r="L1082" t="str">
        <f t="shared" si="115"/>
        <v>Mayo</v>
      </c>
      <c r="M1082" t="str">
        <f t="shared" si="116"/>
        <v>2017</v>
      </c>
      <c r="N1082" t="str">
        <f t="shared" si="117"/>
        <v>Mayo de 2017</v>
      </c>
      <c r="O1082" s="24">
        <f t="shared" si="118"/>
        <v>42874</v>
      </c>
    </row>
    <row r="1083" spans="1:15" x14ac:dyDescent="0.3">
      <c r="A1083" s="1" t="s">
        <v>199</v>
      </c>
      <c r="B1083" s="1" t="str">
        <f t="shared" si="112"/>
        <v>Mayo 22 de 2017</v>
      </c>
      <c r="C1083" s="1" t="s">
        <v>428</v>
      </c>
      <c r="D1083" s="2">
        <v>2058.27</v>
      </c>
      <c r="E1083" s="1" t="s">
        <v>429</v>
      </c>
      <c r="F1083" s="3">
        <v>0.18496254508462923</v>
      </c>
      <c r="G1083" s="1" t="s">
        <v>430</v>
      </c>
      <c r="H1083" s="8">
        <f>VLOOKUP(B1083,'TRM2'!C:D,2,0)</f>
        <v>2889.45</v>
      </c>
      <c r="I1083" s="9">
        <f t="shared" si="113"/>
        <v>5947268.2514999993</v>
      </c>
      <c r="J1083" s="7">
        <f t="shared" si="114"/>
        <v>5947.2682514999997</v>
      </c>
      <c r="K1083">
        <f>VLOOKUP(A1083,'Cacao Nacional'!B:D,3,0)</f>
        <v>5022</v>
      </c>
      <c r="L1083" t="str">
        <f t="shared" si="115"/>
        <v>Mayo</v>
      </c>
      <c r="M1083" t="str">
        <f t="shared" si="116"/>
        <v>2017</v>
      </c>
      <c r="N1083" t="str">
        <f t="shared" si="117"/>
        <v>Mayo de 2017</v>
      </c>
      <c r="O1083" s="24">
        <f t="shared" si="118"/>
        <v>42877</v>
      </c>
    </row>
    <row r="1084" spans="1:15" x14ac:dyDescent="0.3">
      <c r="A1084" s="1" t="s">
        <v>1349</v>
      </c>
      <c r="B1084" s="1" t="str">
        <f t="shared" si="112"/>
        <v>Mayo 23 de 2017</v>
      </c>
      <c r="C1084" s="1" t="s">
        <v>428</v>
      </c>
      <c r="D1084" s="2">
        <v>2039.54</v>
      </c>
      <c r="E1084" s="1" t="s">
        <v>429</v>
      </c>
      <c r="F1084" s="3">
        <v>-0.90998751378585008</v>
      </c>
      <c r="G1084" s="1" t="s">
        <v>430</v>
      </c>
      <c r="H1084" s="8">
        <f>VLOOKUP(B1084,'TRM2'!C:D,2,0)</f>
        <v>2895.12</v>
      </c>
      <c r="I1084" s="9">
        <f t="shared" si="113"/>
        <v>5904713.0447999993</v>
      </c>
      <c r="J1084" s="7">
        <f t="shared" si="114"/>
        <v>5904.7130447999989</v>
      </c>
      <c r="K1084" t="e">
        <f>VLOOKUP(A1084,'Cacao Nacional'!B:D,3,0)</f>
        <v>#N/A</v>
      </c>
      <c r="L1084" t="str">
        <f t="shared" si="115"/>
        <v>Mayo</v>
      </c>
      <c r="M1084" t="str">
        <f t="shared" si="116"/>
        <v>2017</v>
      </c>
      <c r="N1084" t="str">
        <f t="shared" si="117"/>
        <v>Mayo de 2017</v>
      </c>
      <c r="O1084" s="24">
        <f t="shared" si="118"/>
        <v>42878</v>
      </c>
    </row>
    <row r="1085" spans="1:15" x14ac:dyDescent="0.3">
      <c r="A1085" s="1" t="s">
        <v>1350</v>
      </c>
      <c r="B1085" s="1" t="str">
        <f t="shared" si="112"/>
        <v>Mayo 24 de 2017</v>
      </c>
      <c r="C1085" s="1" t="s">
        <v>428</v>
      </c>
      <c r="D1085" s="2">
        <v>1924.33</v>
      </c>
      <c r="E1085" s="1" t="s">
        <v>429</v>
      </c>
      <c r="F1085" s="3">
        <v>-5.6488227737627126</v>
      </c>
      <c r="G1085" s="1" t="s">
        <v>430</v>
      </c>
      <c r="H1085" s="8">
        <f>VLOOKUP(B1085,'TRM2'!C:D,2,0)</f>
        <v>2904.61</v>
      </c>
      <c r="I1085" s="9">
        <f t="shared" si="113"/>
        <v>5589428.1612999998</v>
      </c>
      <c r="J1085" s="7">
        <f t="shared" si="114"/>
        <v>5589.4281612999994</v>
      </c>
      <c r="K1085" t="e">
        <f>VLOOKUP(A1085,'Cacao Nacional'!B:D,3,0)</f>
        <v>#N/A</v>
      </c>
      <c r="L1085" t="str">
        <f t="shared" si="115"/>
        <v>Mayo</v>
      </c>
      <c r="M1085" t="str">
        <f t="shared" si="116"/>
        <v>2017</v>
      </c>
      <c r="N1085" t="str">
        <f t="shared" si="117"/>
        <v>Mayo de 2017</v>
      </c>
      <c r="O1085" s="24">
        <f t="shared" si="118"/>
        <v>42879</v>
      </c>
    </row>
    <row r="1086" spans="1:15" x14ac:dyDescent="0.3">
      <c r="A1086" s="1" t="s">
        <v>1351</v>
      </c>
      <c r="B1086" s="1" t="str">
        <f t="shared" si="112"/>
        <v>Mayo 25 de 2017</v>
      </c>
      <c r="C1086" s="1" t="s">
        <v>428</v>
      </c>
      <c r="D1086" s="2">
        <v>1908.49</v>
      </c>
      <c r="E1086" s="1" t="s">
        <v>429</v>
      </c>
      <c r="F1086" s="3">
        <v>-0.82314363960442949</v>
      </c>
      <c r="G1086" s="1" t="s">
        <v>430</v>
      </c>
      <c r="H1086" s="8">
        <f>VLOOKUP(B1086,'TRM2'!C:D,2,0)</f>
        <v>2905.29</v>
      </c>
      <c r="I1086" s="9">
        <f t="shared" si="113"/>
        <v>5544716.9121000003</v>
      </c>
      <c r="J1086" s="7">
        <f t="shared" si="114"/>
        <v>5544.7169121000006</v>
      </c>
      <c r="K1086" t="e">
        <f>VLOOKUP(A1086,'Cacao Nacional'!B:D,3,0)</f>
        <v>#N/A</v>
      </c>
      <c r="L1086" t="str">
        <f t="shared" si="115"/>
        <v>Mayo</v>
      </c>
      <c r="M1086" t="str">
        <f t="shared" si="116"/>
        <v>2017</v>
      </c>
      <c r="N1086" t="str">
        <f t="shared" si="117"/>
        <v>Mayo de 2017</v>
      </c>
      <c r="O1086" s="24">
        <f t="shared" si="118"/>
        <v>42880</v>
      </c>
    </row>
    <row r="1087" spans="1:15" x14ac:dyDescent="0.3">
      <c r="A1087" s="1" t="s">
        <v>1352</v>
      </c>
      <c r="B1087" s="1" t="str">
        <f t="shared" si="112"/>
        <v>Mayo 26 de 2017</v>
      </c>
      <c r="C1087" s="1" t="s">
        <v>428</v>
      </c>
      <c r="D1087" s="2">
        <v>1936.25</v>
      </c>
      <c r="E1087" s="1" t="s">
        <v>429</v>
      </c>
      <c r="F1087" s="3">
        <v>1.4545530759920142</v>
      </c>
      <c r="G1087" s="1" t="s">
        <v>430</v>
      </c>
      <c r="H1087" s="8">
        <f>VLOOKUP(B1087,'TRM2'!C:D,2,0)</f>
        <v>2911.66</v>
      </c>
      <c r="I1087" s="9">
        <f t="shared" si="113"/>
        <v>5637701.6749999998</v>
      </c>
      <c r="J1087" s="7">
        <f t="shared" si="114"/>
        <v>5637.7016750000003</v>
      </c>
      <c r="K1087" t="e">
        <f>VLOOKUP(A1087,'Cacao Nacional'!B:D,3,0)</f>
        <v>#N/A</v>
      </c>
      <c r="L1087" t="str">
        <f t="shared" si="115"/>
        <v>Mayo</v>
      </c>
      <c r="M1087" t="str">
        <f t="shared" si="116"/>
        <v>2017</v>
      </c>
      <c r="N1087" t="str">
        <f t="shared" si="117"/>
        <v>Mayo de 2017</v>
      </c>
      <c r="O1087" s="24">
        <f t="shared" si="118"/>
        <v>42881</v>
      </c>
    </row>
    <row r="1088" spans="1:15" x14ac:dyDescent="0.3">
      <c r="A1088" s="1" t="s">
        <v>1353</v>
      </c>
      <c r="B1088" s="1" t="str">
        <f t="shared" si="112"/>
        <v>Mayo 30 de 2017</v>
      </c>
      <c r="C1088" s="1" t="s">
        <v>428</v>
      </c>
      <c r="D1088" s="2">
        <v>2055.13</v>
      </c>
      <c r="E1088" s="1" t="s">
        <v>429</v>
      </c>
      <c r="F1088" s="3">
        <v>6.1397030342156285</v>
      </c>
      <c r="G1088" s="1" t="s">
        <v>430</v>
      </c>
      <c r="H1088" s="8">
        <f>VLOOKUP(B1088,'TRM2'!C:D,2,0)</f>
        <v>2913.47</v>
      </c>
      <c r="I1088" s="9">
        <f t="shared" si="113"/>
        <v>5987559.6010999996</v>
      </c>
      <c r="J1088" s="7">
        <f t="shared" si="114"/>
        <v>5987.5596010999998</v>
      </c>
      <c r="K1088" t="e">
        <f>VLOOKUP(A1088,'Cacao Nacional'!B:D,3,0)</f>
        <v>#N/A</v>
      </c>
      <c r="L1088" t="str">
        <f t="shared" si="115"/>
        <v>Mayo</v>
      </c>
      <c r="M1088" t="str">
        <f t="shared" si="116"/>
        <v>2017</v>
      </c>
      <c r="N1088" t="str">
        <f t="shared" si="117"/>
        <v>Mayo de 2017</v>
      </c>
      <c r="O1088" s="24">
        <f t="shared" si="118"/>
        <v>42885</v>
      </c>
    </row>
    <row r="1089" spans="1:15" x14ac:dyDescent="0.3">
      <c r="A1089" s="1" t="s">
        <v>1354</v>
      </c>
      <c r="B1089" s="1" t="str">
        <f t="shared" si="112"/>
        <v>Mayo 31 de 2017</v>
      </c>
      <c r="C1089" s="1" t="s">
        <v>428</v>
      </c>
      <c r="D1089" s="2">
        <v>2065.7399999999998</v>
      </c>
      <c r="E1089" s="1" t="s">
        <v>429</v>
      </c>
      <c r="F1089" s="3">
        <v>0.51626904380743177</v>
      </c>
      <c r="G1089" s="1" t="s">
        <v>430</v>
      </c>
      <c r="H1089" s="8">
        <f>VLOOKUP(B1089,'TRM2'!C:D,2,0)</f>
        <v>2920.42</v>
      </c>
      <c r="I1089" s="9">
        <f t="shared" si="113"/>
        <v>6032828.4107999997</v>
      </c>
      <c r="J1089" s="7">
        <f t="shared" si="114"/>
        <v>6032.8284107999998</v>
      </c>
      <c r="K1089" t="e">
        <f>VLOOKUP(A1089,'Cacao Nacional'!B:D,3,0)</f>
        <v>#N/A</v>
      </c>
      <c r="L1089" t="str">
        <f t="shared" si="115"/>
        <v>Mayo</v>
      </c>
      <c r="M1089" t="str">
        <f t="shared" si="116"/>
        <v>2017</v>
      </c>
      <c r="N1089" t="str">
        <f t="shared" si="117"/>
        <v>Mayo de 2017</v>
      </c>
      <c r="O1089" s="24">
        <f t="shared" si="118"/>
        <v>42886</v>
      </c>
    </row>
    <row r="1090" spans="1:15" x14ac:dyDescent="0.3">
      <c r="A1090" s="1" t="s">
        <v>1355</v>
      </c>
      <c r="B1090" s="1" t="str">
        <f t="shared" si="112"/>
        <v>Junio 1 de 2017</v>
      </c>
      <c r="C1090" s="1" t="s">
        <v>428</v>
      </c>
      <c r="D1090" s="2">
        <v>2049.9299999999998</v>
      </c>
      <c r="E1090" s="1" t="s">
        <v>429</v>
      </c>
      <c r="F1090" s="3">
        <v>-0.76534317000203056</v>
      </c>
      <c r="G1090" s="1" t="s">
        <v>430</v>
      </c>
      <c r="H1090" s="8">
        <f>VLOOKUP(B1090,'TRM2'!C:D,2,0)</f>
        <v>2921</v>
      </c>
      <c r="I1090" s="9">
        <f t="shared" si="113"/>
        <v>5987845.5299999993</v>
      </c>
      <c r="J1090" s="7">
        <f t="shared" si="114"/>
        <v>5987.8455299999996</v>
      </c>
      <c r="K1090" t="e">
        <f>VLOOKUP(A1090,'Cacao Nacional'!B:D,3,0)</f>
        <v>#N/A</v>
      </c>
      <c r="L1090" t="str">
        <f t="shared" si="115"/>
        <v>Junio</v>
      </c>
      <c r="M1090" t="str">
        <f t="shared" si="116"/>
        <v>2017</v>
      </c>
      <c r="N1090" t="str">
        <f t="shared" si="117"/>
        <v>Junio de 2017</v>
      </c>
      <c r="O1090" s="24">
        <f t="shared" si="118"/>
        <v>42887</v>
      </c>
    </row>
    <row r="1091" spans="1:15" x14ac:dyDescent="0.3">
      <c r="A1091" s="1" t="s">
        <v>1356</v>
      </c>
      <c r="B1091" s="1" t="str">
        <f t="shared" ref="B1091:B1154" si="119">MID(A1091,FIND(",",A1091,1)+2,LEN(A1091)-FIND(",",A1091,1))</f>
        <v>Junio 2 de 2017</v>
      </c>
      <c r="C1091" s="1" t="s">
        <v>428</v>
      </c>
      <c r="D1091" s="2">
        <v>2027.1</v>
      </c>
      <c r="E1091" s="1" t="s">
        <v>429</v>
      </c>
      <c r="F1091" s="3">
        <v>-1.113696565248566</v>
      </c>
      <c r="G1091" s="1" t="s">
        <v>430</v>
      </c>
      <c r="H1091" s="8">
        <f>VLOOKUP(B1091,'TRM2'!C:D,2,0)</f>
        <v>2895.73</v>
      </c>
      <c r="I1091" s="9">
        <f t="shared" ref="I1091:I1154" si="120">D1091*H1091</f>
        <v>5869934.2829999998</v>
      </c>
      <c r="J1091" s="7">
        <f t="shared" ref="J1091:J1154" si="121">I1091/1000</f>
        <v>5869.9342829999996</v>
      </c>
      <c r="K1091" t="e">
        <f>VLOOKUP(A1091,'Cacao Nacional'!B:D,3,0)</f>
        <v>#N/A</v>
      </c>
      <c r="L1091" t="str">
        <f t="shared" ref="L1091:L1154" si="122">MID(A1091,FIND(" ",A1091,1)+1,FIND(" ",A1091,FIND(" ",A1091,1)+1)-FIND(" ",A1091,1)-1)</f>
        <v>Junio</v>
      </c>
      <c r="M1091" t="str">
        <f t="shared" ref="M1091:M1154" si="123">RIGHT(A1091,4)</f>
        <v>2017</v>
      </c>
      <c r="N1091" t="str">
        <f t="shared" ref="N1091:N1154" si="124">_xlfn.CONCAT(L1091," de ",M1091)</f>
        <v>Junio de 2017</v>
      </c>
      <c r="O1091" s="24">
        <f t="shared" ref="O1091:O1154" si="125">VALUE(TEXT(VALUE(MID(A1091,FIND(" ",A1091,FIND(" ",A1091,1)+1)+1,FIND(" ",A1091,FIND(" ",A1091,FIND(" ",A1091,1)+1)+1)-FIND(" ",A1091,FIND(" ",A1091,1)+1)-1))&amp;"/"&amp;MONTH(L1091&amp;1)&amp;"/"&amp;VALUE(M1091),"dd/mm/yyyy"))</f>
        <v>42888</v>
      </c>
    </row>
    <row r="1092" spans="1:15" x14ac:dyDescent="0.3">
      <c r="A1092" s="1" t="s">
        <v>1357</v>
      </c>
      <c r="B1092" s="1" t="str">
        <f t="shared" si="119"/>
        <v>Junio 5 de 2017</v>
      </c>
      <c r="C1092" s="1" t="s">
        <v>428</v>
      </c>
      <c r="D1092" s="2">
        <v>2016.53</v>
      </c>
      <c r="E1092" s="1" t="s">
        <v>429</v>
      </c>
      <c r="F1092" s="3">
        <v>-0.5214345616891094</v>
      </c>
      <c r="G1092" s="1" t="s">
        <v>430</v>
      </c>
      <c r="H1092" s="8">
        <f>VLOOKUP(B1092,'TRM2'!C:D,2,0)</f>
        <v>2894.72</v>
      </c>
      <c r="I1092" s="9">
        <f t="shared" si="120"/>
        <v>5837289.7215999998</v>
      </c>
      <c r="J1092" s="7">
        <f t="shared" si="121"/>
        <v>5837.2897216000001</v>
      </c>
      <c r="K1092">
        <f>VLOOKUP(A1092,'Cacao Nacional'!B:D,3,0)</f>
        <v>4980</v>
      </c>
      <c r="L1092" t="str">
        <f t="shared" si="122"/>
        <v>Junio</v>
      </c>
      <c r="M1092" t="str">
        <f t="shared" si="123"/>
        <v>2017</v>
      </c>
      <c r="N1092" t="str">
        <f t="shared" si="124"/>
        <v>Junio de 2017</v>
      </c>
      <c r="O1092" s="24">
        <f t="shared" si="125"/>
        <v>42891</v>
      </c>
    </row>
    <row r="1093" spans="1:15" x14ac:dyDescent="0.3">
      <c r="A1093" s="1" t="s">
        <v>1358</v>
      </c>
      <c r="B1093" s="1" t="str">
        <f t="shared" si="119"/>
        <v>Junio 6 de 2017</v>
      </c>
      <c r="C1093" s="1" t="s">
        <v>428</v>
      </c>
      <c r="D1093" s="2">
        <v>2010.81</v>
      </c>
      <c r="E1093" s="1" t="s">
        <v>429</v>
      </c>
      <c r="F1093" s="3">
        <v>-0.28365558657694295</v>
      </c>
      <c r="G1093" s="1" t="s">
        <v>430</v>
      </c>
      <c r="H1093" s="8">
        <f>VLOOKUP(B1093,'TRM2'!C:D,2,0)</f>
        <v>2895.85</v>
      </c>
      <c r="I1093" s="9">
        <f t="shared" si="120"/>
        <v>5823004.1384999994</v>
      </c>
      <c r="J1093" s="7">
        <f t="shared" si="121"/>
        <v>5823.0041384999995</v>
      </c>
      <c r="K1093" t="e">
        <f>VLOOKUP(A1093,'Cacao Nacional'!B:D,3,0)</f>
        <v>#N/A</v>
      </c>
      <c r="L1093" t="str">
        <f t="shared" si="122"/>
        <v>Junio</v>
      </c>
      <c r="M1093" t="str">
        <f t="shared" si="123"/>
        <v>2017</v>
      </c>
      <c r="N1093" t="str">
        <f t="shared" si="124"/>
        <v>Junio de 2017</v>
      </c>
      <c r="O1093" s="24">
        <f t="shared" si="125"/>
        <v>42892</v>
      </c>
    </row>
    <row r="1094" spans="1:15" x14ac:dyDescent="0.3">
      <c r="A1094" s="1" t="s">
        <v>1359</v>
      </c>
      <c r="B1094" s="1" t="str">
        <f t="shared" si="119"/>
        <v>Junio 7 de 2017</v>
      </c>
      <c r="C1094" s="1" t="s">
        <v>428</v>
      </c>
      <c r="D1094" s="2">
        <v>2000.43</v>
      </c>
      <c r="E1094" s="1" t="s">
        <v>429</v>
      </c>
      <c r="F1094" s="3">
        <v>-0.51620988556849634</v>
      </c>
      <c r="G1094" s="1" t="s">
        <v>430</v>
      </c>
      <c r="H1094" s="8">
        <f>VLOOKUP(B1094,'TRM2'!C:D,2,0)</f>
        <v>2893.76</v>
      </c>
      <c r="I1094" s="9">
        <f t="shared" si="120"/>
        <v>5788764.3168000011</v>
      </c>
      <c r="J1094" s="7">
        <f t="shared" si="121"/>
        <v>5788.7643168000013</v>
      </c>
      <c r="K1094" t="e">
        <f>VLOOKUP(A1094,'Cacao Nacional'!B:D,3,0)</f>
        <v>#N/A</v>
      </c>
      <c r="L1094" t="str">
        <f t="shared" si="122"/>
        <v>Junio</v>
      </c>
      <c r="M1094" t="str">
        <f t="shared" si="123"/>
        <v>2017</v>
      </c>
      <c r="N1094" t="str">
        <f t="shared" si="124"/>
        <v>Junio de 2017</v>
      </c>
      <c r="O1094" s="24">
        <f t="shared" si="125"/>
        <v>42893</v>
      </c>
    </row>
    <row r="1095" spans="1:15" x14ac:dyDescent="0.3">
      <c r="A1095" s="1" t="s">
        <v>1360</v>
      </c>
      <c r="B1095" s="1" t="str">
        <f t="shared" si="119"/>
        <v>Junio 8 de 2017</v>
      </c>
      <c r="C1095" s="1" t="s">
        <v>428</v>
      </c>
      <c r="D1095" s="2">
        <v>2005.66</v>
      </c>
      <c r="E1095" s="1" t="s">
        <v>429</v>
      </c>
      <c r="F1095" s="3">
        <v>0.26144378958524006</v>
      </c>
      <c r="G1095" s="1" t="s">
        <v>430</v>
      </c>
      <c r="H1095" s="8">
        <f>VLOOKUP(B1095,'TRM2'!C:D,2,0)</f>
        <v>2907.1</v>
      </c>
      <c r="I1095" s="9">
        <f t="shared" si="120"/>
        <v>5830654.1859999998</v>
      </c>
      <c r="J1095" s="7">
        <f t="shared" si="121"/>
        <v>5830.6541859999998</v>
      </c>
      <c r="K1095" t="e">
        <f>VLOOKUP(A1095,'Cacao Nacional'!B:D,3,0)</f>
        <v>#N/A</v>
      </c>
      <c r="L1095" t="str">
        <f t="shared" si="122"/>
        <v>Junio</v>
      </c>
      <c r="M1095" t="str">
        <f t="shared" si="123"/>
        <v>2017</v>
      </c>
      <c r="N1095" t="str">
        <f t="shared" si="124"/>
        <v>Junio de 2017</v>
      </c>
      <c r="O1095" s="24">
        <f t="shared" si="125"/>
        <v>42894</v>
      </c>
    </row>
    <row r="1096" spans="1:15" x14ac:dyDescent="0.3">
      <c r="A1096" s="1" t="s">
        <v>1361</v>
      </c>
      <c r="B1096" s="1" t="str">
        <f t="shared" si="119"/>
        <v>Junio 9 de 2017</v>
      </c>
      <c r="C1096" s="1" t="s">
        <v>428</v>
      </c>
      <c r="D1096" s="2">
        <v>2056.0500000000002</v>
      </c>
      <c r="E1096" s="1" t="s">
        <v>429</v>
      </c>
      <c r="F1096" s="3">
        <v>2.5123899364797673</v>
      </c>
      <c r="G1096" s="1" t="s">
        <v>430</v>
      </c>
      <c r="H1096" s="8">
        <f>VLOOKUP(B1096,'TRM2'!C:D,2,0)</f>
        <v>2919.82</v>
      </c>
      <c r="I1096" s="9">
        <f t="shared" si="120"/>
        <v>6003295.9110000012</v>
      </c>
      <c r="J1096" s="7">
        <f t="shared" si="121"/>
        <v>6003.2959110000011</v>
      </c>
      <c r="K1096" t="e">
        <f>VLOOKUP(A1096,'Cacao Nacional'!B:D,3,0)</f>
        <v>#N/A</v>
      </c>
      <c r="L1096" t="str">
        <f t="shared" si="122"/>
        <v>Junio</v>
      </c>
      <c r="M1096" t="str">
        <f t="shared" si="123"/>
        <v>2017</v>
      </c>
      <c r="N1096" t="str">
        <f t="shared" si="124"/>
        <v>Junio de 2017</v>
      </c>
      <c r="O1096" s="24">
        <f t="shared" si="125"/>
        <v>42895</v>
      </c>
    </row>
    <row r="1097" spans="1:15" x14ac:dyDescent="0.3">
      <c r="A1097" s="1" t="s">
        <v>201</v>
      </c>
      <c r="B1097" s="1" t="str">
        <f t="shared" si="119"/>
        <v>Junio 12 de 2017</v>
      </c>
      <c r="C1097" s="1" t="s">
        <v>428</v>
      </c>
      <c r="D1097" s="2">
        <v>2098.5300000000002</v>
      </c>
      <c r="E1097" s="1" t="s">
        <v>429</v>
      </c>
      <c r="F1097" s="3">
        <v>2.066097614357628</v>
      </c>
      <c r="G1097" s="1" t="s">
        <v>430</v>
      </c>
      <c r="H1097" s="8">
        <f>VLOOKUP(B1097,'TRM2'!C:D,2,0)</f>
        <v>2919.58</v>
      </c>
      <c r="I1097" s="9">
        <f t="shared" si="120"/>
        <v>6126826.2174000004</v>
      </c>
      <c r="J1097" s="7">
        <f t="shared" si="121"/>
        <v>6126.8262174000001</v>
      </c>
      <c r="K1097">
        <f>VLOOKUP(A1097,'Cacao Nacional'!B:D,3,0)</f>
        <v>4878</v>
      </c>
      <c r="L1097" t="str">
        <f t="shared" si="122"/>
        <v>Junio</v>
      </c>
      <c r="M1097" t="str">
        <f t="shared" si="123"/>
        <v>2017</v>
      </c>
      <c r="N1097" t="str">
        <f t="shared" si="124"/>
        <v>Junio de 2017</v>
      </c>
      <c r="O1097" s="24">
        <f t="shared" si="125"/>
        <v>42898</v>
      </c>
    </row>
    <row r="1098" spans="1:15" x14ac:dyDescent="0.3">
      <c r="A1098" s="1" t="s">
        <v>1362</v>
      </c>
      <c r="B1098" s="1" t="str">
        <f t="shared" si="119"/>
        <v>Junio 13 de 2017</v>
      </c>
      <c r="C1098" s="1" t="s">
        <v>428</v>
      </c>
      <c r="D1098" s="2">
        <v>2065.09</v>
      </c>
      <c r="E1098" s="1" t="s">
        <v>429</v>
      </c>
      <c r="F1098" s="3">
        <v>-1.5934963998608573</v>
      </c>
      <c r="G1098" s="1" t="s">
        <v>430</v>
      </c>
      <c r="H1098" s="8">
        <f>VLOOKUP(B1098,'TRM2'!C:D,2,0)</f>
        <v>2929.2</v>
      </c>
      <c r="I1098" s="9">
        <f t="shared" si="120"/>
        <v>6049061.6280000005</v>
      </c>
      <c r="J1098" s="7">
        <f t="shared" si="121"/>
        <v>6049.0616280000004</v>
      </c>
      <c r="K1098" t="e">
        <f>VLOOKUP(A1098,'Cacao Nacional'!B:D,3,0)</f>
        <v>#N/A</v>
      </c>
      <c r="L1098" t="str">
        <f t="shared" si="122"/>
        <v>Junio</v>
      </c>
      <c r="M1098" t="str">
        <f t="shared" si="123"/>
        <v>2017</v>
      </c>
      <c r="N1098" t="str">
        <f t="shared" si="124"/>
        <v>Junio de 2017</v>
      </c>
      <c r="O1098" s="24">
        <f t="shared" si="125"/>
        <v>42899</v>
      </c>
    </row>
    <row r="1099" spans="1:15" x14ac:dyDescent="0.3">
      <c r="A1099" s="1" t="s">
        <v>1363</v>
      </c>
      <c r="B1099" s="1" t="str">
        <f t="shared" si="119"/>
        <v>Junio 14 de 2017</v>
      </c>
      <c r="C1099" s="1" t="s">
        <v>428</v>
      </c>
      <c r="D1099" s="2">
        <v>2088.59</v>
      </c>
      <c r="E1099" s="1" t="s">
        <v>429</v>
      </c>
      <c r="F1099" s="3">
        <v>1.1379649313104998</v>
      </c>
      <c r="G1099" s="1" t="s">
        <v>430</v>
      </c>
      <c r="H1099" s="8">
        <f>VLOOKUP(B1099,'TRM2'!C:D,2,0)</f>
        <v>2933.13</v>
      </c>
      <c r="I1099" s="9">
        <f t="shared" si="120"/>
        <v>6126105.9867000002</v>
      </c>
      <c r="J1099" s="7">
        <f t="shared" si="121"/>
        <v>6126.1059867000004</v>
      </c>
      <c r="K1099" t="e">
        <f>VLOOKUP(A1099,'Cacao Nacional'!B:D,3,0)</f>
        <v>#N/A</v>
      </c>
      <c r="L1099" t="str">
        <f t="shared" si="122"/>
        <v>Junio</v>
      </c>
      <c r="M1099" t="str">
        <f t="shared" si="123"/>
        <v>2017</v>
      </c>
      <c r="N1099" t="str">
        <f t="shared" si="124"/>
        <v>Junio de 2017</v>
      </c>
      <c r="O1099" s="24">
        <f t="shared" si="125"/>
        <v>42900</v>
      </c>
    </row>
    <row r="1100" spans="1:15" x14ac:dyDescent="0.3">
      <c r="A1100" s="1" t="s">
        <v>1364</v>
      </c>
      <c r="B1100" s="1" t="str">
        <f t="shared" si="119"/>
        <v>Junio 15 de 2017</v>
      </c>
      <c r="C1100" s="1" t="s">
        <v>428</v>
      </c>
      <c r="D1100" s="2">
        <v>2108.19</v>
      </c>
      <c r="E1100" s="1" t="s">
        <v>429</v>
      </c>
      <c r="F1100" s="3">
        <v>0.93843214800415142</v>
      </c>
      <c r="G1100" s="1" t="s">
        <v>430</v>
      </c>
      <c r="H1100" s="8">
        <f>VLOOKUP(B1100,'TRM2'!C:D,2,0)</f>
        <v>2924.75</v>
      </c>
      <c r="I1100" s="9">
        <f t="shared" si="120"/>
        <v>6165928.7025000006</v>
      </c>
      <c r="J1100" s="7">
        <f t="shared" si="121"/>
        <v>6165.9287025000003</v>
      </c>
      <c r="K1100" t="e">
        <f>VLOOKUP(A1100,'Cacao Nacional'!B:D,3,0)</f>
        <v>#N/A</v>
      </c>
      <c r="L1100" t="str">
        <f t="shared" si="122"/>
        <v>Junio</v>
      </c>
      <c r="M1100" t="str">
        <f t="shared" si="123"/>
        <v>2017</v>
      </c>
      <c r="N1100" t="str">
        <f t="shared" si="124"/>
        <v>Junio de 2017</v>
      </c>
      <c r="O1100" s="24">
        <f t="shared" si="125"/>
        <v>42901</v>
      </c>
    </row>
    <row r="1101" spans="1:15" x14ac:dyDescent="0.3">
      <c r="A1101" s="1" t="s">
        <v>1365</v>
      </c>
      <c r="B1101" s="1" t="str">
        <f t="shared" si="119"/>
        <v>Junio 16 de 2017</v>
      </c>
      <c r="C1101" s="1" t="s">
        <v>428</v>
      </c>
      <c r="D1101" s="2">
        <v>2075.04</v>
      </c>
      <c r="E1101" s="1" t="s">
        <v>429</v>
      </c>
      <c r="F1101" s="3">
        <v>-1.5724389167959287</v>
      </c>
      <c r="G1101" s="1" t="s">
        <v>430</v>
      </c>
      <c r="H1101" s="8">
        <f>VLOOKUP(B1101,'TRM2'!C:D,2,0)</f>
        <v>2953.83</v>
      </c>
      <c r="I1101" s="9">
        <f t="shared" si="120"/>
        <v>6129315.4031999996</v>
      </c>
      <c r="J1101" s="7">
        <f t="shared" si="121"/>
        <v>6129.3154031999993</v>
      </c>
      <c r="K1101" t="e">
        <f>VLOOKUP(A1101,'Cacao Nacional'!B:D,3,0)</f>
        <v>#N/A</v>
      </c>
      <c r="L1101" t="str">
        <f t="shared" si="122"/>
        <v>Junio</v>
      </c>
      <c r="M1101" t="str">
        <f t="shared" si="123"/>
        <v>2017</v>
      </c>
      <c r="N1101" t="str">
        <f t="shared" si="124"/>
        <v>Junio de 2017</v>
      </c>
      <c r="O1101" s="24">
        <f t="shared" si="125"/>
        <v>42902</v>
      </c>
    </row>
    <row r="1102" spans="1:15" x14ac:dyDescent="0.3">
      <c r="A1102" s="1" t="s">
        <v>202</v>
      </c>
      <c r="B1102" s="1" t="str">
        <f t="shared" si="119"/>
        <v>Junio 19 de 2017</v>
      </c>
      <c r="C1102" s="1" t="s">
        <v>428</v>
      </c>
      <c r="D1102" s="2">
        <v>1988.87</v>
      </c>
      <c r="E1102" s="1" t="s">
        <v>429</v>
      </c>
      <c r="F1102" s="3">
        <v>-4.1526910324620285</v>
      </c>
      <c r="G1102" s="1" t="s">
        <v>430</v>
      </c>
      <c r="H1102" s="8">
        <f>VLOOKUP(B1102,'TRM2'!C:D,2,0)</f>
        <v>2961.68</v>
      </c>
      <c r="I1102" s="9">
        <f t="shared" si="120"/>
        <v>5890396.5015999991</v>
      </c>
      <c r="J1102" s="7">
        <f t="shared" si="121"/>
        <v>5890.3965015999993</v>
      </c>
      <c r="K1102">
        <f>VLOOKUP(A1102,'Cacao Nacional'!B:D,3,0)</f>
        <v>4924</v>
      </c>
      <c r="L1102" t="str">
        <f t="shared" si="122"/>
        <v>Junio</v>
      </c>
      <c r="M1102" t="str">
        <f t="shared" si="123"/>
        <v>2017</v>
      </c>
      <c r="N1102" t="str">
        <f t="shared" si="124"/>
        <v>Junio de 2017</v>
      </c>
      <c r="O1102" s="24">
        <f t="shared" si="125"/>
        <v>42905</v>
      </c>
    </row>
    <row r="1103" spans="1:15" x14ac:dyDescent="0.3">
      <c r="A1103" s="1" t="s">
        <v>1366</v>
      </c>
      <c r="B1103" s="1" t="str">
        <f t="shared" si="119"/>
        <v>Junio 20 de 2017</v>
      </c>
      <c r="C1103" s="1" t="s">
        <v>428</v>
      </c>
      <c r="D1103" s="2">
        <v>1971.89</v>
      </c>
      <c r="E1103" s="1" t="s">
        <v>429</v>
      </c>
      <c r="F1103" s="3">
        <v>-0.85375112501067407</v>
      </c>
      <c r="G1103" s="1" t="s">
        <v>430</v>
      </c>
      <c r="H1103" s="8">
        <f>VLOOKUP(B1103,'TRM2'!C:D,2,0)</f>
        <v>2961.68</v>
      </c>
      <c r="I1103" s="9">
        <f t="shared" si="120"/>
        <v>5840107.1752000004</v>
      </c>
      <c r="J1103" s="7">
        <f t="shared" si="121"/>
        <v>5840.1071752000007</v>
      </c>
      <c r="K1103" t="e">
        <f>VLOOKUP(A1103,'Cacao Nacional'!B:D,3,0)</f>
        <v>#N/A</v>
      </c>
      <c r="L1103" t="str">
        <f t="shared" si="122"/>
        <v>Junio</v>
      </c>
      <c r="M1103" t="str">
        <f t="shared" si="123"/>
        <v>2017</v>
      </c>
      <c r="N1103" t="str">
        <f t="shared" si="124"/>
        <v>Junio de 2017</v>
      </c>
      <c r="O1103" s="24">
        <f t="shared" si="125"/>
        <v>42906</v>
      </c>
    </row>
    <row r="1104" spans="1:15" x14ac:dyDescent="0.3">
      <c r="A1104" s="1" t="s">
        <v>1367</v>
      </c>
      <c r="B1104" s="1" t="str">
        <f t="shared" si="119"/>
        <v>Junio 21 de 2017</v>
      </c>
      <c r="C1104" s="1" t="s">
        <v>428</v>
      </c>
      <c r="D1104" s="2">
        <v>1908.7</v>
      </c>
      <c r="E1104" s="1" t="s">
        <v>429</v>
      </c>
      <c r="F1104" s="3">
        <v>-3.2045398069872078</v>
      </c>
      <c r="G1104" s="1" t="s">
        <v>430</v>
      </c>
      <c r="H1104" s="8">
        <f>VLOOKUP(B1104,'TRM2'!C:D,2,0)</f>
        <v>3029.53</v>
      </c>
      <c r="I1104" s="9">
        <f t="shared" si="120"/>
        <v>5782463.9110000003</v>
      </c>
      <c r="J1104" s="7">
        <f t="shared" si="121"/>
        <v>5782.4639110000007</v>
      </c>
      <c r="K1104" t="e">
        <f>VLOOKUP(A1104,'Cacao Nacional'!B:D,3,0)</f>
        <v>#N/A</v>
      </c>
      <c r="L1104" t="str">
        <f t="shared" si="122"/>
        <v>Junio</v>
      </c>
      <c r="M1104" t="str">
        <f t="shared" si="123"/>
        <v>2017</v>
      </c>
      <c r="N1104" t="str">
        <f t="shared" si="124"/>
        <v>Junio de 2017</v>
      </c>
      <c r="O1104" s="24">
        <f t="shared" si="125"/>
        <v>42907</v>
      </c>
    </row>
    <row r="1105" spans="1:15" x14ac:dyDescent="0.3">
      <c r="A1105" s="1" t="s">
        <v>1368</v>
      </c>
      <c r="B1105" s="1" t="str">
        <f t="shared" si="119"/>
        <v>Junio 22 de 2017</v>
      </c>
      <c r="C1105" s="1" t="s">
        <v>428</v>
      </c>
      <c r="D1105" s="2">
        <v>1884.92</v>
      </c>
      <c r="E1105" s="1" t="s">
        <v>429</v>
      </c>
      <c r="F1105" s="3">
        <v>-1.2458741551841552</v>
      </c>
      <c r="G1105" s="1" t="s">
        <v>430</v>
      </c>
      <c r="H1105" s="8">
        <f>VLOOKUP(B1105,'TRM2'!C:D,2,0)</f>
        <v>3053.9</v>
      </c>
      <c r="I1105" s="9">
        <f t="shared" si="120"/>
        <v>5756357.1880000001</v>
      </c>
      <c r="J1105" s="7">
        <f t="shared" si="121"/>
        <v>5756.357188</v>
      </c>
      <c r="K1105" t="e">
        <f>VLOOKUP(A1105,'Cacao Nacional'!B:D,3,0)</f>
        <v>#N/A</v>
      </c>
      <c r="L1105" t="str">
        <f t="shared" si="122"/>
        <v>Junio</v>
      </c>
      <c r="M1105" t="str">
        <f t="shared" si="123"/>
        <v>2017</v>
      </c>
      <c r="N1105" t="str">
        <f t="shared" si="124"/>
        <v>Junio de 2017</v>
      </c>
      <c r="O1105" s="24">
        <f t="shared" si="125"/>
        <v>42908</v>
      </c>
    </row>
    <row r="1106" spans="1:15" x14ac:dyDescent="0.3">
      <c r="A1106" s="1" t="s">
        <v>1369</v>
      </c>
      <c r="B1106" s="1" t="str">
        <f t="shared" si="119"/>
        <v>Junio 23 de 2017</v>
      </c>
      <c r="C1106" s="1" t="s">
        <v>428</v>
      </c>
      <c r="D1106" s="2">
        <v>1936.34</v>
      </c>
      <c r="E1106" s="1" t="s">
        <v>429</v>
      </c>
      <c r="F1106" s="3">
        <v>2.7279672346836916</v>
      </c>
      <c r="G1106" s="1" t="s">
        <v>430</v>
      </c>
      <c r="H1106" s="8">
        <f>VLOOKUP(B1106,'TRM2'!C:D,2,0)</f>
        <v>3035.83</v>
      </c>
      <c r="I1106" s="9">
        <f t="shared" si="120"/>
        <v>5878399.0621999996</v>
      </c>
      <c r="J1106" s="7">
        <f t="shared" si="121"/>
        <v>5878.3990621999992</v>
      </c>
      <c r="K1106" t="e">
        <f>VLOOKUP(A1106,'Cacao Nacional'!B:D,3,0)</f>
        <v>#N/A</v>
      </c>
      <c r="L1106" t="str">
        <f t="shared" si="122"/>
        <v>Junio</v>
      </c>
      <c r="M1106" t="str">
        <f t="shared" si="123"/>
        <v>2017</v>
      </c>
      <c r="N1106" t="str">
        <f t="shared" si="124"/>
        <v>Junio de 2017</v>
      </c>
      <c r="O1106" s="24">
        <f t="shared" si="125"/>
        <v>42909</v>
      </c>
    </row>
    <row r="1107" spans="1:15" x14ac:dyDescent="0.3">
      <c r="A1107" s="1" t="s">
        <v>203</v>
      </c>
      <c r="B1107" s="1" t="str">
        <f t="shared" si="119"/>
        <v>Junio 26 de 2017</v>
      </c>
      <c r="C1107" s="1" t="s">
        <v>428</v>
      </c>
      <c r="D1107" s="2">
        <v>1901.01</v>
      </c>
      <c r="E1107" s="1" t="s">
        <v>429</v>
      </c>
      <c r="F1107" s="3">
        <v>-1.8245762624332467</v>
      </c>
      <c r="G1107" s="1" t="s">
        <v>430</v>
      </c>
      <c r="H1107" s="8">
        <f>VLOOKUP(B1107,'TRM2'!C:D,2,0)</f>
        <v>3010.68</v>
      </c>
      <c r="I1107" s="9">
        <f t="shared" si="120"/>
        <v>5723332.7867999999</v>
      </c>
      <c r="J1107" s="7">
        <f t="shared" si="121"/>
        <v>5723.3327867999997</v>
      </c>
      <c r="K1107">
        <f>VLOOKUP(A1107,'Cacao Nacional'!B:D,3,0)</f>
        <v>4744</v>
      </c>
      <c r="L1107" t="str">
        <f t="shared" si="122"/>
        <v>Junio</v>
      </c>
      <c r="M1107" t="str">
        <f t="shared" si="123"/>
        <v>2017</v>
      </c>
      <c r="N1107" t="str">
        <f t="shared" si="124"/>
        <v>Junio de 2017</v>
      </c>
      <c r="O1107" s="24">
        <f t="shared" si="125"/>
        <v>42912</v>
      </c>
    </row>
    <row r="1108" spans="1:15" x14ac:dyDescent="0.3">
      <c r="A1108" s="1" t="s">
        <v>1370</v>
      </c>
      <c r="B1108" s="1" t="str">
        <f t="shared" si="119"/>
        <v>Junio 27 de 2017</v>
      </c>
      <c r="C1108" s="1" t="s">
        <v>428</v>
      </c>
      <c r="D1108" s="2">
        <v>1918.98</v>
      </c>
      <c r="E1108" s="1" t="s">
        <v>429</v>
      </c>
      <c r="F1108" s="3">
        <v>0.94528697902693981</v>
      </c>
      <c r="G1108" s="1" t="s">
        <v>430</v>
      </c>
      <c r="H1108" s="8">
        <f>VLOOKUP(B1108,'TRM2'!C:D,2,0)</f>
        <v>3010.68</v>
      </c>
      <c r="I1108" s="9">
        <f t="shared" si="120"/>
        <v>5777434.7063999996</v>
      </c>
      <c r="J1108" s="7">
        <f t="shared" si="121"/>
        <v>5777.4347063999994</v>
      </c>
      <c r="K1108" t="e">
        <f>VLOOKUP(A1108,'Cacao Nacional'!B:D,3,0)</f>
        <v>#N/A</v>
      </c>
      <c r="L1108" t="str">
        <f t="shared" si="122"/>
        <v>Junio</v>
      </c>
      <c r="M1108" t="str">
        <f t="shared" si="123"/>
        <v>2017</v>
      </c>
      <c r="N1108" t="str">
        <f t="shared" si="124"/>
        <v>Junio de 2017</v>
      </c>
      <c r="O1108" s="24">
        <f t="shared" si="125"/>
        <v>42913</v>
      </c>
    </row>
    <row r="1109" spans="1:15" x14ac:dyDescent="0.3">
      <c r="A1109" s="1" t="s">
        <v>1371</v>
      </c>
      <c r="B1109" s="1" t="str">
        <f t="shared" si="119"/>
        <v>Junio 28 de 2017</v>
      </c>
      <c r="C1109" s="1" t="s">
        <v>428</v>
      </c>
      <c r="D1109" s="2">
        <v>1940.38</v>
      </c>
      <c r="E1109" s="1" t="s">
        <v>429</v>
      </c>
      <c r="F1109" s="3">
        <v>1.1151757704613958</v>
      </c>
      <c r="G1109" s="1" t="s">
        <v>430</v>
      </c>
      <c r="H1109" s="8">
        <f>VLOOKUP(B1109,'TRM2'!C:D,2,0)</f>
        <v>3025.28</v>
      </c>
      <c r="I1109" s="9">
        <f t="shared" si="120"/>
        <v>5870192.806400001</v>
      </c>
      <c r="J1109" s="7">
        <f t="shared" si="121"/>
        <v>5870.1928064000012</v>
      </c>
      <c r="K1109" t="e">
        <f>VLOOKUP(A1109,'Cacao Nacional'!B:D,3,0)</f>
        <v>#N/A</v>
      </c>
      <c r="L1109" t="str">
        <f t="shared" si="122"/>
        <v>Junio</v>
      </c>
      <c r="M1109" t="str">
        <f t="shared" si="123"/>
        <v>2017</v>
      </c>
      <c r="N1109" t="str">
        <f t="shared" si="124"/>
        <v>Junio de 2017</v>
      </c>
      <c r="O1109" s="24">
        <f t="shared" si="125"/>
        <v>42914</v>
      </c>
    </row>
    <row r="1110" spans="1:15" x14ac:dyDescent="0.3">
      <c r="A1110" s="1" t="s">
        <v>1372</v>
      </c>
      <c r="B1110" s="1" t="str">
        <f t="shared" si="119"/>
        <v>Junio 29 de 2017</v>
      </c>
      <c r="C1110" s="1" t="s">
        <v>428</v>
      </c>
      <c r="D1110" s="2">
        <v>1920.27</v>
      </c>
      <c r="E1110" s="1" t="s">
        <v>429</v>
      </c>
      <c r="F1110" s="3">
        <v>-1.036394932951284</v>
      </c>
      <c r="G1110" s="1" t="s">
        <v>430</v>
      </c>
      <c r="H1110" s="8">
        <f>VLOOKUP(B1110,'TRM2'!C:D,2,0)</f>
        <v>3023.64</v>
      </c>
      <c r="I1110" s="9">
        <f t="shared" si="120"/>
        <v>5806205.1827999996</v>
      </c>
      <c r="J1110" s="7">
        <f t="shared" si="121"/>
        <v>5806.2051827999994</v>
      </c>
      <c r="K1110" t="e">
        <f>VLOOKUP(A1110,'Cacao Nacional'!B:D,3,0)</f>
        <v>#N/A</v>
      </c>
      <c r="L1110" t="str">
        <f t="shared" si="122"/>
        <v>Junio</v>
      </c>
      <c r="M1110" t="str">
        <f t="shared" si="123"/>
        <v>2017</v>
      </c>
      <c r="N1110" t="str">
        <f t="shared" si="124"/>
        <v>Junio de 2017</v>
      </c>
      <c r="O1110" s="24">
        <f t="shared" si="125"/>
        <v>42915</v>
      </c>
    </row>
    <row r="1111" spans="1:15" x14ac:dyDescent="0.3">
      <c r="A1111" s="1" t="s">
        <v>1373</v>
      </c>
      <c r="B1111" s="1" t="str">
        <f t="shared" si="119"/>
        <v>Junio 30 de 2017</v>
      </c>
      <c r="C1111" s="1" t="s">
        <v>428</v>
      </c>
      <c r="D1111" s="2">
        <v>1988.14</v>
      </c>
      <c r="E1111" s="1" t="s">
        <v>429</v>
      </c>
      <c r="F1111" s="3">
        <v>3.5343988085008946</v>
      </c>
      <c r="G1111" s="1" t="s">
        <v>430</v>
      </c>
      <c r="H1111" s="8">
        <f>VLOOKUP(B1111,'TRM2'!C:D,2,0)</f>
        <v>3038.26</v>
      </c>
      <c r="I1111" s="9">
        <f t="shared" si="120"/>
        <v>6040486.2364000008</v>
      </c>
      <c r="J1111" s="7">
        <f t="shared" si="121"/>
        <v>6040.486236400001</v>
      </c>
      <c r="K1111" t="e">
        <f>VLOOKUP(A1111,'Cacao Nacional'!B:D,3,0)</f>
        <v>#N/A</v>
      </c>
      <c r="L1111" t="str">
        <f t="shared" si="122"/>
        <v>Junio</v>
      </c>
      <c r="M1111" t="str">
        <f t="shared" si="123"/>
        <v>2017</v>
      </c>
      <c r="N1111" t="str">
        <f t="shared" si="124"/>
        <v>Junio de 2017</v>
      </c>
      <c r="O1111" s="24">
        <f t="shared" si="125"/>
        <v>42916</v>
      </c>
    </row>
    <row r="1112" spans="1:15" x14ac:dyDescent="0.3">
      <c r="A1112" s="1" t="s">
        <v>204</v>
      </c>
      <c r="B1112" s="1" t="str">
        <f t="shared" si="119"/>
        <v>Julio 3 de 2017</v>
      </c>
      <c r="C1112" s="1" t="s">
        <v>428</v>
      </c>
      <c r="D1112" s="2">
        <v>2010.84</v>
      </c>
      <c r="E1112" s="1" t="s">
        <v>429</v>
      </c>
      <c r="F1112" s="3">
        <v>1.1417707002524879</v>
      </c>
      <c r="G1112" s="1" t="s">
        <v>430</v>
      </c>
      <c r="H1112" s="8">
        <f>VLOOKUP(B1112,'TRM2'!C:D,2,0)</f>
        <v>3050.43</v>
      </c>
      <c r="I1112" s="9">
        <f t="shared" si="120"/>
        <v>6133926.661199999</v>
      </c>
      <c r="J1112" s="7">
        <f t="shared" si="121"/>
        <v>6133.9266611999992</v>
      </c>
      <c r="K1112">
        <f>VLOOKUP(A1112,'Cacao Nacional'!B:D,3,0)</f>
        <v>4780</v>
      </c>
      <c r="L1112" t="str">
        <f t="shared" si="122"/>
        <v>Julio</v>
      </c>
      <c r="M1112" t="str">
        <f t="shared" si="123"/>
        <v>2017</v>
      </c>
      <c r="N1112" t="str">
        <f t="shared" si="124"/>
        <v>Julio de 2017</v>
      </c>
      <c r="O1112" s="24">
        <f t="shared" si="125"/>
        <v>42919</v>
      </c>
    </row>
    <row r="1113" spans="1:15" x14ac:dyDescent="0.3">
      <c r="A1113" s="1" t="s">
        <v>1374</v>
      </c>
      <c r="B1113" s="1" t="str">
        <f t="shared" si="119"/>
        <v>Julio 4 de 2017</v>
      </c>
      <c r="C1113" s="1" t="s">
        <v>428</v>
      </c>
      <c r="D1113" s="2">
        <v>1997.75</v>
      </c>
      <c r="E1113" s="1" t="s">
        <v>429</v>
      </c>
      <c r="F1113" s="3">
        <v>-0.65097173320601931</v>
      </c>
      <c r="G1113" s="1" t="s">
        <v>430</v>
      </c>
      <c r="H1113" s="8">
        <f>VLOOKUP(B1113,'TRM2'!C:D,2,0)</f>
        <v>3050.43</v>
      </c>
      <c r="I1113" s="9">
        <f t="shared" si="120"/>
        <v>6093996.5324999997</v>
      </c>
      <c r="J1113" s="7">
        <f t="shared" si="121"/>
        <v>6093.9965324999994</v>
      </c>
      <c r="K1113" t="e">
        <f>VLOOKUP(A1113,'Cacao Nacional'!B:D,3,0)</f>
        <v>#N/A</v>
      </c>
      <c r="L1113" t="str">
        <f t="shared" si="122"/>
        <v>Julio</v>
      </c>
      <c r="M1113" t="str">
        <f t="shared" si="123"/>
        <v>2017</v>
      </c>
      <c r="N1113" t="str">
        <f t="shared" si="124"/>
        <v>Julio de 2017</v>
      </c>
      <c r="O1113" s="24">
        <f t="shared" si="125"/>
        <v>42920</v>
      </c>
    </row>
    <row r="1114" spans="1:15" x14ac:dyDescent="0.3">
      <c r="A1114" s="1" t="s">
        <v>1375</v>
      </c>
      <c r="B1114" s="1" t="str">
        <f t="shared" si="119"/>
        <v>Julio 5 de 2017</v>
      </c>
      <c r="C1114" s="1" t="s">
        <v>428</v>
      </c>
      <c r="D1114" s="2">
        <v>1999.23</v>
      </c>
      <c r="E1114" s="1" t="s">
        <v>429</v>
      </c>
      <c r="F1114" s="3">
        <v>7.4083343761732853E-2</v>
      </c>
      <c r="G1114" s="1" t="s">
        <v>430</v>
      </c>
      <c r="H1114" s="8">
        <f>VLOOKUP(B1114,'TRM2'!C:D,2,0)</f>
        <v>3050.43</v>
      </c>
      <c r="I1114" s="9">
        <f t="shared" si="120"/>
        <v>6098511.1688999999</v>
      </c>
      <c r="J1114" s="7">
        <f t="shared" si="121"/>
        <v>6098.5111688999996</v>
      </c>
      <c r="K1114" t="e">
        <f>VLOOKUP(A1114,'Cacao Nacional'!B:D,3,0)</f>
        <v>#N/A</v>
      </c>
      <c r="L1114" t="str">
        <f t="shared" si="122"/>
        <v>Julio</v>
      </c>
      <c r="M1114" t="str">
        <f t="shared" si="123"/>
        <v>2017</v>
      </c>
      <c r="N1114" t="str">
        <f t="shared" si="124"/>
        <v>Julio de 2017</v>
      </c>
      <c r="O1114" s="24">
        <f t="shared" si="125"/>
        <v>42921</v>
      </c>
    </row>
    <row r="1115" spans="1:15" x14ac:dyDescent="0.3">
      <c r="A1115" s="1" t="s">
        <v>1376</v>
      </c>
      <c r="B1115" s="1" t="str">
        <f t="shared" si="119"/>
        <v>Julio 6 de 2017</v>
      </c>
      <c r="C1115" s="1" t="s">
        <v>428</v>
      </c>
      <c r="D1115" s="2">
        <v>1978.63</v>
      </c>
      <c r="E1115" s="1" t="s">
        <v>429</v>
      </c>
      <c r="F1115" s="3">
        <v>-1.0303967027305467</v>
      </c>
      <c r="G1115" s="1" t="s">
        <v>430</v>
      </c>
      <c r="H1115" s="8">
        <f>VLOOKUP(B1115,'TRM2'!C:D,2,0)</f>
        <v>3068.93</v>
      </c>
      <c r="I1115" s="9">
        <f t="shared" si="120"/>
        <v>6072276.9659000002</v>
      </c>
      <c r="J1115" s="7">
        <f t="shared" si="121"/>
        <v>6072.2769659000005</v>
      </c>
      <c r="K1115" t="e">
        <f>VLOOKUP(A1115,'Cacao Nacional'!B:D,3,0)</f>
        <v>#N/A</v>
      </c>
      <c r="L1115" t="str">
        <f t="shared" si="122"/>
        <v>Julio</v>
      </c>
      <c r="M1115" t="str">
        <f t="shared" si="123"/>
        <v>2017</v>
      </c>
      <c r="N1115" t="str">
        <f t="shared" si="124"/>
        <v>Julio de 2017</v>
      </c>
      <c r="O1115" s="24">
        <f t="shared" si="125"/>
        <v>42922</v>
      </c>
    </row>
    <row r="1116" spans="1:15" x14ac:dyDescent="0.3">
      <c r="A1116" s="1" t="s">
        <v>1377</v>
      </c>
      <c r="B1116" s="1" t="str">
        <f t="shared" si="119"/>
        <v>Julio 7 de 2017</v>
      </c>
      <c r="C1116" s="1" t="s">
        <v>428</v>
      </c>
      <c r="D1116" s="2">
        <v>1931.04</v>
      </c>
      <c r="E1116" s="1" t="s">
        <v>429</v>
      </c>
      <c r="F1116" s="3">
        <v>-2.4051995572694311</v>
      </c>
      <c r="G1116" s="1" t="s">
        <v>430</v>
      </c>
      <c r="H1116" s="8">
        <f>VLOOKUP(B1116,'TRM2'!C:D,2,0)</f>
        <v>3084.19</v>
      </c>
      <c r="I1116" s="9">
        <f t="shared" si="120"/>
        <v>5955694.2576000001</v>
      </c>
      <c r="J1116" s="7">
        <f t="shared" si="121"/>
        <v>5955.6942576000001</v>
      </c>
      <c r="K1116" t="e">
        <f>VLOOKUP(A1116,'Cacao Nacional'!B:D,3,0)</f>
        <v>#N/A</v>
      </c>
      <c r="L1116" t="str">
        <f t="shared" si="122"/>
        <v>Julio</v>
      </c>
      <c r="M1116" t="str">
        <f t="shared" si="123"/>
        <v>2017</v>
      </c>
      <c r="N1116" t="str">
        <f t="shared" si="124"/>
        <v>Julio de 2017</v>
      </c>
      <c r="O1116" s="24">
        <f t="shared" si="125"/>
        <v>42923</v>
      </c>
    </row>
    <row r="1117" spans="1:15" x14ac:dyDescent="0.3">
      <c r="A1117" s="1" t="s">
        <v>205</v>
      </c>
      <c r="B1117" s="1" t="str">
        <f t="shared" si="119"/>
        <v>Julio 10 de 2017</v>
      </c>
      <c r="C1117" s="1" t="s">
        <v>428</v>
      </c>
      <c r="D1117" s="2">
        <v>1897.95</v>
      </c>
      <c r="E1117" s="1" t="s">
        <v>429</v>
      </c>
      <c r="F1117" s="3">
        <v>-1.7135843897588821</v>
      </c>
      <c r="G1117" s="1" t="s">
        <v>430</v>
      </c>
      <c r="H1117" s="8">
        <f>VLOOKUP(B1117,'TRM2'!C:D,2,0)</f>
        <v>3092.65</v>
      </c>
      <c r="I1117" s="9">
        <f t="shared" si="120"/>
        <v>5869695.0674999999</v>
      </c>
      <c r="J1117" s="7">
        <f t="shared" si="121"/>
        <v>5869.6950674999998</v>
      </c>
      <c r="K1117">
        <f>VLOOKUP(A1117,'Cacao Nacional'!B:D,3,0)</f>
        <v>4974</v>
      </c>
      <c r="L1117" t="str">
        <f t="shared" si="122"/>
        <v>Julio</v>
      </c>
      <c r="M1117" t="str">
        <f t="shared" si="123"/>
        <v>2017</v>
      </c>
      <c r="N1117" t="str">
        <f t="shared" si="124"/>
        <v>Julio de 2017</v>
      </c>
      <c r="O1117" s="24">
        <f t="shared" si="125"/>
        <v>42926</v>
      </c>
    </row>
    <row r="1118" spans="1:15" x14ac:dyDescent="0.3">
      <c r="A1118" s="1" t="s">
        <v>1378</v>
      </c>
      <c r="B1118" s="1" t="str">
        <f t="shared" si="119"/>
        <v>Julio 11 de 2017</v>
      </c>
      <c r="C1118" s="1" t="s">
        <v>428</v>
      </c>
      <c r="D1118" s="2">
        <v>1876.47</v>
      </c>
      <c r="E1118" s="1" t="s">
        <v>429</v>
      </c>
      <c r="F1118" s="3">
        <v>-1.1317474116810251</v>
      </c>
      <c r="G1118" s="1" t="s">
        <v>430</v>
      </c>
      <c r="H1118" s="8">
        <f>VLOOKUP(B1118,'TRM2'!C:D,2,0)</f>
        <v>3067.33</v>
      </c>
      <c r="I1118" s="9">
        <f t="shared" si="120"/>
        <v>5755752.7251000004</v>
      </c>
      <c r="J1118" s="7">
        <f t="shared" si="121"/>
        <v>5755.7527251000001</v>
      </c>
      <c r="K1118" t="e">
        <f>VLOOKUP(A1118,'Cacao Nacional'!B:D,3,0)</f>
        <v>#N/A</v>
      </c>
      <c r="L1118" t="str">
        <f t="shared" si="122"/>
        <v>Julio</v>
      </c>
      <c r="M1118" t="str">
        <f t="shared" si="123"/>
        <v>2017</v>
      </c>
      <c r="N1118" t="str">
        <f t="shared" si="124"/>
        <v>Julio de 2017</v>
      </c>
      <c r="O1118" s="24">
        <f t="shared" si="125"/>
        <v>42927</v>
      </c>
    </row>
    <row r="1119" spans="1:15" x14ac:dyDescent="0.3">
      <c r="A1119" s="1" t="s">
        <v>1379</v>
      </c>
      <c r="B1119" s="1" t="str">
        <f t="shared" si="119"/>
        <v>Julio 12 de 2017</v>
      </c>
      <c r="C1119" s="1" t="s">
        <v>428</v>
      </c>
      <c r="D1119" s="2">
        <v>1883.45</v>
      </c>
      <c r="E1119" s="1" t="s">
        <v>429</v>
      </c>
      <c r="F1119" s="3">
        <v>0.37197503823669009</v>
      </c>
      <c r="G1119" s="1" t="s">
        <v>430</v>
      </c>
      <c r="H1119" s="8">
        <f>VLOOKUP(B1119,'TRM2'!C:D,2,0)</f>
        <v>3067.73</v>
      </c>
      <c r="I1119" s="9">
        <f t="shared" si="120"/>
        <v>5777916.0685000001</v>
      </c>
      <c r="J1119" s="7">
        <f t="shared" si="121"/>
        <v>5777.9160684999997</v>
      </c>
      <c r="K1119" t="e">
        <f>VLOOKUP(A1119,'Cacao Nacional'!B:D,3,0)</f>
        <v>#N/A</v>
      </c>
      <c r="L1119" t="str">
        <f t="shared" si="122"/>
        <v>Julio</v>
      </c>
      <c r="M1119" t="str">
        <f t="shared" si="123"/>
        <v>2017</v>
      </c>
      <c r="N1119" t="str">
        <f t="shared" si="124"/>
        <v>Julio de 2017</v>
      </c>
      <c r="O1119" s="24">
        <f t="shared" si="125"/>
        <v>42928</v>
      </c>
    </row>
    <row r="1120" spans="1:15" x14ac:dyDescent="0.3">
      <c r="A1120" s="1" t="s">
        <v>1380</v>
      </c>
      <c r="B1120" s="1" t="str">
        <f t="shared" si="119"/>
        <v>Julio 13 de 2017</v>
      </c>
      <c r="C1120" s="1" t="s">
        <v>428</v>
      </c>
      <c r="D1120" s="2">
        <v>1938.43</v>
      </c>
      <c r="E1120" s="1" t="s">
        <v>429</v>
      </c>
      <c r="F1120" s="3">
        <v>2.919111205500545</v>
      </c>
      <c r="G1120" s="1" t="s">
        <v>430</v>
      </c>
      <c r="H1120" s="8">
        <f>VLOOKUP(B1120,'TRM2'!C:D,2,0)</f>
        <v>3052.3</v>
      </c>
      <c r="I1120" s="9">
        <f t="shared" si="120"/>
        <v>5916669.8890000004</v>
      </c>
      <c r="J1120" s="7">
        <f t="shared" si="121"/>
        <v>5916.6698890000007</v>
      </c>
      <c r="K1120" t="e">
        <f>VLOOKUP(A1120,'Cacao Nacional'!B:D,3,0)</f>
        <v>#N/A</v>
      </c>
      <c r="L1120" t="str">
        <f t="shared" si="122"/>
        <v>Julio</v>
      </c>
      <c r="M1120" t="str">
        <f t="shared" si="123"/>
        <v>2017</v>
      </c>
      <c r="N1120" t="str">
        <f t="shared" si="124"/>
        <v>Julio de 2017</v>
      </c>
      <c r="O1120" s="24">
        <f t="shared" si="125"/>
        <v>42929</v>
      </c>
    </row>
    <row r="1121" spans="1:15" x14ac:dyDescent="0.3">
      <c r="A1121" s="1" t="s">
        <v>1381</v>
      </c>
      <c r="B1121" s="1" t="str">
        <f t="shared" si="119"/>
        <v>Julio 14 de 2017</v>
      </c>
      <c r="C1121" s="1" t="s">
        <v>428</v>
      </c>
      <c r="D1121" s="2">
        <v>1977.8</v>
      </c>
      <c r="E1121" s="1" t="s">
        <v>429</v>
      </c>
      <c r="F1121" s="3">
        <v>2.0310251079481789</v>
      </c>
      <c r="G1121" s="1" t="s">
        <v>430</v>
      </c>
      <c r="H1121" s="8">
        <f>VLOOKUP(B1121,'TRM2'!C:D,2,0)</f>
        <v>3043.6</v>
      </c>
      <c r="I1121" s="9">
        <f t="shared" si="120"/>
        <v>6019632.0800000001</v>
      </c>
      <c r="J1121" s="7">
        <f t="shared" si="121"/>
        <v>6019.6320800000003</v>
      </c>
      <c r="K1121" t="e">
        <f>VLOOKUP(A1121,'Cacao Nacional'!B:D,3,0)</f>
        <v>#N/A</v>
      </c>
      <c r="L1121" t="str">
        <f t="shared" si="122"/>
        <v>Julio</v>
      </c>
      <c r="M1121" t="str">
        <f t="shared" si="123"/>
        <v>2017</v>
      </c>
      <c r="N1121" t="str">
        <f t="shared" si="124"/>
        <v>Julio de 2017</v>
      </c>
      <c r="O1121" s="24">
        <f t="shared" si="125"/>
        <v>42930</v>
      </c>
    </row>
    <row r="1122" spans="1:15" x14ac:dyDescent="0.3">
      <c r="A1122" s="1" t="s">
        <v>206</v>
      </c>
      <c r="B1122" s="1" t="str">
        <f t="shared" si="119"/>
        <v>Julio 17 de 2017</v>
      </c>
      <c r="C1122" s="1" t="s">
        <v>428</v>
      </c>
      <c r="D1122" s="2">
        <v>1975.04</v>
      </c>
      <c r="E1122" s="1" t="s">
        <v>429</v>
      </c>
      <c r="F1122" s="3">
        <v>-0.13954899383152952</v>
      </c>
      <c r="G1122" s="1" t="s">
        <v>430</v>
      </c>
      <c r="H1122" s="8">
        <f>VLOOKUP(B1122,'TRM2'!C:D,2,0)</f>
        <v>3019.56</v>
      </c>
      <c r="I1122" s="9">
        <f t="shared" si="120"/>
        <v>5963751.7823999999</v>
      </c>
      <c r="J1122" s="7">
        <f t="shared" si="121"/>
        <v>5963.7517823999997</v>
      </c>
      <c r="K1122">
        <f>VLOOKUP(A1122,'Cacao Nacional'!B:D,3,0)</f>
        <v>4836</v>
      </c>
      <c r="L1122" t="str">
        <f t="shared" si="122"/>
        <v>Julio</v>
      </c>
      <c r="M1122" t="str">
        <f t="shared" si="123"/>
        <v>2017</v>
      </c>
      <c r="N1122" t="str">
        <f t="shared" si="124"/>
        <v>Julio de 2017</v>
      </c>
      <c r="O1122" s="24">
        <f t="shared" si="125"/>
        <v>42933</v>
      </c>
    </row>
    <row r="1123" spans="1:15" x14ac:dyDescent="0.3">
      <c r="A1123" s="1" t="s">
        <v>1382</v>
      </c>
      <c r="B1123" s="1" t="str">
        <f t="shared" si="119"/>
        <v>Julio 18 de 2017</v>
      </c>
      <c r="C1123" s="1" t="s">
        <v>428</v>
      </c>
      <c r="D1123" s="2">
        <v>1976.28</v>
      </c>
      <c r="E1123" s="1" t="s">
        <v>429</v>
      </c>
      <c r="F1123" s="3">
        <v>6.2783538561244787E-2</v>
      </c>
      <c r="G1123" s="1" t="s">
        <v>430</v>
      </c>
      <c r="H1123" s="8">
        <f>VLOOKUP(B1123,'TRM2'!C:D,2,0)</f>
        <v>3030.6</v>
      </c>
      <c r="I1123" s="9">
        <f t="shared" si="120"/>
        <v>5989314.1679999996</v>
      </c>
      <c r="J1123" s="7">
        <f t="shared" si="121"/>
        <v>5989.3141679999999</v>
      </c>
      <c r="K1123" t="e">
        <f>VLOOKUP(A1123,'Cacao Nacional'!B:D,3,0)</f>
        <v>#N/A</v>
      </c>
      <c r="L1123" t="str">
        <f t="shared" si="122"/>
        <v>Julio</v>
      </c>
      <c r="M1123" t="str">
        <f t="shared" si="123"/>
        <v>2017</v>
      </c>
      <c r="N1123" t="str">
        <f t="shared" si="124"/>
        <v>Julio de 2017</v>
      </c>
      <c r="O1123" s="24">
        <f t="shared" si="125"/>
        <v>42934</v>
      </c>
    </row>
    <row r="1124" spans="1:15" x14ac:dyDescent="0.3">
      <c r="A1124" s="1" t="s">
        <v>1383</v>
      </c>
      <c r="B1124" s="1" t="str">
        <f t="shared" si="119"/>
        <v>Julio 19 de 2017</v>
      </c>
      <c r="C1124" s="1" t="s">
        <v>428</v>
      </c>
      <c r="D1124" s="2">
        <v>2004.46</v>
      </c>
      <c r="E1124" s="1" t="s">
        <v>429</v>
      </c>
      <c r="F1124" s="3">
        <v>1.4259113081142381</v>
      </c>
      <c r="G1124" s="1" t="s">
        <v>430</v>
      </c>
      <c r="H1124" s="8">
        <f>VLOOKUP(B1124,'TRM2'!C:D,2,0)</f>
        <v>3013.26</v>
      </c>
      <c r="I1124" s="9">
        <f t="shared" si="120"/>
        <v>6039959.1396000003</v>
      </c>
      <c r="J1124" s="7">
        <f t="shared" si="121"/>
        <v>6039.9591396000005</v>
      </c>
      <c r="K1124" t="e">
        <f>VLOOKUP(A1124,'Cacao Nacional'!B:D,3,0)</f>
        <v>#N/A</v>
      </c>
      <c r="L1124" t="str">
        <f t="shared" si="122"/>
        <v>Julio</v>
      </c>
      <c r="M1124" t="str">
        <f t="shared" si="123"/>
        <v>2017</v>
      </c>
      <c r="N1124" t="str">
        <f t="shared" si="124"/>
        <v>Julio de 2017</v>
      </c>
      <c r="O1124" s="24">
        <f t="shared" si="125"/>
        <v>42935</v>
      </c>
    </row>
    <row r="1125" spans="1:15" x14ac:dyDescent="0.3">
      <c r="A1125" s="1" t="s">
        <v>1384</v>
      </c>
      <c r="B1125" s="1" t="str">
        <f t="shared" si="119"/>
        <v>Julio 20 de 2017</v>
      </c>
      <c r="C1125" s="1" t="s">
        <v>428</v>
      </c>
      <c r="D1125" s="2">
        <v>2015.82</v>
      </c>
      <c r="E1125" s="1" t="s">
        <v>429</v>
      </c>
      <c r="F1125" s="3">
        <v>0.56673617832233625</v>
      </c>
      <c r="G1125" s="1" t="s">
        <v>430</v>
      </c>
      <c r="H1125" s="8">
        <f>VLOOKUP(B1125,'TRM2'!C:D,2,0)</f>
        <v>3010</v>
      </c>
      <c r="I1125" s="9">
        <f t="shared" si="120"/>
        <v>6067618.2000000002</v>
      </c>
      <c r="J1125" s="7">
        <f t="shared" si="121"/>
        <v>6067.6181999999999</v>
      </c>
      <c r="K1125" t="e">
        <f>VLOOKUP(A1125,'Cacao Nacional'!B:D,3,0)</f>
        <v>#N/A</v>
      </c>
      <c r="L1125" t="str">
        <f t="shared" si="122"/>
        <v>Julio</v>
      </c>
      <c r="M1125" t="str">
        <f t="shared" si="123"/>
        <v>2017</v>
      </c>
      <c r="N1125" t="str">
        <f t="shared" si="124"/>
        <v>Julio de 2017</v>
      </c>
      <c r="O1125" s="24">
        <f t="shared" si="125"/>
        <v>42936</v>
      </c>
    </row>
    <row r="1126" spans="1:15" x14ac:dyDescent="0.3">
      <c r="A1126" s="1" t="s">
        <v>1385</v>
      </c>
      <c r="B1126" s="1" t="str">
        <f t="shared" si="119"/>
        <v>Julio 21 de 2017</v>
      </c>
      <c r="C1126" s="1" t="s">
        <v>428</v>
      </c>
      <c r="D1126" s="2">
        <v>2027.88</v>
      </c>
      <c r="E1126" s="1" t="s">
        <v>429</v>
      </c>
      <c r="F1126" s="3">
        <v>0.59826770247344374</v>
      </c>
      <c r="G1126" s="1" t="s">
        <v>430</v>
      </c>
      <c r="H1126" s="8">
        <f>VLOOKUP(B1126,'TRM2'!C:D,2,0)</f>
        <v>3010</v>
      </c>
      <c r="I1126" s="9">
        <f t="shared" si="120"/>
        <v>6103918.8000000007</v>
      </c>
      <c r="J1126" s="7">
        <f t="shared" si="121"/>
        <v>6103.9188000000004</v>
      </c>
      <c r="K1126" t="e">
        <f>VLOOKUP(A1126,'Cacao Nacional'!B:D,3,0)</f>
        <v>#N/A</v>
      </c>
      <c r="L1126" t="str">
        <f t="shared" si="122"/>
        <v>Julio</v>
      </c>
      <c r="M1126" t="str">
        <f t="shared" si="123"/>
        <v>2017</v>
      </c>
      <c r="N1126" t="str">
        <f t="shared" si="124"/>
        <v>Julio de 2017</v>
      </c>
      <c r="O1126" s="24">
        <f t="shared" si="125"/>
        <v>42937</v>
      </c>
    </row>
    <row r="1127" spans="1:15" x14ac:dyDescent="0.3">
      <c r="A1127" s="1" t="s">
        <v>207</v>
      </c>
      <c r="B1127" s="1" t="str">
        <f t="shared" si="119"/>
        <v>Julio 24 de 2017</v>
      </c>
      <c r="C1127" s="1" t="s">
        <v>428</v>
      </c>
      <c r="D1127" s="2">
        <v>2029.47</v>
      </c>
      <c r="E1127" s="1" t="s">
        <v>429</v>
      </c>
      <c r="F1127" s="3">
        <v>7.8407006331731574E-2</v>
      </c>
      <c r="G1127" s="1" t="s">
        <v>430</v>
      </c>
      <c r="H1127" s="8">
        <f>VLOOKUP(B1127,'TRM2'!C:D,2,0)</f>
        <v>3010.77</v>
      </c>
      <c r="I1127" s="9">
        <f t="shared" si="120"/>
        <v>6110267.3919000002</v>
      </c>
      <c r="J1127" s="7">
        <f t="shared" si="121"/>
        <v>6110.2673918999999</v>
      </c>
      <c r="K1127">
        <f>VLOOKUP(A1127,'Cacao Nacional'!B:D,3,0)</f>
        <v>4944</v>
      </c>
      <c r="L1127" t="str">
        <f t="shared" si="122"/>
        <v>Julio</v>
      </c>
      <c r="M1127" t="str">
        <f t="shared" si="123"/>
        <v>2017</v>
      </c>
      <c r="N1127" t="str">
        <f t="shared" si="124"/>
        <v>Julio de 2017</v>
      </c>
      <c r="O1127" s="24">
        <f t="shared" si="125"/>
        <v>42940</v>
      </c>
    </row>
    <row r="1128" spans="1:15" x14ac:dyDescent="0.3">
      <c r="A1128" s="1" t="s">
        <v>1386</v>
      </c>
      <c r="B1128" s="1" t="str">
        <f t="shared" si="119"/>
        <v>Julio 25 de 2017</v>
      </c>
      <c r="C1128" s="1" t="s">
        <v>428</v>
      </c>
      <c r="D1128" s="2">
        <v>1990.69</v>
      </c>
      <c r="E1128" s="1" t="s">
        <v>429</v>
      </c>
      <c r="F1128" s="3">
        <v>-1.9108437178179511</v>
      </c>
      <c r="G1128" s="1" t="s">
        <v>430</v>
      </c>
      <c r="H1128" s="8">
        <f>VLOOKUP(B1128,'TRM2'!C:D,2,0)</f>
        <v>3023.67</v>
      </c>
      <c r="I1128" s="9">
        <f t="shared" si="120"/>
        <v>6019189.6323000006</v>
      </c>
      <c r="J1128" s="7">
        <f t="shared" si="121"/>
        <v>6019.189632300001</v>
      </c>
      <c r="K1128" t="e">
        <f>VLOOKUP(A1128,'Cacao Nacional'!B:D,3,0)</f>
        <v>#N/A</v>
      </c>
      <c r="L1128" t="str">
        <f t="shared" si="122"/>
        <v>Julio</v>
      </c>
      <c r="M1128" t="str">
        <f t="shared" si="123"/>
        <v>2017</v>
      </c>
      <c r="N1128" t="str">
        <f t="shared" si="124"/>
        <v>Julio de 2017</v>
      </c>
      <c r="O1128" s="24">
        <f t="shared" si="125"/>
        <v>42941</v>
      </c>
    </row>
    <row r="1129" spans="1:15" x14ac:dyDescent="0.3">
      <c r="A1129" s="1" t="s">
        <v>1387</v>
      </c>
      <c r="B1129" s="1" t="str">
        <f t="shared" si="119"/>
        <v>Julio 26 de 2017</v>
      </c>
      <c r="C1129" s="1" t="s">
        <v>428</v>
      </c>
      <c r="D1129" s="2">
        <v>1975.88</v>
      </c>
      <c r="E1129" s="1" t="s">
        <v>429</v>
      </c>
      <c r="F1129" s="3">
        <v>-0.74396314845606026</v>
      </c>
      <c r="G1129" s="1" t="s">
        <v>430</v>
      </c>
      <c r="H1129" s="8">
        <f>VLOOKUP(B1129,'TRM2'!C:D,2,0)</f>
        <v>3026.55</v>
      </c>
      <c r="I1129" s="9">
        <f t="shared" si="120"/>
        <v>5980099.614000001</v>
      </c>
      <c r="J1129" s="7">
        <f t="shared" si="121"/>
        <v>5980.0996140000007</v>
      </c>
      <c r="K1129" t="e">
        <f>VLOOKUP(A1129,'Cacao Nacional'!B:D,3,0)</f>
        <v>#N/A</v>
      </c>
      <c r="L1129" t="str">
        <f t="shared" si="122"/>
        <v>Julio</v>
      </c>
      <c r="M1129" t="str">
        <f t="shared" si="123"/>
        <v>2017</v>
      </c>
      <c r="N1129" t="str">
        <f t="shared" si="124"/>
        <v>Julio de 2017</v>
      </c>
      <c r="O1129" s="24">
        <f t="shared" si="125"/>
        <v>42942</v>
      </c>
    </row>
    <row r="1130" spans="1:15" x14ac:dyDescent="0.3">
      <c r="A1130" s="1" t="s">
        <v>1388</v>
      </c>
      <c r="B1130" s="1" t="str">
        <f t="shared" si="119"/>
        <v>Julio 27 de 2017</v>
      </c>
      <c r="C1130" s="1" t="s">
        <v>428</v>
      </c>
      <c r="D1130" s="2">
        <v>2056.65</v>
      </c>
      <c r="E1130" s="1" t="s">
        <v>429</v>
      </c>
      <c r="F1130" s="3">
        <v>4.0877988541814272</v>
      </c>
      <c r="G1130" s="1" t="s">
        <v>430</v>
      </c>
      <c r="H1130" s="8">
        <f>VLOOKUP(B1130,'TRM2'!C:D,2,0)</f>
        <v>3026.22</v>
      </c>
      <c r="I1130" s="9">
        <f t="shared" si="120"/>
        <v>6223875.3629999999</v>
      </c>
      <c r="J1130" s="7">
        <f t="shared" si="121"/>
        <v>6223.8753630000001</v>
      </c>
      <c r="K1130" t="e">
        <f>VLOOKUP(A1130,'Cacao Nacional'!B:D,3,0)</f>
        <v>#N/A</v>
      </c>
      <c r="L1130" t="str">
        <f t="shared" si="122"/>
        <v>Julio</v>
      </c>
      <c r="M1130" t="str">
        <f t="shared" si="123"/>
        <v>2017</v>
      </c>
      <c r="N1130" t="str">
        <f t="shared" si="124"/>
        <v>Julio de 2017</v>
      </c>
      <c r="O1130" s="24">
        <f t="shared" si="125"/>
        <v>42943</v>
      </c>
    </row>
    <row r="1131" spans="1:15" x14ac:dyDescent="0.3">
      <c r="A1131" s="1" t="s">
        <v>1389</v>
      </c>
      <c r="B1131" s="1" t="str">
        <f t="shared" si="119"/>
        <v>Julio 28 de 2017</v>
      </c>
      <c r="C1131" s="1" t="s">
        <v>428</v>
      </c>
      <c r="D1131" s="2">
        <v>2105.6</v>
      </c>
      <c r="E1131" s="1" t="s">
        <v>429</v>
      </c>
      <c r="F1131" s="3">
        <v>2.3800841173753344</v>
      </c>
      <c r="G1131" s="1" t="s">
        <v>430</v>
      </c>
      <c r="H1131" s="8">
        <f>VLOOKUP(B1131,'TRM2'!C:D,2,0)</f>
        <v>3002.94</v>
      </c>
      <c r="I1131" s="9">
        <f t="shared" si="120"/>
        <v>6322990.4639999997</v>
      </c>
      <c r="J1131" s="7">
        <f t="shared" si="121"/>
        <v>6322.9904639999995</v>
      </c>
      <c r="K1131" t="e">
        <f>VLOOKUP(A1131,'Cacao Nacional'!B:D,3,0)</f>
        <v>#N/A</v>
      </c>
      <c r="L1131" t="str">
        <f t="shared" si="122"/>
        <v>Julio</v>
      </c>
      <c r="M1131" t="str">
        <f t="shared" si="123"/>
        <v>2017</v>
      </c>
      <c r="N1131" t="str">
        <f t="shared" si="124"/>
        <v>Julio de 2017</v>
      </c>
      <c r="O1131" s="24">
        <f t="shared" si="125"/>
        <v>42944</v>
      </c>
    </row>
    <row r="1132" spans="1:15" x14ac:dyDescent="0.3">
      <c r="A1132" s="1" t="s">
        <v>208</v>
      </c>
      <c r="B1132" s="1" t="str">
        <f t="shared" si="119"/>
        <v>Julio 31 de 2017</v>
      </c>
      <c r="C1132" s="1" t="s">
        <v>428</v>
      </c>
      <c r="D1132" s="2">
        <v>2110.81</v>
      </c>
      <c r="E1132" s="1" t="s">
        <v>429</v>
      </c>
      <c r="F1132" s="3">
        <v>0.24743541033434824</v>
      </c>
      <c r="G1132" s="1" t="s">
        <v>430</v>
      </c>
      <c r="H1132" s="8">
        <f>VLOOKUP(B1132,'TRM2'!C:D,2,0)</f>
        <v>2995.23</v>
      </c>
      <c r="I1132" s="9">
        <f t="shared" si="120"/>
        <v>6322361.4363000002</v>
      </c>
      <c r="J1132" s="7">
        <f t="shared" si="121"/>
        <v>6322.3614363000006</v>
      </c>
      <c r="K1132">
        <f>VLOOKUP(A1132,'Cacao Nacional'!B:D,3,0)</f>
        <v>4994</v>
      </c>
      <c r="L1132" t="str">
        <f t="shared" si="122"/>
        <v>Julio</v>
      </c>
      <c r="M1132" t="str">
        <f t="shared" si="123"/>
        <v>2017</v>
      </c>
      <c r="N1132" t="str">
        <f t="shared" si="124"/>
        <v>Julio de 2017</v>
      </c>
      <c r="O1132" s="24">
        <f t="shared" si="125"/>
        <v>42947</v>
      </c>
    </row>
    <row r="1133" spans="1:15" x14ac:dyDescent="0.3">
      <c r="A1133" s="1" t="s">
        <v>1390</v>
      </c>
      <c r="B1133" s="1" t="str">
        <f t="shared" si="119"/>
        <v>Agosto 1 de 2017</v>
      </c>
      <c r="C1133" s="1" t="s">
        <v>428</v>
      </c>
      <c r="D1133" s="2">
        <v>2069.2199999999998</v>
      </c>
      <c r="E1133" s="1" t="s">
        <v>429</v>
      </c>
      <c r="F1133" s="3">
        <v>-1.9703336633804154</v>
      </c>
      <c r="G1133" s="1" t="s">
        <v>430</v>
      </c>
      <c r="H1133" s="8">
        <f>VLOOKUP(B1133,'TRM2'!C:D,2,0)</f>
        <v>2997.59</v>
      </c>
      <c r="I1133" s="9">
        <f t="shared" si="120"/>
        <v>6202673.1798</v>
      </c>
      <c r="J1133" s="7">
        <f t="shared" si="121"/>
        <v>6202.6731798000001</v>
      </c>
      <c r="K1133" t="e">
        <f>VLOOKUP(A1133,'Cacao Nacional'!B:D,3,0)</f>
        <v>#N/A</v>
      </c>
      <c r="L1133" t="str">
        <f t="shared" si="122"/>
        <v>Agosto</v>
      </c>
      <c r="M1133" t="str">
        <f t="shared" si="123"/>
        <v>2017</v>
      </c>
      <c r="N1133" t="str">
        <f t="shared" si="124"/>
        <v>Agosto de 2017</v>
      </c>
      <c r="O1133" s="24">
        <f t="shared" si="125"/>
        <v>42948</v>
      </c>
    </row>
    <row r="1134" spans="1:15" x14ac:dyDescent="0.3">
      <c r="A1134" s="1" t="s">
        <v>1391</v>
      </c>
      <c r="B1134" s="1" t="str">
        <f t="shared" si="119"/>
        <v>Agosto 2 de 2017</v>
      </c>
      <c r="C1134" s="1" t="s">
        <v>428</v>
      </c>
      <c r="D1134" s="2">
        <v>2106.5100000000002</v>
      </c>
      <c r="E1134" s="1" t="s">
        <v>429</v>
      </c>
      <c r="F1134" s="3">
        <v>1.80212833821442</v>
      </c>
      <c r="G1134" s="1" t="s">
        <v>430</v>
      </c>
      <c r="H1134" s="8">
        <f>VLOOKUP(B1134,'TRM2'!C:D,2,0)</f>
        <v>2973.03</v>
      </c>
      <c r="I1134" s="9">
        <f t="shared" si="120"/>
        <v>6262717.4253000012</v>
      </c>
      <c r="J1134" s="7">
        <f t="shared" si="121"/>
        <v>6262.7174253000012</v>
      </c>
      <c r="K1134" t="e">
        <f>VLOOKUP(A1134,'Cacao Nacional'!B:D,3,0)</f>
        <v>#N/A</v>
      </c>
      <c r="L1134" t="str">
        <f t="shared" si="122"/>
        <v>Agosto</v>
      </c>
      <c r="M1134" t="str">
        <f t="shared" si="123"/>
        <v>2017</v>
      </c>
      <c r="N1134" t="str">
        <f t="shared" si="124"/>
        <v>Agosto de 2017</v>
      </c>
      <c r="O1134" s="24">
        <f t="shared" si="125"/>
        <v>42949</v>
      </c>
    </row>
    <row r="1135" spans="1:15" x14ac:dyDescent="0.3">
      <c r="A1135" s="1" t="s">
        <v>1392</v>
      </c>
      <c r="B1135" s="1" t="str">
        <f t="shared" si="119"/>
        <v>Agosto 3 de 2017</v>
      </c>
      <c r="C1135" s="1" t="s">
        <v>428</v>
      </c>
      <c r="D1135" s="2">
        <v>2106.14</v>
      </c>
      <c r="E1135" s="1" t="s">
        <v>429</v>
      </c>
      <c r="F1135" s="3">
        <v>-1.7564597367225675E-2</v>
      </c>
      <c r="G1135" s="1" t="s">
        <v>430</v>
      </c>
      <c r="H1135" s="8">
        <f>VLOOKUP(B1135,'TRM2'!C:D,2,0)</f>
        <v>2964.66</v>
      </c>
      <c r="I1135" s="9">
        <f t="shared" si="120"/>
        <v>6243989.0123999994</v>
      </c>
      <c r="J1135" s="7">
        <f t="shared" si="121"/>
        <v>6243.9890123999994</v>
      </c>
      <c r="K1135" t="e">
        <f>VLOOKUP(A1135,'Cacao Nacional'!B:D,3,0)</f>
        <v>#N/A</v>
      </c>
      <c r="L1135" t="str">
        <f t="shared" si="122"/>
        <v>Agosto</v>
      </c>
      <c r="M1135" t="str">
        <f t="shared" si="123"/>
        <v>2017</v>
      </c>
      <c r="N1135" t="str">
        <f t="shared" si="124"/>
        <v>Agosto de 2017</v>
      </c>
      <c r="O1135" s="24">
        <f t="shared" si="125"/>
        <v>42950</v>
      </c>
    </row>
    <row r="1136" spans="1:15" x14ac:dyDescent="0.3">
      <c r="A1136" s="1" t="s">
        <v>1393</v>
      </c>
      <c r="B1136" s="1" t="str">
        <f t="shared" si="119"/>
        <v>Agosto 4 de 2017</v>
      </c>
      <c r="C1136" s="1" t="s">
        <v>428</v>
      </c>
      <c r="D1136" s="2">
        <v>2048.81</v>
      </c>
      <c r="E1136" s="1" t="s">
        <v>429</v>
      </c>
      <c r="F1136" s="3">
        <v>-2.7220412698111205</v>
      </c>
      <c r="G1136" s="1" t="s">
        <v>430</v>
      </c>
      <c r="H1136" s="8">
        <f>VLOOKUP(B1136,'TRM2'!C:D,2,0)</f>
        <v>2954.54</v>
      </c>
      <c r="I1136" s="9">
        <f t="shared" si="120"/>
        <v>6053291.0973999994</v>
      </c>
      <c r="J1136" s="7">
        <f t="shared" si="121"/>
        <v>6053.2910973999997</v>
      </c>
      <c r="K1136" t="e">
        <f>VLOOKUP(A1136,'Cacao Nacional'!B:D,3,0)</f>
        <v>#N/A</v>
      </c>
      <c r="L1136" t="str">
        <f t="shared" si="122"/>
        <v>Agosto</v>
      </c>
      <c r="M1136" t="str">
        <f t="shared" si="123"/>
        <v>2017</v>
      </c>
      <c r="N1136" t="str">
        <f t="shared" si="124"/>
        <v>Agosto de 2017</v>
      </c>
      <c r="O1136" s="24">
        <f t="shared" si="125"/>
        <v>42951</v>
      </c>
    </row>
    <row r="1137" spans="1:15" x14ac:dyDescent="0.3">
      <c r="A1137" s="1" t="s">
        <v>209</v>
      </c>
      <c r="B1137" s="1" t="str">
        <f t="shared" si="119"/>
        <v>Agosto 7 de 2017</v>
      </c>
      <c r="C1137" s="1" t="s">
        <v>428</v>
      </c>
      <c r="D1137" s="2">
        <v>2066.87</v>
      </c>
      <c r="E1137" s="1" t="s">
        <v>429</v>
      </c>
      <c r="F1137" s="3">
        <v>0.88148730238528439</v>
      </c>
      <c r="G1137" s="1" t="s">
        <v>430</v>
      </c>
      <c r="H1137" s="8">
        <f>VLOOKUP(B1137,'TRM2'!C:D,2,0)</f>
        <v>2974.39</v>
      </c>
      <c r="I1137" s="9">
        <f t="shared" si="120"/>
        <v>6147677.4592999993</v>
      </c>
      <c r="J1137" s="7">
        <f t="shared" si="121"/>
        <v>6147.6774592999991</v>
      </c>
      <c r="K1137">
        <f>VLOOKUP(A1137,'Cacao Nacional'!B:D,3,0)</f>
        <v>5168</v>
      </c>
      <c r="L1137" t="str">
        <f t="shared" si="122"/>
        <v>Agosto</v>
      </c>
      <c r="M1137" t="str">
        <f t="shared" si="123"/>
        <v>2017</v>
      </c>
      <c r="N1137" t="str">
        <f t="shared" si="124"/>
        <v>Agosto de 2017</v>
      </c>
      <c r="O1137" s="24">
        <f t="shared" si="125"/>
        <v>42954</v>
      </c>
    </row>
    <row r="1138" spans="1:15" x14ac:dyDescent="0.3">
      <c r="A1138" s="1" t="s">
        <v>1394</v>
      </c>
      <c r="B1138" s="1" t="str">
        <f t="shared" si="119"/>
        <v>Agosto 8 de 2017</v>
      </c>
      <c r="C1138" s="1" t="s">
        <v>428</v>
      </c>
      <c r="D1138" s="2">
        <v>2056.85</v>
      </c>
      <c r="E1138" s="1" t="s">
        <v>429</v>
      </c>
      <c r="F1138" s="3">
        <v>-0.48479101249715667</v>
      </c>
      <c r="G1138" s="1" t="s">
        <v>430</v>
      </c>
      <c r="H1138" s="8">
        <f>VLOOKUP(B1138,'TRM2'!C:D,2,0)</f>
        <v>2974.39</v>
      </c>
      <c r="I1138" s="9">
        <f t="shared" si="120"/>
        <v>6117874.0714999996</v>
      </c>
      <c r="J1138" s="7">
        <f t="shared" si="121"/>
        <v>6117.8740714999994</v>
      </c>
      <c r="K1138" t="e">
        <f>VLOOKUP(A1138,'Cacao Nacional'!B:D,3,0)</f>
        <v>#N/A</v>
      </c>
      <c r="L1138" t="str">
        <f t="shared" si="122"/>
        <v>Agosto</v>
      </c>
      <c r="M1138" t="str">
        <f t="shared" si="123"/>
        <v>2017</v>
      </c>
      <c r="N1138" t="str">
        <f t="shared" si="124"/>
        <v>Agosto de 2017</v>
      </c>
      <c r="O1138" s="24">
        <f t="shared" si="125"/>
        <v>42955</v>
      </c>
    </row>
    <row r="1139" spans="1:15" x14ac:dyDescent="0.3">
      <c r="A1139" s="1" t="s">
        <v>1395</v>
      </c>
      <c r="B1139" s="1" t="str">
        <f t="shared" si="119"/>
        <v>Agosto 9 de 2017</v>
      </c>
      <c r="C1139" s="1" t="s">
        <v>428</v>
      </c>
      <c r="D1139" s="2">
        <v>2034.07</v>
      </c>
      <c r="E1139" s="1" t="s">
        <v>429</v>
      </c>
      <c r="F1139" s="3">
        <v>-1.107518778715024</v>
      </c>
      <c r="G1139" s="1" t="s">
        <v>430</v>
      </c>
      <c r="H1139" s="8">
        <f>VLOOKUP(B1139,'TRM2'!C:D,2,0)</f>
        <v>2994.62</v>
      </c>
      <c r="I1139" s="9">
        <f t="shared" si="120"/>
        <v>6091266.7034</v>
      </c>
      <c r="J1139" s="7">
        <f t="shared" si="121"/>
        <v>6091.2667033999996</v>
      </c>
      <c r="K1139" t="e">
        <f>VLOOKUP(A1139,'Cacao Nacional'!B:D,3,0)</f>
        <v>#N/A</v>
      </c>
      <c r="L1139" t="str">
        <f t="shared" si="122"/>
        <v>Agosto</v>
      </c>
      <c r="M1139" t="str">
        <f t="shared" si="123"/>
        <v>2017</v>
      </c>
      <c r="N1139" t="str">
        <f t="shared" si="124"/>
        <v>Agosto de 2017</v>
      </c>
      <c r="O1139" s="24">
        <f t="shared" si="125"/>
        <v>42956</v>
      </c>
    </row>
    <row r="1140" spans="1:15" x14ac:dyDescent="0.3">
      <c r="A1140" s="1" t="s">
        <v>1396</v>
      </c>
      <c r="B1140" s="1" t="str">
        <f t="shared" si="119"/>
        <v>Agosto 10 de 2017</v>
      </c>
      <c r="C1140" s="1" t="s">
        <v>428</v>
      </c>
      <c r="D1140" s="2">
        <v>1999.16</v>
      </c>
      <c r="E1140" s="1" t="s">
        <v>429</v>
      </c>
      <c r="F1140" s="3">
        <v>-1.7162634520935787</v>
      </c>
      <c r="G1140" s="1" t="s">
        <v>430</v>
      </c>
      <c r="H1140" s="8">
        <f>VLOOKUP(B1140,'TRM2'!C:D,2,0)</f>
        <v>3011.14</v>
      </c>
      <c r="I1140" s="9">
        <f t="shared" si="120"/>
        <v>6019750.6424000002</v>
      </c>
      <c r="J1140" s="7">
        <f t="shared" si="121"/>
        <v>6019.7506424000003</v>
      </c>
      <c r="K1140" t="e">
        <f>VLOOKUP(A1140,'Cacao Nacional'!B:D,3,0)</f>
        <v>#N/A</v>
      </c>
      <c r="L1140" t="str">
        <f t="shared" si="122"/>
        <v>Agosto</v>
      </c>
      <c r="M1140" t="str">
        <f t="shared" si="123"/>
        <v>2017</v>
      </c>
      <c r="N1140" t="str">
        <f t="shared" si="124"/>
        <v>Agosto de 2017</v>
      </c>
      <c r="O1140" s="24">
        <f t="shared" si="125"/>
        <v>42957</v>
      </c>
    </row>
    <row r="1141" spans="1:15" x14ac:dyDescent="0.3">
      <c r="A1141" s="1" t="s">
        <v>1397</v>
      </c>
      <c r="B1141" s="1" t="str">
        <f t="shared" si="119"/>
        <v>Agosto 11 de 2017</v>
      </c>
      <c r="C1141" s="1" t="s">
        <v>428</v>
      </c>
      <c r="D1141" s="2">
        <v>2009.34</v>
      </c>
      <c r="E1141" s="1" t="s">
        <v>429</v>
      </c>
      <c r="F1141" s="3">
        <v>0.50921386982531835</v>
      </c>
      <c r="G1141" s="1" t="s">
        <v>430</v>
      </c>
      <c r="H1141" s="8">
        <f>VLOOKUP(B1141,'TRM2'!C:D,2,0)</f>
        <v>2994.85</v>
      </c>
      <c r="I1141" s="9">
        <f t="shared" si="120"/>
        <v>6017671.8989999993</v>
      </c>
      <c r="J1141" s="7">
        <f t="shared" si="121"/>
        <v>6017.671898999999</v>
      </c>
      <c r="K1141" t="e">
        <f>VLOOKUP(A1141,'Cacao Nacional'!B:D,3,0)</f>
        <v>#N/A</v>
      </c>
      <c r="L1141" t="str">
        <f t="shared" si="122"/>
        <v>Agosto</v>
      </c>
      <c r="M1141" t="str">
        <f t="shared" si="123"/>
        <v>2017</v>
      </c>
      <c r="N1141" t="str">
        <f t="shared" si="124"/>
        <v>Agosto de 2017</v>
      </c>
      <c r="O1141" s="24">
        <f t="shared" si="125"/>
        <v>42958</v>
      </c>
    </row>
    <row r="1142" spans="1:15" x14ac:dyDescent="0.3">
      <c r="A1142" s="1" t="s">
        <v>210</v>
      </c>
      <c r="B1142" s="1" t="str">
        <f t="shared" si="119"/>
        <v>Agosto 14 de 2017</v>
      </c>
      <c r="C1142" s="1" t="s">
        <v>428</v>
      </c>
      <c r="D1142" s="2">
        <v>1957.46</v>
      </c>
      <c r="E1142" s="1" t="s">
        <v>429</v>
      </c>
      <c r="F1142" s="3">
        <v>-2.58194232932206</v>
      </c>
      <c r="G1142" s="1" t="s">
        <v>430</v>
      </c>
      <c r="H1142" s="8">
        <f>VLOOKUP(B1142,'TRM2'!C:D,2,0)</f>
        <v>2984.99</v>
      </c>
      <c r="I1142" s="9">
        <f t="shared" si="120"/>
        <v>5842998.5253999997</v>
      </c>
      <c r="J1142" s="7">
        <f t="shared" si="121"/>
        <v>5842.9985253999994</v>
      </c>
      <c r="K1142">
        <f>VLOOKUP(A1142,'Cacao Nacional'!B:D,3,0)</f>
        <v>5052</v>
      </c>
      <c r="L1142" t="str">
        <f t="shared" si="122"/>
        <v>Agosto</v>
      </c>
      <c r="M1142" t="str">
        <f t="shared" si="123"/>
        <v>2017</v>
      </c>
      <c r="N1142" t="str">
        <f t="shared" si="124"/>
        <v>Agosto de 2017</v>
      </c>
      <c r="O1142" s="24">
        <f t="shared" si="125"/>
        <v>42961</v>
      </c>
    </row>
    <row r="1143" spans="1:15" x14ac:dyDescent="0.3">
      <c r="A1143" s="1" t="s">
        <v>1398</v>
      </c>
      <c r="B1143" s="1" t="str">
        <f t="shared" si="119"/>
        <v>Agosto 15 de 2017</v>
      </c>
      <c r="C1143" s="1" t="s">
        <v>428</v>
      </c>
      <c r="D1143" s="2">
        <v>1914.25</v>
      </c>
      <c r="E1143" s="1" t="s">
        <v>429</v>
      </c>
      <c r="F1143" s="3">
        <v>-2.2074525149939226</v>
      </c>
      <c r="G1143" s="1" t="s">
        <v>430</v>
      </c>
      <c r="H1143" s="8">
        <f>VLOOKUP(B1143,'TRM2'!C:D,2,0)</f>
        <v>2966.54</v>
      </c>
      <c r="I1143" s="9">
        <f t="shared" si="120"/>
        <v>5678699.1950000003</v>
      </c>
      <c r="J1143" s="7">
        <f t="shared" si="121"/>
        <v>5678.6991950000001</v>
      </c>
      <c r="K1143" t="e">
        <f>VLOOKUP(A1143,'Cacao Nacional'!B:D,3,0)</f>
        <v>#N/A</v>
      </c>
      <c r="L1143" t="str">
        <f t="shared" si="122"/>
        <v>Agosto</v>
      </c>
      <c r="M1143" t="str">
        <f t="shared" si="123"/>
        <v>2017</v>
      </c>
      <c r="N1143" t="str">
        <f t="shared" si="124"/>
        <v>Agosto de 2017</v>
      </c>
      <c r="O1143" s="24">
        <f t="shared" si="125"/>
        <v>42962</v>
      </c>
    </row>
    <row r="1144" spans="1:15" x14ac:dyDescent="0.3">
      <c r="A1144" s="1" t="s">
        <v>1399</v>
      </c>
      <c r="B1144" s="1" t="str">
        <f t="shared" si="119"/>
        <v>Agosto 16 de 2017</v>
      </c>
      <c r="C1144" s="1" t="s">
        <v>428</v>
      </c>
      <c r="D1144" s="2">
        <v>1889.47</v>
      </c>
      <c r="E1144" s="1" t="s">
        <v>429</v>
      </c>
      <c r="F1144" s="3">
        <v>-1.2945017630925937</v>
      </c>
      <c r="G1144" s="1" t="s">
        <v>430</v>
      </c>
      <c r="H1144" s="8">
        <f>VLOOKUP(B1144,'TRM2'!C:D,2,0)</f>
        <v>2974.7</v>
      </c>
      <c r="I1144" s="9">
        <f t="shared" si="120"/>
        <v>5620606.409</v>
      </c>
      <c r="J1144" s="7">
        <f t="shared" si="121"/>
        <v>5620.606409</v>
      </c>
      <c r="K1144" t="e">
        <f>VLOOKUP(A1144,'Cacao Nacional'!B:D,3,0)</f>
        <v>#N/A</v>
      </c>
      <c r="L1144" t="str">
        <f t="shared" si="122"/>
        <v>Agosto</v>
      </c>
      <c r="M1144" t="str">
        <f t="shared" si="123"/>
        <v>2017</v>
      </c>
      <c r="N1144" t="str">
        <f t="shared" si="124"/>
        <v>Agosto de 2017</v>
      </c>
      <c r="O1144" s="24">
        <f t="shared" si="125"/>
        <v>42963</v>
      </c>
    </row>
    <row r="1145" spans="1:15" x14ac:dyDescent="0.3">
      <c r="A1145" s="1" t="s">
        <v>1400</v>
      </c>
      <c r="B1145" s="1" t="str">
        <f t="shared" si="119"/>
        <v>Agosto 17 de 2017</v>
      </c>
      <c r="C1145" s="1" t="s">
        <v>428</v>
      </c>
      <c r="D1145" s="2">
        <v>1917.12</v>
      </c>
      <c r="E1145" s="1" t="s">
        <v>429</v>
      </c>
      <c r="F1145" s="3">
        <v>1.4633733269117721</v>
      </c>
      <c r="G1145" s="1" t="s">
        <v>430</v>
      </c>
      <c r="H1145" s="8">
        <f>VLOOKUP(B1145,'TRM2'!C:D,2,0)</f>
        <v>2967.32</v>
      </c>
      <c r="I1145" s="9">
        <f t="shared" si="120"/>
        <v>5688708.5184000004</v>
      </c>
      <c r="J1145" s="7">
        <f t="shared" si="121"/>
        <v>5688.7085184000007</v>
      </c>
      <c r="K1145" t="e">
        <f>VLOOKUP(A1145,'Cacao Nacional'!B:D,3,0)</f>
        <v>#N/A</v>
      </c>
      <c r="L1145" t="str">
        <f t="shared" si="122"/>
        <v>Agosto</v>
      </c>
      <c r="M1145" t="str">
        <f t="shared" si="123"/>
        <v>2017</v>
      </c>
      <c r="N1145" t="str">
        <f t="shared" si="124"/>
        <v>Agosto de 2017</v>
      </c>
      <c r="O1145" s="24">
        <f t="shared" si="125"/>
        <v>42964</v>
      </c>
    </row>
    <row r="1146" spans="1:15" x14ac:dyDescent="0.3">
      <c r="A1146" s="1" t="s">
        <v>1401</v>
      </c>
      <c r="B1146" s="1" t="str">
        <f t="shared" si="119"/>
        <v>Agosto 18 de 2017</v>
      </c>
      <c r="C1146" s="1" t="s">
        <v>428</v>
      </c>
      <c r="D1146" s="2">
        <v>1926.57</v>
      </c>
      <c r="E1146" s="1" t="s">
        <v>429</v>
      </c>
      <c r="F1146" s="3">
        <v>0.49292689033550563</v>
      </c>
      <c r="G1146" s="1" t="s">
        <v>430</v>
      </c>
      <c r="H1146" s="8">
        <f>VLOOKUP(B1146,'TRM2'!C:D,2,0)</f>
        <v>2980.03</v>
      </c>
      <c r="I1146" s="9">
        <f t="shared" si="120"/>
        <v>5741236.3971000006</v>
      </c>
      <c r="J1146" s="7">
        <f t="shared" si="121"/>
        <v>5741.2363971000004</v>
      </c>
      <c r="K1146" t="e">
        <f>VLOOKUP(A1146,'Cacao Nacional'!B:D,3,0)</f>
        <v>#N/A</v>
      </c>
      <c r="L1146" t="str">
        <f t="shared" si="122"/>
        <v>Agosto</v>
      </c>
      <c r="M1146" t="str">
        <f t="shared" si="123"/>
        <v>2017</v>
      </c>
      <c r="N1146" t="str">
        <f t="shared" si="124"/>
        <v>Agosto de 2017</v>
      </c>
      <c r="O1146" s="24">
        <f t="shared" si="125"/>
        <v>42965</v>
      </c>
    </row>
    <row r="1147" spans="1:15" x14ac:dyDescent="0.3">
      <c r="A1147" s="1" t="s">
        <v>211</v>
      </c>
      <c r="B1147" s="1" t="str">
        <f t="shared" si="119"/>
        <v>Agosto 21 de 2017</v>
      </c>
      <c r="C1147" s="1" t="s">
        <v>428</v>
      </c>
      <c r="D1147" s="2">
        <v>1941.25</v>
      </c>
      <c r="E1147" s="1" t="s">
        <v>429</v>
      </c>
      <c r="F1147" s="3">
        <v>0.7619759468900722</v>
      </c>
      <c r="G1147" s="1" t="s">
        <v>430</v>
      </c>
      <c r="H1147" s="8">
        <f>VLOOKUP(B1147,'TRM2'!C:D,2,0)</f>
        <v>2994.39</v>
      </c>
      <c r="I1147" s="9">
        <f t="shared" si="120"/>
        <v>5812859.5874999994</v>
      </c>
      <c r="J1147" s="7">
        <f t="shared" si="121"/>
        <v>5812.8595874999992</v>
      </c>
      <c r="K1147">
        <f>VLOOKUP(A1147,'Cacao Nacional'!B:D,3,0)</f>
        <v>4816</v>
      </c>
      <c r="L1147" t="str">
        <f t="shared" si="122"/>
        <v>Agosto</v>
      </c>
      <c r="M1147" t="str">
        <f t="shared" si="123"/>
        <v>2017</v>
      </c>
      <c r="N1147" t="str">
        <f t="shared" si="124"/>
        <v>Agosto de 2017</v>
      </c>
      <c r="O1147" s="24">
        <f t="shared" si="125"/>
        <v>42968</v>
      </c>
    </row>
    <row r="1148" spans="1:15" x14ac:dyDescent="0.3">
      <c r="A1148" s="1" t="s">
        <v>1402</v>
      </c>
      <c r="B1148" s="1" t="str">
        <f t="shared" si="119"/>
        <v>Agosto 22 de 2017</v>
      </c>
      <c r="C1148" s="1" t="s">
        <v>428</v>
      </c>
      <c r="D1148" s="2">
        <v>1923.78</v>
      </c>
      <c r="E1148" s="1" t="s">
        <v>429</v>
      </c>
      <c r="F1148" s="3">
        <v>-0.89993560849967946</v>
      </c>
      <c r="G1148" s="1" t="s">
        <v>430</v>
      </c>
      <c r="H1148" s="8">
        <f>VLOOKUP(B1148,'TRM2'!C:D,2,0)</f>
        <v>2994.39</v>
      </c>
      <c r="I1148" s="9">
        <f t="shared" si="120"/>
        <v>5760547.5941999992</v>
      </c>
      <c r="J1148" s="7">
        <f t="shared" si="121"/>
        <v>5760.5475941999994</v>
      </c>
      <c r="K1148" t="e">
        <f>VLOOKUP(A1148,'Cacao Nacional'!B:D,3,0)</f>
        <v>#N/A</v>
      </c>
      <c r="L1148" t="str">
        <f t="shared" si="122"/>
        <v>Agosto</v>
      </c>
      <c r="M1148" t="str">
        <f t="shared" si="123"/>
        <v>2017</v>
      </c>
      <c r="N1148" t="str">
        <f t="shared" si="124"/>
        <v>Agosto de 2017</v>
      </c>
      <c r="O1148" s="24">
        <f t="shared" si="125"/>
        <v>42969</v>
      </c>
    </row>
    <row r="1149" spans="1:15" x14ac:dyDescent="0.3">
      <c r="A1149" s="1" t="s">
        <v>1403</v>
      </c>
      <c r="B1149" s="1" t="str">
        <f t="shared" si="119"/>
        <v>Agosto 23 de 2017</v>
      </c>
      <c r="C1149" s="1" t="s">
        <v>428</v>
      </c>
      <c r="D1149" s="2">
        <v>1912.22</v>
      </c>
      <c r="E1149" s="1" t="s">
        <v>429</v>
      </c>
      <c r="F1149" s="3">
        <v>-0.60090031084635176</v>
      </c>
      <c r="G1149" s="1" t="s">
        <v>430</v>
      </c>
      <c r="H1149" s="8">
        <f>VLOOKUP(B1149,'TRM2'!C:D,2,0)</f>
        <v>2986.83</v>
      </c>
      <c r="I1149" s="9">
        <f t="shared" si="120"/>
        <v>5711476.0625999998</v>
      </c>
      <c r="J1149" s="7">
        <f t="shared" si="121"/>
        <v>5711.4760625999998</v>
      </c>
      <c r="K1149" t="e">
        <f>VLOOKUP(A1149,'Cacao Nacional'!B:D,3,0)</f>
        <v>#N/A</v>
      </c>
      <c r="L1149" t="str">
        <f t="shared" si="122"/>
        <v>Agosto</v>
      </c>
      <c r="M1149" t="str">
        <f t="shared" si="123"/>
        <v>2017</v>
      </c>
      <c r="N1149" t="str">
        <f t="shared" si="124"/>
        <v>Agosto de 2017</v>
      </c>
      <c r="O1149" s="24">
        <f t="shared" si="125"/>
        <v>42970</v>
      </c>
    </row>
    <row r="1150" spans="1:15" x14ac:dyDescent="0.3">
      <c r="A1150" s="1" t="s">
        <v>1404</v>
      </c>
      <c r="B1150" s="1" t="str">
        <f t="shared" si="119"/>
        <v>Agosto 24 de 2017</v>
      </c>
      <c r="C1150" s="1" t="s">
        <v>428</v>
      </c>
      <c r="D1150" s="2">
        <v>1932.26</v>
      </c>
      <c r="E1150" s="1" t="s">
        <v>429</v>
      </c>
      <c r="F1150" s="3">
        <v>1.0479965694323856</v>
      </c>
      <c r="G1150" s="1" t="s">
        <v>430</v>
      </c>
      <c r="H1150" s="8">
        <f>VLOOKUP(B1150,'TRM2'!C:D,2,0)</f>
        <v>2986.88</v>
      </c>
      <c r="I1150" s="9">
        <f t="shared" si="120"/>
        <v>5771428.7488000002</v>
      </c>
      <c r="J1150" s="7">
        <f t="shared" si="121"/>
        <v>5771.4287488</v>
      </c>
      <c r="K1150" t="e">
        <f>VLOOKUP(A1150,'Cacao Nacional'!B:D,3,0)</f>
        <v>#N/A</v>
      </c>
      <c r="L1150" t="str">
        <f t="shared" si="122"/>
        <v>Agosto</v>
      </c>
      <c r="M1150" t="str">
        <f t="shared" si="123"/>
        <v>2017</v>
      </c>
      <c r="N1150" t="str">
        <f t="shared" si="124"/>
        <v>Agosto de 2017</v>
      </c>
      <c r="O1150" s="24">
        <f t="shared" si="125"/>
        <v>42971</v>
      </c>
    </row>
    <row r="1151" spans="1:15" x14ac:dyDescent="0.3">
      <c r="A1151" s="1" t="s">
        <v>1405</v>
      </c>
      <c r="B1151" s="1" t="str">
        <f t="shared" si="119"/>
        <v>Agosto 25 de 2017</v>
      </c>
      <c r="C1151" s="1" t="s">
        <v>428</v>
      </c>
      <c r="D1151" s="2">
        <v>1969.4</v>
      </c>
      <c r="E1151" s="1" t="s">
        <v>429</v>
      </c>
      <c r="F1151" s="3">
        <v>1.9221015805326456</v>
      </c>
      <c r="G1151" s="1" t="s">
        <v>430</v>
      </c>
      <c r="H1151" s="8">
        <f>VLOOKUP(B1151,'TRM2'!C:D,2,0)</f>
        <v>2972.98</v>
      </c>
      <c r="I1151" s="9">
        <f t="shared" si="120"/>
        <v>5854986.8119999999</v>
      </c>
      <c r="J1151" s="7">
        <f t="shared" si="121"/>
        <v>5854.9868120000001</v>
      </c>
      <c r="K1151" t="e">
        <f>VLOOKUP(A1151,'Cacao Nacional'!B:D,3,0)</f>
        <v>#N/A</v>
      </c>
      <c r="L1151" t="str">
        <f t="shared" si="122"/>
        <v>Agosto</v>
      </c>
      <c r="M1151" t="str">
        <f t="shared" si="123"/>
        <v>2017</v>
      </c>
      <c r="N1151" t="str">
        <f t="shared" si="124"/>
        <v>Agosto de 2017</v>
      </c>
      <c r="O1151" s="24">
        <f t="shared" si="125"/>
        <v>42972</v>
      </c>
    </row>
    <row r="1152" spans="1:15" x14ac:dyDescent="0.3">
      <c r="A1152" s="1" t="s">
        <v>212</v>
      </c>
      <c r="B1152" s="1" t="str">
        <f t="shared" si="119"/>
        <v>Agosto 28 de 2017</v>
      </c>
      <c r="C1152" s="1" t="s">
        <v>428</v>
      </c>
      <c r="D1152" s="2">
        <v>2014.59</v>
      </c>
      <c r="E1152" s="1" t="s">
        <v>429</v>
      </c>
      <c r="F1152" s="3">
        <v>2.2946074946684178</v>
      </c>
      <c r="G1152" s="1" t="s">
        <v>430</v>
      </c>
      <c r="H1152" s="8">
        <f>VLOOKUP(B1152,'TRM2'!C:D,2,0)</f>
        <v>2933.96</v>
      </c>
      <c r="I1152" s="9">
        <f t="shared" si="120"/>
        <v>5910726.4764</v>
      </c>
      <c r="J1152" s="7">
        <f t="shared" si="121"/>
        <v>5910.7264764000001</v>
      </c>
      <c r="K1152">
        <f>VLOOKUP(A1152,'Cacao Nacional'!B:D,3,0)</f>
        <v>4856</v>
      </c>
      <c r="L1152" t="str">
        <f t="shared" si="122"/>
        <v>Agosto</v>
      </c>
      <c r="M1152" t="str">
        <f t="shared" si="123"/>
        <v>2017</v>
      </c>
      <c r="N1152" t="str">
        <f t="shared" si="124"/>
        <v>Agosto de 2017</v>
      </c>
      <c r="O1152" s="24">
        <f t="shared" si="125"/>
        <v>42975</v>
      </c>
    </row>
    <row r="1153" spans="1:15" x14ac:dyDescent="0.3">
      <c r="A1153" s="1" t="s">
        <v>1406</v>
      </c>
      <c r="B1153" s="1" t="str">
        <f t="shared" si="119"/>
        <v>Agosto 29 de 2017</v>
      </c>
      <c r="C1153" s="1" t="s">
        <v>428</v>
      </c>
      <c r="D1153" s="2">
        <v>2002.35</v>
      </c>
      <c r="E1153" s="1" t="s">
        <v>429</v>
      </c>
      <c r="F1153" s="3">
        <v>-0.60756779295042707</v>
      </c>
      <c r="G1153" s="1" t="s">
        <v>430</v>
      </c>
      <c r="H1153" s="8">
        <f>VLOOKUP(B1153,'TRM2'!C:D,2,0)</f>
        <v>2934.23</v>
      </c>
      <c r="I1153" s="9">
        <f t="shared" si="120"/>
        <v>5875355.4404999996</v>
      </c>
      <c r="J1153" s="7">
        <f t="shared" si="121"/>
        <v>5875.3554404999995</v>
      </c>
      <c r="K1153" t="e">
        <f>VLOOKUP(A1153,'Cacao Nacional'!B:D,3,0)</f>
        <v>#N/A</v>
      </c>
      <c r="L1153" t="str">
        <f t="shared" si="122"/>
        <v>Agosto</v>
      </c>
      <c r="M1153" t="str">
        <f t="shared" si="123"/>
        <v>2017</v>
      </c>
      <c r="N1153" t="str">
        <f t="shared" si="124"/>
        <v>Agosto de 2017</v>
      </c>
      <c r="O1153" s="24">
        <f t="shared" si="125"/>
        <v>42976</v>
      </c>
    </row>
    <row r="1154" spans="1:15" x14ac:dyDescent="0.3">
      <c r="A1154" s="1" t="s">
        <v>1407</v>
      </c>
      <c r="B1154" s="1" t="str">
        <f t="shared" si="119"/>
        <v>Agosto 30 de 2017</v>
      </c>
      <c r="C1154" s="1" t="s">
        <v>428</v>
      </c>
      <c r="D1154" s="2">
        <v>1970.16</v>
      </c>
      <c r="E1154" s="1" t="s">
        <v>429</v>
      </c>
      <c r="F1154" s="3">
        <v>-1.6076110570080071</v>
      </c>
      <c r="G1154" s="1" t="s">
        <v>430</v>
      </c>
      <c r="H1154" s="8">
        <f>VLOOKUP(B1154,'TRM2'!C:D,2,0)</f>
        <v>2940.35</v>
      </c>
      <c r="I1154" s="9">
        <f t="shared" si="120"/>
        <v>5792959.9560000002</v>
      </c>
      <c r="J1154" s="7">
        <f t="shared" si="121"/>
        <v>5792.9599560000006</v>
      </c>
      <c r="K1154" t="e">
        <f>VLOOKUP(A1154,'Cacao Nacional'!B:D,3,0)</f>
        <v>#N/A</v>
      </c>
      <c r="L1154" t="str">
        <f t="shared" si="122"/>
        <v>Agosto</v>
      </c>
      <c r="M1154" t="str">
        <f t="shared" si="123"/>
        <v>2017</v>
      </c>
      <c r="N1154" t="str">
        <f t="shared" si="124"/>
        <v>Agosto de 2017</v>
      </c>
      <c r="O1154" s="24">
        <f t="shared" si="125"/>
        <v>42977</v>
      </c>
    </row>
    <row r="1155" spans="1:15" x14ac:dyDescent="0.3">
      <c r="A1155" s="1" t="s">
        <v>1408</v>
      </c>
      <c r="B1155" s="1" t="str">
        <f t="shared" ref="B1155:B1218" si="126">MID(A1155,FIND(",",A1155,1)+2,LEN(A1155)-FIND(",",A1155,1))</f>
        <v>Agosto 31 de 2017</v>
      </c>
      <c r="C1155" s="1" t="s">
        <v>428</v>
      </c>
      <c r="D1155" s="2">
        <v>1968.96</v>
      </c>
      <c r="E1155" s="1" t="s">
        <v>429</v>
      </c>
      <c r="F1155" s="3">
        <v>-6.0908758679500422E-2</v>
      </c>
      <c r="G1155" s="1" t="s">
        <v>430</v>
      </c>
      <c r="H1155" s="8">
        <f>VLOOKUP(B1155,'TRM2'!C:D,2,0)</f>
        <v>2937.09</v>
      </c>
      <c r="I1155" s="9">
        <f t="shared" ref="I1155:I1218" si="127">D1155*H1155</f>
        <v>5783012.7264</v>
      </c>
      <c r="J1155" s="7">
        <f t="shared" ref="J1155:J1218" si="128">I1155/1000</f>
        <v>5783.0127264000002</v>
      </c>
      <c r="K1155" t="e">
        <f>VLOOKUP(A1155,'Cacao Nacional'!B:D,3,0)</f>
        <v>#N/A</v>
      </c>
      <c r="L1155" t="str">
        <f t="shared" ref="L1155:L1218" si="129">MID(A1155,FIND(" ",A1155,1)+1,FIND(" ",A1155,FIND(" ",A1155,1)+1)-FIND(" ",A1155,1)-1)</f>
        <v>Agosto</v>
      </c>
      <c r="M1155" t="str">
        <f t="shared" ref="M1155:M1218" si="130">RIGHT(A1155,4)</f>
        <v>2017</v>
      </c>
      <c r="N1155" t="str">
        <f t="shared" ref="N1155:N1218" si="131">_xlfn.CONCAT(L1155," de ",M1155)</f>
        <v>Agosto de 2017</v>
      </c>
      <c r="O1155" s="24">
        <f t="shared" ref="O1155:O1218" si="132">VALUE(TEXT(VALUE(MID(A1155,FIND(" ",A1155,FIND(" ",A1155,1)+1)+1,FIND(" ",A1155,FIND(" ",A1155,FIND(" ",A1155,1)+1)+1)-FIND(" ",A1155,FIND(" ",A1155,1)+1)-1))&amp;"/"&amp;MONTH(L1155&amp;1)&amp;"/"&amp;VALUE(M1155),"dd/mm/yyyy"))</f>
        <v>42978</v>
      </c>
    </row>
    <row r="1156" spans="1:15" x14ac:dyDescent="0.3">
      <c r="A1156" s="1" t="s">
        <v>1409</v>
      </c>
      <c r="B1156" s="1" t="str">
        <f t="shared" si="126"/>
        <v>Septiembre 1 de 2017</v>
      </c>
      <c r="C1156" s="1" t="s">
        <v>428</v>
      </c>
      <c r="D1156" s="2">
        <v>1992.3</v>
      </c>
      <c r="E1156" s="1" t="s">
        <v>429</v>
      </c>
      <c r="F1156" s="3">
        <v>1.1853973671379774</v>
      </c>
      <c r="G1156" s="1" t="s">
        <v>430</v>
      </c>
      <c r="H1156" s="8">
        <f>VLOOKUP(B1156,'TRM2'!C:D,2,0)</f>
        <v>2948.09</v>
      </c>
      <c r="I1156" s="9">
        <f t="shared" si="127"/>
        <v>5873479.7070000004</v>
      </c>
      <c r="J1156" s="7">
        <f t="shared" si="128"/>
        <v>5873.4797070000004</v>
      </c>
      <c r="K1156" t="e">
        <f>VLOOKUP(A1156,'Cacao Nacional'!B:D,3,0)</f>
        <v>#N/A</v>
      </c>
      <c r="L1156" t="str">
        <f t="shared" si="129"/>
        <v>Septiembre</v>
      </c>
      <c r="M1156" t="str">
        <f t="shared" si="130"/>
        <v>2017</v>
      </c>
      <c r="N1156" t="str">
        <f t="shared" si="131"/>
        <v>Septiembre de 2017</v>
      </c>
      <c r="O1156" s="24">
        <f t="shared" si="132"/>
        <v>42979</v>
      </c>
    </row>
    <row r="1157" spans="1:15" x14ac:dyDescent="0.3">
      <c r="A1157" s="1" t="s">
        <v>213</v>
      </c>
      <c r="B1157" s="1" t="str">
        <f t="shared" si="126"/>
        <v>Septiembre 4 de 2017</v>
      </c>
      <c r="C1157" s="1" t="s">
        <v>428</v>
      </c>
      <c r="D1157" s="2">
        <v>1986.12</v>
      </c>
      <c r="E1157" s="1" t="s">
        <v>429</v>
      </c>
      <c r="F1157" s="3">
        <v>-0.31019424785424204</v>
      </c>
      <c r="G1157" s="1" t="s">
        <v>430</v>
      </c>
      <c r="H1157" s="8">
        <f>VLOOKUP(B1157,'TRM2'!C:D,2,0)</f>
        <v>2936.07</v>
      </c>
      <c r="I1157" s="9">
        <f t="shared" si="127"/>
        <v>5831387.3483999996</v>
      </c>
      <c r="J1157" s="7">
        <f t="shared" si="128"/>
        <v>5831.3873483999996</v>
      </c>
      <c r="K1157">
        <f>VLOOKUP(A1157,'Cacao Nacional'!B:D,3,0)</f>
        <v>4888</v>
      </c>
      <c r="L1157" t="str">
        <f t="shared" si="129"/>
        <v>Septiembre</v>
      </c>
      <c r="M1157" t="str">
        <f t="shared" si="130"/>
        <v>2017</v>
      </c>
      <c r="N1157" t="str">
        <f t="shared" si="131"/>
        <v>Septiembre de 2017</v>
      </c>
      <c r="O1157" s="24">
        <f t="shared" si="132"/>
        <v>42982</v>
      </c>
    </row>
    <row r="1158" spans="1:15" x14ac:dyDescent="0.3">
      <c r="A1158" s="1" t="s">
        <v>1410</v>
      </c>
      <c r="B1158" s="1" t="str">
        <f t="shared" si="126"/>
        <v>Septiembre 5 de 2017</v>
      </c>
      <c r="C1158" s="1" t="s">
        <v>428</v>
      </c>
      <c r="D1158" s="2">
        <v>1987.67</v>
      </c>
      <c r="E1158" s="1" t="s">
        <v>429</v>
      </c>
      <c r="F1158" s="3">
        <v>7.8041608764837067E-2</v>
      </c>
      <c r="G1158" s="1" t="s">
        <v>430</v>
      </c>
      <c r="H1158" s="8">
        <f>VLOOKUP(B1158,'TRM2'!C:D,2,0)</f>
        <v>2936.07</v>
      </c>
      <c r="I1158" s="9">
        <f t="shared" si="127"/>
        <v>5835938.2569000004</v>
      </c>
      <c r="J1158" s="7">
        <f t="shared" si="128"/>
        <v>5835.9382568999999</v>
      </c>
      <c r="K1158" t="e">
        <f>VLOOKUP(A1158,'Cacao Nacional'!B:D,3,0)</f>
        <v>#N/A</v>
      </c>
      <c r="L1158" t="str">
        <f t="shared" si="129"/>
        <v>Septiembre</v>
      </c>
      <c r="M1158" t="str">
        <f t="shared" si="130"/>
        <v>2017</v>
      </c>
      <c r="N1158" t="str">
        <f t="shared" si="131"/>
        <v>Septiembre de 2017</v>
      </c>
      <c r="O1158" s="24">
        <f t="shared" si="132"/>
        <v>42983</v>
      </c>
    </row>
    <row r="1159" spans="1:15" x14ac:dyDescent="0.3">
      <c r="A1159" s="1" t="s">
        <v>1411</v>
      </c>
      <c r="B1159" s="1" t="str">
        <f t="shared" si="126"/>
        <v>Septiembre 6 de 2017</v>
      </c>
      <c r="C1159" s="1" t="s">
        <v>428</v>
      </c>
      <c r="D1159" s="2">
        <v>1958.98</v>
      </c>
      <c r="E1159" s="1" t="s">
        <v>429</v>
      </c>
      <c r="F1159" s="3">
        <v>-1.4433985520735362</v>
      </c>
      <c r="G1159" s="1" t="s">
        <v>430</v>
      </c>
      <c r="H1159" s="8">
        <f>VLOOKUP(B1159,'TRM2'!C:D,2,0)</f>
        <v>2923.49</v>
      </c>
      <c r="I1159" s="9">
        <f t="shared" si="127"/>
        <v>5727058.4402000001</v>
      </c>
      <c r="J1159" s="7">
        <f t="shared" si="128"/>
        <v>5727.0584402000004</v>
      </c>
      <c r="K1159" t="e">
        <f>VLOOKUP(A1159,'Cacao Nacional'!B:D,3,0)</f>
        <v>#N/A</v>
      </c>
      <c r="L1159" t="str">
        <f t="shared" si="129"/>
        <v>Septiembre</v>
      </c>
      <c r="M1159" t="str">
        <f t="shared" si="130"/>
        <v>2017</v>
      </c>
      <c r="N1159" t="str">
        <f t="shared" si="131"/>
        <v>Septiembre de 2017</v>
      </c>
      <c r="O1159" s="24">
        <f t="shared" si="132"/>
        <v>42984</v>
      </c>
    </row>
    <row r="1160" spans="1:15" x14ac:dyDescent="0.3">
      <c r="A1160" s="1" t="s">
        <v>1412</v>
      </c>
      <c r="B1160" s="1" t="str">
        <f t="shared" si="126"/>
        <v>Septiembre 7 de 2017</v>
      </c>
      <c r="C1160" s="1" t="s">
        <v>428</v>
      </c>
      <c r="D1160" s="2">
        <v>1944.22</v>
      </c>
      <c r="E1160" s="1" t="s">
        <v>429</v>
      </c>
      <c r="F1160" s="3">
        <v>-0.75345332775219709</v>
      </c>
      <c r="G1160" s="1" t="s">
        <v>430</v>
      </c>
      <c r="H1160" s="8">
        <f>VLOOKUP(B1160,'TRM2'!C:D,2,0)</f>
        <v>2919.5</v>
      </c>
      <c r="I1160" s="9">
        <f t="shared" si="127"/>
        <v>5676150.29</v>
      </c>
      <c r="J1160" s="7">
        <f t="shared" si="128"/>
        <v>5676.1502899999996</v>
      </c>
      <c r="K1160" t="e">
        <f>VLOOKUP(A1160,'Cacao Nacional'!B:D,3,0)</f>
        <v>#N/A</v>
      </c>
      <c r="L1160" t="str">
        <f t="shared" si="129"/>
        <v>Septiembre</v>
      </c>
      <c r="M1160" t="str">
        <f t="shared" si="130"/>
        <v>2017</v>
      </c>
      <c r="N1160" t="str">
        <f t="shared" si="131"/>
        <v>Septiembre de 2017</v>
      </c>
      <c r="O1160" s="24">
        <f t="shared" si="132"/>
        <v>42985</v>
      </c>
    </row>
    <row r="1161" spans="1:15" x14ac:dyDescent="0.3">
      <c r="A1161" s="1" t="s">
        <v>1413</v>
      </c>
      <c r="B1161" s="1" t="str">
        <f t="shared" si="126"/>
        <v>Septiembre 8 de 2017</v>
      </c>
      <c r="C1161" s="1" t="s">
        <v>428</v>
      </c>
      <c r="D1161" s="2">
        <v>1966.5</v>
      </c>
      <c r="E1161" s="1" t="s">
        <v>429</v>
      </c>
      <c r="F1161" s="3">
        <v>1.1459608480521739</v>
      </c>
      <c r="G1161" s="1" t="s">
        <v>430</v>
      </c>
      <c r="H1161" s="8">
        <f>VLOOKUP(B1161,'TRM2'!C:D,2,0)</f>
        <v>2907.96</v>
      </c>
      <c r="I1161" s="9">
        <f t="shared" si="127"/>
        <v>5718503.3399999999</v>
      </c>
      <c r="J1161" s="7">
        <f t="shared" si="128"/>
        <v>5718.5033400000002</v>
      </c>
      <c r="K1161" t="e">
        <f>VLOOKUP(A1161,'Cacao Nacional'!B:D,3,0)</f>
        <v>#N/A</v>
      </c>
      <c r="L1161" t="str">
        <f t="shared" si="129"/>
        <v>Septiembre</v>
      </c>
      <c r="M1161" t="str">
        <f t="shared" si="130"/>
        <v>2017</v>
      </c>
      <c r="N1161" t="str">
        <f t="shared" si="131"/>
        <v>Septiembre de 2017</v>
      </c>
      <c r="O1161" s="24">
        <f t="shared" si="132"/>
        <v>42986</v>
      </c>
    </row>
    <row r="1162" spans="1:15" x14ac:dyDescent="0.3">
      <c r="A1162" s="1" t="s">
        <v>214</v>
      </c>
      <c r="B1162" s="1" t="str">
        <f t="shared" si="126"/>
        <v>Septiembre 11 de 2017</v>
      </c>
      <c r="C1162" s="1" t="s">
        <v>428</v>
      </c>
      <c r="D1162" s="2">
        <v>1962.8</v>
      </c>
      <c r="E1162" s="1" t="s">
        <v>429</v>
      </c>
      <c r="F1162" s="3">
        <v>-0.18815153826595704</v>
      </c>
      <c r="G1162" s="1" t="s">
        <v>430</v>
      </c>
      <c r="H1162" s="8">
        <f>VLOOKUP(B1162,'TRM2'!C:D,2,0)</f>
        <v>2909.15</v>
      </c>
      <c r="I1162" s="9">
        <f t="shared" si="127"/>
        <v>5710079.6200000001</v>
      </c>
      <c r="J1162" s="7">
        <f t="shared" si="128"/>
        <v>5710.0796200000004</v>
      </c>
      <c r="K1162">
        <f>VLOOKUP(A1162,'Cacao Nacional'!B:D,3,0)</f>
        <v>4792</v>
      </c>
      <c r="L1162" t="str">
        <f t="shared" si="129"/>
        <v>Septiembre</v>
      </c>
      <c r="M1162" t="str">
        <f t="shared" si="130"/>
        <v>2017</v>
      </c>
      <c r="N1162" t="str">
        <f t="shared" si="131"/>
        <v>Septiembre de 2017</v>
      </c>
      <c r="O1162" s="24">
        <f t="shared" si="132"/>
        <v>42989</v>
      </c>
    </row>
    <row r="1163" spans="1:15" x14ac:dyDescent="0.3">
      <c r="A1163" s="1" t="s">
        <v>1414</v>
      </c>
      <c r="B1163" s="1" t="str">
        <f t="shared" si="126"/>
        <v>Septiembre 12 de 2017</v>
      </c>
      <c r="C1163" s="1" t="s">
        <v>428</v>
      </c>
      <c r="D1163" s="2">
        <v>1979.23</v>
      </c>
      <c r="E1163" s="1" t="s">
        <v>429</v>
      </c>
      <c r="F1163" s="3">
        <v>0.83706949256164975</v>
      </c>
      <c r="G1163" s="1" t="s">
        <v>430</v>
      </c>
      <c r="H1163" s="8">
        <f>VLOOKUP(B1163,'TRM2'!C:D,2,0)</f>
        <v>2916.1</v>
      </c>
      <c r="I1163" s="9">
        <f t="shared" si="127"/>
        <v>5771632.6030000001</v>
      </c>
      <c r="J1163" s="7">
        <f t="shared" si="128"/>
        <v>5771.632603</v>
      </c>
      <c r="K1163" t="e">
        <f>VLOOKUP(A1163,'Cacao Nacional'!B:D,3,0)</f>
        <v>#N/A</v>
      </c>
      <c r="L1163" t="str">
        <f t="shared" si="129"/>
        <v>Septiembre</v>
      </c>
      <c r="M1163" t="str">
        <f t="shared" si="130"/>
        <v>2017</v>
      </c>
      <c r="N1163" t="str">
        <f t="shared" si="131"/>
        <v>Septiembre de 2017</v>
      </c>
      <c r="O1163" s="24">
        <f t="shared" si="132"/>
        <v>42990</v>
      </c>
    </row>
    <row r="1164" spans="1:15" x14ac:dyDescent="0.3">
      <c r="A1164" s="1" t="s">
        <v>1415</v>
      </c>
      <c r="B1164" s="1" t="str">
        <f t="shared" si="126"/>
        <v>Septiembre 13 de 2017</v>
      </c>
      <c r="C1164" s="1" t="s">
        <v>428</v>
      </c>
      <c r="D1164" s="2">
        <v>2008.88</v>
      </c>
      <c r="E1164" s="1" t="s">
        <v>429</v>
      </c>
      <c r="F1164" s="3">
        <v>1.498057325323489</v>
      </c>
      <c r="G1164" s="1" t="s">
        <v>430</v>
      </c>
      <c r="H1164" s="8">
        <f>VLOOKUP(B1164,'TRM2'!C:D,2,0)</f>
        <v>2923.03</v>
      </c>
      <c r="I1164" s="9">
        <f t="shared" si="127"/>
        <v>5872016.5064000003</v>
      </c>
      <c r="J1164" s="7">
        <f t="shared" si="128"/>
        <v>5872.0165064000003</v>
      </c>
      <c r="K1164" t="e">
        <f>VLOOKUP(A1164,'Cacao Nacional'!B:D,3,0)</f>
        <v>#N/A</v>
      </c>
      <c r="L1164" t="str">
        <f t="shared" si="129"/>
        <v>Septiembre</v>
      </c>
      <c r="M1164" t="str">
        <f t="shared" si="130"/>
        <v>2017</v>
      </c>
      <c r="N1164" t="str">
        <f t="shared" si="131"/>
        <v>Septiembre de 2017</v>
      </c>
      <c r="O1164" s="24">
        <f t="shared" si="132"/>
        <v>42991</v>
      </c>
    </row>
    <row r="1165" spans="1:15" x14ac:dyDescent="0.3">
      <c r="A1165" s="1" t="s">
        <v>1416</v>
      </c>
      <c r="B1165" s="1" t="str">
        <f t="shared" si="126"/>
        <v>Septiembre 14 de 2017</v>
      </c>
      <c r="C1165" s="1" t="s">
        <v>428</v>
      </c>
      <c r="D1165" s="2">
        <v>2000.97</v>
      </c>
      <c r="E1165" s="1" t="s">
        <v>429</v>
      </c>
      <c r="F1165" s="3">
        <v>-0.39375174226435034</v>
      </c>
      <c r="G1165" s="1" t="s">
        <v>430</v>
      </c>
      <c r="H1165" s="8">
        <f>VLOOKUP(B1165,'TRM2'!C:D,2,0)</f>
        <v>2909.52</v>
      </c>
      <c r="I1165" s="9">
        <f t="shared" si="127"/>
        <v>5821862.2344000004</v>
      </c>
      <c r="J1165" s="7">
        <f t="shared" si="128"/>
        <v>5821.8622344000005</v>
      </c>
      <c r="K1165" t="e">
        <f>VLOOKUP(A1165,'Cacao Nacional'!B:D,3,0)</f>
        <v>#N/A</v>
      </c>
      <c r="L1165" t="str">
        <f t="shared" si="129"/>
        <v>Septiembre</v>
      </c>
      <c r="M1165" t="str">
        <f t="shared" si="130"/>
        <v>2017</v>
      </c>
      <c r="N1165" t="str">
        <f t="shared" si="131"/>
        <v>Septiembre de 2017</v>
      </c>
      <c r="O1165" s="24">
        <f t="shared" si="132"/>
        <v>42992</v>
      </c>
    </row>
    <row r="1166" spans="1:15" x14ac:dyDescent="0.3">
      <c r="A1166" s="1" t="s">
        <v>1417</v>
      </c>
      <c r="B1166" s="1" t="str">
        <f t="shared" si="126"/>
        <v>Septiembre 15 de 2017</v>
      </c>
      <c r="C1166" s="1" t="s">
        <v>428</v>
      </c>
      <c r="D1166" s="2">
        <v>2030.19</v>
      </c>
      <c r="E1166" s="1" t="s">
        <v>429</v>
      </c>
      <c r="F1166" s="3">
        <v>1.4602917584971302</v>
      </c>
      <c r="G1166" s="1" t="s">
        <v>430</v>
      </c>
      <c r="H1166" s="8">
        <f>VLOOKUP(B1166,'TRM2'!C:D,2,0)</f>
        <v>2905.98</v>
      </c>
      <c r="I1166" s="9">
        <f t="shared" si="127"/>
        <v>5899691.5362</v>
      </c>
      <c r="J1166" s="7">
        <f t="shared" si="128"/>
        <v>5899.6915362</v>
      </c>
      <c r="K1166" t="e">
        <f>VLOOKUP(A1166,'Cacao Nacional'!B:D,3,0)</f>
        <v>#N/A</v>
      </c>
      <c r="L1166" t="str">
        <f t="shared" si="129"/>
        <v>Septiembre</v>
      </c>
      <c r="M1166" t="str">
        <f t="shared" si="130"/>
        <v>2017</v>
      </c>
      <c r="N1166" t="str">
        <f t="shared" si="131"/>
        <v>Septiembre de 2017</v>
      </c>
      <c r="O1166" s="24">
        <f t="shared" si="132"/>
        <v>42993</v>
      </c>
    </row>
    <row r="1167" spans="1:15" x14ac:dyDescent="0.3">
      <c r="A1167" s="1" t="s">
        <v>215</v>
      </c>
      <c r="B1167" s="1" t="str">
        <f t="shared" si="126"/>
        <v>Septiembre 18 de 2017</v>
      </c>
      <c r="C1167" s="1" t="s">
        <v>428</v>
      </c>
      <c r="D1167" s="2">
        <v>2005.38</v>
      </c>
      <c r="E1167" s="1" t="s">
        <v>429</v>
      </c>
      <c r="F1167" s="3">
        <v>-1.2220531083297597</v>
      </c>
      <c r="G1167" s="1" t="s">
        <v>430</v>
      </c>
      <c r="H1167" s="8">
        <f>VLOOKUP(B1167,'TRM2'!C:D,2,0)</f>
        <v>2897.83</v>
      </c>
      <c r="I1167" s="9">
        <f t="shared" si="127"/>
        <v>5811250.3254000004</v>
      </c>
      <c r="J1167" s="7">
        <f t="shared" si="128"/>
        <v>5811.2503254000003</v>
      </c>
      <c r="K1167">
        <f>VLOOKUP(A1167,'Cacao Nacional'!B:D,3,0)</f>
        <v>4904</v>
      </c>
      <c r="L1167" t="str">
        <f t="shared" si="129"/>
        <v>Septiembre</v>
      </c>
      <c r="M1167" t="str">
        <f t="shared" si="130"/>
        <v>2017</v>
      </c>
      <c r="N1167" t="str">
        <f t="shared" si="131"/>
        <v>Septiembre de 2017</v>
      </c>
      <c r="O1167" s="24">
        <f t="shared" si="132"/>
        <v>42996</v>
      </c>
    </row>
    <row r="1168" spans="1:15" x14ac:dyDescent="0.3">
      <c r="A1168" s="1" t="s">
        <v>1418</v>
      </c>
      <c r="B1168" s="1" t="str">
        <f t="shared" si="126"/>
        <v>Septiembre 19 de 2017</v>
      </c>
      <c r="C1168" s="1" t="s">
        <v>428</v>
      </c>
      <c r="D1168" s="2">
        <v>1999.54</v>
      </c>
      <c r="E1168" s="1" t="s">
        <v>429</v>
      </c>
      <c r="F1168" s="3">
        <v>-0.29121662727264386</v>
      </c>
      <c r="G1168" s="1" t="s">
        <v>430</v>
      </c>
      <c r="H1168" s="8">
        <f>VLOOKUP(B1168,'TRM2'!C:D,2,0)</f>
        <v>2906.06</v>
      </c>
      <c r="I1168" s="9">
        <f t="shared" si="127"/>
        <v>5810783.2123999996</v>
      </c>
      <c r="J1168" s="7">
        <f t="shared" si="128"/>
        <v>5810.7832123999997</v>
      </c>
      <c r="K1168" t="e">
        <f>VLOOKUP(A1168,'Cacao Nacional'!B:D,3,0)</f>
        <v>#N/A</v>
      </c>
      <c r="L1168" t="str">
        <f t="shared" si="129"/>
        <v>Septiembre</v>
      </c>
      <c r="M1168" t="str">
        <f t="shared" si="130"/>
        <v>2017</v>
      </c>
      <c r="N1168" t="str">
        <f t="shared" si="131"/>
        <v>Septiembre de 2017</v>
      </c>
      <c r="O1168" s="24">
        <f t="shared" si="132"/>
        <v>42997</v>
      </c>
    </row>
    <row r="1169" spans="1:15" x14ac:dyDescent="0.3">
      <c r="A1169" s="1" t="s">
        <v>1419</v>
      </c>
      <c r="B1169" s="1" t="str">
        <f t="shared" si="126"/>
        <v>Septiembre 20 de 2017</v>
      </c>
      <c r="C1169" s="1" t="s">
        <v>428</v>
      </c>
      <c r="D1169" s="2">
        <v>2024.4</v>
      </c>
      <c r="E1169" s="1" t="s">
        <v>429</v>
      </c>
      <c r="F1169" s="3">
        <v>1.2432859557698335</v>
      </c>
      <c r="G1169" s="1" t="s">
        <v>430</v>
      </c>
      <c r="H1169" s="8">
        <f>VLOOKUP(B1169,'TRM2'!C:D,2,0)</f>
        <v>2904.6</v>
      </c>
      <c r="I1169" s="9">
        <f t="shared" si="127"/>
        <v>5880072.2400000002</v>
      </c>
      <c r="J1169" s="7">
        <f t="shared" si="128"/>
        <v>5880.0722400000004</v>
      </c>
      <c r="K1169" t="e">
        <f>VLOOKUP(A1169,'Cacao Nacional'!B:D,3,0)</f>
        <v>#N/A</v>
      </c>
      <c r="L1169" t="str">
        <f t="shared" si="129"/>
        <v>Septiembre</v>
      </c>
      <c r="M1169" t="str">
        <f t="shared" si="130"/>
        <v>2017</v>
      </c>
      <c r="N1169" t="str">
        <f t="shared" si="131"/>
        <v>Septiembre de 2017</v>
      </c>
      <c r="O1169" s="24">
        <f t="shared" si="132"/>
        <v>42998</v>
      </c>
    </row>
    <row r="1170" spans="1:15" x14ac:dyDescent="0.3">
      <c r="A1170" s="1" t="s">
        <v>1420</v>
      </c>
      <c r="B1170" s="1" t="str">
        <f t="shared" si="126"/>
        <v>Septiembre 21 de 2017</v>
      </c>
      <c r="C1170" s="1" t="s">
        <v>428</v>
      </c>
      <c r="D1170" s="2">
        <v>2042.83</v>
      </c>
      <c r="E1170" s="1" t="s">
        <v>429</v>
      </c>
      <c r="F1170" s="3">
        <v>0.91039320292431514</v>
      </c>
      <c r="G1170" s="1" t="s">
        <v>430</v>
      </c>
      <c r="H1170" s="8">
        <f>VLOOKUP(B1170,'TRM2'!C:D,2,0)</f>
        <v>2893.18</v>
      </c>
      <c r="I1170" s="9">
        <f t="shared" si="127"/>
        <v>5910274.8993999995</v>
      </c>
      <c r="J1170" s="7">
        <f t="shared" si="128"/>
        <v>5910.2748993999994</v>
      </c>
      <c r="K1170" t="e">
        <f>VLOOKUP(A1170,'Cacao Nacional'!B:D,3,0)</f>
        <v>#N/A</v>
      </c>
      <c r="L1170" t="str">
        <f t="shared" si="129"/>
        <v>Septiembre</v>
      </c>
      <c r="M1170" t="str">
        <f t="shared" si="130"/>
        <v>2017</v>
      </c>
      <c r="N1170" t="str">
        <f t="shared" si="131"/>
        <v>Septiembre de 2017</v>
      </c>
      <c r="O1170" s="24">
        <f t="shared" si="132"/>
        <v>42999</v>
      </c>
    </row>
    <row r="1171" spans="1:15" x14ac:dyDescent="0.3">
      <c r="A1171" s="1" t="s">
        <v>1421</v>
      </c>
      <c r="B1171" s="1" t="str">
        <f t="shared" si="126"/>
        <v>Septiembre 22 de 2017</v>
      </c>
      <c r="C1171" s="1" t="s">
        <v>428</v>
      </c>
      <c r="D1171" s="2">
        <v>2006.34</v>
      </c>
      <c r="E1171" s="1" t="s">
        <v>429</v>
      </c>
      <c r="F1171" s="3">
        <v>-1.7862475095822956</v>
      </c>
      <c r="G1171" s="1" t="s">
        <v>430</v>
      </c>
      <c r="H1171" s="8">
        <f>VLOOKUP(B1171,'TRM2'!C:D,2,0)</f>
        <v>2913.96</v>
      </c>
      <c r="I1171" s="9">
        <f t="shared" si="127"/>
        <v>5846394.5063999994</v>
      </c>
      <c r="J1171" s="7">
        <f t="shared" si="128"/>
        <v>5846.394506399999</v>
      </c>
      <c r="K1171" t="e">
        <f>VLOOKUP(A1171,'Cacao Nacional'!B:D,3,0)</f>
        <v>#N/A</v>
      </c>
      <c r="L1171" t="str">
        <f t="shared" si="129"/>
        <v>Septiembre</v>
      </c>
      <c r="M1171" t="str">
        <f t="shared" si="130"/>
        <v>2017</v>
      </c>
      <c r="N1171" t="str">
        <f t="shared" si="131"/>
        <v>Septiembre de 2017</v>
      </c>
      <c r="O1171" s="24">
        <f t="shared" si="132"/>
        <v>43000</v>
      </c>
    </row>
    <row r="1172" spans="1:15" x14ac:dyDescent="0.3">
      <c r="A1172" s="1" t="s">
        <v>216</v>
      </c>
      <c r="B1172" s="1" t="str">
        <f t="shared" si="126"/>
        <v>Septiembre 25 de 2017</v>
      </c>
      <c r="C1172" s="1" t="s">
        <v>428</v>
      </c>
      <c r="D1172" s="2">
        <v>1996.55</v>
      </c>
      <c r="E1172" s="1" t="s">
        <v>429</v>
      </c>
      <c r="F1172" s="3">
        <v>-0.487953188392793</v>
      </c>
      <c r="G1172" s="1" t="s">
        <v>430</v>
      </c>
      <c r="H1172" s="8">
        <f>VLOOKUP(B1172,'TRM2'!C:D,2,0)</f>
        <v>2900.73</v>
      </c>
      <c r="I1172" s="9">
        <f t="shared" si="127"/>
        <v>5791452.4814999998</v>
      </c>
      <c r="J1172" s="7">
        <f t="shared" si="128"/>
        <v>5791.4524814999995</v>
      </c>
      <c r="K1172">
        <f>VLOOKUP(A1172,'Cacao Nacional'!B:D,3,0)</f>
        <v>4904</v>
      </c>
      <c r="L1172" t="str">
        <f t="shared" si="129"/>
        <v>Septiembre</v>
      </c>
      <c r="M1172" t="str">
        <f t="shared" si="130"/>
        <v>2017</v>
      </c>
      <c r="N1172" t="str">
        <f t="shared" si="131"/>
        <v>Septiembre de 2017</v>
      </c>
      <c r="O1172" s="24">
        <f t="shared" si="132"/>
        <v>43003</v>
      </c>
    </row>
    <row r="1173" spans="1:15" x14ac:dyDescent="0.3">
      <c r="A1173" s="1" t="s">
        <v>1422</v>
      </c>
      <c r="B1173" s="1" t="str">
        <f t="shared" si="126"/>
        <v>Septiembre 26 de 2017</v>
      </c>
      <c r="C1173" s="1" t="s">
        <v>428</v>
      </c>
      <c r="D1173" s="2">
        <v>1991.87</v>
      </c>
      <c r="E1173" s="1" t="s">
        <v>429</v>
      </c>
      <c r="F1173" s="3">
        <v>-0.23440434749943972</v>
      </c>
      <c r="G1173" s="1" t="s">
        <v>430</v>
      </c>
      <c r="H1173" s="8">
        <f>VLOOKUP(B1173,'TRM2'!C:D,2,0)</f>
        <v>2924.57</v>
      </c>
      <c r="I1173" s="9">
        <f t="shared" si="127"/>
        <v>5825363.2459000004</v>
      </c>
      <c r="J1173" s="7">
        <f t="shared" si="128"/>
        <v>5825.3632459</v>
      </c>
      <c r="K1173" t="e">
        <f>VLOOKUP(A1173,'Cacao Nacional'!B:D,3,0)</f>
        <v>#N/A</v>
      </c>
      <c r="L1173" t="str">
        <f t="shared" si="129"/>
        <v>Septiembre</v>
      </c>
      <c r="M1173" t="str">
        <f t="shared" si="130"/>
        <v>2017</v>
      </c>
      <c r="N1173" t="str">
        <f t="shared" si="131"/>
        <v>Septiembre de 2017</v>
      </c>
      <c r="O1173" s="24">
        <f t="shared" si="132"/>
        <v>43004</v>
      </c>
    </row>
    <row r="1174" spans="1:15" x14ac:dyDescent="0.3">
      <c r="A1174" s="1" t="s">
        <v>1423</v>
      </c>
      <c r="B1174" s="1" t="str">
        <f t="shared" si="126"/>
        <v>Septiembre 27 de 2017</v>
      </c>
      <c r="C1174" s="1" t="s">
        <v>428</v>
      </c>
      <c r="D1174" s="2">
        <v>2028.65</v>
      </c>
      <c r="E1174" s="1" t="s">
        <v>429</v>
      </c>
      <c r="F1174" s="3">
        <v>1.8465060470813959</v>
      </c>
      <c r="G1174" s="1" t="s">
        <v>430</v>
      </c>
      <c r="H1174" s="8">
        <f>VLOOKUP(B1174,'TRM2'!C:D,2,0)</f>
        <v>2930.7</v>
      </c>
      <c r="I1174" s="9">
        <f t="shared" si="127"/>
        <v>5945364.5549999997</v>
      </c>
      <c r="J1174" s="7">
        <f t="shared" si="128"/>
        <v>5945.3645550000001</v>
      </c>
      <c r="K1174" t="e">
        <f>VLOOKUP(A1174,'Cacao Nacional'!B:D,3,0)</f>
        <v>#N/A</v>
      </c>
      <c r="L1174" t="str">
        <f t="shared" si="129"/>
        <v>Septiembre</v>
      </c>
      <c r="M1174" t="str">
        <f t="shared" si="130"/>
        <v>2017</v>
      </c>
      <c r="N1174" t="str">
        <f t="shared" si="131"/>
        <v>Septiembre de 2017</v>
      </c>
      <c r="O1174" s="24">
        <f t="shared" si="132"/>
        <v>43005</v>
      </c>
    </row>
    <row r="1175" spans="1:15" x14ac:dyDescent="0.3">
      <c r="A1175" s="1" t="s">
        <v>1424</v>
      </c>
      <c r="B1175" s="1" t="str">
        <f t="shared" si="126"/>
        <v>Septiembre 28 de 2017</v>
      </c>
      <c r="C1175" s="1" t="s">
        <v>428</v>
      </c>
      <c r="D1175" s="2">
        <v>2000.41</v>
      </c>
      <c r="E1175" s="1" t="s">
        <v>429</v>
      </c>
      <c r="F1175" s="3">
        <v>-1.3920587582875315</v>
      </c>
      <c r="G1175" s="1" t="s">
        <v>430</v>
      </c>
      <c r="H1175" s="8">
        <f>VLOOKUP(B1175,'TRM2'!C:D,2,0)</f>
        <v>2940.66</v>
      </c>
      <c r="I1175" s="9">
        <f t="shared" si="127"/>
        <v>5882525.6705999998</v>
      </c>
      <c r="J1175" s="7">
        <f t="shared" si="128"/>
        <v>5882.5256706</v>
      </c>
      <c r="K1175" t="e">
        <f>VLOOKUP(A1175,'Cacao Nacional'!B:D,3,0)</f>
        <v>#N/A</v>
      </c>
      <c r="L1175" t="str">
        <f t="shared" si="129"/>
        <v>Septiembre</v>
      </c>
      <c r="M1175" t="str">
        <f t="shared" si="130"/>
        <v>2017</v>
      </c>
      <c r="N1175" t="str">
        <f t="shared" si="131"/>
        <v>Septiembre de 2017</v>
      </c>
      <c r="O1175" s="24">
        <f t="shared" si="132"/>
        <v>43006</v>
      </c>
    </row>
    <row r="1176" spans="1:15" x14ac:dyDescent="0.3">
      <c r="A1176" s="1" t="s">
        <v>1425</v>
      </c>
      <c r="B1176" s="1" t="str">
        <f t="shared" si="126"/>
        <v>Septiembre 29 de 2017</v>
      </c>
      <c r="C1176" s="1" t="s">
        <v>428</v>
      </c>
      <c r="D1176" s="2">
        <v>2050.42</v>
      </c>
      <c r="E1176" s="1" t="s">
        <v>429</v>
      </c>
      <c r="F1176" s="3">
        <v>2.4999875025619742</v>
      </c>
      <c r="G1176" s="1" t="s">
        <v>430</v>
      </c>
      <c r="H1176" s="8">
        <f>VLOOKUP(B1176,'TRM2'!C:D,2,0)</f>
        <v>2941.07</v>
      </c>
      <c r="I1176" s="9">
        <f t="shared" si="127"/>
        <v>6030428.7494000001</v>
      </c>
      <c r="J1176" s="7">
        <f t="shared" si="128"/>
        <v>6030.4287494</v>
      </c>
      <c r="K1176" t="e">
        <f>VLOOKUP(A1176,'Cacao Nacional'!B:D,3,0)</f>
        <v>#N/A</v>
      </c>
      <c r="L1176" t="str">
        <f t="shared" si="129"/>
        <v>Septiembre</v>
      </c>
      <c r="M1176" t="str">
        <f t="shared" si="130"/>
        <v>2017</v>
      </c>
      <c r="N1176" t="str">
        <f t="shared" si="131"/>
        <v>Septiembre de 2017</v>
      </c>
      <c r="O1176" s="24">
        <f t="shared" si="132"/>
        <v>43007</v>
      </c>
    </row>
    <row r="1177" spans="1:15" x14ac:dyDescent="0.3">
      <c r="A1177" s="1" t="s">
        <v>217</v>
      </c>
      <c r="B1177" s="1" t="str">
        <f t="shared" si="126"/>
        <v>Octubre 2 de 2017</v>
      </c>
      <c r="C1177" s="1" t="s">
        <v>428</v>
      </c>
      <c r="D1177" s="2">
        <v>2050.77</v>
      </c>
      <c r="E1177" s="1" t="s">
        <v>429</v>
      </c>
      <c r="F1177" s="3">
        <v>1.7069673530296672E-2</v>
      </c>
      <c r="G1177" s="1" t="s">
        <v>430</v>
      </c>
      <c r="H1177" s="8">
        <f>VLOOKUP(B1177,'TRM2'!C:D,2,0)</f>
        <v>2936.67</v>
      </c>
      <c r="I1177" s="9">
        <f t="shared" si="127"/>
        <v>6022434.7358999997</v>
      </c>
      <c r="J1177" s="7">
        <f t="shared" si="128"/>
        <v>6022.4347358999994</v>
      </c>
      <c r="K1177">
        <f>VLOOKUP(A1177,'Cacao Nacional'!B:D,3,0)</f>
        <v>4996</v>
      </c>
      <c r="L1177" t="str">
        <f t="shared" si="129"/>
        <v>Octubre</v>
      </c>
      <c r="M1177" t="str">
        <f t="shared" si="130"/>
        <v>2017</v>
      </c>
      <c r="N1177" t="str">
        <f t="shared" si="131"/>
        <v>Octubre de 2017</v>
      </c>
      <c r="O1177" s="24">
        <f t="shared" si="132"/>
        <v>43010</v>
      </c>
    </row>
    <row r="1178" spans="1:15" x14ac:dyDescent="0.3">
      <c r="A1178" s="1" t="s">
        <v>1426</v>
      </c>
      <c r="B1178" s="1" t="str">
        <f t="shared" si="126"/>
        <v>Octubre 3 de 2017</v>
      </c>
      <c r="C1178" s="1" t="s">
        <v>428</v>
      </c>
      <c r="D1178" s="2">
        <v>2084.5500000000002</v>
      </c>
      <c r="E1178" s="1" t="s">
        <v>429</v>
      </c>
      <c r="F1178" s="3">
        <v>1.6471861788499051</v>
      </c>
      <c r="G1178" s="1" t="s">
        <v>430</v>
      </c>
      <c r="H1178" s="8">
        <f>VLOOKUP(B1178,'TRM2'!C:D,2,0)</f>
        <v>2949.33</v>
      </c>
      <c r="I1178" s="9">
        <f t="shared" si="127"/>
        <v>6148025.8515000008</v>
      </c>
      <c r="J1178" s="7">
        <f t="shared" si="128"/>
        <v>6148.0258515000005</v>
      </c>
      <c r="K1178" t="e">
        <f>VLOOKUP(A1178,'Cacao Nacional'!B:D,3,0)</f>
        <v>#N/A</v>
      </c>
      <c r="L1178" t="str">
        <f t="shared" si="129"/>
        <v>Octubre</v>
      </c>
      <c r="M1178" t="str">
        <f t="shared" si="130"/>
        <v>2017</v>
      </c>
      <c r="N1178" t="str">
        <f t="shared" si="131"/>
        <v>Octubre de 2017</v>
      </c>
      <c r="O1178" s="24">
        <f t="shared" si="132"/>
        <v>43011</v>
      </c>
    </row>
    <row r="1179" spans="1:15" x14ac:dyDescent="0.3">
      <c r="A1179" s="1" t="s">
        <v>1427</v>
      </c>
      <c r="B1179" s="1" t="str">
        <f t="shared" si="126"/>
        <v>Octubre 4 de 2017</v>
      </c>
      <c r="C1179" s="1" t="s">
        <v>428</v>
      </c>
      <c r="D1179" s="2">
        <v>2087.4899999999998</v>
      </c>
      <c r="E1179" s="1" t="s">
        <v>429</v>
      </c>
      <c r="F1179" s="3">
        <v>0.1410376340217121</v>
      </c>
      <c r="G1179" s="1" t="s">
        <v>430</v>
      </c>
      <c r="H1179" s="8">
        <f>VLOOKUP(B1179,'TRM2'!C:D,2,0)</f>
        <v>2953.81</v>
      </c>
      <c r="I1179" s="9">
        <f t="shared" si="127"/>
        <v>6166048.8368999995</v>
      </c>
      <c r="J1179" s="7">
        <f t="shared" si="128"/>
        <v>6166.0488368999995</v>
      </c>
      <c r="K1179" t="e">
        <f>VLOOKUP(A1179,'Cacao Nacional'!B:D,3,0)</f>
        <v>#N/A</v>
      </c>
      <c r="L1179" t="str">
        <f t="shared" si="129"/>
        <v>Octubre</v>
      </c>
      <c r="M1179" t="str">
        <f t="shared" si="130"/>
        <v>2017</v>
      </c>
      <c r="N1179" t="str">
        <f t="shared" si="131"/>
        <v>Octubre de 2017</v>
      </c>
      <c r="O1179" s="24">
        <f t="shared" si="132"/>
        <v>43012</v>
      </c>
    </row>
    <row r="1180" spans="1:15" x14ac:dyDescent="0.3">
      <c r="A1180" s="1" t="s">
        <v>1428</v>
      </c>
      <c r="B1180" s="1" t="str">
        <f t="shared" si="126"/>
        <v>Octubre 5 de 2017</v>
      </c>
      <c r="C1180" s="1" t="s">
        <v>428</v>
      </c>
      <c r="D1180" s="2">
        <v>2097.04</v>
      </c>
      <c r="E1180" s="1" t="s">
        <v>429</v>
      </c>
      <c r="F1180" s="3">
        <v>0.45748722149568055</v>
      </c>
      <c r="G1180" s="1" t="s">
        <v>430</v>
      </c>
      <c r="H1180" s="8">
        <f>VLOOKUP(B1180,'TRM2'!C:D,2,0)</f>
        <v>2945.59</v>
      </c>
      <c r="I1180" s="9">
        <f t="shared" si="127"/>
        <v>6177020.0536000002</v>
      </c>
      <c r="J1180" s="7">
        <f t="shared" si="128"/>
        <v>6177.0200536000002</v>
      </c>
      <c r="K1180" t="e">
        <f>VLOOKUP(A1180,'Cacao Nacional'!B:D,3,0)</f>
        <v>#N/A</v>
      </c>
      <c r="L1180" t="str">
        <f t="shared" si="129"/>
        <v>Octubre</v>
      </c>
      <c r="M1180" t="str">
        <f t="shared" si="130"/>
        <v>2017</v>
      </c>
      <c r="N1180" t="str">
        <f t="shared" si="131"/>
        <v>Octubre de 2017</v>
      </c>
      <c r="O1180" s="24">
        <f t="shared" si="132"/>
        <v>43013</v>
      </c>
    </row>
    <row r="1181" spans="1:15" x14ac:dyDescent="0.3">
      <c r="A1181" s="1" t="s">
        <v>1429</v>
      </c>
      <c r="B1181" s="1" t="str">
        <f t="shared" si="126"/>
        <v>Octubre 6 de 2017</v>
      </c>
      <c r="C1181" s="1" t="s">
        <v>428</v>
      </c>
      <c r="D1181" s="2">
        <v>2100.9299999999998</v>
      </c>
      <c r="E1181" s="1" t="s">
        <v>429</v>
      </c>
      <c r="F1181" s="3">
        <v>0.18549956128637854</v>
      </c>
      <c r="G1181" s="1" t="s">
        <v>430</v>
      </c>
      <c r="H1181" s="8">
        <f>VLOOKUP(B1181,'TRM2'!C:D,2,0)</f>
        <v>2926.82</v>
      </c>
      <c r="I1181" s="9">
        <f t="shared" si="127"/>
        <v>6149043.9425999997</v>
      </c>
      <c r="J1181" s="7">
        <f t="shared" si="128"/>
        <v>6149.0439425999994</v>
      </c>
      <c r="K1181" t="e">
        <f>VLOOKUP(A1181,'Cacao Nacional'!B:D,3,0)</f>
        <v>#N/A</v>
      </c>
      <c r="L1181" t="str">
        <f t="shared" si="129"/>
        <v>Octubre</v>
      </c>
      <c r="M1181" t="str">
        <f t="shared" si="130"/>
        <v>2017</v>
      </c>
      <c r="N1181" t="str">
        <f t="shared" si="131"/>
        <v>Octubre de 2017</v>
      </c>
      <c r="O1181" s="24">
        <f t="shared" si="132"/>
        <v>43014</v>
      </c>
    </row>
    <row r="1182" spans="1:15" x14ac:dyDescent="0.3">
      <c r="A1182" s="1" t="s">
        <v>218</v>
      </c>
      <c r="B1182" s="1" t="str">
        <f t="shared" si="126"/>
        <v>Octubre 9 de 2017</v>
      </c>
      <c r="C1182" s="1" t="s">
        <v>428</v>
      </c>
      <c r="D1182" s="2">
        <v>2039.13</v>
      </c>
      <c r="E1182" s="1" t="s">
        <v>429</v>
      </c>
      <c r="F1182" s="3">
        <v>-2.9415544544558707</v>
      </c>
      <c r="G1182" s="1" t="s">
        <v>430</v>
      </c>
      <c r="H1182" s="8">
        <f>VLOOKUP(B1182,'TRM2'!C:D,2,0)</f>
        <v>2942.19</v>
      </c>
      <c r="I1182" s="9">
        <f t="shared" si="127"/>
        <v>5999507.8947000001</v>
      </c>
      <c r="J1182" s="7">
        <f t="shared" si="128"/>
        <v>5999.5078947000002</v>
      </c>
      <c r="K1182">
        <f>VLOOKUP(A1182,'Cacao Nacional'!B:D,3,0)</f>
        <v>5116</v>
      </c>
      <c r="L1182" t="str">
        <f t="shared" si="129"/>
        <v>Octubre</v>
      </c>
      <c r="M1182" t="str">
        <f t="shared" si="130"/>
        <v>2017</v>
      </c>
      <c r="N1182" t="str">
        <f t="shared" si="131"/>
        <v>Octubre de 2017</v>
      </c>
      <c r="O1182" s="24">
        <f t="shared" si="132"/>
        <v>43017</v>
      </c>
    </row>
    <row r="1183" spans="1:15" x14ac:dyDescent="0.3">
      <c r="A1183" s="1" t="s">
        <v>1430</v>
      </c>
      <c r="B1183" s="1" t="str">
        <f t="shared" si="126"/>
        <v>Octubre 10 de 2017</v>
      </c>
      <c r="C1183" s="1" t="s">
        <v>428</v>
      </c>
      <c r="D1183" s="2">
        <v>2068.91</v>
      </c>
      <c r="E1183" s="1" t="s">
        <v>429</v>
      </c>
      <c r="F1183" s="3">
        <v>1.460426750624028</v>
      </c>
      <c r="G1183" s="1" t="s">
        <v>430</v>
      </c>
      <c r="H1183" s="8">
        <f>VLOOKUP(B1183,'TRM2'!C:D,2,0)</f>
        <v>2942.19</v>
      </c>
      <c r="I1183" s="9">
        <f t="shared" si="127"/>
        <v>6087126.3128999993</v>
      </c>
      <c r="J1183" s="7">
        <f t="shared" si="128"/>
        <v>6087.126312899999</v>
      </c>
      <c r="K1183" t="e">
        <f>VLOOKUP(A1183,'Cacao Nacional'!B:D,3,0)</f>
        <v>#N/A</v>
      </c>
      <c r="L1183" t="str">
        <f t="shared" si="129"/>
        <v>Octubre</v>
      </c>
      <c r="M1183" t="str">
        <f t="shared" si="130"/>
        <v>2017</v>
      </c>
      <c r="N1183" t="str">
        <f t="shared" si="131"/>
        <v>Octubre de 2017</v>
      </c>
      <c r="O1183" s="24">
        <f t="shared" si="132"/>
        <v>43018</v>
      </c>
    </row>
    <row r="1184" spans="1:15" x14ac:dyDescent="0.3">
      <c r="A1184" s="1" t="s">
        <v>1431</v>
      </c>
      <c r="B1184" s="1" t="str">
        <f t="shared" si="126"/>
        <v>Octubre 11 de 2017</v>
      </c>
      <c r="C1184" s="1" t="s">
        <v>428</v>
      </c>
      <c r="D1184" s="2">
        <v>2124.12</v>
      </c>
      <c r="E1184" s="1" t="s">
        <v>429</v>
      </c>
      <c r="F1184" s="3">
        <v>2.6685549395575467</v>
      </c>
      <c r="G1184" s="1" t="s">
        <v>430</v>
      </c>
      <c r="H1184" s="8">
        <f>VLOOKUP(B1184,'TRM2'!C:D,2,0)</f>
        <v>2947.06</v>
      </c>
      <c r="I1184" s="9">
        <f t="shared" si="127"/>
        <v>6259909.0872</v>
      </c>
      <c r="J1184" s="7">
        <f t="shared" si="128"/>
        <v>6259.9090871999997</v>
      </c>
      <c r="K1184" t="e">
        <f>VLOOKUP(A1184,'Cacao Nacional'!B:D,3,0)</f>
        <v>#N/A</v>
      </c>
      <c r="L1184" t="str">
        <f t="shared" si="129"/>
        <v>Octubre</v>
      </c>
      <c r="M1184" t="str">
        <f t="shared" si="130"/>
        <v>2017</v>
      </c>
      <c r="N1184" t="str">
        <f t="shared" si="131"/>
        <v>Octubre de 2017</v>
      </c>
      <c r="O1184" s="24">
        <f t="shared" si="132"/>
        <v>43019</v>
      </c>
    </row>
    <row r="1185" spans="1:15" x14ac:dyDescent="0.3">
      <c r="A1185" s="1" t="s">
        <v>1432</v>
      </c>
      <c r="B1185" s="1" t="str">
        <f t="shared" si="126"/>
        <v>Octubre 12 de 2017</v>
      </c>
      <c r="C1185" s="1" t="s">
        <v>428</v>
      </c>
      <c r="D1185" s="2">
        <v>2111.0500000000002</v>
      </c>
      <c r="E1185" s="1" t="s">
        <v>429</v>
      </c>
      <c r="F1185" s="3">
        <v>-0.61531363576444409</v>
      </c>
      <c r="G1185" s="1" t="s">
        <v>430</v>
      </c>
      <c r="H1185" s="8">
        <f>VLOOKUP(B1185,'TRM2'!C:D,2,0)</f>
        <v>2953.77</v>
      </c>
      <c r="I1185" s="9">
        <f t="shared" si="127"/>
        <v>6235556.1585000008</v>
      </c>
      <c r="J1185" s="7">
        <f t="shared" si="128"/>
        <v>6235.5561585000005</v>
      </c>
      <c r="K1185" t="e">
        <f>VLOOKUP(A1185,'Cacao Nacional'!B:D,3,0)</f>
        <v>#N/A</v>
      </c>
      <c r="L1185" t="str">
        <f t="shared" si="129"/>
        <v>Octubre</v>
      </c>
      <c r="M1185" t="str">
        <f t="shared" si="130"/>
        <v>2017</v>
      </c>
      <c r="N1185" t="str">
        <f t="shared" si="131"/>
        <v>Octubre de 2017</v>
      </c>
      <c r="O1185" s="24">
        <f t="shared" si="132"/>
        <v>43020</v>
      </c>
    </row>
    <row r="1186" spans="1:15" x14ac:dyDescent="0.3">
      <c r="A1186" s="1" t="s">
        <v>1433</v>
      </c>
      <c r="B1186" s="1" t="str">
        <f t="shared" si="126"/>
        <v>Octubre 13 de 2017</v>
      </c>
      <c r="C1186" s="1" t="s">
        <v>428</v>
      </c>
      <c r="D1186" s="2">
        <v>2108.4299999999998</v>
      </c>
      <c r="E1186" s="1" t="s">
        <v>429</v>
      </c>
      <c r="F1186" s="3">
        <v>-0.12410885578268374</v>
      </c>
      <c r="G1186" s="1" t="s">
        <v>430</v>
      </c>
      <c r="H1186" s="8">
        <f>VLOOKUP(B1186,'TRM2'!C:D,2,0)</f>
        <v>2949.69</v>
      </c>
      <c r="I1186" s="9">
        <f t="shared" si="127"/>
        <v>6219214.8866999997</v>
      </c>
      <c r="J1186" s="7">
        <f t="shared" si="128"/>
        <v>6219.2148866999996</v>
      </c>
      <c r="K1186" t="e">
        <f>VLOOKUP(A1186,'Cacao Nacional'!B:D,3,0)</f>
        <v>#N/A</v>
      </c>
      <c r="L1186" t="str">
        <f t="shared" si="129"/>
        <v>Octubre</v>
      </c>
      <c r="M1186" t="str">
        <f t="shared" si="130"/>
        <v>2017</v>
      </c>
      <c r="N1186" t="str">
        <f t="shared" si="131"/>
        <v>Octubre de 2017</v>
      </c>
      <c r="O1186" s="24">
        <f t="shared" si="132"/>
        <v>43021</v>
      </c>
    </row>
    <row r="1187" spans="1:15" x14ac:dyDescent="0.3">
      <c r="A1187" s="1" t="s">
        <v>219</v>
      </c>
      <c r="B1187" s="1" t="str">
        <f t="shared" si="126"/>
        <v>Octubre 16 de 2017</v>
      </c>
      <c r="C1187" s="1" t="s">
        <v>428</v>
      </c>
      <c r="D1187" s="2">
        <v>2070.88</v>
      </c>
      <c r="E1187" s="1" t="s">
        <v>429</v>
      </c>
      <c r="F1187" s="3">
        <v>-1.7809460119614942</v>
      </c>
      <c r="G1187" s="1" t="s">
        <v>430</v>
      </c>
      <c r="H1187" s="8">
        <f>VLOOKUP(B1187,'TRM2'!C:D,2,0)</f>
        <v>2932.05</v>
      </c>
      <c r="I1187" s="9">
        <f t="shared" si="127"/>
        <v>6071923.7040000008</v>
      </c>
      <c r="J1187" s="7">
        <f t="shared" si="128"/>
        <v>6071.9237040000007</v>
      </c>
      <c r="K1187">
        <f>VLOOKUP(A1187,'Cacao Nacional'!B:D,3,0)</f>
        <v>5234</v>
      </c>
      <c r="L1187" t="str">
        <f t="shared" si="129"/>
        <v>Octubre</v>
      </c>
      <c r="M1187" t="str">
        <f t="shared" si="130"/>
        <v>2017</v>
      </c>
      <c r="N1187" t="str">
        <f t="shared" si="131"/>
        <v>Octubre de 2017</v>
      </c>
      <c r="O1187" s="24">
        <f t="shared" si="132"/>
        <v>43024</v>
      </c>
    </row>
    <row r="1188" spans="1:15" x14ac:dyDescent="0.3">
      <c r="A1188" s="1" t="s">
        <v>1434</v>
      </c>
      <c r="B1188" s="1" t="str">
        <f t="shared" si="126"/>
        <v>Octubre 17 de 2017</v>
      </c>
      <c r="C1188" s="1" t="s">
        <v>428</v>
      </c>
      <c r="D1188" s="2">
        <v>2083.0700000000002</v>
      </c>
      <c r="E1188" s="1" t="s">
        <v>429</v>
      </c>
      <c r="F1188" s="3">
        <v>0.58863864637255925</v>
      </c>
      <c r="G1188" s="1" t="s">
        <v>430</v>
      </c>
      <c r="H1188" s="8">
        <f>VLOOKUP(B1188,'TRM2'!C:D,2,0)</f>
        <v>2932.05</v>
      </c>
      <c r="I1188" s="9">
        <f t="shared" si="127"/>
        <v>6107665.3935000012</v>
      </c>
      <c r="J1188" s="7">
        <f t="shared" si="128"/>
        <v>6107.6653935000013</v>
      </c>
      <c r="K1188" t="e">
        <f>VLOOKUP(A1188,'Cacao Nacional'!B:D,3,0)</f>
        <v>#N/A</v>
      </c>
      <c r="L1188" t="str">
        <f t="shared" si="129"/>
        <v>Octubre</v>
      </c>
      <c r="M1188" t="str">
        <f t="shared" si="130"/>
        <v>2017</v>
      </c>
      <c r="N1188" t="str">
        <f t="shared" si="131"/>
        <v>Octubre de 2017</v>
      </c>
      <c r="O1188" s="24">
        <f t="shared" si="132"/>
        <v>43025</v>
      </c>
    </row>
    <row r="1189" spans="1:15" x14ac:dyDescent="0.3">
      <c r="A1189" s="1" t="s">
        <v>1435</v>
      </c>
      <c r="B1189" s="1" t="str">
        <f t="shared" si="126"/>
        <v>Octubre 18 de 2017</v>
      </c>
      <c r="C1189" s="1" t="s">
        <v>428</v>
      </c>
      <c r="D1189" s="2">
        <v>2085.42</v>
      </c>
      <c r="E1189" s="1" t="s">
        <v>429</v>
      </c>
      <c r="F1189" s="3">
        <v>0.11281425972242455</v>
      </c>
      <c r="G1189" s="1" t="s">
        <v>430</v>
      </c>
      <c r="H1189" s="8">
        <f>VLOOKUP(B1189,'TRM2'!C:D,2,0)</f>
        <v>2944.27</v>
      </c>
      <c r="I1189" s="9">
        <f t="shared" si="127"/>
        <v>6140039.5433999998</v>
      </c>
      <c r="J1189" s="7">
        <f t="shared" si="128"/>
        <v>6140.0395434000002</v>
      </c>
      <c r="K1189" t="e">
        <f>VLOOKUP(A1189,'Cacao Nacional'!B:D,3,0)</f>
        <v>#N/A</v>
      </c>
      <c r="L1189" t="str">
        <f t="shared" si="129"/>
        <v>Octubre</v>
      </c>
      <c r="M1189" t="str">
        <f t="shared" si="130"/>
        <v>2017</v>
      </c>
      <c r="N1189" t="str">
        <f t="shared" si="131"/>
        <v>Octubre de 2017</v>
      </c>
      <c r="O1189" s="24">
        <f t="shared" si="132"/>
        <v>43026</v>
      </c>
    </row>
    <row r="1190" spans="1:15" x14ac:dyDescent="0.3">
      <c r="A1190" s="1" t="s">
        <v>1436</v>
      </c>
      <c r="B1190" s="1" t="str">
        <f t="shared" si="126"/>
        <v>Octubre 19 de 2017</v>
      </c>
      <c r="C1190" s="1" t="s">
        <v>428</v>
      </c>
      <c r="D1190" s="2">
        <v>2140.83</v>
      </c>
      <c r="E1190" s="1" t="s">
        <v>429</v>
      </c>
      <c r="F1190" s="3">
        <v>2.6570187300399848</v>
      </c>
      <c r="G1190" s="1" t="s">
        <v>430</v>
      </c>
      <c r="H1190" s="8">
        <f>VLOOKUP(B1190,'TRM2'!C:D,2,0)</f>
        <v>2935.66</v>
      </c>
      <c r="I1190" s="9">
        <f t="shared" si="127"/>
        <v>6284748.9977999991</v>
      </c>
      <c r="J1190" s="7">
        <f t="shared" si="128"/>
        <v>6284.7489977999994</v>
      </c>
      <c r="K1190" t="e">
        <f>VLOOKUP(A1190,'Cacao Nacional'!B:D,3,0)</f>
        <v>#N/A</v>
      </c>
      <c r="L1190" t="str">
        <f t="shared" si="129"/>
        <v>Octubre</v>
      </c>
      <c r="M1190" t="str">
        <f t="shared" si="130"/>
        <v>2017</v>
      </c>
      <c r="N1190" t="str">
        <f t="shared" si="131"/>
        <v>Octubre de 2017</v>
      </c>
      <c r="O1190" s="24">
        <f t="shared" si="132"/>
        <v>43027</v>
      </c>
    </row>
    <row r="1191" spans="1:15" x14ac:dyDescent="0.3">
      <c r="A1191" s="1" t="s">
        <v>1437</v>
      </c>
      <c r="B1191" s="1" t="str">
        <f t="shared" si="126"/>
        <v>Octubre 20 de 2017</v>
      </c>
      <c r="C1191" s="1" t="s">
        <v>428</v>
      </c>
      <c r="D1191" s="2">
        <v>2134.16</v>
      </c>
      <c r="E1191" s="1" t="s">
        <v>429</v>
      </c>
      <c r="F1191" s="3">
        <v>-0.31156140375462199</v>
      </c>
      <c r="G1191" s="1" t="s">
        <v>430</v>
      </c>
      <c r="H1191" s="8">
        <f>VLOOKUP(B1191,'TRM2'!C:D,2,0)</f>
        <v>2921.92</v>
      </c>
      <c r="I1191" s="9">
        <f t="shared" si="127"/>
        <v>6235844.7872000001</v>
      </c>
      <c r="J1191" s="7">
        <f t="shared" si="128"/>
        <v>6235.8447871999997</v>
      </c>
      <c r="K1191" t="e">
        <f>VLOOKUP(A1191,'Cacao Nacional'!B:D,3,0)</f>
        <v>#N/A</v>
      </c>
      <c r="L1191" t="str">
        <f t="shared" si="129"/>
        <v>Octubre</v>
      </c>
      <c r="M1191" t="str">
        <f t="shared" si="130"/>
        <v>2017</v>
      </c>
      <c r="N1191" t="str">
        <f t="shared" si="131"/>
        <v>Octubre de 2017</v>
      </c>
      <c r="O1191" s="24">
        <f t="shared" si="132"/>
        <v>43028</v>
      </c>
    </row>
    <row r="1192" spans="1:15" x14ac:dyDescent="0.3">
      <c r="A1192" s="1" t="s">
        <v>220</v>
      </c>
      <c r="B1192" s="1" t="str">
        <f t="shared" si="126"/>
        <v>Octubre 23 de 2017</v>
      </c>
      <c r="C1192" s="1" t="s">
        <v>428</v>
      </c>
      <c r="D1192" s="2">
        <v>2125.85</v>
      </c>
      <c r="E1192" s="1" t="s">
        <v>429</v>
      </c>
      <c r="F1192" s="3">
        <v>-0.38938036510851792</v>
      </c>
      <c r="G1192" s="1" t="s">
        <v>430</v>
      </c>
      <c r="H1192" s="8">
        <f>VLOOKUP(B1192,'TRM2'!C:D,2,0)</f>
        <v>2936.66</v>
      </c>
      <c r="I1192" s="9">
        <f t="shared" si="127"/>
        <v>6242898.6609999994</v>
      </c>
      <c r="J1192" s="7">
        <f t="shared" si="128"/>
        <v>6242.8986609999993</v>
      </c>
      <c r="K1192">
        <f>VLOOKUP(A1192,'Cacao Nacional'!B:D,3,0)</f>
        <v>5230</v>
      </c>
      <c r="L1192" t="str">
        <f t="shared" si="129"/>
        <v>Octubre</v>
      </c>
      <c r="M1192" t="str">
        <f t="shared" si="130"/>
        <v>2017</v>
      </c>
      <c r="N1192" t="str">
        <f t="shared" si="131"/>
        <v>Octubre de 2017</v>
      </c>
      <c r="O1192" s="24">
        <f t="shared" si="132"/>
        <v>43031</v>
      </c>
    </row>
    <row r="1193" spans="1:15" x14ac:dyDescent="0.3">
      <c r="A1193" s="1" t="s">
        <v>1438</v>
      </c>
      <c r="B1193" s="1" t="str">
        <f t="shared" si="126"/>
        <v>Octubre 24 de 2017</v>
      </c>
      <c r="C1193" s="1" t="s">
        <v>428</v>
      </c>
      <c r="D1193" s="2">
        <v>2091.2800000000002</v>
      </c>
      <c r="E1193" s="1" t="s">
        <v>429</v>
      </c>
      <c r="F1193" s="3">
        <v>-1.6261730601876758</v>
      </c>
      <c r="G1193" s="1" t="s">
        <v>430</v>
      </c>
      <c r="H1193" s="8">
        <f>VLOOKUP(B1193,'TRM2'!C:D,2,0)</f>
        <v>2947.69</v>
      </c>
      <c r="I1193" s="9">
        <f t="shared" si="127"/>
        <v>6164445.1432000007</v>
      </c>
      <c r="J1193" s="7">
        <f t="shared" si="128"/>
        <v>6164.4451432000005</v>
      </c>
      <c r="K1193" t="e">
        <f>VLOOKUP(A1193,'Cacao Nacional'!B:D,3,0)</f>
        <v>#N/A</v>
      </c>
      <c r="L1193" t="str">
        <f t="shared" si="129"/>
        <v>Octubre</v>
      </c>
      <c r="M1193" t="str">
        <f t="shared" si="130"/>
        <v>2017</v>
      </c>
      <c r="N1193" t="str">
        <f t="shared" si="131"/>
        <v>Octubre de 2017</v>
      </c>
      <c r="O1193" s="24">
        <f t="shared" si="132"/>
        <v>43032</v>
      </c>
    </row>
    <row r="1194" spans="1:15" x14ac:dyDescent="0.3">
      <c r="A1194" s="1" t="s">
        <v>1439</v>
      </c>
      <c r="B1194" s="1" t="str">
        <f t="shared" si="126"/>
        <v>Octubre 25 de 2017</v>
      </c>
      <c r="C1194" s="1" t="s">
        <v>428</v>
      </c>
      <c r="D1194" s="2">
        <v>2089.8200000000002</v>
      </c>
      <c r="E1194" s="1" t="s">
        <v>429</v>
      </c>
      <c r="F1194" s="3">
        <v>-6.9813702612755643E-2</v>
      </c>
      <c r="G1194" s="1" t="s">
        <v>430</v>
      </c>
      <c r="H1194" s="8">
        <f>VLOOKUP(B1194,'TRM2'!C:D,2,0)</f>
        <v>2971.36</v>
      </c>
      <c r="I1194" s="9">
        <f t="shared" si="127"/>
        <v>6209607.5552000003</v>
      </c>
      <c r="J1194" s="7">
        <f t="shared" si="128"/>
        <v>6209.6075552000002</v>
      </c>
      <c r="K1194" t="e">
        <f>VLOOKUP(A1194,'Cacao Nacional'!B:D,3,0)</f>
        <v>#N/A</v>
      </c>
      <c r="L1194" t="str">
        <f t="shared" si="129"/>
        <v>Octubre</v>
      </c>
      <c r="M1194" t="str">
        <f t="shared" si="130"/>
        <v>2017</v>
      </c>
      <c r="N1194" t="str">
        <f t="shared" si="131"/>
        <v>Octubre de 2017</v>
      </c>
      <c r="O1194" s="24">
        <f t="shared" si="132"/>
        <v>43033</v>
      </c>
    </row>
    <row r="1195" spans="1:15" x14ac:dyDescent="0.3">
      <c r="A1195" s="1" t="s">
        <v>1440</v>
      </c>
      <c r="B1195" s="1" t="str">
        <f t="shared" si="126"/>
        <v>Octubre 26 de 2017</v>
      </c>
      <c r="C1195" s="1" t="s">
        <v>428</v>
      </c>
      <c r="D1195" s="2">
        <v>2122.62</v>
      </c>
      <c r="E1195" s="1" t="s">
        <v>429</v>
      </c>
      <c r="F1195" s="3">
        <v>1.5695131638131383</v>
      </c>
      <c r="G1195" s="1" t="s">
        <v>430</v>
      </c>
      <c r="H1195" s="8">
        <f>VLOOKUP(B1195,'TRM2'!C:D,2,0)</f>
        <v>2989.39</v>
      </c>
      <c r="I1195" s="9">
        <f t="shared" si="127"/>
        <v>6345339.0017999997</v>
      </c>
      <c r="J1195" s="7">
        <f t="shared" si="128"/>
        <v>6345.3390018</v>
      </c>
      <c r="K1195" t="e">
        <f>VLOOKUP(A1195,'Cacao Nacional'!B:D,3,0)</f>
        <v>#N/A</v>
      </c>
      <c r="L1195" t="str">
        <f t="shared" si="129"/>
        <v>Octubre</v>
      </c>
      <c r="M1195" t="str">
        <f t="shared" si="130"/>
        <v>2017</v>
      </c>
      <c r="N1195" t="str">
        <f t="shared" si="131"/>
        <v>Octubre de 2017</v>
      </c>
      <c r="O1195" s="24">
        <f t="shared" si="132"/>
        <v>43034</v>
      </c>
    </row>
    <row r="1196" spans="1:15" x14ac:dyDescent="0.3">
      <c r="A1196" s="1" t="s">
        <v>1441</v>
      </c>
      <c r="B1196" s="1" t="str">
        <f t="shared" si="126"/>
        <v>Octubre 27 de 2017</v>
      </c>
      <c r="C1196" s="1" t="s">
        <v>428</v>
      </c>
      <c r="D1196" s="2">
        <v>2108.5</v>
      </c>
      <c r="E1196" s="1" t="s">
        <v>429</v>
      </c>
      <c r="F1196" s="3">
        <v>-0.66521562974059845</v>
      </c>
      <c r="G1196" s="1" t="s">
        <v>430</v>
      </c>
      <c r="H1196" s="8">
        <f>VLOOKUP(B1196,'TRM2'!C:D,2,0)</f>
        <v>3008.8</v>
      </c>
      <c r="I1196" s="9">
        <f t="shared" si="127"/>
        <v>6344054.8000000007</v>
      </c>
      <c r="J1196" s="7">
        <f t="shared" si="128"/>
        <v>6344.0548000000008</v>
      </c>
      <c r="K1196" t="e">
        <f>VLOOKUP(A1196,'Cacao Nacional'!B:D,3,0)</f>
        <v>#N/A</v>
      </c>
      <c r="L1196" t="str">
        <f t="shared" si="129"/>
        <v>Octubre</v>
      </c>
      <c r="M1196" t="str">
        <f t="shared" si="130"/>
        <v>2017</v>
      </c>
      <c r="N1196" t="str">
        <f t="shared" si="131"/>
        <v>Octubre de 2017</v>
      </c>
      <c r="O1196" s="24">
        <f t="shared" si="132"/>
        <v>43035</v>
      </c>
    </row>
    <row r="1197" spans="1:15" x14ac:dyDescent="0.3">
      <c r="A1197" s="1" t="s">
        <v>221</v>
      </c>
      <c r="B1197" s="1" t="str">
        <f t="shared" si="126"/>
        <v>Octubre 30 de 2017</v>
      </c>
      <c r="C1197" s="1" t="s">
        <v>428</v>
      </c>
      <c r="D1197" s="2">
        <v>2114.85</v>
      </c>
      <c r="E1197" s="1" t="s">
        <v>429</v>
      </c>
      <c r="F1197" s="3">
        <v>0.30116196348114344</v>
      </c>
      <c r="G1197" s="1" t="s">
        <v>430</v>
      </c>
      <c r="H1197" s="8">
        <f>VLOOKUP(B1197,'TRM2'!C:D,2,0)</f>
        <v>3009.85</v>
      </c>
      <c r="I1197" s="9">
        <f t="shared" si="127"/>
        <v>6365381.2725</v>
      </c>
      <c r="J1197" s="7">
        <f t="shared" si="128"/>
        <v>6365.3812724999998</v>
      </c>
      <c r="K1197">
        <f>VLOOKUP(A1197,'Cacao Nacional'!B:D,3,0)</f>
        <v>5246</v>
      </c>
      <c r="L1197" t="str">
        <f t="shared" si="129"/>
        <v>Octubre</v>
      </c>
      <c r="M1197" t="str">
        <f t="shared" si="130"/>
        <v>2017</v>
      </c>
      <c r="N1197" t="str">
        <f t="shared" si="131"/>
        <v>Octubre de 2017</v>
      </c>
      <c r="O1197" s="24">
        <f t="shared" si="132"/>
        <v>43038</v>
      </c>
    </row>
    <row r="1198" spans="1:15" x14ac:dyDescent="0.3">
      <c r="A1198" s="1" t="s">
        <v>1442</v>
      </c>
      <c r="B1198" s="1" t="str">
        <f t="shared" si="126"/>
        <v>Octubre 31 de 2017</v>
      </c>
      <c r="C1198" s="1" t="s">
        <v>428</v>
      </c>
      <c r="D1198" s="2">
        <v>2095.5</v>
      </c>
      <c r="E1198" s="1" t="s">
        <v>429</v>
      </c>
      <c r="F1198" s="3">
        <v>-0.91495850769557696</v>
      </c>
      <c r="G1198" s="1" t="s">
        <v>430</v>
      </c>
      <c r="H1198" s="8">
        <f>VLOOKUP(B1198,'TRM2'!C:D,2,0)</f>
        <v>3011.44</v>
      </c>
      <c r="I1198" s="9">
        <f t="shared" si="127"/>
        <v>6310472.5200000005</v>
      </c>
      <c r="J1198" s="7">
        <f t="shared" si="128"/>
        <v>6310.4725200000003</v>
      </c>
      <c r="K1198" t="e">
        <f>VLOOKUP(A1198,'Cacao Nacional'!B:D,3,0)</f>
        <v>#N/A</v>
      </c>
      <c r="L1198" t="str">
        <f t="shared" si="129"/>
        <v>Octubre</v>
      </c>
      <c r="M1198" t="str">
        <f t="shared" si="130"/>
        <v>2017</v>
      </c>
      <c r="N1198" t="str">
        <f t="shared" si="131"/>
        <v>Octubre de 2017</v>
      </c>
      <c r="O1198" s="24">
        <f t="shared" si="132"/>
        <v>43039</v>
      </c>
    </row>
    <row r="1199" spans="1:15" x14ac:dyDescent="0.3">
      <c r="A1199" s="1" t="s">
        <v>1443</v>
      </c>
      <c r="B1199" s="1" t="str">
        <f t="shared" si="126"/>
        <v>Noviembre 1 de 2017</v>
      </c>
      <c r="C1199" s="1" t="s">
        <v>428</v>
      </c>
      <c r="D1199" s="2">
        <v>2122.3200000000002</v>
      </c>
      <c r="E1199" s="1" t="s">
        <v>429</v>
      </c>
      <c r="F1199" s="3">
        <v>1.2798854688618546</v>
      </c>
      <c r="G1199" s="1" t="s">
        <v>430</v>
      </c>
      <c r="H1199" s="8">
        <f>VLOOKUP(B1199,'TRM2'!C:D,2,0)</f>
        <v>3039.19</v>
      </c>
      <c r="I1199" s="9">
        <f t="shared" si="127"/>
        <v>6450133.7208000002</v>
      </c>
      <c r="J1199" s="7">
        <f t="shared" si="128"/>
        <v>6450.1337208000004</v>
      </c>
      <c r="K1199" t="e">
        <f>VLOOKUP(A1199,'Cacao Nacional'!B:D,3,0)</f>
        <v>#N/A</v>
      </c>
      <c r="L1199" t="str">
        <f t="shared" si="129"/>
        <v>Noviembre</v>
      </c>
      <c r="M1199" t="str">
        <f t="shared" si="130"/>
        <v>2017</v>
      </c>
      <c r="N1199" t="str">
        <f t="shared" si="131"/>
        <v>Noviembre de 2017</v>
      </c>
      <c r="O1199" s="24">
        <f t="shared" si="132"/>
        <v>43040</v>
      </c>
    </row>
    <row r="1200" spans="1:15" x14ac:dyDescent="0.3">
      <c r="A1200" s="1" t="s">
        <v>1444</v>
      </c>
      <c r="B1200" s="1" t="str">
        <f t="shared" si="126"/>
        <v>Noviembre 2 de 2017</v>
      </c>
      <c r="C1200" s="1" t="s">
        <v>428</v>
      </c>
      <c r="D1200" s="2">
        <v>2061.38</v>
      </c>
      <c r="E1200" s="1" t="s">
        <v>429</v>
      </c>
      <c r="F1200" s="3">
        <v>-2.8713860303818484</v>
      </c>
      <c r="G1200" s="1" t="s">
        <v>430</v>
      </c>
      <c r="H1200" s="8">
        <f>VLOOKUP(B1200,'TRM2'!C:D,2,0)</f>
        <v>3038.56</v>
      </c>
      <c r="I1200" s="9">
        <f t="shared" si="127"/>
        <v>6263626.8128000004</v>
      </c>
      <c r="J1200" s="7">
        <f t="shared" si="128"/>
        <v>6263.6268128000002</v>
      </c>
      <c r="K1200" t="e">
        <f>VLOOKUP(A1200,'Cacao Nacional'!B:D,3,0)</f>
        <v>#N/A</v>
      </c>
      <c r="L1200" t="str">
        <f t="shared" si="129"/>
        <v>Noviembre</v>
      </c>
      <c r="M1200" t="str">
        <f t="shared" si="130"/>
        <v>2017</v>
      </c>
      <c r="N1200" t="str">
        <f t="shared" si="131"/>
        <v>Noviembre de 2017</v>
      </c>
      <c r="O1200" s="24">
        <f t="shared" si="132"/>
        <v>43041</v>
      </c>
    </row>
    <row r="1201" spans="1:15" x14ac:dyDescent="0.3">
      <c r="A1201" s="1" t="s">
        <v>1445</v>
      </c>
      <c r="B1201" s="1" t="str">
        <f t="shared" si="126"/>
        <v>Noviembre 3 de 2017</v>
      </c>
      <c r="C1201" s="1" t="s">
        <v>428</v>
      </c>
      <c r="D1201" s="2">
        <v>2064.12</v>
      </c>
      <c r="E1201" s="1" t="s">
        <v>429</v>
      </c>
      <c r="F1201" s="3">
        <v>0.13292066479735815</v>
      </c>
      <c r="G1201" s="1" t="s">
        <v>430</v>
      </c>
      <c r="H1201" s="8">
        <f>VLOOKUP(B1201,'TRM2'!C:D,2,0)</f>
        <v>3054.38</v>
      </c>
      <c r="I1201" s="9">
        <f t="shared" si="127"/>
        <v>6304606.8455999997</v>
      </c>
      <c r="J1201" s="7">
        <f t="shared" si="128"/>
        <v>6304.6068455999994</v>
      </c>
      <c r="K1201" t="e">
        <f>VLOOKUP(A1201,'Cacao Nacional'!B:D,3,0)</f>
        <v>#N/A</v>
      </c>
      <c r="L1201" t="str">
        <f t="shared" si="129"/>
        <v>Noviembre</v>
      </c>
      <c r="M1201" t="str">
        <f t="shared" si="130"/>
        <v>2017</v>
      </c>
      <c r="N1201" t="str">
        <f t="shared" si="131"/>
        <v>Noviembre de 2017</v>
      </c>
      <c r="O1201" s="24">
        <f t="shared" si="132"/>
        <v>43042</v>
      </c>
    </row>
    <row r="1202" spans="1:15" x14ac:dyDescent="0.3">
      <c r="A1202" s="1" t="s">
        <v>222</v>
      </c>
      <c r="B1202" s="1" t="str">
        <f t="shared" si="126"/>
        <v>Noviembre 6 de 2017</v>
      </c>
      <c r="C1202" s="1" t="s">
        <v>428</v>
      </c>
      <c r="D1202" s="2">
        <v>2115.9</v>
      </c>
      <c r="E1202" s="1" t="s">
        <v>429</v>
      </c>
      <c r="F1202" s="3">
        <v>2.5085750828440307</v>
      </c>
      <c r="G1202" s="1" t="s">
        <v>430</v>
      </c>
      <c r="H1202" s="8">
        <f>VLOOKUP(B1202,'TRM2'!C:D,2,0)</f>
        <v>3055.57</v>
      </c>
      <c r="I1202" s="9">
        <f t="shared" si="127"/>
        <v>6465280.563000001</v>
      </c>
      <c r="J1202" s="7">
        <f t="shared" si="128"/>
        <v>6465.2805630000012</v>
      </c>
      <c r="K1202">
        <f>VLOOKUP(A1202,'Cacao Nacional'!B:D,3,0)</f>
        <v>5358</v>
      </c>
      <c r="L1202" t="str">
        <f t="shared" si="129"/>
        <v>Noviembre</v>
      </c>
      <c r="M1202" t="str">
        <f t="shared" si="130"/>
        <v>2017</v>
      </c>
      <c r="N1202" t="str">
        <f t="shared" si="131"/>
        <v>Noviembre de 2017</v>
      </c>
      <c r="O1202" s="24">
        <f t="shared" si="132"/>
        <v>43045</v>
      </c>
    </row>
    <row r="1203" spans="1:15" x14ac:dyDescent="0.3">
      <c r="A1203" s="1" t="s">
        <v>1446</v>
      </c>
      <c r="B1203" s="1" t="str">
        <f t="shared" si="126"/>
        <v>Noviembre 7 de 2017</v>
      </c>
      <c r="C1203" s="1" t="s">
        <v>428</v>
      </c>
      <c r="D1203" s="2">
        <v>2145.17</v>
      </c>
      <c r="E1203" s="1" t="s">
        <v>429</v>
      </c>
      <c r="F1203" s="3">
        <v>1.3833356963939685</v>
      </c>
      <c r="G1203" s="1" t="s">
        <v>430</v>
      </c>
      <c r="H1203" s="8">
        <f>VLOOKUP(B1203,'TRM2'!C:D,2,0)</f>
        <v>3055.57</v>
      </c>
      <c r="I1203" s="9">
        <f t="shared" si="127"/>
        <v>6554717.0969000002</v>
      </c>
      <c r="J1203" s="7">
        <f t="shared" si="128"/>
        <v>6554.7170968999999</v>
      </c>
      <c r="K1203" t="e">
        <f>VLOOKUP(A1203,'Cacao Nacional'!B:D,3,0)</f>
        <v>#N/A</v>
      </c>
      <c r="L1203" t="str">
        <f t="shared" si="129"/>
        <v>Noviembre</v>
      </c>
      <c r="M1203" t="str">
        <f t="shared" si="130"/>
        <v>2017</v>
      </c>
      <c r="N1203" t="str">
        <f t="shared" si="131"/>
        <v>Noviembre de 2017</v>
      </c>
      <c r="O1203" s="24">
        <f t="shared" si="132"/>
        <v>43046</v>
      </c>
    </row>
    <row r="1204" spans="1:15" x14ac:dyDescent="0.3">
      <c r="A1204" s="1" t="s">
        <v>1447</v>
      </c>
      <c r="B1204" s="1" t="str">
        <f t="shared" si="126"/>
        <v>Noviembre 8 de 2017</v>
      </c>
      <c r="C1204" s="1" t="s">
        <v>428</v>
      </c>
      <c r="D1204" s="2">
        <v>2183.33</v>
      </c>
      <c r="E1204" s="1" t="s">
        <v>429</v>
      </c>
      <c r="F1204" s="3">
        <v>1.7788799955248231</v>
      </c>
      <c r="G1204" s="1" t="s">
        <v>430</v>
      </c>
      <c r="H1204" s="8">
        <f>VLOOKUP(B1204,'TRM2'!C:D,2,0)</f>
        <v>3026.94</v>
      </c>
      <c r="I1204" s="9">
        <f t="shared" si="127"/>
        <v>6608808.9101999998</v>
      </c>
      <c r="J1204" s="7">
        <f t="shared" si="128"/>
        <v>6608.8089101999994</v>
      </c>
      <c r="K1204" t="e">
        <f>VLOOKUP(A1204,'Cacao Nacional'!B:D,3,0)</f>
        <v>#N/A</v>
      </c>
      <c r="L1204" t="str">
        <f t="shared" si="129"/>
        <v>Noviembre</v>
      </c>
      <c r="M1204" t="str">
        <f t="shared" si="130"/>
        <v>2017</v>
      </c>
      <c r="N1204" t="str">
        <f t="shared" si="131"/>
        <v>Noviembre de 2017</v>
      </c>
      <c r="O1204" s="24">
        <f t="shared" si="132"/>
        <v>43047</v>
      </c>
    </row>
    <row r="1205" spans="1:15" x14ac:dyDescent="0.3">
      <c r="A1205" s="1" t="s">
        <v>1448</v>
      </c>
      <c r="B1205" s="1" t="str">
        <f t="shared" si="126"/>
        <v>Noviembre 9 de 2017</v>
      </c>
      <c r="C1205" s="1" t="s">
        <v>428</v>
      </c>
      <c r="D1205" s="2">
        <v>2182.37</v>
      </c>
      <c r="E1205" s="1" t="s">
        <v>429</v>
      </c>
      <c r="F1205" s="3">
        <v>-4.3969532777914308E-2</v>
      </c>
      <c r="G1205" s="1" t="s">
        <v>430</v>
      </c>
      <c r="H1205" s="8">
        <f>VLOOKUP(B1205,'TRM2'!C:D,2,0)</f>
        <v>3017.78</v>
      </c>
      <c r="I1205" s="9">
        <f t="shared" si="127"/>
        <v>6585912.5386000006</v>
      </c>
      <c r="J1205" s="7">
        <f t="shared" si="128"/>
        <v>6585.9125386000005</v>
      </c>
      <c r="K1205" t="e">
        <f>VLOOKUP(A1205,'Cacao Nacional'!B:D,3,0)</f>
        <v>#N/A</v>
      </c>
      <c r="L1205" t="str">
        <f t="shared" si="129"/>
        <v>Noviembre</v>
      </c>
      <c r="M1205" t="str">
        <f t="shared" si="130"/>
        <v>2017</v>
      </c>
      <c r="N1205" t="str">
        <f t="shared" si="131"/>
        <v>Noviembre de 2017</v>
      </c>
      <c r="O1205" s="24">
        <f t="shared" si="132"/>
        <v>43048</v>
      </c>
    </row>
    <row r="1206" spans="1:15" x14ac:dyDescent="0.3">
      <c r="A1206" s="1" t="s">
        <v>1449</v>
      </c>
      <c r="B1206" s="1" t="str">
        <f t="shared" si="126"/>
        <v>Noviembre 10 de 2017</v>
      </c>
      <c r="C1206" s="1" t="s">
        <v>428</v>
      </c>
      <c r="D1206" s="2">
        <v>2212.71</v>
      </c>
      <c r="E1206" s="1" t="s">
        <v>429</v>
      </c>
      <c r="F1206" s="3">
        <v>1.3902317205606816</v>
      </c>
      <c r="G1206" s="1" t="s">
        <v>430</v>
      </c>
      <c r="H1206" s="8">
        <f>VLOOKUP(B1206,'TRM2'!C:D,2,0)</f>
        <v>3015.52</v>
      </c>
      <c r="I1206" s="9">
        <f t="shared" si="127"/>
        <v>6672471.2592000002</v>
      </c>
      <c r="J1206" s="7">
        <f t="shared" si="128"/>
        <v>6672.4712592000005</v>
      </c>
      <c r="K1206" t="e">
        <f>VLOOKUP(A1206,'Cacao Nacional'!B:D,3,0)</f>
        <v>#N/A</v>
      </c>
      <c r="L1206" t="str">
        <f t="shared" si="129"/>
        <v>Noviembre</v>
      </c>
      <c r="M1206" t="str">
        <f t="shared" si="130"/>
        <v>2017</v>
      </c>
      <c r="N1206" t="str">
        <f t="shared" si="131"/>
        <v>Noviembre de 2017</v>
      </c>
      <c r="O1206" s="24">
        <f t="shared" si="132"/>
        <v>43049</v>
      </c>
    </row>
    <row r="1207" spans="1:15" x14ac:dyDescent="0.3">
      <c r="A1207" s="1" t="s">
        <v>223</v>
      </c>
      <c r="B1207" s="1" t="str">
        <f t="shared" si="126"/>
        <v>Noviembre 13 de 2017</v>
      </c>
      <c r="C1207" s="1" t="s">
        <v>428</v>
      </c>
      <c r="D1207" s="2">
        <v>2194.2399999999998</v>
      </c>
      <c r="E1207" s="1" t="s">
        <v>429</v>
      </c>
      <c r="F1207" s="3">
        <v>-0.83472303193822295</v>
      </c>
      <c r="G1207" s="1" t="s">
        <v>430</v>
      </c>
      <c r="H1207" s="8">
        <f>VLOOKUP(B1207,'TRM2'!C:D,2,0)</f>
        <v>3004.88</v>
      </c>
      <c r="I1207" s="9">
        <f t="shared" si="127"/>
        <v>6593427.8911999995</v>
      </c>
      <c r="J1207" s="7">
        <f t="shared" si="128"/>
        <v>6593.4278911999991</v>
      </c>
      <c r="K1207">
        <f>VLOOKUP(A1207,'Cacao Nacional'!B:D,3,0)</f>
        <v>5448.3</v>
      </c>
      <c r="L1207" t="str">
        <f t="shared" si="129"/>
        <v>Noviembre</v>
      </c>
      <c r="M1207" t="str">
        <f t="shared" si="130"/>
        <v>2017</v>
      </c>
      <c r="N1207" t="str">
        <f t="shared" si="131"/>
        <v>Noviembre de 2017</v>
      </c>
      <c r="O1207" s="24">
        <f t="shared" si="132"/>
        <v>43052</v>
      </c>
    </row>
    <row r="1208" spans="1:15" x14ac:dyDescent="0.3">
      <c r="A1208" s="1" t="s">
        <v>1450</v>
      </c>
      <c r="B1208" s="1" t="str">
        <f t="shared" si="126"/>
        <v>Noviembre 14 de 2017</v>
      </c>
      <c r="C1208" s="1" t="s">
        <v>428</v>
      </c>
      <c r="D1208" s="2">
        <v>2157.21</v>
      </c>
      <c r="E1208" s="1" t="s">
        <v>429</v>
      </c>
      <c r="F1208" s="3">
        <v>-1.6876002625054576</v>
      </c>
      <c r="G1208" s="1" t="s">
        <v>430</v>
      </c>
      <c r="H1208" s="8">
        <f>VLOOKUP(B1208,'TRM2'!C:D,2,0)</f>
        <v>3004.88</v>
      </c>
      <c r="I1208" s="9">
        <f t="shared" si="127"/>
        <v>6482157.1847999999</v>
      </c>
      <c r="J1208" s="7">
        <f t="shared" si="128"/>
        <v>6482.1571848000003</v>
      </c>
      <c r="K1208" t="e">
        <f>VLOOKUP(A1208,'Cacao Nacional'!B:D,3,0)</f>
        <v>#N/A</v>
      </c>
      <c r="L1208" t="str">
        <f t="shared" si="129"/>
        <v>Noviembre</v>
      </c>
      <c r="M1208" t="str">
        <f t="shared" si="130"/>
        <v>2017</v>
      </c>
      <c r="N1208" t="str">
        <f t="shared" si="131"/>
        <v>Noviembre de 2017</v>
      </c>
      <c r="O1208" s="24">
        <f t="shared" si="132"/>
        <v>43053</v>
      </c>
    </row>
    <row r="1209" spans="1:15" x14ac:dyDescent="0.3">
      <c r="A1209" s="1" t="s">
        <v>1451</v>
      </c>
      <c r="B1209" s="1" t="str">
        <f t="shared" si="126"/>
        <v>Noviembre 15 de 2017</v>
      </c>
      <c r="C1209" s="1" t="s">
        <v>428</v>
      </c>
      <c r="D1209" s="2">
        <v>2151.0500000000002</v>
      </c>
      <c r="E1209" s="1" t="s">
        <v>429</v>
      </c>
      <c r="F1209" s="3">
        <v>-0.28555402580183914</v>
      </c>
      <c r="G1209" s="1" t="s">
        <v>430</v>
      </c>
      <c r="H1209" s="8">
        <f>VLOOKUP(B1209,'TRM2'!C:D,2,0)</f>
        <v>3016.7</v>
      </c>
      <c r="I1209" s="9">
        <f t="shared" si="127"/>
        <v>6489072.5350000001</v>
      </c>
      <c r="J1209" s="7">
        <f t="shared" si="128"/>
        <v>6489.0725350000002</v>
      </c>
      <c r="K1209" t="e">
        <f>VLOOKUP(A1209,'Cacao Nacional'!B:D,3,0)</f>
        <v>#N/A</v>
      </c>
      <c r="L1209" t="str">
        <f t="shared" si="129"/>
        <v>Noviembre</v>
      </c>
      <c r="M1209" t="str">
        <f t="shared" si="130"/>
        <v>2017</v>
      </c>
      <c r="N1209" t="str">
        <f t="shared" si="131"/>
        <v>Noviembre de 2017</v>
      </c>
      <c r="O1209" s="24">
        <f t="shared" si="132"/>
        <v>43054</v>
      </c>
    </row>
    <row r="1210" spans="1:15" x14ac:dyDescent="0.3">
      <c r="A1210" s="1" t="s">
        <v>1452</v>
      </c>
      <c r="B1210" s="1" t="str">
        <f t="shared" si="126"/>
        <v>Noviembre 16 de 2017</v>
      </c>
      <c r="C1210" s="1" t="s">
        <v>428</v>
      </c>
      <c r="D1210" s="2">
        <v>2159.12</v>
      </c>
      <c r="E1210" s="1" t="s">
        <v>429</v>
      </c>
      <c r="F1210" s="3">
        <v>0.37516561679178578</v>
      </c>
      <c r="G1210" s="1" t="s">
        <v>430</v>
      </c>
      <c r="H1210" s="8">
        <f>VLOOKUP(B1210,'TRM2'!C:D,2,0)</f>
        <v>3023.88</v>
      </c>
      <c r="I1210" s="9">
        <f t="shared" si="127"/>
        <v>6528919.7856000001</v>
      </c>
      <c r="J1210" s="7">
        <f t="shared" si="128"/>
        <v>6528.9197856000001</v>
      </c>
      <c r="K1210" t="e">
        <f>VLOOKUP(A1210,'Cacao Nacional'!B:D,3,0)</f>
        <v>#N/A</v>
      </c>
      <c r="L1210" t="str">
        <f t="shared" si="129"/>
        <v>Noviembre</v>
      </c>
      <c r="M1210" t="str">
        <f t="shared" si="130"/>
        <v>2017</v>
      </c>
      <c r="N1210" t="str">
        <f t="shared" si="131"/>
        <v>Noviembre de 2017</v>
      </c>
      <c r="O1210" s="24">
        <f t="shared" si="132"/>
        <v>43055</v>
      </c>
    </row>
    <row r="1211" spans="1:15" x14ac:dyDescent="0.3">
      <c r="A1211" s="1" t="s">
        <v>1453</v>
      </c>
      <c r="B1211" s="1" t="str">
        <f t="shared" si="126"/>
        <v>Noviembre 17 de 2017</v>
      </c>
      <c r="C1211" s="1" t="s">
        <v>428</v>
      </c>
      <c r="D1211" s="2">
        <v>2148.63</v>
      </c>
      <c r="E1211" s="1" t="s">
        <v>429</v>
      </c>
      <c r="F1211" s="3">
        <v>-0.48584608544220714</v>
      </c>
      <c r="G1211" s="1" t="s">
        <v>430</v>
      </c>
      <c r="H1211" s="8">
        <f>VLOOKUP(B1211,'TRM2'!C:D,2,0)</f>
        <v>3015.79</v>
      </c>
      <c r="I1211" s="9">
        <f t="shared" si="127"/>
        <v>6479816.8677000003</v>
      </c>
      <c r="J1211" s="7">
        <f t="shared" si="128"/>
        <v>6479.8168677000003</v>
      </c>
      <c r="K1211" t="e">
        <f>VLOOKUP(A1211,'Cacao Nacional'!B:D,3,0)</f>
        <v>#N/A</v>
      </c>
      <c r="L1211" t="str">
        <f t="shared" si="129"/>
        <v>Noviembre</v>
      </c>
      <c r="M1211" t="str">
        <f t="shared" si="130"/>
        <v>2017</v>
      </c>
      <c r="N1211" t="str">
        <f t="shared" si="131"/>
        <v>Noviembre de 2017</v>
      </c>
      <c r="O1211" s="24">
        <f t="shared" si="132"/>
        <v>43056</v>
      </c>
    </row>
    <row r="1212" spans="1:15" x14ac:dyDescent="0.3">
      <c r="A1212" s="1" t="s">
        <v>224</v>
      </c>
      <c r="B1212" s="1" t="str">
        <f t="shared" si="126"/>
        <v>Noviembre 20 de 2017</v>
      </c>
      <c r="C1212" s="1" t="s">
        <v>428</v>
      </c>
      <c r="D1212" s="2">
        <v>2111.08</v>
      </c>
      <c r="E1212" s="1" t="s">
        <v>429</v>
      </c>
      <c r="F1212" s="3">
        <v>-1.7476252309611324</v>
      </c>
      <c r="G1212" s="1" t="s">
        <v>430</v>
      </c>
      <c r="H1212" s="8">
        <f>VLOOKUP(B1212,'TRM2'!C:D,2,0)</f>
        <v>3003.19</v>
      </c>
      <c r="I1212" s="9">
        <f t="shared" si="127"/>
        <v>6339974.3452000003</v>
      </c>
      <c r="J1212" s="7">
        <f t="shared" si="128"/>
        <v>6339.9743452000002</v>
      </c>
      <c r="K1212">
        <f>VLOOKUP(A1212,'Cacao Nacional'!B:D,3,0)</f>
        <v>5442</v>
      </c>
      <c r="L1212" t="str">
        <f t="shared" si="129"/>
        <v>Noviembre</v>
      </c>
      <c r="M1212" t="str">
        <f t="shared" si="130"/>
        <v>2017</v>
      </c>
      <c r="N1212" t="str">
        <f t="shared" si="131"/>
        <v>Noviembre de 2017</v>
      </c>
      <c r="O1212" s="24">
        <f t="shared" si="132"/>
        <v>43059</v>
      </c>
    </row>
    <row r="1213" spans="1:15" x14ac:dyDescent="0.3">
      <c r="A1213" s="1" t="s">
        <v>1454</v>
      </c>
      <c r="B1213" s="1" t="str">
        <f t="shared" si="126"/>
        <v>Noviembre 21 de 2017</v>
      </c>
      <c r="C1213" s="1" t="s">
        <v>428</v>
      </c>
      <c r="D1213" s="2">
        <v>2124.31</v>
      </c>
      <c r="E1213" s="1" t="s">
        <v>429</v>
      </c>
      <c r="F1213" s="3">
        <v>0.62669344600867893</v>
      </c>
      <c r="G1213" s="1" t="s">
        <v>430</v>
      </c>
      <c r="H1213" s="8">
        <f>VLOOKUP(B1213,'TRM2'!C:D,2,0)</f>
        <v>3011.32</v>
      </c>
      <c r="I1213" s="9">
        <f t="shared" si="127"/>
        <v>6396977.1891999999</v>
      </c>
      <c r="J1213" s="7">
        <f t="shared" si="128"/>
        <v>6396.9771891999999</v>
      </c>
      <c r="K1213" t="e">
        <f>VLOOKUP(A1213,'Cacao Nacional'!B:D,3,0)</f>
        <v>#N/A</v>
      </c>
      <c r="L1213" t="str">
        <f t="shared" si="129"/>
        <v>Noviembre</v>
      </c>
      <c r="M1213" t="str">
        <f t="shared" si="130"/>
        <v>2017</v>
      </c>
      <c r="N1213" t="str">
        <f t="shared" si="131"/>
        <v>Noviembre de 2017</v>
      </c>
      <c r="O1213" s="24">
        <f t="shared" si="132"/>
        <v>43060</v>
      </c>
    </row>
    <row r="1214" spans="1:15" x14ac:dyDescent="0.3">
      <c r="A1214" s="1" t="s">
        <v>1455</v>
      </c>
      <c r="B1214" s="1" t="str">
        <f t="shared" si="126"/>
        <v>Noviembre 22 de 2017</v>
      </c>
      <c r="C1214" s="1" t="s">
        <v>428</v>
      </c>
      <c r="D1214" s="2">
        <v>2138.13</v>
      </c>
      <c r="E1214" s="1" t="s">
        <v>429</v>
      </c>
      <c r="F1214" s="3">
        <v>0.65056418319360942</v>
      </c>
      <c r="G1214" s="1" t="s">
        <v>430</v>
      </c>
      <c r="H1214" s="8">
        <f>VLOOKUP(B1214,'TRM2'!C:D,2,0)</f>
        <v>3001.07</v>
      </c>
      <c r="I1214" s="9">
        <f t="shared" si="127"/>
        <v>6416677.7991000004</v>
      </c>
      <c r="J1214" s="7">
        <f t="shared" si="128"/>
        <v>6416.6777991000008</v>
      </c>
      <c r="K1214" t="e">
        <f>VLOOKUP(A1214,'Cacao Nacional'!B:D,3,0)</f>
        <v>#N/A</v>
      </c>
      <c r="L1214" t="str">
        <f t="shared" si="129"/>
        <v>Noviembre</v>
      </c>
      <c r="M1214" t="str">
        <f t="shared" si="130"/>
        <v>2017</v>
      </c>
      <c r="N1214" t="str">
        <f t="shared" si="131"/>
        <v>Noviembre de 2017</v>
      </c>
      <c r="O1214" s="24">
        <f t="shared" si="132"/>
        <v>43061</v>
      </c>
    </row>
    <row r="1215" spans="1:15" x14ac:dyDescent="0.3">
      <c r="A1215" s="1" t="s">
        <v>1456</v>
      </c>
      <c r="B1215" s="1" t="str">
        <f t="shared" si="126"/>
        <v>Noviembre 23 de 2017</v>
      </c>
      <c r="C1215" s="1" t="s">
        <v>428</v>
      </c>
      <c r="D1215" s="2">
        <v>2127.4899999999998</v>
      </c>
      <c r="E1215" s="1" t="s">
        <v>429</v>
      </c>
      <c r="F1215" s="3">
        <v>-0.49763110755661849</v>
      </c>
      <c r="G1215" s="1" t="s">
        <v>430</v>
      </c>
      <c r="H1215" s="8">
        <f>VLOOKUP(B1215,'TRM2'!C:D,2,0)</f>
        <v>2982.73</v>
      </c>
      <c r="I1215" s="9">
        <f t="shared" si="127"/>
        <v>6345728.2476999993</v>
      </c>
      <c r="J1215" s="7">
        <f t="shared" si="128"/>
        <v>6345.728247699999</v>
      </c>
      <c r="K1215" t="e">
        <f>VLOOKUP(A1215,'Cacao Nacional'!B:D,3,0)</f>
        <v>#N/A</v>
      </c>
      <c r="L1215" t="str">
        <f t="shared" si="129"/>
        <v>Noviembre</v>
      </c>
      <c r="M1215" t="str">
        <f t="shared" si="130"/>
        <v>2017</v>
      </c>
      <c r="N1215" t="str">
        <f t="shared" si="131"/>
        <v>Noviembre de 2017</v>
      </c>
      <c r="O1215" s="24">
        <f t="shared" si="132"/>
        <v>43062</v>
      </c>
    </row>
    <row r="1216" spans="1:15" x14ac:dyDescent="0.3">
      <c r="A1216" s="1" t="s">
        <v>1457</v>
      </c>
      <c r="B1216" s="1" t="str">
        <f t="shared" si="126"/>
        <v>Noviembre 24 de 2017</v>
      </c>
      <c r="C1216" s="1" t="s">
        <v>428</v>
      </c>
      <c r="D1216" s="2">
        <v>2119.73</v>
      </c>
      <c r="E1216" s="1" t="s">
        <v>429</v>
      </c>
      <c r="F1216" s="3">
        <v>-0.36474907050090788</v>
      </c>
      <c r="G1216" s="1" t="s">
        <v>430</v>
      </c>
      <c r="H1216" s="8">
        <f>VLOOKUP(B1216,'TRM2'!C:D,2,0)</f>
        <v>2982.73</v>
      </c>
      <c r="I1216" s="9">
        <f t="shared" si="127"/>
        <v>6322582.2629000004</v>
      </c>
      <c r="J1216" s="7">
        <f t="shared" si="128"/>
        <v>6322.5822629000004</v>
      </c>
      <c r="K1216" t="e">
        <f>VLOOKUP(A1216,'Cacao Nacional'!B:D,3,0)</f>
        <v>#N/A</v>
      </c>
      <c r="L1216" t="str">
        <f t="shared" si="129"/>
        <v>Noviembre</v>
      </c>
      <c r="M1216" t="str">
        <f t="shared" si="130"/>
        <v>2017</v>
      </c>
      <c r="N1216" t="str">
        <f t="shared" si="131"/>
        <v>Noviembre de 2017</v>
      </c>
      <c r="O1216" s="24">
        <f t="shared" si="132"/>
        <v>43063</v>
      </c>
    </row>
    <row r="1217" spans="1:15" x14ac:dyDescent="0.3">
      <c r="A1217" s="1" t="s">
        <v>225</v>
      </c>
      <c r="B1217" s="1" t="str">
        <f t="shared" si="126"/>
        <v>Noviembre 27 de 2017</v>
      </c>
      <c r="C1217" s="1" t="s">
        <v>428</v>
      </c>
      <c r="D1217" s="2">
        <v>2080.7199999999998</v>
      </c>
      <c r="E1217" s="1" t="s">
        <v>429</v>
      </c>
      <c r="F1217" s="3">
        <v>-1.8403287211107178</v>
      </c>
      <c r="G1217" s="1" t="s">
        <v>430</v>
      </c>
      <c r="H1217" s="8">
        <f>VLOOKUP(B1217,'TRM2'!C:D,2,0)</f>
        <v>2976.39</v>
      </c>
      <c r="I1217" s="9">
        <f t="shared" si="127"/>
        <v>6193034.2007999988</v>
      </c>
      <c r="J1217" s="7">
        <f t="shared" si="128"/>
        <v>6193.0342007999989</v>
      </c>
      <c r="K1217">
        <f>VLOOKUP(A1217,'Cacao Nacional'!B:D,3,0)</f>
        <v>5402</v>
      </c>
      <c r="L1217" t="str">
        <f t="shared" si="129"/>
        <v>Noviembre</v>
      </c>
      <c r="M1217" t="str">
        <f t="shared" si="130"/>
        <v>2017</v>
      </c>
      <c r="N1217" t="str">
        <f t="shared" si="131"/>
        <v>Noviembre de 2017</v>
      </c>
      <c r="O1217" s="24">
        <f t="shared" si="132"/>
        <v>43066</v>
      </c>
    </row>
    <row r="1218" spans="1:15" x14ac:dyDescent="0.3">
      <c r="A1218" s="1" t="s">
        <v>1458</v>
      </c>
      <c r="B1218" s="1" t="str">
        <f t="shared" si="126"/>
        <v>Noviembre 28 de 2017</v>
      </c>
      <c r="C1218" s="1" t="s">
        <v>428</v>
      </c>
      <c r="D1218" s="2">
        <v>2052.5</v>
      </c>
      <c r="E1218" s="1" t="s">
        <v>429</v>
      </c>
      <c r="F1218" s="3">
        <v>-1.3562612941673942</v>
      </c>
      <c r="G1218" s="1" t="s">
        <v>430</v>
      </c>
      <c r="H1218" s="8">
        <f>VLOOKUP(B1218,'TRM2'!C:D,2,0)</f>
        <v>2986.84</v>
      </c>
      <c r="I1218" s="9">
        <f t="shared" si="127"/>
        <v>6130489.1000000006</v>
      </c>
      <c r="J1218" s="7">
        <f t="shared" si="128"/>
        <v>6130.4891000000007</v>
      </c>
      <c r="K1218" t="e">
        <f>VLOOKUP(A1218,'Cacao Nacional'!B:D,3,0)</f>
        <v>#N/A</v>
      </c>
      <c r="L1218" t="str">
        <f t="shared" si="129"/>
        <v>Noviembre</v>
      </c>
      <c r="M1218" t="str">
        <f t="shared" si="130"/>
        <v>2017</v>
      </c>
      <c r="N1218" t="str">
        <f t="shared" si="131"/>
        <v>Noviembre de 2017</v>
      </c>
      <c r="O1218" s="24">
        <f t="shared" si="132"/>
        <v>43067</v>
      </c>
    </row>
    <row r="1219" spans="1:15" x14ac:dyDescent="0.3">
      <c r="A1219" s="1" t="s">
        <v>1459</v>
      </c>
      <c r="B1219" s="1" t="str">
        <f t="shared" ref="B1219:B1282" si="133">MID(A1219,FIND(",",A1219,1)+2,LEN(A1219)-FIND(",",A1219,1))</f>
        <v>Noviembre 29 de 2017</v>
      </c>
      <c r="C1219" s="1" t="s">
        <v>428</v>
      </c>
      <c r="D1219" s="2">
        <v>2105.65</v>
      </c>
      <c r="E1219" s="1" t="s">
        <v>429</v>
      </c>
      <c r="F1219" s="3">
        <v>2.5895249695493345</v>
      </c>
      <c r="G1219" s="1" t="s">
        <v>430</v>
      </c>
      <c r="H1219" s="8">
        <f>VLOOKUP(B1219,'TRM2'!C:D,2,0)</f>
        <v>3003.94</v>
      </c>
      <c r="I1219" s="9">
        <f t="shared" ref="I1219:I1282" si="134">D1219*H1219</f>
        <v>6325246.2609999999</v>
      </c>
      <c r="J1219" s="7">
        <f t="shared" ref="J1219:J1282" si="135">I1219/1000</f>
        <v>6325.2462610000002</v>
      </c>
      <c r="K1219" t="e">
        <f>VLOOKUP(A1219,'Cacao Nacional'!B:D,3,0)</f>
        <v>#N/A</v>
      </c>
      <c r="L1219" t="str">
        <f t="shared" ref="L1219:L1282" si="136">MID(A1219,FIND(" ",A1219,1)+1,FIND(" ",A1219,FIND(" ",A1219,1)+1)-FIND(" ",A1219,1)-1)</f>
        <v>Noviembre</v>
      </c>
      <c r="M1219" t="str">
        <f t="shared" ref="M1219:M1282" si="137">RIGHT(A1219,4)</f>
        <v>2017</v>
      </c>
      <c r="N1219" t="str">
        <f t="shared" ref="N1219:N1282" si="138">_xlfn.CONCAT(L1219," de ",M1219)</f>
        <v>Noviembre de 2017</v>
      </c>
      <c r="O1219" s="24">
        <f t="shared" ref="O1219:O1282" si="139">VALUE(TEXT(VALUE(MID(A1219,FIND(" ",A1219,FIND(" ",A1219,1)+1)+1,FIND(" ",A1219,FIND(" ",A1219,FIND(" ",A1219,1)+1)+1)-FIND(" ",A1219,FIND(" ",A1219,1)+1)-1))&amp;"/"&amp;MONTH(L1219&amp;1)&amp;"/"&amp;VALUE(M1219),"dd/mm/yyyy"))</f>
        <v>43068</v>
      </c>
    </row>
    <row r="1220" spans="1:15" x14ac:dyDescent="0.3">
      <c r="A1220" s="1" t="s">
        <v>1460</v>
      </c>
      <c r="B1220" s="1" t="str">
        <f t="shared" si="133"/>
        <v>Noviembre 30 de 2017</v>
      </c>
      <c r="C1220" s="1" t="s">
        <v>428</v>
      </c>
      <c r="D1220" s="2">
        <v>2056.66</v>
      </c>
      <c r="E1220" s="1" t="s">
        <v>429</v>
      </c>
      <c r="F1220" s="3">
        <v>-2.326597487711644</v>
      </c>
      <c r="G1220" s="1" t="s">
        <v>430</v>
      </c>
      <c r="H1220" s="8">
        <f>VLOOKUP(B1220,'TRM2'!C:D,2,0)</f>
        <v>3006.09</v>
      </c>
      <c r="I1220" s="9">
        <f t="shared" si="134"/>
        <v>6182505.0593999997</v>
      </c>
      <c r="J1220" s="7">
        <f t="shared" si="135"/>
        <v>6182.5050593999995</v>
      </c>
      <c r="K1220" t="e">
        <f>VLOOKUP(A1220,'Cacao Nacional'!B:D,3,0)</f>
        <v>#N/A</v>
      </c>
      <c r="L1220" t="str">
        <f t="shared" si="136"/>
        <v>Noviembre</v>
      </c>
      <c r="M1220" t="str">
        <f t="shared" si="137"/>
        <v>2017</v>
      </c>
      <c r="N1220" t="str">
        <f t="shared" si="138"/>
        <v>Noviembre de 2017</v>
      </c>
      <c r="O1220" s="24">
        <f t="shared" si="139"/>
        <v>43069</v>
      </c>
    </row>
    <row r="1221" spans="1:15" x14ac:dyDescent="0.3">
      <c r="A1221" s="1" t="s">
        <v>1461</v>
      </c>
      <c r="B1221" s="1" t="str">
        <f t="shared" si="133"/>
        <v>Diciembre 1 de 2017</v>
      </c>
      <c r="C1221" s="1" t="s">
        <v>428</v>
      </c>
      <c r="D1221" s="2">
        <v>2046</v>
      </c>
      <c r="E1221" s="1" t="s">
        <v>429</v>
      </c>
      <c r="F1221" s="3">
        <v>-0.51831610475235845</v>
      </c>
      <c r="G1221" s="1" t="s">
        <v>430</v>
      </c>
      <c r="H1221" s="8">
        <f>VLOOKUP(B1221,'TRM2'!C:D,2,0)</f>
        <v>3006.04</v>
      </c>
      <c r="I1221" s="9">
        <f t="shared" si="134"/>
        <v>6150357.8399999999</v>
      </c>
      <c r="J1221" s="7">
        <f t="shared" si="135"/>
        <v>6150.3578399999997</v>
      </c>
      <c r="K1221" t="e">
        <f>VLOOKUP(A1221,'Cacao Nacional'!B:D,3,0)</f>
        <v>#N/A</v>
      </c>
      <c r="L1221" t="str">
        <f t="shared" si="136"/>
        <v>Diciembre</v>
      </c>
      <c r="M1221" t="str">
        <f t="shared" si="137"/>
        <v>2017</v>
      </c>
      <c r="N1221" t="str">
        <f t="shared" si="138"/>
        <v>Diciembre de 2017</v>
      </c>
      <c r="O1221" s="24">
        <f t="shared" si="139"/>
        <v>43070</v>
      </c>
    </row>
    <row r="1222" spans="1:15" x14ac:dyDescent="0.3">
      <c r="A1222" s="1" t="s">
        <v>226</v>
      </c>
      <c r="B1222" s="1" t="str">
        <f t="shared" si="133"/>
        <v>Diciembre 4 de 2017</v>
      </c>
      <c r="C1222" s="1" t="s">
        <v>428</v>
      </c>
      <c r="D1222" s="2">
        <v>2006.23</v>
      </c>
      <c r="E1222" s="1" t="s">
        <v>429</v>
      </c>
      <c r="F1222" s="3">
        <v>-1.9437927663734107</v>
      </c>
      <c r="G1222" s="1" t="s">
        <v>430</v>
      </c>
      <c r="H1222" s="8">
        <f>VLOOKUP(B1222,'TRM2'!C:D,2,0)</f>
        <v>3005.76</v>
      </c>
      <c r="I1222" s="9">
        <f t="shared" si="134"/>
        <v>6030245.8848000001</v>
      </c>
      <c r="J1222" s="7">
        <f t="shared" si="135"/>
        <v>6030.2458848000006</v>
      </c>
      <c r="K1222">
        <f>VLOOKUP(A1222,'Cacao Nacional'!B:D,3,0)</f>
        <v>5372</v>
      </c>
      <c r="L1222" t="str">
        <f t="shared" si="136"/>
        <v>Diciembre</v>
      </c>
      <c r="M1222" t="str">
        <f t="shared" si="137"/>
        <v>2017</v>
      </c>
      <c r="N1222" t="str">
        <f t="shared" si="138"/>
        <v>Diciembre de 2017</v>
      </c>
      <c r="O1222" s="24">
        <f t="shared" si="139"/>
        <v>43073</v>
      </c>
    </row>
    <row r="1223" spans="1:15" x14ac:dyDescent="0.3">
      <c r="A1223" s="1" t="s">
        <v>1462</v>
      </c>
      <c r="B1223" s="1" t="str">
        <f t="shared" si="133"/>
        <v>Diciembre 5 de 2017</v>
      </c>
      <c r="C1223" s="1" t="s">
        <v>428</v>
      </c>
      <c r="D1223" s="2">
        <v>1946.47</v>
      </c>
      <c r="E1223" s="1" t="s">
        <v>429</v>
      </c>
      <c r="F1223" s="3">
        <v>-2.9787212832028227</v>
      </c>
      <c r="G1223" s="1" t="s">
        <v>430</v>
      </c>
      <c r="H1223" s="8">
        <f>VLOOKUP(B1223,'TRM2'!C:D,2,0)</f>
        <v>2993.49</v>
      </c>
      <c r="I1223" s="9">
        <f t="shared" si="134"/>
        <v>5826738.4802999999</v>
      </c>
      <c r="J1223" s="7">
        <f t="shared" si="135"/>
        <v>5826.7384802999995</v>
      </c>
      <c r="K1223" t="e">
        <f>VLOOKUP(A1223,'Cacao Nacional'!B:D,3,0)</f>
        <v>#N/A</v>
      </c>
      <c r="L1223" t="str">
        <f t="shared" si="136"/>
        <v>Diciembre</v>
      </c>
      <c r="M1223" t="str">
        <f t="shared" si="137"/>
        <v>2017</v>
      </c>
      <c r="N1223" t="str">
        <f t="shared" si="138"/>
        <v>Diciembre de 2017</v>
      </c>
      <c r="O1223" s="24">
        <f t="shared" si="139"/>
        <v>43074</v>
      </c>
    </row>
    <row r="1224" spans="1:15" x14ac:dyDescent="0.3">
      <c r="A1224" s="1" t="s">
        <v>1463</v>
      </c>
      <c r="B1224" s="1" t="str">
        <f t="shared" si="133"/>
        <v>Diciembre 6 de 2017</v>
      </c>
      <c r="C1224" s="1" t="s">
        <v>428</v>
      </c>
      <c r="D1224" s="2">
        <v>1915.93</v>
      </c>
      <c r="E1224" s="1" t="s">
        <v>429</v>
      </c>
      <c r="F1224" s="3">
        <v>-1.5689941278314059</v>
      </c>
      <c r="G1224" s="1" t="s">
        <v>430</v>
      </c>
      <c r="H1224" s="8">
        <f>VLOOKUP(B1224,'TRM2'!C:D,2,0)</f>
        <v>2996.53</v>
      </c>
      <c r="I1224" s="9">
        <f t="shared" si="134"/>
        <v>5741141.7229000004</v>
      </c>
      <c r="J1224" s="7">
        <f t="shared" si="135"/>
        <v>5741.1417229000008</v>
      </c>
      <c r="K1224" t="e">
        <f>VLOOKUP(A1224,'Cacao Nacional'!B:D,3,0)</f>
        <v>#N/A</v>
      </c>
      <c r="L1224" t="str">
        <f t="shared" si="136"/>
        <v>Diciembre</v>
      </c>
      <c r="M1224" t="str">
        <f t="shared" si="137"/>
        <v>2017</v>
      </c>
      <c r="N1224" t="str">
        <f t="shared" si="138"/>
        <v>Diciembre de 2017</v>
      </c>
      <c r="O1224" s="24">
        <f t="shared" si="139"/>
        <v>43075</v>
      </c>
    </row>
    <row r="1225" spans="1:15" x14ac:dyDescent="0.3">
      <c r="A1225" s="1" t="s">
        <v>1464</v>
      </c>
      <c r="B1225" s="1" t="str">
        <f t="shared" si="133"/>
        <v>Diciembre 7 de 2017</v>
      </c>
      <c r="C1225" s="1" t="s">
        <v>428</v>
      </c>
      <c r="D1225" s="2">
        <v>1892.23</v>
      </c>
      <c r="E1225" s="1" t="s">
        <v>429</v>
      </c>
      <c r="F1225" s="3">
        <v>-1.2369971763060261</v>
      </c>
      <c r="G1225" s="1" t="s">
        <v>430</v>
      </c>
      <c r="H1225" s="8">
        <f>VLOOKUP(B1225,'TRM2'!C:D,2,0)</f>
        <v>3007.07</v>
      </c>
      <c r="I1225" s="9">
        <f t="shared" si="134"/>
        <v>5690068.0661000004</v>
      </c>
      <c r="J1225" s="7">
        <f t="shared" si="135"/>
        <v>5690.0680661000006</v>
      </c>
      <c r="K1225" t="e">
        <f>VLOOKUP(A1225,'Cacao Nacional'!B:D,3,0)</f>
        <v>#N/A</v>
      </c>
      <c r="L1225" t="str">
        <f t="shared" si="136"/>
        <v>Diciembre</v>
      </c>
      <c r="M1225" t="str">
        <f t="shared" si="137"/>
        <v>2017</v>
      </c>
      <c r="N1225" t="str">
        <f t="shared" si="138"/>
        <v>Diciembre de 2017</v>
      </c>
      <c r="O1225" s="24">
        <f t="shared" si="139"/>
        <v>43076</v>
      </c>
    </row>
    <row r="1226" spans="1:15" x14ac:dyDescent="0.3">
      <c r="A1226" s="1" t="s">
        <v>1465</v>
      </c>
      <c r="B1226" s="1" t="str">
        <f t="shared" si="133"/>
        <v>Diciembre 8 de 2017</v>
      </c>
      <c r="C1226" s="1" t="s">
        <v>428</v>
      </c>
      <c r="D1226" s="2">
        <v>1910.75</v>
      </c>
      <c r="E1226" s="1" t="s">
        <v>429</v>
      </c>
      <c r="F1226" s="3">
        <v>0.97873937100669484</v>
      </c>
      <c r="G1226" s="1" t="s">
        <v>430</v>
      </c>
      <c r="H1226" s="8">
        <f>VLOOKUP(B1226,'TRM2'!C:D,2,0)</f>
        <v>3016.18</v>
      </c>
      <c r="I1226" s="9">
        <f t="shared" si="134"/>
        <v>5763165.9349999996</v>
      </c>
      <c r="J1226" s="7">
        <f t="shared" si="135"/>
        <v>5763.165935</v>
      </c>
      <c r="K1226" t="e">
        <f>VLOOKUP(A1226,'Cacao Nacional'!B:D,3,0)</f>
        <v>#N/A</v>
      </c>
      <c r="L1226" t="str">
        <f t="shared" si="136"/>
        <v>Diciembre</v>
      </c>
      <c r="M1226" t="str">
        <f t="shared" si="137"/>
        <v>2017</v>
      </c>
      <c r="N1226" t="str">
        <f t="shared" si="138"/>
        <v>Diciembre de 2017</v>
      </c>
      <c r="O1226" s="24">
        <f t="shared" si="139"/>
        <v>43077</v>
      </c>
    </row>
    <row r="1227" spans="1:15" x14ac:dyDescent="0.3">
      <c r="A1227" s="1" t="s">
        <v>227</v>
      </c>
      <c r="B1227" s="1" t="str">
        <f t="shared" si="133"/>
        <v>Diciembre 11 de 2017</v>
      </c>
      <c r="C1227" s="1" t="s">
        <v>428</v>
      </c>
      <c r="D1227" s="2">
        <v>1931.35</v>
      </c>
      <c r="E1227" s="1" t="s">
        <v>429</v>
      </c>
      <c r="F1227" s="3">
        <v>1.0781106895198174</v>
      </c>
      <c r="G1227" s="1" t="s">
        <v>430</v>
      </c>
      <c r="H1227" s="8">
        <f>VLOOKUP(B1227,'TRM2'!C:D,2,0)</f>
        <v>3016.18</v>
      </c>
      <c r="I1227" s="9">
        <f t="shared" si="134"/>
        <v>5825299.2429999998</v>
      </c>
      <c r="J1227" s="7">
        <f t="shared" si="135"/>
        <v>5825.2992429999995</v>
      </c>
      <c r="K1227">
        <f>VLOOKUP(A1227,'Cacao Nacional'!B:D,3,0)</f>
        <v>4970</v>
      </c>
      <c r="L1227" t="str">
        <f t="shared" si="136"/>
        <v>Diciembre</v>
      </c>
      <c r="M1227" t="str">
        <f t="shared" si="137"/>
        <v>2017</v>
      </c>
      <c r="N1227" t="str">
        <f t="shared" si="138"/>
        <v>Diciembre de 2017</v>
      </c>
      <c r="O1227" s="24">
        <f t="shared" si="139"/>
        <v>43080</v>
      </c>
    </row>
    <row r="1228" spans="1:15" x14ac:dyDescent="0.3">
      <c r="A1228" s="1" t="s">
        <v>1466</v>
      </c>
      <c r="B1228" s="1" t="str">
        <f t="shared" si="133"/>
        <v>Diciembre 12 de 2017</v>
      </c>
      <c r="C1228" s="1" t="s">
        <v>428</v>
      </c>
      <c r="D1228" s="2">
        <v>1891.7</v>
      </c>
      <c r="E1228" s="1" t="s">
        <v>429</v>
      </c>
      <c r="F1228" s="3">
        <v>-2.052968131100001</v>
      </c>
      <c r="G1228" s="1" t="s">
        <v>430</v>
      </c>
      <c r="H1228" s="8">
        <f>VLOOKUP(B1228,'TRM2'!C:D,2,0)</f>
        <v>3013.99</v>
      </c>
      <c r="I1228" s="9">
        <f t="shared" si="134"/>
        <v>5701564.8829999994</v>
      </c>
      <c r="J1228" s="7">
        <f t="shared" si="135"/>
        <v>5701.5648829999991</v>
      </c>
      <c r="K1228" t="e">
        <f>VLOOKUP(A1228,'Cacao Nacional'!B:D,3,0)</f>
        <v>#N/A</v>
      </c>
      <c r="L1228" t="str">
        <f t="shared" si="136"/>
        <v>Diciembre</v>
      </c>
      <c r="M1228" t="str">
        <f t="shared" si="137"/>
        <v>2017</v>
      </c>
      <c r="N1228" t="str">
        <f t="shared" si="138"/>
        <v>Diciembre de 2017</v>
      </c>
      <c r="O1228" s="24">
        <f t="shared" si="139"/>
        <v>43081</v>
      </c>
    </row>
    <row r="1229" spans="1:15" x14ac:dyDescent="0.3">
      <c r="A1229" s="1" t="s">
        <v>1467</v>
      </c>
      <c r="B1229" s="1" t="str">
        <f t="shared" si="133"/>
        <v>Diciembre 13 de 2017</v>
      </c>
      <c r="C1229" s="1" t="s">
        <v>428</v>
      </c>
      <c r="D1229" s="2">
        <v>1911.95</v>
      </c>
      <c r="E1229" s="1" t="s">
        <v>429</v>
      </c>
      <c r="F1229" s="3">
        <v>1.0704657186657502</v>
      </c>
      <c r="G1229" s="1" t="s">
        <v>430</v>
      </c>
      <c r="H1229" s="8">
        <f>VLOOKUP(B1229,'TRM2'!C:D,2,0)</f>
        <v>3029.75</v>
      </c>
      <c r="I1229" s="9">
        <f t="shared" si="134"/>
        <v>5792730.5125000002</v>
      </c>
      <c r="J1229" s="7">
        <f t="shared" si="135"/>
        <v>5792.7305125000003</v>
      </c>
      <c r="K1229" t="e">
        <f>VLOOKUP(A1229,'Cacao Nacional'!B:D,3,0)</f>
        <v>#N/A</v>
      </c>
      <c r="L1229" t="str">
        <f t="shared" si="136"/>
        <v>Diciembre</v>
      </c>
      <c r="M1229" t="str">
        <f t="shared" si="137"/>
        <v>2017</v>
      </c>
      <c r="N1229" t="str">
        <f t="shared" si="138"/>
        <v>Diciembre de 2017</v>
      </c>
      <c r="O1229" s="24">
        <f t="shared" si="139"/>
        <v>43082</v>
      </c>
    </row>
    <row r="1230" spans="1:15" x14ac:dyDescent="0.3">
      <c r="A1230" s="1" t="s">
        <v>1468</v>
      </c>
      <c r="B1230" s="1" t="str">
        <f t="shared" si="133"/>
        <v>Diciembre 14 de 2017</v>
      </c>
      <c r="C1230" s="1" t="s">
        <v>428</v>
      </c>
      <c r="D1230" s="2">
        <v>1905.78</v>
      </c>
      <c r="E1230" s="1" t="s">
        <v>429</v>
      </c>
      <c r="F1230" s="3">
        <v>-0.32270718376526963</v>
      </c>
      <c r="G1230" s="1" t="s">
        <v>430</v>
      </c>
      <c r="H1230" s="8">
        <f>VLOOKUP(B1230,'TRM2'!C:D,2,0)</f>
        <v>3015.41</v>
      </c>
      <c r="I1230" s="9">
        <f t="shared" si="134"/>
        <v>5746708.0697999997</v>
      </c>
      <c r="J1230" s="7">
        <f t="shared" si="135"/>
        <v>5746.7080698</v>
      </c>
      <c r="K1230" t="e">
        <f>VLOOKUP(A1230,'Cacao Nacional'!B:D,3,0)</f>
        <v>#N/A</v>
      </c>
      <c r="L1230" t="str">
        <f t="shared" si="136"/>
        <v>Diciembre</v>
      </c>
      <c r="M1230" t="str">
        <f t="shared" si="137"/>
        <v>2017</v>
      </c>
      <c r="N1230" t="str">
        <f t="shared" si="138"/>
        <v>Diciembre de 2017</v>
      </c>
      <c r="O1230" s="24">
        <f t="shared" si="139"/>
        <v>43083</v>
      </c>
    </row>
    <row r="1231" spans="1:15" x14ac:dyDescent="0.3">
      <c r="A1231" s="1" t="s">
        <v>1469</v>
      </c>
      <c r="B1231" s="1" t="str">
        <f t="shared" si="133"/>
        <v>Diciembre 15 de 2017</v>
      </c>
      <c r="C1231" s="1" t="s">
        <v>428</v>
      </c>
      <c r="D1231" s="2">
        <v>1898.1</v>
      </c>
      <c r="E1231" s="1" t="s">
        <v>429</v>
      </c>
      <c r="F1231" s="3">
        <v>-0.40298460472877579</v>
      </c>
      <c r="G1231" s="1" t="s">
        <v>430</v>
      </c>
      <c r="H1231" s="8">
        <f>VLOOKUP(B1231,'TRM2'!C:D,2,0)</f>
        <v>2999.07</v>
      </c>
      <c r="I1231" s="9">
        <f t="shared" si="134"/>
        <v>5692534.767</v>
      </c>
      <c r="J1231" s="7">
        <f t="shared" si="135"/>
        <v>5692.5347670000001</v>
      </c>
      <c r="K1231" t="e">
        <f>VLOOKUP(A1231,'Cacao Nacional'!B:D,3,0)</f>
        <v>#N/A</v>
      </c>
      <c r="L1231" t="str">
        <f t="shared" si="136"/>
        <v>Diciembre</v>
      </c>
      <c r="M1231" t="str">
        <f t="shared" si="137"/>
        <v>2017</v>
      </c>
      <c r="N1231" t="str">
        <f t="shared" si="138"/>
        <v>Diciembre de 2017</v>
      </c>
      <c r="O1231" s="24">
        <f t="shared" si="139"/>
        <v>43084</v>
      </c>
    </row>
    <row r="1232" spans="1:15" x14ac:dyDescent="0.3">
      <c r="A1232" s="1" t="s">
        <v>228</v>
      </c>
      <c r="B1232" s="1" t="str">
        <f t="shared" si="133"/>
        <v>Diciembre 18 de 2017</v>
      </c>
      <c r="C1232" s="1" t="s">
        <v>428</v>
      </c>
      <c r="D1232" s="2">
        <v>1934.38</v>
      </c>
      <c r="E1232" s="1" t="s">
        <v>429</v>
      </c>
      <c r="F1232" s="3">
        <v>1.9113850692798167</v>
      </c>
      <c r="G1232" s="1" t="s">
        <v>430</v>
      </c>
      <c r="H1232" s="8">
        <f>VLOOKUP(B1232,'TRM2'!C:D,2,0)</f>
        <v>2996.61</v>
      </c>
      <c r="I1232" s="9">
        <f t="shared" si="134"/>
        <v>5796582.4518000009</v>
      </c>
      <c r="J1232" s="7">
        <f t="shared" si="135"/>
        <v>5796.5824518000009</v>
      </c>
      <c r="K1232">
        <f>VLOOKUP(A1232,'Cacao Nacional'!B:D,3,0)</f>
        <v>4930</v>
      </c>
      <c r="L1232" t="str">
        <f t="shared" si="136"/>
        <v>Diciembre</v>
      </c>
      <c r="M1232" t="str">
        <f t="shared" si="137"/>
        <v>2017</v>
      </c>
      <c r="N1232" t="str">
        <f t="shared" si="138"/>
        <v>Diciembre de 2017</v>
      </c>
      <c r="O1232" s="24">
        <f t="shared" si="139"/>
        <v>43087</v>
      </c>
    </row>
    <row r="1233" spans="1:15" x14ac:dyDescent="0.3">
      <c r="A1233" s="1" t="s">
        <v>1470</v>
      </c>
      <c r="B1233" s="1" t="str">
        <f t="shared" si="133"/>
        <v>Diciembre 19 de 2017</v>
      </c>
      <c r="C1233" s="1" t="s">
        <v>428</v>
      </c>
      <c r="D1233" s="2">
        <v>1913.93</v>
      </c>
      <c r="E1233" s="1" t="s">
        <v>429</v>
      </c>
      <c r="F1233" s="3">
        <v>-1.0571862819094513</v>
      </c>
      <c r="G1233" s="1" t="s">
        <v>430</v>
      </c>
      <c r="H1233" s="8">
        <f>VLOOKUP(B1233,'TRM2'!C:D,2,0)</f>
        <v>2975.59</v>
      </c>
      <c r="I1233" s="9">
        <f t="shared" si="134"/>
        <v>5695070.9687000001</v>
      </c>
      <c r="J1233" s="7">
        <f t="shared" si="135"/>
        <v>5695.0709686999999</v>
      </c>
      <c r="K1233" t="e">
        <f>VLOOKUP(A1233,'Cacao Nacional'!B:D,3,0)</f>
        <v>#N/A</v>
      </c>
      <c r="L1233" t="str">
        <f t="shared" si="136"/>
        <v>Diciembre</v>
      </c>
      <c r="M1233" t="str">
        <f t="shared" si="137"/>
        <v>2017</v>
      </c>
      <c r="N1233" t="str">
        <f t="shared" si="138"/>
        <v>Diciembre de 2017</v>
      </c>
      <c r="O1233" s="24">
        <f t="shared" si="139"/>
        <v>43088</v>
      </c>
    </row>
    <row r="1234" spans="1:15" x14ac:dyDescent="0.3">
      <c r="A1234" s="1" t="s">
        <v>1471</v>
      </c>
      <c r="B1234" s="1" t="str">
        <f t="shared" si="133"/>
        <v>Diciembre 20 de 2017</v>
      </c>
      <c r="C1234" s="1" t="s">
        <v>428</v>
      </c>
      <c r="D1234" s="2">
        <v>1932.78</v>
      </c>
      <c r="E1234" s="1" t="s">
        <v>429</v>
      </c>
      <c r="F1234" s="3">
        <v>0.9848845046579503</v>
      </c>
      <c r="G1234" s="1" t="s">
        <v>430</v>
      </c>
      <c r="H1234" s="8">
        <f>VLOOKUP(B1234,'TRM2'!C:D,2,0)</f>
        <v>2972.05</v>
      </c>
      <c r="I1234" s="9">
        <f t="shared" si="134"/>
        <v>5744318.7990000006</v>
      </c>
      <c r="J1234" s="7">
        <f t="shared" si="135"/>
        <v>5744.3187990000006</v>
      </c>
      <c r="K1234" t="e">
        <f>VLOOKUP(A1234,'Cacao Nacional'!B:D,3,0)</f>
        <v>#N/A</v>
      </c>
      <c r="L1234" t="str">
        <f t="shared" si="136"/>
        <v>Diciembre</v>
      </c>
      <c r="M1234" t="str">
        <f t="shared" si="137"/>
        <v>2017</v>
      </c>
      <c r="N1234" t="str">
        <f t="shared" si="138"/>
        <v>Diciembre de 2017</v>
      </c>
      <c r="O1234" s="24">
        <f t="shared" si="139"/>
        <v>43089</v>
      </c>
    </row>
    <row r="1235" spans="1:15" x14ac:dyDescent="0.3">
      <c r="A1235" s="1" t="s">
        <v>1472</v>
      </c>
      <c r="B1235" s="1" t="str">
        <f t="shared" si="133"/>
        <v>Diciembre 21 de 2017</v>
      </c>
      <c r="C1235" s="1" t="s">
        <v>428</v>
      </c>
      <c r="D1235" s="2">
        <v>1916.34</v>
      </c>
      <c r="E1235" s="1" t="s">
        <v>429</v>
      </c>
      <c r="F1235" s="3">
        <v>-0.85058827181572938</v>
      </c>
      <c r="G1235" s="1" t="s">
        <v>430</v>
      </c>
      <c r="H1235" s="8">
        <f>VLOOKUP(B1235,'TRM2'!C:D,2,0)</f>
        <v>2965.77</v>
      </c>
      <c r="I1235" s="9">
        <f t="shared" si="134"/>
        <v>5683423.6817999994</v>
      </c>
      <c r="J1235" s="7">
        <f t="shared" si="135"/>
        <v>5683.423681799999</v>
      </c>
      <c r="K1235" t="e">
        <f>VLOOKUP(A1235,'Cacao Nacional'!B:D,3,0)</f>
        <v>#N/A</v>
      </c>
      <c r="L1235" t="str">
        <f t="shared" si="136"/>
        <v>Diciembre</v>
      </c>
      <c r="M1235" t="str">
        <f t="shared" si="137"/>
        <v>2017</v>
      </c>
      <c r="N1235" t="str">
        <f t="shared" si="138"/>
        <v>Diciembre de 2017</v>
      </c>
      <c r="O1235" s="24">
        <f t="shared" si="139"/>
        <v>43090</v>
      </c>
    </row>
    <row r="1236" spans="1:15" x14ac:dyDescent="0.3">
      <c r="A1236" s="1" t="s">
        <v>1473</v>
      </c>
      <c r="B1236" s="1" t="str">
        <f t="shared" si="133"/>
        <v>Diciembre 22 de 2017</v>
      </c>
      <c r="C1236" s="1" t="s">
        <v>428</v>
      </c>
      <c r="D1236" s="2">
        <v>1855.7</v>
      </c>
      <c r="E1236" s="1" t="s">
        <v>429</v>
      </c>
      <c r="F1236" s="3">
        <v>-3.1643654048863912</v>
      </c>
      <c r="G1236" s="1" t="s">
        <v>430</v>
      </c>
      <c r="H1236" s="8">
        <f>VLOOKUP(B1236,'TRM2'!C:D,2,0)</f>
        <v>2963.58</v>
      </c>
      <c r="I1236" s="9">
        <f t="shared" si="134"/>
        <v>5499515.4060000004</v>
      </c>
      <c r="J1236" s="7">
        <f t="shared" si="135"/>
        <v>5499.5154060000004</v>
      </c>
      <c r="K1236" t="e">
        <f>VLOOKUP(A1236,'Cacao Nacional'!B:D,3,0)</f>
        <v>#N/A</v>
      </c>
      <c r="L1236" t="str">
        <f t="shared" si="136"/>
        <v>Diciembre</v>
      </c>
      <c r="M1236" t="str">
        <f t="shared" si="137"/>
        <v>2017</v>
      </c>
      <c r="N1236" t="str">
        <f t="shared" si="138"/>
        <v>Diciembre de 2017</v>
      </c>
      <c r="O1236" s="24">
        <f t="shared" si="139"/>
        <v>43091</v>
      </c>
    </row>
    <row r="1237" spans="1:15" x14ac:dyDescent="0.3">
      <c r="A1237" s="1" t="s">
        <v>1474</v>
      </c>
      <c r="B1237" s="1" t="str">
        <f t="shared" si="133"/>
        <v>Diciembre 26 de 2017</v>
      </c>
      <c r="C1237" s="1" t="s">
        <v>428</v>
      </c>
      <c r="D1237" s="2">
        <v>1867.18</v>
      </c>
      <c r="E1237" s="1" t="s">
        <v>429</v>
      </c>
      <c r="F1237" s="3">
        <v>0.61863447755564038</v>
      </c>
      <c r="G1237" s="1" t="s">
        <v>430</v>
      </c>
      <c r="H1237" s="8">
        <f>VLOOKUP(B1237,'TRM2'!C:D,2,0)</f>
        <v>2962.14</v>
      </c>
      <c r="I1237" s="9">
        <f t="shared" si="134"/>
        <v>5530848.5652000001</v>
      </c>
      <c r="J1237" s="7">
        <f t="shared" si="135"/>
        <v>5530.8485651999999</v>
      </c>
      <c r="K1237" t="e">
        <f>VLOOKUP(A1237,'Cacao Nacional'!B:D,3,0)</f>
        <v>#N/A</v>
      </c>
      <c r="L1237" t="str">
        <f t="shared" si="136"/>
        <v>Diciembre</v>
      </c>
      <c r="M1237" t="str">
        <f t="shared" si="137"/>
        <v>2017</v>
      </c>
      <c r="N1237" t="str">
        <f t="shared" si="138"/>
        <v>Diciembre de 2017</v>
      </c>
      <c r="O1237" s="24">
        <f t="shared" si="139"/>
        <v>43095</v>
      </c>
    </row>
    <row r="1238" spans="1:15" x14ac:dyDescent="0.3">
      <c r="A1238" s="1" t="s">
        <v>1475</v>
      </c>
      <c r="B1238" s="1" t="str">
        <f t="shared" si="133"/>
        <v>Diciembre 27 de 2017</v>
      </c>
      <c r="C1238" s="1" t="s">
        <v>428</v>
      </c>
      <c r="D1238" s="2">
        <v>1871.25</v>
      </c>
      <c r="E1238" s="1" t="s">
        <v>429</v>
      </c>
      <c r="F1238" s="3">
        <v>0.21797577094869997</v>
      </c>
      <c r="G1238" s="1" t="s">
        <v>430</v>
      </c>
      <c r="H1238" s="8">
        <f>VLOOKUP(B1238,'TRM2'!C:D,2,0)</f>
        <v>2962.26</v>
      </c>
      <c r="I1238" s="9">
        <f t="shared" si="134"/>
        <v>5543129.0250000004</v>
      </c>
      <c r="J1238" s="7">
        <f t="shared" si="135"/>
        <v>5543.1290250000002</v>
      </c>
      <c r="K1238" t="e">
        <f>VLOOKUP(A1238,'Cacao Nacional'!B:D,3,0)</f>
        <v>#N/A</v>
      </c>
      <c r="L1238" t="str">
        <f t="shared" si="136"/>
        <v>Diciembre</v>
      </c>
      <c r="M1238" t="str">
        <f t="shared" si="137"/>
        <v>2017</v>
      </c>
      <c r="N1238" t="str">
        <f t="shared" si="138"/>
        <v>Diciembre de 2017</v>
      </c>
      <c r="O1238" s="24">
        <f t="shared" si="139"/>
        <v>43096</v>
      </c>
    </row>
    <row r="1239" spans="1:15" x14ac:dyDescent="0.3">
      <c r="A1239" s="1" t="s">
        <v>1476</v>
      </c>
      <c r="B1239" s="1" t="str">
        <f t="shared" si="133"/>
        <v>Diciembre 28 de 2017</v>
      </c>
      <c r="C1239" s="1" t="s">
        <v>428</v>
      </c>
      <c r="D1239" s="2">
        <v>1906.56</v>
      </c>
      <c r="E1239" s="1" t="s">
        <v>429</v>
      </c>
      <c r="F1239" s="3">
        <v>1.8869739478957888</v>
      </c>
      <c r="G1239" s="1" t="s">
        <v>430</v>
      </c>
      <c r="H1239" s="8">
        <f>VLOOKUP(B1239,'TRM2'!C:D,2,0)</f>
        <v>2971.63</v>
      </c>
      <c r="I1239" s="9">
        <f t="shared" si="134"/>
        <v>5665590.8928000005</v>
      </c>
      <c r="J1239" s="7">
        <f t="shared" si="135"/>
        <v>5665.5908928000008</v>
      </c>
      <c r="K1239" t="e">
        <f>VLOOKUP(A1239,'Cacao Nacional'!B:D,3,0)</f>
        <v>#N/A</v>
      </c>
      <c r="L1239" t="str">
        <f t="shared" si="136"/>
        <v>Diciembre</v>
      </c>
      <c r="M1239" t="str">
        <f t="shared" si="137"/>
        <v>2017</v>
      </c>
      <c r="N1239" t="str">
        <f t="shared" si="138"/>
        <v>Diciembre de 2017</v>
      </c>
      <c r="O1239" s="24">
        <f t="shared" si="139"/>
        <v>43097</v>
      </c>
    </row>
    <row r="1240" spans="1:15" x14ac:dyDescent="0.3">
      <c r="A1240" s="1" t="s">
        <v>1477</v>
      </c>
      <c r="B1240" s="1" t="str">
        <f t="shared" si="133"/>
        <v>Diciembre 29 de 2017</v>
      </c>
      <c r="C1240" s="1" t="s">
        <v>428</v>
      </c>
      <c r="D1240" s="2">
        <v>1899.06</v>
      </c>
      <c r="E1240" s="1" t="s">
        <v>429</v>
      </c>
      <c r="F1240" s="3">
        <v>-0.39337865055387711</v>
      </c>
      <c r="G1240" s="1" t="s">
        <v>430</v>
      </c>
      <c r="H1240" s="8">
        <f>VLOOKUP(B1240,'TRM2'!C:D,2,0)</f>
        <v>2984</v>
      </c>
      <c r="I1240" s="9">
        <f t="shared" si="134"/>
        <v>5666795.04</v>
      </c>
      <c r="J1240" s="7">
        <f t="shared" si="135"/>
        <v>5666.79504</v>
      </c>
      <c r="K1240" t="e">
        <f>VLOOKUP(A1240,'Cacao Nacional'!B:D,3,0)</f>
        <v>#N/A</v>
      </c>
      <c r="L1240" t="str">
        <f t="shared" si="136"/>
        <v>Diciembre</v>
      </c>
      <c r="M1240" t="str">
        <f t="shared" si="137"/>
        <v>2017</v>
      </c>
      <c r="N1240" t="str">
        <f t="shared" si="138"/>
        <v>Diciembre de 2017</v>
      </c>
      <c r="O1240" s="24">
        <f t="shared" si="139"/>
        <v>43098</v>
      </c>
    </row>
    <row r="1241" spans="1:15" x14ac:dyDescent="0.3">
      <c r="A1241" s="1" t="s">
        <v>1478</v>
      </c>
      <c r="B1241" s="1" t="str">
        <f t="shared" si="133"/>
        <v>Enero 2 de 2018</v>
      </c>
      <c r="C1241" s="1" t="s">
        <v>428</v>
      </c>
      <c r="D1241" s="2">
        <v>1930.98</v>
      </c>
      <c r="E1241" s="1" t="s">
        <v>429</v>
      </c>
      <c r="F1241" s="3">
        <v>1.6808315693027116</v>
      </c>
      <c r="G1241" s="1" t="s">
        <v>430</v>
      </c>
      <c r="H1241" s="8">
        <f>VLOOKUP(B1241,'TRM2'!C:D,2,0)</f>
        <v>2984</v>
      </c>
      <c r="I1241" s="9">
        <f t="shared" si="134"/>
        <v>5762044.3200000003</v>
      </c>
      <c r="J1241" s="7">
        <f t="shared" si="135"/>
        <v>5762.04432</v>
      </c>
      <c r="K1241" t="e">
        <f>VLOOKUP(A1241,'Cacao Nacional'!B:D,3,0)</f>
        <v>#N/A</v>
      </c>
      <c r="L1241" t="str">
        <f t="shared" si="136"/>
        <v>Enero</v>
      </c>
      <c r="M1241" t="str">
        <f t="shared" si="137"/>
        <v>2018</v>
      </c>
      <c r="N1241" t="str">
        <f t="shared" si="138"/>
        <v>Enero de 2018</v>
      </c>
      <c r="O1241" s="24">
        <f t="shared" si="139"/>
        <v>43102</v>
      </c>
    </row>
    <row r="1242" spans="1:15" x14ac:dyDescent="0.3">
      <c r="A1242" s="1" t="s">
        <v>1479</v>
      </c>
      <c r="B1242" s="1" t="str">
        <f t="shared" si="133"/>
        <v>Enero 3 de 2018</v>
      </c>
      <c r="C1242" s="1" t="s">
        <v>428</v>
      </c>
      <c r="D1242" s="2">
        <v>1896.29</v>
      </c>
      <c r="E1242" s="1" t="s">
        <v>429</v>
      </c>
      <c r="F1242" s="3">
        <v>-1.7964971154543314</v>
      </c>
      <c r="G1242" s="1" t="s">
        <v>430</v>
      </c>
      <c r="H1242" s="8">
        <f>VLOOKUP(B1242,'TRM2'!C:D,2,0)</f>
        <v>2940.94</v>
      </c>
      <c r="I1242" s="9">
        <f t="shared" si="134"/>
        <v>5576875.1125999996</v>
      </c>
      <c r="J1242" s="7">
        <f t="shared" si="135"/>
        <v>5576.8751125999997</v>
      </c>
      <c r="K1242" t="e">
        <f>VLOOKUP(A1242,'Cacao Nacional'!B:D,3,0)</f>
        <v>#N/A</v>
      </c>
      <c r="L1242" t="str">
        <f t="shared" si="136"/>
        <v>Enero</v>
      </c>
      <c r="M1242" t="str">
        <f t="shared" si="137"/>
        <v>2018</v>
      </c>
      <c r="N1242" t="str">
        <f t="shared" si="138"/>
        <v>Enero de 2018</v>
      </c>
      <c r="O1242" s="24">
        <f t="shared" si="139"/>
        <v>43103</v>
      </c>
    </row>
    <row r="1243" spans="1:15" x14ac:dyDescent="0.3">
      <c r="A1243" s="1" t="s">
        <v>1480</v>
      </c>
      <c r="B1243" s="1" t="str">
        <f t="shared" si="133"/>
        <v>Enero 4 de 2018</v>
      </c>
      <c r="C1243" s="1" t="s">
        <v>428</v>
      </c>
      <c r="D1243" s="2">
        <v>1897.96</v>
      </c>
      <c r="E1243" s="1" t="s">
        <v>429</v>
      </c>
      <c r="F1243" s="3">
        <v>8.8066698658964229E-2</v>
      </c>
      <c r="G1243" s="1" t="s">
        <v>430</v>
      </c>
      <c r="H1243" s="8">
        <f>VLOOKUP(B1243,'TRM2'!C:D,2,0)</f>
        <v>2908.68</v>
      </c>
      <c r="I1243" s="9">
        <f t="shared" si="134"/>
        <v>5520558.2927999999</v>
      </c>
      <c r="J1243" s="7">
        <f t="shared" si="135"/>
        <v>5520.5582928000003</v>
      </c>
      <c r="K1243" t="e">
        <f>VLOOKUP(A1243,'Cacao Nacional'!B:D,3,0)</f>
        <v>#N/A</v>
      </c>
      <c r="L1243" t="str">
        <f t="shared" si="136"/>
        <v>Enero</v>
      </c>
      <c r="M1243" t="str">
        <f t="shared" si="137"/>
        <v>2018</v>
      </c>
      <c r="N1243" t="str">
        <f t="shared" si="138"/>
        <v>Enero de 2018</v>
      </c>
      <c r="O1243" s="24">
        <f t="shared" si="139"/>
        <v>43104</v>
      </c>
    </row>
    <row r="1244" spans="1:15" x14ac:dyDescent="0.3">
      <c r="A1244" s="1" t="s">
        <v>1481</v>
      </c>
      <c r="B1244" s="1" t="str">
        <f t="shared" si="133"/>
        <v>Enero 5 de 2018</v>
      </c>
      <c r="C1244" s="1" t="s">
        <v>428</v>
      </c>
      <c r="D1244" s="2">
        <v>1895.86</v>
      </c>
      <c r="E1244" s="1" t="s">
        <v>429</v>
      </c>
      <c r="F1244" s="3">
        <v>-0.11064511370103354</v>
      </c>
      <c r="G1244" s="1" t="s">
        <v>430</v>
      </c>
      <c r="H1244" s="8">
        <f>VLOOKUP(B1244,'TRM2'!C:D,2,0)</f>
        <v>2885.76</v>
      </c>
      <c r="I1244" s="9">
        <f t="shared" si="134"/>
        <v>5470996.9536000006</v>
      </c>
      <c r="J1244" s="7">
        <f t="shared" si="135"/>
        <v>5470.9969536000008</v>
      </c>
      <c r="K1244" t="e">
        <f>VLOOKUP(A1244,'Cacao Nacional'!B:D,3,0)</f>
        <v>#N/A</v>
      </c>
      <c r="L1244" t="str">
        <f t="shared" si="136"/>
        <v>Enero</v>
      </c>
      <c r="M1244" t="str">
        <f t="shared" si="137"/>
        <v>2018</v>
      </c>
      <c r="N1244" t="str">
        <f t="shared" si="138"/>
        <v>Enero de 2018</v>
      </c>
      <c r="O1244" s="24">
        <f t="shared" si="139"/>
        <v>43105</v>
      </c>
    </row>
    <row r="1245" spans="1:15" x14ac:dyDescent="0.3">
      <c r="A1245" s="1" t="s">
        <v>231</v>
      </c>
      <c r="B1245" s="1" t="str">
        <f t="shared" si="133"/>
        <v>Enero 8 de 2018</v>
      </c>
      <c r="C1245" s="1" t="s">
        <v>428</v>
      </c>
      <c r="D1245" s="2">
        <v>1908.56</v>
      </c>
      <c r="E1245" s="1" t="s">
        <v>429</v>
      </c>
      <c r="F1245" s="3">
        <v>0.66988068739253137</v>
      </c>
      <c r="G1245" s="1" t="s">
        <v>430</v>
      </c>
      <c r="H1245" s="8">
        <f>VLOOKUP(B1245,'TRM2'!C:D,2,0)</f>
        <v>2898.32</v>
      </c>
      <c r="I1245" s="9">
        <f t="shared" si="134"/>
        <v>5531617.6192000005</v>
      </c>
      <c r="J1245" s="7">
        <f t="shared" si="135"/>
        <v>5531.6176192000003</v>
      </c>
      <c r="K1245">
        <f>VLOOKUP(A1245,'Cacao Nacional'!B:D,3,0)</f>
        <v>4730</v>
      </c>
      <c r="L1245" t="str">
        <f t="shared" si="136"/>
        <v>Enero</v>
      </c>
      <c r="M1245" t="str">
        <f t="shared" si="137"/>
        <v>2018</v>
      </c>
      <c r="N1245" t="str">
        <f t="shared" si="138"/>
        <v>Enero de 2018</v>
      </c>
      <c r="O1245" s="24">
        <f t="shared" si="139"/>
        <v>43108</v>
      </c>
    </row>
    <row r="1246" spans="1:15" x14ac:dyDescent="0.3">
      <c r="A1246" s="1" t="s">
        <v>1482</v>
      </c>
      <c r="B1246" s="1" t="str">
        <f t="shared" si="133"/>
        <v>Enero 9 de 2018</v>
      </c>
      <c r="C1246" s="1" t="s">
        <v>428</v>
      </c>
      <c r="D1246" s="2">
        <v>1906.69</v>
      </c>
      <c r="E1246" s="1" t="s">
        <v>429</v>
      </c>
      <c r="F1246" s="3">
        <v>-9.7979628620524936E-2</v>
      </c>
      <c r="G1246" s="1" t="s">
        <v>430</v>
      </c>
      <c r="H1246" s="8">
        <f>VLOOKUP(B1246,'TRM2'!C:D,2,0)</f>
        <v>2898.32</v>
      </c>
      <c r="I1246" s="9">
        <f t="shared" si="134"/>
        <v>5526197.7608000003</v>
      </c>
      <c r="J1246" s="7">
        <f t="shared" si="135"/>
        <v>5526.1977608000007</v>
      </c>
      <c r="K1246" t="e">
        <f>VLOOKUP(A1246,'Cacao Nacional'!B:D,3,0)</f>
        <v>#N/A</v>
      </c>
      <c r="L1246" t="str">
        <f t="shared" si="136"/>
        <v>Enero</v>
      </c>
      <c r="M1246" t="str">
        <f t="shared" si="137"/>
        <v>2018</v>
      </c>
      <c r="N1246" t="str">
        <f t="shared" si="138"/>
        <v>Enero de 2018</v>
      </c>
      <c r="O1246" s="24">
        <f t="shared" si="139"/>
        <v>43109</v>
      </c>
    </row>
    <row r="1247" spans="1:15" x14ac:dyDescent="0.3">
      <c r="A1247" s="1" t="s">
        <v>1483</v>
      </c>
      <c r="B1247" s="1" t="str">
        <f t="shared" si="133"/>
        <v>Enero 10 de 2018</v>
      </c>
      <c r="C1247" s="1" t="s">
        <v>428</v>
      </c>
      <c r="D1247" s="2">
        <v>1944.57</v>
      </c>
      <c r="E1247" s="1" t="s">
        <v>429</v>
      </c>
      <c r="F1247" s="3">
        <v>1.986688974085975</v>
      </c>
      <c r="G1247" s="1" t="s">
        <v>430</v>
      </c>
      <c r="H1247" s="8">
        <f>VLOOKUP(B1247,'TRM2'!C:D,2,0)</f>
        <v>2914.37</v>
      </c>
      <c r="I1247" s="9">
        <f t="shared" si="134"/>
        <v>5667196.4708999991</v>
      </c>
      <c r="J1247" s="7">
        <f t="shared" si="135"/>
        <v>5667.1964708999994</v>
      </c>
      <c r="K1247" t="e">
        <f>VLOOKUP(A1247,'Cacao Nacional'!B:D,3,0)</f>
        <v>#N/A</v>
      </c>
      <c r="L1247" t="str">
        <f t="shared" si="136"/>
        <v>Enero</v>
      </c>
      <c r="M1247" t="str">
        <f t="shared" si="137"/>
        <v>2018</v>
      </c>
      <c r="N1247" t="str">
        <f t="shared" si="138"/>
        <v>Enero de 2018</v>
      </c>
      <c r="O1247" s="24">
        <f t="shared" si="139"/>
        <v>43110</v>
      </c>
    </row>
    <row r="1248" spans="1:15" x14ac:dyDescent="0.3">
      <c r="A1248" s="1" t="s">
        <v>1484</v>
      </c>
      <c r="B1248" s="1" t="str">
        <f t="shared" si="133"/>
        <v>Enero 11 de 2018</v>
      </c>
      <c r="C1248" s="1" t="s">
        <v>428</v>
      </c>
      <c r="D1248" s="2">
        <v>1933.58</v>
      </c>
      <c r="E1248" s="1" t="s">
        <v>429</v>
      </c>
      <c r="F1248" s="3">
        <v>-0.56516350658500381</v>
      </c>
      <c r="G1248" s="1" t="s">
        <v>430</v>
      </c>
      <c r="H1248" s="8">
        <f>VLOOKUP(B1248,'TRM2'!C:D,2,0)</f>
        <v>2895.69</v>
      </c>
      <c r="I1248" s="9">
        <f t="shared" si="134"/>
        <v>5599048.2702000001</v>
      </c>
      <c r="J1248" s="7">
        <f t="shared" si="135"/>
        <v>5599.0482701999999</v>
      </c>
      <c r="K1248" t="e">
        <f>VLOOKUP(A1248,'Cacao Nacional'!B:D,3,0)</f>
        <v>#N/A</v>
      </c>
      <c r="L1248" t="str">
        <f t="shared" si="136"/>
        <v>Enero</v>
      </c>
      <c r="M1248" t="str">
        <f t="shared" si="137"/>
        <v>2018</v>
      </c>
      <c r="N1248" t="str">
        <f t="shared" si="138"/>
        <v>Enero de 2018</v>
      </c>
      <c r="O1248" s="24">
        <f t="shared" si="139"/>
        <v>43111</v>
      </c>
    </row>
    <row r="1249" spans="1:15" x14ac:dyDescent="0.3">
      <c r="A1249" s="1" t="s">
        <v>1485</v>
      </c>
      <c r="B1249" s="1" t="str">
        <f t="shared" si="133"/>
        <v>Enero 12 de 2018</v>
      </c>
      <c r="C1249" s="1" t="s">
        <v>428</v>
      </c>
      <c r="D1249" s="2">
        <v>1929.37</v>
      </c>
      <c r="E1249" s="1" t="s">
        <v>429</v>
      </c>
      <c r="F1249" s="3">
        <v>-0.21773084123749917</v>
      </c>
      <c r="G1249" s="1" t="s">
        <v>430</v>
      </c>
      <c r="H1249" s="8">
        <f>VLOOKUP(B1249,'TRM2'!C:D,2,0)</f>
        <v>2865.79</v>
      </c>
      <c r="I1249" s="9">
        <f t="shared" si="134"/>
        <v>5529169.2522999998</v>
      </c>
      <c r="J1249" s="7">
        <f t="shared" si="135"/>
        <v>5529.1692523000002</v>
      </c>
      <c r="K1249" t="e">
        <f>VLOOKUP(A1249,'Cacao Nacional'!B:D,3,0)</f>
        <v>#N/A</v>
      </c>
      <c r="L1249" t="str">
        <f t="shared" si="136"/>
        <v>Enero</v>
      </c>
      <c r="M1249" t="str">
        <f t="shared" si="137"/>
        <v>2018</v>
      </c>
      <c r="N1249" t="str">
        <f t="shared" si="138"/>
        <v>Enero de 2018</v>
      </c>
      <c r="O1249" s="24">
        <f t="shared" si="139"/>
        <v>43112</v>
      </c>
    </row>
    <row r="1250" spans="1:15" x14ac:dyDescent="0.3">
      <c r="A1250" s="1" t="s">
        <v>232</v>
      </c>
      <c r="B1250" s="1" t="str">
        <f t="shared" si="133"/>
        <v>Enero 15 de 2018</v>
      </c>
      <c r="C1250" s="1" t="s">
        <v>428</v>
      </c>
      <c r="D1250" s="2">
        <v>1957.84</v>
      </c>
      <c r="E1250" s="1" t="s">
        <v>429</v>
      </c>
      <c r="F1250" s="3">
        <v>1.4756112098768006</v>
      </c>
      <c r="G1250" s="1" t="s">
        <v>430</v>
      </c>
      <c r="H1250" s="8">
        <f>VLOOKUP(B1250,'TRM2'!C:D,2,0)</f>
        <v>2855.86</v>
      </c>
      <c r="I1250" s="9">
        <f t="shared" si="134"/>
        <v>5591316.9424000001</v>
      </c>
      <c r="J1250" s="7">
        <f t="shared" si="135"/>
        <v>5591.3169423999998</v>
      </c>
      <c r="K1250">
        <f>VLOOKUP(A1250,'Cacao Nacional'!B:D,3,0)</f>
        <v>4814</v>
      </c>
      <c r="L1250" t="str">
        <f t="shared" si="136"/>
        <v>Enero</v>
      </c>
      <c r="M1250" t="str">
        <f t="shared" si="137"/>
        <v>2018</v>
      </c>
      <c r="N1250" t="str">
        <f t="shared" si="138"/>
        <v>Enero de 2018</v>
      </c>
      <c r="O1250" s="24">
        <f t="shared" si="139"/>
        <v>43115</v>
      </c>
    </row>
    <row r="1251" spans="1:15" x14ac:dyDescent="0.3">
      <c r="A1251" s="1" t="s">
        <v>1486</v>
      </c>
      <c r="B1251" s="1" t="str">
        <f t="shared" si="133"/>
        <v>Enero 16 de 2018</v>
      </c>
      <c r="C1251" s="1" t="s">
        <v>428</v>
      </c>
      <c r="D1251" s="2">
        <v>1951.66</v>
      </c>
      <c r="E1251" s="1" t="s">
        <v>429</v>
      </c>
      <c r="F1251" s="3">
        <v>-0.3156539860254074</v>
      </c>
      <c r="G1251" s="1" t="s">
        <v>430</v>
      </c>
      <c r="H1251" s="8">
        <f>VLOOKUP(B1251,'TRM2'!C:D,2,0)</f>
        <v>2855.86</v>
      </c>
      <c r="I1251" s="9">
        <f t="shared" si="134"/>
        <v>5573667.7276000008</v>
      </c>
      <c r="J1251" s="7">
        <f t="shared" si="135"/>
        <v>5573.6677276000009</v>
      </c>
      <c r="K1251" t="e">
        <f>VLOOKUP(A1251,'Cacao Nacional'!B:D,3,0)</f>
        <v>#N/A</v>
      </c>
      <c r="L1251" t="str">
        <f t="shared" si="136"/>
        <v>Enero</v>
      </c>
      <c r="M1251" t="str">
        <f t="shared" si="137"/>
        <v>2018</v>
      </c>
      <c r="N1251" t="str">
        <f t="shared" si="138"/>
        <v>Enero de 2018</v>
      </c>
      <c r="O1251" s="24">
        <f t="shared" si="139"/>
        <v>43116</v>
      </c>
    </row>
    <row r="1252" spans="1:15" x14ac:dyDescent="0.3">
      <c r="A1252" s="1" t="s">
        <v>1487</v>
      </c>
      <c r="B1252" s="1" t="str">
        <f t="shared" si="133"/>
        <v>Enero 17 de 2018</v>
      </c>
      <c r="C1252" s="1" t="s">
        <v>428</v>
      </c>
      <c r="D1252" s="2">
        <v>2002.1</v>
      </c>
      <c r="E1252" s="1" t="s">
        <v>429</v>
      </c>
      <c r="F1252" s="3">
        <v>2.5844665566748217</v>
      </c>
      <c r="G1252" s="1" t="s">
        <v>430</v>
      </c>
      <c r="H1252" s="8">
        <f>VLOOKUP(B1252,'TRM2'!C:D,2,0)</f>
        <v>2868.03</v>
      </c>
      <c r="I1252" s="9">
        <f t="shared" si="134"/>
        <v>5742082.8629999999</v>
      </c>
      <c r="J1252" s="7">
        <f t="shared" si="135"/>
        <v>5742.0828629999996</v>
      </c>
      <c r="K1252" t="e">
        <f>VLOOKUP(A1252,'Cacao Nacional'!B:D,3,0)</f>
        <v>#N/A</v>
      </c>
      <c r="L1252" t="str">
        <f t="shared" si="136"/>
        <v>Enero</v>
      </c>
      <c r="M1252" t="str">
        <f t="shared" si="137"/>
        <v>2018</v>
      </c>
      <c r="N1252" t="str">
        <f t="shared" si="138"/>
        <v>Enero de 2018</v>
      </c>
      <c r="O1252" s="24">
        <f t="shared" si="139"/>
        <v>43117</v>
      </c>
    </row>
    <row r="1253" spans="1:15" x14ac:dyDescent="0.3">
      <c r="A1253" s="1" t="s">
        <v>1488</v>
      </c>
      <c r="B1253" s="1" t="str">
        <f t="shared" si="133"/>
        <v>Enero 18 de 2018</v>
      </c>
      <c r="C1253" s="1" t="s">
        <v>428</v>
      </c>
      <c r="D1253" s="2">
        <v>1997.18</v>
      </c>
      <c r="E1253" s="1" t="s">
        <v>429</v>
      </c>
      <c r="F1253" s="3">
        <v>-0.24574197093051525</v>
      </c>
      <c r="G1253" s="1" t="s">
        <v>430</v>
      </c>
      <c r="H1253" s="8">
        <f>VLOOKUP(B1253,'TRM2'!C:D,2,0)</f>
        <v>2851.13</v>
      </c>
      <c r="I1253" s="9">
        <f t="shared" si="134"/>
        <v>5694219.8134000003</v>
      </c>
      <c r="J1253" s="7">
        <f t="shared" si="135"/>
        <v>5694.2198134</v>
      </c>
      <c r="K1253" t="e">
        <f>VLOOKUP(A1253,'Cacao Nacional'!B:D,3,0)</f>
        <v>#N/A</v>
      </c>
      <c r="L1253" t="str">
        <f t="shared" si="136"/>
        <v>Enero</v>
      </c>
      <c r="M1253" t="str">
        <f t="shared" si="137"/>
        <v>2018</v>
      </c>
      <c r="N1253" t="str">
        <f t="shared" si="138"/>
        <v>Enero de 2018</v>
      </c>
      <c r="O1253" s="24">
        <f t="shared" si="139"/>
        <v>43118</v>
      </c>
    </row>
    <row r="1254" spans="1:15" x14ac:dyDescent="0.3">
      <c r="A1254" s="1" t="s">
        <v>1489</v>
      </c>
      <c r="B1254" s="1" t="str">
        <f t="shared" si="133"/>
        <v>Enero 19 de 2018</v>
      </c>
      <c r="C1254" s="1" t="s">
        <v>428</v>
      </c>
      <c r="D1254" s="2">
        <v>1951.37</v>
      </c>
      <c r="E1254" s="1" t="s">
        <v>429</v>
      </c>
      <c r="F1254" s="3">
        <v>-2.2937341651729026</v>
      </c>
      <c r="G1254" s="1" t="s">
        <v>430</v>
      </c>
      <c r="H1254" s="8">
        <f>VLOOKUP(B1254,'TRM2'!C:D,2,0)</f>
        <v>2836.85</v>
      </c>
      <c r="I1254" s="9">
        <f t="shared" si="134"/>
        <v>5535743.9844999993</v>
      </c>
      <c r="J1254" s="7">
        <f t="shared" si="135"/>
        <v>5535.743984499999</v>
      </c>
      <c r="K1254" t="e">
        <f>VLOOKUP(A1254,'Cacao Nacional'!B:D,3,0)</f>
        <v>#N/A</v>
      </c>
      <c r="L1254" t="str">
        <f t="shared" si="136"/>
        <v>Enero</v>
      </c>
      <c r="M1254" t="str">
        <f t="shared" si="137"/>
        <v>2018</v>
      </c>
      <c r="N1254" t="str">
        <f t="shared" si="138"/>
        <v>Enero de 2018</v>
      </c>
      <c r="O1254" s="24">
        <f t="shared" si="139"/>
        <v>43119</v>
      </c>
    </row>
    <row r="1255" spans="1:15" x14ac:dyDescent="0.3">
      <c r="A1255" s="1" t="s">
        <v>1490</v>
      </c>
      <c r="B1255" s="1" t="str">
        <f t="shared" si="133"/>
        <v>Enero 21 de 2018</v>
      </c>
      <c r="C1255" s="1" t="s">
        <v>428</v>
      </c>
      <c r="D1255" s="2">
        <v>2187.94</v>
      </c>
      <c r="E1255" s="1" t="s">
        <v>429</v>
      </c>
      <c r="F1255" s="3">
        <v>12.123277492223421</v>
      </c>
      <c r="G1255" s="1" t="s">
        <v>430</v>
      </c>
      <c r="H1255" s="8">
        <f>VLOOKUP(B1255,'TRM2'!C:D,2,0)</f>
        <v>2851.75</v>
      </c>
      <c r="I1255" s="9">
        <f t="shared" si="134"/>
        <v>6239457.8950000005</v>
      </c>
      <c r="J1255" s="7">
        <f t="shared" si="135"/>
        <v>6239.4578950000005</v>
      </c>
      <c r="K1255" t="e">
        <f>VLOOKUP(A1255,'Cacao Nacional'!B:D,3,0)</f>
        <v>#N/A</v>
      </c>
      <c r="L1255" t="str">
        <f t="shared" si="136"/>
        <v>Enero</v>
      </c>
      <c r="M1255" t="str">
        <f t="shared" si="137"/>
        <v>2018</v>
      </c>
      <c r="N1255" t="str">
        <f t="shared" si="138"/>
        <v>Enero de 2018</v>
      </c>
      <c r="O1255" s="24">
        <f t="shared" si="139"/>
        <v>43121</v>
      </c>
    </row>
    <row r="1256" spans="1:15" x14ac:dyDescent="0.3">
      <c r="A1256" s="1" t="s">
        <v>233</v>
      </c>
      <c r="B1256" s="1" t="str">
        <f t="shared" si="133"/>
        <v>Enero 22 de 2018</v>
      </c>
      <c r="C1256" s="1" t="s">
        <v>428</v>
      </c>
      <c r="D1256" s="2">
        <v>1960.28</v>
      </c>
      <c r="E1256" s="1" t="s">
        <v>429</v>
      </c>
      <c r="F1256" s="3">
        <v>-10.405221349762794</v>
      </c>
      <c r="G1256" s="1" t="s">
        <v>430</v>
      </c>
      <c r="H1256" s="8">
        <f>VLOOKUP(B1256,'TRM2'!C:D,2,0)</f>
        <v>2851.75</v>
      </c>
      <c r="I1256" s="9">
        <f t="shared" si="134"/>
        <v>5590228.4900000002</v>
      </c>
      <c r="J1256" s="7">
        <f t="shared" si="135"/>
        <v>5590.2284900000004</v>
      </c>
      <c r="K1256">
        <f>VLOOKUP(A1256,'Cacao Nacional'!B:D,3,0)</f>
        <v>4872</v>
      </c>
      <c r="L1256" t="str">
        <f t="shared" si="136"/>
        <v>Enero</v>
      </c>
      <c r="M1256" t="str">
        <f t="shared" si="137"/>
        <v>2018</v>
      </c>
      <c r="N1256" t="str">
        <f t="shared" si="138"/>
        <v>Enero de 2018</v>
      </c>
      <c r="O1256" s="24">
        <f t="shared" si="139"/>
        <v>43122</v>
      </c>
    </row>
    <row r="1257" spans="1:15" x14ac:dyDescent="0.3">
      <c r="A1257" s="1" t="s">
        <v>1491</v>
      </c>
      <c r="B1257" s="1" t="str">
        <f t="shared" si="133"/>
        <v>Enero 23 de 2018</v>
      </c>
      <c r="C1257" s="1" t="s">
        <v>428</v>
      </c>
      <c r="D1257" s="2">
        <v>1949.88</v>
      </c>
      <c r="E1257" s="1" t="s">
        <v>429</v>
      </c>
      <c r="F1257" s="3">
        <v>-0.53053645397595561</v>
      </c>
      <c r="G1257" s="1" t="s">
        <v>430</v>
      </c>
      <c r="H1257" s="8">
        <f>VLOOKUP(B1257,'TRM2'!C:D,2,0)</f>
        <v>2854.2</v>
      </c>
      <c r="I1257" s="9">
        <f t="shared" si="134"/>
        <v>5565347.4960000003</v>
      </c>
      <c r="J1257" s="7">
        <f t="shared" si="135"/>
        <v>5565.3474960000003</v>
      </c>
      <c r="K1257" t="e">
        <f>VLOOKUP(A1257,'Cacao Nacional'!B:D,3,0)</f>
        <v>#N/A</v>
      </c>
      <c r="L1257" t="str">
        <f t="shared" si="136"/>
        <v>Enero</v>
      </c>
      <c r="M1257" t="str">
        <f t="shared" si="137"/>
        <v>2018</v>
      </c>
      <c r="N1257" t="str">
        <f t="shared" si="138"/>
        <v>Enero de 2018</v>
      </c>
      <c r="O1257" s="24">
        <f t="shared" si="139"/>
        <v>43123</v>
      </c>
    </row>
    <row r="1258" spans="1:15" x14ac:dyDescent="0.3">
      <c r="A1258" s="1" t="s">
        <v>1492</v>
      </c>
      <c r="B1258" s="1" t="str">
        <f t="shared" si="133"/>
        <v>Enero 24 de 2018</v>
      </c>
      <c r="C1258" s="1" t="s">
        <v>428</v>
      </c>
      <c r="D1258" s="2">
        <v>1976.02</v>
      </c>
      <c r="E1258" s="1" t="s">
        <v>429</v>
      </c>
      <c r="F1258" s="3">
        <v>1.3405953186862714</v>
      </c>
      <c r="G1258" s="1" t="s">
        <v>430</v>
      </c>
      <c r="H1258" s="8">
        <f>VLOOKUP(B1258,'TRM2'!C:D,2,0)</f>
        <v>2858.5</v>
      </c>
      <c r="I1258" s="9">
        <f t="shared" si="134"/>
        <v>5648453.1699999999</v>
      </c>
      <c r="J1258" s="7">
        <f t="shared" si="135"/>
        <v>5648.4531699999998</v>
      </c>
      <c r="K1258" t="e">
        <f>VLOOKUP(A1258,'Cacao Nacional'!B:D,3,0)</f>
        <v>#N/A</v>
      </c>
      <c r="L1258" t="str">
        <f t="shared" si="136"/>
        <v>Enero</v>
      </c>
      <c r="M1258" t="str">
        <f t="shared" si="137"/>
        <v>2018</v>
      </c>
      <c r="N1258" t="str">
        <f t="shared" si="138"/>
        <v>Enero de 2018</v>
      </c>
      <c r="O1258" s="24">
        <f t="shared" si="139"/>
        <v>43124</v>
      </c>
    </row>
    <row r="1259" spans="1:15" x14ac:dyDescent="0.3">
      <c r="A1259" s="1" t="s">
        <v>1493</v>
      </c>
      <c r="B1259" s="1" t="str">
        <f t="shared" si="133"/>
        <v>Enero 25 de 2018</v>
      </c>
      <c r="C1259" s="1" t="s">
        <v>428</v>
      </c>
      <c r="D1259" s="2">
        <v>1977.04</v>
      </c>
      <c r="E1259" s="1" t="s">
        <v>429</v>
      </c>
      <c r="F1259" s="3">
        <v>5.1618910739768917E-2</v>
      </c>
      <c r="G1259" s="1" t="s">
        <v>430</v>
      </c>
      <c r="H1259" s="8">
        <f>VLOOKUP(B1259,'TRM2'!C:D,2,0)</f>
        <v>2820.53</v>
      </c>
      <c r="I1259" s="9">
        <f t="shared" si="134"/>
        <v>5576300.6312000006</v>
      </c>
      <c r="J1259" s="7">
        <f t="shared" si="135"/>
        <v>5576.3006312000007</v>
      </c>
      <c r="K1259" t="e">
        <f>VLOOKUP(A1259,'Cacao Nacional'!B:D,3,0)</f>
        <v>#N/A</v>
      </c>
      <c r="L1259" t="str">
        <f t="shared" si="136"/>
        <v>Enero</v>
      </c>
      <c r="M1259" t="str">
        <f t="shared" si="137"/>
        <v>2018</v>
      </c>
      <c r="N1259" t="str">
        <f t="shared" si="138"/>
        <v>Enero de 2018</v>
      </c>
      <c r="O1259" s="24">
        <f t="shared" si="139"/>
        <v>43125</v>
      </c>
    </row>
    <row r="1260" spans="1:15" x14ac:dyDescent="0.3">
      <c r="A1260" s="1" t="s">
        <v>1494</v>
      </c>
      <c r="B1260" s="1" t="str">
        <f t="shared" si="133"/>
        <v>Enero 26 de 2018</v>
      </c>
      <c r="C1260" s="1" t="s">
        <v>428</v>
      </c>
      <c r="D1260" s="2">
        <v>2005.28</v>
      </c>
      <c r="E1260" s="1" t="s">
        <v>429</v>
      </c>
      <c r="F1260" s="3">
        <v>1.4283980091449848</v>
      </c>
      <c r="G1260" s="1" t="s">
        <v>430</v>
      </c>
      <c r="H1260" s="8">
        <f>VLOOKUP(B1260,'TRM2'!C:D,2,0)</f>
        <v>2783.13</v>
      </c>
      <c r="I1260" s="9">
        <f t="shared" si="134"/>
        <v>5580954.9264000002</v>
      </c>
      <c r="J1260" s="7">
        <f t="shared" si="135"/>
        <v>5580.9549264000007</v>
      </c>
      <c r="K1260" t="e">
        <f>VLOOKUP(A1260,'Cacao Nacional'!B:D,3,0)</f>
        <v>#N/A</v>
      </c>
      <c r="L1260" t="str">
        <f t="shared" si="136"/>
        <v>Enero</v>
      </c>
      <c r="M1260" t="str">
        <f t="shared" si="137"/>
        <v>2018</v>
      </c>
      <c r="N1260" t="str">
        <f t="shared" si="138"/>
        <v>Enero de 2018</v>
      </c>
      <c r="O1260" s="24">
        <f t="shared" si="139"/>
        <v>43126</v>
      </c>
    </row>
    <row r="1261" spans="1:15" x14ac:dyDescent="0.3">
      <c r="A1261" s="1" t="s">
        <v>234</v>
      </c>
      <c r="B1261" s="1" t="str">
        <f t="shared" si="133"/>
        <v>Enero 29 de 2018</v>
      </c>
      <c r="C1261" s="1" t="s">
        <v>428</v>
      </c>
      <c r="D1261" s="2">
        <v>1963.85</v>
      </c>
      <c r="E1261" s="1" t="s">
        <v>429</v>
      </c>
      <c r="F1261" s="3">
        <v>-2.0660456395116924</v>
      </c>
      <c r="G1261" s="1" t="s">
        <v>430</v>
      </c>
      <c r="H1261" s="8">
        <f>VLOOKUP(B1261,'TRM2'!C:D,2,0)</f>
        <v>2805.12</v>
      </c>
      <c r="I1261" s="9">
        <f t="shared" si="134"/>
        <v>5508834.9119999995</v>
      </c>
      <c r="J1261" s="7">
        <f t="shared" si="135"/>
        <v>5508.8349119999993</v>
      </c>
      <c r="K1261">
        <f>VLOOKUP(A1261,'Cacao Nacional'!B:D,3,0)</f>
        <v>4718</v>
      </c>
      <c r="L1261" t="str">
        <f t="shared" si="136"/>
        <v>Enero</v>
      </c>
      <c r="M1261" t="str">
        <f t="shared" si="137"/>
        <v>2018</v>
      </c>
      <c r="N1261" t="str">
        <f t="shared" si="138"/>
        <v>Enero de 2018</v>
      </c>
      <c r="O1261" s="24">
        <f t="shared" si="139"/>
        <v>43129</v>
      </c>
    </row>
    <row r="1262" spans="1:15" x14ac:dyDescent="0.3">
      <c r="A1262" s="1" t="s">
        <v>1495</v>
      </c>
      <c r="B1262" s="1" t="str">
        <f t="shared" si="133"/>
        <v>Enero 30 de 2018</v>
      </c>
      <c r="C1262" s="1" t="s">
        <v>428</v>
      </c>
      <c r="D1262" s="2">
        <v>1993.24</v>
      </c>
      <c r="E1262" s="1" t="s">
        <v>429</v>
      </c>
      <c r="F1262" s="3">
        <v>1.4965501438500954</v>
      </c>
      <c r="G1262" s="1" t="s">
        <v>430</v>
      </c>
      <c r="H1262" s="8">
        <f>VLOOKUP(B1262,'TRM2'!C:D,2,0)</f>
        <v>2842.67</v>
      </c>
      <c r="I1262" s="9">
        <f t="shared" si="134"/>
        <v>5666123.5508000003</v>
      </c>
      <c r="J1262" s="7">
        <f t="shared" si="135"/>
        <v>5666.1235508</v>
      </c>
      <c r="K1262" t="e">
        <f>VLOOKUP(A1262,'Cacao Nacional'!B:D,3,0)</f>
        <v>#N/A</v>
      </c>
      <c r="L1262" t="str">
        <f t="shared" si="136"/>
        <v>Enero</v>
      </c>
      <c r="M1262" t="str">
        <f t="shared" si="137"/>
        <v>2018</v>
      </c>
      <c r="N1262" t="str">
        <f t="shared" si="138"/>
        <v>Enero de 2018</v>
      </c>
      <c r="O1262" s="24">
        <f t="shared" si="139"/>
        <v>43130</v>
      </c>
    </row>
    <row r="1263" spans="1:15" x14ac:dyDescent="0.3">
      <c r="A1263" s="1" t="s">
        <v>1496</v>
      </c>
      <c r="B1263" s="1" t="str">
        <f t="shared" si="133"/>
        <v>Enero 31 de 2018</v>
      </c>
      <c r="C1263" s="1" t="s">
        <v>428</v>
      </c>
      <c r="D1263" s="2">
        <v>2013.7</v>
      </c>
      <c r="E1263" s="1" t="s">
        <v>429</v>
      </c>
      <c r="F1263" s="3">
        <v>1.0264694667977783</v>
      </c>
      <c r="G1263" s="1" t="s">
        <v>430</v>
      </c>
      <c r="H1263" s="8">
        <f>VLOOKUP(B1263,'TRM2'!C:D,2,0)</f>
        <v>2844.14</v>
      </c>
      <c r="I1263" s="9">
        <f t="shared" si="134"/>
        <v>5727244.7179999994</v>
      </c>
      <c r="J1263" s="7">
        <f t="shared" si="135"/>
        <v>5727.244717999999</v>
      </c>
      <c r="K1263" t="e">
        <f>VLOOKUP(A1263,'Cacao Nacional'!B:D,3,0)</f>
        <v>#N/A</v>
      </c>
      <c r="L1263" t="str">
        <f t="shared" si="136"/>
        <v>Enero</v>
      </c>
      <c r="M1263" t="str">
        <f t="shared" si="137"/>
        <v>2018</v>
      </c>
      <c r="N1263" t="str">
        <f t="shared" si="138"/>
        <v>Enero de 2018</v>
      </c>
      <c r="O1263" s="24">
        <f t="shared" si="139"/>
        <v>43131</v>
      </c>
    </row>
    <row r="1264" spans="1:15" x14ac:dyDescent="0.3">
      <c r="A1264" s="1" t="s">
        <v>1497</v>
      </c>
      <c r="B1264" s="1" t="str">
        <f t="shared" si="133"/>
        <v>Febrero 1 de 2018</v>
      </c>
      <c r="C1264" s="1" t="s">
        <v>428</v>
      </c>
      <c r="D1264" s="2">
        <v>2038.76</v>
      </c>
      <c r="E1264" s="1" t="s">
        <v>429</v>
      </c>
      <c r="F1264" s="3">
        <v>1.244475343894321</v>
      </c>
      <c r="G1264" s="1" t="s">
        <v>430</v>
      </c>
      <c r="H1264" s="8">
        <f>VLOOKUP(B1264,'TRM2'!C:D,2,0)</f>
        <v>2835.05</v>
      </c>
      <c r="I1264" s="9">
        <f t="shared" si="134"/>
        <v>5779986.5380000006</v>
      </c>
      <c r="J1264" s="7">
        <f t="shared" si="135"/>
        <v>5779.986538000001</v>
      </c>
      <c r="K1264" t="e">
        <f>VLOOKUP(A1264,'Cacao Nacional'!B:D,3,0)</f>
        <v>#N/A</v>
      </c>
      <c r="L1264" t="str">
        <f t="shared" si="136"/>
        <v>Febrero</v>
      </c>
      <c r="M1264" t="str">
        <f t="shared" si="137"/>
        <v>2018</v>
      </c>
      <c r="N1264" t="str">
        <f t="shared" si="138"/>
        <v>Febrero de 2018</v>
      </c>
      <c r="O1264" s="24">
        <f t="shared" si="139"/>
        <v>43132</v>
      </c>
    </row>
    <row r="1265" spans="1:15" x14ac:dyDescent="0.3">
      <c r="A1265" s="1" t="s">
        <v>1498</v>
      </c>
      <c r="B1265" s="1" t="str">
        <f t="shared" si="133"/>
        <v>Febrero 2 de 2018</v>
      </c>
      <c r="C1265" s="1" t="s">
        <v>428</v>
      </c>
      <c r="D1265" s="2">
        <v>2081.85</v>
      </c>
      <c r="E1265" s="1" t="s">
        <v>429</v>
      </c>
      <c r="F1265" s="3">
        <v>2.1135396025034785</v>
      </c>
      <c r="G1265" s="1" t="s">
        <v>430</v>
      </c>
      <c r="H1265" s="8">
        <f>VLOOKUP(B1265,'TRM2'!C:D,2,0)</f>
        <v>2806.67</v>
      </c>
      <c r="I1265" s="9">
        <f t="shared" si="134"/>
        <v>5843065.9395000003</v>
      </c>
      <c r="J1265" s="7">
        <f t="shared" si="135"/>
        <v>5843.0659395000002</v>
      </c>
      <c r="K1265" t="e">
        <f>VLOOKUP(A1265,'Cacao Nacional'!B:D,3,0)</f>
        <v>#N/A</v>
      </c>
      <c r="L1265" t="str">
        <f t="shared" si="136"/>
        <v>Febrero</v>
      </c>
      <c r="M1265" t="str">
        <f t="shared" si="137"/>
        <v>2018</v>
      </c>
      <c r="N1265" t="str">
        <f t="shared" si="138"/>
        <v>Febrero de 2018</v>
      </c>
      <c r="O1265" s="24">
        <f t="shared" si="139"/>
        <v>43133</v>
      </c>
    </row>
    <row r="1266" spans="1:15" x14ac:dyDescent="0.3">
      <c r="A1266" s="1" t="s">
        <v>235</v>
      </c>
      <c r="B1266" s="1" t="str">
        <f t="shared" si="133"/>
        <v>Febrero 5 de 2018</v>
      </c>
      <c r="C1266" s="1" t="s">
        <v>428</v>
      </c>
      <c r="D1266" s="2">
        <v>2068.59</v>
      </c>
      <c r="E1266" s="1" t="s">
        <v>429</v>
      </c>
      <c r="F1266" s="3">
        <v>-0.63693349664960319</v>
      </c>
      <c r="G1266" s="1" t="s">
        <v>430</v>
      </c>
      <c r="H1266" s="8">
        <f>VLOOKUP(B1266,'TRM2'!C:D,2,0)</f>
        <v>2832.13</v>
      </c>
      <c r="I1266" s="9">
        <f t="shared" si="134"/>
        <v>5858515.7967000008</v>
      </c>
      <c r="J1266" s="7">
        <f t="shared" si="135"/>
        <v>5858.5157967000005</v>
      </c>
      <c r="K1266">
        <f>VLOOKUP(A1266,'Cacao Nacional'!B:D,3,0)</f>
        <v>4848</v>
      </c>
      <c r="L1266" t="str">
        <f t="shared" si="136"/>
        <v>Febrero</v>
      </c>
      <c r="M1266" t="str">
        <f t="shared" si="137"/>
        <v>2018</v>
      </c>
      <c r="N1266" t="str">
        <f t="shared" si="138"/>
        <v>Febrero de 2018</v>
      </c>
      <c r="O1266" s="24">
        <f t="shared" si="139"/>
        <v>43136</v>
      </c>
    </row>
    <row r="1267" spans="1:15" x14ac:dyDescent="0.3">
      <c r="A1267" s="1" t="s">
        <v>1499</v>
      </c>
      <c r="B1267" s="1" t="str">
        <f t="shared" si="133"/>
        <v>Febrero 6 de 2018</v>
      </c>
      <c r="C1267" s="1" t="s">
        <v>428</v>
      </c>
      <c r="D1267" s="2">
        <v>2067.39</v>
      </c>
      <c r="E1267" s="1" t="s">
        <v>429</v>
      </c>
      <c r="F1267" s="3">
        <v>-5.8010528911010537E-2</v>
      </c>
      <c r="G1267" s="1" t="s">
        <v>430</v>
      </c>
      <c r="H1267" s="8">
        <f>VLOOKUP(B1267,'TRM2'!C:D,2,0)</f>
        <v>2843.6</v>
      </c>
      <c r="I1267" s="9">
        <f t="shared" si="134"/>
        <v>5878830.2039999999</v>
      </c>
      <c r="J1267" s="7">
        <f t="shared" si="135"/>
        <v>5878.8302039999999</v>
      </c>
      <c r="K1267" t="e">
        <f>VLOOKUP(A1267,'Cacao Nacional'!B:D,3,0)</f>
        <v>#N/A</v>
      </c>
      <c r="L1267" t="str">
        <f t="shared" si="136"/>
        <v>Febrero</v>
      </c>
      <c r="M1267" t="str">
        <f t="shared" si="137"/>
        <v>2018</v>
      </c>
      <c r="N1267" t="str">
        <f t="shared" si="138"/>
        <v>Febrero de 2018</v>
      </c>
      <c r="O1267" s="24">
        <f t="shared" si="139"/>
        <v>43137</v>
      </c>
    </row>
    <row r="1268" spans="1:15" x14ac:dyDescent="0.3">
      <c r="A1268" s="1" t="s">
        <v>1500</v>
      </c>
      <c r="B1268" s="1" t="str">
        <f t="shared" si="133"/>
        <v>Febrero 7 de 2018</v>
      </c>
      <c r="C1268" s="1" t="s">
        <v>428</v>
      </c>
      <c r="D1268" s="2">
        <v>2042.9</v>
      </c>
      <c r="E1268" s="1" t="s">
        <v>429</v>
      </c>
      <c r="F1268" s="3">
        <v>-1.1845853951117005</v>
      </c>
      <c r="G1268" s="1" t="s">
        <v>430</v>
      </c>
      <c r="H1268" s="8">
        <f>VLOOKUP(B1268,'TRM2'!C:D,2,0)</f>
        <v>2844.83</v>
      </c>
      <c r="I1268" s="9">
        <f t="shared" si="134"/>
        <v>5811703.2070000004</v>
      </c>
      <c r="J1268" s="7">
        <f t="shared" si="135"/>
        <v>5811.7032070000005</v>
      </c>
      <c r="K1268" t="e">
        <f>VLOOKUP(A1268,'Cacao Nacional'!B:D,3,0)</f>
        <v>#N/A</v>
      </c>
      <c r="L1268" t="str">
        <f t="shared" si="136"/>
        <v>Febrero</v>
      </c>
      <c r="M1268" t="str">
        <f t="shared" si="137"/>
        <v>2018</v>
      </c>
      <c r="N1268" t="str">
        <f t="shared" si="138"/>
        <v>Febrero de 2018</v>
      </c>
      <c r="O1268" s="24">
        <f t="shared" si="139"/>
        <v>43138</v>
      </c>
    </row>
    <row r="1269" spans="1:15" x14ac:dyDescent="0.3">
      <c r="A1269" s="1" t="s">
        <v>1501</v>
      </c>
      <c r="B1269" s="1" t="str">
        <f t="shared" si="133"/>
        <v>Febrero 8 de 2018</v>
      </c>
      <c r="C1269" s="1" t="s">
        <v>428</v>
      </c>
      <c r="D1269" s="2">
        <v>2063.5</v>
      </c>
      <c r="E1269" s="1" t="s">
        <v>429</v>
      </c>
      <c r="F1269" s="3">
        <v>1.0083704537666998</v>
      </c>
      <c r="G1269" s="1" t="s">
        <v>430</v>
      </c>
      <c r="H1269" s="8">
        <f>VLOOKUP(B1269,'TRM2'!C:D,2,0)</f>
        <v>2830.89</v>
      </c>
      <c r="I1269" s="9">
        <f t="shared" si="134"/>
        <v>5841541.5149999997</v>
      </c>
      <c r="J1269" s="7">
        <f t="shared" si="135"/>
        <v>5841.5415149999999</v>
      </c>
      <c r="K1269" t="e">
        <f>VLOOKUP(A1269,'Cacao Nacional'!B:D,3,0)</f>
        <v>#N/A</v>
      </c>
      <c r="L1269" t="str">
        <f t="shared" si="136"/>
        <v>Febrero</v>
      </c>
      <c r="M1269" t="str">
        <f t="shared" si="137"/>
        <v>2018</v>
      </c>
      <c r="N1269" t="str">
        <f t="shared" si="138"/>
        <v>Febrero de 2018</v>
      </c>
      <c r="O1269" s="24">
        <f t="shared" si="139"/>
        <v>43139</v>
      </c>
    </row>
    <row r="1270" spans="1:15" x14ac:dyDescent="0.3">
      <c r="A1270" s="1" t="s">
        <v>1502</v>
      </c>
      <c r="B1270" s="1" t="str">
        <f t="shared" si="133"/>
        <v>Febrero 9 de 2018</v>
      </c>
      <c r="C1270" s="1" t="s">
        <v>428</v>
      </c>
      <c r="D1270" s="2">
        <v>2063.9699999999998</v>
      </c>
      <c r="E1270" s="1" t="s">
        <v>429</v>
      </c>
      <c r="F1270" s="3">
        <v>2.2776835473700022E-2</v>
      </c>
      <c r="G1270" s="1" t="s">
        <v>430</v>
      </c>
      <c r="H1270" s="8">
        <f>VLOOKUP(B1270,'TRM2'!C:D,2,0)</f>
        <v>2862.78</v>
      </c>
      <c r="I1270" s="9">
        <f t="shared" si="134"/>
        <v>5908692.0366000002</v>
      </c>
      <c r="J1270" s="7">
        <f t="shared" si="135"/>
        <v>5908.6920366000004</v>
      </c>
      <c r="K1270" t="e">
        <f>VLOOKUP(A1270,'Cacao Nacional'!B:D,3,0)</f>
        <v>#N/A</v>
      </c>
      <c r="L1270" t="str">
        <f t="shared" si="136"/>
        <v>Febrero</v>
      </c>
      <c r="M1270" t="str">
        <f t="shared" si="137"/>
        <v>2018</v>
      </c>
      <c r="N1270" t="str">
        <f t="shared" si="138"/>
        <v>Febrero de 2018</v>
      </c>
      <c r="O1270" s="24">
        <f t="shared" si="139"/>
        <v>43140</v>
      </c>
    </row>
    <row r="1271" spans="1:15" x14ac:dyDescent="0.3">
      <c r="A1271" s="1" t="s">
        <v>236</v>
      </c>
      <c r="B1271" s="1" t="str">
        <f t="shared" si="133"/>
        <v>Febrero 12 de 2018</v>
      </c>
      <c r="C1271" s="1" t="s">
        <v>428</v>
      </c>
      <c r="D1271" s="2">
        <v>2012.11</v>
      </c>
      <c r="E1271" s="1" t="s">
        <v>429</v>
      </c>
      <c r="F1271" s="3">
        <v>-2.5126334200593954</v>
      </c>
      <c r="G1271" s="1" t="s">
        <v>430</v>
      </c>
      <c r="H1271" s="8">
        <f>VLOOKUP(B1271,'TRM2'!C:D,2,0)</f>
        <v>2908.7</v>
      </c>
      <c r="I1271" s="9">
        <f t="shared" si="134"/>
        <v>5852624.3569999989</v>
      </c>
      <c r="J1271" s="7">
        <f t="shared" si="135"/>
        <v>5852.6243569999988</v>
      </c>
      <c r="K1271">
        <f>VLOOKUP(A1271,'Cacao Nacional'!B:D,3,0)</f>
        <v>4857</v>
      </c>
      <c r="L1271" t="str">
        <f t="shared" si="136"/>
        <v>Febrero</v>
      </c>
      <c r="M1271" t="str">
        <f t="shared" si="137"/>
        <v>2018</v>
      </c>
      <c r="N1271" t="str">
        <f t="shared" si="138"/>
        <v>Febrero de 2018</v>
      </c>
      <c r="O1271" s="24">
        <f t="shared" si="139"/>
        <v>43143</v>
      </c>
    </row>
    <row r="1272" spans="1:15" x14ac:dyDescent="0.3">
      <c r="A1272" s="1" t="s">
        <v>1503</v>
      </c>
      <c r="B1272" s="1" t="str">
        <f t="shared" si="133"/>
        <v>Febrero 13 de 2018</v>
      </c>
      <c r="C1272" s="1" t="s">
        <v>428</v>
      </c>
      <c r="D1272" s="2">
        <v>2043.18</v>
      </c>
      <c r="E1272" s="1" t="s">
        <v>429</v>
      </c>
      <c r="F1272" s="3">
        <v>1.544150170716321</v>
      </c>
      <c r="G1272" s="1" t="s">
        <v>430</v>
      </c>
      <c r="H1272" s="8">
        <f>VLOOKUP(B1272,'TRM2'!C:D,2,0)</f>
        <v>2904.29</v>
      </c>
      <c r="I1272" s="9">
        <f t="shared" si="134"/>
        <v>5933987.2422000002</v>
      </c>
      <c r="J1272" s="7">
        <f t="shared" si="135"/>
        <v>5933.9872421999999</v>
      </c>
      <c r="K1272" t="e">
        <f>VLOOKUP(A1272,'Cacao Nacional'!B:D,3,0)</f>
        <v>#N/A</v>
      </c>
      <c r="L1272" t="str">
        <f t="shared" si="136"/>
        <v>Febrero</v>
      </c>
      <c r="M1272" t="str">
        <f t="shared" si="137"/>
        <v>2018</v>
      </c>
      <c r="N1272" t="str">
        <f t="shared" si="138"/>
        <v>Febrero de 2018</v>
      </c>
      <c r="O1272" s="24">
        <f t="shared" si="139"/>
        <v>43144</v>
      </c>
    </row>
    <row r="1273" spans="1:15" x14ac:dyDescent="0.3">
      <c r="A1273" s="1" t="s">
        <v>1504</v>
      </c>
      <c r="B1273" s="1" t="str">
        <f t="shared" si="133"/>
        <v>Febrero 14 de 2018</v>
      </c>
      <c r="C1273" s="1" t="s">
        <v>428</v>
      </c>
      <c r="D1273" s="2">
        <v>2096.42</v>
      </c>
      <c r="E1273" s="1" t="s">
        <v>429</v>
      </c>
      <c r="F1273" s="3">
        <v>2.6057420295813394</v>
      </c>
      <c r="G1273" s="1" t="s">
        <v>430</v>
      </c>
      <c r="H1273" s="8">
        <f>VLOOKUP(B1273,'TRM2'!C:D,2,0)</f>
        <v>2904.71</v>
      </c>
      <c r="I1273" s="9">
        <f t="shared" si="134"/>
        <v>6089492.1381999999</v>
      </c>
      <c r="J1273" s="7">
        <f t="shared" si="135"/>
        <v>6089.4921382000002</v>
      </c>
      <c r="K1273" t="e">
        <f>VLOOKUP(A1273,'Cacao Nacional'!B:D,3,0)</f>
        <v>#N/A</v>
      </c>
      <c r="L1273" t="str">
        <f t="shared" si="136"/>
        <v>Febrero</v>
      </c>
      <c r="M1273" t="str">
        <f t="shared" si="137"/>
        <v>2018</v>
      </c>
      <c r="N1273" t="str">
        <f t="shared" si="138"/>
        <v>Febrero de 2018</v>
      </c>
      <c r="O1273" s="24">
        <f t="shared" si="139"/>
        <v>43145</v>
      </c>
    </row>
    <row r="1274" spans="1:15" x14ac:dyDescent="0.3">
      <c r="A1274" s="1" t="s">
        <v>1505</v>
      </c>
      <c r="B1274" s="1" t="str">
        <f t="shared" si="133"/>
        <v>Febrero 15 de 2018</v>
      </c>
      <c r="C1274" s="1" t="s">
        <v>428</v>
      </c>
      <c r="D1274" s="2">
        <v>2149.08</v>
      </c>
      <c r="E1274" s="1" t="s">
        <v>429</v>
      </c>
      <c r="F1274" s="3">
        <v>2.5119012411635002</v>
      </c>
      <c r="G1274" s="1" t="s">
        <v>430</v>
      </c>
      <c r="H1274" s="8">
        <f>VLOOKUP(B1274,'TRM2'!C:D,2,0)</f>
        <v>2895.79</v>
      </c>
      <c r="I1274" s="9">
        <f t="shared" si="134"/>
        <v>6223284.3731999993</v>
      </c>
      <c r="J1274" s="7">
        <f t="shared" si="135"/>
        <v>6223.2843731999992</v>
      </c>
      <c r="K1274" t="e">
        <f>VLOOKUP(A1274,'Cacao Nacional'!B:D,3,0)</f>
        <v>#N/A</v>
      </c>
      <c r="L1274" t="str">
        <f t="shared" si="136"/>
        <v>Febrero</v>
      </c>
      <c r="M1274" t="str">
        <f t="shared" si="137"/>
        <v>2018</v>
      </c>
      <c r="N1274" t="str">
        <f t="shared" si="138"/>
        <v>Febrero de 2018</v>
      </c>
      <c r="O1274" s="24">
        <f t="shared" si="139"/>
        <v>43146</v>
      </c>
    </row>
    <row r="1275" spans="1:15" x14ac:dyDescent="0.3">
      <c r="A1275" s="1" t="s">
        <v>1506</v>
      </c>
      <c r="B1275" s="1" t="str">
        <f t="shared" si="133"/>
        <v>Febrero 16 de 2018</v>
      </c>
      <c r="C1275" s="1" t="s">
        <v>428</v>
      </c>
      <c r="D1275" s="2">
        <v>2152.7399999999998</v>
      </c>
      <c r="E1275" s="1" t="s">
        <v>429</v>
      </c>
      <c r="F1275" s="3">
        <v>0.17030543302249587</v>
      </c>
      <c r="G1275" s="1" t="s">
        <v>430</v>
      </c>
      <c r="H1275" s="8">
        <f>VLOOKUP(B1275,'TRM2'!C:D,2,0)</f>
        <v>2851.74</v>
      </c>
      <c r="I1275" s="9">
        <f t="shared" si="134"/>
        <v>6139054.767599999</v>
      </c>
      <c r="J1275" s="7">
        <f t="shared" si="135"/>
        <v>6139.0547675999987</v>
      </c>
      <c r="K1275" t="e">
        <f>VLOOKUP(A1275,'Cacao Nacional'!B:D,3,0)</f>
        <v>#N/A</v>
      </c>
      <c r="L1275" t="str">
        <f t="shared" si="136"/>
        <v>Febrero</v>
      </c>
      <c r="M1275" t="str">
        <f t="shared" si="137"/>
        <v>2018</v>
      </c>
      <c r="N1275" t="str">
        <f t="shared" si="138"/>
        <v>Febrero de 2018</v>
      </c>
      <c r="O1275" s="24">
        <f t="shared" si="139"/>
        <v>43147</v>
      </c>
    </row>
    <row r="1276" spans="1:15" x14ac:dyDescent="0.3">
      <c r="A1276" s="1" t="s">
        <v>237</v>
      </c>
      <c r="B1276" s="1" t="str">
        <f t="shared" si="133"/>
        <v>Febrero 19 de 2018</v>
      </c>
      <c r="C1276" s="1" t="s">
        <v>428</v>
      </c>
      <c r="D1276" s="2">
        <v>2151.94</v>
      </c>
      <c r="E1276" s="1" t="s">
        <v>429</v>
      </c>
      <c r="F1276" s="3">
        <v>-3.7161942454719439E-2</v>
      </c>
      <c r="G1276" s="1" t="s">
        <v>430</v>
      </c>
      <c r="H1276" s="8">
        <f>VLOOKUP(B1276,'TRM2'!C:D,2,0)</f>
        <v>2853.16</v>
      </c>
      <c r="I1276" s="9">
        <f t="shared" si="134"/>
        <v>6139829.1304000001</v>
      </c>
      <c r="J1276" s="7">
        <f t="shared" si="135"/>
        <v>6139.8291304000004</v>
      </c>
      <c r="K1276">
        <f>VLOOKUP(A1276,'Cacao Nacional'!B:D,3,0)</f>
        <v>5054</v>
      </c>
      <c r="L1276" t="str">
        <f t="shared" si="136"/>
        <v>Febrero</v>
      </c>
      <c r="M1276" t="str">
        <f t="shared" si="137"/>
        <v>2018</v>
      </c>
      <c r="N1276" t="str">
        <f t="shared" si="138"/>
        <v>Febrero de 2018</v>
      </c>
      <c r="O1276" s="24">
        <f t="shared" si="139"/>
        <v>43150</v>
      </c>
    </row>
    <row r="1277" spans="1:15" x14ac:dyDescent="0.3">
      <c r="A1277" s="1" t="s">
        <v>1507</v>
      </c>
      <c r="B1277" s="1" t="str">
        <f t="shared" si="133"/>
        <v>Febrero 20 de 2018</v>
      </c>
      <c r="C1277" s="1" t="s">
        <v>428</v>
      </c>
      <c r="D1277" s="2">
        <v>2164.73</v>
      </c>
      <c r="E1277" s="1" t="s">
        <v>429</v>
      </c>
      <c r="F1277" s="3">
        <v>0.59434742604347535</v>
      </c>
      <c r="G1277" s="1" t="s">
        <v>430</v>
      </c>
      <c r="H1277" s="8">
        <f>VLOOKUP(B1277,'TRM2'!C:D,2,0)</f>
        <v>2853.16</v>
      </c>
      <c r="I1277" s="9">
        <f t="shared" si="134"/>
        <v>6176321.0467999997</v>
      </c>
      <c r="J1277" s="7">
        <f t="shared" si="135"/>
        <v>6176.3210467999997</v>
      </c>
      <c r="K1277" t="e">
        <f>VLOOKUP(A1277,'Cacao Nacional'!B:D,3,0)</f>
        <v>#N/A</v>
      </c>
      <c r="L1277" t="str">
        <f t="shared" si="136"/>
        <v>Febrero</v>
      </c>
      <c r="M1277" t="str">
        <f t="shared" si="137"/>
        <v>2018</v>
      </c>
      <c r="N1277" t="str">
        <f t="shared" si="138"/>
        <v>Febrero de 2018</v>
      </c>
      <c r="O1277" s="24">
        <f t="shared" si="139"/>
        <v>43151</v>
      </c>
    </row>
    <row r="1278" spans="1:15" x14ac:dyDescent="0.3">
      <c r="A1278" s="1" t="s">
        <v>1508</v>
      </c>
      <c r="B1278" s="1" t="str">
        <f t="shared" si="133"/>
        <v>Febrero 21 de 2018</v>
      </c>
      <c r="C1278" s="1" t="s">
        <v>428</v>
      </c>
      <c r="D1278" s="2">
        <v>2187.94</v>
      </c>
      <c r="E1278" s="1" t="s">
        <v>429</v>
      </c>
      <c r="F1278" s="3">
        <v>1.072189141370981</v>
      </c>
      <c r="G1278" s="1" t="s">
        <v>430</v>
      </c>
      <c r="H1278" s="8">
        <f>VLOOKUP(B1278,'TRM2'!C:D,2,0)</f>
        <v>2862.01</v>
      </c>
      <c r="I1278" s="9">
        <f t="shared" si="134"/>
        <v>6261906.1594000002</v>
      </c>
      <c r="J1278" s="7">
        <f t="shared" si="135"/>
        <v>6261.9061594000004</v>
      </c>
      <c r="K1278" t="e">
        <f>VLOOKUP(A1278,'Cacao Nacional'!B:D,3,0)</f>
        <v>#N/A</v>
      </c>
      <c r="L1278" t="str">
        <f t="shared" si="136"/>
        <v>Febrero</v>
      </c>
      <c r="M1278" t="str">
        <f t="shared" si="137"/>
        <v>2018</v>
      </c>
      <c r="N1278" t="str">
        <f t="shared" si="138"/>
        <v>Febrero de 2018</v>
      </c>
      <c r="O1278" s="24">
        <f t="shared" si="139"/>
        <v>43152</v>
      </c>
    </row>
    <row r="1279" spans="1:15" x14ac:dyDescent="0.3">
      <c r="A1279" s="1" t="s">
        <v>1509</v>
      </c>
      <c r="B1279" s="1" t="str">
        <f t="shared" si="133"/>
        <v>Febrero 22 de 2018</v>
      </c>
      <c r="C1279" s="1" t="s">
        <v>428</v>
      </c>
      <c r="D1279" s="2">
        <v>2170.87</v>
      </c>
      <c r="E1279" s="1" t="s">
        <v>429</v>
      </c>
      <c r="F1279" s="3">
        <v>-0.78018592831614042</v>
      </c>
      <c r="G1279" s="1" t="s">
        <v>430</v>
      </c>
      <c r="H1279" s="8">
        <f>VLOOKUP(B1279,'TRM2'!C:D,2,0)</f>
        <v>2877.94</v>
      </c>
      <c r="I1279" s="9">
        <f t="shared" si="134"/>
        <v>6247633.6077999994</v>
      </c>
      <c r="J1279" s="7">
        <f t="shared" si="135"/>
        <v>6247.6336077999995</v>
      </c>
      <c r="K1279" t="e">
        <f>VLOOKUP(A1279,'Cacao Nacional'!B:D,3,0)</f>
        <v>#N/A</v>
      </c>
      <c r="L1279" t="str">
        <f t="shared" si="136"/>
        <v>Febrero</v>
      </c>
      <c r="M1279" t="str">
        <f t="shared" si="137"/>
        <v>2018</v>
      </c>
      <c r="N1279" t="str">
        <f t="shared" si="138"/>
        <v>Febrero de 2018</v>
      </c>
      <c r="O1279" s="24">
        <f t="shared" si="139"/>
        <v>43153</v>
      </c>
    </row>
    <row r="1280" spans="1:15" x14ac:dyDescent="0.3">
      <c r="A1280" s="1" t="s">
        <v>1510</v>
      </c>
      <c r="B1280" s="1" t="str">
        <f t="shared" si="133"/>
        <v>Febrero 23 de 2018</v>
      </c>
      <c r="C1280" s="1" t="s">
        <v>428</v>
      </c>
      <c r="D1280" s="2">
        <v>2209.04</v>
      </c>
      <c r="E1280" s="1" t="s">
        <v>429</v>
      </c>
      <c r="F1280" s="3">
        <v>1.7582812420826706</v>
      </c>
      <c r="G1280" s="1" t="s">
        <v>430</v>
      </c>
      <c r="H1280" s="8">
        <f>VLOOKUP(B1280,'TRM2'!C:D,2,0)</f>
        <v>2877.04</v>
      </c>
      <c r="I1280" s="9">
        <f t="shared" si="134"/>
        <v>6355496.4415999996</v>
      </c>
      <c r="J1280" s="7">
        <f t="shared" si="135"/>
        <v>6355.4964415999993</v>
      </c>
      <c r="K1280" t="e">
        <f>VLOOKUP(A1280,'Cacao Nacional'!B:D,3,0)</f>
        <v>#N/A</v>
      </c>
      <c r="L1280" t="str">
        <f t="shared" si="136"/>
        <v>Febrero</v>
      </c>
      <c r="M1280" t="str">
        <f t="shared" si="137"/>
        <v>2018</v>
      </c>
      <c r="N1280" t="str">
        <f t="shared" si="138"/>
        <v>Febrero de 2018</v>
      </c>
      <c r="O1280" s="24">
        <f t="shared" si="139"/>
        <v>43154</v>
      </c>
    </row>
    <row r="1281" spans="1:15" x14ac:dyDescent="0.3">
      <c r="A1281" s="1" t="s">
        <v>238</v>
      </c>
      <c r="B1281" s="1" t="str">
        <f t="shared" si="133"/>
        <v>Febrero 26 de 2018</v>
      </c>
      <c r="C1281" s="1" t="s">
        <v>428</v>
      </c>
      <c r="D1281" s="2">
        <v>2225.37</v>
      </c>
      <c r="E1281" s="1" t="s">
        <v>429</v>
      </c>
      <c r="F1281" s="3">
        <v>0.73923514286748671</v>
      </c>
      <c r="G1281" s="1" t="s">
        <v>430</v>
      </c>
      <c r="H1281" s="8">
        <f>VLOOKUP(B1281,'TRM2'!C:D,2,0)</f>
        <v>2849.59</v>
      </c>
      <c r="I1281" s="9">
        <f t="shared" si="134"/>
        <v>6341392.0982999997</v>
      </c>
      <c r="J1281" s="7">
        <f t="shared" si="135"/>
        <v>6341.3920982999998</v>
      </c>
      <c r="K1281">
        <f>VLOOKUP(A1281,'Cacao Nacional'!B:D,3,0)</f>
        <v>5172</v>
      </c>
      <c r="L1281" t="str">
        <f t="shared" si="136"/>
        <v>Febrero</v>
      </c>
      <c r="M1281" t="str">
        <f t="shared" si="137"/>
        <v>2018</v>
      </c>
      <c r="N1281" t="str">
        <f t="shared" si="138"/>
        <v>Febrero de 2018</v>
      </c>
      <c r="O1281" s="24">
        <f t="shared" si="139"/>
        <v>43157</v>
      </c>
    </row>
    <row r="1282" spans="1:15" x14ac:dyDescent="0.3">
      <c r="A1282" s="1" t="s">
        <v>1511</v>
      </c>
      <c r="B1282" s="1" t="str">
        <f t="shared" si="133"/>
        <v>Febrero 27 de 2018</v>
      </c>
      <c r="C1282" s="1" t="s">
        <v>428</v>
      </c>
      <c r="D1282" s="2">
        <v>2235.88</v>
      </c>
      <c r="E1282" s="1" t="s">
        <v>429</v>
      </c>
      <c r="F1282" s="3">
        <v>0.47228101394375849</v>
      </c>
      <c r="G1282" s="1" t="s">
        <v>430</v>
      </c>
      <c r="H1282" s="8">
        <f>VLOOKUP(B1282,'TRM2'!C:D,2,0)</f>
        <v>2849.91</v>
      </c>
      <c r="I1282" s="9">
        <f t="shared" si="134"/>
        <v>6372056.7708000001</v>
      </c>
      <c r="J1282" s="7">
        <f t="shared" si="135"/>
        <v>6372.0567707999999</v>
      </c>
      <c r="K1282" t="e">
        <f>VLOOKUP(A1282,'Cacao Nacional'!B:D,3,0)</f>
        <v>#N/A</v>
      </c>
      <c r="L1282" t="str">
        <f t="shared" si="136"/>
        <v>Febrero</v>
      </c>
      <c r="M1282" t="str">
        <f t="shared" si="137"/>
        <v>2018</v>
      </c>
      <c r="N1282" t="str">
        <f t="shared" si="138"/>
        <v>Febrero de 2018</v>
      </c>
      <c r="O1282" s="24">
        <f t="shared" si="139"/>
        <v>43158</v>
      </c>
    </row>
    <row r="1283" spans="1:15" x14ac:dyDescent="0.3">
      <c r="A1283" s="1" t="s">
        <v>1512</v>
      </c>
      <c r="B1283" s="1" t="str">
        <f t="shared" ref="B1283:B1346" si="140">MID(A1283,FIND(",",A1283,1)+2,LEN(A1283)-FIND(",",A1283,1))</f>
        <v>Febrero 28 de 2018</v>
      </c>
      <c r="C1283" s="1" t="s">
        <v>428</v>
      </c>
      <c r="D1283" s="2">
        <v>2229.7199999999998</v>
      </c>
      <c r="E1283" s="1" t="s">
        <v>429</v>
      </c>
      <c r="F1283" s="3">
        <v>-0.27550673560299788</v>
      </c>
      <c r="G1283" s="1" t="s">
        <v>430</v>
      </c>
      <c r="H1283" s="8">
        <f>VLOOKUP(B1283,'TRM2'!C:D,2,0)</f>
        <v>2855.93</v>
      </c>
      <c r="I1283" s="9">
        <f t="shared" ref="I1283:I1346" si="141">D1283*H1283</f>
        <v>6367924.239599999</v>
      </c>
      <c r="J1283" s="7">
        <f t="shared" ref="J1283:J1346" si="142">I1283/1000</f>
        <v>6367.9242395999991</v>
      </c>
      <c r="K1283" t="e">
        <f>VLOOKUP(A1283,'Cacao Nacional'!B:D,3,0)</f>
        <v>#N/A</v>
      </c>
      <c r="L1283" t="str">
        <f t="shared" ref="L1283:L1346" si="143">MID(A1283,FIND(" ",A1283,1)+1,FIND(" ",A1283,FIND(" ",A1283,1)+1)-FIND(" ",A1283,1)-1)</f>
        <v>Febrero</v>
      </c>
      <c r="M1283" t="str">
        <f t="shared" ref="M1283:M1346" si="144">RIGHT(A1283,4)</f>
        <v>2018</v>
      </c>
      <c r="N1283" t="str">
        <f t="shared" ref="N1283:N1346" si="145">_xlfn.CONCAT(L1283," de ",M1283)</f>
        <v>Febrero de 2018</v>
      </c>
      <c r="O1283" s="24">
        <f t="shared" ref="O1283:O1346" si="146">VALUE(TEXT(VALUE(MID(A1283,FIND(" ",A1283,FIND(" ",A1283,1)+1)+1,FIND(" ",A1283,FIND(" ",A1283,FIND(" ",A1283,1)+1)+1)-FIND(" ",A1283,FIND(" ",A1283,1)+1)-1))&amp;"/"&amp;MONTH(L1283&amp;1)&amp;"/"&amp;VALUE(M1283),"dd/mm/yyyy"))</f>
        <v>43159</v>
      </c>
    </row>
    <row r="1284" spans="1:15" x14ac:dyDescent="0.3">
      <c r="A1284" s="1" t="s">
        <v>1513</v>
      </c>
      <c r="B1284" s="1" t="str">
        <f t="shared" si="140"/>
        <v>Marzo 1 de 2018</v>
      </c>
      <c r="C1284" s="1" t="s">
        <v>428</v>
      </c>
      <c r="D1284" s="2">
        <v>2265.31</v>
      </c>
      <c r="E1284" s="1" t="s">
        <v>429</v>
      </c>
      <c r="F1284" s="3">
        <v>1.5961645408392153</v>
      </c>
      <c r="G1284" s="1" t="s">
        <v>430</v>
      </c>
      <c r="H1284" s="8">
        <f>VLOOKUP(B1284,'TRM2'!C:D,2,0)</f>
        <v>2867.94</v>
      </c>
      <c r="I1284" s="9">
        <f t="shared" si="141"/>
        <v>6496773.1613999996</v>
      </c>
      <c r="J1284" s="7">
        <f t="shared" si="142"/>
        <v>6496.7731613999995</v>
      </c>
      <c r="K1284" t="e">
        <f>VLOOKUP(A1284,'Cacao Nacional'!B:D,3,0)</f>
        <v>#N/A</v>
      </c>
      <c r="L1284" t="str">
        <f t="shared" si="143"/>
        <v>Marzo</v>
      </c>
      <c r="M1284" t="str">
        <f t="shared" si="144"/>
        <v>2018</v>
      </c>
      <c r="N1284" t="str">
        <f t="shared" si="145"/>
        <v>Marzo de 2018</v>
      </c>
      <c r="O1284" s="24">
        <f t="shared" si="146"/>
        <v>43160</v>
      </c>
    </row>
    <row r="1285" spans="1:15" x14ac:dyDescent="0.3">
      <c r="A1285" s="1" t="s">
        <v>1514</v>
      </c>
      <c r="B1285" s="1" t="str">
        <f t="shared" si="140"/>
        <v>Marzo 2 de 2018</v>
      </c>
      <c r="C1285" s="1" t="s">
        <v>428</v>
      </c>
      <c r="D1285" s="2">
        <v>2320.6999999999998</v>
      </c>
      <c r="E1285" s="1" t="s">
        <v>429</v>
      </c>
      <c r="F1285" s="3">
        <v>2.4451399587694342</v>
      </c>
      <c r="G1285" s="1" t="s">
        <v>430</v>
      </c>
      <c r="H1285" s="8">
        <f>VLOOKUP(B1285,'TRM2'!C:D,2,0)</f>
        <v>2879.05</v>
      </c>
      <c r="I1285" s="9">
        <f t="shared" si="141"/>
        <v>6681411.335</v>
      </c>
      <c r="J1285" s="7">
        <f t="shared" si="142"/>
        <v>6681.4113349999998</v>
      </c>
      <c r="K1285" t="e">
        <f>VLOOKUP(A1285,'Cacao Nacional'!B:D,3,0)</f>
        <v>#N/A</v>
      </c>
      <c r="L1285" t="str">
        <f t="shared" si="143"/>
        <v>Marzo</v>
      </c>
      <c r="M1285" t="str">
        <f t="shared" si="144"/>
        <v>2018</v>
      </c>
      <c r="N1285" t="str">
        <f t="shared" si="145"/>
        <v>Marzo de 2018</v>
      </c>
      <c r="O1285" s="24">
        <f t="shared" si="146"/>
        <v>43161</v>
      </c>
    </row>
    <row r="1286" spans="1:15" x14ac:dyDescent="0.3">
      <c r="A1286" s="1" t="s">
        <v>239</v>
      </c>
      <c r="B1286" s="1" t="str">
        <f t="shared" si="140"/>
        <v>Marzo 5 de 2018</v>
      </c>
      <c r="C1286" s="1" t="s">
        <v>428</v>
      </c>
      <c r="D1286" s="2">
        <v>2429.98</v>
      </c>
      <c r="E1286" s="1" t="s">
        <v>429</v>
      </c>
      <c r="F1286" s="3">
        <v>4.7089240315422156</v>
      </c>
      <c r="G1286" s="1" t="s">
        <v>430</v>
      </c>
      <c r="H1286" s="8">
        <f>VLOOKUP(B1286,'TRM2'!C:D,2,0)</f>
        <v>2879.15</v>
      </c>
      <c r="I1286" s="9">
        <f t="shared" si="141"/>
        <v>6996276.9170000004</v>
      </c>
      <c r="J1286" s="7">
        <f t="shared" si="142"/>
        <v>6996.2769170000001</v>
      </c>
      <c r="K1286">
        <f>VLOOKUP(A1286,'Cacao Nacional'!B:D,3,0)</f>
        <v>5295</v>
      </c>
      <c r="L1286" t="str">
        <f t="shared" si="143"/>
        <v>Marzo</v>
      </c>
      <c r="M1286" t="str">
        <f t="shared" si="144"/>
        <v>2018</v>
      </c>
      <c r="N1286" t="str">
        <f t="shared" si="145"/>
        <v>Marzo de 2018</v>
      </c>
      <c r="O1286" s="24">
        <f t="shared" si="146"/>
        <v>43164</v>
      </c>
    </row>
    <row r="1287" spans="1:15" x14ac:dyDescent="0.3">
      <c r="A1287" s="1" t="s">
        <v>1515</v>
      </c>
      <c r="B1287" s="1" t="str">
        <f t="shared" si="140"/>
        <v>Marzo 6 de 2018</v>
      </c>
      <c r="C1287" s="1" t="s">
        <v>428</v>
      </c>
      <c r="D1287" s="2">
        <v>2440.65</v>
      </c>
      <c r="E1287" s="1" t="s">
        <v>429</v>
      </c>
      <c r="F1287" s="3">
        <v>0.43909826418324732</v>
      </c>
      <c r="G1287" s="1" t="s">
        <v>430</v>
      </c>
      <c r="H1287" s="8">
        <f>VLOOKUP(B1287,'TRM2'!C:D,2,0)</f>
        <v>2859.09</v>
      </c>
      <c r="I1287" s="9">
        <f t="shared" si="141"/>
        <v>6978038.0085000005</v>
      </c>
      <c r="J1287" s="7">
        <f t="shared" si="142"/>
        <v>6978.0380085000006</v>
      </c>
      <c r="K1287" t="e">
        <f>VLOOKUP(A1287,'Cacao Nacional'!B:D,3,0)</f>
        <v>#N/A</v>
      </c>
      <c r="L1287" t="str">
        <f t="shared" si="143"/>
        <v>Marzo</v>
      </c>
      <c r="M1287" t="str">
        <f t="shared" si="144"/>
        <v>2018</v>
      </c>
      <c r="N1287" t="str">
        <f t="shared" si="145"/>
        <v>Marzo de 2018</v>
      </c>
      <c r="O1287" s="24">
        <f t="shared" si="146"/>
        <v>43165</v>
      </c>
    </row>
    <row r="1288" spans="1:15" x14ac:dyDescent="0.3">
      <c r="A1288" s="1" t="s">
        <v>1516</v>
      </c>
      <c r="B1288" s="1" t="str">
        <f t="shared" si="140"/>
        <v>Marzo 7 de 2018</v>
      </c>
      <c r="C1288" s="1" t="s">
        <v>428</v>
      </c>
      <c r="D1288" s="2">
        <v>2441.34</v>
      </c>
      <c r="E1288" s="1" t="s">
        <v>429</v>
      </c>
      <c r="F1288" s="3">
        <v>2.8271157273679327E-2</v>
      </c>
      <c r="G1288" s="1" t="s">
        <v>430</v>
      </c>
      <c r="H1288" s="8">
        <f>VLOOKUP(B1288,'TRM2'!C:D,2,0)</f>
        <v>2845.05</v>
      </c>
      <c r="I1288" s="9">
        <f t="shared" si="141"/>
        <v>6945734.3670000006</v>
      </c>
      <c r="J1288" s="7">
        <f t="shared" si="142"/>
        <v>6945.7343670000009</v>
      </c>
      <c r="K1288" t="e">
        <f>VLOOKUP(A1288,'Cacao Nacional'!B:D,3,0)</f>
        <v>#N/A</v>
      </c>
      <c r="L1288" t="str">
        <f t="shared" si="143"/>
        <v>Marzo</v>
      </c>
      <c r="M1288" t="str">
        <f t="shared" si="144"/>
        <v>2018</v>
      </c>
      <c r="N1288" t="str">
        <f t="shared" si="145"/>
        <v>Marzo de 2018</v>
      </c>
      <c r="O1288" s="24">
        <f t="shared" si="146"/>
        <v>43166</v>
      </c>
    </row>
    <row r="1289" spans="1:15" x14ac:dyDescent="0.3">
      <c r="A1289" s="1" t="s">
        <v>1517</v>
      </c>
      <c r="B1289" s="1" t="str">
        <f t="shared" si="140"/>
        <v>Marzo 8 de 2018</v>
      </c>
      <c r="C1289" s="1" t="s">
        <v>428</v>
      </c>
      <c r="D1289" s="2">
        <v>2489.36</v>
      </c>
      <c r="E1289" s="1" t="s">
        <v>429</v>
      </c>
      <c r="F1289" s="3">
        <v>1.9669525752250803</v>
      </c>
      <c r="G1289" s="1" t="s">
        <v>430</v>
      </c>
      <c r="H1289" s="8">
        <f>VLOOKUP(B1289,'TRM2'!C:D,2,0)</f>
        <v>2858.88</v>
      </c>
      <c r="I1289" s="9">
        <f t="shared" si="141"/>
        <v>7116781.5168000003</v>
      </c>
      <c r="J1289" s="7">
        <f t="shared" si="142"/>
        <v>7116.7815168000006</v>
      </c>
      <c r="K1289" t="e">
        <f>VLOOKUP(A1289,'Cacao Nacional'!B:D,3,0)</f>
        <v>#N/A</v>
      </c>
      <c r="L1289" t="str">
        <f t="shared" si="143"/>
        <v>Marzo</v>
      </c>
      <c r="M1289" t="str">
        <f t="shared" si="144"/>
        <v>2018</v>
      </c>
      <c r="N1289" t="str">
        <f t="shared" si="145"/>
        <v>Marzo de 2018</v>
      </c>
      <c r="O1289" s="24">
        <f t="shared" si="146"/>
        <v>43167</v>
      </c>
    </row>
    <row r="1290" spans="1:15" x14ac:dyDescent="0.3">
      <c r="A1290" s="1" t="s">
        <v>1518</v>
      </c>
      <c r="B1290" s="1" t="str">
        <f t="shared" si="140"/>
        <v>Marzo 9 de 2018</v>
      </c>
      <c r="C1290" s="1" t="s">
        <v>428</v>
      </c>
      <c r="D1290" s="2">
        <v>2460.5300000000002</v>
      </c>
      <c r="E1290" s="1" t="s">
        <v>429</v>
      </c>
      <c r="F1290" s="3">
        <v>-1.1581289970112769</v>
      </c>
      <c r="G1290" s="1" t="s">
        <v>430</v>
      </c>
      <c r="H1290" s="8">
        <f>VLOOKUP(B1290,'TRM2'!C:D,2,0)</f>
        <v>2871.36</v>
      </c>
      <c r="I1290" s="9">
        <f t="shared" si="141"/>
        <v>7065067.4208000004</v>
      </c>
      <c r="J1290" s="7">
        <f t="shared" si="142"/>
        <v>7065.0674208</v>
      </c>
      <c r="K1290" t="e">
        <f>VLOOKUP(A1290,'Cacao Nacional'!B:D,3,0)</f>
        <v>#N/A</v>
      </c>
      <c r="L1290" t="str">
        <f t="shared" si="143"/>
        <v>Marzo</v>
      </c>
      <c r="M1290" t="str">
        <f t="shared" si="144"/>
        <v>2018</v>
      </c>
      <c r="N1290" t="str">
        <f t="shared" si="145"/>
        <v>Marzo de 2018</v>
      </c>
      <c r="O1290" s="24">
        <f t="shared" si="146"/>
        <v>43168</v>
      </c>
    </row>
    <row r="1291" spans="1:15" x14ac:dyDescent="0.3">
      <c r="A1291" s="1" t="s">
        <v>240</v>
      </c>
      <c r="B1291" s="1" t="str">
        <f t="shared" si="140"/>
        <v>Marzo 12 de 2018</v>
      </c>
      <c r="C1291" s="1" t="s">
        <v>428</v>
      </c>
      <c r="D1291" s="2">
        <v>2535.37</v>
      </c>
      <c r="E1291" s="1" t="s">
        <v>429</v>
      </c>
      <c r="F1291" s="3">
        <v>3.0416211141501908</v>
      </c>
      <c r="G1291" s="1" t="s">
        <v>430</v>
      </c>
      <c r="H1291" s="8">
        <f>VLOOKUP(B1291,'TRM2'!C:D,2,0)</f>
        <v>2866.93</v>
      </c>
      <c r="I1291" s="9">
        <f t="shared" si="141"/>
        <v>7268728.3140999991</v>
      </c>
      <c r="J1291" s="7">
        <f t="shared" si="142"/>
        <v>7268.7283140999989</v>
      </c>
      <c r="K1291">
        <f>VLOOKUP(A1291,'Cacao Nacional'!B:D,3,0)</f>
        <v>5971</v>
      </c>
      <c r="L1291" t="str">
        <f t="shared" si="143"/>
        <v>Marzo</v>
      </c>
      <c r="M1291" t="str">
        <f t="shared" si="144"/>
        <v>2018</v>
      </c>
      <c r="N1291" t="str">
        <f t="shared" si="145"/>
        <v>Marzo de 2018</v>
      </c>
      <c r="O1291" s="24">
        <f t="shared" si="146"/>
        <v>43171</v>
      </c>
    </row>
    <row r="1292" spans="1:15" x14ac:dyDescent="0.3">
      <c r="A1292" s="1" t="s">
        <v>1519</v>
      </c>
      <c r="B1292" s="1" t="str">
        <f t="shared" si="140"/>
        <v>Marzo 13 de 2018</v>
      </c>
      <c r="C1292" s="1" t="s">
        <v>428</v>
      </c>
      <c r="D1292" s="2">
        <v>2531.1</v>
      </c>
      <c r="E1292" s="1" t="s">
        <v>429</v>
      </c>
      <c r="F1292" s="3">
        <v>-0.16841723298768946</v>
      </c>
      <c r="G1292" s="1" t="s">
        <v>430</v>
      </c>
      <c r="H1292" s="8">
        <f>VLOOKUP(B1292,'TRM2'!C:D,2,0)</f>
        <v>2851.84</v>
      </c>
      <c r="I1292" s="9">
        <f t="shared" si="141"/>
        <v>7218292.2240000004</v>
      </c>
      <c r="J1292" s="7">
        <f t="shared" si="142"/>
        <v>7218.2922240000007</v>
      </c>
      <c r="K1292" t="e">
        <f>VLOOKUP(A1292,'Cacao Nacional'!B:D,3,0)</f>
        <v>#N/A</v>
      </c>
      <c r="L1292" t="str">
        <f t="shared" si="143"/>
        <v>Marzo</v>
      </c>
      <c r="M1292" t="str">
        <f t="shared" si="144"/>
        <v>2018</v>
      </c>
      <c r="N1292" t="str">
        <f t="shared" si="145"/>
        <v>Marzo de 2018</v>
      </c>
      <c r="O1292" s="24">
        <f t="shared" si="146"/>
        <v>43172</v>
      </c>
    </row>
    <row r="1293" spans="1:15" x14ac:dyDescent="0.3">
      <c r="A1293" s="1" t="s">
        <v>1520</v>
      </c>
      <c r="B1293" s="1" t="str">
        <f t="shared" si="140"/>
        <v>Marzo 14 de 2018</v>
      </c>
      <c r="C1293" s="1" t="s">
        <v>428</v>
      </c>
      <c r="D1293" s="2">
        <v>2546.98</v>
      </c>
      <c r="E1293" s="1" t="s">
        <v>429</v>
      </c>
      <c r="F1293" s="3">
        <v>0.62739520366639445</v>
      </c>
      <c r="G1293" s="1" t="s">
        <v>430</v>
      </c>
      <c r="H1293" s="8">
        <f>VLOOKUP(B1293,'TRM2'!C:D,2,0)</f>
        <v>2848.38</v>
      </c>
      <c r="I1293" s="9">
        <f t="shared" si="141"/>
        <v>7254766.8924000002</v>
      </c>
      <c r="J1293" s="7">
        <f t="shared" si="142"/>
        <v>7254.7668924</v>
      </c>
      <c r="K1293" t="e">
        <f>VLOOKUP(A1293,'Cacao Nacional'!B:D,3,0)</f>
        <v>#N/A</v>
      </c>
      <c r="L1293" t="str">
        <f t="shared" si="143"/>
        <v>Marzo</v>
      </c>
      <c r="M1293" t="str">
        <f t="shared" si="144"/>
        <v>2018</v>
      </c>
      <c r="N1293" t="str">
        <f t="shared" si="145"/>
        <v>Marzo de 2018</v>
      </c>
      <c r="O1293" s="24">
        <f t="shared" si="146"/>
        <v>43173</v>
      </c>
    </row>
    <row r="1294" spans="1:15" x14ac:dyDescent="0.3">
      <c r="A1294" s="1" t="s">
        <v>1521</v>
      </c>
      <c r="B1294" s="1" t="str">
        <f t="shared" si="140"/>
        <v>Marzo 15 de 2018</v>
      </c>
      <c r="C1294" s="1" t="s">
        <v>428</v>
      </c>
      <c r="D1294" s="2">
        <v>2538.2199999999998</v>
      </c>
      <c r="E1294" s="1" t="s">
        <v>429</v>
      </c>
      <c r="F1294" s="3">
        <v>-0.3439367407675058</v>
      </c>
      <c r="G1294" s="1" t="s">
        <v>430</v>
      </c>
      <c r="H1294" s="8">
        <f>VLOOKUP(B1294,'TRM2'!C:D,2,0)</f>
        <v>2845.76</v>
      </c>
      <c r="I1294" s="9">
        <f t="shared" si="141"/>
        <v>7223164.9472000003</v>
      </c>
      <c r="J1294" s="7">
        <f t="shared" si="142"/>
        <v>7223.1649471999999</v>
      </c>
      <c r="K1294" t="e">
        <f>VLOOKUP(A1294,'Cacao Nacional'!B:D,3,0)</f>
        <v>#N/A</v>
      </c>
      <c r="L1294" t="str">
        <f t="shared" si="143"/>
        <v>Marzo</v>
      </c>
      <c r="M1294" t="str">
        <f t="shared" si="144"/>
        <v>2018</v>
      </c>
      <c r="N1294" t="str">
        <f t="shared" si="145"/>
        <v>Marzo de 2018</v>
      </c>
      <c r="O1294" s="24">
        <f t="shared" si="146"/>
        <v>43174</v>
      </c>
    </row>
    <row r="1295" spans="1:15" x14ac:dyDescent="0.3">
      <c r="A1295" s="1" t="s">
        <v>1522</v>
      </c>
      <c r="B1295" s="1" t="str">
        <f t="shared" si="140"/>
        <v>Marzo 16 de 2018</v>
      </c>
      <c r="C1295" s="1" t="s">
        <v>428</v>
      </c>
      <c r="D1295" s="2">
        <v>2538.0500000000002</v>
      </c>
      <c r="E1295" s="1" t="s">
        <v>429</v>
      </c>
      <c r="F1295" s="3">
        <v>-6.6976069844071054E-3</v>
      </c>
      <c r="G1295" s="1" t="s">
        <v>430</v>
      </c>
      <c r="H1295" s="8">
        <f>VLOOKUP(B1295,'TRM2'!C:D,2,0)</f>
        <v>2850.04</v>
      </c>
      <c r="I1295" s="9">
        <f t="shared" si="141"/>
        <v>7233544.0220000008</v>
      </c>
      <c r="J1295" s="7">
        <f t="shared" si="142"/>
        <v>7233.544022000001</v>
      </c>
      <c r="K1295" t="e">
        <f>VLOOKUP(A1295,'Cacao Nacional'!B:D,3,0)</f>
        <v>#N/A</v>
      </c>
      <c r="L1295" t="str">
        <f t="shared" si="143"/>
        <v>Marzo</v>
      </c>
      <c r="M1295" t="str">
        <f t="shared" si="144"/>
        <v>2018</v>
      </c>
      <c r="N1295" t="str">
        <f t="shared" si="145"/>
        <v>Marzo de 2018</v>
      </c>
      <c r="O1295" s="24">
        <f t="shared" si="146"/>
        <v>43175</v>
      </c>
    </row>
    <row r="1296" spans="1:15" x14ac:dyDescent="0.3">
      <c r="A1296" s="1" t="s">
        <v>241</v>
      </c>
      <c r="B1296" s="1" t="str">
        <f t="shared" si="140"/>
        <v>Marzo 19 de 2018</v>
      </c>
      <c r="C1296" s="1" t="s">
        <v>428</v>
      </c>
      <c r="D1296" s="2">
        <v>2466.7199999999998</v>
      </c>
      <c r="E1296" s="1" t="s">
        <v>429</v>
      </c>
      <c r="F1296" s="3">
        <v>-2.810425326530225</v>
      </c>
      <c r="G1296" s="1" t="s">
        <v>430</v>
      </c>
      <c r="H1296" s="8">
        <f>VLOOKUP(B1296,'TRM2'!C:D,2,0)</f>
        <v>2852.48</v>
      </c>
      <c r="I1296" s="9">
        <f t="shared" si="141"/>
        <v>7036269.4655999998</v>
      </c>
      <c r="J1296" s="7">
        <f t="shared" si="142"/>
        <v>7036.2694655999994</v>
      </c>
      <c r="K1296">
        <f>VLOOKUP(A1296,'Cacao Nacional'!B:D,3,0)</f>
        <v>6250</v>
      </c>
      <c r="L1296" t="str">
        <f t="shared" si="143"/>
        <v>Marzo</v>
      </c>
      <c r="M1296" t="str">
        <f t="shared" si="144"/>
        <v>2018</v>
      </c>
      <c r="N1296" t="str">
        <f t="shared" si="145"/>
        <v>Marzo de 2018</v>
      </c>
      <c r="O1296" s="24">
        <f t="shared" si="146"/>
        <v>43178</v>
      </c>
    </row>
    <row r="1297" spans="1:15" x14ac:dyDescent="0.3">
      <c r="A1297" s="1" t="s">
        <v>1523</v>
      </c>
      <c r="B1297" s="1" t="str">
        <f t="shared" si="140"/>
        <v>Marzo 20 de 2018</v>
      </c>
      <c r="C1297" s="1" t="s">
        <v>428</v>
      </c>
      <c r="D1297" s="2">
        <v>2501.5700000000002</v>
      </c>
      <c r="E1297" s="1" t="s">
        <v>429</v>
      </c>
      <c r="F1297" s="3">
        <v>1.4128072906531901</v>
      </c>
      <c r="G1297" s="1" t="s">
        <v>430</v>
      </c>
      <c r="H1297" s="8">
        <f>VLOOKUP(B1297,'TRM2'!C:D,2,0)</f>
        <v>2852.48</v>
      </c>
      <c r="I1297" s="9">
        <f t="shared" si="141"/>
        <v>7135678.3936000001</v>
      </c>
      <c r="J1297" s="7">
        <f t="shared" si="142"/>
        <v>7135.6783936000002</v>
      </c>
      <c r="K1297" t="e">
        <f>VLOOKUP(A1297,'Cacao Nacional'!B:D,3,0)</f>
        <v>#N/A</v>
      </c>
      <c r="L1297" t="str">
        <f t="shared" si="143"/>
        <v>Marzo</v>
      </c>
      <c r="M1297" t="str">
        <f t="shared" si="144"/>
        <v>2018</v>
      </c>
      <c r="N1297" t="str">
        <f t="shared" si="145"/>
        <v>Marzo de 2018</v>
      </c>
      <c r="O1297" s="24">
        <f t="shared" si="146"/>
        <v>43179</v>
      </c>
    </row>
    <row r="1298" spans="1:15" x14ac:dyDescent="0.3">
      <c r="A1298" s="1" t="s">
        <v>1524</v>
      </c>
      <c r="B1298" s="1" t="str">
        <f t="shared" si="140"/>
        <v>Marzo 21 de 2018</v>
      </c>
      <c r="C1298" s="1" t="s">
        <v>428</v>
      </c>
      <c r="D1298" s="2">
        <v>2542.9899999999998</v>
      </c>
      <c r="E1298" s="1" t="s">
        <v>429</v>
      </c>
      <c r="F1298" s="3">
        <v>1.6557601826053086</v>
      </c>
      <c r="G1298" s="1" t="s">
        <v>430</v>
      </c>
      <c r="H1298" s="8">
        <f>VLOOKUP(B1298,'TRM2'!C:D,2,0)</f>
        <v>2866.92</v>
      </c>
      <c r="I1298" s="9">
        <f t="shared" si="141"/>
        <v>7290548.8907999992</v>
      </c>
      <c r="J1298" s="7">
        <f t="shared" si="142"/>
        <v>7290.5488907999988</v>
      </c>
      <c r="K1298" t="e">
        <f>VLOOKUP(A1298,'Cacao Nacional'!B:D,3,0)</f>
        <v>#N/A</v>
      </c>
      <c r="L1298" t="str">
        <f t="shared" si="143"/>
        <v>Marzo</v>
      </c>
      <c r="M1298" t="str">
        <f t="shared" si="144"/>
        <v>2018</v>
      </c>
      <c r="N1298" t="str">
        <f t="shared" si="145"/>
        <v>Marzo de 2018</v>
      </c>
      <c r="O1298" s="24">
        <f t="shared" si="146"/>
        <v>43180</v>
      </c>
    </row>
    <row r="1299" spans="1:15" x14ac:dyDescent="0.3">
      <c r="A1299" s="1" t="s">
        <v>1525</v>
      </c>
      <c r="B1299" s="1" t="str">
        <f t="shared" si="140"/>
        <v>Marzo 22 de 2018</v>
      </c>
      <c r="C1299" s="1" t="s">
        <v>428</v>
      </c>
      <c r="D1299" s="2">
        <v>2555.31</v>
      </c>
      <c r="E1299" s="1" t="s">
        <v>429</v>
      </c>
      <c r="F1299" s="3">
        <v>0.4844690698744456</v>
      </c>
      <c r="G1299" s="1" t="s">
        <v>430</v>
      </c>
      <c r="H1299" s="8">
        <f>VLOOKUP(B1299,'TRM2'!C:D,2,0)</f>
        <v>2850.69</v>
      </c>
      <c r="I1299" s="9">
        <f t="shared" si="141"/>
        <v>7284396.6639</v>
      </c>
      <c r="J1299" s="7">
        <f t="shared" si="142"/>
        <v>7284.3966639</v>
      </c>
      <c r="K1299" t="e">
        <f>VLOOKUP(A1299,'Cacao Nacional'!B:D,3,0)</f>
        <v>#N/A</v>
      </c>
      <c r="L1299" t="str">
        <f t="shared" si="143"/>
        <v>Marzo</v>
      </c>
      <c r="M1299" t="str">
        <f t="shared" si="144"/>
        <v>2018</v>
      </c>
      <c r="N1299" t="str">
        <f t="shared" si="145"/>
        <v>Marzo de 2018</v>
      </c>
      <c r="O1299" s="24">
        <f t="shared" si="146"/>
        <v>43181</v>
      </c>
    </row>
    <row r="1300" spans="1:15" x14ac:dyDescent="0.3">
      <c r="A1300" s="1" t="s">
        <v>1526</v>
      </c>
      <c r="B1300" s="1" t="str">
        <f t="shared" si="140"/>
        <v>Marzo 23 de 2018</v>
      </c>
      <c r="C1300" s="1" t="s">
        <v>428</v>
      </c>
      <c r="D1300" s="2">
        <v>2634.29</v>
      </c>
      <c r="E1300" s="1" t="s">
        <v>429</v>
      </c>
      <c r="F1300" s="3">
        <v>3.0908187264950251</v>
      </c>
      <c r="G1300" s="1" t="s">
        <v>430</v>
      </c>
      <c r="H1300" s="8">
        <f>VLOOKUP(B1300,'TRM2'!C:D,2,0)</f>
        <v>2857.88</v>
      </c>
      <c r="I1300" s="9">
        <f t="shared" si="141"/>
        <v>7528484.7051999997</v>
      </c>
      <c r="J1300" s="7">
        <f t="shared" si="142"/>
        <v>7528.4847051999996</v>
      </c>
      <c r="K1300" t="e">
        <f>VLOOKUP(A1300,'Cacao Nacional'!B:D,3,0)</f>
        <v>#N/A</v>
      </c>
      <c r="L1300" t="str">
        <f t="shared" si="143"/>
        <v>Marzo</v>
      </c>
      <c r="M1300" t="str">
        <f t="shared" si="144"/>
        <v>2018</v>
      </c>
      <c r="N1300" t="str">
        <f t="shared" si="145"/>
        <v>Marzo de 2018</v>
      </c>
      <c r="O1300" s="24">
        <f t="shared" si="146"/>
        <v>43182</v>
      </c>
    </row>
    <row r="1301" spans="1:15" x14ac:dyDescent="0.3">
      <c r="A1301" s="1" t="s">
        <v>1527</v>
      </c>
      <c r="B1301" s="1" t="str">
        <f t="shared" si="140"/>
        <v>Marzo 29 de 2018</v>
      </c>
      <c r="C1301" s="1" t="s">
        <v>428</v>
      </c>
      <c r="D1301" s="2">
        <v>2540.41</v>
      </c>
      <c r="E1301" s="1" t="s">
        <v>429</v>
      </c>
      <c r="F1301" s="3">
        <v>-3.5637686055825331</v>
      </c>
      <c r="G1301" s="1" t="s">
        <v>430</v>
      </c>
      <c r="H1301" s="8">
        <f>VLOOKUP(B1301,'TRM2'!C:D,2,0)</f>
        <v>2780.47</v>
      </c>
      <c r="I1301" s="9">
        <f t="shared" si="141"/>
        <v>7063533.7926999992</v>
      </c>
      <c r="J1301" s="7">
        <f t="shared" si="142"/>
        <v>7063.5337926999991</v>
      </c>
      <c r="K1301" t="e">
        <f>VLOOKUP(A1301,'Cacao Nacional'!B:D,3,0)</f>
        <v>#N/A</v>
      </c>
      <c r="L1301" t="str">
        <f t="shared" si="143"/>
        <v>Marzo</v>
      </c>
      <c r="M1301" t="str">
        <f t="shared" si="144"/>
        <v>2018</v>
      </c>
      <c r="N1301" t="str">
        <f t="shared" si="145"/>
        <v>Marzo de 2018</v>
      </c>
      <c r="O1301" s="24">
        <f t="shared" si="146"/>
        <v>43188</v>
      </c>
    </row>
    <row r="1302" spans="1:15" x14ac:dyDescent="0.3">
      <c r="A1302" s="1" t="s">
        <v>243</v>
      </c>
      <c r="B1302" s="1" t="str">
        <f t="shared" si="140"/>
        <v>Abril 2 de 2018</v>
      </c>
      <c r="C1302" s="1" t="s">
        <v>428</v>
      </c>
      <c r="D1302" s="2">
        <v>2574.0300000000002</v>
      </c>
      <c r="E1302" s="1" t="s">
        <v>429</v>
      </c>
      <c r="F1302" s="3">
        <v>1.3234084261989343</v>
      </c>
      <c r="G1302" s="1" t="s">
        <v>430</v>
      </c>
      <c r="H1302" s="8">
        <f>VLOOKUP(B1302,'TRM2'!C:D,2,0)</f>
        <v>2780.47</v>
      </c>
      <c r="I1302" s="9">
        <f t="shared" si="141"/>
        <v>7157013.1941</v>
      </c>
      <c r="J1302" s="7">
        <f t="shared" si="142"/>
        <v>7157.0131941</v>
      </c>
      <c r="K1302">
        <f>VLOOKUP(A1302,'Cacao Nacional'!B:D,3,0)</f>
        <v>6357</v>
      </c>
      <c r="L1302" t="str">
        <f t="shared" si="143"/>
        <v>Abril</v>
      </c>
      <c r="M1302" t="str">
        <f t="shared" si="144"/>
        <v>2018</v>
      </c>
      <c r="N1302" t="str">
        <f t="shared" si="145"/>
        <v>Abril de 2018</v>
      </c>
      <c r="O1302" s="24">
        <f t="shared" si="146"/>
        <v>43192</v>
      </c>
    </row>
    <row r="1303" spans="1:15" x14ac:dyDescent="0.3">
      <c r="A1303" s="1" t="s">
        <v>1528</v>
      </c>
      <c r="B1303" s="1" t="str">
        <f t="shared" si="140"/>
        <v>Abril 3 de 2018</v>
      </c>
      <c r="C1303" s="1" t="s">
        <v>428</v>
      </c>
      <c r="D1303" s="2">
        <v>2508.7800000000002</v>
      </c>
      <c r="E1303" s="1" t="s">
        <v>429</v>
      </c>
      <c r="F1303" s="3">
        <v>-2.5349354902623511</v>
      </c>
      <c r="G1303" s="1" t="s">
        <v>430</v>
      </c>
      <c r="H1303" s="8">
        <f>VLOOKUP(B1303,'TRM2'!C:D,2,0)</f>
        <v>2792.96</v>
      </c>
      <c r="I1303" s="9">
        <f t="shared" si="141"/>
        <v>7006922.1888000006</v>
      </c>
      <c r="J1303" s="7">
        <f t="shared" si="142"/>
        <v>7006.9221888000002</v>
      </c>
      <c r="K1303" t="e">
        <f>VLOOKUP(A1303,'Cacao Nacional'!B:D,3,0)</f>
        <v>#N/A</v>
      </c>
      <c r="L1303" t="str">
        <f t="shared" si="143"/>
        <v>Abril</v>
      </c>
      <c r="M1303" t="str">
        <f t="shared" si="144"/>
        <v>2018</v>
      </c>
      <c r="N1303" t="str">
        <f t="shared" si="145"/>
        <v>Abril de 2018</v>
      </c>
      <c r="O1303" s="24">
        <f t="shared" si="146"/>
        <v>43193</v>
      </c>
    </row>
    <row r="1304" spans="1:15" x14ac:dyDescent="0.3">
      <c r="A1304" s="1" t="s">
        <v>1529</v>
      </c>
      <c r="B1304" s="1" t="str">
        <f t="shared" si="140"/>
        <v>Abril 4 de 2018</v>
      </c>
      <c r="C1304" s="1" t="s">
        <v>428</v>
      </c>
      <c r="D1304" s="2">
        <v>2503.87</v>
      </c>
      <c r="E1304" s="1" t="s">
        <v>429</v>
      </c>
      <c r="F1304" s="3">
        <v>-0.1957126571481082</v>
      </c>
      <c r="G1304" s="1" t="s">
        <v>430</v>
      </c>
      <c r="H1304" s="8">
        <f>VLOOKUP(B1304,'TRM2'!C:D,2,0)</f>
        <v>2778.27</v>
      </c>
      <c r="I1304" s="9">
        <f t="shared" si="141"/>
        <v>6956426.9048999995</v>
      </c>
      <c r="J1304" s="7">
        <f t="shared" si="142"/>
        <v>6956.4269048999995</v>
      </c>
      <c r="K1304" t="e">
        <f>VLOOKUP(A1304,'Cacao Nacional'!B:D,3,0)</f>
        <v>#N/A</v>
      </c>
      <c r="L1304" t="str">
        <f t="shared" si="143"/>
        <v>Abril</v>
      </c>
      <c r="M1304" t="str">
        <f t="shared" si="144"/>
        <v>2018</v>
      </c>
      <c r="N1304" t="str">
        <f t="shared" si="145"/>
        <v>Abril de 2018</v>
      </c>
      <c r="O1304" s="24">
        <f t="shared" si="146"/>
        <v>43194</v>
      </c>
    </row>
    <row r="1305" spans="1:15" x14ac:dyDescent="0.3">
      <c r="A1305" s="1" t="s">
        <v>1530</v>
      </c>
      <c r="B1305" s="1" t="str">
        <f t="shared" si="140"/>
        <v>Abril 5 de 2018</v>
      </c>
      <c r="C1305" s="1" t="s">
        <v>428</v>
      </c>
      <c r="D1305" s="2">
        <v>2503.56</v>
      </c>
      <c r="E1305" s="1" t="s">
        <v>429</v>
      </c>
      <c r="F1305" s="3">
        <v>-1.2380834468240981E-2</v>
      </c>
      <c r="G1305" s="1" t="s">
        <v>430</v>
      </c>
      <c r="H1305" s="8">
        <f>VLOOKUP(B1305,'TRM2'!C:D,2,0)</f>
        <v>2791.57</v>
      </c>
      <c r="I1305" s="9">
        <f t="shared" si="141"/>
        <v>6988862.9892000007</v>
      </c>
      <c r="J1305" s="7">
        <f t="shared" si="142"/>
        <v>6988.8629892000008</v>
      </c>
      <c r="K1305" t="e">
        <f>VLOOKUP(A1305,'Cacao Nacional'!B:D,3,0)</f>
        <v>#N/A</v>
      </c>
      <c r="L1305" t="str">
        <f t="shared" si="143"/>
        <v>Abril</v>
      </c>
      <c r="M1305" t="str">
        <f t="shared" si="144"/>
        <v>2018</v>
      </c>
      <c r="N1305" t="str">
        <f t="shared" si="145"/>
        <v>Abril de 2018</v>
      </c>
      <c r="O1305" s="24">
        <f t="shared" si="146"/>
        <v>43195</v>
      </c>
    </row>
    <row r="1306" spans="1:15" x14ac:dyDescent="0.3">
      <c r="A1306" s="1" t="s">
        <v>1531</v>
      </c>
      <c r="B1306" s="1" t="str">
        <f t="shared" si="140"/>
        <v>Abril 6 de 2018</v>
      </c>
      <c r="C1306" s="1" t="s">
        <v>428</v>
      </c>
      <c r="D1306" s="2">
        <v>2462.02</v>
      </c>
      <c r="E1306" s="1" t="s">
        <v>429</v>
      </c>
      <c r="F1306" s="3">
        <v>-1.6592372461614646</v>
      </c>
      <c r="G1306" s="1" t="s">
        <v>430</v>
      </c>
      <c r="H1306" s="8">
        <f>VLOOKUP(B1306,'TRM2'!C:D,2,0)</f>
        <v>2787.36</v>
      </c>
      <c r="I1306" s="9">
        <f t="shared" si="141"/>
        <v>6862536.0672000004</v>
      </c>
      <c r="J1306" s="7">
        <f t="shared" si="142"/>
        <v>6862.5360672000006</v>
      </c>
      <c r="K1306" t="e">
        <f>VLOOKUP(A1306,'Cacao Nacional'!B:D,3,0)</f>
        <v>#N/A</v>
      </c>
      <c r="L1306" t="str">
        <f t="shared" si="143"/>
        <v>Abril</v>
      </c>
      <c r="M1306" t="str">
        <f t="shared" si="144"/>
        <v>2018</v>
      </c>
      <c r="N1306" t="str">
        <f t="shared" si="145"/>
        <v>Abril de 2018</v>
      </c>
      <c r="O1306" s="24">
        <f t="shared" si="146"/>
        <v>43196</v>
      </c>
    </row>
    <row r="1307" spans="1:15" x14ac:dyDescent="0.3">
      <c r="A1307" s="1" t="s">
        <v>244</v>
      </c>
      <c r="B1307" s="1" t="str">
        <f t="shared" si="140"/>
        <v>Abril 9 de 2018</v>
      </c>
      <c r="C1307" s="1" t="s">
        <v>428</v>
      </c>
      <c r="D1307" s="2">
        <v>2516.64</v>
      </c>
      <c r="E1307" s="1" t="s">
        <v>429</v>
      </c>
      <c r="F1307" s="3">
        <v>2.218503505251781</v>
      </c>
      <c r="G1307" s="1" t="s">
        <v>430</v>
      </c>
      <c r="H1307" s="8">
        <f>VLOOKUP(B1307,'TRM2'!C:D,2,0)</f>
        <v>2791.88</v>
      </c>
      <c r="I1307" s="9">
        <f t="shared" si="141"/>
        <v>7026156.8832</v>
      </c>
      <c r="J1307" s="7">
        <f t="shared" si="142"/>
        <v>7026.1568832000003</v>
      </c>
      <c r="K1307">
        <f>VLOOKUP(A1307,'Cacao Nacional'!B:D,3,0)</f>
        <v>6210</v>
      </c>
      <c r="L1307" t="str">
        <f t="shared" si="143"/>
        <v>Abril</v>
      </c>
      <c r="M1307" t="str">
        <f t="shared" si="144"/>
        <v>2018</v>
      </c>
      <c r="N1307" t="str">
        <f t="shared" si="145"/>
        <v>Abril de 2018</v>
      </c>
      <c r="O1307" s="24">
        <f t="shared" si="146"/>
        <v>43199</v>
      </c>
    </row>
    <row r="1308" spans="1:15" x14ac:dyDescent="0.3">
      <c r="A1308" s="1" t="s">
        <v>1532</v>
      </c>
      <c r="B1308" s="1" t="str">
        <f t="shared" si="140"/>
        <v>Abril 10 de 2018</v>
      </c>
      <c r="C1308" s="1" t="s">
        <v>428</v>
      </c>
      <c r="D1308" s="2">
        <v>2503.06</v>
      </c>
      <c r="E1308" s="1" t="s">
        <v>429</v>
      </c>
      <c r="F1308" s="3">
        <v>-0.53960836671116763</v>
      </c>
      <c r="G1308" s="1" t="s">
        <v>430</v>
      </c>
      <c r="H1308" s="8">
        <f>VLOOKUP(B1308,'TRM2'!C:D,2,0)</f>
        <v>2781.95</v>
      </c>
      <c r="I1308" s="9">
        <f t="shared" si="141"/>
        <v>6963387.7669999991</v>
      </c>
      <c r="J1308" s="7">
        <f t="shared" si="142"/>
        <v>6963.3877669999993</v>
      </c>
      <c r="K1308" t="e">
        <f>VLOOKUP(A1308,'Cacao Nacional'!B:D,3,0)</f>
        <v>#N/A</v>
      </c>
      <c r="L1308" t="str">
        <f t="shared" si="143"/>
        <v>Abril</v>
      </c>
      <c r="M1308" t="str">
        <f t="shared" si="144"/>
        <v>2018</v>
      </c>
      <c r="N1308" t="str">
        <f t="shared" si="145"/>
        <v>Abril de 2018</v>
      </c>
      <c r="O1308" s="24">
        <f t="shared" si="146"/>
        <v>43200</v>
      </c>
    </row>
    <row r="1309" spans="1:15" x14ac:dyDescent="0.3">
      <c r="A1309" s="1" t="s">
        <v>1533</v>
      </c>
      <c r="B1309" s="1" t="str">
        <f t="shared" si="140"/>
        <v>Abril 11 de 2018</v>
      </c>
      <c r="C1309" s="1" t="s">
        <v>428</v>
      </c>
      <c r="D1309" s="2">
        <v>2555.02</v>
      </c>
      <c r="E1309" s="1" t="s">
        <v>429</v>
      </c>
      <c r="F1309" s="3">
        <v>2.075859148402357</v>
      </c>
      <c r="G1309" s="1" t="s">
        <v>430</v>
      </c>
      <c r="H1309" s="8">
        <f>VLOOKUP(B1309,'TRM2'!C:D,2,0)</f>
        <v>2767.82</v>
      </c>
      <c r="I1309" s="9">
        <f t="shared" si="141"/>
        <v>7071835.4564000005</v>
      </c>
      <c r="J1309" s="7">
        <f t="shared" si="142"/>
        <v>7071.8354564000001</v>
      </c>
      <c r="K1309" t="e">
        <f>VLOOKUP(A1309,'Cacao Nacional'!B:D,3,0)</f>
        <v>#N/A</v>
      </c>
      <c r="L1309" t="str">
        <f t="shared" si="143"/>
        <v>Abril</v>
      </c>
      <c r="M1309" t="str">
        <f t="shared" si="144"/>
        <v>2018</v>
      </c>
      <c r="N1309" t="str">
        <f t="shared" si="145"/>
        <v>Abril de 2018</v>
      </c>
      <c r="O1309" s="24">
        <f t="shared" si="146"/>
        <v>43201</v>
      </c>
    </row>
    <row r="1310" spans="1:15" x14ac:dyDescent="0.3">
      <c r="A1310" s="1" t="s">
        <v>1534</v>
      </c>
      <c r="B1310" s="1" t="str">
        <f t="shared" si="140"/>
        <v>Abril 12 de 2018</v>
      </c>
      <c r="C1310" s="1" t="s">
        <v>428</v>
      </c>
      <c r="D1310" s="2">
        <v>2538.9</v>
      </c>
      <c r="E1310" s="1" t="s">
        <v>429</v>
      </c>
      <c r="F1310" s="3">
        <v>-0.63091482649841846</v>
      </c>
      <c r="G1310" s="1" t="s">
        <v>430</v>
      </c>
      <c r="H1310" s="8">
        <f>VLOOKUP(B1310,'TRM2'!C:D,2,0)</f>
        <v>2733.24</v>
      </c>
      <c r="I1310" s="9">
        <f t="shared" si="141"/>
        <v>6939423.0359999994</v>
      </c>
      <c r="J1310" s="7">
        <f t="shared" si="142"/>
        <v>6939.4230359999992</v>
      </c>
      <c r="K1310" t="e">
        <f>VLOOKUP(A1310,'Cacao Nacional'!B:D,3,0)</f>
        <v>#N/A</v>
      </c>
      <c r="L1310" t="str">
        <f t="shared" si="143"/>
        <v>Abril</v>
      </c>
      <c r="M1310" t="str">
        <f t="shared" si="144"/>
        <v>2018</v>
      </c>
      <c r="N1310" t="str">
        <f t="shared" si="145"/>
        <v>Abril de 2018</v>
      </c>
      <c r="O1310" s="24">
        <f t="shared" si="146"/>
        <v>43202</v>
      </c>
    </row>
    <row r="1311" spans="1:15" x14ac:dyDescent="0.3">
      <c r="A1311" s="1" t="s">
        <v>1535</v>
      </c>
      <c r="B1311" s="1" t="str">
        <f t="shared" si="140"/>
        <v>Abril 13 de 2018</v>
      </c>
      <c r="C1311" s="1" t="s">
        <v>428</v>
      </c>
      <c r="D1311" s="2">
        <v>2549.3200000000002</v>
      </c>
      <c r="E1311" s="1" t="s">
        <v>429</v>
      </c>
      <c r="F1311" s="3">
        <v>0.41041395880105846</v>
      </c>
      <c r="G1311" s="1" t="s">
        <v>430</v>
      </c>
      <c r="H1311" s="8">
        <f>VLOOKUP(B1311,'TRM2'!C:D,2,0)</f>
        <v>2710.03</v>
      </c>
      <c r="I1311" s="9">
        <f t="shared" si="141"/>
        <v>6908733.6796000013</v>
      </c>
      <c r="J1311" s="7">
        <f t="shared" si="142"/>
        <v>6908.7336796000009</v>
      </c>
      <c r="K1311" t="e">
        <f>VLOOKUP(A1311,'Cacao Nacional'!B:D,3,0)</f>
        <v>#N/A</v>
      </c>
      <c r="L1311" t="str">
        <f t="shared" si="143"/>
        <v>Abril</v>
      </c>
      <c r="M1311" t="str">
        <f t="shared" si="144"/>
        <v>2018</v>
      </c>
      <c r="N1311" t="str">
        <f t="shared" si="145"/>
        <v>Abril de 2018</v>
      </c>
      <c r="O1311" s="24">
        <f t="shared" si="146"/>
        <v>43203</v>
      </c>
    </row>
    <row r="1312" spans="1:15" x14ac:dyDescent="0.3">
      <c r="A1312" s="1" t="s">
        <v>245</v>
      </c>
      <c r="B1312" s="1" t="str">
        <f t="shared" si="140"/>
        <v>Abril 16 de 2018</v>
      </c>
      <c r="C1312" s="1" t="s">
        <v>428</v>
      </c>
      <c r="D1312" s="2">
        <v>2682.65</v>
      </c>
      <c r="E1312" s="1" t="s">
        <v>429</v>
      </c>
      <c r="F1312" s="3">
        <v>5.230022123546668</v>
      </c>
      <c r="G1312" s="1" t="s">
        <v>430</v>
      </c>
      <c r="H1312" s="8">
        <f>VLOOKUP(B1312,'TRM2'!C:D,2,0)</f>
        <v>2705.34</v>
      </c>
      <c r="I1312" s="9">
        <f t="shared" si="141"/>
        <v>7257480.3510000007</v>
      </c>
      <c r="J1312" s="7">
        <f t="shared" si="142"/>
        <v>7257.4803510000011</v>
      </c>
      <c r="K1312">
        <f>VLOOKUP(A1312,'Cacao Nacional'!B:D,3,0)</f>
        <v>6068</v>
      </c>
      <c r="L1312" t="str">
        <f t="shared" si="143"/>
        <v>Abril</v>
      </c>
      <c r="M1312" t="str">
        <f t="shared" si="144"/>
        <v>2018</v>
      </c>
      <c r="N1312" t="str">
        <f t="shared" si="145"/>
        <v>Abril de 2018</v>
      </c>
      <c r="O1312" s="24">
        <f t="shared" si="146"/>
        <v>43206</v>
      </c>
    </row>
    <row r="1313" spans="1:15" x14ac:dyDescent="0.3">
      <c r="A1313" s="1" t="s">
        <v>1536</v>
      </c>
      <c r="B1313" s="1" t="str">
        <f t="shared" si="140"/>
        <v>Abril 17 de 2018</v>
      </c>
      <c r="C1313" s="1" t="s">
        <v>428</v>
      </c>
      <c r="D1313" s="2">
        <v>2674.61</v>
      </c>
      <c r="E1313" s="1" t="s">
        <v>429</v>
      </c>
      <c r="F1313" s="3">
        <v>-0.29970365124037662</v>
      </c>
      <c r="G1313" s="1" t="s">
        <v>430</v>
      </c>
      <c r="H1313" s="8">
        <f>VLOOKUP(B1313,'TRM2'!C:D,2,0)</f>
        <v>2726.47</v>
      </c>
      <c r="I1313" s="9">
        <f t="shared" si="141"/>
        <v>7292243.9266999997</v>
      </c>
      <c r="J1313" s="7">
        <f t="shared" si="142"/>
        <v>7292.2439267</v>
      </c>
      <c r="K1313" t="e">
        <f>VLOOKUP(A1313,'Cacao Nacional'!B:D,3,0)</f>
        <v>#N/A</v>
      </c>
      <c r="L1313" t="str">
        <f t="shared" si="143"/>
        <v>Abril</v>
      </c>
      <c r="M1313" t="str">
        <f t="shared" si="144"/>
        <v>2018</v>
      </c>
      <c r="N1313" t="str">
        <f t="shared" si="145"/>
        <v>Abril de 2018</v>
      </c>
      <c r="O1313" s="24">
        <f t="shared" si="146"/>
        <v>43207</v>
      </c>
    </row>
    <row r="1314" spans="1:15" x14ac:dyDescent="0.3">
      <c r="A1314" s="1" t="s">
        <v>1537</v>
      </c>
      <c r="B1314" s="1" t="str">
        <f t="shared" si="140"/>
        <v>Abril 18 de 2018</v>
      </c>
      <c r="C1314" s="1" t="s">
        <v>428</v>
      </c>
      <c r="D1314" s="2">
        <v>2753.51</v>
      </c>
      <c r="E1314" s="1" t="s">
        <v>429</v>
      </c>
      <c r="F1314" s="3">
        <v>2.949962798314524</v>
      </c>
      <c r="G1314" s="1" t="s">
        <v>430</v>
      </c>
      <c r="H1314" s="8">
        <f>VLOOKUP(B1314,'TRM2'!C:D,2,0)</f>
        <v>2725.66</v>
      </c>
      <c r="I1314" s="9">
        <f t="shared" si="141"/>
        <v>7505132.0666000005</v>
      </c>
      <c r="J1314" s="7">
        <f t="shared" si="142"/>
        <v>7505.1320666000001</v>
      </c>
      <c r="K1314" t="e">
        <f>VLOOKUP(A1314,'Cacao Nacional'!B:D,3,0)</f>
        <v>#N/A</v>
      </c>
      <c r="L1314" t="str">
        <f t="shared" si="143"/>
        <v>Abril</v>
      </c>
      <c r="M1314" t="str">
        <f t="shared" si="144"/>
        <v>2018</v>
      </c>
      <c r="N1314" t="str">
        <f t="shared" si="145"/>
        <v>Abril de 2018</v>
      </c>
      <c r="O1314" s="24">
        <f t="shared" si="146"/>
        <v>43208</v>
      </c>
    </row>
    <row r="1315" spans="1:15" x14ac:dyDescent="0.3">
      <c r="A1315" s="1" t="s">
        <v>1538</v>
      </c>
      <c r="B1315" s="1" t="str">
        <f t="shared" si="140"/>
        <v>Abril 19 de 2018</v>
      </c>
      <c r="C1315" s="1" t="s">
        <v>428</v>
      </c>
      <c r="D1315" s="2">
        <v>2751.73</v>
      </c>
      <c r="E1315" s="1" t="s">
        <v>429</v>
      </c>
      <c r="F1315" s="3">
        <v>-6.4644762503139636E-2</v>
      </c>
      <c r="G1315" s="1" t="s">
        <v>430</v>
      </c>
      <c r="H1315" s="8">
        <f>VLOOKUP(B1315,'TRM2'!C:D,2,0)</f>
        <v>2705.64</v>
      </c>
      <c r="I1315" s="9">
        <f t="shared" si="141"/>
        <v>7445190.7571999999</v>
      </c>
      <c r="J1315" s="7">
        <f t="shared" si="142"/>
        <v>7445.1907572</v>
      </c>
      <c r="K1315" t="e">
        <f>VLOOKUP(A1315,'Cacao Nacional'!B:D,3,0)</f>
        <v>#N/A</v>
      </c>
      <c r="L1315" t="str">
        <f t="shared" si="143"/>
        <v>Abril</v>
      </c>
      <c r="M1315" t="str">
        <f t="shared" si="144"/>
        <v>2018</v>
      </c>
      <c r="N1315" t="str">
        <f t="shared" si="145"/>
        <v>Abril de 2018</v>
      </c>
      <c r="O1315" s="24">
        <f t="shared" si="146"/>
        <v>43209</v>
      </c>
    </row>
    <row r="1316" spans="1:15" x14ac:dyDescent="0.3">
      <c r="A1316" s="1" t="s">
        <v>1539</v>
      </c>
      <c r="B1316" s="1" t="str">
        <f t="shared" si="140"/>
        <v>Abril 20 de 2018</v>
      </c>
      <c r="C1316" s="1" t="s">
        <v>428</v>
      </c>
      <c r="D1316" s="2">
        <v>2669.03</v>
      </c>
      <c r="E1316" s="1" t="s">
        <v>429</v>
      </c>
      <c r="F1316" s="3">
        <v>-3.0053820687349346</v>
      </c>
      <c r="G1316" s="1" t="s">
        <v>430</v>
      </c>
      <c r="H1316" s="8">
        <f>VLOOKUP(B1316,'TRM2'!C:D,2,0)</f>
        <v>2724.47</v>
      </c>
      <c r="I1316" s="9">
        <f t="shared" si="141"/>
        <v>7271692.1640999997</v>
      </c>
      <c r="J1316" s="7">
        <f t="shared" si="142"/>
        <v>7271.6921640999999</v>
      </c>
      <c r="K1316" t="e">
        <f>VLOOKUP(A1316,'Cacao Nacional'!B:D,3,0)</f>
        <v>#N/A</v>
      </c>
      <c r="L1316" t="str">
        <f t="shared" si="143"/>
        <v>Abril</v>
      </c>
      <c r="M1316" t="str">
        <f t="shared" si="144"/>
        <v>2018</v>
      </c>
      <c r="N1316" t="str">
        <f t="shared" si="145"/>
        <v>Abril de 2018</v>
      </c>
      <c r="O1316" s="24">
        <f t="shared" si="146"/>
        <v>43210</v>
      </c>
    </row>
    <row r="1317" spans="1:15" x14ac:dyDescent="0.3">
      <c r="A1317" s="1" t="s">
        <v>246</v>
      </c>
      <c r="B1317" s="1" t="str">
        <f t="shared" si="140"/>
        <v>Abril 23 de 2018</v>
      </c>
      <c r="C1317" s="1" t="s">
        <v>428</v>
      </c>
      <c r="D1317" s="2">
        <v>2669.03</v>
      </c>
      <c r="E1317" s="1" t="s">
        <v>429</v>
      </c>
      <c r="F1317" s="3">
        <v>0</v>
      </c>
      <c r="G1317" s="1" t="s">
        <v>430</v>
      </c>
      <c r="H1317" s="8">
        <f>VLOOKUP(B1317,'TRM2'!C:D,2,0)</f>
        <v>2757.96</v>
      </c>
      <c r="I1317" s="9">
        <f t="shared" si="141"/>
        <v>7361077.9788000006</v>
      </c>
      <c r="J1317" s="7">
        <f t="shared" si="142"/>
        <v>7361.0779788000009</v>
      </c>
      <c r="K1317">
        <f>VLOOKUP(A1317,'Cacao Nacional'!B:D,3,0)</f>
        <v>6330</v>
      </c>
      <c r="L1317" t="str">
        <f t="shared" si="143"/>
        <v>Abril</v>
      </c>
      <c r="M1317" t="str">
        <f t="shared" si="144"/>
        <v>2018</v>
      </c>
      <c r="N1317" t="str">
        <f t="shared" si="145"/>
        <v>Abril de 2018</v>
      </c>
      <c r="O1317" s="24">
        <f t="shared" si="146"/>
        <v>43213</v>
      </c>
    </row>
    <row r="1318" spans="1:15" x14ac:dyDescent="0.3">
      <c r="A1318" s="1" t="s">
        <v>1540</v>
      </c>
      <c r="B1318" s="1" t="str">
        <f t="shared" si="140"/>
        <v>Abril 24 de 2018</v>
      </c>
      <c r="C1318" s="1" t="s">
        <v>428</v>
      </c>
      <c r="D1318" s="2">
        <v>2735.19</v>
      </c>
      <c r="E1318" s="1" t="s">
        <v>429</v>
      </c>
      <c r="F1318" s="3">
        <v>2.478803160698825</v>
      </c>
      <c r="G1318" s="1" t="s">
        <v>430</v>
      </c>
      <c r="H1318" s="8">
        <f>VLOOKUP(B1318,'TRM2'!C:D,2,0)</f>
        <v>2799.45</v>
      </c>
      <c r="I1318" s="9">
        <f t="shared" si="141"/>
        <v>7657027.6454999996</v>
      </c>
      <c r="J1318" s="7">
        <f t="shared" si="142"/>
        <v>7657.0276454999994</v>
      </c>
      <c r="K1318" t="e">
        <f>VLOOKUP(A1318,'Cacao Nacional'!B:D,3,0)</f>
        <v>#N/A</v>
      </c>
      <c r="L1318" t="str">
        <f t="shared" si="143"/>
        <v>Abril</v>
      </c>
      <c r="M1318" t="str">
        <f t="shared" si="144"/>
        <v>2018</v>
      </c>
      <c r="N1318" t="str">
        <f t="shared" si="145"/>
        <v>Abril de 2018</v>
      </c>
      <c r="O1318" s="24">
        <f t="shared" si="146"/>
        <v>43214</v>
      </c>
    </row>
    <row r="1319" spans="1:15" x14ac:dyDescent="0.3">
      <c r="A1319" s="1" t="s">
        <v>1541</v>
      </c>
      <c r="B1319" s="1" t="str">
        <f t="shared" si="140"/>
        <v>Abril 25 de 2018</v>
      </c>
      <c r="C1319" s="1" t="s">
        <v>428</v>
      </c>
      <c r="D1319" s="2">
        <v>2745.07</v>
      </c>
      <c r="E1319" s="1" t="s">
        <v>429</v>
      </c>
      <c r="F1319" s="3">
        <v>0.36121805066558849</v>
      </c>
      <c r="G1319" s="1" t="s">
        <v>430</v>
      </c>
      <c r="H1319" s="8">
        <f>VLOOKUP(B1319,'TRM2'!C:D,2,0)</f>
        <v>2785.22</v>
      </c>
      <c r="I1319" s="9">
        <f t="shared" si="141"/>
        <v>7645623.8653999995</v>
      </c>
      <c r="J1319" s="7">
        <f t="shared" si="142"/>
        <v>7645.6238653999999</v>
      </c>
      <c r="K1319" t="e">
        <f>VLOOKUP(A1319,'Cacao Nacional'!B:D,3,0)</f>
        <v>#N/A</v>
      </c>
      <c r="L1319" t="str">
        <f t="shared" si="143"/>
        <v>Abril</v>
      </c>
      <c r="M1319" t="str">
        <f t="shared" si="144"/>
        <v>2018</v>
      </c>
      <c r="N1319" t="str">
        <f t="shared" si="145"/>
        <v>Abril de 2018</v>
      </c>
      <c r="O1319" s="24">
        <f t="shared" si="146"/>
        <v>43215</v>
      </c>
    </row>
    <row r="1320" spans="1:15" x14ac:dyDescent="0.3">
      <c r="A1320" s="1" t="s">
        <v>1542</v>
      </c>
      <c r="B1320" s="1" t="str">
        <f t="shared" si="140"/>
        <v>Abril 26 de 2018</v>
      </c>
      <c r="C1320" s="1" t="s">
        <v>428</v>
      </c>
      <c r="D1320" s="2">
        <v>2730.92</v>
      </c>
      <c r="E1320" s="1" t="s">
        <v>429</v>
      </c>
      <c r="F1320" s="3">
        <v>-0.51546955086755863</v>
      </c>
      <c r="G1320" s="1" t="s">
        <v>430</v>
      </c>
      <c r="H1320" s="8">
        <f>VLOOKUP(B1320,'TRM2'!C:D,2,0)</f>
        <v>2820.29</v>
      </c>
      <c r="I1320" s="9">
        <f t="shared" si="141"/>
        <v>7701986.3668</v>
      </c>
      <c r="J1320" s="7">
        <f t="shared" si="142"/>
        <v>7701.9863667999998</v>
      </c>
      <c r="K1320" t="e">
        <f>VLOOKUP(A1320,'Cacao Nacional'!B:D,3,0)</f>
        <v>#N/A</v>
      </c>
      <c r="L1320" t="str">
        <f t="shared" si="143"/>
        <v>Abril</v>
      </c>
      <c r="M1320" t="str">
        <f t="shared" si="144"/>
        <v>2018</v>
      </c>
      <c r="N1320" t="str">
        <f t="shared" si="145"/>
        <v>Abril de 2018</v>
      </c>
      <c r="O1320" s="24">
        <f t="shared" si="146"/>
        <v>43216</v>
      </c>
    </row>
    <row r="1321" spans="1:15" x14ac:dyDescent="0.3">
      <c r="A1321" s="1" t="s">
        <v>1543</v>
      </c>
      <c r="B1321" s="1" t="str">
        <f t="shared" si="140"/>
        <v>Abril 27 de 2018</v>
      </c>
      <c r="C1321" s="1" t="s">
        <v>428</v>
      </c>
      <c r="D1321" s="2">
        <v>2741.37</v>
      </c>
      <c r="E1321" s="1" t="s">
        <v>429</v>
      </c>
      <c r="F1321" s="3">
        <v>0.38265492947430968</v>
      </c>
      <c r="G1321" s="1" t="s">
        <v>430</v>
      </c>
      <c r="H1321" s="8">
        <f>VLOOKUP(B1321,'TRM2'!C:D,2,0)</f>
        <v>2812.83</v>
      </c>
      <c r="I1321" s="9">
        <f t="shared" si="141"/>
        <v>7711007.7770999996</v>
      </c>
      <c r="J1321" s="7">
        <f t="shared" si="142"/>
        <v>7711.0077770999997</v>
      </c>
      <c r="K1321" t="e">
        <f>VLOOKUP(A1321,'Cacao Nacional'!B:D,3,0)</f>
        <v>#N/A</v>
      </c>
      <c r="L1321" t="str">
        <f t="shared" si="143"/>
        <v>Abril</v>
      </c>
      <c r="M1321" t="str">
        <f t="shared" si="144"/>
        <v>2018</v>
      </c>
      <c r="N1321" t="str">
        <f t="shared" si="145"/>
        <v>Abril de 2018</v>
      </c>
      <c r="O1321" s="24">
        <f t="shared" si="146"/>
        <v>43217</v>
      </c>
    </row>
    <row r="1322" spans="1:15" x14ac:dyDescent="0.3">
      <c r="A1322" s="1" t="s">
        <v>247</v>
      </c>
      <c r="B1322" s="1" t="str">
        <f t="shared" si="140"/>
        <v>Abril 30 de 2018</v>
      </c>
      <c r="C1322" s="1" t="s">
        <v>428</v>
      </c>
      <c r="D1322" s="2">
        <v>2746.23</v>
      </c>
      <c r="E1322" s="1" t="s">
        <v>429</v>
      </c>
      <c r="F1322" s="3">
        <v>0.17728362096324565</v>
      </c>
      <c r="G1322" s="1" t="s">
        <v>430</v>
      </c>
      <c r="H1322" s="8">
        <f>VLOOKUP(B1322,'TRM2'!C:D,2,0)</f>
        <v>2806.28</v>
      </c>
      <c r="I1322" s="9">
        <f t="shared" si="141"/>
        <v>7706690.3244000003</v>
      </c>
      <c r="J1322" s="7">
        <f t="shared" si="142"/>
        <v>7706.6903244000005</v>
      </c>
      <c r="K1322">
        <f>VLOOKUP(A1322,'Cacao Nacional'!B:D,3,0)</f>
        <v>6686</v>
      </c>
      <c r="L1322" t="str">
        <f t="shared" si="143"/>
        <v>Abril</v>
      </c>
      <c r="M1322" t="str">
        <f t="shared" si="144"/>
        <v>2018</v>
      </c>
      <c r="N1322" t="str">
        <f t="shared" si="145"/>
        <v>Abril de 2018</v>
      </c>
      <c r="O1322" s="24">
        <f t="shared" si="146"/>
        <v>43220</v>
      </c>
    </row>
    <row r="1323" spans="1:15" x14ac:dyDescent="0.3">
      <c r="A1323" s="1" t="s">
        <v>1544</v>
      </c>
      <c r="B1323" s="1" t="str">
        <f t="shared" si="140"/>
        <v>Mayo 1 de 2018</v>
      </c>
      <c r="C1323" s="1" t="s">
        <v>428</v>
      </c>
      <c r="D1323" s="2">
        <v>2799.5</v>
      </c>
      <c r="E1323" s="1" t="s">
        <v>429</v>
      </c>
      <c r="F1323" s="3">
        <v>1.9397501301784623</v>
      </c>
      <c r="G1323" s="1" t="s">
        <v>430</v>
      </c>
      <c r="H1323" s="8">
        <f>VLOOKUP(B1323,'TRM2'!C:D,2,0)</f>
        <v>2809.92</v>
      </c>
      <c r="I1323" s="9">
        <f t="shared" si="141"/>
        <v>7866371.04</v>
      </c>
      <c r="J1323" s="7">
        <f t="shared" si="142"/>
        <v>7866.37104</v>
      </c>
      <c r="K1323" t="e">
        <f>VLOOKUP(A1323,'Cacao Nacional'!B:D,3,0)</f>
        <v>#N/A</v>
      </c>
      <c r="L1323" t="str">
        <f t="shared" si="143"/>
        <v>Mayo</v>
      </c>
      <c r="M1323" t="str">
        <f t="shared" si="144"/>
        <v>2018</v>
      </c>
      <c r="N1323" t="str">
        <f t="shared" si="145"/>
        <v>Mayo de 2018</v>
      </c>
      <c r="O1323" s="24">
        <f t="shared" si="146"/>
        <v>43221</v>
      </c>
    </row>
    <row r="1324" spans="1:15" x14ac:dyDescent="0.3">
      <c r="A1324" s="1" t="s">
        <v>1545</v>
      </c>
      <c r="B1324" s="1" t="str">
        <f t="shared" si="140"/>
        <v>Mayo 2 de 2018</v>
      </c>
      <c r="C1324" s="1" t="s">
        <v>428</v>
      </c>
      <c r="D1324" s="2">
        <v>2752.98</v>
      </c>
      <c r="E1324" s="1" t="s">
        <v>429</v>
      </c>
      <c r="F1324" s="3">
        <v>-1.6617253080907297</v>
      </c>
      <c r="G1324" s="1" t="s">
        <v>430</v>
      </c>
      <c r="H1324" s="8">
        <f>VLOOKUP(B1324,'TRM2'!C:D,2,0)</f>
        <v>2809.92</v>
      </c>
      <c r="I1324" s="9">
        <f t="shared" si="141"/>
        <v>7735653.5616000006</v>
      </c>
      <c r="J1324" s="7">
        <f t="shared" si="142"/>
        <v>7735.653561600001</v>
      </c>
      <c r="K1324" t="e">
        <f>VLOOKUP(A1324,'Cacao Nacional'!B:D,3,0)</f>
        <v>#N/A</v>
      </c>
      <c r="L1324" t="str">
        <f t="shared" si="143"/>
        <v>Mayo</v>
      </c>
      <c r="M1324" t="str">
        <f t="shared" si="144"/>
        <v>2018</v>
      </c>
      <c r="N1324" t="str">
        <f t="shared" si="145"/>
        <v>Mayo de 2018</v>
      </c>
      <c r="O1324" s="24">
        <f t="shared" si="146"/>
        <v>43222</v>
      </c>
    </row>
    <row r="1325" spans="1:15" x14ac:dyDescent="0.3">
      <c r="A1325" s="1" t="s">
        <v>1546</v>
      </c>
      <c r="B1325" s="1" t="str">
        <f t="shared" si="140"/>
        <v>Mayo 3 de 2018</v>
      </c>
      <c r="C1325" s="1" t="s">
        <v>428</v>
      </c>
      <c r="D1325" s="2">
        <v>2767.13</v>
      </c>
      <c r="E1325" s="1" t="s">
        <v>429</v>
      </c>
      <c r="F1325" s="3">
        <v>0.51398847794027169</v>
      </c>
      <c r="G1325" s="1" t="s">
        <v>430</v>
      </c>
      <c r="H1325" s="8">
        <f>VLOOKUP(B1325,'TRM2'!C:D,2,0)</f>
        <v>2831.99</v>
      </c>
      <c r="I1325" s="9">
        <f t="shared" si="141"/>
        <v>7836484.4886999996</v>
      </c>
      <c r="J1325" s="7">
        <f t="shared" si="142"/>
        <v>7836.4844886999999</v>
      </c>
      <c r="K1325" t="e">
        <f>VLOOKUP(A1325,'Cacao Nacional'!B:D,3,0)</f>
        <v>#N/A</v>
      </c>
      <c r="L1325" t="str">
        <f t="shared" si="143"/>
        <v>Mayo</v>
      </c>
      <c r="M1325" t="str">
        <f t="shared" si="144"/>
        <v>2018</v>
      </c>
      <c r="N1325" t="str">
        <f t="shared" si="145"/>
        <v>Mayo de 2018</v>
      </c>
      <c r="O1325" s="24">
        <f t="shared" si="146"/>
        <v>43223</v>
      </c>
    </row>
    <row r="1326" spans="1:15" x14ac:dyDescent="0.3">
      <c r="A1326" s="1" t="s">
        <v>1547</v>
      </c>
      <c r="B1326" s="1" t="str">
        <f t="shared" si="140"/>
        <v>Mayo 4 de 2018</v>
      </c>
      <c r="C1326" s="1" t="s">
        <v>428</v>
      </c>
      <c r="D1326" s="2">
        <v>2734</v>
      </c>
      <c r="E1326" s="1" t="s">
        <v>429</v>
      </c>
      <c r="F1326" s="3">
        <v>-1.197269372960436</v>
      </c>
      <c r="G1326" s="1" t="s">
        <v>430</v>
      </c>
      <c r="H1326" s="8">
        <f>VLOOKUP(B1326,'TRM2'!C:D,2,0)</f>
        <v>2857.85</v>
      </c>
      <c r="I1326" s="9">
        <f t="shared" si="141"/>
        <v>7813361.8999999994</v>
      </c>
      <c r="J1326" s="7">
        <f t="shared" si="142"/>
        <v>7813.3618999999999</v>
      </c>
      <c r="K1326" t="e">
        <f>VLOOKUP(A1326,'Cacao Nacional'!B:D,3,0)</f>
        <v>#N/A</v>
      </c>
      <c r="L1326" t="str">
        <f t="shared" si="143"/>
        <v>Mayo</v>
      </c>
      <c r="M1326" t="str">
        <f t="shared" si="144"/>
        <v>2018</v>
      </c>
      <c r="N1326" t="str">
        <f t="shared" si="145"/>
        <v>Mayo de 2018</v>
      </c>
      <c r="O1326" s="24">
        <f t="shared" si="146"/>
        <v>43224</v>
      </c>
    </row>
    <row r="1327" spans="1:15" x14ac:dyDescent="0.3">
      <c r="A1327" s="1" t="s">
        <v>248</v>
      </c>
      <c r="B1327" s="1" t="str">
        <f t="shared" si="140"/>
        <v>Mayo 7 de 2018</v>
      </c>
      <c r="C1327" s="1" t="s">
        <v>428</v>
      </c>
      <c r="D1327" s="2">
        <v>2775.24</v>
      </c>
      <c r="E1327" s="1" t="s">
        <v>429</v>
      </c>
      <c r="F1327" s="3">
        <v>1.5084125822969927</v>
      </c>
      <c r="G1327" s="1" t="s">
        <v>430</v>
      </c>
      <c r="H1327" s="8">
        <f>VLOOKUP(B1327,'TRM2'!C:D,2,0)</f>
        <v>2843.41</v>
      </c>
      <c r="I1327" s="9">
        <f t="shared" si="141"/>
        <v>7891145.1683999989</v>
      </c>
      <c r="J1327" s="7">
        <f t="shared" si="142"/>
        <v>7891.1451683999985</v>
      </c>
      <c r="K1327">
        <f>VLOOKUP(A1327,'Cacao Nacional'!B:D,3,0)</f>
        <v>6686</v>
      </c>
      <c r="L1327" t="str">
        <f t="shared" si="143"/>
        <v>Mayo</v>
      </c>
      <c r="M1327" t="str">
        <f t="shared" si="144"/>
        <v>2018</v>
      </c>
      <c r="N1327" t="str">
        <f t="shared" si="145"/>
        <v>Mayo de 2018</v>
      </c>
      <c r="O1327" s="24">
        <f t="shared" si="146"/>
        <v>43227</v>
      </c>
    </row>
    <row r="1328" spans="1:15" x14ac:dyDescent="0.3">
      <c r="A1328" s="1" t="s">
        <v>1548</v>
      </c>
      <c r="B1328" s="1" t="str">
        <f t="shared" si="140"/>
        <v>Mayo 8 de 2018</v>
      </c>
      <c r="C1328" s="1" t="s">
        <v>428</v>
      </c>
      <c r="D1328" s="2">
        <v>2731.04</v>
      </c>
      <c r="E1328" s="1" t="s">
        <v>429</v>
      </c>
      <c r="F1328" s="3">
        <v>-1.5926550496533569</v>
      </c>
      <c r="G1328" s="1" t="s">
        <v>430</v>
      </c>
      <c r="H1328" s="8" t="e">
        <f>VLOOKUP(B1328,'TRM2'!C:D,2,0)</f>
        <v>#N/A</v>
      </c>
      <c r="I1328" s="9" t="e">
        <f t="shared" si="141"/>
        <v>#N/A</v>
      </c>
      <c r="J1328" s="7" t="e">
        <f t="shared" si="142"/>
        <v>#N/A</v>
      </c>
      <c r="K1328" t="e">
        <f>VLOOKUP(A1328,'Cacao Nacional'!B:D,3,0)</f>
        <v>#N/A</v>
      </c>
      <c r="L1328" t="str">
        <f t="shared" si="143"/>
        <v>Mayo</v>
      </c>
      <c r="M1328" t="str">
        <f t="shared" si="144"/>
        <v>2018</v>
      </c>
      <c r="N1328" t="str">
        <f t="shared" si="145"/>
        <v>Mayo de 2018</v>
      </c>
      <c r="O1328" s="24">
        <f t="shared" si="146"/>
        <v>43228</v>
      </c>
    </row>
    <row r="1329" spans="1:15" x14ac:dyDescent="0.3">
      <c r="A1329" s="1" t="s">
        <v>1549</v>
      </c>
      <c r="B1329" s="1" t="str">
        <f t="shared" si="140"/>
        <v>Mayo 9 de 2018</v>
      </c>
      <c r="C1329" s="1" t="s">
        <v>428</v>
      </c>
      <c r="D1329" s="2">
        <v>2727.93</v>
      </c>
      <c r="E1329" s="1" t="s">
        <v>429</v>
      </c>
      <c r="F1329" s="3">
        <v>-0.11387603257367623</v>
      </c>
      <c r="G1329" s="1" t="s">
        <v>430</v>
      </c>
      <c r="H1329" s="8">
        <f>VLOOKUP(B1329,'TRM2'!C:D,2,0)</f>
        <v>2866</v>
      </c>
      <c r="I1329" s="9">
        <f t="shared" si="141"/>
        <v>7818247.3799999999</v>
      </c>
      <c r="J1329" s="7">
        <f t="shared" si="142"/>
        <v>7818.2473799999998</v>
      </c>
      <c r="K1329" t="e">
        <f>VLOOKUP(A1329,'Cacao Nacional'!B:D,3,0)</f>
        <v>#N/A</v>
      </c>
      <c r="L1329" t="str">
        <f t="shared" si="143"/>
        <v>Mayo</v>
      </c>
      <c r="M1329" t="str">
        <f t="shared" si="144"/>
        <v>2018</v>
      </c>
      <c r="N1329" t="str">
        <f t="shared" si="145"/>
        <v>Mayo de 2018</v>
      </c>
      <c r="O1329" s="24">
        <f t="shared" si="146"/>
        <v>43229</v>
      </c>
    </row>
    <row r="1330" spans="1:15" x14ac:dyDescent="0.3">
      <c r="A1330" s="1" t="s">
        <v>1550</v>
      </c>
      <c r="B1330" s="1" t="str">
        <f t="shared" si="140"/>
        <v>Mayo 10 de 2018</v>
      </c>
      <c r="C1330" s="1" t="s">
        <v>428</v>
      </c>
      <c r="D1330" s="2">
        <v>2719.47</v>
      </c>
      <c r="E1330" s="1" t="s">
        <v>429</v>
      </c>
      <c r="F1330" s="3">
        <v>-0.31012525981238659</v>
      </c>
      <c r="G1330" s="1" t="s">
        <v>430</v>
      </c>
      <c r="H1330" s="8">
        <f>VLOOKUP(B1330,'TRM2'!C:D,2,0)</f>
        <v>2859.51</v>
      </c>
      <c r="I1330" s="9">
        <f t="shared" si="141"/>
        <v>7776351.6596999997</v>
      </c>
      <c r="J1330" s="7">
        <f t="shared" si="142"/>
        <v>7776.3516596999998</v>
      </c>
      <c r="K1330" t="e">
        <f>VLOOKUP(A1330,'Cacao Nacional'!B:D,3,0)</f>
        <v>#N/A</v>
      </c>
      <c r="L1330" t="str">
        <f t="shared" si="143"/>
        <v>Mayo</v>
      </c>
      <c r="M1330" t="str">
        <f t="shared" si="144"/>
        <v>2018</v>
      </c>
      <c r="N1330" t="str">
        <f t="shared" si="145"/>
        <v>Mayo de 2018</v>
      </c>
      <c r="O1330" s="24">
        <f t="shared" si="146"/>
        <v>43230</v>
      </c>
    </row>
    <row r="1331" spans="1:15" x14ac:dyDescent="0.3">
      <c r="A1331" s="1" t="s">
        <v>1551</v>
      </c>
      <c r="B1331" s="1" t="str">
        <f t="shared" si="140"/>
        <v>Mayo 11 de 2018</v>
      </c>
      <c r="C1331" s="1" t="s">
        <v>428</v>
      </c>
      <c r="D1331" s="2">
        <v>2757.91</v>
      </c>
      <c r="E1331" s="1" t="s">
        <v>429</v>
      </c>
      <c r="F1331" s="3">
        <v>1.4135107208389892</v>
      </c>
      <c r="G1331" s="1" t="s">
        <v>430</v>
      </c>
      <c r="H1331" s="8">
        <f>VLOOKUP(B1331,'TRM2'!C:D,2,0)</f>
        <v>2822.37</v>
      </c>
      <c r="I1331" s="9">
        <f t="shared" si="141"/>
        <v>7783842.4466999993</v>
      </c>
      <c r="J1331" s="7">
        <f t="shared" si="142"/>
        <v>7783.8424466999995</v>
      </c>
      <c r="K1331" t="e">
        <f>VLOOKUP(A1331,'Cacao Nacional'!B:D,3,0)</f>
        <v>#N/A</v>
      </c>
      <c r="L1331" t="str">
        <f t="shared" si="143"/>
        <v>Mayo</v>
      </c>
      <c r="M1331" t="str">
        <f t="shared" si="144"/>
        <v>2018</v>
      </c>
      <c r="N1331" t="str">
        <f t="shared" si="145"/>
        <v>Mayo de 2018</v>
      </c>
      <c r="O1331" s="24">
        <f t="shared" si="146"/>
        <v>43231</v>
      </c>
    </row>
    <row r="1332" spans="1:15" x14ac:dyDescent="0.3">
      <c r="A1332" s="1" t="s">
        <v>249</v>
      </c>
      <c r="B1332" s="1" t="str">
        <f t="shared" si="140"/>
        <v>Mayo 14 de 2018</v>
      </c>
      <c r="C1332" s="1" t="s">
        <v>428</v>
      </c>
      <c r="D1332" s="2">
        <v>2735.52</v>
      </c>
      <c r="E1332" s="1" t="s">
        <v>429</v>
      </c>
      <c r="F1332" s="3">
        <v>-0.81184665199371531</v>
      </c>
      <c r="G1332" s="1" t="s">
        <v>430</v>
      </c>
      <c r="H1332" s="8">
        <f>VLOOKUP(B1332,'TRM2'!C:D,2,0)</f>
        <v>2824.05</v>
      </c>
      <c r="I1332" s="9">
        <f t="shared" si="141"/>
        <v>7725245.2560000001</v>
      </c>
      <c r="J1332" s="7">
        <f t="shared" si="142"/>
        <v>7725.2452560000002</v>
      </c>
      <c r="K1332">
        <f>VLOOKUP(A1332,'Cacao Nacional'!B:D,3,0)</f>
        <v>6750</v>
      </c>
      <c r="L1332" t="str">
        <f t="shared" si="143"/>
        <v>Mayo</v>
      </c>
      <c r="M1332" t="str">
        <f t="shared" si="144"/>
        <v>2018</v>
      </c>
      <c r="N1332" t="str">
        <f t="shared" si="145"/>
        <v>Mayo de 2018</v>
      </c>
      <c r="O1332" s="24">
        <f t="shared" si="146"/>
        <v>43234</v>
      </c>
    </row>
    <row r="1333" spans="1:15" x14ac:dyDescent="0.3">
      <c r="A1333" s="1" t="s">
        <v>1552</v>
      </c>
      <c r="B1333" s="1" t="str">
        <f t="shared" si="140"/>
        <v>Mayo 15 de 2018</v>
      </c>
      <c r="C1333" s="1" t="s">
        <v>428</v>
      </c>
      <c r="D1333" s="2">
        <v>2637.87</v>
      </c>
      <c r="E1333" s="1" t="s">
        <v>429</v>
      </c>
      <c r="F1333" s="3">
        <v>-3.5697052114406067</v>
      </c>
      <c r="G1333" s="1" t="s">
        <v>430</v>
      </c>
      <c r="H1333" s="8">
        <f>VLOOKUP(B1333,'TRM2'!C:D,2,0)</f>
        <v>2824.05</v>
      </c>
      <c r="I1333" s="9">
        <f t="shared" si="141"/>
        <v>7449476.7735000001</v>
      </c>
      <c r="J1333" s="7">
        <f t="shared" si="142"/>
        <v>7449.4767735000005</v>
      </c>
      <c r="K1333" t="e">
        <f>VLOOKUP(A1333,'Cacao Nacional'!B:D,3,0)</f>
        <v>#N/A</v>
      </c>
      <c r="L1333" t="str">
        <f t="shared" si="143"/>
        <v>Mayo</v>
      </c>
      <c r="M1333" t="str">
        <f t="shared" si="144"/>
        <v>2018</v>
      </c>
      <c r="N1333" t="str">
        <f t="shared" si="145"/>
        <v>Mayo de 2018</v>
      </c>
      <c r="O1333" s="24">
        <f t="shared" si="146"/>
        <v>43235</v>
      </c>
    </row>
    <row r="1334" spans="1:15" x14ac:dyDescent="0.3">
      <c r="A1334" s="1" t="s">
        <v>1553</v>
      </c>
      <c r="B1334" s="1" t="str">
        <f t="shared" si="140"/>
        <v>Mayo 16 de 2018</v>
      </c>
      <c r="C1334" s="1" t="s">
        <v>428</v>
      </c>
      <c r="D1334" s="2">
        <v>2682.58</v>
      </c>
      <c r="E1334" s="1" t="s">
        <v>429</v>
      </c>
      <c r="F1334" s="3">
        <v>1.6949281048724933</v>
      </c>
      <c r="G1334" s="1" t="s">
        <v>430</v>
      </c>
      <c r="H1334" s="8">
        <f>VLOOKUP(B1334,'TRM2'!C:D,2,0)</f>
        <v>2889.87</v>
      </c>
      <c r="I1334" s="9">
        <f t="shared" si="141"/>
        <v>7752307.4645999996</v>
      </c>
      <c r="J1334" s="7">
        <f t="shared" si="142"/>
        <v>7752.3074645999995</v>
      </c>
      <c r="K1334" t="e">
        <f>VLOOKUP(A1334,'Cacao Nacional'!B:D,3,0)</f>
        <v>#N/A</v>
      </c>
      <c r="L1334" t="str">
        <f t="shared" si="143"/>
        <v>Mayo</v>
      </c>
      <c r="M1334" t="str">
        <f t="shared" si="144"/>
        <v>2018</v>
      </c>
      <c r="N1334" t="str">
        <f t="shared" si="145"/>
        <v>Mayo de 2018</v>
      </c>
      <c r="O1334" s="24">
        <f t="shared" si="146"/>
        <v>43236</v>
      </c>
    </row>
    <row r="1335" spans="1:15" x14ac:dyDescent="0.3">
      <c r="A1335" s="1" t="s">
        <v>1554</v>
      </c>
      <c r="B1335" s="1" t="str">
        <f t="shared" si="140"/>
        <v>Mayo 17 de 2018</v>
      </c>
      <c r="C1335" s="1" t="s">
        <v>428</v>
      </c>
      <c r="D1335" s="2">
        <v>2608.62</v>
      </c>
      <c r="E1335" s="1" t="s">
        <v>429</v>
      </c>
      <c r="F1335" s="3">
        <v>-2.7570473201172021</v>
      </c>
      <c r="G1335" s="1" t="s">
        <v>430</v>
      </c>
      <c r="H1335" s="8">
        <f>VLOOKUP(B1335,'TRM2'!C:D,2,0)</f>
        <v>2865.37</v>
      </c>
      <c r="I1335" s="9">
        <f t="shared" si="141"/>
        <v>7474661.4893999994</v>
      </c>
      <c r="J1335" s="7">
        <f t="shared" si="142"/>
        <v>7474.6614893999995</v>
      </c>
      <c r="K1335" t="e">
        <f>VLOOKUP(A1335,'Cacao Nacional'!B:D,3,0)</f>
        <v>#N/A</v>
      </c>
      <c r="L1335" t="str">
        <f t="shared" si="143"/>
        <v>Mayo</v>
      </c>
      <c r="M1335" t="str">
        <f t="shared" si="144"/>
        <v>2018</v>
      </c>
      <c r="N1335" t="str">
        <f t="shared" si="145"/>
        <v>Mayo de 2018</v>
      </c>
      <c r="O1335" s="24">
        <f t="shared" si="146"/>
        <v>43237</v>
      </c>
    </row>
    <row r="1336" spans="1:15" x14ac:dyDescent="0.3">
      <c r="A1336" s="1" t="s">
        <v>1555</v>
      </c>
      <c r="B1336" s="1" t="str">
        <f t="shared" si="140"/>
        <v>Mayo 18 de 2018</v>
      </c>
      <c r="C1336" s="1" t="s">
        <v>428</v>
      </c>
      <c r="D1336" s="2">
        <v>2638.7</v>
      </c>
      <c r="E1336" s="1" t="s">
        <v>429</v>
      </c>
      <c r="F1336" s="3">
        <v>1.1531001065697544</v>
      </c>
      <c r="G1336" s="1" t="s">
        <v>430</v>
      </c>
      <c r="H1336" s="8">
        <f>VLOOKUP(B1336,'TRM2'!C:D,2,0)</f>
        <v>2886.23</v>
      </c>
      <c r="I1336" s="9">
        <f t="shared" si="141"/>
        <v>7615895.1009999998</v>
      </c>
      <c r="J1336" s="7">
        <f t="shared" si="142"/>
        <v>7615.8951010000001</v>
      </c>
      <c r="K1336" t="e">
        <f>VLOOKUP(A1336,'Cacao Nacional'!B:D,3,0)</f>
        <v>#N/A</v>
      </c>
      <c r="L1336" t="str">
        <f t="shared" si="143"/>
        <v>Mayo</v>
      </c>
      <c r="M1336" t="str">
        <f t="shared" si="144"/>
        <v>2018</v>
      </c>
      <c r="N1336" t="str">
        <f t="shared" si="145"/>
        <v>Mayo de 2018</v>
      </c>
      <c r="O1336" s="24">
        <f t="shared" si="146"/>
        <v>43238</v>
      </c>
    </row>
    <row r="1337" spans="1:15" x14ac:dyDescent="0.3">
      <c r="A1337" s="1" t="s">
        <v>250</v>
      </c>
      <c r="B1337" s="1" t="str">
        <f t="shared" si="140"/>
        <v>Mayo 21 de 2018</v>
      </c>
      <c r="C1337" s="1" t="s">
        <v>428</v>
      </c>
      <c r="D1337" s="2">
        <v>2602</v>
      </c>
      <c r="E1337" s="1" t="s">
        <v>429</v>
      </c>
      <c r="F1337" s="3">
        <v>-1.3908363967104946</v>
      </c>
      <c r="G1337" s="1" t="s">
        <v>430</v>
      </c>
      <c r="H1337" s="8">
        <f>VLOOKUP(B1337,'TRM2'!C:D,2,0)</f>
        <v>2925.67</v>
      </c>
      <c r="I1337" s="9">
        <f t="shared" si="141"/>
        <v>7612593.3399999999</v>
      </c>
      <c r="J1337" s="7">
        <f t="shared" si="142"/>
        <v>7612.5933399999994</v>
      </c>
      <c r="K1337">
        <f>VLOOKUP(A1337,'Cacao Nacional'!B:D,3,0)</f>
        <v>6748.3</v>
      </c>
      <c r="L1337" t="str">
        <f t="shared" si="143"/>
        <v>Mayo</v>
      </c>
      <c r="M1337" t="str">
        <f t="shared" si="144"/>
        <v>2018</v>
      </c>
      <c r="N1337" t="str">
        <f t="shared" si="145"/>
        <v>Mayo de 2018</v>
      </c>
      <c r="O1337" s="24">
        <f t="shared" si="146"/>
        <v>43241</v>
      </c>
    </row>
    <row r="1338" spans="1:15" x14ac:dyDescent="0.3">
      <c r="A1338" s="1" t="s">
        <v>1556</v>
      </c>
      <c r="B1338" s="1" t="str">
        <f t="shared" si="140"/>
        <v>Mayo 22 de 2018</v>
      </c>
      <c r="C1338" s="1" t="s">
        <v>428</v>
      </c>
      <c r="D1338" s="2">
        <v>2587.46</v>
      </c>
      <c r="E1338" s="1" t="s">
        <v>429</v>
      </c>
      <c r="F1338" s="3">
        <v>-0.5588009223674083</v>
      </c>
      <c r="G1338" s="1" t="s">
        <v>430</v>
      </c>
      <c r="H1338" s="8">
        <f>VLOOKUP(B1338,'TRM2'!C:D,2,0)</f>
        <v>2897.37</v>
      </c>
      <c r="I1338" s="9">
        <f t="shared" si="141"/>
        <v>7496828.9802000001</v>
      </c>
      <c r="J1338" s="7">
        <f t="shared" si="142"/>
        <v>7496.8289801999999</v>
      </c>
      <c r="K1338" t="e">
        <f>VLOOKUP(A1338,'Cacao Nacional'!B:D,3,0)</f>
        <v>#N/A</v>
      </c>
      <c r="L1338" t="str">
        <f t="shared" si="143"/>
        <v>Mayo</v>
      </c>
      <c r="M1338" t="str">
        <f t="shared" si="144"/>
        <v>2018</v>
      </c>
      <c r="N1338" t="str">
        <f t="shared" si="145"/>
        <v>Mayo de 2018</v>
      </c>
      <c r="O1338" s="24">
        <f t="shared" si="146"/>
        <v>43242</v>
      </c>
    </row>
    <row r="1339" spans="1:15" x14ac:dyDescent="0.3">
      <c r="A1339" s="1" t="s">
        <v>1557</v>
      </c>
      <c r="B1339" s="1" t="str">
        <f t="shared" si="140"/>
        <v>Mayo 23 de 2018</v>
      </c>
      <c r="C1339" s="1" t="s">
        <v>428</v>
      </c>
      <c r="D1339" s="2">
        <v>2608.5</v>
      </c>
      <c r="E1339" s="1" t="s">
        <v>429</v>
      </c>
      <c r="F1339" s="3">
        <v>0.81315266709436917</v>
      </c>
      <c r="G1339" s="1" t="s">
        <v>430</v>
      </c>
      <c r="H1339" s="8">
        <f>VLOOKUP(B1339,'TRM2'!C:D,2,0)</f>
        <v>2851.42</v>
      </c>
      <c r="I1339" s="9">
        <f t="shared" si="141"/>
        <v>7437929.0700000003</v>
      </c>
      <c r="J1339" s="7">
        <f t="shared" si="142"/>
        <v>7437.9290700000001</v>
      </c>
      <c r="K1339" t="e">
        <f>VLOOKUP(A1339,'Cacao Nacional'!B:D,3,0)</f>
        <v>#N/A</v>
      </c>
      <c r="L1339" t="str">
        <f t="shared" si="143"/>
        <v>Mayo</v>
      </c>
      <c r="M1339" t="str">
        <f t="shared" si="144"/>
        <v>2018</v>
      </c>
      <c r="N1339" t="str">
        <f t="shared" si="145"/>
        <v>Mayo de 2018</v>
      </c>
      <c r="O1339" s="24">
        <f t="shared" si="146"/>
        <v>43243</v>
      </c>
    </row>
    <row r="1340" spans="1:15" x14ac:dyDescent="0.3">
      <c r="A1340" s="1" t="s">
        <v>1558</v>
      </c>
      <c r="B1340" s="1" t="str">
        <f t="shared" si="140"/>
        <v>Mayo 24 de 2018</v>
      </c>
      <c r="C1340" s="1" t="s">
        <v>428</v>
      </c>
      <c r="D1340" s="2">
        <v>2593.81</v>
      </c>
      <c r="E1340" s="1" t="s">
        <v>429</v>
      </c>
      <c r="F1340" s="3">
        <v>-0.56315890358443765</v>
      </c>
      <c r="G1340" s="1" t="s">
        <v>430</v>
      </c>
      <c r="H1340" s="8">
        <f>VLOOKUP(B1340,'TRM2'!C:D,2,0)</f>
        <v>2863.24</v>
      </c>
      <c r="I1340" s="9">
        <f t="shared" si="141"/>
        <v>7426700.5443999991</v>
      </c>
      <c r="J1340" s="7">
        <f t="shared" si="142"/>
        <v>7426.7005443999988</v>
      </c>
      <c r="K1340" t="e">
        <f>VLOOKUP(A1340,'Cacao Nacional'!B:D,3,0)</f>
        <v>#N/A</v>
      </c>
      <c r="L1340" t="str">
        <f t="shared" si="143"/>
        <v>Mayo</v>
      </c>
      <c r="M1340" t="str">
        <f t="shared" si="144"/>
        <v>2018</v>
      </c>
      <c r="N1340" t="str">
        <f t="shared" si="145"/>
        <v>Mayo de 2018</v>
      </c>
      <c r="O1340" s="24">
        <f t="shared" si="146"/>
        <v>43244</v>
      </c>
    </row>
    <row r="1341" spans="1:15" x14ac:dyDescent="0.3">
      <c r="A1341" s="1" t="s">
        <v>1559</v>
      </c>
      <c r="B1341" s="1" t="str">
        <f t="shared" si="140"/>
        <v>Mayo 25 de 2018</v>
      </c>
      <c r="C1341" s="1" t="s">
        <v>428</v>
      </c>
      <c r="D1341" s="2">
        <v>2558.5500000000002</v>
      </c>
      <c r="E1341" s="1" t="s">
        <v>429</v>
      </c>
      <c r="F1341" s="3">
        <v>-1.3593902406112923</v>
      </c>
      <c r="G1341" s="1" t="s">
        <v>430</v>
      </c>
      <c r="H1341" s="8">
        <f>VLOOKUP(B1341,'TRM2'!C:D,2,0)</f>
        <v>2863.12</v>
      </c>
      <c r="I1341" s="9">
        <f t="shared" si="141"/>
        <v>7325435.676</v>
      </c>
      <c r="J1341" s="7">
        <f t="shared" si="142"/>
        <v>7325.4356760000001</v>
      </c>
      <c r="K1341" t="e">
        <f>VLOOKUP(A1341,'Cacao Nacional'!B:D,3,0)</f>
        <v>#N/A</v>
      </c>
      <c r="L1341" t="str">
        <f t="shared" si="143"/>
        <v>Mayo</v>
      </c>
      <c r="M1341" t="str">
        <f t="shared" si="144"/>
        <v>2018</v>
      </c>
      <c r="N1341" t="str">
        <f t="shared" si="145"/>
        <v>Mayo de 2018</v>
      </c>
      <c r="O1341" s="24">
        <f t="shared" si="146"/>
        <v>43245</v>
      </c>
    </row>
    <row r="1342" spans="1:15" x14ac:dyDescent="0.3">
      <c r="A1342" s="1" t="s">
        <v>1560</v>
      </c>
      <c r="B1342" s="1" t="str">
        <f t="shared" si="140"/>
        <v>Mayo 29 de 2018</v>
      </c>
      <c r="C1342" s="1" t="s">
        <v>428</v>
      </c>
      <c r="D1342" s="2">
        <v>2505.87</v>
      </c>
      <c r="E1342" s="1" t="s">
        <v>429</v>
      </c>
      <c r="F1342" s="3">
        <v>-2.0589787184147381</v>
      </c>
      <c r="G1342" s="1" t="s">
        <v>430</v>
      </c>
      <c r="H1342" s="8">
        <f>VLOOKUP(B1342,'TRM2'!C:D,2,0)</f>
        <v>2887.16</v>
      </c>
      <c r="I1342" s="9">
        <f t="shared" si="141"/>
        <v>7234847.6291999994</v>
      </c>
      <c r="J1342" s="7">
        <f t="shared" si="142"/>
        <v>7234.8476291999996</v>
      </c>
      <c r="K1342" t="e">
        <f>VLOOKUP(A1342,'Cacao Nacional'!B:D,3,0)</f>
        <v>#N/A</v>
      </c>
      <c r="L1342" t="str">
        <f t="shared" si="143"/>
        <v>Mayo</v>
      </c>
      <c r="M1342" t="str">
        <f t="shared" si="144"/>
        <v>2018</v>
      </c>
      <c r="N1342" t="str">
        <f t="shared" si="145"/>
        <v>Mayo de 2018</v>
      </c>
      <c r="O1342" s="24">
        <f t="shared" si="146"/>
        <v>43249</v>
      </c>
    </row>
    <row r="1343" spans="1:15" x14ac:dyDescent="0.3">
      <c r="A1343" s="1" t="s">
        <v>1561</v>
      </c>
      <c r="B1343" s="1" t="str">
        <f t="shared" si="140"/>
        <v>Mayo 30 de 2018</v>
      </c>
      <c r="C1343" s="1" t="s">
        <v>428</v>
      </c>
      <c r="D1343" s="2">
        <v>2530.27</v>
      </c>
      <c r="E1343" s="1" t="s">
        <v>429</v>
      </c>
      <c r="F1343" s="3">
        <v>0.97371372018500923</v>
      </c>
      <c r="G1343" s="1" t="s">
        <v>430</v>
      </c>
      <c r="H1343" s="8">
        <f>VLOOKUP(B1343,'TRM2'!C:D,2,0)</f>
        <v>2893.82</v>
      </c>
      <c r="I1343" s="9">
        <f t="shared" si="141"/>
        <v>7322145.9314000001</v>
      </c>
      <c r="J1343" s="7">
        <f t="shared" si="142"/>
        <v>7322.1459314000003</v>
      </c>
      <c r="K1343" t="e">
        <f>VLOOKUP(A1343,'Cacao Nacional'!B:D,3,0)</f>
        <v>#N/A</v>
      </c>
      <c r="L1343" t="str">
        <f t="shared" si="143"/>
        <v>Mayo</v>
      </c>
      <c r="M1343" t="str">
        <f t="shared" si="144"/>
        <v>2018</v>
      </c>
      <c r="N1343" t="str">
        <f t="shared" si="145"/>
        <v>Mayo de 2018</v>
      </c>
      <c r="O1343" s="24">
        <f t="shared" si="146"/>
        <v>43250</v>
      </c>
    </row>
    <row r="1344" spans="1:15" x14ac:dyDescent="0.3">
      <c r="A1344" s="1" t="s">
        <v>1562</v>
      </c>
      <c r="B1344" s="1" t="str">
        <f t="shared" si="140"/>
        <v>Mayo 31 de 2018</v>
      </c>
      <c r="C1344" s="1" t="s">
        <v>428</v>
      </c>
      <c r="D1344" s="2">
        <v>2463.66</v>
      </c>
      <c r="E1344" s="1" t="s">
        <v>429</v>
      </c>
      <c r="F1344" s="3">
        <v>-2.6325253826666768</v>
      </c>
      <c r="G1344" s="1" t="s">
        <v>430</v>
      </c>
      <c r="H1344" s="8">
        <f>VLOOKUP(B1344,'TRM2'!C:D,2,0)</f>
        <v>2879.32</v>
      </c>
      <c r="I1344" s="9">
        <f t="shared" si="141"/>
        <v>7093665.5111999996</v>
      </c>
      <c r="J1344" s="7">
        <f t="shared" si="142"/>
        <v>7093.6655111999999</v>
      </c>
      <c r="K1344" t="e">
        <f>VLOOKUP(A1344,'Cacao Nacional'!B:D,3,0)</f>
        <v>#N/A</v>
      </c>
      <c r="L1344" t="str">
        <f t="shared" si="143"/>
        <v>Mayo</v>
      </c>
      <c r="M1344" t="str">
        <f t="shared" si="144"/>
        <v>2018</v>
      </c>
      <c r="N1344" t="str">
        <f t="shared" si="145"/>
        <v>Mayo de 2018</v>
      </c>
      <c r="O1344" s="24">
        <f t="shared" si="146"/>
        <v>43251</v>
      </c>
    </row>
    <row r="1345" spans="1:15" x14ac:dyDescent="0.3">
      <c r="A1345" s="1" t="s">
        <v>1563</v>
      </c>
      <c r="B1345" s="1" t="str">
        <f t="shared" si="140"/>
        <v>Junio 1 de 2018</v>
      </c>
      <c r="C1345" s="1" t="s">
        <v>428</v>
      </c>
      <c r="D1345" s="2">
        <v>2463.02</v>
      </c>
      <c r="E1345" s="1" t="s">
        <v>429</v>
      </c>
      <c r="F1345" s="3">
        <v>-2.5977610546904714E-2</v>
      </c>
      <c r="G1345" s="1" t="s">
        <v>430</v>
      </c>
      <c r="H1345" s="8">
        <f>VLOOKUP(B1345,'TRM2'!C:D,2,0)</f>
        <v>2889.32</v>
      </c>
      <c r="I1345" s="9">
        <f t="shared" si="141"/>
        <v>7116452.9464000007</v>
      </c>
      <c r="J1345" s="7">
        <f t="shared" si="142"/>
        <v>7116.4529464000007</v>
      </c>
      <c r="K1345" t="e">
        <f>VLOOKUP(A1345,'Cacao Nacional'!B:D,3,0)</f>
        <v>#N/A</v>
      </c>
      <c r="L1345" t="str">
        <f t="shared" si="143"/>
        <v>Junio</v>
      </c>
      <c r="M1345" t="str">
        <f t="shared" si="144"/>
        <v>2018</v>
      </c>
      <c r="N1345" t="str">
        <f t="shared" si="145"/>
        <v>Junio de 2018</v>
      </c>
      <c r="O1345" s="24">
        <f t="shared" si="146"/>
        <v>43252</v>
      </c>
    </row>
    <row r="1346" spans="1:15" x14ac:dyDescent="0.3">
      <c r="A1346" s="1" t="s">
        <v>252</v>
      </c>
      <c r="B1346" s="1" t="str">
        <f t="shared" si="140"/>
        <v>Junio 4 de 2018</v>
      </c>
      <c r="C1346" s="1" t="s">
        <v>428</v>
      </c>
      <c r="D1346" s="2">
        <v>2366.64</v>
      </c>
      <c r="E1346" s="1" t="s">
        <v>429</v>
      </c>
      <c r="F1346" s="3">
        <v>-3.9130823135825175</v>
      </c>
      <c r="G1346" s="1" t="s">
        <v>430</v>
      </c>
      <c r="H1346" s="8">
        <f>VLOOKUP(B1346,'TRM2'!C:D,2,0)</f>
        <v>2868.22</v>
      </c>
      <c r="I1346" s="9">
        <f t="shared" si="141"/>
        <v>6788044.1807999993</v>
      </c>
      <c r="J1346" s="7">
        <f t="shared" si="142"/>
        <v>6788.0441807999996</v>
      </c>
      <c r="K1346">
        <f>VLOOKUP(A1346,'Cacao Nacional'!B:D,3,0)</f>
        <v>6198.3</v>
      </c>
      <c r="L1346" t="str">
        <f t="shared" si="143"/>
        <v>Junio</v>
      </c>
      <c r="M1346" t="str">
        <f t="shared" si="144"/>
        <v>2018</v>
      </c>
      <c r="N1346" t="str">
        <f t="shared" si="145"/>
        <v>Junio de 2018</v>
      </c>
      <c r="O1346" s="24">
        <f t="shared" si="146"/>
        <v>43255</v>
      </c>
    </row>
    <row r="1347" spans="1:15" x14ac:dyDescent="0.3">
      <c r="A1347" s="1" t="s">
        <v>1564</v>
      </c>
      <c r="B1347" s="1" t="str">
        <f t="shared" ref="B1347:B1410" si="147">MID(A1347,FIND(",",A1347,1)+2,LEN(A1347)-FIND(",",A1347,1))</f>
        <v>Junio 5 de 2018</v>
      </c>
      <c r="C1347" s="1" t="s">
        <v>428</v>
      </c>
      <c r="D1347" s="2">
        <v>2316</v>
      </c>
      <c r="E1347" s="1" t="s">
        <v>429</v>
      </c>
      <c r="F1347" s="3">
        <v>-2.139742419632892</v>
      </c>
      <c r="G1347" s="1" t="s">
        <v>430</v>
      </c>
      <c r="H1347" s="8">
        <f>VLOOKUP(B1347,'TRM2'!C:D,2,0)</f>
        <v>2868.22</v>
      </c>
      <c r="I1347" s="9">
        <f t="shared" ref="I1347:I1410" si="148">D1347*H1347</f>
        <v>6642797.5199999996</v>
      </c>
      <c r="J1347" s="7">
        <f t="shared" ref="J1347:J1410" si="149">I1347/1000</f>
        <v>6642.7975199999992</v>
      </c>
      <c r="K1347" t="e">
        <f>VLOOKUP(A1347,'Cacao Nacional'!B:D,3,0)</f>
        <v>#N/A</v>
      </c>
      <c r="L1347" t="str">
        <f t="shared" ref="L1347:L1410" si="150">MID(A1347,FIND(" ",A1347,1)+1,FIND(" ",A1347,FIND(" ",A1347,1)+1)-FIND(" ",A1347,1)-1)</f>
        <v>Junio</v>
      </c>
      <c r="M1347" t="str">
        <f t="shared" ref="M1347:M1410" si="151">RIGHT(A1347,4)</f>
        <v>2018</v>
      </c>
      <c r="N1347" t="str">
        <f t="shared" ref="N1347:N1410" si="152">_xlfn.CONCAT(L1347," de ",M1347)</f>
        <v>Junio de 2018</v>
      </c>
      <c r="O1347" s="24">
        <f t="shared" ref="O1347:O1410" si="153">VALUE(TEXT(VALUE(MID(A1347,FIND(" ",A1347,FIND(" ",A1347,1)+1)+1,FIND(" ",A1347,FIND(" ",A1347,FIND(" ",A1347,1)+1)+1)-FIND(" ",A1347,FIND(" ",A1347,1)+1)-1))&amp;"/"&amp;MONTH(L1347&amp;1)&amp;"/"&amp;VALUE(M1347),"dd/mm/yyyy"))</f>
        <v>43256</v>
      </c>
    </row>
    <row r="1348" spans="1:15" x14ac:dyDescent="0.3">
      <c r="A1348" s="1" t="s">
        <v>1565</v>
      </c>
      <c r="B1348" s="1" t="str">
        <f t="shared" si="147"/>
        <v>Junio 6 de 2018</v>
      </c>
      <c r="C1348" s="1" t="s">
        <v>428</v>
      </c>
      <c r="D1348" s="2">
        <v>2319.9699999999998</v>
      </c>
      <c r="E1348" s="1" t="s">
        <v>429</v>
      </c>
      <c r="F1348" s="3">
        <v>0.17141623488772884</v>
      </c>
      <c r="G1348" s="1" t="s">
        <v>430</v>
      </c>
      <c r="H1348" s="8">
        <f>VLOOKUP(B1348,'TRM2'!C:D,2,0)</f>
        <v>2865.37</v>
      </c>
      <c r="I1348" s="9">
        <f t="shared" si="148"/>
        <v>6647572.4388999995</v>
      </c>
      <c r="J1348" s="7">
        <f t="shared" si="149"/>
        <v>6647.5724388999997</v>
      </c>
      <c r="K1348" t="e">
        <f>VLOOKUP(A1348,'Cacao Nacional'!B:D,3,0)</f>
        <v>#N/A</v>
      </c>
      <c r="L1348" t="str">
        <f t="shared" si="150"/>
        <v>Junio</v>
      </c>
      <c r="M1348" t="str">
        <f t="shared" si="151"/>
        <v>2018</v>
      </c>
      <c r="N1348" t="str">
        <f t="shared" si="152"/>
        <v>Junio de 2018</v>
      </c>
      <c r="O1348" s="24">
        <f t="shared" si="153"/>
        <v>43257</v>
      </c>
    </row>
    <row r="1349" spans="1:15" x14ac:dyDescent="0.3">
      <c r="A1349" s="1" t="s">
        <v>1566</v>
      </c>
      <c r="B1349" s="1" t="str">
        <f t="shared" si="147"/>
        <v>Junio 7 de 2018</v>
      </c>
      <c r="C1349" s="1" t="s">
        <v>428</v>
      </c>
      <c r="D1349" s="2">
        <v>2291.37</v>
      </c>
      <c r="E1349" s="1" t="s">
        <v>429</v>
      </c>
      <c r="F1349" s="3">
        <v>-1.2327745617400188</v>
      </c>
      <c r="G1349" s="1" t="s">
        <v>430</v>
      </c>
      <c r="H1349" s="8">
        <f>VLOOKUP(B1349,'TRM2'!C:D,2,0)</f>
        <v>2828.42</v>
      </c>
      <c r="I1349" s="9">
        <f t="shared" si="148"/>
        <v>6480956.7353999997</v>
      </c>
      <c r="J1349" s="7">
        <f t="shared" si="149"/>
        <v>6480.9567354000001</v>
      </c>
      <c r="K1349" t="e">
        <f>VLOOKUP(A1349,'Cacao Nacional'!B:D,3,0)</f>
        <v>#N/A</v>
      </c>
      <c r="L1349" t="str">
        <f t="shared" si="150"/>
        <v>Junio</v>
      </c>
      <c r="M1349" t="str">
        <f t="shared" si="151"/>
        <v>2018</v>
      </c>
      <c r="N1349" t="str">
        <f t="shared" si="152"/>
        <v>Junio de 2018</v>
      </c>
      <c r="O1349" s="24">
        <f t="shared" si="153"/>
        <v>43258</v>
      </c>
    </row>
    <row r="1350" spans="1:15" x14ac:dyDescent="0.3">
      <c r="A1350" s="1" t="s">
        <v>1567</v>
      </c>
      <c r="B1350" s="1" t="str">
        <f t="shared" si="147"/>
        <v>Junio 8 de 2018</v>
      </c>
      <c r="C1350" s="1" t="s">
        <v>428</v>
      </c>
      <c r="D1350" s="2">
        <v>2379.6</v>
      </c>
      <c r="E1350" s="1" t="s">
        <v>429</v>
      </c>
      <c r="F1350" s="3">
        <v>3.8505348328729108</v>
      </c>
      <c r="G1350" s="1" t="s">
        <v>430</v>
      </c>
      <c r="H1350" s="8">
        <f>VLOOKUP(B1350,'TRM2'!C:D,2,0)</f>
        <v>2835.78</v>
      </c>
      <c r="I1350" s="9">
        <f t="shared" si="148"/>
        <v>6748022.0880000005</v>
      </c>
      <c r="J1350" s="7">
        <f t="shared" si="149"/>
        <v>6748.0220880000006</v>
      </c>
      <c r="K1350" t="e">
        <f>VLOOKUP(A1350,'Cacao Nacional'!B:D,3,0)</f>
        <v>#N/A</v>
      </c>
      <c r="L1350" t="str">
        <f t="shared" si="150"/>
        <v>Junio</v>
      </c>
      <c r="M1350" t="str">
        <f t="shared" si="151"/>
        <v>2018</v>
      </c>
      <c r="N1350" t="str">
        <f t="shared" si="152"/>
        <v>Junio de 2018</v>
      </c>
      <c r="O1350" s="24">
        <f t="shared" si="153"/>
        <v>43259</v>
      </c>
    </row>
    <row r="1351" spans="1:15" x14ac:dyDescent="0.3">
      <c r="A1351" s="1" t="s">
        <v>253</v>
      </c>
      <c r="B1351" s="1" t="str">
        <f t="shared" si="147"/>
        <v>Junio 11 de 2018</v>
      </c>
      <c r="C1351" s="1" t="s">
        <v>428</v>
      </c>
      <c r="D1351" s="2">
        <v>2366.67</v>
      </c>
      <c r="E1351" s="1" t="s">
        <v>429</v>
      </c>
      <c r="F1351" s="3">
        <v>-0.54336863338375518</v>
      </c>
      <c r="G1351" s="1" t="s">
        <v>430</v>
      </c>
      <c r="H1351" s="8">
        <f>VLOOKUP(B1351,'TRM2'!C:D,2,0)</f>
        <v>2855.8</v>
      </c>
      <c r="I1351" s="9">
        <f t="shared" si="148"/>
        <v>6758736.1860000007</v>
      </c>
      <c r="J1351" s="7">
        <f t="shared" si="149"/>
        <v>6758.736186000001</v>
      </c>
      <c r="K1351">
        <f>VLOOKUP(A1351,'Cacao Nacional'!B:D,3,0)</f>
        <v>5776.7</v>
      </c>
      <c r="L1351" t="str">
        <f t="shared" si="150"/>
        <v>Junio</v>
      </c>
      <c r="M1351" t="str">
        <f t="shared" si="151"/>
        <v>2018</v>
      </c>
      <c r="N1351" t="str">
        <f t="shared" si="152"/>
        <v>Junio de 2018</v>
      </c>
      <c r="O1351" s="24">
        <f t="shared" si="153"/>
        <v>43262</v>
      </c>
    </row>
    <row r="1352" spans="1:15" x14ac:dyDescent="0.3">
      <c r="A1352" s="1" t="s">
        <v>1568</v>
      </c>
      <c r="B1352" s="1" t="str">
        <f t="shared" si="147"/>
        <v>Junio 12 de 2018</v>
      </c>
      <c r="C1352" s="1" t="s">
        <v>428</v>
      </c>
      <c r="D1352" s="2">
        <v>2390.29</v>
      </c>
      <c r="E1352" s="1" t="s">
        <v>429</v>
      </c>
      <c r="F1352" s="3">
        <v>0.99802676334258211</v>
      </c>
      <c r="G1352" s="1" t="s">
        <v>430</v>
      </c>
      <c r="H1352" s="8">
        <f>VLOOKUP(B1352,'TRM2'!C:D,2,0)</f>
        <v>2855.8</v>
      </c>
      <c r="I1352" s="9">
        <f t="shared" si="148"/>
        <v>6826190.182</v>
      </c>
      <c r="J1352" s="7">
        <f t="shared" si="149"/>
        <v>6826.1901820000003</v>
      </c>
      <c r="K1352" t="e">
        <f>VLOOKUP(A1352,'Cacao Nacional'!B:D,3,0)</f>
        <v>#N/A</v>
      </c>
      <c r="L1352" t="str">
        <f t="shared" si="150"/>
        <v>Junio</v>
      </c>
      <c r="M1352" t="str">
        <f t="shared" si="151"/>
        <v>2018</v>
      </c>
      <c r="N1352" t="str">
        <f t="shared" si="152"/>
        <v>Junio de 2018</v>
      </c>
      <c r="O1352" s="24">
        <f t="shared" si="153"/>
        <v>43263</v>
      </c>
    </row>
    <row r="1353" spans="1:15" x14ac:dyDescent="0.3">
      <c r="A1353" s="1" t="s">
        <v>1569</v>
      </c>
      <c r="B1353" s="1" t="str">
        <f t="shared" si="147"/>
        <v>Junio 13 de 2018</v>
      </c>
      <c r="C1353" s="1" t="s">
        <v>428</v>
      </c>
      <c r="D1353" s="2">
        <v>2340.9</v>
      </c>
      <c r="E1353" s="1" t="s">
        <v>429</v>
      </c>
      <c r="F1353" s="3">
        <v>-2.0662764769128379</v>
      </c>
      <c r="G1353" s="1" t="s">
        <v>430</v>
      </c>
      <c r="H1353" s="8">
        <f>VLOOKUP(B1353,'TRM2'!C:D,2,0)</f>
        <v>2857.11</v>
      </c>
      <c r="I1353" s="9">
        <f t="shared" si="148"/>
        <v>6688208.7990000006</v>
      </c>
      <c r="J1353" s="7">
        <f t="shared" si="149"/>
        <v>6688.2087990000009</v>
      </c>
      <c r="K1353" t="e">
        <f>VLOOKUP(A1353,'Cacao Nacional'!B:D,3,0)</f>
        <v>#N/A</v>
      </c>
      <c r="L1353" t="str">
        <f t="shared" si="150"/>
        <v>Junio</v>
      </c>
      <c r="M1353" t="str">
        <f t="shared" si="151"/>
        <v>2018</v>
      </c>
      <c r="N1353" t="str">
        <f t="shared" si="152"/>
        <v>Junio de 2018</v>
      </c>
      <c r="O1353" s="24">
        <f t="shared" si="153"/>
        <v>43264</v>
      </c>
    </row>
    <row r="1354" spans="1:15" x14ac:dyDescent="0.3">
      <c r="A1354" s="1" t="s">
        <v>1570</v>
      </c>
      <c r="B1354" s="1" t="str">
        <f t="shared" si="147"/>
        <v>Junio 14 de 2018</v>
      </c>
      <c r="C1354" s="1" t="s">
        <v>428</v>
      </c>
      <c r="D1354" s="2">
        <v>2387.75</v>
      </c>
      <c r="E1354" s="1" t="s">
        <v>429</v>
      </c>
      <c r="F1354" s="3">
        <v>2.0013669955999793</v>
      </c>
      <c r="G1354" s="1" t="s">
        <v>430</v>
      </c>
      <c r="H1354" s="8">
        <f>VLOOKUP(B1354,'TRM2'!C:D,2,0)</f>
        <v>2859.17</v>
      </c>
      <c r="I1354" s="9">
        <f t="shared" si="148"/>
        <v>6826983.1675000004</v>
      </c>
      <c r="J1354" s="7">
        <f t="shared" si="149"/>
        <v>6826.9831675000005</v>
      </c>
      <c r="K1354" t="e">
        <f>VLOOKUP(A1354,'Cacao Nacional'!B:D,3,0)</f>
        <v>#N/A</v>
      </c>
      <c r="L1354" t="str">
        <f t="shared" si="150"/>
        <v>Junio</v>
      </c>
      <c r="M1354" t="str">
        <f t="shared" si="151"/>
        <v>2018</v>
      </c>
      <c r="N1354" t="str">
        <f t="shared" si="152"/>
        <v>Junio de 2018</v>
      </c>
      <c r="O1354" s="24">
        <f t="shared" si="153"/>
        <v>43265</v>
      </c>
    </row>
    <row r="1355" spans="1:15" x14ac:dyDescent="0.3">
      <c r="A1355" s="1" t="s">
        <v>1571</v>
      </c>
      <c r="B1355" s="1" t="str">
        <f t="shared" si="147"/>
        <v>Junio 15 de 2018</v>
      </c>
      <c r="C1355" s="1" t="s">
        <v>428</v>
      </c>
      <c r="D1355" s="2">
        <v>2474.5</v>
      </c>
      <c r="E1355" s="1" t="s">
        <v>429</v>
      </c>
      <c r="F1355" s="3">
        <v>3.6331274212124383</v>
      </c>
      <c r="G1355" s="1" t="s">
        <v>430</v>
      </c>
      <c r="H1355" s="8">
        <f>VLOOKUP(B1355,'TRM2'!C:D,2,0)</f>
        <v>2859.78</v>
      </c>
      <c r="I1355" s="9">
        <f t="shared" si="148"/>
        <v>7076525.6100000003</v>
      </c>
      <c r="J1355" s="7">
        <f t="shared" si="149"/>
        <v>7076.5256100000006</v>
      </c>
      <c r="K1355" t="e">
        <f>VLOOKUP(A1355,'Cacao Nacional'!B:D,3,0)</f>
        <v>#N/A</v>
      </c>
      <c r="L1355" t="str">
        <f t="shared" si="150"/>
        <v>Junio</v>
      </c>
      <c r="M1355" t="str">
        <f t="shared" si="151"/>
        <v>2018</v>
      </c>
      <c r="N1355" t="str">
        <f t="shared" si="152"/>
        <v>Junio de 2018</v>
      </c>
      <c r="O1355" s="24">
        <f t="shared" si="153"/>
        <v>43266</v>
      </c>
    </row>
    <row r="1356" spans="1:15" x14ac:dyDescent="0.3">
      <c r="A1356" s="1" t="s">
        <v>254</v>
      </c>
      <c r="B1356" s="1" t="str">
        <f t="shared" si="147"/>
        <v>Junio 18 de 2018</v>
      </c>
      <c r="C1356" s="1" t="s">
        <v>428</v>
      </c>
      <c r="D1356" s="2">
        <v>2432.84</v>
      </c>
      <c r="E1356" s="1" t="s">
        <v>429</v>
      </c>
      <c r="F1356" s="3">
        <v>-1.683572438876535</v>
      </c>
      <c r="G1356" s="1" t="s">
        <v>430</v>
      </c>
      <c r="H1356" s="8">
        <f>VLOOKUP(B1356,'TRM2'!C:D,2,0)</f>
        <v>2890.06</v>
      </c>
      <c r="I1356" s="9">
        <f t="shared" si="148"/>
        <v>7031053.5704000005</v>
      </c>
      <c r="J1356" s="7">
        <f t="shared" si="149"/>
        <v>7031.0535704000004</v>
      </c>
      <c r="K1356">
        <f>VLOOKUP(A1356,'Cacao Nacional'!B:D,3,0)</f>
        <v>5890</v>
      </c>
      <c r="L1356" t="str">
        <f t="shared" si="150"/>
        <v>Junio</v>
      </c>
      <c r="M1356" t="str">
        <f t="shared" si="151"/>
        <v>2018</v>
      </c>
      <c r="N1356" t="str">
        <f t="shared" si="152"/>
        <v>Junio de 2018</v>
      </c>
      <c r="O1356" s="24">
        <f t="shared" si="153"/>
        <v>43269</v>
      </c>
    </row>
    <row r="1357" spans="1:15" x14ac:dyDescent="0.3">
      <c r="A1357" s="1" t="s">
        <v>1572</v>
      </c>
      <c r="B1357" s="1" t="str">
        <f t="shared" si="147"/>
        <v>Junio 19 de 2018</v>
      </c>
      <c r="C1357" s="1" t="s">
        <v>428</v>
      </c>
      <c r="D1357" s="2">
        <v>2421.33</v>
      </c>
      <c r="E1357" s="1" t="s">
        <v>429</v>
      </c>
      <c r="F1357" s="3">
        <v>-0.47310961674422558</v>
      </c>
      <c r="G1357" s="1" t="s">
        <v>430</v>
      </c>
      <c r="H1357" s="8">
        <f>VLOOKUP(B1357,'TRM2'!C:D,2,0)</f>
        <v>2919.14</v>
      </c>
      <c r="I1357" s="9">
        <f t="shared" si="148"/>
        <v>7068201.2561999997</v>
      </c>
      <c r="J1357" s="7">
        <f t="shared" si="149"/>
        <v>7068.2012562</v>
      </c>
      <c r="K1357" t="e">
        <f>VLOOKUP(A1357,'Cacao Nacional'!B:D,3,0)</f>
        <v>#N/A</v>
      </c>
      <c r="L1357" t="str">
        <f t="shared" si="150"/>
        <v>Junio</v>
      </c>
      <c r="M1357" t="str">
        <f t="shared" si="151"/>
        <v>2018</v>
      </c>
      <c r="N1357" t="str">
        <f t="shared" si="152"/>
        <v>Junio de 2018</v>
      </c>
      <c r="O1357" s="24">
        <f t="shared" si="153"/>
        <v>43270</v>
      </c>
    </row>
    <row r="1358" spans="1:15" x14ac:dyDescent="0.3">
      <c r="A1358" s="1" t="s">
        <v>1573</v>
      </c>
      <c r="B1358" s="1" t="str">
        <f t="shared" si="147"/>
        <v>Junio 20 de 2018</v>
      </c>
      <c r="C1358" s="1" t="s">
        <v>428</v>
      </c>
      <c r="D1358" s="2">
        <v>2512.88</v>
      </c>
      <c r="E1358" s="1" t="s">
        <v>429</v>
      </c>
      <c r="F1358" s="3">
        <v>3.7809798746969712</v>
      </c>
      <c r="G1358" s="1" t="s">
        <v>430</v>
      </c>
      <c r="H1358" s="8">
        <f>VLOOKUP(B1358,'TRM2'!C:D,2,0)</f>
        <v>2931.78</v>
      </c>
      <c r="I1358" s="9">
        <f t="shared" si="148"/>
        <v>7367211.3264000006</v>
      </c>
      <c r="J1358" s="7">
        <f t="shared" si="149"/>
        <v>7367.2113264000009</v>
      </c>
      <c r="K1358" t="e">
        <f>VLOOKUP(A1358,'Cacao Nacional'!B:D,3,0)</f>
        <v>#N/A</v>
      </c>
      <c r="L1358" t="str">
        <f t="shared" si="150"/>
        <v>Junio</v>
      </c>
      <c r="M1358" t="str">
        <f t="shared" si="151"/>
        <v>2018</v>
      </c>
      <c r="N1358" t="str">
        <f t="shared" si="152"/>
        <v>Junio de 2018</v>
      </c>
      <c r="O1358" s="24">
        <f t="shared" si="153"/>
        <v>43271</v>
      </c>
    </row>
    <row r="1359" spans="1:15" x14ac:dyDescent="0.3">
      <c r="A1359" s="1" t="s">
        <v>1574</v>
      </c>
      <c r="B1359" s="1" t="str">
        <f t="shared" si="147"/>
        <v>Junio 21 de 2018</v>
      </c>
      <c r="C1359" s="1" t="s">
        <v>428</v>
      </c>
      <c r="D1359" s="2">
        <v>2483.06</v>
      </c>
      <c r="E1359" s="1" t="s">
        <v>429</v>
      </c>
      <c r="F1359" s="3">
        <v>-1.1866861927350356</v>
      </c>
      <c r="G1359" s="1" t="s">
        <v>430</v>
      </c>
      <c r="H1359" s="8">
        <f>VLOOKUP(B1359,'TRM2'!C:D,2,0)</f>
        <v>2916.49</v>
      </c>
      <c r="I1359" s="9">
        <f t="shared" si="148"/>
        <v>7241819.6593999993</v>
      </c>
      <c r="J1359" s="7">
        <f t="shared" si="149"/>
        <v>7241.8196593999992</v>
      </c>
      <c r="K1359" t="e">
        <f>VLOOKUP(A1359,'Cacao Nacional'!B:D,3,0)</f>
        <v>#N/A</v>
      </c>
      <c r="L1359" t="str">
        <f t="shared" si="150"/>
        <v>Junio</v>
      </c>
      <c r="M1359" t="str">
        <f t="shared" si="151"/>
        <v>2018</v>
      </c>
      <c r="N1359" t="str">
        <f t="shared" si="152"/>
        <v>Junio de 2018</v>
      </c>
      <c r="O1359" s="24">
        <f t="shared" si="153"/>
        <v>43272</v>
      </c>
    </row>
    <row r="1360" spans="1:15" x14ac:dyDescent="0.3">
      <c r="A1360" s="1" t="s">
        <v>1575</v>
      </c>
      <c r="B1360" s="1" t="str">
        <f t="shared" si="147"/>
        <v>Junio 22 de 2018</v>
      </c>
      <c r="C1360" s="1" t="s">
        <v>428</v>
      </c>
      <c r="D1360" s="2">
        <v>2480.2800000000002</v>
      </c>
      <c r="E1360" s="1" t="s">
        <v>429</v>
      </c>
      <c r="F1360" s="3">
        <v>-0.1119586316883098</v>
      </c>
      <c r="G1360" s="1" t="s">
        <v>430</v>
      </c>
      <c r="H1360" s="8">
        <f>VLOOKUP(B1360,'TRM2'!C:D,2,0)</f>
        <v>2944.82</v>
      </c>
      <c r="I1360" s="9">
        <f t="shared" si="148"/>
        <v>7303978.1496000011</v>
      </c>
      <c r="J1360" s="7">
        <f t="shared" si="149"/>
        <v>7303.9781496000014</v>
      </c>
      <c r="K1360" t="e">
        <f>VLOOKUP(A1360,'Cacao Nacional'!B:D,3,0)</f>
        <v>#N/A</v>
      </c>
      <c r="L1360" t="str">
        <f t="shared" si="150"/>
        <v>Junio</v>
      </c>
      <c r="M1360" t="str">
        <f t="shared" si="151"/>
        <v>2018</v>
      </c>
      <c r="N1360" t="str">
        <f t="shared" si="152"/>
        <v>Junio de 2018</v>
      </c>
      <c r="O1360" s="24">
        <f t="shared" si="153"/>
        <v>43273</v>
      </c>
    </row>
    <row r="1361" spans="1:15" x14ac:dyDescent="0.3">
      <c r="A1361" s="1" t="s">
        <v>255</v>
      </c>
      <c r="B1361" s="1" t="str">
        <f t="shared" si="147"/>
        <v>Junio 25 de 2018</v>
      </c>
      <c r="C1361" s="1" t="s">
        <v>428</v>
      </c>
      <c r="D1361" s="2">
        <v>2469.44</v>
      </c>
      <c r="E1361" s="1" t="s">
        <v>429</v>
      </c>
      <c r="F1361" s="3">
        <v>-0.43704743012886227</v>
      </c>
      <c r="G1361" s="1" t="s">
        <v>430</v>
      </c>
      <c r="H1361" s="8">
        <f>VLOOKUP(B1361,'TRM2'!C:D,2,0)</f>
        <v>2918.22</v>
      </c>
      <c r="I1361" s="9">
        <f t="shared" si="148"/>
        <v>7206369.1968</v>
      </c>
      <c r="J1361" s="7">
        <f t="shared" si="149"/>
        <v>7206.3691968000003</v>
      </c>
      <c r="K1361">
        <f>VLOOKUP(A1361,'Cacao Nacional'!B:D,3,0)</f>
        <v>6205</v>
      </c>
      <c r="L1361" t="str">
        <f t="shared" si="150"/>
        <v>Junio</v>
      </c>
      <c r="M1361" t="str">
        <f t="shared" si="151"/>
        <v>2018</v>
      </c>
      <c r="N1361" t="str">
        <f t="shared" si="152"/>
        <v>Junio de 2018</v>
      </c>
      <c r="O1361" s="24">
        <f t="shared" si="153"/>
        <v>43276</v>
      </c>
    </row>
    <row r="1362" spans="1:15" x14ac:dyDescent="0.3">
      <c r="A1362" s="1" t="s">
        <v>1576</v>
      </c>
      <c r="B1362" s="1" t="str">
        <f t="shared" si="147"/>
        <v>Junio 26 de 2018</v>
      </c>
      <c r="C1362" s="1" t="s">
        <v>428</v>
      </c>
      <c r="D1362" s="2">
        <v>2454.64</v>
      </c>
      <c r="E1362" s="1" t="s">
        <v>429</v>
      </c>
      <c r="F1362" s="3">
        <v>-0.5993261630167237</v>
      </c>
      <c r="G1362" s="1" t="s">
        <v>430</v>
      </c>
      <c r="H1362" s="8">
        <f>VLOOKUP(B1362,'TRM2'!C:D,2,0)</f>
        <v>2927.67</v>
      </c>
      <c r="I1362" s="9">
        <f t="shared" si="148"/>
        <v>7186375.8887999998</v>
      </c>
      <c r="J1362" s="7">
        <f t="shared" si="149"/>
        <v>7186.3758888000002</v>
      </c>
      <c r="K1362" t="e">
        <f>VLOOKUP(A1362,'Cacao Nacional'!B:D,3,0)</f>
        <v>#N/A</v>
      </c>
      <c r="L1362" t="str">
        <f t="shared" si="150"/>
        <v>Junio</v>
      </c>
      <c r="M1362" t="str">
        <f t="shared" si="151"/>
        <v>2018</v>
      </c>
      <c r="N1362" t="str">
        <f t="shared" si="152"/>
        <v>Junio de 2018</v>
      </c>
      <c r="O1362" s="24">
        <f t="shared" si="153"/>
        <v>43277</v>
      </c>
    </row>
    <row r="1363" spans="1:15" x14ac:dyDescent="0.3">
      <c r="A1363" s="1" t="s">
        <v>1577</v>
      </c>
      <c r="B1363" s="1" t="str">
        <f t="shared" si="147"/>
        <v>Junio 27 de 2018</v>
      </c>
      <c r="C1363" s="1" t="s">
        <v>428</v>
      </c>
      <c r="D1363" s="2">
        <v>2369.7399999999998</v>
      </c>
      <c r="E1363" s="1" t="s">
        <v>429</v>
      </c>
      <c r="F1363" s="3">
        <v>-3.4587556627448461</v>
      </c>
      <c r="G1363" s="1" t="s">
        <v>430</v>
      </c>
      <c r="H1363" s="8">
        <f>VLOOKUP(B1363,'TRM2'!C:D,2,0)</f>
        <v>2924.1</v>
      </c>
      <c r="I1363" s="9">
        <f t="shared" si="148"/>
        <v>6929356.7339999992</v>
      </c>
      <c r="J1363" s="7">
        <f t="shared" si="149"/>
        <v>6929.3567339999991</v>
      </c>
      <c r="K1363" t="e">
        <f>VLOOKUP(A1363,'Cacao Nacional'!B:D,3,0)</f>
        <v>#N/A</v>
      </c>
      <c r="L1363" t="str">
        <f t="shared" si="150"/>
        <v>Junio</v>
      </c>
      <c r="M1363" t="str">
        <f t="shared" si="151"/>
        <v>2018</v>
      </c>
      <c r="N1363" t="str">
        <f t="shared" si="152"/>
        <v>Junio de 2018</v>
      </c>
      <c r="O1363" s="24">
        <f t="shared" si="153"/>
        <v>43278</v>
      </c>
    </row>
    <row r="1364" spans="1:15" x14ac:dyDescent="0.3">
      <c r="A1364" s="1" t="s">
        <v>1578</v>
      </c>
      <c r="B1364" s="1" t="str">
        <f t="shared" si="147"/>
        <v>Junio 28 de 2018</v>
      </c>
      <c r="C1364" s="1" t="s">
        <v>428</v>
      </c>
      <c r="D1364" s="2">
        <v>2428.27</v>
      </c>
      <c r="E1364" s="1" t="s">
        <v>429</v>
      </c>
      <c r="F1364" s="3">
        <v>2.4698912116941187</v>
      </c>
      <c r="G1364" s="1" t="s">
        <v>430</v>
      </c>
      <c r="H1364" s="8">
        <f>VLOOKUP(B1364,'TRM2'!C:D,2,0)</f>
        <v>2934.91</v>
      </c>
      <c r="I1364" s="9">
        <f t="shared" si="148"/>
        <v>7126753.9057</v>
      </c>
      <c r="J1364" s="7">
        <f t="shared" si="149"/>
        <v>7126.7539057000004</v>
      </c>
      <c r="K1364" t="e">
        <f>VLOOKUP(A1364,'Cacao Nacional'!B:D,3,0)</f>
        <v>#N/A</v>
      </c>
      <c r="L1364" t="str">
        <f t="shared" si="150"/>
        <v>Junio</v>
      </c>
      <c r="M1364" t="str">
        <f t="shared" si="151"/>
        <v>2018</v>
      </c>
      <c r="N1364" t="str">
        <f t="shared" si="152"/>
        <v>Junio de 2018</v>
      </c>
      <c r="O1364" s="24">
        <f t="shared" si="153"/>
        <v>43279</v>
      </c>
    </row>
    <row r="1365" spans="1:15" x14ac:dyDescent="0.3">
      <c r="A1365" s="1" t="s">
        <v>1579</v>
      </c>
      <c r="B1365" s="1" t="str">
        <f t="shared" si="147"/>
        <v>Junio 29 de 2018</v>
      </c>
      <c r="C1365" s="1" t="s">
        <v>428</v>
      </c>
      <c r="D1365" s="2">
        <v>2476.7600000000002</v>
      </c>
      <c r="E1365" s="1" t="s">
        <v>429</v>
      </c>
      <c r="F1365" s="3">
        <v>1.9968949087210333</v>
      </c>
      <c r="G1365" s="1" t="s">
        <v>430</v>
      </c>
      <c r="H1365" s="8">
        <f>VLOOKUP(B1365,'TRM2'!C:D,2,0)</f>
        <v>2945.09</v>
      </c>
      <c r="I1365" s="9">
        <f t="shared" si="148"/>
        <v>7294281.1084000012</v>
      </c>
      <c r="J1365" s="7">
        <f t="shared" si="149"/>
        <v>7294.2811084000014</v>
      </c>
      <c r="K1365" t="e">
        <f>VLOOKUP(A1365,'Cacao Nacional'!B:D,3,0)</f>
        <v>#N/A</v>
      </c>
      <c r="L1365" t="str">
        <f t="shared" si="150"/>
        <v>Junio</v>
      </c>
      <c r="M1365" t="str">
        <f t="shared" si="151"/>
        <v>2018</v>
      </c>
      <c r="N1365" t="str">
        <f t="shared" si="152"/>
        <v>Junio de 2018</v>
      </c>
      <c r="O1365" s="24">
        <f t="shared" si="153"/>
        <v>43280</v>
      </c>
    </row>
    <row r="1366" spans="1:15" x14ac:dyDescent="0.3">
      <c r="A1366" s="1" t="s">
        <v>256</v>
      </c>
      <c r="B1366" s="1" t="str">
        <f t="shared" si="147"/>
        <v>Julio 2 de 2018</v>
      </c>
      <c r="C1366" s="1" t="s">
        <v>428</v>
      </c>
      <c r="D1366" s="2">
        <v>2468.2399999999998</v>
      </c>
      <c r="E1366" s="1" t="s">
        <v>429</v>
      </c>
      <c r="F1366" s="3">
        <v>-0.34399780358211679</v>
      </c>
      <c r="G1366" s="1" t="s">
        <v>430</v>
      </c>
      <c r="H1366" s="8">
        <f>VLOOKUP(B1366,'TRM2'!C:D,2,0)</f>
        <v>2930.8</v>
      </c>
      <c r="I1366" s="9">
        <f t="shared" si="148"/>
        <v>7233917.7919999994</v>
      </c>
      <c r="J1366" s="7">
        <f t="shared" si="149"/>
        <v>7233.9177919999993</v>
      </c>
      <c r="K1366">
        <f>VLOOKUP(A1366,'Cacao Nacional'!B:D,3,0)</f>
        <v>6073.03</v>
      </c>
      <c r="L1366" t="str">
        <f t="shared" si="150"/>
        <v>Julio</v>
      </c>
      <c r="M1366" t="str">
        <f t="shared" si="151"/>
        <v>2018</v>
      </c>
      <c r="N1366" t="str">
        <f t="shared" si="152"/>
        <v>Julio de 2018</v>
      </c>
      <c r="O1366" s="24">
        <f t="shared" si="153"/>
        <v>43283</v>
      </c>
    </row>
    <row r="1367" spans="1:15" x14ac:dyDescent="0.3">
      <c r="A1367" s="1" t="s">
        <v>1580</v>
      </c>
      <c r="B1367" s="1" t="str">
        <f t="shared" si="147"/>
        <v>Julio 3 de 2018</v>
      </c>
      <c r="C1367" s="1" t="s">
        <v>428</v>
      </c>
      <c r="D1367" s="2">
        <v>2427.61</v>
      </c>
      <c r="E1367" s="1" t="s">
        <v>429</v>
      </c>
      <c r="F1367" s="3">
        <v>-1.6461122095095964</v>
      </c>
      <c r="G1367" s="1" t="s">
        <v>430</v>
      </c>
      <c r="H1367" s="8">
        <f>VLOOKUP(B1367,'TRM2'!C:D,2,0)</f>
        <v>2930.8</v>
      </c>
      <c r="I1367" s="9">
        <f t="shared" si="148"/>
        <v>7114839.3880000012</v>
      </c>
      <c r="J1367" s="7">
        <f t="shared" si="149"/>
        <v>7114.8393880000012</v>
      </c>
      <c r="K1367" t="e">
        <f>VLOOKUP(A1367,'Cacao Nacional'!B:D,3,0)</f>
        <v>#N/A</v>
      </c>
      <c r="L1367" t="str">
        <f t="shared" si="150"/>
        <v>Julio</v>
      </c>
      <c r="M1367" t="str">
        <f t="shared" si="151"/>
        <v>2018</v>
      </c>
      <c r="N1367" t="str">
        <f t="shared" si="152"/>
        <v>Julio de 2018</v>
      </c>
      <c r="O1367" s="24">
        <f t="shared" si="153"/>
        <v>43284</v>
      </c>
    </row>
    <row r="1368" spans="1:15" x14ac:dyDescent="0.3">
      <c r="A1368" s="1" t="s">
        <v>1581</v>
      </c>
      <c r="B1368" s="1" t="str">
        <f t="shared" si="147"/>
        <v>Julio 4 de 2018</v>
      </c>
      <c r="C1368" s="1" t="s">
        <v>428</v>
      </c>
      <c r="D1368" s="2">
        <v>2438.4299999999998</v>
      </c>
      <c r="E1368" s="1" t="s">
        <v>429</v>
      </c>
      <c r="F1368" s="3">
        <v>0.44570585884881458</v>
      </c>
      <c r="G1368" s="1" t="s">
        <v>430</v>
      </c>
      <c r="H1368" s="8">
        <f>VLOOKUP(B1368,'TRM2'!C:D,2,0)</f>
        <v>2909.83</v>
      </c>
      <c r="I1368" s="9">
        <f t="shared" si="148"/>
        <v>7095416.7668999992</v>
      </c>
      <c r="J1368" s="7">
        <f t="shared" si="149"/>
        <v>7095.4167668999989</v>
      </c>
      <c r="K1368" t="e">
        <f>VLOOKUP(A1368,'Cacao Nacional'!B:D,3,0)</f>
        <v>#N/A</v>
      </c>
      <c r="L1368" t="str">
        <f t="shared" si="150"/>
        <v>Julio</v>
      </c>
      <c r="M1368" t="str">
        <f t="shared" si="151"/>
        <v>2018</v>
      </c>
      <c r="N1368" t="str">
        <f t="shared" si="152"/>
        <v>Julio de 2018</v>
      </c>
      <c r="O1368" s="24">
        <f t="shared" si="153"/>
        <v>43285</v>
      </c>
    </row>
    <row r="1369" spans="1:15" x14ac:dyDescent="0.3">
      <c r="A1369" s="1" t="s">
        <v>1582</v>
      </c>
      <c r="B1369" s="1" t="str">
        <f t="shared" si="147"/>
        <v>Julio 5 de 2018</v>
      </c>
      <c r="C1369" s="1" t="s">
        <v>428</v>
      </c>
      <c r="D1369" s="2">
        <v>2451.11</v>
      </c>
      <c r="E1369" s="1" t="s">
        <v>429</v>
      </c>
      <c r="F1369" s="3">
        <v>0.52000672563905015</v>
      </c>
      <c r="G1369" s="1" t="s">
        <v>430</v>
      </c>
      <c r="H1369" s="8">
        <f>VLOOKUP(B1369,'TRM2'!C:D,2,0)</f>
        <v>2909.83</v>
      </c>
      <c r="I1369" s="9">
        <f t="shared" si="148"/>
        <v>7132313.4112999998</v>
      </c>
      <c r="J1369" s="7">
        <f t="shared" si="149"/>
        <v>7132.3134112999996</v>
      </c>
      <c r="K1369" t="e">
        <f>VLOOKUP(A1369,'Cacao Nacional'!B:D,3,0)</f>
        <v>#N/A</v>
      </c>
      <c r="L1369" t="str">
        <f t="shared" si="150"/>
        <v>Julio</v>
      </c>
      <c r="M1369" t="str">
        <f t="shared" si="151"/>
        <v>2018</v>
      </c>
      <c r="N1369" t="str">
        <f t="shared" si="152"/>
        <v>Julio de 2018</v>
      </c>
      <c r="O1369" s="24">
        <f t="shared" si="153"/>
        <v>43286</v>
      </c>
    </row>
    <row r="1370" spans="1:15" x14ac:dyDescent="0.3">
      <c r="A1370" s="1" t="s">
        <v>1583</v>
      </c>
      <c r="B1370" s="1" t="str">
        <f t="shared" si="147"/>
        <v>Julio 6 de 2018</v>
      </c>
      <c r="C1370" s="1" t="s">
        <v>428</v>
      </c>
      <c r="D1370" s="2">
        <v>2435.77</v>
      </c>
      <c r="E1370" s="1" t="s">
        <v>429</v>
      </c>
      <c r="F1370" s="3">
        <v>-0.62583890563867572</v>
      </c>
      <c r="G1370" s="1" t="s">
        <v>430</v>
      </c>
      <c r="H1370" s="8">
        <f>VLOOKUP(B1370,'TRM2'!C:D,2,0)</f>
        <v>2885.53</v>
      </c>
      <c r="I1370" s="9">
        <f t="shared" si="148"/>
        <v>7028487.4081000006</v>
      </c>
      <c r="J1370" s="7">
        <f t="shared" si="149"/>
        <v>7028.4874081000007</v>
      </c>
      <c r="K1370" t="e">
        <f>VLOOKUP(A1370,'Cacao Nacional'!B:D,3,0)</f>
        <v>#N/A</v>
      </c>
      <c r="L1370" t="str">
        <f t="shared" si="150"/>
        <v>Julio</v>
      </c>
      <c r="M1370" t="str">
        <f t="shared" si="151"/>
        <v>2018</v>
      </c>
      <c r="N1370" t="str">
        <f t="shared" si="152"/>
        <v>Julio de 2018</v>
      </c>
      <c r="O1370" s="24">
        <f t="shared" si="153"/>
        <v>43287</v>
      </c>
    </row>
    <row r="1371" spans="1:15" x14ac:dyDescent="0.3">
      <c r="A1371" s="1" t="s">
        <v>257</v>
      </c>
      <c r="B1371" s="1" t="str">
        <f t="shared" si="147"/>
        <v>Julio 9 de 2018</v>
      </c>
      <c r="C1371" s="1" t="s">
        <v>428</v>
      </c>
      <c r="D1371" s="2">
        <v>2421.59</v>
      </c>
      <c r="E1371" s="1" t="s">
        <v>429</v>
      </c>
      <c r="F1371" s="3">
        <v>-0.58215677178058012</v>
      </c>
      <c r="G1371" s="1" t="s">
        <v>430</v>
      </c>
      <c r="H1371" s="8">
        <f>VLOOKUP(B1371,'TRM2'!C:D,2,0)</f>
        <v>2867.94</v>
      </c>
      <c r="I1371" s="9">
        <f t="shared" si="148"/>
        <v>6944974.8246000009</v>
      </c>
      <c r="J1371" s="7">
        <f t="shared" si="149"/>
        <v>6944.9748246000008</v>
      </c>
      <c r="K1371">
        <f>VLOOKUP(A1371,'Cacao Nacional'!B:D,3,0)</f>
        <v>6153.3</v>
      </c>
      <c r="L1371" t="str">
        <f t="shared" si="150"/>
        <v>Julio</v>
      </c>
      <c r="M1371" t="str">
        <f t="shared" si="151"/>
        <v>2018</v>
      </c>
      <c r="N1371" t="str">
        <f t="shared" si="152"/>
        <v>Julio de 2018</v>
      </c>
      <c r="O1371" s="24">
        <f t="shared" si="153"/>
        <v>43290</v>
      </c>
    </row>
    <row r="1372" spans="1:15" x14ac:dyDescent="0.3">
      <c r="A1372" s="1" t="s">
        <v>1584</v>
      </c>
      <c r="B1372" s="1" t="str">
        <f t="shared" si="147"/>
        <v>Julio 10 de 2018</v>
      </c>
      <c r="C1372" s="1" t="s">
        <v>428</v>
      </c>
      <c r="D1372" s="2">
        <v>2468.11</v>
      </c>
      <c r="E1372" s="1" t="s">
        <v>429</v>
      </c>
      <c r="F1372" s="3">
        <v>1.9210518708782236</v>
      </c>
      <c r="G1372" s="1" t="s">
        <v>430</v>
      </c>
      <c r="H1372" s="8">
        <f>VLOOKUP(B1372,'TRM2'!C:D,2,0)</f>
        <v>2881.09</v>
      </c>
      <c r="I1372" s="9">
        <f t="shared" si="148"/>
        <v>7110847.0399000011</v>
      </c>
      <c r="J1372" s="7">
        <f t="shared" si="149"/>
        <v>7110.8470399000007</v>
      </c>
      <c r="K1372" t="e">
        <f>VLOOKUP(A1372,'Cacao Nacional'!B:D,3,0)</f>
        <v>#N/A</v>
      </c>
      <c r="L1372" t="str">
        <f t="shared" si="150"/>
        <v>Julio</v>
      </c>
      <c r="M1372" t="str">
        <f t="shared" si="151"/>
        <v>2018</v>
      </c>
      <c r="N1372" t="str">
        <f t="shared" si="152"/>
        <v>Julio de 2018</v>
      </c>
      <c r="O1372" s="24">
        <f t="shared" si="153"/>
        <v>43291</v>
      </c>
    </row>
    <row r="1373" spans="1:15" x14ac:dyDescent="0.3">
      <c r="A1373" s="1" t="s">
        <v>1585</v>
      </c>
      <c r="B1373" s="1" t="str">
        <f t="shared" si="147"/>
        <v>Julio 11 de 2018</v>
      </c>
      <c r="C1373" s="1" t="s">
        <v>428</v>
      </c>
      <c r="D1373" s="2">
        <v>2444.5700000000002</v>
      </c>
      <c r="E1373" s="1" t="s">
        <v>429</v>
      </c>
      <c r="F1373" s="3">
        <v>-0.95376624218531436</v>
      </c>
      <c r="G1373" s="1" t="s">
        <v>430</v>
      </c>
      <c r="H1373" s="8">
        <f>VLOOKUP(B1373,'TRM2'!C:D,2,0)</f>
        <v>2872.62</v>
      </c>
      <c r="I1373" s="9">
        <f t="shared" si="148"/>
        <v>7022320.6733999997</v>
      </c>
      <c r="J1373" s="7">
        <f t="shared" si="149"/>
        <v>7022.3206733999996</v>
      </c>
      <c r="K1373" t="e">
        <f>VLOOKUP(A1373,'Cacao Nacional'!B:D,3,0)</f>
        <v>#N/A</v>
      </c>
      <c r="L1373" t="str">
        <f t="shared" si="150"/>
        <v>Julio</v>
      </c>
      <c r="M1373" t="str">
        <f t="shared" si="151"/>
        <v>2018</v>
      </c>
      <c r="N1373" t="str">
        <f t="shared" si="152"/>
        <v>Julio de 2018</v>
      </c>
      <c r="O1373" s="24">
        <f t="shared" si="153"/>
        <v>43292</v>
      </c>
    </row>
    <row r="1374" spans="1:15" x14ac:dyDescent="0.3">
      <c r="A1374" s="1" t="s">
        <v>1586</v>
      </c>
      <c r="B1374" s="1" t="str">
        <f t="shared" si="147"/>
        <v>Julio 12 de 2018</v>
      </c>
      <c r="C1374" s="1" t="s">
        <v>428</v>
      </c>
      <c r="D1374" s="2">
        <v>2443.9699999999998</v>
      </c>
      <c r="E1374" s="1" t="s">
        <v>429</v>
      </c>
      <c r="F1374" s="3">
        <v>-2.454419386642083E-2</v>
      </c>
      <c r="G1374" s="1" t="s">
        <v>430</v>
      </c>
      <c r="H1374" s="8">
        <f>VLOOKUP(B1374,'TRM2'!C:D,2,0)</f>
        <v>2880.1</v>
      </c>
      <c r="I1374" s="9">
        <f t="shared" si="148"/>
        <v>7038877.9969999995</v>
      </c>
      <c r="J1374" s="7">
        <f t="shared" si="149"/>
        <v>7038.8779969999996</v>
      </c>
      <c r="K1374" t="e">
        <f>VLOOKUP(A1374,'Cacao Nacional'!B:D,3,0)</f>
        <v>#N/A</v>
      </c>
      <c r="L1374" t="str">
        <f t="shared" si="150"/>
        <v>Julio</v>
      </c>
      <c r="M1374" t="str">
        <f t="shared" si="151"/>
        <v>2018</v>
      </c>
      <c r="N1374" t="str">
        <f t="shared" si="152"/>
        <v>Julio de 2018</v>
      </c>
      <c r="O1374" s="24">
        <f t="shared" si="153"/>
        <v>43293</v>
      </c>
    </row>
    <row r="1375" spans="1:15" x14ac:dyDescent="0.3">
      <c r="A1375" s="1" t="s">
        <v>1587</v>
      </c>
      <c r="B1375" s="1" t="str">
        <f t="shared" si="147"/>
        <v>Julio 13 de 2018</v>
      </c>
      <c r="C1375" s="1" t="s">
        <v>428</v>
      </c>
      <c r="D1375" s="2">
        <v>2473.27</v>
      </c>
      <c r="E1375" s="1" t="s">
        <v>429</v>
      </c>
      <c r="F1375" s="3">
        <v>1.1988690532207917</v>
      </c>
      <c r="G1375" s="1" t="s">
        <v>430</v>
      </c>
      <c r="H1375" s="8">
        <f>VLOOKUP(B1375,'TRM2'!C:D,2,0)</f>
        <v>2882.02</v>
      </c>
      <c r="I1375" s="9">
        <f t="shared" si="148"/>
        <v>7128013.6053999998</v>
      </c>
      <c r="J1375" s="7">
        <f t="shared" si="149"/>
        <v>7128.0136053999995</v>
      </c>
      <c r="K1375" t="e">
        <f>VLOOKUP(A1375,'Cacao Nacional'!B:D,3,0)</f>
        <v>#N/A</v>
      </c>
      <c r="L1375" t="str">
        <f t="shared" si="150"/>
        <v>Julio</v>
      </c>
      <c r="M1375" t="str">
        <f t="shared" si="151"/>
        <v>2018</v>
      </c>
      <c r="N1375" t="str">
        <f t="shared" si="152"/>
        <v>Julio de 2018</v>
      </c>
      <c r="O1375" s="24">
        <f t="shared" si="153"/>
        <v>43294</v>
      </c>
    </row>
    <row r="1376" spans="1:15" x14ac:dyDescent="0.3">
      <c r="A1376" s="1" t="s">
        <v>258</v>
      </c>
      <c r="B1376" s="1" t="str">
        <f t="shared" si="147"/>
        <v>Julio 16 de 2018</v>
      </c>
      <c r="C1376" s="1" t="s">
        <v>428</v>
      </c>
      <c r="D1376" s="2">
        <v>2386.23</v>
      </c>
      <c r="E1376" s="1" t="s">
        <v>429</v>
      </c>
      <c r="F1376" s="3">
        <v>-3.5192275812992504</v>
      </c>
      <c r="G1376" s="1" t="s">
        <v>430</v>
      </c>
      <c r="H1376" s="8">
        <f>VLOOKUP(B1376,'TRM2'!C:D,2,0)</f>
        <v>2861.7</v>
      </c>
      <c r="I1376" s="9">
        <f t="shared" si="148"/>
        <v>6828674.3909999998</v>
      </c>
      <c r="J1376" s="7">
        <f t="shared" si="149"/>
        <v>6828.6743909999996</v>
      </c>
      <c r="K1376">
        <f>VLOOKUP(A1376,'Cacao Nacional'!B:D,3,0)</f>
        <v>6148.3</v>
      </c>
      <c r="L1376" t="str">
        <f t="shared" si="150"/>
        <v>Julio</v>
      </c>
      <c r="M1376" t="str">
        <f t="shared" si="151"/>
        <v>2018</v>
      </c>
      <c r="N1376" t="str">
        <f t="shared" si="152"/>
        <v>Julio de 2018</v>
      </c>
      <c r="O1376" s="24">
        <f t="shared" si="153"/>
        <v>43297</v>
      </c>
    </row>
    <row r="1377" spans="1:15" x14ac:dyDescent="0.3">
      <c r="A1377" s="1" t="s">
        <v>1588</v>
      </c>
      <c r="B1377" s="1" t="str">
        <f t="shared" si="147"/>
        <v>Julio 17 de 2018</v>
      </c>
      <c r="C1377" s="1" t="s">
        <v>428</v>
      </c>
      <c r="D1377" s="2">
        <v>2369.7600000000002</v>
      </c>
      <c r="E1377" s="1" t="s">
        <v>429</v>
      </c>
      <c r="F1377" s="3">
        <v>-0.69021008033591902</v>
      </c>
      <c r="G1377" s="1" t="s">
        <v>430</v>
      </c>
      <c r="H1377" s="8">
        <f>VLOOKUP(B1377,'TRM2'!C:D,2,0)</f>
        <v>2868.96</v>
      </c>
      <c r="I1377" s="9">
        <f t="shared" si="148"/>
        <v>6798746.6496000011</v>
      </c>
      <c r="J1377" s="7">
        <f t="shared" si="149"/>
        <v>6798.7466496000006</v>
      </c>
      <c r="K1377" t="e">
        <f>VLOOKUP(A1377,'Cacao Nacional'!B:D,3,0)</f>
        <v>#N/A</v>
      </c>
      <c r="L1377" t="str">
        <f t="shared" si="150"/>
        <v>Julio</v>
      </c>
      <c r="M1377" t="str">
        <f t="shared" si="151"/>
        <v>2018</v>
      </c>
      <c r="N1377" t="str">
        <f t="shared" si="152"/>
        <v>Julio de 2018</v>
      </c>
      <c r="O1377" s="24">
        <f t="shared" si="153"/>
        <v>43298</v>
      </c>
    </row>
    <row r="1378" spans="1:15" x14ac:dyDescent="0.3">
      <c r="A1378" s="1" t="s">
        <v>1589</v>
      </c>
      <c r="B1378" s="1" t="str">
        <f t="shared" si="147"/>
        <v>Julio 18 de 2018</v>
      </c>
      <c r="C1378" s="1" t="s">
        <v>428</v>
      </c>
      <c r="D1378" s="2">
        <v>2313.38</v>
      </c>
      <c r="E1378" s="1" t="s">
        <v>429</v>
      </c>
      <c r="F1378" s="3">
        <v>-2.3791438795489883</v>
      </c>
      <c r="G1378" s="1" t="s">
        <v>430</v>
      </c>
      <c r="H1378" s="8">
        <f>VLOOKUP(B1378,'TRM2'!C:D,2,0)</f>
        <v>2878.28</v>
      </c>
      <c r="I1378" s="9">
        <f t="shared" si="148"/>
        <v>6658555.3864000011</v>
      </c>
      <c r="J1378" s="7">
        <f t="shared" si="149"/>
        <v>6658.5553864000012</v>
      </c>
      <c r="K1378" t="e">
        <f>VLOOKUP(A1378,'Cacao Nacional'!B:D,3,0)</f>
        <v>#N/A</v>
      </c>
      <c r="L1378" t="str">
        <f t="shared" si="150"/>
        <v>Julio</v>
      </c>
      <c r="M1378" t="str">
        <f t="shared" si="151"/>
        <v>2018</v>
      </c>
      <c r="N1378" t="str">
        <f t="shared" si="152"/>
        <v>Julio de 2018</v>
      </c>
      <c r="O1378" s="24">
        <f t="shared" si="153"/>
        <v>43299</v>
      </c>
    </row>
    <row r="1379" spans="1:15" x14ac:dyDescent="0.3">
      <c r="A1379" s="1" t="s">
        <v>1590</v>
      </c>
      <c r="B1379" s="1" t="str">
        <f t="shared" si="147"/>
        <v>Julio 19 de 2018</v>
      </c>
      <c r="C1379" s="1" t="s">
        <v>428</v>
      </c>
      <c r="D1379" s="2">
        <v>2277.92</v>
      </c>
      <c r="E1379" s="1" t="s">
        <v>429</v>
      </c>
      <c r="F1379" s="3">
        <v>-1.5328221044532258</v>
      </c>
      <c r="G1379" s="1" t="s">
        <v>430</v>
      </c>
      <c r="H1379" s="8">
        <f>VLOOKUP(B1379,'TRM2'!C:D,2,0)</f>
        <v>2876.93</v>
      </c>
      <c r="I1379" s="9">
        <f t="shared" si="148"/>
        <v>6553416.3855999997</v>
      </c>
      <c r="J1379" s="7">
        <f t="shared" si="149"/>
        <v>6553.4163855999996</v>
      </c>
      <c r="K1379" t="e">
        <f>VLOOKUP(A1379,'Cacao Nacional'!B:D,3,0)</f>
        <v>#N/A</v>
      </c>
      <c r="L1379" t="str">
        <f t="shared" si="150"/>
        <v>Julio</v>
      </c>
      <c r="M1379" t="str">
        <f t="shared" si="151"/>
        <v>2018</v>
      </c>
      <c r="N1379" t="str">
        <f t="shared" si="152"/>
        <v>Julio de 2018</v>
      </c>
      <c r="O1379" s="24">
        <f t="shared" si="153"/>
        <v>43300</v>
      </c>
    </row>
    <row r="1380" spans="1:15" x14ac:dyDescent="0.3">
      <c r="A1380" s="1" t="s">
        <v>1591</v>
      </c>
      <c r="B1380" s="1" t="str">
        <f t="shared" si="147"/>
        <v>Julio 20 de 2018</v>
      </c>
      <c r="C1380" s="1" t="s">
        <v>428</v>
      </c>
      <c r="D1380" s="2">
        <v>2306.67</v>
      </c>
      <c r="E1380" s="1" t="s">
        <v>429</v>
      </c>
      <c r="F1380" s="3">
        <v>1.2621163166397413</v>
      </c>
      <c r="G1380" s="1" t="s">
        <v>430</v>
      </c>
      <c r="H1380" s="8">
        <f>VLOOKUP(B1380,'TRM2'!C:D,2,0)</f>
        <v>2883.81</v>
      </c>
      <c r="I1380" s="9">
        <f t="shared" si="148"/>
        <v>6651998.0126999998</v>
      </c>
      <c r="J1380" s="7">
        <f t="shared" si="149"/>
        <v>6651.9980126999999</v>
      </c>
      <c r="K1380" t="e">
        <f>VLOOKUP(A1380,'Cacao Nacional'!B:D,3,0)</f>
        <v>#N/A</v>
      </c>
      <c r="L1380" t="str">
        <f t="shared" si="150"/>
        <v>Julio</v>
      </c>
      <c r="M1380" t="str">
        <f t="shared" si="151"/>
        <v>2018</v>
      </c>
      <c r="N1380" t="str">
        <f t="shared" si="152"/>
        <v>Julio de 2018</v>
      </c>
      <c r="O1380" s="24">
        <f t="shared" si="153"/>
        <v>43301</v>
      </c>
    </row>
    <row r="1381" spans="1:15" x14ac:dyDescent="0.3">
      <c r="A1381" s="1" t="s">
        <v>259</v>
      </c>
      <c r="B1381" s="1" t="str">
        <f t="shared" si="147"/>
        <v>Julio 23 de 2018</v>
      </c>
      <c r="C1381" s="1" t="s">
        <v>428</v>
      </c>
      <c r="D1381" s="2">
        <v>2281.14</v>
      </c>
      <c r="E1381" s="1" t="s">
        <v>429</v>
      </c>
      <c r="F1381" s="3">
        <v>-1.1067903081064998</v>
      </c>
      <c r="G1381" s="1" t="s">
        <v>430</v>
      </c>
      <c r="H1381" s="8">
        <f>VLOOKUP(B1381,'TRM2'!C:D,2,0)</f>
        <v>2883.81</v>
      </c>
      <c r="I1381" s="9">
        <f t="shared" si="148"/>
        <v>6578374.3433999997</v>
      </c>
      <c r="J1381" s="7">
        <f t="shared" si="149"/>
        <v>6578.3743433999998</v>
      </c>
      <c r="K1381">
        <f>VLOOKUP(A1381,'Cacao Nacional'!B:D,3,0)</f>
        <v>5865</v>
      </c>
      <c r="L1381" t="str">
        <f t="shared" si="150"/>
        <v>Julio</v>
      </c>
      <c r="M1381" t="str">
        <f t="shared" si="151"/>
        <v>2018</v>
      </c>
      <c r="N1381" t="str">
        <f t="shared" si="152"/>
        <v>Julio de 2018</v>
      </c>
      <c r="O1381" s="24">
        <f t="shared" si="153"/>
        <v>43304</v>
      </c>
    </row>
    <row r="1382" spans="1:15" x14ac:dyDescent="0.3">
      <c r="A1382" s="1" t="s">
        <v>1592</v>
      </c>
      <c r="B1382" s="1" t="str">
        <f t="shared" si="147"/>
        <v>Julio 24 de 2018</v>
      </c>
      <c r="C1382" s="1" t="s">
        <v>428</v>
      </c>
      <c r="D1382" s="2">
        <v>2248.2600000000002</v>
      </c>
      <c r="E1382" s="1" t="s">
        <v>429</v>
      </c>
      <c r="F1382" s="3">
        <v>-1.4413845708724435</v>
      </c>
      <c r="G1382" s="1" t="s">
        <v>430</v>
      </c>
      <c r="H1382" s="8">
        <f>VLOOKUP(B1382,'TRM2'!C:D,2,0)</f>
        <v>2897.73</v>
      </c>
      <c r="I1382" s="9">
        <f t="shared" si="148"/>
        <v>6514850.4498000005</v>
      </c>
      <c r="J1382" s="7">
        <f t="shared" si="149"/>
        <v>6514.8504498000002</v>
      </c>
      <c r="K1382" t="e">
        <f>VLOOKUP(A1382,'Cacao Nacional'!B:D,3,0)</f>
        <v>#N/A</v>
      </c>
      <c r="L1382" t="str">
        <f t="shared" si="150"/>
        <v>Julio</v>
      </c>
      <c r="M1382" t="str">
        <f t="shared" si="151"/>
        <v>2018</v>
      </c>
      <c r="N1382" t="str">
        <f t="shared" si="152"/>
        <v>Julio de 2018</v>
      </c>
      <c r="O1382" s="24">
        <f t="shared" si="153"/>
        <v>43305</v>
      </c>
    </row>
    <row r="1383" spans="1:15" x14ac:dyDescent="0.3">
      <c r="A1383" s="1" t="s">
        <v>1593</v>
      </c>
      <c r="B1383" s="1" t="str">
        <f t="shared" si="147"/>
        <v>Julio 25 de 2018</v>
      </c>
      <c r="C1383" s="1" t="s">
        <v>428</v>
      </c>
      <c r="D1383" s="2">
        <v>2245.27</v>
      </c>
      <c r="E1383" s="1" t="s">
        <v>429</v>
      </c>
      <c r="F1383" s="3">
        <v>-0.13299173583127558</v>
      </c>
      <c r="G1383" s="1" t="s">
        <v>430</v>
      </c>
      <c r="H1383" s="8">
        <f>VLOOKUP(B1383,'TRM2'!C:D,2,0)</f>
        <v>2898.36</v>
      </c>
      <c r="I1383" s="9">
        <f t="shared" si="148"/>
        <v>6507600.7571999999</v>
      </c>
      <c r="J1383" s="7">
        <f t="shared" si="149"/>
        <v>6507.6007571999999</v>
      </c>
      <c r="K1383" t="e">
        <f>VLOOKUP(A1383,'Cacao Nacional'!B:D,3,0)</f>
        <v>#N/A</v>
      </c>
      <c r="L1383" t="str">
        <f t="shared" si="150"/>
        <v>Julio</v>
      </c>
      <c r="M1383" t="str">
        <f t="shared" si="151"/>
        <v>2018</v>
      </c>
      <c r="N1383" t="str">
        <f t="shared" si="152"/>
        <v>Julio de 2018</v>
      </c>
      <c r="O1383" s="24">
        <f t="shared" si="153"/>
        <v>43306</v>
      </c>
    </row>
    <row r="1384" spans="1:15" x14ac:dyDescent="0.3">
      <c r="A1384" s="1" t="s">
        <v>1594</v>
      </c>
      <c r="B1384" s="1" t="str">
        <f t="shared" si="147"/>
        <v>Julio 26 de 2018</v>
      </c>
      <c r="C1384" s="1" t="s">
        <v>428</v>
      </c>
      <c r="D1384" s="2">
        <v>2299.1</v>
      </c>
      <c r="E1384" s="1" t="s">
        <v>429</v>
      </c>
      <c r="F1384" s="3">
        <v>2.3974844896159451</v>
      </c>
      <c r="G1384" s="1" t="s">
        <v>430</v>
      </c>
      <c r="H1384" s="8">
        <f>VLOOKUP(B1384,'TRM2'!C:D,2,0)</f>
        <v>2882.84</v>
      </c>
      <c r="I1384" s="9">
        <f t="shared" si="148"/>
        <v>6627937.4440000001</v>
      </c>
      <c r="J1384" s="7">
        <f t="shared" si="149"/>
        <v>6627.9374440000001</v>
      </c>
      <c r="K1384" t="e">
        <f>VLOOKUP(A1384,'Cacao Nacional'!B:D,3,0)</f>
        <v>#N/A</v>
      </c>
      <c r="L1384" t="str">
        <f t="shared" si="150"/>
        <v>Julio</v>
      </c>
      <c r="M1384" t="str">
        <f t="shared" si="151"/>
        <v>2018</v>
      </c>
      <c r="N1384" t="str">
        <f t="shared" si="152"/>
        <v>Julio de 2018</v>
      </c>
      <c r="O1384" s="24">
        <f t="shared" si="153"/>
        <v>43307</v>
      </c>
    </row>
    <row r="1385" spans="1:15" x14ac:dyDescent="0.3">
      <c r="A1385" s="1" t="s">
        <v>1595</v>
      </c>
      <c r="B1385" s="1" t="str">
        <f t="shared" si="147"/>
        <v>Julio 27 de 2018</v>
      </c>
      <c r="C1385" s="1" t="s">
        <v>428</v>
      </c>
      <c r="D1385" s="2">
        <v>2235.64</v>
      </c>
      <c r="E1385" s="1" t="s">
        <v>429</v>
      </c>
      <c r="F1385" s="3">
        <v>-2.7602105171588902</v>
      </c>
      <c r="G1385" s="1" t="s">
        <v>430</v>
      </c>
      <c r="H1385" s="8">
        <f>VLOOKUP(B1385,'TRM2'!C:D,2,0)</f>
        <v>2886.21</v>
      </c>
      <c r="I1385" s="9">
        <f t="shared" si="148"/>
        <v>6452526.5243999995</v>
      </c>
      <c r="J1385" s="7">
        <f t="shared" si="149"/>
        <v>6452.5265243999993</v>
      </c>
      <c r="K1385" t="e">
        <f>VLOOKUP(A1385,'Cacao Nacional'!B:D,3,0)</f>
        <v>#N/A</v>
      </c>
      <c r="L1385" t="str">
        <f t="shared" si="150"/>
        <v>Julio</v>
      </c>
      <c r="M1385" t="str">
        <f t="shared" si="151"/>
        <v>2018</v>
      </c>
      <c r="N1385" t="str">
        <f t="shared" si="152"/>
        <v>Julio de 2018</v>
      </c>
      <c r="O1385" s="24">
        <f t="shared" si="153"/>
        <v>43308</v>
      </c>
    </row>
    <row r="1386" spans="1:15" x14ac:dyDescent="0.3">
      <c r="A1386" s="1" t="s">
        <v>1596</v>
      </c>
      <c r="B1386" s="1" t="str">
        <f t="shared" si="147"/>
        <v>Julio 30 de 2018</v>
      </c>
      <c r="C1386" s="1" t="s">
        <v>428</v>
      </c>
      <c r="D1386" s="2">
        <v>2239.25</v>
      </c>
      <c r="E1386" s="1" t="s">
        <v>429</v>
      </c>
      <c r="F1386" s="3">
        <v>0.16147501386628113</v>
      </c>
      <c r="G1386" s="1" t="s">
        <v>430</v>
      </c>
      <c r="H1386" s="8">
        <f>VLOOKUP(B1386,'TRM2'!C:D,2,0)</f>
        <v>2880.79</v>
      </c>
      <c r="I1386" s="9">
        <f t="shared" si="148"/>
        <v>6450809.0075000003</v>
      </c>
      <c r="J1386" s="7">
        <f t="shared" si="149"/>
        <v>6450.8090075</v>
      </c>
      <c r="K1386">
        <f>VLOOKUP(A1386,'Cacao Nacional'!B:D,3,0)</f>
        <v>5640</v>
      </c>
      <c r="L1386" t="str">
        <f t="shared" si="150"/>
        <v>Julio</v>
      </c>
      <c r="M1386" t="str">
        <f t="shared" si="151"/>
        <v>2018</v>
      </c>
      <c r="N1386" t="str">
        <f t="shared" si="152"/>
        <v>Julio de 2018</v>
      </c>
      <c r="O1386" s="24">
        <f t="shared" si="153"/>
        <v>43311</v>
      </c>
    </row>
    <row r="1387" spans="1:15" x14ac:dyDescent="0.3">
      <c r="A1387" s="1" t="s">
        <v>1597</v>
      </c>
      <c r="B1387" s="1" t="str">
        <f t="shared" si="147"/>
        <v>Julio 31 de 2018</v>
      </c>
      <c r="C1387" s="1" t="s">
        <v>428</v>
      </c>
      <c r="D1387" s="2">
        <v>2179.75</v>
      </c>
      <c r="E1387" s="1" t="s">
        <v>429</v>
      </c>
      <c r="F1387" s="3">
        <v>-2.6571396672993188</v>
      </c>
      <c r="G1387" s="1" t="s">
        <v>430</v>
      </c>
      <c r="H1387" s="8">
        <f>VLOOKUP(B1387,'TRM2'!C:D,2,0)</f>
        <v>2875.72</v>
      </c>
      <c r="I1387" s="9">
        <f t="shared" si="148"/>
        <v>6268350.6699999999</v>
      </c>
      <c r="J1387" s="7">
        <f t="shared" si="149"/>
        <v>6268.3506699999998</v>
      </c>
      <c r="K1387" t="e">
        <f>VLOOKUP(A1387,'Cacao Nacional'!B:D,3,0)</f>
        <v>#N/A</v>
      </c>
      <c r="L1387" t="str">
        <f t="shared" si="150"/>
        <v>Julio</v>
      </c>
      <c r="M1387" t="str">
        <f t="shared" si="151"/>
        <v>2018</v>
      </c>
      <c r="N1387" t="str">
        <f t="shared" si="152"/>
        <v>Julio de 2018</v>
      </c>
      <c r="O1387" s="24">
        <f t="shared" si="153"/>
        <v>43312</v>
      </c>
    </row>
    <row r="1388" spans="1:15" x14ac:dyDescent="0.3">
      <c r="A1388" s="1" t="s">
        <v>1598</v>
      </c>
      <c r="B1388" s="1" t="str">
        <f t="shared" si="147"/>
        <v>Agosto 1 de 2018</v>
      </c>
      <c r="C1388" s="1" t="s">
        <v>428</v>
      </c>
      <c r="D1388" s="2">
        <v>2101.5100000000002</v>
      </c>
      <c r="E1388" s="1" t="s">
        <v>429</v>
      </c>
      <c r="F1388" s="3">
        <v>-3.5894024544098992</v>
      </c>
      <c r="G1388" s="1" t="s">
        <v>430</v>
      </c>
      <c r="H1388" s="8">
        <f>VLOOKUP(B1388,'TRM2'!C:D,2,0)</f>
        <v>2886.8</v>
      </c>
      <c r="I1388" s="9">
        <f t="shared" si="148"/>
        <v>6066639.0680000009</v>
      </c>
      <c r="J1388" s="7">
        <f t="shared" si="149"/>
        <v>6066.6390680000013</v>
      </c>
      <c r="K1388" t="e">
        <f>VLOOKUP(A1388,'Cacao Nacional'!B:D,3,0)</f>
        <v>#N/A</v>
      </c>
      <c r="L1388" t="str">
        <f t="shared" si="150"/>
        <v>Agosto</v>
      </c>
      <c r="M1388" t="str">
        <f t="shared" si="151"/>
        <v>2018</v>
      </c>
      <c r="N1388" t="str">
        <f t="shared" si="152"/>
        <v>Agosto de 2018</v>
      </c>
      <c r="O1388" s="24">
        <f t="shared" si="153"/>
        <v>43313</v>
      </c>
    </row>
    <row r="1389" spans="1:15" x14ac:dyDescent="0.3">
      <c r="A1389" s="1" t="s">
        <v>1599</v>
      </c>
      <c r="B1389" s="1" t="str">
        <f t="shared" si="147"/>
        <v>Agosto 2 de 2018</v>
      </c>
      <c r="C1389" s="1" t="s">
        <v>428</v>
      </c>
      <c r="D1389" s="2">
        <v>2105.06</v>
      </c>
      <c r="E1389" s="1" t="s">
        <v>429</v>
      </c>
      <c r="F1389" s="3">
        <v>0.16892615309942502</v>
      </c>
      <c r="G1389" s="1" t="s">
        <v>430</v>
      </c>
      <c r="H1389" s="8">
        <f>VLOOKUP(B1389,'TRM2'!C:D,2,0)</f>
        <v>2892.62</v>
      </c>
      <c r="I1389" s="9">
        <f t="shared" si="148"/>
        <v>6089138.6571999993</v>
      </c>
      <c r="J1389" s="7">
        <f t="shared" si="149"/>
        <v>6089.1386571999992</v>
      </c>
      <c r="K1389" t="e">
        <f>VLOOKUP(A1389,'Cacao Nacional'!B:D,3,0)</f>
        <v>#N/A</v>
      </c>
      <c r="L1389" t="str">
        <f t="shared" si="150"/>
        <v>Agosto</v>
      </c>
      <c r="M1389" t="str">
        <f t="shared" si="151"/>
        <v>2018</v>
      </c>
      <c r="N1389" t="str">
        <f t="shared" si="152"/>
        <v>Agosto de 2018</v>
      </c>
      <c r="O1389" s="24">
        <f t="shared" si="153"/>
        <v>43314</v>
      </c>
    </row>
    <row r="1390" spans="1:15" x14ac:dyDescent="0.3">
      <c r="A1390" s="1" t="s">
        <v>1600</v>
      </c>
      <c r="B1390" s="1" t="str">
        <f t="shared" si="147"/>
        <v>Agosto 3 de 2018</v>
      </c>
      <c r="C1390" s="1" t="s">
        <v>428</v>
      </c>
      <c r="D1390" s="2">
        <v>2081.92</v>
      </c>
      <c r="E1390" s="1" t="s">
        <v>429</v>
      </c>
      <c r="F1390" s="3">
        <v>-1.0992560782115415</v>
      </c>
      <c r="G1390" s="1" t="s">
        <v>430</v>
      </c>
      <c r="H1390" s="8">
        <f>VLOOKUP(B1390,'TRM2'!C:D,2,0)</f>
        <v>2904.9</v>
      </c>
      <c r="I1390" s="9">
        <f t="shared" si="148"/>
        <v>6047769.4080000008</v>
      </c>
      <c r="J1390" s="7">
        <f t="shared" si="149"/>
        <v>6047.769408000001</v>
      </c>
      <c r="K1390" t="e">
        <f>VLOOKUP(A1390,'Cacao Nacional'!B:D,3,0)</f>
        <v>#N/A</v>
      </c>
      <c r="L1390" t="str">
        <f t="shared" si="150"/>
        <v>Agosto</v>
      </c>
      <c r="M1390" t="str">
        <f t="shared" si="151"/>
        <v>2018</v>
      </c>
      <c r="N1390" t="str">
        <f t="shared" si="152"/>
        <v>Agosto de 2018</v>
      </c>
      <c r="O1390" s="24">
        <f t="shared" si="153"/>
        <v>43315</v>
      </c>
    </row>
    <row r="1391" spans="1:15" x14ac:dyDescent="0.3">
      <c r="A1391" s="1" t="s">
        <v>260</v>
      </c>
      <c r="B1391" s="1" t="str">
        <f t="shared" si="147"/>
        <v>Agosto 6 de 2018</v>
      </c>
      <c r="C1391" s="1" t="s">
        <v>428</v>
      </c>
      <c r="D1391" s="2">
        <v>2135.31</v>
      </c>
      <c r="E1391" s="1" t="s">
        <v>429</v>
      </c>
      <c r="F1391" s="3">
        <v>2.5644597294804736</v>
      </c>
      <c r="G1391" s="1" t="s">
        <v>430</v>
      </c>
      <c r="H1391" s="8">
        <f>VLOOKUP(B1391,'TRM2'!C:D,2,0)</f>
        <v>2898.99</v>
      </c>
      <c r="I1391" s="9">
        <f t="shared" si="148"/>
        <v>6190242.3368999995</v>
      </c>
      <c r="J1391" s="7">
        <f t="shared" si="149"/>
        <v>6190.2423368999998</v>
      </c>
      <c r="K1391">
        <f>VLOOKUP(A1391,'Cacao Nacional'!B:D,3,0)</f>
        <v>5351.7</v>
      </c>
      <c r="L1391" t="str">
        <f t="shared" si="150"/>
        <v>Agosto</v>
      </c>
      <c r="M1391" t="str">
        <f t="shared" si="151"/>
        <v>2018</v>
      </c>
      <c r="N1391" t="str">
        <f t="shared" si="152"/>
        <v>Agosto de 2018</v>
      </c>
      <c r="O1391" s="24">
        <f t="shared" si="153"/>
        <v>43318</v>
      </c>
    </row>
    <row r="1392" spans="1:15" x14ac:dyDescent="0.3">
      <c r="A1392" s="1" t="s">
        <v>1601</v>
      </c>
      <c r="B1392" s="1" t="str">
        <f t="shared" si="147"/>
        <v>Agosto 7 de 2018</v>
      </c>
      <c r="C1392" s="1" t="s">
        <v>428</v>
      </c>
      <c r="D1392" s="2">
        <v>2104.8000000000002</v>
      </c>
      <c r="E1392" s="1" t="s">
        <v>429</v>
      </c>
      <c r="F1392" s="3">
        <v>-1.4288323475279827</v>
      </c>
      <c r="G1392" s="1" t="s">
        <v>430</v>
      </c>
      <c r="H1392" s="8">
        <f>VLOOKUP(B1392,'TRM2'!C:D,2,0)</f>
        <v>2898.86</v>
      </c>
      <c r="I1392" s="9">
        <f t="shared" si="148"/>
        <v>6101520.5280000009</v>
      </c>
      <c r="J1392" s="7">
        <f t="shared" si="149"/>
        <v>6101.5205280000009</v>
      </c>
      <c r="K1392" t="e">
        <f>VLOOKUP(A1392,'Cacao Nacional'!B:D,3,0)</f>
        <v>#N/A</v>
      </c>
      <c r="L1392" t="str">
        <f t="shared" si="150"/>
        <v>Agosto</v>
      </c>
      <c r="M1392" t="str">
        <f t="shared" si="151"/>
        <v>2018</v>
      </c>
      <c r="N1392" t="str">
        <f t="shared" si="152"/>
        <v>Agosto de 2018</v>
      </c>
      <c r="O1392" s="24">
        <f t="shared" si="153"/>
        <v>43319</v>
      </c>
    </row>
    <row r="1393" spans="1:15" x14ac:dyDescent="0.3">
      <c r="A1393" s="1" t="s">
        <v>1602</v>
      </c>
      <c r="B1393" s="1" t="str">
        <f t="shared" si="147"/>
        <v>Agosto 8 de 2018</v>
      </c>
      <c r="C1393" s="1" t="s">
        <v>428</v>
      </c>
      <c r="D1393" s="2">
        <v>2110.4499999999998</v>
      </c>
      <c r="E1393" s="1" t="s">
        <v>429</v>
      </c>
      <c r="F1393" s="3">
        <v>0.26843405549219101</v>
      </c>
      <c r="G1393" s="1" t="s">
        <v>430</v>
      </c>
      <c r="H1393" s="8">
        <f>VLOOKUP(B1393,'TRM2'!C:D,2,0)</f>
        <v>2898.86</v>
      </c>
      <c r="I1393" s="9">
        <f t="shared" si="148"/>
        <v>6117899.0869999994</v>
      </c>
      <c r="J1393" s="7">
        <f t="shared" si="149"/>
        <v>6117.8990869999998</v>
      </c>
      <c r="K1393" t="e">
        <f>VLOOKUP(A1393,'Cacao Nacional'!B:D,3,0)</f>
        <v>#N/A</v>
      </c>
      <c r="L1393" t="str">
        <f t="shared" si="150"/>
        <v>Agosto</v>
      </c>
      <c r="M1393" t="str">
        <f t="shared" si="151"/>
        <v>2018</v>
      </c>
      <c r="N1393" t="str">
        <f t="shared" si="152"/>
        <v>Agosto de 2018</v>
      </c>
      <c r="O1393" s="24">
        <f t="shared" si="153"/>
        <v>43320</v>
      </c>
    </row>
    <row r="1394" spans="1:15" x14ac:dyDescent="0.3">
      <c r="A1394" s="1" t="s">
        <v>1603</v>
      </c>
      <c r="B1394" s="1" t="str">
        <f t="shared" si="147"/>
        <v>Agosto 9 de 2018</v>
      </c>
      <c r="C1394" s="1" t="s">
        <v>428</v>
      </c>
      <c r="D1394" s="2">
        <v>2088.8200000000002</v>
      </c>
      <c r="E1394" s="1" t="s">
        <v>429</v>
      </c>
      <c r="F1394" s="3">
        <v>-1.0248999028643018</v>
      </c>
      <c r="G1394" s="1" t="s">
        <v>430</v>
      </c>
      <c r="H1394" s="8">
        <f>VLOOKUP(B1394,'TRM2'!C:D,2,0)</f>
        <v>2908.9</v>
      </c>
      <c r="I1394" s="9">
        <f t="shared" si="148"/>
        <v>6076168.4980000006</v>
      </c>
      <c r="J1394" s="7">
        <f t="shared" si="149"/>
        <v>6076.1684980000009</v>
      </c>
      <c r="K1394" t="e">
        <f>VLOOKUP(A1394,'Cacao Nacional'!B:D,3,0)</f>
        <v>#N/A</v>
      </c>
      <c r="L1394" t="str">
        <f t="shared" si="150"/>
        <v>Agosto</v>
      </c>
      <c r="M1394" t="str">
        <f t="shared" si="151"/>
        <v>2018</v>
      </c>
      <c r="N1394" t="str">
        <f t="shared" si="152"/>
        <v>Agosto de 2018</v>
      </c>
      <c r="O1394" s="24">
        <f t="shared" si="153"/>
        <v>43321</v>
      </c>
    </row>
    <row r="1395" spans="1:15" x14ac:dyDescent="0.3">
      <c r="A1395" s="1" t="s">
        <v>1604</v>
      </c>
      <c r="B1395" s="1" t="str">
        <f t="shared" si="147"/>
        <v>Agosto 10 de 2018</v>
      </c>
      <c r="C1395" s="1" t="s">
        <v>428</v>
      </c>
      <c r="D1395" s="2">
        <v>2082.42</v>
      </c>
      <c r="E1395" s="1" t="s">
        <v>429</v>
      </c>
      <c r="F1395" s="3">
        <v>-0.3063930831761516</v>
      </c>
      <c r="G1395" s="1" t="s">
        <v>430</v>
      </c>
      <c r="H1395" s="8">
        <f>VLOOKUP(B1395,'TRM2'!C:D,2,0)</f>
        <v>2919.44</v>
      </c>
      <c r="I1395" s="9">
        <f t="shared" si="148"/>
        <v>6079500.2448000005</v>
      </c>
      <c r="J1395" s="7">
        <f t="shared" si="149"/>
        <v>6079.5002448000005</v>
      </c>
      <c r="K1395" t="e">
        <f>VLOOKUP(A1395,'Cacao Nacional'!B:D,3,0)</f>
        <v>#N/A</v>
      </c>
      <c r="L1395" t="str">
        <f t="shared" si="150"/>
        <v>Agosto</v>
      </c>
      <c r="M1395" t="str">
        <f t="shared" si="151"/>
        <v>2018</v>
      </c>
      <c r="N1395" t="str">
        <f t="shared" si="152"/>
        <v>Agosto de 2018</v>
      </c>
      <c r="O1395" s="24">
        <f t="shared" si="153"/>
        <v>43322</v>
      </c>
    </row>
    <row r="1396" spans="1:15" x14ac:dyDescent="0.3">
      <c r="A1396" s="1" t="s">
        <v>261</v>
      </c>
      <c r="B1396" s="1" t="str">
        <f t="shared" si="147"/>
        <v>Agosto 13 de 2018</v>
      </c>
      <c r="C1396" s="1" t="s">
        <v>428</v>
      </c>
      <c r="D1396" s="2">
        <v>2086.1799999999998</v>
      </c>
      <c r="E1396" s="1" t="s">
        <v>429</v>
      </c>
      <c r="F1396" s="3">
        <v>0.1805591571344764</v>
      </c>
      <c r="G1396" s="1" t="s">
        <v>430</v>
      </c>
      <c r="H1396" s="8">
        <f>VLOOKUP(B1396,'TRM2'!C:D,2,0)</f>
        <v>2940.95</v>
      </c>
      <c r="I1396" s="9">
        <f t="shared" si="148"/>
        <v>6135351.0709999995</v>
      </c>
      <c r="J1396" s="7">
        <f t="shared" si="149"/>
        <v>6135.3510709999991</v>
      </c>
      <c r="K1396">
        <f>VLOOKUP(A1396,'Cacao Nacional'!B:D,3,0)</f>
        <v>5350</v>
      </c>
      <c r="L1396" t="str">
        <f t="shared" si="150"/>
        <v>Agosto</v>
      </c>
      <c r="M1396" t="str">
        <f t="shared" si="151"/>
        <v>2018</v>
      </c>
      <c r="N1396" t="str">
        <f t="shared" si="152"/>
        <v>Agosto de 2018</v>
      </c>
      <c r="O1396" s="24">
        <f t="shared" si="153"/>
        <v>43325</v>
      </c>
    </row>
    <row r="1397" spans="1:15" x14ac:dyDescent="0.3">
      <c r="A1397" s="1" t="s">
        <v>1605</v>
      </c>
      <c r="B1397" s="1" t="str">
        <f t="shared" si="147"/>
        <v>Agosto 14 de 2018</v>
      </c>
      <c r="C1397" s="1" t="s">
        <v>428</v>
      </c>
      <c r="D1397" s="2">
        <v>2080.84</v>
      </c>
      <c r="E1397" s="1" t="s">
        <v>429</v>
      </c>
      <c r="F1397" s="3">
        <v>-0.25597024226095982</v>
      </c>
      <c r="G1397" s="1" t="s">
        <v>430</v>
      </c>
      <c r="H1397" s="8">
        <f>VLOOKUP(B1397,'TRM2'!C:D,2,0)</f>
        <v>2983.93</v>
      </c>
      <c r="I1397" s="9">
        <f t="shared" si="148"/>
        <v>6209080.9012000002</v>
      </c>
      <c r="J1397" s="7">
        <f t="shared" si="149"/>
        <v>6209.0809012</v>
      </c>
      <c r="K1397" t="e">
        <f>VLOOKUP(A1397,'Cacao Nacional'!B:D,3,0)</f>
        <v>#N/A</v>
      </c>
      <c r="L1397" t="str">
        <f t="shared" si="150"/>
        <v>Agosto</v>
      </c>
      <c r="M1397" t="str">
        <f t="shared" si="151"/>
        <v>2018</v>
      </c>
      <c r="N1397" t="str">
        <f t="shared" si="152"/>
        <v>Agosto de 2018</v>
      </c>
      <c r="O1397" s="24">
        <f t="shared" si="153"/>
        <v>43326</v>
      </c>
    </row>
    <row r="1398" spans="1:15" x14ac:dyDescent="0.3">
      <c r="A1398" s="1" t="s">
        <v>1606</v>
      </c>
      <c r="B1398" s="1" t="str">
        <f t="shared" si="147"/>
        <v>Agosto 15 de 2018</v>
      </c>
      <c r="C1398" s="1" t="s">
        <v>428</v>
      </c>
      <c r="D1398" s="2">
        <v>2109.66</v>
      </c>
      <c r="E1398" s="1" t="s">
        <v>429</v>
      </c>
      <c r="F1398" s="3">
        <v>1.3850175890505616</v>
      </c>
      <c r="G1398" s="1" t="s">
        <v>430</v>
      </c>
      <c r="H1398" s="8">
        <f>VLOOKUP(B1398,'TRM2'!C:D,2,0)</f>
        <v>3002.66</v>
      </c>
      <c r="I1398" s="9">
        <f t="shared" si="148"/>
        <v>6334591.6955999993</v>
      </c>
      <c r="J1398" s="7">
        <f t="shared" si="149"/>
        <v>6334.5916955999992</v>
      </c>
      <c r="K1398" t="e">
        <f>VLOOKUP(A1398,'Cacao Nacional'!B:D,3,0)</f>
        <v>#N/A</v>
      </c>
      <c r="L1398" t="str">
        <f t="shared" si="150"/>
        <v>Agosto</v>
      </c>
      <c r="M1398" t="str">
        <f t="shared" si="151"/>
        <v>2018</v>
      </c>
      <c r="N1398" t="str">
        <f t="shared" si="152"/>
        <v>Agosto de 2018</v>
      </c>
      <c r="O1398" s="24">
        <f t="shared" si="153"/>
        <v>43327</v>
      </c>
    </row>
    <row r="1399" spans="1:15" x14ac:dyDescent="0.3">
      <c r="A1399" s="1" t="s">
        <v>1607</v>
      </c>
      <c r="B1399" s="1" t="str">
        <f t="shared" si="147"/>
        <v>Agosto 16 de 2018</v>
      </c>
      <c r="C1399" s="1" t="s">
        <v>428</v>
      </c>
      <c r="D1399" s="2">
        <v>2123.46</v>
      </c>
      <c r="E1399" s="1" t="s">
        <v>429</v>
      </c>
      <c r="F1399" s="3">
        <v>0.65413384147209419</v>
      </c>
      <c r="G1399" s="1" t="s">
        <v>430</v>
      </c>
      <c r="H1399" s="8">
        <f>VLOOKUP(B1399,'TRM2'!C:D,2,0)</f>
        <v>3046.76</v>
      </c>
      <c r="I1399" s="9">
        <f t="shared" si="148"/>
        <v>6469672.9896000009</v>
      </c>
      <c r="J1399" s="7">
        <f t="shared" si="149"/>
        <v>6469.6729896000006</v>
      </c>
      <c r="K1399" t="e">
        <f>VLOOKUP(A1399,'Cacao Nacional'!B:D,3,0)</f>
        <v>#N/A</v>
      </c>
      <c r="L1399" t="str">
        <f t="shared" si="150"/>
        <v>Agosto</v>
      </c>
      <c r="M1399" t="str">
        <f t="shared" si="151"/>
        <v>2018</v>
      </c>
      <c r="N1399" t="str">
        <f t="shared" si="152"/>
        <v>Agosto de 2018</v>
      </c>
      <c r="O1399" s="24">
        <f t="shared" si="153"/>
        <v>43328</v>
      </c>
    </row>
    <row r="1400" spans="1:15" x14ac:dyDescent="0.3">
      <c r="A1400" s="1" t="s">
        <v>1608</v>
      </c>
      <c r="B1400" s="1" t="str">
        <f t="shared" si="147"/>
        <v>Agosto 17 de 2018</v>
      </c>
      <c r="C1400" s="1" t="s">
        <v>428</v>
      </c>
      <c r="D1400" s="2">
        <v>2118.42</v>
      </c>
      <c r="E1400" s="1" t="s">
        <v>429</v>
      </c>
      <c r="F1400" s="3">
        <v>-0.23734847842671694</v>
      </c>
      <c r="G1400" s="1" t="s">
        <v>430</v>
      </c>
      <c r="H1400" s="8">
        <f>VLOOKUP(B1400,'TRM2'!C:D,2,0)</f>
        <v>3019.55</v>
      </c>
      <c r="I1400" s="9">
        <f t="shared" si="148"/>
        <v>6396675.1110000005</v>
      </c>
      <c r="J1400" s="7">
        <f t="shared" si="149"/>
        <v>6396.6751110000005</v>
      </c>
      <c r="K1400" t="e">
        <f>VLOOKUP(A1400,'Cacao Nacional'!B:D,3,0)</f>
        <v>#N/A</v>
      </c>
      <c r="L1400" t="str">
        <f t="shared" si="150"/>
        <v>Agosto</v>
      </c>
      <c r="M1400" t="str">
        <f t="shared" si="151"/>
        <v>2018</v>
      </c>
      <c r="N1400" t="str">
        <f t="shared" si="152"/>
        <v>Agosto de 2018</v>
      </c>
      <c r="O1400" s="24">
        <f t="shared" si="153"/>
        <v>43329</v>
      </c>
    </row>
    <row r="1401" spans="1:15" x14ac:dyDescent="0.3">
      <c r="A1401" s="1" t="s">
        <v>262</v>
      </c>
      <c r="B1401" s="1" t="str">
        <f t="shared" si="147"/>
        <v>Agosto 20 de 2018</v>
      </c>
      <c r="C1401" s="1" t="s">
        <v>428</v>
      </c>
      <c r="D1401" s="2">
        <v>2156.9299999999998</v>
      </c>
      <c r="E1401" s="1" t="s">
        <v>429</v>
      </c>
      <c r="F1401" s="3">
        <v>1.8178642573238435</v>
      </c>
      <c r="G1401" s="1" t="s">
        <v>430</v>
      </c>
      <c r="H1401" s="8">
        <f>VLOOKUP(B1401,'TRM2'!C:D,2,0)</f>
        <v>3024.02</v>
      </c>
      <c r="I1401" s="9">
        <f t="shared" si="148"/>
        <v>6522599.4585999995</v>
      </c>
      <c r="J1401" s="7">
        <f t="shared" si="149"/>
        <v>6522.5994585999997</v>
      </c>
      <c r="K1401">
        <f>VLOOKUP(A1401,'Cacao Nacional'!B:D,3,0)</f>
        <v>5506.7</v>
      </c>
      <c r="L1401" t="str">
        <f t="shared" si="150"/>
        <v>Agosto</v>
      </c>
      <c r="M1401" t="str">
        <f t="shared" si="151"/>
        <v>2018</v>
      </c>
      <c r="N1401" t="str">
        <f t="shared" si="152"/>
        <v>Agosto de 2018</v>
      </c>
      <c r="O1401" s="24">
        <f t="shared" si="153"/>
        <v>43332</v>
      </c>
    </row>
    <row r="1402" spans="1:15" x14ac:dyDescent="0.3">
      <c r="A1402" s="1" t="s">
        <v>1609</v>
      </c>
      <c r="B1402" s="1" t="str">
        <f t="shared" si="147"/>
        <v>Agosto 21 de 2018</v>
      </c>
      <c r="C1402" s="1" t="s">
        <v>428</v>
      </c>
      <c r="D1402" s="2">
        <v>2211.54</v>
      </c>
      <c r="E1402" s="1" t="s">
        <v>429</v>
      </c>
      <c r="F1402" s="3">
        <v>2.5318392344675131</v>
      </c>
      <c r="G1402" s="1" t="s">
        <v>430</v>
      </c>
      <c r="H1402" s="8">
        <f>VLOOKUP(B1402,'TRM2'!C:D,2,0)</f>
        <v>3024.02</v>
      </c>
      <c r="I1402" s="9">
        <f t="shared" si="148"/>
        <v>6687741.1908</v>
      </c>
      <c r="J1402" s="7">
        <f t="shared" si="149"/>
        <v>6687.7411908000004</v>
      </c>
      <c r="K1402" t="e">
        <f>VLOOKUP(A1402,'Cacao Nacional'!B:D,3,0)</f>
        <v>#N/A</v>
      </c>
      <c r="L1402" t="str">
        <f t="shared" si="150"/>
        <v>Agosto</v>
      </c>
      <c r="M1402" t="str">
        <f t="shared" si="151"/>
        <v>2018</v>
      </c>
      <c r="N1402" t="str">
        <f t="shared" si="152"/>
        <v>Agosto de 2018</v>
      </c>
      <c r="O1402" s="24">
        <f t="shared" si="153"/>
        <v>43333</v>
      </c>
    </row>
    <row r="1403" spans="1:15" x14ac:dyDescent="0.3">
      <c r="A1403" s="1" t="s">
        <v>1610</v>
      </c>
      <c r="B1403" s="1" t="str">
        <f t="shared" si="147"/>
        <v>Agosto 22 de 2018</v>
      </c>
      <c r="C1403" s="1" t="s">
        <v>428</v>
      </c>
      <c r="D1403" s="2">
        <v>2262.6999999999998</v>
      </c>
      <c r="E1403" s="1" t="s">
        <v>429</v>
      </c>
      <c r="F1403" s="3">
        <v>2.313320129864251</v>
      </c>
      <c r="G1403" s="1" t="s">
        <v>430</v>
      </c>
      <c r="H1403" s="8">
        <f>VLOOKUP(B1403,'TRM2'!C:D,2,0)</f>
        <v>2990.78</v>
      </c>
      <c r="I1403" s="9">
        <f t="shared" si="148"/>
        <v>6767237.9059999995</v>
      </c>
      <c r="J1403" s="7">
        <f t="shared" si="149"/>
        <v>6767.2379059999994</v>
      </c>
      <c r="K1403" t="e">
        <f>VLOOKUP(A1403,'Cacao Nacional'!B:D,3,0)</f>
        <v>#N/A</v>
      </c>
      <c r="L1403" t="str">
        <f t="shared" si="150"/>
        <v>Agosto</v>
      </c>
      <c r="M1403" t="str">
        <f t="shared" si="151"/>
        <v>2018</v>
      </c>
      <c r="N1403" t="str">
        <f t="shared" si="152"/>
        <v>Agosto de 2018</v>
      </c>
      <c r="O1403" s="24">
        <f t="shared" si="153"/>
        <v>43334</v>
      </c>
    </row>
    <row r="1404" spans="1:15" x14ac:dyDescent="0.3">
      <c r="A1404" s="1" t="s">
        <v>1611</v>
      </c>
      <c r="B1404" s="1" t="str">
        <f t="shared" si="147"/>
        <v>Agosto 23 de 2018</v>
      </c>
      <c r="C1404" s="1" t="s">
        <v>428</v>
      </c>
      <c r="D1404" s="2">
        <v>2285.4299999999998</v>
      </c>
      <c r="E1404" s="1" t="s">
        <v>429</v>
      </c>
      <c r="F1404" s="3">
        <v>1.0045520837936988</v>
      </c>
      <c r="G1404" s="1" t="s">
        <v>430</v>
      </c>
      <c r="H1404" s="8">
        <f>VLOOKUP(B1404,'TRM2'!C:D,2,0)</f>
        <v>2965.45</v>
      </c>
      <c r="I1404" s="9">
        <f t="shared" si="148"/>
        <v>6777328.3934999993</v>
      </c>
      <c r="J1404" s="7">
        <f t="shared" si="149"/>
        <v>6777.328393499999</v>
      </c>
      <c r="K1404" t="e">
        <f>VLOOKUP(A1404,'Cacao Nacional'!B:D,3,0)</f>
        <v>#N/A</v>
      </c>
      <c r="L1404" t="str">
        <f t="shared" si="150"/>
        <v>Agosto</v>
      </c>
      <c r="M1404" t="str">
        <f t="shared" si="151"/>
        <v>2018</v>
      </c>
      <c r="N1404" t="str">
        <f t="shared" si="152"/>
        <v>Agosto de 2018</v>
      </c>
      <c r="O1404" s="24">
        <f t="shared" si="153"/>
        <v>43335</v>
      </c>
    </row>
    <row r="1405" spans="1:15" x14ac:dyDescent="0.3">
      <c r="A1405" s="1" t="s">
        <v>1612</v>
      </c>
      <c r="B1405" s="1" t="str">
        <f t="shared" si="147"/>
        <v>Agosto 24 de 2018</v>
      </c>
      <c r="C1405" s="1" t="s">
        <v>428</v>
      </c>
      <c r="D1405" s="2">
        <v>2308.5</v>
      </c>
      <c r="E1405" s="1" t="s">
        <v>429</v>
      </c>
      <c r="F1405" s="3">
        <v>1.0094380488573338</v>
      </c>
      <c r="G1405" s="1" t="s">
        <v>430</v>
      </c>
      <c r="H1405" s="8">
        <f>VLOOKUP(B1405,'TRM2'!C:D,2,0)</f>
        <v>2980.64</v>
      </c>
      <c r="I1405" s="9">
        <f t="shared" si="148"/>
        <v>6880807.4399999995</v>
      </c>
      <c r="J1405" s="7">
        <f t="shared" si="149"/>
        <v>6880.8074399999996</v>
      </c>
      <c r="K1405" t="e">
        <f>VLOOKUP(A1405,'Cacao Nacional'!B:D,3,0)</f>
        <v>#N/A</v>
      </c>
      <c r="L1405" t="str">
        <f t="shared" si="150"/>
        <v>Agosto</v>
      </c>
      <c r="M1405" t="str">
        <f t="shared" si="151"/>
        <v>2018</v>
      </c>
      <c r="N1405" t="str">
        <f t="shared" si="152"/>
        <v>Agosto de 2018</v>
      </c>
      <c r="O1405" s="24">
        <f t="shared" si="153"/>
        <v>43336</v>
      </c>
    </row>
    <row r="1406" spans="1:15" x14ac:dyDescent="0.3">
      <c r="A1406" s="1" t="s">
        <v>263</v>
      </c>
      <c r="B1406" s="1" t="str">
        <f t="shared" si="147"/>
        <v>Agosto 27 de 2018</v>
      </c>
      <c r="C1406" s="1" t="s">
        <v>428</v>
      </c>
      <c r="D1406" s="2">
        <v>2294.6999999999998</v>
      </c>
      <c r="E1406" s="1" t="s">
        <v>429</v>
      </c>
      <c r="F1406" s="3">
        <v>-0.59779077322937757</v>
      </c>
      <c r="G1406" s="1" t="s">
        <v>430</v>
      </c>
      <c r="H1406" s="8">
        <f>VLOOKUP(B1406,'TRM2'!C:D,2,0)</f>
        <v>2958.45</v>
      </c>
      <c r="I1406" s="9">
        <f t="shared" si="148"/>
        <v>6788755.2149999989</v>
      </c>
      <c r="J1406" s="7">
        <f t="shared" si="149"/>
        <v>6788.7552149999992</v>
      </c>
      <c r="K1406">
        <f>VLOOKUP(A1406,'Cacao Nacional'!B:D,3,0)</f>
        <v>5763.3</v>
      </c>
      <c r="L1406" t="str">
        <f t="shared" si="150"/>
        <v>Agosto</v>
      </c>
      <c r="M1406" t="str">
        <f t="shared" si="151"/>
        <v>2018</v>
      </c>
      <c r="N1406" t="str">
        <f t="shared" si="152"/>
        <v>Agosto de 2018</v>
      </c>
      <c r="O1406" s="24">
        <f t="shared" si="153"/>
        <v>43339</v>
      </c>
    </row>
    <row r="1407" spans="1:15" x14ac:dyDescent="0.3">
      <c r="A1407" s="1" t="s">
        <v>1613</v>
      </c>
      <c r="B1407" s="1" t="str">
        <f t="shared" si="147"/>
        <v>Agosto 28 de 2018</v>
      </c>
      <c r="C1407" s="1" t="s">
        <v>428</v>
      </c>
      <c r="D1407" s="2">
        <v>2278.75</v>
      </c>
      <c r="E1407" s="1" t="s">
        <v>429</v>
      </c>
      <c r="F1407" s="3">
        <v>-0.69507996688019436</v>
      </c>
      <c r="G1407" s="1" t="s">
        <v>430</v>
      </c>
      <c r="H1407" s="8">
        <f>VLOOKUP(B1407,'TRM2'!C:D,2,0)</f>
        <v>2934.31</v>
      </c>
      <c r="I1407" s="9">
        <f t="shared" si="148"/>
        <v>6686558.9124999996</v>
      </c>
      <c r="J1407" s="7">
        <f t="shared" si="149"/>
        <v>6686.5589124999997</v>
      </c>
      <c r="K1407" t="e">
        <f>VLOOKUP(A1407,'Cacao Nacional'!B:D,3,0)</f>
        <v>#N/A</v>
      </c>
      <c r="L1407" t="str">
        <f t="shared" si="150"/>
        <v>Agosto</v>
      </c>
      <c r="M1407" t="str">
        <f t="shared" si="151"/>
        <v>2018</v>
      </c>
      <c r="N1407" t="str">
        <f t="shared" si="152"/>
        <v>Agosto de 2018</v>
      </c>
      <c r="O1407" s="24">
        <f t="shared" si="153"/>
        <v>43340</v>
      </c>
    </row>
    <row r="1408" spans="1:15" x14ac:dyDescent="0.3">
      <c r="A1408" s="1" t="s">
        <v>1614</v>
      </c>
      <c r="B1408" s="1" t="str">
        <f t="shared" si="147"/>
        <v>Agosto 29 de 2018</v>
      </c>
      <c r="C1408" s="1" t="s">
        <v>428</v>
      </c>
      <c r="D1408" s="2">
        <v>2299.0700000000002</v>
      </c>
      <c r="E1408" s="1" t="s">
        <v>429</v>
      </c>
      <c r="F1408" s="3">
        <v>0.89171695008228913</v>
      </c>
      <c r="G1408" s="1" t="s">
        <v>430</v>
      </c>
      <c r="H1408" s="8">
        <f>VLOOKUP(B1408,'TRM2'!C:D,2,0)</f>
        <v>2966</v>
      </c>
      <c r="I1408" s="9">
        <f t="shared" si="148"/>
        <v>6819041.6200000001</v>
      </c>
      <c r="J1408" s="7">
        <f t="shared" si="149"/>
        <v>6819.04162</v>
      </c>
      <c r="K1408" t="e">
        <f>VLOOKUP(A1408,'Cacao Nacional'!B:D,3,0)</f>
        <v>#N/A</v>
      </c>
      <c r="L1408" t="str">
        <f t="shared" si="150"/>
        <v>Agosto</v>
      </c>
      <c r="M1408" t="str">
        <f t="shared" si="151"/>
        <v>2018</v>
      </c>
      <c r="N1408" t="str">
        <f t="shared" si="152"/>
        <v>Agosto de 2018</v>
      </c>
      <c r="O1408" s="24">
        <f t="shared" si="153"/>
        <v>43341</v>
      </c>
    </row>
    <row r="1409" spans="1:15" x14ac:dyDescent="0.3">
      <c r="A1409" s="1" t="s">
        <v>1615</v>
      </c>
      <c r="B1409" s="1" t="str">
        <f t="shared" si="147"/>
        <v>Agosto 31 de 2018</v>
      </c>
      <c r="C1409" s="1" t="s">
        <v>428</v>
      </c>
      <c r="D1409" s="2">
        <v>2281.3000000000002</v>
      </c>
      <c r="E1409" s="1" t="s">
        <v>429</v>
      </c>
      <c r="F1409" s="3">
        <v>-0.77292122466910451</v>
      </c>
      <c r="G1409" s="1" t="s">
        <v>430</v>
      </c>
      <c r="H1409" s="8">
        <f>VLOOKUP(B1409,'TRM2'!C:D,2,0)</f>
        <v>3027.39</v>
      </c>
      <c r="I1409" s="9">
        <f t="shared" si="148"/>
        <v>6906384.807</v>
      </c>
      <c r="J1409" s="7">
        <f t="shared" si="149"/>
        <v>6906.3848070000004</v>
      </c>
      <c r="K1409" t="e">
        <f>VLOOKUP(A1409,'Cacao Nacional'!B:D,3,0)</f>
        <v>#N/A</v>
      </c>
      <c r="L1409" t="str">
        <f t="shared" si="150"/>
        <v>Agosto</v>
      </c>
      <c r="M1409" t="str">
        <f t="shared" si="151"/>
        <v>2018</v>
      </c>
      <c r="N1409" t="str">
        <f t="shared" si="152"/>
        <v>Agosto de 2018</v>
      </c>
      <c r="O1409" s="24">
        <f t="shared" si="153"/>
        <v>43343</v>
      </c>
    </row>
    <row r="1410" spans="1:15" x14ac:dyDescent="0.3">
      <c r="A1410" s="1" t="s">
        <v>264</v>
      </c>
      <c r="B1410" s="1" t="str">
        <f t="shared" si="147"/>
        <v>Septiembre 3 de 2018</v>
      </c>
      <c r="C1410" s="1" t="s">
        <v>428</v>
      </c>
      <c r="D1410" s="2">
        <v>2260.77</v>
      </c>
      <c r="E1410" s="1" t="s">
        <v>429</v>
      </c>
      <c r="F1410" s="3">
        <v>-0.89992548108535475</v>
      </c>
      <c r="G1410" s="1" t="s">
        <v>430</v>
      </c>
      <c r="H1410" s="8">
        <f>VLOOKUP(B1410,'TRM2'!C:D,2,0)</f>
        <v>3053.14</v>
      </c>
      <c r="I1410" s="9">
        <f t="shared" si="148"/>
        <v>6902447.3177999994</v>
      </c>
      <c r="J1410" s="7">
        <f t="shared" si="149"/>
        <v>6902.4473177999989</v>
      </c>
      <c r="K1410">
        <f>VLOOKUP(A1410,'Cacao Nacional'!B:D,3,0)</f>
        <v>5948.3</v>
      </c>
      <c r="L1410" t="str">
        <f t="shared" si="150"/>
        <v>Septiembre</v>
      </c>
      <c r="M1410" t="str">
        <f t="shared" si="151"/>
        <v>2018</v>
      </c>
      <c r="N1410" t="str">
        <f t="shared" si="152"/>
        <v>Septiembre de 2018</v>
      </c>
      <c r="O1410" s="24">
        <f t="shared" si="153"/>
        <v>43346</v>
      </c>
    </row>
    <row r="1411" spans="1:15" x14ac:dyDescent="0.3">
      <c r="A1411" s="1" t="s">
        <v>1616</v>
      </c>
      <c r="B1411" s="1" t="str">
        <f t="shared" ref="B1411:B1474" si="154">MID(A1411,FIND(",",A1411,1)+2,LEN(A1411)-FIND(",",A1411,1))</f>
        <v>Septiembre 4 de 2018</v>
      </c>
      <c r="C1411" s="1" t="s">
        <v>428</v>
      </c>
      <c r="D1411" s="2">
        <v>2271.35</v>
      </c>
      <c r="E1411" s="1" t="s">
        <v>429</v>
      </c>
      <c r="F1411" s="3">
        <v>0.4679821476753464</v>
      </c>
      <c r="G1411" s="1" t="s">
        <v>430</v>
      </c>
      <c r="H1411" s="8">
        <f>VLOOKUP(B1411,'TRM2'!C:D,2,0)</f>
        <v>3053.14</v>
      </c>
      <c r="I1411" s="9">
        <f t="shared" ref="I1411:I1474" si="155">D1411*H1411</f>
        <v>6934749.5389999999</v>
      </c>
      <c r="J1411" s="7">
        <f t="shared" ref="J1411:J1474" si="156">I1411/1000</f>
        <v>6934.7495389999995</v>
      </c>
      <c r="K1411" t="e">
        <f>VLOOKUP(A1411,'Cacao Nacional'!B:D,3,0)</f>
        <v>#N/A</v>
      </c>
      <c r="L1411" t="str">
        <f t="shared" ref="L1411:L1474" si="157">MID(A1411,FIND(" ",A1411,1)+1,FIND(" ",A1411,FIND(" ",A1411,1)+1)-FIND(" ",A1411,1)-1)</f>
        <v>Septiembre</v>
      </c>
      <c r="M1411" t="str">
        <f t="shared" ref="M1411:M1474" si="158">RIGHT(A1411,4)</f>
        <v>2018</v>
      </c>
      <c r="N1411" t="str">
        <f t="shared" ref="N1411:N1474" si="159">_xlfn.CONCAT(L1411," de ",M1411)</f>
        <v>Septiembre de 2018</v>
      </c>
      <c r="O1411" s="24">
        <f t="shared" ref="O1411:O1474" si="160">VALUE(TEXT(VALUE(MID(A1411,FIND(" ",A1411,FIND(" ",A1411,1)+1)+1,FIND(" ",A1411,FIND(" ",A1411,FIND(" ",A1411,1)+1)+1)-FIND(" ",A1411,FIND(" ",A1411,1)+1)-1))&amp;"/"&amp;MONTH(L1411&amp;1)&amp;"/"&amp;VALUE(M1411),"dd/mm/yyyy"))</f>
        <v>43347</v>
      </c>
    </row>
    <row r="1412" spans="1:15" x14ac:dyDescent="0.3">
      <c r="A1412" s="1" t="s">
        <v>1617</v>
      </c>
      <c r="B1412" s="1" t="str">
        <f t="shared" si="154"/>
        <v>Septiembre 5 de 2018</v>
      </c>
      <c r="C1412" s="1" t="s">
        <v>428</v>
      </c>
      <c r="D1412" s="2">
        <v>2254.5</v>
      </c>
      <c r="E1412" s="1" t="s">
        <v>429</v>
      </c>
      <c r="F1412" s="3">
        <v>-0.74184956083386133</v>
      </c>
      <c r="G1412" s="1" t="s">
        <v>430</v>
      </c>
      <c r="H1412" s="8">
        <f>VLOOKUP(B1412,'TRM2'!C:D,2,0)</f>
        <v>3088.47</v>
      </c>
      <c r="I1412" s="9">
        <f t="shared" si="155"/>
        <v>6962955.6149999993</v>
      </c>
      <c r="J1412" s="7">
        <f t="shared" si="156"/>
        <v>6962.9556149999989</v>
      </c>
      <c r="K1412" t="e">
        <f>VLOOKUP(A1412,'Cacao Nacional'!B:D,3,0)</f>
        <v>#N/A</v>
      </c>
      <c r="L1412" t="str">
        <f t="shared" si="157"/>
        <v>Septiembre</v>
      </c>
      <c r="M1412" t="str">
        <f t="shared" si="158"/>
        <v>2018</v>
      </c>
      <c r="N1412" t="str">
        <f t="shared" si="159"/>
        <v>Septiembre de 2018</v>
      </c>
      <c r="O1412" s="24">
        <f t="shared" si="160"/>
        <v>43348</v>
      </c>
    </row>
    <row r="1413" spans="1:15" x14ac:dyDescent="0.3">
      <c r="A1413" s="1" t="s">
        <v>1618</v>
      </c>
      <c r="B1413" s="1" t="str">
        <f t="shared" si="154"/>
        <v>Septiembre 6 de 2018</v>
      </c>
      <c r="C1413" s="1" t="s">
        <v>428</v>
      </c>
      <c r="D1413" s="2">
        <v>2233.09</v>
      </c>
      <c r="E1413" s="1" t="s">
        <v>429</v>
      </c>
      <c r="F1413" s="3">
        <v>-0.94965624306941021</v>
      </c>
      <c r="G1413" s="1" t="s">
        <v>430</v>
      </c>
      <c r="H1413" s="8">
        <f>VLOOKUP(B1413,'TRM2'!C:D,2,0)</f>
        <v>3100.37</v>
      </c>
      <c r="I1413" s="9">
        <f t="shared" si="155"/>
        <v>6923405.2433000002</v>
      </c>
      <c r="J1413" s="7">
        <f t="shared" si="156"/>
        <v>6923.4052433000006</v>
      </c>
      <c r="K1413" t="e">
        <f>VLOOKUP(A1413,'Cacao Nacional'!B:D,3,0)</f>
        <v>#N/A</v>
      </c>
      <c r="L1413" t="str">
        <f t="shared" si="157"/>
        <v>Septiembre</v>
      </c>
      <c r="M1413" t="str">
        <f t="shared" si="158"/>
        <v>2018</v>
      </c>
      <c r="N1413" t="str">
        <f t="shared" si="159"/>
        <v>Septiembre de 2018</v>
      </c>
      <c r="O1413" s="24">
        <f t="shared" si="160"/>
        <v>43349</v>
      </c>
    </row>
    <row r="1414" spans="1:15" x14ac:dyDescent="0.3">
      <c r="A1414" s="1" t="s">
        <v>1619</v>
      </c>
      <c r="B1414" s="1" t="str">
        <f t="shared" si="154"/>
        <v>Septiembre 7 de 2018</v>
      </c>
      <c r="C1414" s="1" t="s">
        <v>428</v>
      </c>
      <c r="D1414" s="2">
        <v>2214.13</v>
      </c>
      <c r="E1414" s="1" t="s">
        <v>429</v>
      </c>
      <c r="F1414" s="3">
        <v>-0.84904773206633122</v>
      </c>
      <c r="G1414" s="1" t="s">
        <v>430</v>
      </c>
      <c r="H1414" s="8">
        <f>VLOOKUP(B1414,'TRM2'!C:D,2,0)</f>
        <v>3089.47</v>
      </c>
      <c r="I1414" s="9">
        <f t="shared" si="155"/>
        <v>6840488.2111</v>
      </c>
      <c r="J1414" s="7">
        <f t="shared" si="156"/>
        <v>6840.4882110999997</v>
      </c>
      <c r="K1414" t="e">
        <f>VLOOKUP(A1414,'Cacao Nacional'!B:D,3,0)</f>
        <v>#N/A</v>
      </c>
      <c r="L1414" t="str">
        <f t="shared" si="157"/>
        <v>Septiembre</v>
      </c>
      <c r="M1414" t="str">
        <f t="shared" si="158"/>
        <v>2018</v>
      </c>
      <c r="N1414" t="str">
        <f t="shared" si="159"/>
        <v>Septiembre de 2018</v>
      </c>
      <c r="O1414" s="24">
        <f t="shared" si="160"/>
        <v>43350</v>
      </c>
    </row>
    <row r="1415" spans="1:15" x14ac:dyDescent="0.3">
      <c r="A1415" s="1" t="s">
        <v>265</v>
      </c>
      <c r="B1415" s="1" t="str">
        <f t="shared" si="154"/>
        <v>Septiembre 10 de 2018</v>
      </c>
      <c r="C1415" s="1" t="s">
        <v>428</v>
      </c>
      <c r="D1415" s="2">
        <v>2246.06</v>
      </c>
      <c r="E1415" s="1" t="s">
        <v>429</v>
      </c>
      <c r="F1415" s="3">
        <v>1.442101412292857</v>
      </c>
      <c r="G1415" s="1" t="s">
        <v>430</v>
      </c>
      <c r="H1415" s="8">
        <f>VLOOKUP(B1415,'TRM2'!C:D,2,0)</f>
        <v>3070.15</v>
      </c>
      <c r="I1415" s="9">
        <f t="shared" si="155"/>
        <v>6895741.1090000002</v>
      </c>
      <c r="J1415" s="7">
        <f t="shared" si="156"/>
        <v>6895.7411090000005</v>
      </c>
      <c r="K1415">
        <f>VLOOKUP(A1415,'Cacao Nacional'!B:D,3,0)</f>
        <v>6033.3</v>
      </c>
      <c r="L1415" t="str">
        <f t="shared" si="157"/>
        <v>Septiembre</v>
      </c>
      <c r="M1415" t="str">
        <f t="shared" si="158"/>
        <v>2018</v>
      </c>
      <c r="N1415" t="str">
        <f t="shared" si="159"/>
        <v>Septiembre de 2018</v>
      </c>
      <c r="O1415" s="24">
        <f t="shared" si="160"/>
        <v>43353</v>
      </c>
    </row>
    <row r="1416" spans="1:15" x14ac:dyDescent="0.3">
      <c r="A1416" s="1" t="s">
        <v>1620</v>
      </c>
      <c r="B1416" s="1" t="str">
        <f t="shared" si="154"/>
        <v>Septiembre 11 de 2018</v>
      </c>
      <c r="C1416" s="1" t="s">
        <v>428</v>
      </c>
      <c r="D1416" s="2">
        <v>2233.4</v>
      </c>
      <c r="E1416" s="1" t="s">
        <v>429</v>
      </c>
      <c r="F1416" s="3">
        <v>-0.56365368690061057</v>
      </c>
      <c r="G1416" s="1" t="s">
        <v>430</v>
      </c>
      <c r="H1416" s="8">
        <f>VLOOKUP(B1416,'TRM2'!C:D,2,0)</f>
        <v>3069.49</v>
      </c>
      <c r="I1416" s="9">
        <f t="shared" si="155"/>
        <v>6855398.966</v>
      </c>
      <c r="J1416" s="7">
        <f t="shared" si="156"/>
        <v>6855.3989659999997</v>
      </c>
      <c r="K1416" t="e">
        <f>VLOOKUP(A1416,'Cacao Nacional'!B:D,3,0)</f>
        <v>#N/A</v>
      </c>
      <c r="L1416" t="str">
        <f t="shared" si="157"/>
        <v>Septiembre</v>
      </c>
      <c r="M1416" t="str">
        <f t="shared" si="158"/>
        <v>2018</v>
      </c>
      <c r="N1416" t="str">
        <f t="shared" si="159"/>
        <v>Septiembre de 2018</v>
      </c>
      <c r="O1416" s="24">
        <f t="shared" si="160"/>
        <v>43354</v>
      </c>
    </row>
    <row r="1417" spans="1:15" x14ac:dyDescent="0.3">
      <c r="A1417" s="1" t="s">
        <v>1621</v>
      </c>
      <c r="B1417" s="1" t="str">
        <f t="shared" si="154"/>
        <v>Septiembre 12 de 2018</v>
      </c>
      <c r="C1417" s="1" t="s">
        <v>428</v>
      </c>
      <c r="D1417" s="2">
        <v>2257.54</v>
      </c>
      <c r="E1417" s="1" t="s">
        <v>429</v>
      </c>
      <c r="F1417" s="3">
        <v>1.0808632578131938</v>
      </c>
      <c r="G1417" s="1" t="s">
        <v>430</v>
      </c>
      <c r="H1417" s="8">
        <f>VLOOKUP(B1417,'TRM2'!C:D,2,0)</f>
        <v>3087.73</v>
      </c>
      <c r="I1417" s="9">
        <f t="shared" si="155"/>
        <v>6970673.9841999998</v>
      </c>
      <c r="J1417" s="7">
        <f t="shared" si="156"/>
        <v>6970.6739841999997</v>
      </c>
      <c r="K1417" t="e">
        <f>VLOOKUP(A1417,'Cacao Nacional'!B:D,3,0)</f>
        <v>#N/A</v>
      </c>
      <c r="L1417" t="str">
        <f t="shared" si="157"/>
        <v>Septiembre</v>
      </c>
      <c r="M1417" t="str">
        <f t="shared" si="158"/>
        <v>2018</v>
      </c>
      <c r="N1417" t="str">
        <f t="shared" si="159"/>
        <v>Septiembre de 2018</v>
      </c>
      <c r="O1417" s="24">
        <f t="shared" si="160"/>
        <v>43355</v>
      </c>
    </row>
    <row r="1418" spans="1:15" x14ac:dyDescent="0.3">
      <c r="A1418" s="1" t="s">
        <v>1622</v>
      </c>
      <c r="B1418" s="1" t="str">
        <f t="shared" si="154"/>
        <v>Septiembre 13 de 2018</v>
      </c>
      <c r="C1418" s="1" t="s">
        <v>428</v>
      </c>
      <c r="D1418" s="2">
        <v>2249.46</v>
      </c>
      <c r="E1418" s="1" t="s">
        <v>429</v>
      </c>
      <c r="F1418" s="3">
        <v>-0.35791170920559223</v>
      </c>
      <c r="G1418" s="1" t="s">
        <v>430</v>
      </c>
      <c r="H1418" s="8">
        <f>VLOOKUP(B1418,'TRM2'!C:D,2,0)</f>
        <v>3055.01</v>
      </c>
      <c r="I1418" s="9">
        <f t="shared" si="155"/>
        <v>6872122.7946000006</v>
      </c>
      <c r="J1418" s="7">
        <f t="shared" si="156"/>
        <v>6872.1227946000008</v>
      </c>
      <c r="K1418" t="e">
        <f>VLOOKUP(A1418,'Cacao Nacional'!B:D,3,0)</f>
        <v>#N/A</v>
      </c>
      <c r="L1418" t="str">
        <f t="shared" si="157"/>
        <v>Septiembre</v>
      </c>
      <c r="M1418" t="str">
        <f t="shared" si="158"/>
        <v>2018</v>
      </c>
      <c r="N1418" t="str">
        <f t="shared" si="159"/>
        <v>Septiembre de 2018</v>
      </c>
      <c r="O1418" s="24">
        <f t="shared" si="160"/>
        <v>43356</v>
      </c>
    </row>
    <row r="1419" spans="1:15" x14ac:dyDescent="0.3">
      <c r="A1419" s="1" t="s">
        <v>1623</v>
      </c>
      <c r="B1419" s="1" t="str">
        <f t="shared" si="154"/>
        <v>Septiembre 14 de 2018</v>
      </c>
      <c r="C1419" s="1" t="s">
        <v>428</v>
      </c>
      <c r="D1419" s="2">
        <v>2176.9699999999998</v>
      </c>
      <c r="E1419" s="1" t="s">
        <v>429</v>
      </c>
      <c r="F1419" s="3">
        <v>-3.2225511900634038</v>
      </c>
      <c r="G1419" s="1" t="s">
        <v>430</v>
      </c>
      <c r="H1419" s="8">
        <f>VLOOKUP(B1419,'TRM2'!C:D,2,0)</f>
        <v>3019.38</v>
      </c>
      <c r="I1419" s="9">
        <f t="shared" si="155"/>
        <v>6573099.6785999993</v>
      </c>
      <c r="J1419" s="7">
        <f t="shared" si="156"/>
        <v>6573.0996785999996</v>
      </c>
      <c r="K1419" t="e">
        <f>VLOOKUP(A1419,'Cacao Nacional'!B:D,3,0)</f>
        <v>#N/A</v>
      </c>
      <c r="L1419" t="str">
        <f t="shared" si="157"/>
        <v>Septiembre</v>
      </c>
      <c r="M1419" t="str">
        <f t="shared" si="158"/>
        <v>2018</v>
      </c>
      <c r="N1419" t="str">
        <f t="shared" si="159"/>
        <v>Septiembre de 2018</v>
      </c>
      <c r="O1419" s="24">
        <f t="shared" si="160"/>
        <v>43357</v>
      </c>
    </row>
    <row r="1420" spans="1:15" x14ac:dyDescent="0.3">
      <c r="A1420" s="1" t="s">
        <v>266</v>
      </c>
      <c r="B1420" s="1" t="str">
        <f t="shared" si="154"/>
        <v>Septiembre 17 de 2018</v>
      </c>
      <c r="C1420" s="1" t="s">
        <v>428</v>
      </c>
      <c r="D1420" s="2">
        <v>2192.2800000000002</v>
      </c>
      <c r="E1420" s="1" t="s">
        <v>429</v>
      </c>
      <c r="F1420" s="3">
        <v>0.70327106023511587</v>
      </c>
      <c r="G1420" s="1" t="s">
        <v>430</v>
      </c>
      <c r="H1420" s="8">
        <f>VLOOKUP(B1420,'TRM2'!C:D,2,0)</f>
        <v>3026.05</v>
      </c>
      <c r="I1420" s="9">
        <f t="shared" si="155"/>
        <v>6633948.8940000013</v>
      </c>
      <c r="J1420" s="7">
        <f t="shared" si="156"/>
        <v>6633.948894000001</v>
      </c>
      <c r="K1420">
        <f>VLOOKUP(A1420,'Cacao Nacional'!B:D,3,0)</f>
        <v>6033.3</v>
      </c>
      <c r="L1420" t="str">
        <f t="shared" si="157"/>
        <v>Septiembre</v>
      </c>
      <c r="M1420" t="str">
        <f t="shared" si="158"/>
        <v>2018</v>
      </c>
      <c r="N1420" t="str">
        <f t="shared" si="159"/>
        <v>Septiembre de 2018</v>
      </c>
      <c r="O1420" s="24">
        <f t="shared" si="160"/>
        <v>43360</v>
      </c>
    </row>
    <row r="1421" spans="1:15" x14ac:dyDescent="0.3">
      <c r="A1421" s="1" t="s">
        <v>1624</v>
      </c>
      <c r="B1421" s="1" t="str">
        <f t="shared" si="154"/>
        <v>Septiembre 18 de 2018</v>
      </c>
      <c r="C1421" s="1" t="s">
        <v>428</v>
      </c>
      <c r="D1421" s="2">
        <v>2202.3200000000002</v>
      </c>
      <c r="E1421" s="1" t="s">
        <v>429</v>
      </c>
      <c r="F1421" s="3">
        <v>0.45797069717371702</v>
      </c>
      <c r="G1421" s="1" t="s">
        <v>430</v>
      </c>
      <c r="H1421" s="8">
        <f>VLOOKUP(B1421,'TRM2'!C:D,2,0)</f>
        <v>3013.38</v>
      </c>
      <c r="I1421" s="9">
        <f t="shared" si="155"/>
        <v>6636427.041600001</v>
      </c>
      <c r="J1421" s="7">
        <f t="shared" si="156"/>
        <v>6636.4270416000008</v>
      </c>
      <c r="K1421" t="e">
        <f>VLOOKUP(A1421,'Cacao Nacional'!B:D,3,0)</f>
        <v>#N/A</v>
      </c>
      <c r="L1421" t="str">
        <f t="shared" si="157"/>
        <v>Septiembre</v>
      </c>
      <c r="M1421" t="str">
        <f t="shared" si="158"/>
        <v>2018</v>
      </c>
      <c r="N1421" t="str">
        <f t="shared" si="159"/>
        <v>Septiembre de 2018</v>
      </c>
      <c r="O1421" s="24">
        <f t="shared" si="160"/>
        <v>43361</v>
      </c>
    </row>
    <row r="1422" spans="1:15" x14ac:dyDescent="0.3">
      <c r="A1422" s="1" t="s">
        <v>1625</v>
      </c>
      <c r="B1422" s="1" t="str">
        <f t="shared" si="154"/>
        <v>Septiembre 19 de 2018</v>
      </c>
      <c r="C1422" s="1" t="s">
        <v>428</v>
      </c>
      <c r="D1422" s="2">
        <v>2160.4899999999998</v>
      </c>
      <c r="E1422" s="1" t="s">
        <v>429</v>
      </c>
      <c r="F1422" s="3">
        <v>-1.8993606741981355</v>
      </c>
      <c r="G1422" s="1" t="s">
        <v>430</v>
      </c>
      <c r="H1422" s="8">
        <f>VLOOKUP(B1422,'TRM2'!C:D,2,0)</f>
        <v>3007.03</v>
      </c>
      <c r="I1422" s="9">
        <f t="shared" si="155"/>
        <v>6496658.2446999997</v>
      </c>
      <c r="J1422" s="7">
        <f t="shared" si="156"/>
        <v>6496.6582447000001</v>
      </c>
      <c r="K1422" t="e">
        <f>VLOOKUP(A1422,'Cacao Nacional'!B:D,3,0)</f>
        <v>#N/A</v>
      </c>
      <c r="L1422" t="str">
        <f t="shared" si="157"/>
        <v>Septiembre</v>
      </c>
      <c r="M1422" t="str">
        <f t="shared" si="158"/>
        <v>2018</v>
      </c>
      <c r="N1422" t="str">
        <f t="shared" si="159"/>
        <v>Septiembre de 2018</v>
      </c>
      <c r="O1422" s="24">
        <f t="shared" si="160"/>
        <v>43362</v>
      </c>
    </row>
    <row r="1423" spans="1:15" x14ac:dyDescent="0.3">
      <c r="A1423" s="1" t="s">
        <v>1626</v>
      </c>
      <c r="B1423" s="1" t="str">
        <f t="shared" si="154"/>
        <v>Septiembre 20 de 2018</v>
      </c>
      <c r="C1423" s="1" t="s">
        <v>428</v>
      </c>
      <c r="D1423" s="2">
        <v>2173.9699999999998</v>
      </c>
      <c r="E1423" s="1" t="s">
        <v>429</v>
      </c>
      <c r="F1423" s="3">
        <v>0.62393253382334646</v>
      </c>
      <c r="G1423" s="1" t="s">
        <v>430</v>
      </c>
      <c r="H1423" s="8">
        <f>VLOOKUP(B1423,'TRM2'!C:D,2,0)</f>
        <v>3018.63</v>
      </c>
      <c r="I1423" s="9">
        <f t="shared" si="155"/>
        <v>6562411.0610999996</v>
      </c>
      <c r="J1423" s="7">
        <f t="shared" si="156"/>
        <v>6562.4110610999996</v>
      </c>
      <c r="K1423" t="e">
        <f>VLOOKUP(A1423,'Cacao Nacional'!B:D,3,0)</f>
        <v>#N/A</v>
      </c>
      <c r="L1423" t="str">
        <f t="shared" si="157"/>
        <v>Septiembre</v>
      </c>
      <c r="M1423" t="str">
        <f t="shared" si="158"/>
        <v>2018</v>
      </c>
      <c r="N1423" t="str">
        <f t="shared" si="159"/>
        <v>Septiembre de 2018</v>
      </c>
      <c r="O1423" s="24">
        <f t="shared" si="160"/>
        <v>43363</v>
      </c>
    </row>
    <row r="1424" spans="1:15" x14ac:dyDescent="0.3">
      <c r="A1424" s="1" t="s">
        <v>1627</v>
      </c>
      <c r="B1424" s="1" t="str">
        <f t="shared" si="154"/>
        <v>Septiembre 21 de 2018</v>
      </c>
      <c r="C1424" s="1" t="s">
        <v>428</v>
      </c>
      <c r="D1424" s="2">
        <v>2141.84</v>
      </c>
      <c r="E1424" s="1" t="s">
        <v>429</v>
      </c>
      <c r="F1424" s="3">
        <v>-1.4779412779385022</v>
      </c>
      <c r="G1424" s="1" t="s">
        <v>430</v>
      </c>
      <c r="H1424" s="8">
        <f>VLOOKUP(B1424,'TRM2'!C:D,2,0)</f>
        <v>3014.18</v>
      </c>
      <c r="I1424" s="9">
        <f t="shared" si="155"/>
        <v>6455891.2911999999</v>
      </c>
      <c r="J1424" s="7">
        <f t="shared" si="156"/>
        <v>6455.8912911999996</v>
      </c>
      <c r="K1424" t="e">
        <f>VLOOKUP(A1424,'Cacao Nacional'!B:D,3,0)</f>
        <v>#N/A</v>
      </c>
      <c r="L1424" t="str">
        <f t="shared" si="157"/>
        <v>Septiembre</v>
      </c>
      <c r="M1424" t="str">
        <f t="shared" si="158"/>
        <v>2018</v>
      </c>
      <c r="N1424" t="str">
        <f t="shared" si="159"/>
        <v>Septiembre de 2018</v>
      </c>
      <c r="O1424" s="24">
        <f t="shared" si="160"/>
        <v>43364</v>
      </c>
    </row>
    <row r="1425" spans="1:15" x14ac:dyDescent="0.3">
      <c r="A1425" s="1" t="s">
        <v>267</v>
      </c>
      <c r="B1425" s="1" t="str">
        <f t="shared" si="154"/>
        <v>Septiembre 24 de 2018</v>
      </c>
      <c r="C1425" s="1" t="s">
        <v>428</v>
      </c>
      <c r="D1425" s="2">
        <v>2196.11</v>
      </c>
      <c r="E1425" s="1" t="s">
        <v>429</v>
      </c>
      <c r="F1425" s="3">
        <v>2.5338027116871467</v>
      </c>
      <c r="G1425" s="1" t="s">
        <v>430</v>
      </c>
      <c r="H1425" s="8">
        <f>VLOOKUP(B1425,'TRM2'!C:D,2,0)</f>
        <v>3006.96</v>
      </c>
      <c r="I1425" s="9">
        <f t="shared" si="155"/>
        <v>6603614.9256000007</v>
      </c>
      <c r="J1425" s="7">
        <f t="shared" si="156"/>
        <v>6603.6149256000008</v>
      </c>
      <c r="K1425">
        <f>VLOOKUP(A1425,'Cacao Nacional'!B:D,3,0)</f>
        <v>5998.3</v>
      </c>
      <c r="L1425" t="str">
        <f t="shared" si="157"/>
        <v>Septiembre</v>
      </c>
      <c r="M1425" t="str">
        <f t="shared" si="158"/>
        <v>2018</v>
      </c>
      <c r="N1425" t="str">
        <f t="shared" si="159"/>
        <v>Septiembre de 2018</v>
      </c>
      <c r="O1425" s="24">
        <f t="shared" si="160"/>
        <v>43367</v>
      </c>
    </row>
    <row r="1426" spans="1:15" x14ac:dyDescent="0.3">
      <c r="A1426" s="1" t="s">
        <v>1628</v>
      </c>
      <c r="B1426" s="1" t="str">
        <f t="shared" si="154"/>
        <v>Septiembre 25 de 2018</v>
      </c>
      <c r="C1426" s="1" t="s">
        <v>428</v>
      </c>
      <c r="D1426" s="2">
        <v>2159.15</v>
      </c>
      <c r="E1426" s="1" t="s">
        <v>429</v>
      </c>
      <c r="F1426" s="3">
        <v>-1.6829758072227727</v>
      </c>
      <c r="G1426" s="1" t="s">
        <v>430</v>
      </c>
      <c r="H1426" s="8">
        <f>VLOOKUP(B1426,'TRM2'!C:D,2,0)</f>
        <v>2991.9</v>
      </c>
      <c r="I1426" s="9">
        <f t="shared" si="155"/>
        <v>6459960.8850000007</v>
      </c>
      <c r="J1426" s="7">
        <f t="shared" si="156"/>
        <v>6459.9608850000004</v>
      </c>
      <c r="K1426" t="e">
        <f>VLOOKUP(A1426,'Cacao Nacional'!B:D,3,0)</f>
        <v>#N/A</v>
      </c>
      <c r="L1426" t="str">
        <f t="shared" si="157"/>
        <v>Septiembre</v>
      </c>
      <c r="M1426" t="str">
        <f t="shared" si="158"/>
        <v>2018</v>
      </c>
      <c r="N1426" t="str">
        <f t="shared" si="159"/>
        <v>Septiembre de 2018</v>
      </c>
      <c r="O1426" s="24">
        <f t="shared" si="160"/>
        <v>43368</v>
      </c>
    </row>
    <row r="1427" spans="1:15" x14ac:dyDescent="0.3">
      <c r="A1427" s="1" t="s">
        <v>1629</v>
      </c>
      <c r="B1427" s="1" t="str">
        <f t="shared" si="154"/>
        <v>Septiembre 26 de 2018</v>
      </c>
      <c r="C1427" s="1" t="s">
        <v>428</v>
      </c>
      <c r="D1427" s="2">
        <v>2129.4899999999998</v>
      </c>
      <c r="E1427" s="1" t="s">
        <v>429</v>
      </c>
      <c r="F1427" s="3">
        <v>-1.3736887200982011</v>
      </c>
      <c r="G1427" s="1" t="s">
        <v>430</v>
      </c>
      <c r="H1427" s="8">
        <f>VLOOKUP(B1427,'TRM2'!C:D,2,0)</f>
        <v>3001.88</v>
      </c>
      <c r="I1427" s="9">
        <f t="shared" si="155"/>
        <v>6392473.4411999993</v>
      </c>
      <c r="J1427" s="7">
        <f t="shared" si="156"/>
        <v>6392.4734411999989</v>
      </c>
      <c r="K1427" t="e">
        <f>VLOOKUP(A1427,'Cacao Nacional'!B:D,3,0)</f>
        <v>#N/A</v>
      </c>
      <c r="L1427" t="str">
        <f t="shared" si="157"/>
        <v>Septiembre</v>
      </c>
      <c r="M1427" t="str">
        <f t="shared" si="158"/>
        <v>2018</v>
      </c>
      <c r="N1427" t="str">
        <f t="shared" si="159"/>
        <v>Septiembre de 2018</v>
      </c>
      <c r="O1427" s="24">
        <f t="shared" si="160"/>
        <v>43369</v>
      </c>
    </row>
    <row r="1428" spans="1:15" x14ac:dyDescent="0.3">
      <c r="A1428" s="1" t="s">
        <v>1630</v>
      </c>
      <c r="B1428" s="1" t="str">
        <f t="shared" si="154"/>
        <v>Septiembre 27 de 2018</v>
      </c>
      <c r="C1428" s="1" t="s">
        <v>428</v>
      </c>
      <c r="D1428" s="2">
        <v>2098.36</v>
      </c>
      <c r="E1428" s="1" t="s">
        <v>429</v>
      </c>
      <c r="F1428" s="3">
        <v>-1.4618523684074431</v>
      </c>
      <c r="G1428" s="1" t="s">
        <v>430</v>
      </c>
      <c r="H1428" s="8">
        <f>VLOOKUP(B1428,'TRM2'!C:D,2,0)</f>
        <v>3000.14</v>
      </c>
      <c r="I1428" s="9">
        <f t="shared" si="155"/>
        <v>6295373.7703999998</v>
      </c>
      <c r="J1428" s="7">
        <f t="shared" si="156"/>
        <v>6295.3737703999996</v>
      </c>
      <c r="K1428" t="e">
        <f>VLOOKUP(A1428,'Cacao Nacional'!B:D,3,0)</f>
        <v>#N/A</v>
      </c>
      <c r="L1428" t="str">
        <f t="shared" si="157"/>
        <v>Septiembre</v>
      </c>
      <c r="M1428" t="str">
        <f t="shared" si="158"/>
        <v>2018</v>
      </c>
      <c r="N1428" t="str">
        <f t="shared" si="159"/>
        <v>Septiembre de 2018</v>
      </c>
      <c r="O1428" s="24">
        <f t="shared" si="160"/>
        <v>43370</v>
      </c>
    </row>
    <row r="1429" spans="1:15" x14ac:dyDescent="0.3">
      <c r="A1429" s="1" t="s">
        <v>1631</v>
      </c>
      <c r="B1429" s="1" t="str">
        <f t="shared" si="154"/>
        <v>Septiembre 28 de 2018</v>
      </c>
      <c r="C1429" s="1" t="s">
        <v>428</v>
      </c>
      <c r="D1429" s="2">
        <v>2046.49</v>
      </c>
      <c r="E1429" s="1" t="s">
        <v>429</v>
      </c>
      <c r="F1429" s="3">
        <v>-2.4719304599782741</v>
      </c>
      <c r="G1429" s="1" t="s">
        <v>430</v>
      </c>
      <c r="H1429" s="8">
        <f>VLOOKUP(B1429,'TRM2'!C:D,2,0)</f>
        <v>2989.58</v>
      </c>
      <c r="I1429" s="9">
        <f t="shared" si="155"/>
        <v>6118145.5741999997</v>
      </c>
      <c r="J1429" s="7">
        <f t="shared" si="156"/>
        <v>6118.1455741999998</v>
      </c>
      <c r="K1429" t="e">
        <f>VLOOKUP(A1429,'Cacao Nacional'!B:D,3,0)</f>
        <v>#N/A</v>
      </c>
      <c r="L1429" t="str">
        <f t="shared" si="157"/>
        <v>Septiembre</v>
      </c>
      <c r="M1429" t="str">
        <f t="shared" si="158"/>
        <v>2018</v>
      </c>
      <c r="N1429" t="str">
        <f t="shared" si="159"/>
        <v>Septiembre de 2018</v>
      </c>
      <c r="O1429" s="24">
        <f t="shared" si="160"/>
        <v>43371</v>
      </c>
    </row>
    <row r="1430" spans="1:15" x14ac:dyDescent="0.3">
      <c r="A1430" s="1" t="s">
        <v>268</v>
      </c>
      <c r="B1430" s="1" t="str">
        <f t="shared" si="154"/>
        <v>Octubre 1 de 2018</v>
      </c>
      <c r="C1430" s="1" t="s">
        <v>428</v>
      </c>
      <c r="D1430" s="2">
        <v>1988.14</v>
      </c>
      <c r="E1430" s="1" t="s">
        <v>429</v>
      </c>
      <c r="F1430" s="3">
        <v>-2.8512233140645646</v>
      </c>
      <c r="G1430" s="1" t="s">
        <v>430</v>
      </c>
      <c r="H1430" s="8">
        <f>VLOOKUP(B1430,'TRM2'!C:D,2,0)</f>
        <v>2972.18</v>
      </c>
      <c r="I1430" s="9">
        <f t="shared" si="155"/>
        <v>5909109.9452</v>
      </c>
      <c r="J1430" s="7">
        <f t="shared" si="156"/>
        <v>5909.1099451999999</v>
      </c>
      <c r="K1430">
        <f>VLOOKUP(A1430,'Cacao Nacional'!B:D,3,0)</f>
        <v>5730</v>
      </c>
      <c r="L1430" t="str">
        <f t="shared" si="157"/>
        <v>Octubre</v>
      </c>
      <c r="M1430" t="str">
        <f t="shared" si="158"/>
        <v>2018</v>
      </c>
      <c r="N1430" t="str">
        <f t="shared" si="159"/>
        <v>Octubre de 2018</v>
      </c>
      <c r="O1430" s="24">
        <f t="shared" si="160"/>
        <v>43374</v>
      </c>
    </row>
    <row r="1431" spans="1:15" x14ac:dyDescent="0.3">
      <c r="A1431" s="1" t="s">
        <v>1632</v>
      </c>
      <c r="B1431" s="1" t="str">
        <f t="shared" si="154"/>
        <v>Octubre 2 de 2018</v>
      </c>
      <c r="C1431" s="1" t="s">
        <v>428</v>
      </c>
      <c r="D1431" s="2">
        <v>2068.75</v>
      </c>
      <c r="E1431" s="1" t="s">
        <v>429</v>
      </c>
      <c r="F1431" s="3">
        <v>4.0545434426146993</v>
      </c>
      <c r="G1431" s="1" t="s">
        <v>430</v>
      </c>
      <c r="H1431" s="8">
        <f>VLOOKUP(B1431,'TRM2'!C:D,2,0)</f>
        <v>2993.74</v>
      </c>
      <c r="I1431" s="9">
        <f t="shared" si="155"/>
        <v>6193299.625</v>
      </c>
      <c r="J1431" s="7">
        <f t="shared" si="156"/>
        <v>6193.2996249999997</v>
      </c>
      <c r="K1431" t="e">
        <f>VLOOKUP(A1431,'Cacao Nacional'!B:D,3,0)</f>
        <v>#N/A</v>
      </c>
      <c r="L1431" t="str">
        <f t="shared" si="157"/>
        <v>Octubre</v>
      </c>
      <c r="M1431" t="str">
        <f t="shared" si="158"/>
        <v>2018</v>
      </c>
      <c r="N1431" t="str">
        <f t="shared" si="159"/>
        <v>Octubre de 2018</v>
      </c>
      <c r="O1431" s="24">
        <f t="shared" si="160"/>
        <v>43375</v>
      </c>
    </row>
    <row r="1432" spans="1:15" x14ac:dyDescent="0.3">
      <c r="A1432" s="1" t="s">
        <v>1633</v>
      </c>
      <c r="B1432" s="1" t="str">
        <f t="shared" si="154"/>
        <v>Octubre 3 de 2018</v>
      </c>
      <c r="C1432" s="1" t="s">
        <v>428</v>
      </c>
      <c r="D1432" s="2">
        <v>2014.8</v>
      </c>
      <c r="E1432" s="1" t="s">
        <v>429</v>
      </c>
      <c r="F1432" s="3">
        <v>-2.6078549848942623</v>
      </c>
      <c r="G1432" s="1" t="s">
        <v>430</v>
      </c>
      <c r="H1432" s="8">
        <f>VLOOKUP(B1432,'TRM2'!C:D,2,0)</f>
        <v>3005.5</v>
      </c>
      <c r="I1432" s="9">
        <f t="shared" si="155"/>
        <v>6055481.3999999994</v>
      </c>
      <c r="J1432" s="7">
        <f t="shared" si="156"/>
        <v>6055.4813999999997</v>
      </c>
      <c r="K1432" t="e">
        <f>VLOOKUP(A1432,'Cacao Nacional'!B:D,3,0)</f>
        <v>#N/A</v>
      </c>
      <c r="L1432" t="str">
        <f t="shared" si="157"/>
        <v>Octubre</v>
      </c>
      <c r="M1432" t="str">
        <f t="shared" si="158"/>
        <v>2018</v>
      </c>
      <c r="N1432" t="str">
        <f t="shared" si="159"/>
        <v>Octubre de 2018</v>
      </c>
      <c r="O1432" s="24">
        <f t="shared" si="160"/>
        <v>43376</v>
      </c>
    </row>
    <row r="1433" spans="1:15" x14ac:dyDescent="0.3">
      <c r="A1433" s="1" t="s">
        <v>1634</v>
      </c>
      <c r="B1433" s="1" t="str">
        <f t="shared" si="154"/>
        <v>Octubre 4 de 2018</v>
      </c>
      <c r="C1433" s="1" t="s">
        <v>428</v>
      </c>
      <c r="D1433" s="2">
        <v>2019.85</v>
      </c>
      <c r="E1433" s="1" t="s">
        <v>429</v>
      </c>
      <c r="F1433" s="3">
        <v>0.25064522533253697</v>
      </c>
      <c r="G1433" s="1" t="s">
        <v>430</v>
      </c>
      <c r="H1433" s="8">
        <f>VLOOKUP(B1433,'TRM2'!C:D,2,0)</f>
        <v>3012.65</v>
      </c>
      <c r="I1433" s="9">
        <f t="shared" si="155"/>
        <v>6085101.1025</v>
      </c>
      <c r="J1433" s="7">
        <f t="shared" si="156"/>
        <v>6085.1011024999998</v>
      </c>
      <c r="K1433" t="e">
        <f>VLOOKUP(A1433,'Cacao Nacional'!B:D,3,0)</f>
        <v>#N/A</v>
      </c>
      <c r="L1433" t="str">
        <f t="shared" si="157"/>
        <v>Octubre</v>
      </c>
      <c r="M1433" t="str">
        <f t="shared" si="158"/>
        <v>2018</v>
      </c>
      <c r="N1433" t="str">
        <f t="shared" si="159"/>
        <v>Octubre de 2018</v>
      </c>
      <c r="O1433" s="24">
        <f t="shared" si="160"/>
        <v>43377</v>
      </c>
    </row>
    <row r="1434" spans="1:15" x14ac:dyDescent="0.3">
      <c r="A1434" s="1" t="s">
        <v>1635</v>
      </c>
      <c r="B1434" s="1" t="str">
        <f t="shared" si="154"/>
        <v>Octubre 5 de 2018</v>
      </c>
      <c r="C1434" s="1" t="s">
        <v>428</v>
      </c>
      <c r="D1434" s="2">
        <v>2047.21</v>
      </c>
      <c r="E1434" s="1" t="s">
        <v>429</v>
      </c>
      <c r="F1434" s="3">
        <v>1.3545560313884759</v>
      </c>
      <c r="G1434" s="1" t="s">
        <v>430</v>
      </c>
      <c r="H1434" s="8">
        <f>VLOOKUP(B1434,'TRM2'!C:D,2,0)</f>
        <v>3028.16</v>
      </c>
      <c r="I1434" s="9">
        <f t="shared" si="155"/>
        <v>6199279.4336000001</v>
      </c>
      <c r="J1434" s="7">
        <f t="shared" si="156"/>
        <v>6199.2794335999997</v>
      </c>
      <c r="K1434" t="e">
        <f>VLOOKUP(A1434,'Cacao Nacional'!B:D,3,0)</f>
        <v>#N/A</v>
      </c>
      <c r="L1434" t="str">
        <f t="shared" si="157"/>
        <v>Octubre</v>
      </c>
      <c r="M1434" t="str">
        <f t="shared" si="158"/>
        <v>2018</v>
      </c>
      <c r="N1434" t="str">
        <f t="shared" si="159"/>
        <v>Octubre de 2018</v>
      </c>
      <c r="O1434" s="24">
        <f t="shared" si="160"/>
        <v>43378</v>
      </c>
    </row>
    <row r="1435" spans="1:15" x14ac:dyDescent="0.3">
      <c r="A1435" s="1" t="s">
        <v>269</v>
      </c>
      <c r="B1435" s="1" t="str">
        <f t="shared" si="154"/>
        <v>Octubre 8 de 2018</v>
      </c>
      <c r="C1435" s="1" t="s">
        <v>428</v>
      </c>
      <c r="D1435" s="2">
        <v>2090.62</v>
      </c>
      <c r="E1435" s="1" t="s">
        <v>429</v>
      </c>
      <c r="F1435" s="3">
        <v>2.1204468520571829</v>
      </c>
      <c r="G1435" s="1" t="s">
        <v>430</v>
      </c>
      <c r="H1435" s="8">
        <f>VLOOKUP(B1435,'TRM2'!C:D,2,0)</f>
        <v>3031.31</v>
      </c>
      <c r="I1435" s="9">
        <f t="shared" si="155"/>
        <v>6337317.3121999996</v>
      </c>
      <c r="J1435" s="7">
        <f t="shared" si="156"/>
        <v>6337.3173121999998</v>
      </c>
      <c r="K1435">
        <f>VLOOKUP(A1435,'Cacao Nacional'!B:D,3,0)</f>
        <v>5380</v>
      </c>
      <c r="L1435" t="str">
        <f t="shared" si="157"/>
        <v>Octubre</v>
      </c>
      <c r="M1435" t="str">
        <f t="shared" si="158"/>
        <v>2018</v>
      </c>
      <c r="N1435" t="str">
        <f t="shared" si="159"/>
        <v>Octubre de 2018</v>
      </c>
      <c r="O1435" s="24">
        <f t="shared" si="160"/>
        <v>43381</v>
      </c>
    </row>
    <row r="1436" spans="1:15" x14ac:dyDescent="0.3">
      <c r="A1436" s="1" t="s">
        <v>1636</v>
      </c>
      <c r="B1436" s="1" t="str">
        <f t="shared" si="154"/>
        <v>Octubre 9 de 2018</v>
      </c>
      <c r="C1436" s="1" t="s">
        <v>428</v>
      </c>
      <c r="D1436" s="2">
        <v>2125.06</v>
      </c>
      <c r="E1436" s="1" t="s">
        <v>429</v>
      </c>
      <c r="F1436" s="3">
        <v>1.6473581999598232</v>
      </c>
      <c r="G1436" s="1" t="s">
        <v>430</v>
      </c>
      <c r="H1436" s="8">
        <f>VLOOKUP(B1436,'TRM2'!C:D,2,0)</f>
        <v>3031.31</v>
      </c>
      <c r="I1436" s="9">
        <f t="shared" si="155"/>
        <v>6441715.6285999995</v>
      </c>
      <c r="J1436" s="7">
        <f t="shared" si="156"/>
        <v>6441.715628599999</v>
      </c>
      <c r="K1436" t="e">
        <f>VLOOKUP(A1436,'Cacao Nacional'!B:D,3,0)</f>
        <v>#N/A</v>
      </c>
      <c r="L1436" t="str">
        <f t="shared" si="157"/>
        <v>Octubre</v>
      </c>
      <c r="M1436" t="str">
        <f t="shared" si="158"/>
        <v>2018</v>
      </c>
      <c r="N1436" t="str">
        <f t="shared" si="159"/>
        <v>Octubre de 2018</v>
      </c>
      <c r="O1436" s="24">
        <f t="shared" si="160"/>
        <v>43382</v>
      </c>
    </row>
    <row r="1437" spans="1:15" x14ac:dyDescent="0.3">
      <c r="A1437" s="1" t="s">
        <v>1637</v>
      </c>
      <c r="B1437" s="1" t="str">
        <f t="shared" si="154"/>
        <v>Octubre 10 de 2018</v>
      </c>
      <c r="C1437" s="1" t="s">
        <v>428</v>
      </c>
      <c r="D1437" s="2">
        <v>2099.31</v>
      </c>
      <c r="E1437" s="1" t="s">
        <v>429</v>
      </c>
      <c r="F1437" s="3">
        <v>-1.2117304923155112</v>
      </c>
      <c r="G1437" s="1" t="s">
        <v>430</v>
      </c>
      <c r="H1437" s="8">
        <f>VLOOKUP(B1437,'TRM2'!C:D,2,0)</f>
        <v>3057.55</v>
      </c>
      <c r="I1437" s="9">
        <f t="shared" si="155"/>
        <v>6418745.2905000001</v>
      </c>
      <c r="J1437" s="7">
        <f t="shared" si="156"/>
        <v>6418.7452905</v>
      </c>
      <c r="K1437" t="e">
        <f>VLOOKUP(A1437,'Cacao Nacional'!B:D,3,0)</f>
        <v>#N/A</v>
      </c>
      <c r="L1437" t="str">
        <f t="shared" si="157"/>
        <v>Octubre</v>
      </c>
      <c r="M1437" t="str">
        <f t="shared" si="158"/>
        <v>2018</v>
      </c>
      <c r="N1437" t="str">
        <f t="shared" si="159"/>
        <v>Octubre de 2018</v>
      </c>
      <c r="O1437" s="24">
        <f t="shared" si="160"/>
        <v>43383</v>
      </c>
    </row>
    <row r="1438" spans="1:15" x14ac:dyDescent="0.3">
      <c r="A1438" s="1" t="s">
        <v>1638</v>
      </c>
      <c r="B1438" s="1" t="str">
        <f t="shared" si="154"/>
        <v>Octubre 11 de 2018</v>
      </c>
      <c r="C1438" s="1" t="s">
        <v>428</v>
      </c>
      <c r="D1438" s="2">
        <v>2105.83</v>
      </c>
      <c r="E1438" s="1" t="s">
        <v>429</v>
      </c>
      <c r="F1438" s="3">
        <v>0.31057823761140479</v>
      </c>
      <c r="G1438" s="1" t="s">
        <v>430</v>
      </c>
      <c r="H1438" s="8">
        <f>VLOOKUP(B1438,'TRM2'!C:D,2,0)</f>
        <v>3090.3</v>
      </c>
      <c r="I1438" s="9">
        <f t="shared" si="155"/>
        <v>6507646.449</v>
      </c>
      <c r="J1438" s="7">
        <f t="shared" si="156"/>
        <v>6507.6464489999998</v>
      </c>
      <c r="K1438" t="e">
        <f>VLOOKUP(A1438,'Cacao Nacional'!B:D,3,0)</f>
        <v>#N/A</v>
      </c>
      <c r="L1438" t="str">
        <f t="shared" si="157"/>
        <v>Octubre</v>
      </c>
      <c r="M1438" t="str">
        <f t="shared" si="158"/>
        <v>2018</v>
      </c>
      <c r="N1438" t="str">
        <f t="shared" si="159"/>
        <v>Octubre de 2018</v>
      </c>
      <c r="O1438" s="24">
        <f t="shared" si="160"/>
        <v>43384</v>
      </c>
    </row>
    <row r="1439" spans="1:15" x14ac:dyDescent="0.3">
      <c r="A1439" s="1" t="s">
        <v>1639</v>
      </c>
      <c r="B1439" s="1" t="str">
        <f t="shared" si="154"/>
        <v>Octubre 12 de 2018</v>
      </c>
      <c r="C1439" s="1" t="s">
        <v>428</v>
      </c>
      <c r="D1439" s="2">
        <v>2154.34</v>
      </c>
      <c r="E1439" s="1" t="s">
        <v>429</v>
      </c>
      <c r="F1439" s="3">
        <v>2.303604754419883</v>
      </c>
      <c r="G1439" s="1" t="s">
        <v>430</v>
      </c>
      <c r="H1439" s="8">
        <f>VLOOKUP(B1439,'TRM2'!C:D,2,0)</f>
        <v>3087.34</v>
      </c>
      <c r="I1439" s="9">
        <f t="shared" si="155"/>
        <v>6651180.0556000005</v>
      </c>
      <c r="J1439" s="7">
        <f t="shared" si="156"/>
        <v>6651.1800556000007</v>
      </c>
      <c r="K1439" t="e">
        <f>VLOOKUP(A1439,'Cacao Nacional'!B:D,3,0)</f>
        <v>#N/A</v>
      </c>
      <c r="L1439" t="str">
        <f t="shared" si="157"/>
        <v>Octubre</v>
      </c>
      <c r="M1439" t="str">
        <f t="shared" si="158"/>
        <v>2018</v>
      </c>
      <c r="N1439" t="str">
        <f t="shared" si="159"/>
        <v>Octubre de 2018</v>
      </c>
      <c r="O1439" s="24">
        <f t="shared" si="160"/>
        <v>43385</v>
      </c>
    </row>
    <row r="1440" spans="1:15" x14ac:dyDescent="0.3">
      <c r="A1440" s="1" t="s">
        <v>270</v>
      </c>
      <c r="B1440" s="1" t="str">
        <f t="shared" si="154"/>
        <v>Octubre 15 de 2018</v>
      </c>
      <c r="C1440" s="1" t="s">
        <v>428</v>
      </c>
      <c r="D1440" s="2">
        <v>2130.64</v>
      </c>
      <c r="E1440" s="1" t="s">
        <v>429</v>
      </c>
      <c r="F1440" s="3">
        <v>-1.1001049045183338</v>
      </c>
      <c r="G1440" s="1" t="s">
        <v>430</v>
      </c>
      <c r="H1440" s="8">
        <f>VLOOKUP(B1440,'TRM2'!C:D,2,0)</f>
        <v>3088.78</v>
      </c>
      <c r="I1440" s="9">
        <f t="shared" si="155"/>
        <v>6581078.2192000002</v>
      </c>
      <c r="J1440" s="7">
        <f t="shared" si="156"/>
        <v>6581.0782192000006</v>
      </c>
      <c r="K1440">
        <f>VLOOKUP(A1440,'Cacao Nacional'!B:D,3,0)</f>
        <v>5505</v>
      </c>
      <c r="L1440" t="str">
        <f t="shared" si="157"/>
        <v>Octubre</v>
      </c>
      <c r="M1440" t="str">
        <f t="shared" si="158"/>
        <v>2018</v>
      </c>
      <c r="N1440" t="str">
        <f t="shared" si="159"/>
        <v>Octubre de 2018</v>
      </c>
      <c r="O1440" s="24">
        <f t="shared" si="160"/>
        <v>43388</v>
      </c>
    </row>
    <row r="1441" spans="1:15" x14ac:dyDescent="0.3">
      <c r="A1441" s="1" t="s">
        <v>1640</v>
      </c>
      <c r="B1441" s="1" t="str">
        <f t="shared" si="154"/>
        <v>Octubre 16 de 2018</v>
      </c>
      <c r="C1441" s="1" t="s">
        <v>428</v>
      </c>
      <c r="D1441" s="2">
        <v>2172.5500000000002</v>
      </c>
      <c r="E1441" s="1" t="s">
        <v>429</v>
      </c>
      <c r="F1441" s="3">
        <v>1.967014605940014</v>
      </c>
      <c r="G1441" s="1" t="s">
        <v>430</v>
      </c>
      <c r="H1441" s="8">
        <f>VLOOKUP(B1441,'TRM2'!C:D,2,0)</f>
        <v>3088.78</v>
      </c>
      <c r="I1441" s="9">
        <f t="shared" si="155"/>
        <v>6710528.989000001</v>
      </c>
      <c r="J1441" s="7">
        <f t="shared" si="156"/>
        <v>6710.5289890000013</v>
      </c>
      <c r="K1441" t="e">
        <f>VLOOKUP(A1441,'Cacao Nacional'!B:D,3,0)</f>
        <v>#N/A</v>
      </c>
      <c r="L1441" t="str">
        <f t="shared" si="157"/>
        <v>Octubre</v>
      </c>
      <c r="M1441" t="str">
        <f t="shared" si="158"/>
        <v>2018</v>
      </c>
      <c r="N1441" t="str">
        <f t="shared" si="159"/>
        <v>Octubre de 2018</v>
      </c>
      <c r="O1441" s="24">
        <f t="shared" si="160"/>
        <v>43389</v>
      </c>
    </row>
    <row r="1442" spans="1:15" x14ac:dyDescent="0.3">
      <c r="A1442" s="1" t="s">
        <v>1641</v>
      </c>
      <c r="B1442" s="1" t="str">
        <f t="shared" si="154"/>
        <v>Octubre 17 de 2018</v>
      </c>
      <c r="C1442" s="1" t="s">
        <v>428</v>
      </c>
      <c r="D1442" s="2">
        <v>2195.86</v>
      </c>
      <c r="E1442" s="1" t="s">
        <v>429</v>
      </c>
      <c r="F1442" s="3">
        <v>1.0729327288209682</v>
      </c>
      <c r="G1442" s="1" t="s">
        <v>430</v>
      </c>
      <c r="H1442" s="8">
        <f>VLOOKUP(B1442,'TRM2'!C:D,2,0)</f>
        <v>3055.93</v>
      </c>
      <c r="I1442" s="9">
        <f t="shared" si="155"/>
        <v>6710394.4497999996</v>
      </c>
      <c r="J1442" s="7">
        <f t="shared" si="156"/>
        <v>6710.3944497999992</v>
      </c>
      <c r="K1442" t="e">
        <f>VLOOKUP(A1442,'Cacao Nacional'!B:D,3,0)</f>
        <v>#N/A</v>
      </c>
      <c r="L1442" t="str">
        <f t="shared" si="157"/>
        <v>Octubre</v>
      </c>
      <c r="M1442" t="str">
        <f t="shared" si="158"/>
        <v>2018</v>
      </c>
      <c r="N1442" t="str">
        <f t="shared" si="159"/>
        <v>Octubre de 2018</v>
      </c>
      <c r="O1442" s="24">
        <f t="shared" si="160"/>
        <v>43390</v>
      </c>
    </row>
    <row r="1443" spans="1:15" x14ac:dyDescent="0.3">
      <c r="A1443" s="1" t="s">
        <v>1642</v>
      </c>
      <c r="B1443" s="1" t="str">
        <f t="shared" si="154"/>
        <v>Octubre 18 de 2018</v>
      </c>
      <c r="C1443" s="1" t="s">
        <v>428</v>
      </c>
      <c r="D1443" s="2">
        <v>2135.33</v>
      </c>
      <c r="E1443" s="1" t="s">
        <v>429</v>
      </c>
      <c r="F1443" s="3">
        <v>-2.7565509640869728</v>
      </c>
      <c r="G1443" s="1" t="s">
        <v>430</v>
      </c>
      <c r="H1443" s="8">
        <f>VLOOKUP(B1443,'TRM2'!C:D,2,0)</f>
        <v>3056.37</v>
      </c>
      <c r="I1443" s="9">
        <f t="shared" si="155"/>
        <v>6526358.5521</v>
      </c>
      <c r="J1443" s="7">
        <f t="shared" si="156"/>
        <v>6526.3585520999995</v>
      </c>
      <c r="K1443" t="e">
        <f>VLOOKUP(A1443,'Cacao Nacional'!B:D,3,0)</f>
        <v>#N/A</v>
      </c>
      <c r="L1443" t="str">
        <f t="shared" si="157"/>
        <v>Octubre</v>
      </c>
      <c r="M1443" t="str">
        <f t="shared" si="158"/>
        <v>2018</v>
      </c>
      <c r="N1443" t="str">
        <f t="shared" si="159"/>
        <v>Octubre de 2018</v>
      </c>
      <c r="O1443" s="24">
        <f t="shared" si="160"/>
        <v>43391</v>
      </c>
    </row>
    <row r="1444" spans="1:15" x14ac:dyDescent="0.3">
      <c r="A1444" s="1" t="s">
        <v>1643</v>
      </c>
      <c r="B1444" s="1" t="str">
        <f t="shared" si="154"/>
        <v>Octubre 19 de 2018</v>
      </c>
      <c r="C1444" s="1" t="s">
        <v>428</v>
      </c>
      <c r="D1444" s="2">
        <v>2156.9899999999998</v>
      </c>
      <c r="E1444" s="1" t="s">
        <v>429</v>
      </c>
      <c r="F1444" s="3">
        <v>1.0143631195178195</v>
      </c>
      <c r="G1444" s="1" t="s">
        <v>430</v>
      </c>
      <c r="H1444" s="8">
        <f>VLOOKUP(B1444,'TRM2'!C:D,2,0)</f>
        <v>3088.47</v>
      </c>
      <c r="I1444" s="9">
        <f t="shared" si="155"/>
        <v>6661798.9052999988</v>
      </c>
      <c r="J1444" s="7">
        <f t="shared" si="156"/>
        <v>6661.7989052999992</v>
      </c>
      <c r="K1444" t="e">
        <f>VLOOKUP(A1444,'Cacao Nacional'!B:D,3,0)</f>
        <v>#N/A</v>
      </c>
      <c r="L1444" t="str">
        <f t="shared" si="157"/>
        <v>Octubre</v>
      </c>
      <c r="M1444" t="str">
        <f t="shared" si="158"/>
        <v>2018</v>
      </c>
      <c r="N1444" t="str">
        <f t="shared" si="159"/>
        <v>Octubre de 2018</v>
      </c>
      <c r="O1444" s="24">
        <f t="shared" si="160"/>
        <v>43392</v>
      </c>
    </row>
    <row r="1445" spans="1:15" x14ac:dyDescent="0.3">
      <c r="A1445" s="1" t="s">
        <v>271</v>
      </c>
      <c r="B1445" s="1" t="str">
        <f t="shared" si="154"/>
        <v>Octubre 22 de 2018</v>
      </c>
      <c r="C1445" s="1" t="s">
        <v>428</v>
      </c>
      <c r="D1445" s="2">
        <v>2202.12</v>
      </c>
      <c r="E1445" s="1" t="s">
        <v>429</v>
      </c>
      <c r="F1445" s="3">
        <v>2.0922674653104609</v>
      </c>
      <c r="G1445" s="1" t="s">
        <v>430</v>
      </c>
      <c r="H1445" s="8">
        <f>VLOOKUP(B1445,'TRM2'!C:D,2,0)</f>
        <v>3079.88</v>
      </c>
      <c r="I1445" s="9">
        <f t="shared" si="155"/>
        <v>6782265.3455999997</v>
      </c>
      <c r="J1445" s="7">
        <f t="shared" si="156"/>
        <v>6782.2653455999998</v>
      </c>
      <c r="K1445">
        <f>VLOOKUP(A1445,'Cacao Nacional'!B:D,3,0)</f>
        <v>5883.3</v>
      </c>
      <c r="L1445" t="str">
        <f t="shared" si="157"/>
        <v>Octubre</v>
      </c>
      <c r="M1445" t="str">
        <f t="shared" si="158"/>
        <v>2018</v>
      </c>
      <c r="N1445" t="str">
        <f t="shared" si="159"/>
        <v>Octubre de 2018</v>
      </c>
      <c r="O1445" s="24">
        <f t="shared" si="160"/>
        <v>43395</v>
      </c>
    </row>
    <row r="1446" spans="1:15" x14ac:dyDescent="0.3">
      <c r="A1446" s="1" t="s">
        <v>1644</v>
      </c>
      <c r="B1446" s="1" t="str">
        <f t="shared" si="154"/>
        <v>Octubre 23 de 2018</v>
      </c>
      <c r="C1446" s="1" t="s">
        <v>428</v>
      </c>
      <c r="D1446" s="2">
        <v>2182.88</v>
      </c>
      <c r="E1446" s="1" t="s">
        <v>429</v>
      </c>
      <c r="F1446" s="3">
        <v>-0.87370352206055002</v>
      </c>
      <c r="G1446" s="1" t="s">
        <v>430</v>
      </c>
      <c r="H1446" s="8">
        <f>VLOOKUP(B1446,'TRM2'!C:D,2,0)</f>
        <v>3087.58</v>
      </c>
      <c r="I1446" s="9">
        <f t="shared" si="155"/>
        <v>6739816.6304000001</v>
      </c>
      <c r="J1446" s="7">
        <f t="shared" si="156"/>
        <v>6739.8166304000006</v>
      </c>
      <c r="K1446" t="e">
        <f>VLOOKUP(A1446,'Cacao Nacional'!B:D,3,0)</f>
        <v>#N/A</v>
      </c>
      <c r="L1446" t="str">
        <f t="shared" si="157"/>
        <v>Octubre</v>
      </c>
      <c r="M1446" t="str">
        <f t="shared" si="158"/>
        <v>2018</v>
      </c>
      <c r="N1446" t="str">
        <f t="shared" si="159"/>
        <v>Octubre de 2018</v>
      </c>
      <c r="O1446" s="24">
        <f t="shared" si="160"/>
        <v>43396</v>
      </c>
    </row>
    <row r="1447" spans="1:15" x14ac:dyDescent="0.3">
      <c r="A1447" s="1" t="s">
        <v>1645</v>
      </c>
      <c r="B1447" s="1" t="str">
        <f t="shared" si="154"/>
        <v>Octubre 24 de 2018</v>
      </c>
      <c r="C1447" s="1" t="s">
        <v>428</v>
      </c>
      <c r="D1447" s="2">
        <v>2140.59</v>
      </c>
      <c r="E1447" s="1" t="s">
        <v>429</v>
      </c>
      <c r="F1447" s="3">
        <v>-1.9373488235725262</v>
      </c>
      <c r="G1447" s="1" t="s">
        <v>430</v>
      </c>
      <c r="H1447" s="8">
        <f>VLOOKUP(B1447,'TRM2'!C:D,2,0)</f>
        <v>3110.2</v>
      </c>
      <c r="I1447" s="9">
        <f t="shared" si="155"/>
        <v>6657663.0180000002</v>
      </c>
      <c r="J1447" s="7">
        <f t="shared" si="156"/>
        <v>6657.6630180000002</v>
      </c>
      <c r="K1447" t="e">
        <f>VLOOKUP(A1447,'Cacao Nacional'!B:D,3,0)</f>
        <v>#N/A</v>
      </c>
      <c r="L1447" t="str">
        <f t="shared" si="157"/>
        <v>Octubre</v>
      </c>
      <c r="M1447" t="str">
        <f t="shared" si="158"/>
        <v>2018</v>
      </c>
      <c r="N1447" t="str">
        <f t="shared" si="159"/>
        <v>Octubre de 2018</v>
      </c>
      <c r="O1447" s="24">
        <f t="shared" si="160"/>
        <v>43397</v>
      </c>
    </row>
    <row r="1448" spans="1:15" x14ac:dyDescent="0.3">
      <c r="A1448" s="1" t="s">
        <v>1646</v>
      </c>
      <c r="B1448" s="1" t="str">
        <f t="shared" si="154"/>
        <v>Octubre 25 de 2018</v>
      </c>
      <c r="C1448" s="1" t="s">
        <v>428</v>
      </c>
      <c r="D1448" s="2">
        <v>2196.5300000000002</v>
      </c>
      <c r="E1448" s="1" t="s">
        <v>429</v>
      </c>
      <c r="F1448" s="3">
        <v>2.613298202831932</v>
      </c>
      <c r="G1448" s="1" t="s">
        <v>430</v>
      </c>
      <c r="H1448" s="8">
        <f>VLOOKUP(B1448,'TRM2'!C:D,2,0)</f>
        <v>3149.7</v>
      </c>
      <c r="I1448" s="9">
        <f t="shared" si="155"/>
        <v>6918410.5410000002</v>
      </c>
      <c r="J1448" s="7">
        <f t="shared" si="156"/>
        <v>6918.4105410000002</v>
      </c>
      <c r="K1448" t="e">
        <f>VLOOKUP(A1448,'Cacao Nacional'!B:D,3,0)</f>
        <v>#N/A</v>
      </c>
      <c r="L1448" t="str">
        <f t="shared" si="157"/>
        <v>Octubre</v>
      </c>
      <c r="M1448" t="str">
        <f t="shared" si="158"/>
        <v>2018</v>
      </c>
      <c r="N1448" t="str">
        <f t="shared" si="159"/>
        <v>Octubre de 2018</v>
      </c>
      <c r="O1448" s="24">
        <f t="shared" si="160"/>
        <v>43398</v>
      </c>
    </row>
    <row r="1449" spans="1:15" x14ac:dyDescent="0.3">
      <c r="A1449" s="1" t="s">
        <v>1647</v>
      </c>
      <c r="B1449" s="1" t="str">
        <f t="shared" si="154"/>
        <v>Octubre 26 de 2018</v>
      </c>
      <c r="C1449" s="1" t="s">
        <v>428</v>
      </c>
      <c r="D1449" s="2">
        <v>2235.9499999999998</v>
      </c>
      <c r="E1449" s="1" t="s">
        <v>429</v>
      </c>
      <c r="F1449" s="3">
        <v>1.7946488324766616</v>
      </c>
      <c r="G1449" s="1" t="s">
        <v>430</v>
      </c>
      <c r="H1449" s="8">
        <f>VLOOKUP(B1449,'TRM2'!C:D,2,0)</f>
        <v>3167.18</v>
      </c>
      <c r="I1449" s="9">
        <f t="shared" si="155"/>
        <v>7081656.1209999993</v>
      </c>
      <c r="J1449" s="7">
        <f t="shared" si="156"/>
        <v>7081.6561209999991</v>
      </c>
      <c r="K1449" t="e">
        <f>VLOOKUP(A1449,'Cacao Nacional'!B:D,3,0)</f>
        <v>#N/A</v>
      </c>
      <c r="L1449" t="str">
        <f t="shared" si="157"/>
        <v>Octubre</v>
      </c>
      <c r="M1449" t="str">
        <f t="shared" si="158"/>
        <v>2018</v>
      </c>
      <c r="N1449" t="str">
        <f t="shared" si="159"/>
        <v>Octubre de 2018</v>
      </c>
      <c r="O1449" s="24">
        <f t="shared" si="160"/>
        <v>43399</v>
      </c>
    </row>
    <row r="1450" spans="1:15" x14ac:dyDescent="0.3">
      <c r="A1450" s="1" t="s">
        <v>272</v>
      </c>
      <c r="B1450" s="1" t="str">
        <f t="shared" si="154"/>
        <v>Octubre 29 de 2018</v>
      </c>
      <c r="C1450" s="1" t="s">
        <v>428</v>
      </c>
      <c r="D1450" s="2">
        <v>2189.8200000000002</v>
      </c>
      <c r="E1450" s="1" t="s">
        <v>429</v>
      </c>
      <c r="F1450" s="3">
        <v>-2.063105167825741</v>
      </c>
      <c r="G1450" s="1" t="s">
        <v>430</v>
      </c>
      <c r="H1450" s="8">
        <f>VLOOKUP(B1450,'TRM2'!C:D,2,0)</f>
        <v>3185.26</v>
      </c>
      <c r="I1450" s="9">
        <f t="shared" si="155"/>
        <v>6975146.0532000009</v>
      </c>
      <c r="J1450" s="7">
        <f t="shared" si="156"/>
        <v>6975.146053200001</v>
      </c>
      <c r="K1450">
        <f>VLOOKUP(A1450,'Cacao Nacional'!B:D,3,0)</f>
        <v>5921.7</v>
      </c>
      <c r="L1450" t="str">
        <f t="shared" si="157"/>
        <v>Octubre</v>
      </c>
      <c r="M1450" t="str">
        <f t="shared" si="158"/>
        <v>2018</v>
      </c>
      <c r="N1450" t="str">
        <f t="shared" si="159"/>
        <v>Octubre de 2018</v>
      </c>
      <c r="O1450" s="24">
        <f t="shared" si="160"/>
        <v>43402</v>
      </c>
    </row>
    <row r="1451" spans="1:15" x14ac:dyDescent="0.3">
      <c r="A1451" s="1" t="s">
        <v>1648</v>
      </c>
      <c r="B1451" s="1" t="str">
        <f t="shared" si="154"/>
        <v>Octubre 30 de 2018</v>
      </c>
      <c r="C1451" s="1" t="s">
        <v>428</v>
      </c>
      <c r="D1451" s="2">
        <v>2211.89</v>
      </c>
      <c r="E1451" s="1" t="s">
        <v>429</v>
      </c>
      <c r="F1451" s="3">
        <v>1.0078453936853125</v>
      </c>
      <c r="G1451" s="1" t="s">
        <v>430</v>
      </c>
      <c r="H1451" s="8">
        <f>VLOOKUP(B1451,'TRM2'!C:D,2,0)</f>
        <v>3188.69</v>
      </c>
      <c r="I1451" s="9">
        <f t="shared" si="155"/>
        <v>7053031.5241</v>
      </c>
      <c r="J1451" s="7">
        <f t="shared" si="156"/>
        <v>7053.0315240999998</v>
      </c>
      <c r="K1451" t="e">
        <f>VLOOKUP(A1451,'Cacao Nacional'!B:D,3,0)</f>
        <v>#N/A</v>
      </c>
      <c r="L1451" t="str">
        <f t="shared" si="157"/>
        <v>Octubre</v>
      </c>
      <c r="M1451" t="str">
        <f t="shared" si="158"/>
        <v>2018</v>
      </c>
      <c r="N1451" t="str">
        <f t="shared" si="159"/>
        <v>Octubre de 2018</v>
      </c>
      <c r="O1451" s="24">
        <f t="shared" si="160"/>
        <v>43403</v>
      </c>
    </row>
    <row r="1452" spans="1:15" x14ac:dyDescent="0.3">
      <c r="A1452" s="1" t="s">
        <v>1649</v>
      </c>
      <c r="B1452" s="1" t="str">
        <f t="shared" si="154"/>
        <v>Octubre 31 de 2018</v>
      </c>
      <c r="C1452" s="1" t="s">
        <v>428</v>
      </c>
      <c r="D1452" s="2">
        <v>2221.5500000000002</v>
      </c>
      <c r="E1452" s="1" t="s">
        <v>429</v>
      </c>
      <c r="F1452" s="3">
        <v>0.4367305788262667</v>
      </c>
      <c r="G1452" s="1" t="s">
        <v>430</v>
      </c>
      <c r="H1452" s="8">
        <f>VLOOKUP(B1452,'TRM2'!C:D,2,0)</f>
        <v>3202.44</v>
      </c>
      <c r="I1452" s="9">
        <f t="shared" si="155"/>
        <v>7114380.5820000004</v>
      </c>
      <c r="J1452" s="7">
        <f t="shared" si="156"/>
        <v>7114.3805820000007</v>
      </c>
      <c r="K1452" t="e">
        <f>VLOOKUP(A1452,'Cacao Nacional'!B:D,3,0)</f>
        <v>#N/A</v>
      </c>
      <c r="L1452" t="str">
        <f t="shared" si="157"/>
        <v>Octubre</v>
      </c>
      <c r="M1452" t="str">
        <f t="shared" si="158"/>
        <v>2018</v>
      </c>
      <c r="N1452" t="str">
        <f t="shared" si="159"/>
        <v>Octubre de 2018</v>
      </c>
      <c r="O1452" s="24">
        <f t="shared" si="160"/>
        <v>43404</v>
      </c>
    </row>
    <row r="1453" spans="1:15" x14ac:dyDescent="0.3">
      <c r="A1453" s="1" t="s">
        <v>1650</v>
      </c>
      <c r="B1453" s="1" t="str">
        <f t="shared" si="154"/>
        <v>Noviembre 1 de 2018</v>
      </c>
      <c r="C1453" s="1" t="s">
        <v>428</v>
      </c>
      <c r="D1453" s="2">
        <v>2254.91</v>
      </c>
      <c r="E1453" s="1" t="s">
        <v>429</v>
      </c>
      <c r="F1453" s="3">
        <v>1.5016542504107344</v>
      </c>
      <c r="G1453" s="1" t="s">
        <v>430</v>
      </c>
      <c r="H1453" s="8">
        <f>VLOOKUP(B1453,'TRM2'!C:D,2,0)</f>
        <v>3219.85</v>
      </c>
      <c r="I1453" s="9">
        <f t="shared" si="155"/>
        <v>7260471.9634999996</v>
      </c>
      <c r="J1453" s="7">
        <f t="shared" si="156"/>
        <v>7260.4719634999992</v>
      </c>
      <c r="K1453" t="e">
        <f>VLOOKUP(A1453,'Cacao Nacional'!B:D,3,0)</f>
        <v>#N/A</v>
      </c>
      <c r="L1453" t="str">
        <f t="shared" si="157"/>
        <v>Noviembre</v>
      </c>
      <c r="M1453" t="str">
        <f t="shared" si="158"/>
        <v>2018</v>
      </c>
      <c r="N1453" t="str">
        <f t="shared" si="159"/>
        <v>Noviembre de 2018</v>
      </c>
      <c r="O1453" s="24">
        <f t="shared" si="160"/>
        <v>43405</v>
      </c>
    </row>
    <row r="1454" spans="1:15" x14ac:dyDescent="0.3">
      <c r="A1454" s="1" t="s">
        <v>1651</v>
      </c>
      <c r="B1454" s="1" t="str">
        <f t="shared" si="154"/>
        <v>Noviembre 2 de 2018</v>
      </c>
      <c r="C1454" s="1" t="s">
        <v>428</v>
      </c>
      <c r="D1454" s="2">
        <v>2257.52</v>
      </c>
      <c r="E1454" s="1" t="s">
        <v>429</v>
      </c>
      <c r="F1454" s="3">
        <v>0.11574741342227084</v>
      </c>
      <c r="G1454" s="1" t="s">
        <v>430</v>
      </c>
      <c r="H1454" s="8">
        <f>VLOOKUP(B1454,'TRM2'!C:D,2,0)</f>
        <v>3193.8</v>
      </c>
      <c r="I1454" s="9">
        <f t="shared" si="155"/>
        <v>7210067.3760000002</v>
      </c>
      <c r="J1454" s="7">
        <f t="shared" si="156"/>
        <v>7210.067376</v>
      </c>
      <c r="K1454" t="e">
        <f>VLOOKUP(A1454,'Cacao Nacional'!B:D,3,0)</f>
        <v>#N/A</v>
      </c>
      <c r="L1454" t="str">
        <f t="shared" si="157"/>
        <v>Noviembre</v>
      </c>
      <c r="M1454" t="str">
        <f t="shared" si="158"/>
        <v>2018</v>
      </c>
      <c r="N1454" t="str">
        <f t="shared" si="159"/>
        <v>Noviembre de 2018</v>
      </c>
      <c r="O1454" s="24">
        <f t="shared" si="160"/>
        <v>43406</v>
      </c>
    </row>
    <row r="1455" spans="1:15" x14ac:dyDescent="0.3">
      <c r="A1455" s="1" t="s">
        <v>273</v>
      </c>
      <c r="B1455" s="1" t="str">
        <f t="shared" si="154"/>
        <v>Noviembre 5 de 2018</v>
      </c>
      <c r="C1455" s="1" t="s">
        <v>428</v>
      </c>
      <c r="D1455" s="2">
        <v>2283.37</v>
      </c>
      <c r="E1455" s="1" t="s">
        <v>429</v>
      </c>
      <c r="F1455" s="3">
        <v>1.145061837768875</v>
      </c>
      <c r="G1455" s="1" t="s">
        <v>430</v>
      </c>
      <c r="H1455" s="8">
        <f>VLOOKUP(B1455,'TRM2'!C:D,2,0)</f>
        <v>3177.57</v>
      </c>
      <c r="I1455" s="9">
        <f t="shared" si="155"/>
        <v>7255568.0109000001</v>
      </c>
      <c r="J1455" s="7">
        <f t="shared" si="156"/>
        <v>7255.5680109000004</v>
      </c>
      <c r="K1455">
        <f>VLOOKUP(A1455,'Cacao Nacional'!B:D,3,0)</f>
        <v>6220</v>
      </c>
      <c r="L1455" t="str">
        <f t="shared" si="157"/>
        <v>Noviembre</v>
      </c>
      <c r="M1455" t="str">
        <f t="shared" si="158"/>
        <v>2018</v>
      </c>
      <c r="N1455" t="str">
        <f t="shared" si="159"/>
        <v>Noviembre de 2018</v>
      </c>
      <c r="O1455" s="24">
        <f t="shared" si="160"/>
        <v>43409</v>
      </c>
    </row>
    <row r="1456" spans="1:15" x14ac:dyDescent="0.3">
      <c r="A1456" s="1" t="s">
        <v>1652</v>
      </c>
      <c r="B1456" s="1" t="str">
        <f t="shared" si="154"/>
        <v>Noviembre 6 de 2018</v>
      </c>
      <c r="C1456" s="1" t="s">
        <v>428</v>
      </c>
      <c r="D1456" s="2">
        <v>2323.6799999999998</v>
      </c>
      <c r="E1456" s="1" t="s">
        <v>429</v>
      </c>
      <c r="F1456" s="3">
        <v>1.7653731107967585</v>
      </c>
      <c r="G1456" s="1" t="s">
        <v>430</v>
      </c>
      <c r="H1456" s="8">
        <f>VLOOKUP(B1456,'TRM2'!C:D,2,0)</f>
        <v>3177.57</v>
      </c>
      <c r="I1456" s="9">
        <f t="shared" si="155"/>
        <v>7383655.8575999998</v>
      </c>
      <c r="J1456" s="7">
        <f t="shared" si="156"/>
        <v>7383.6558575999998</v>
      </c>
      <c r="K1456" t="e">
        <f>VLOOKUP(A1456,'Cacao Nacional'!B:D,3,0)</f>
        <v>#N/A</v>
      </c>
      <c r="L1456" t="str">
        <f t="shared" si="157"/>
        <v>Noviembre</v>
      </c>
      <c r="M1456" t="str">
        <f t="shared" si="158"/>
        <v>2018</v>
      </c>
      <c r="N1456" t="str">
        <f t="shared" si="159"/>
        <v>Noviembre de 2018</v>
      </c>
      <c r="O1456" s="24">
        <f t="shared" si="160"/>
        <v>43410</v>
      </c>
    </row>
    <row r="1457" spans="1:15" x14ac:dyDescent="0.3">
      <c r="A1457" s="1" t="s">
        <v>1653</v>
      </c>
      <c r="B1457" s="1" t="str">
        <f t="shared" si="154"/>
        <v>Noviembre 7 de 2018</v>
      </c>
      <c r="C1457" s="1" t="s">
        <v>428</v>
      </c>
      <c r="D1457" s="2">
        <v>2337.36</v>
      </c>
      <c r="E1457" s="1" t="s">
        <v>429</v>
      </c>
      <c r="F1457" s="3">
        <v>0.5887213385664245</v>
      </c>
      <c r="G1457" s="1" t="s">
        <v>430</v>
      </c>
      <c r="H1457" s="8">
        <f>VLOOKUP(B1457,'TRM2'!C:D,2,0)</f>
        <v>3154.55</v>
      </c>
      <c r="I1457" s="9">
        <f t="shared" si="155"/>
        <v>7373318.9880000008</v>
      </c>
      <c r="J1457" s="7">
        <f t="shared" si="156"/>
        <v>7373.3189880000009</v>
      </c>
      <c r="K1457" t="e">
        <f>VLOOKUP(A1457,'Cacao Nacional'!B:D,3,0)</f>
        <v>#N/A</v>
      </c>
      <c r="L1457" t="str">
        <f t="shared" si="157"/>
        <v>Noviembre</v>
      </c>
      <c r="M1457" t="str">
        <f t="shared" si="158"/>
        <v>2018</v>
      </c>
      <c r="N1457" t="str">
        <f t="shared" si="159"/>
        <v>Noviembre de 2018</v>
      </c>
      <c r="O1457" s="24">
        <f t="shared" si="160"/>
        <v>43411</v>
      </c>
    </row>
    <row r="1458" spans="1:15" x14ac:dyDescent="0.3">
      <c r="A1458" s="1" t="s">
        <v>1654</v>
      </c>
      <c r="B1458" s="1" t="str">
        <f t="shared" si="154"/>
        <v>Noviembre 8 de 2018</v>
      </c>
      <c r="C1458" s="1" t="s">
        <v>428</v>
      </c>
      <c r="D1458" s="2">
        <v>2255.7800000000002</v>
      </c>
      <c r="E1458" s="1" t="s">
        <v>429</v>
      </c>
      <c r="F1458" s="3">
        <v>-3.4902625183968201</v>
      </c>
      <c r="G1458" s="1" t="s">
        <v>430</v>
      </c>
      <c r="H1458" s="8">
        <f>VLOOKUP(B1458,'TRM2'!C:D,2,0)</f>
        <v>3140.25</v>
      </c>
      <c r="I1458" s="9">
        <f t="shared" si="155"/>
        <v>7083713.1450000005</v>
      </c>
      <c r="J1458" s="7">
        <f t="shared" si="156"/>
        <v>7083.7131450000006</v>
      </c>
      <c r="K1458" t="e">
        <f>VLOOKUP(A1458,'Cacao Nacional'!B:D,3,0)</f>
        <v>#N/A</v>
      </c>
      <c r="L1458" t="str">
        <f t="shared" si="157"/>
        <v>Noviembre</v>
      </c>
      <c r="M1458" t="str">
        <f t="shared" si="158"/>
        <v>2018</v>
      </c>
      <c r="N1458" t="str">
        <f t="shared" si="159"/>
        <v>Noviembre de 2018</v>
      </c>
      <c r="O1458" s="24">
        <f t="shared" si="160"/>
        <v>43412</v>
      </c>
    </row>
    <row r="1459" spans="1:15" x14ac:dyDescent="0.3">
      <c r="A1459" s="1" t="s">
        <v>1655</v>
      </c>
      <c r="B1459" s="1" t="str">
        <f t="shared" si="154"/>
        <v>Noviembre 9 de 2018</v>
      </c>
      <c r="C1459" s="1" t="s">
        <v>428</v>
      </c>
      <c r="D1459" s="2">
        <v>2227.39</v>
      </c>
      <c r="E1459" s="1" t="s">
        <v>429</v>
      </c>
      <c r="F1459" s="3">
        <v>-1.2585447162400734</v>
      </c>
      <c r="G1459" s="1" t="s">
        <v>430</v>
      </c>
      <c r="H1459" s="8">
        <f>VLOOKUP(B1459,'TRM2'!C:D,2,0)</f>
        <v>3145.39</v>
      </c>
      <c r="I1459" s="9">
        <f t="shared" si="155"/>
        <v>7006010.2320999997</v>
      </c>
      <c r="J1459" s="7">
        <f t="shared" si="156"/>
        <v>7006.0102320999995</v>
      </c>
      <c r="K1459" t="e">
        <f>VLOOKUP(A1459,'Cacao Nacional'!B:D,3,0)</f>
        <v>#N/A</v>
      </c>
      <c r="L1459" t="str">
        <f t="shared" si="157"/>
        <v>Noviembre</v>
      </c>
      <c r="M1459" t="str">
        <f t="shared" si="158"/>
        <v>2018</v>
      </c>
      <c r="N1459" t="str">
        <f t="shared" si="159"/>
        <v>Noviembre de 2018</v>
      </c>
      <c r="O1459" s="24">
        <f t="shared" si="160"/>
        <v>43413</v>
      </c>
    </row>
    <row r="1460" spans="1:15" x14ac:dyDescent="0.3">
      <c r="A1460" s="1" t="s">
        <v>274</v>
      </c>
      <c r="B1460" s="1" t="str">
        <f t="shared" si="154"/>
        <v>Noviembre 12 de 2018</v>
      </c>
      <c r="C1460" s="1" t="s">
        <v>428</v>
      </c>
      <c r="D1460" s="2">
        <v>2186.52</v>
      </c>
      <c r="E1460" s="1" t="s">
        <v>429</v>
      </c>
      <c r="F1460" s="3">
        <v>-1.8348829796308637</v>
      </c>
      <c r="G1460" s="1" t="s">
        <v>430</v>
      </c>
      <c r="H1460" s="8">
        <f>VLOOKUP(B1460,'TRM2'!C:D,2,0)</f>
        <v>3176.89</v>
      </c>
      <c r="I1460" s="9">
        <f t="shared" si="155"/>
        <v>6946333.5227999995</v>
      </c>
      <c r="J1460" s="7">
        <f t="shared" si="156"/>
        <v>6946.3335227999996</v>
      </c>
      <c r="K1460">
        <f>VLOOKUP(A1460,'Cacao Nacional'!B:D,3,0)</f>
        <v>6333.3</v>
      </c>
      <c r="L1460" t="str">
        <f t="shared" si="157"/>
        <v>Noviembre</v>
      </c>
      <c r="M1460" t="str">
        <f t="shared" si="158"/>
        <v>2018</v>
      </c>
      <c r="N1460" t="str">
        <f t="shared" si="159"/>
        <v>Noviembre de 2018</v>
      </c>
      <c r="O1460" s="24">
        <f t="shared" si="160"/>
        <v>43416</v>
      </c>
    </row>
    <row r="1461" spans="1:15" x14ac:dyDescent="0.3">
      <c r="A1461" s="1" t="s">
        <v>1656</v>
      </c>
      <c r="B1461" s="1" t="str">
        <f t="shared" si="154"/>
        <v>Noviembre 13 de 2018</v>
      </c>
      <c r="C1461" s="1" t="s">
        <v>428</v>
      </c>
      <c r="D1461" s="2">
        <v>2190.27</v>
      </c>
      <c r="E1461" s="1" t="s">
        <v>429</v>
      </c>
      <c r="F1461" s="3">
        <v>0.1715054058503924</v>
      </c>
      <c r="G1461" s="1" t="s">
        <v>430</v>
      </c>
      <c r="H1461" s="8">
        <f>VLOOKUP(B1461,'TRM2'!C:D,2,0)</f>
        <v>3176.89</v>
      </c>
      <c r="I1461" s="9">
        <f t="shared" si="155"/>
        <v>6958246.8602999998</v>
      </c>
      <c r="J1461" s="7">
        <f t="shared" si="156"/>
        <v>6958.2468602999998</v>
      </c>
      <c r="K1461" t="e">
        <f>VLOOKUP(A1461,'Cacao Nacional'!B:D,3,0)</f>
        <v>#N/A</v>
      </c>
      <c r="L1461" t="str">
        <f t="shared" si="157"/>
        <v>Noviembre</v>
      </c>
      <c r="M1461" t="str">
        <f t="shared" si="158"/>
        <v>2018</v>
      </c>
      <c r="N1461" t="str">
        <f t="shared" si="159"/>
        <v>Noviembre de 2018</v>
      </c>
      <c r="O1461" s="24">
        <f t="shared" si="160"/>
        <v>43417</v>
      </c>
    </row>
    <row r="1462" spans="1:15" x14ac:dyDescent="0.3">
      <c r="A1462" s="1" t="s">
        <v>1657</v>
      </c>
      <c r="B1462" s="1" t="str">
        <f t="shared" si="154"/>
        <v>Noviembre 14 de 2018</v>
      </c>
      <c r="C1462" s="1" t="s">
        <v>428</v>
      </c>
      <c r="D1462" s="2">
        <v>2157.9299999999998</v>
      </c>
      <c r="E1462" s="1" t="s">
        <v>429</v>
      </c>
      <c r="F1462" s="3">
        <v>-1.476530290786074</v>
      </c>
      <c r="G1462" s="1" t="s">
        <v>430</v>
      </c>
      <c r="H1462" s="8">
        <f>VLOOKUP(B1462,'TRM2'!C:D,2,0)</f>
        <v>3197.2</v>
      </c>
      <c r="I1462" s="9">
        <f t="shared" si="155"/>
        <v>6899333.7959999992</v>
      </c>
      <c r="J1462" s="7">
        <f t="shared" si="156"/>
        <v>6899.333795999999</v>
      </c>
      <c r="K1462" t="e">
        <f>VLOOKUP(A1462,'Cacao Nacional'!B:D,3,0)</f>
        <v>#N/A</v>
      </c>
      <c r="L1462" t="str">
        <f t="shared" si="157"/>
        <v>Noviembre</v>
      </c>
      <c r="M1462" t="str">
        <f t="shared" si="158"/>
        <v>2018</v>
      </c>
      <c r="N1462" t="str">
        <f t="shared" si="159"/>
        <v>Noviembre de 2018</v>
      </c>
      <c r="O1462" s="24">
        <f t="shared" si="160"/>
        <v>43418</v>
      </c>
    </row>
    <row r="1463" spans="1:15" x14ac:dyDescent="0.3">
      <c r="A1463" s="1" t="s">
        <v>1658</v>
      </c>
      <c r="B1463" s="1" t="str">
        <f t="shared" si="154"/>
        <v>Noviembre 15 de 2018</v>
      </c>
      <c r="C1463" s="1" t="s">
        <v>428</v>
      </c>
      <c r="D1463" s="2">
        <v>2169.39</v>
      </c>
      <c r="E1463" s="1" t="s">
        <v>429</v>
      </c>
      <c r="F1463" s="3">
        <v>0.53106449236073627</v>
      </c>
      <c r="G1463" s="1" t="s">
        <v>430</v>
      </c>
      <c r="H1463" s="8">
        <f>VLOOKUP(B1463,'TRM2'!C:D,2,0)</f>
        <v>3194.7</v>
      </c>
      <c r="I1463" s="9">
        <f t="shared" si="155"/>
        <v>6930550.2329999991</v>
      </c>
      <c r="J1463" s="7">
        <f t="shared" si="156"/>
        <v>6930.550232999999</v>
      </c>
      <c r="K1463" t="e">
        <f>VLOOKUP(A1463,'Cacao Nacional'!B:D,3,0)</f>
        <v>#N/A</v>
      </c>
      <c r="L1463" t="str">
        <f t="shared" si="157"/>
        <v>Noviembre</v>
      </c>
      <c r="M1463" t="str">
        <f t="shared" si="158"/>
        <v>2018</v>
      </c>
      <c r="N1463" t="str">
        <f t="shared" si="159"/>
        <v>Noviembre de 2018</v>
      </c>
      <c r="O1463" s="24">
        <f t="shared" si="160"/>
        <v>43419</v>
      </c>
    </row>
    <row r="1464" spans="1:15" x14ac:dyDescent="0.3">
      <c r="A1464" s="1" t="s">
        <v>1659</v>
      </c>
      <c r="B1464" s="1" t="str">
        <f t="shared" si="154"/>
        <v>Noviembre 16 de 2018</v>
      </c>
      <c r="C1464" s="1" t="s">
        <v>428</v>
      </c>
      <c r="D1464" s="2">
        <v>2192.96</v>
      </c>
      <c r="E1464" s="1" t="s">
        <v>429</v>
      </c>
      <c r="F1464" s="3">
        <v>1.0864805313936252</v>
      </c>
      <c r="G1464" s="1" t="s">
        <v>430</v>
      </c>
      <c r="H1464" s="8">
        <f>VLOOKUP(B1464,'TRM2'!C:D,2,0)</f>
        <v>3198.29</v>
      </c>
      <c r="I1464" s="9">
        <f t="shared" si="155"/>
        <v>7013722.0384</v>
      </c>
      <c r="J1464" s="7">
        <f t="shared" si="156"/>
        <v>7013.7220384000002</v>
      </c>
      <c r="K1464" t="e">
        <f>VLOOKUP(A1464,'Cacao Nacional'!B:D,3,0)</f>
        <v>#N/A</v>
      </c>
      <c r="L1464" t="str">
        <f t="shared" si="157"/>
        <v>Noviembre</v>
      </c>
      <c r="M1464" t="str">
        <f t="shared" si="158"/>
        <v>2018</v>
      </c>
      <c r="N1464" t="str">
        <f t="shared" si="159"/>
        <v>Noviembre de 2018</v>
      </c>
      <c r="O1464" s="24">
        <f t="shared" si="160"/>
        <v>43420</v>
      </c>
    </row>
    <row r="1465" spans="1:15" x14ac:dyDescent="0.3">
      <c r="A1465" s="1" t="s">
        <v>275</v>
      </c>
      <c r="B1465" s="1" t="str">
        <f t="shared" si="154"/>
        <v>Noviembre 19 de 2018</v>
      </c>
      <c r="C1465" s="1" t="s">
        <v>428</v>
      </c>
      <c r="D1465" s="2">
        <v>2171.37</v>
      </c>
      <c r="E1465" s="1" t="s">
        <v>429</v>
      </c>
      <c r="F1465" s="3">
        <v>-0.98451408142420038</v>
      </c>
      <c r="G1465" s="1" t="s">
        <v>430</v>
      </c>
      <c r="H1465" s="8">
        <f>VLOOKUP(B1465,'TRM2'!C:D,2,0)</f>
        <v>3173.59</v>
      </c>
      <c r="I1465" s="9">
        <f t="shared" si="155"/>
        <v>6891038.1183000002</v>
      </c>
      <c r="J1465" s="7">
        <f t="shared" si="156"/>
        <v>6891.0381183</v>
      </c>
      <c r="K1465">
        <f>VLOOKUP(A1465,'Cacao Nacional'!B:D,3,0)</f>
        <v>6201</v>
      </c>
      <c r="L1465" t="str">
        <f t="shared" si="157"/>
        <v>Noviembre</v>
      </c>
      <c r="M1465" t="str">
        <f t="shared" si="158"/>
        <v>2018</v>
      </c>
      <c r="N1465" t="str">
        <f t="shared" si="159"/>
        <v>Noviembre de 2018</v>
      </c>
      <c r="O1465" s="24">
        <f t="shared" si="160"/>
        <v>43423</v>
      </c>
    </row>
    <row r="1466" spans="1:15" x14ac:dyDescent="0.3">
      <c r="A1466" s="1" t="s">
        <v>1660</v>
      </c>
      <c r="B1466" s="1" t="str">
        <f t="shared" si="154"/>
        <v>Noviembre 20 de 2018</v>
      </c>
      <c r="C1466" s="1" t="s">
        <v>428</v>
      </c>
      <c r="D1466" s="2">
        <v>2151.7399999999998</v>
      </c>
      <c r="E1466" s="1" t="s">
        <v>429</v>
      </c>
      <c r="F1466" s="3">
        <v>-0.90403754311794449</v>
      </c>
      <c r="G1466" s="1" t="s">
        <v>430</v>
      </c>
      <c r="H1466" s="8">
        <f>VLOOKUP(B1466,'TRM2'!C:D,2,0)</f>
        <v>3178.81</v>
      </c>
      <c r="I1466" s="9">
        <f t="shared" si="155"/>
        <v>6839972.629399999</v>
      </c>
      <c r="J1466" s="7">
        <f t="shared" si="156"/>
        <v>6839.9726293999993</v>
      </c>
      <c r="K1466" t="e">
        <f>VLOOKUP(A1466,'Cacao Nacional'!B:D,3,0)</f>
        <v>#N/A</v>
      </c>
      <c r="L1466" t="str">
        <f t="shared" si="157"/>
        <v>Noviembre</v>
      </c>
      <c r="M1466" t="str">
        <f t="shared" si="158"/>
        <v>2018</v>
      </c>
      <c r="N1466" t="str">
        <f t="shared" si="159"/>
        <v>Noviembre de 2018</v>
      </c>
      <c r="O1466" s="24">
        <f t="shared" si="160"/>
        <v>43424</v>
      </c>
    </row>
    <row r="1467" spans="1:15" x14ac:dyDescent="0.3">
      <c r="A1467" s="1" t="s">
        <v>1661</v>
      </c>
      <c r="B1467" s="1" t="str">
        <f t="shared" si="154"/>
        <v>Noviembre 21 de 2018</v>
      </c>
      <c r="C1467" s="1" t="s">
        <v>428</v>
      </c>
      <c r="D1467" s="2">
        <v>2116.35</v>
      </c>
      <c r="E1467" s="1" t="s">
        <v>429</v>
      </c>
      <c r="F1467" s="3">
        <v>-1.6447154395977153</v>
      </c>
      <c r="G1467" s="1" t="s">
        <v>430</v>
      </c>
      <c r="H1467" s="8">
        <f>VLOOKUP(B1467,'TRM2'!C:D,2,0)</f>
        <v>3189.51</v>
      </c>
      <c r="I1467" s="9">
        <f t="shared" si="155"/>
        <v>6750119.4885</v>
      </c>
      <c r="J1467" s="7">
        <f t="shared" si="156"/>
        <v>6750.1194884999995</v>
      </c>
      <c r="K1467" t="e">
        <f>VLOOKUP(A1467,'Cacao Nacional'!B:D,3,0)</f>
        <v>#N/A</v>
      </c>
      <c r="L1467" t="str">
        <f t="shared" si="157"/>
        <v>Noviembre</v>
      </c>
      <c r="M1467" t="str">
        <f t="shared" si="158"/>
        <v>2018</v>
      </c>
      <c r="N1467" t="str">
        <f t="shared" si="159"/>
        <v>Noviembre de 2018</v>
      </c>
      <c r="O1467" s="24">
        <f t="shared" si="160"/>
        <v>43425</v>
      </c>
    </row>
    <row r="1468" spans="1:15" x14ac:dyDescent="0.3">
      <c r="A1468" s="1" t="s">
        <v>1662</v>
      </c>
      <c r="B1468" s="1" t="str">
        <f t="shared" si="154"/>
        <v>Noviembre 22 de 2018</v>
      </c>
      <c r="C1468" s="1" t="s">
        <v>428</v>
      </c>
      <c r="D1468" s="2">
        <v>2115.5100000000002</v>
      </c>
      <c r="E1468" s="1" t="s">
        <v>429</v>
      </c>
      <c r="F1468" s="3">
        <v>-3.9690977390303625E-2</v>
      </c>
      <c r="G1468" s="1" t="s">
        <v>430</v>
      </c>
      <c r="H1468" s="8">
        <f>VLOOKUP(B1468,'TRM2'!C:D,2,0)</f>
        <v>3196.26</v>
      </c>
      <c r="I1468" s="9">
        <f t="shared" si="155"/>
        <v>6761719.9926000014</v>
      </c>
      <c r="J1468" s="7">
        <f t="shared" si="156"/>
        <v>6761.7199926000012</v>
      </c>
      <c r="K1468" t="e">
        <f>VLOOKUP(A1468,'Cacao Nacional'!B:D,3,0)</f>
        <v>#N/A</v>
      </c>
      <c r="L1468" t="str">
        <f t="shared" si="157"/>
        <v>Noviembre</v>
      </c>
      <c r="M1468" t="str">
        <f t="shared" si="158"/>
        <v>2018</v>
      </c>
      <c r="N1468" t="str">
        <f t="shared" si="159"/>
        <v>Noviembre de 2018</v>
      </c>
      <c r="O1468" s="24">
        <f t="shared" si="160"/>
        <v>43426</v>
      </c>
    </row>
    <row r="1469" spans="1:15" x14ac:dyDescent="0.3">
      <c r="A1469" s="1" t="s">
        <v>1663</v>
      </c>
      <c r="B1469" s="1" t="str">
        <f t="shared" si="154"/>
        <v>Noviembre 23 de 2018</v>
      </c>
      <c r="C1469" s="1" t="s">
        <v>428</v>
      </c>
      <c r="D1469" s="2">
        <v>2095.5700000000002</v>
      </c>
      <c r="E1469" s="1" t="s">
        <v>429</v>
      </c>
      <c r="F1469" s="3">
        <v>-0.94256231357923403</v>
      </c>
      <c r="G1469" s="1" t="s">
        <v>430</v>
      </c>
      <c r="H1469" s="8">
        <f>VLOOKUP(B1469,'TRM2'!C:D,2,0)</f>
        <v>3196.26</v>
      </c>
      <c r="I1469" s="9">
        <f t="shared" si="155"/>
        <v>6697986.5682000006</v>
      </c>
      <c r="J1469" s="7">
        <f t="shared" si="156"/>
        <v>6697.9865682000009</v>
      </c>
      <c r="K1469" t="e">
        <f>VLOOKUP(A1469,'Cacao Nacional'!B:D,3,0)</f>
        <v>#N/A</v>
      </c>
      <c r="L1469" t="str">
        <f t="shared" si="157"/>
        <v>Noviembre</v>
      </c>
      <c r="M1469" t="str">
        <f t="shared" si="158"/>
        <v>2018</v>
      </c>
      <c r="N1469" t="str">
        <f t="shared" si="159"/>
        <v>Noviembre de 2018</v>
      </c>
      <c r="O1469" s="24">
        <f t="shared" si="160"/>
        <v>43427</v>
      </c>
    </row>
    <row r="1470" spans="1:15" x14ac:dyDescent="0.3">
      <c r="A1470" s="1" t="s">
        <v>276</v>
      </c>
      <c r="B1470" s="1" t="str">
        <f t="shared" si="154"/>
        <v>Noviembre 26 de 2018</v>
      </c>
      <c r="C1470" s="1" t="s">
        <v>428</v>
      </c>
      <c r="D1470" s="2">
        <v>2089.81</v>
      </c>
      <c r="E1470" s="1" t="s">
        <v>429</v>
      </c>
      <c r="F1470" s="3">
        <v>-0.27486554970724997</v>
      </c>
      <c r="G1470" s="1" t="s">
        <v>430</v>
      </c>
      <c r="H1470" s="8">
        <f>VLOOKUP(B1470,'TRM2'!C:D,2,0)</f>
        <v>3223.95</v>
      </c>
      <c r="I1470" s="9">
        <f t="shared" si="155"/>
        <v>6737442.9494999992</v>
      </c>
      <c r="J1470" s="7">
        <f t="shared" si="156"/>
        <v>6737.4429494999995</v>
      </c>
      <c r="K1470">
        <f>VLOOKUP(A1470,'Cacao Nacional'!B:D,3,0)</f>
        <v>6091.3</v>
      </c>
      <c r="L1470" t="str">
        <f t="shared" si="157"/>
        <v>Noviembre</v>
      </c>
      <c r="M1470" t="str">
        <f t="shared" si="158"/>
        <v>2018</v>
      </c>
      <c r="N1470" t="str">
        <f t="shared" si="159"/>
        <v>Noviembre de 2018</v>
      </c>
      <c r="O1470" s="24">
        <f t="shared" si="160"/>
        <v>43430</v>
      </c>
    </row>
    <row r="1471" spans="1:15" x14ac:dyDescent="0.3">
      <c r="A1471" s="1" t="s">
        <v>1664</v>
      </c>
      <c r="B1471" s="1" t="str">
        <f t="shared" si="154"/>
        <v>Noviembre 27 de 2018</v>
      </c>
      <c r="C1471" s="1" t="s">
        <v>428</v>
      </c>
      <c r="D1471" s="2">
        <v>2109.65</v>
      </c>
      <c r="E1471" s="1" t="s">
        <v>429</v>
      </c>
      <c r="F1471" s="3">
        <v>0.94936860288735092</v>
      </c>
      <c r="G1471" s="1" t="s">
        <v>430</v>
      </c>
      <c r="H1471" s="8">
        <f>VLOOKUP(B1471,'TRM2'!C:D,2,0)</f>
        <v>3240.65</v>
      </c>
      <c r="I1471" s="9">
        <f t="shared" si="155"/>
        <v>6836637.2725000009</v>
      </c>
      <c r="J1471" s="7">
        <f t="shared" si="156"/>
        <v>6836.637272500001</v>
      </c>
      <c r="K1471" t="e">
        <f>VLOOKUP(A1471,'Cacao Nacional'!B:D,3,0)</f>
        <v>#N/A</v>
      </c>
      <c r="L1471" t="str">
        <f t="shared" si="157"/>
        <v>Noviembre</v>
      </c>
      <c r="M1471" t="str">
        <f t="shared" si="158"/>
        <v>2018</v>
      </c>
      <c r="N1471" t="str">
        <f t="shared" si="159"/>
        <v>Noviembre de 2018</v>
      </c>
      <c r="O1471" s="24">
        <f t="shared" si="160"/>
        <v>43431</v>
      </c>
    </row>
    <row r="1472" spans="1:15" x14ac:dyDescent="0.3">
      <c r="A1472" s="1" t="s">
        <v>1665</v>
      </c>
      <c r="B1472" s="1" t="str">
        <f t="shared" si="154"/>
        <v>Noviembre 28 de 2018</v>
      </c>
      <c r="C1472" s="1" t="s">
        <v>428</v>
      </c>
      <c r="D1472" s="2">
        <v>2096.9499999999998</v>
      </c>
      <c r="E1472" s="1" t="s">
        <v>429</v>
      </c>
      <c r="F1472" s="3">
        <v>-0.60199559168583761</v>
      </c>
      <c r="G1472" s="1" t="s">
        <v>430</v>
      </c>
      <c r="H1472" s="8">
        <f>VLOOKUP(B1472,'TRM2'!C:D,2,0)</f>
        <v>3250.56</v>
      </c>
      <c r="I1472" s="9">
        <f t="shared" si="155"/>
        <v>6816261.7919999994</v>
      </c>
      <c r="J1472" s="7">
        <f t="shared" si="156"/>
        <v>6816.2617919999993</v>
      </c>
      <c r="K1472" t="e">
        <f>VLOOKUP(A1472,'Cacao Nacional'!B:D,3,0)</f>
        <v>#N/A</v>
      </c>
      <c r="L1472" t="str">
        <f t="shared" si="157"/>
        <v>Noviembre</v>
      </c>
      <c r="M1472" t="str">
        <f t="shared" si="158"/>
        <v>2018</v>
      </c>
      <c r="N1472" t="str">
        <f t="shared" si="159"/>
        <v>Noviembre de 2018</v>
      </c>
      <c r="O1472" s="24">
        <f t="shared" si="160"/>
        <v>43432</v>
      </c>
    </row>
    <row r="1473" spans="1:15" x14ac:dyDescent="0.3">
      <c r="A1473" s="1" t="s">
        <v>1666</v>
      </c>
      <c r="B1473" s="1" t="str">
        <f t="shared" si="154"/>
        <v>Noviembre 29 de 2018</v>
      </c>
      <c r="C1473" s="1" t="s">
        <v>428</v>
      </c>
      <c r="D1473" s="2">
        <v>2132.11</v>
      </c>
      <c r="E1473" s="1" t="s">
        <v>429</v>
      </c>
      <c r="F1473" s="3">
        <v>1.6767209518586668</v>
      </c>
      <c r="G1473" s="1" t="s">
        <v>430</v>
      </c>
      <c r="H1473" s="8">
        <f>VLOOKUP(B1473,'TRM2'!C:D,2,0)</f>
        <v>3274.47</v>
      </c>
      <c r="I1473" s="9">
        <f t="shared" si="155"/>
        <v>6981530.2317000004</v>
      </c>
      <c r="J1473" s="7">
        <f t="shared" si="156"/>
        <v>6981.5302317000005</v>
      </c>
      <c r="K1473" t="e">
        <f>VLOOKUP(A1473,'Cacao Nacional'!B:D,3,0)</f>
        <v>#N/A</v>
      </c>
      <c r="L1473" t="str">
        <f t="shared" si="157"/>
        <v>Noviembre</v>
      </c>
      <c r="M1473" t="str">
        <f t="shared" si="158"/>
        <v>2018</v>
      </c>
      <c r="N1473" t="str">
        <f t="shared" si="159"/>
        <v>Noviembre de 2018</v>
      </c>
      <c r="O1473" s="24">
        <f t="shared" si="160"/>
        <v>43433</v>
      </c>
    </row>
    <row r="1474" spans="1:15" x14ac:dyDescent="0.3">
      <c r="A1474" s="1" t="s">
        <v>1667</v>
      </c>
      <c r="B1474" s="1" t="str">
        <f t="shared" si="154"/>
        <v>Noviembre 30 de 2018</v>
      </c>
      <c r="C1474" s="1" t="s">
        <v>428</v>
      </c>
      <c r="D1474" s="2">
        <v>2154.66</v>
      </c>
      <c r="E1474" s="1" t="s">
        <v>429</v>
      </c>
      <c r="F1474" s="3">
        <v>1.0576377391410259</v>
      </c>
      <c r="G1474" s="1" t="s">
        <v>430</v>
      </c>
      <c r="H1474" s="8">
        <f>VLOOKUP(B1474,'TRM2'!C:D,2,0)</f>
        <v>3240.02</v>
      </c>
      <c r="I1474" s="9">
        <f t="shared" si="155"/>
        <v>6981141.4931999994</v>
      </c>
      <c r="J1474" s="7">
        <f t="shared" si="156"/>
        <v>6981.1414931999998</v>
      </c>
      <c r="K1474" t="e">
        <f>VLOOKUP(A1474,'Cacao Nacional'!B:D,3,0)</f>
        <v>#N/A</v>
      </c>
      <c r="L1474" t="str">
        <f t="shared" si="157"/>
        <v>Noviembre</v>
      </c>
      <c r="M1474" t="str">
        <f t="shared" si="158"/>
        <v>2018</v>
      </c>
      <c r="N1474" t="str">
        <f t="shared" si="159"/>
        <v>Noviembre de 2018</v>
      </c>
      <c r="O1474" s="24">
        <f t="shared" si="160"/>
        <v>43434</v>
      </c>
    </row>
    <row r="1475" spans="1:15" x14ac:dyDescent="0.3">
      <c r="A1475" s="1" t="s">
        <v>277</v>
      </c>
      <c r="B1475" s="1" t="str">
        <f t="shared" ref="B1475:B1538" si="161">MID(A1475,FIND(",",A1475,1)+2,LEN(A1475)-FIND(",",A1475,1))</f>
        <v>Diciembre 3 de 2018</v>
      </c>
      <c r="C1475" s="1" t="s">
        <v>428</v>
      </c>
      <c r="D1475" s="2">
        <v>2149.89</v>
      </c>
      <c r="E1475" s="1" t="s">
        <v>429</v>
      </c>
      <c r="F1475" s="3">
        <v>-0.22138063545988612</v>
      </c>
      <c r="G1475" s="1" t="s">
        <v>430</v>
      </c>
      <c r="H1475" s="8">
        <f>VLOOKUP(B1475,'TRM2'!C:D,2,0)</f>
        <v>3235.27</v>
      </c>
      <c r="I1475" s="9">
        <f t="shared" ref="I1475:I1538" si="162">D1475*H1475</f>
        <v>6955474.6202999996</v>
      </c>
      <c r="J1475" s="7">
        <f t="shared" ref="J1475:J1538" si="163">I1475/1000</f>
        <v>6955.4746202999995</v>
      </c>
      <c r="K1475">
        <f>VLOOKUP(A1475,'Cacao Nacional'!B:D,3,0)</f>
        <v>6072.5</v>
      </c>
      <c r="L1475" t="str">
        <f t="shared" ref="L1475:L1538" si="164">MID(A1475,FIND(" ",A1475,1)+1,FIND(" ",A1475,FIND(" ",A1475,1)+1)-FIND(" ",A1475,1)-1)</f>
        <v>Diciembre</v>
      </c>
      <c r="M1475" t="str">
        <f t="shared" ref="M1475:M1538" si="165">RIGHT(A1475,4)</f>
        <v>2018</v>
      </c>
      <c r="N1475" t="str">
        <f t="shared" ref="N1475:N1538" si="166">_xlfn.CONCAT(L1475," de ",M1475)</f>
        <v>Diciembre de 2018</v>
      </c>
      <c r="O1475" s="24">
        <f t="shared" ref="O1475:O1538" si="167">VALUE(TEXT(VALUE(MID(A1475,FIND(" ",A1475,FIND(" ",A1475,1)+1)+1,FIND(" ",A1475,FIND(" ",A1475,FIND(" ",A1475,1)+1)+1)-FIND(" ",A1475,FIND(" ",A1475,1)+1)-1))&amp;"/"&amp;MONTH(L1475&amp;1)&amp;"/"&amp;VALUE(M1475),"dd/mm/yyyy"))</f>
        <v>43437</v>
      </c>
    </row>
    <row r="1476" spans="1:15" x14ac:dyDescent="0.3">
      <c r="A1476" s="1" t="s">
        <v>1668</v>
      </c>
      <c r="B1476" s="1" t="str">
        <f t="shared" si="161"/>
        <v>Diciembre 4 de 2018</v>
      </c>
      <c r="C1476" s="1" t="s">
        <v>428</v>
      </c>
      <c r="D1476" s="2">
        <v>2136.4499999999998</v>
      </c>
      <c r="E1476" s="1" t="s">
        <v>429</v>
      </c>
      <c r="F1476" s="3">
        <v>-0.62514826339952534</v>
      </c>
      <c r="G1476" s="1" t="s">
        <v>430</v>
      </c>
      <c r="H1476" s="8">
        <f>VLOOKUP(B1476,'TRM2'!C:D,2,0)</f>
        <v>3196.15</v>
      </c>
      <c r="I1476" s="9">
        <f t="shared" si="162"/>
        <v>6828414.6674999995</v>
      </c>
      <c r="J1476" s="7">
        <f t="shared" si="163"/>
        <v>6828.4146674999993</v>
      </c>
      <c r="K1476" t="e">
        <f>VLOOKUP(A1476,'Cacao Nacional'!B:D,3,0)</f>
        <v>#N/A</v>
      </c>
      <c r="L1476" t="str">
        <f t="shared" si="164"/>
        <v>Diciembre</v>
      </c>
      <c r="M1476" t="str">
        <f t="shared" si="165"/>
        <v>2018</v>
      </c>
      <c r="N1476" t="str">
        <f t="shared" si="166"/>
        <v>Diciembre de 2018</v>
      </c>
      <c r="O1476" s="24">
        <f t="shared" si="167"/>
        <v>43438</v>
      </c>
    </row>
    <row r="1477" spans="1:15" x14ac:dyDescent="0.3">
      <c r="A1477" s="1" t="s">
        <v>1669</v>
      </c>
      <c r="B1477" s="1" t="str">
        <f t="shared" si="161"/>
        <v>Diciembre 5 de 2018</v>
      </c>
      <c r="C1477" s="1" t="s">
        <v>428</v>
      </c>
      <c r="D1477" s="2">
        <v>2079.48</v>
      </c>
      <c r="E1477" s="1" t="s">
        <v>429</v>
      </c>
      <c r="F1477" s="3">
        <v>-2.666573053429746</v>
      </c>
      <c r="G1477" s="1" t="s">
        <v>430</v>
      </c>
      <c r="H1477" s="8">
        <f>VLOOKUP(B1477,'TRM2'!C:D,2,0)</f>
        <v>3174.11</v>
      </c>
      <c r="I1477" s="9">
        <f t="shared" si="162"/>
        <v>6600498.2628000006</v>
      </c>
      <c r="J1477" s="7">
        <f t="shared" si="163"/>
        <v>6600.4982628000007</v>
      </c>
      <c r="K1477" t="e">
        <f>VLOOKUP(A1477,'Cacao Nacional'!B:D,3,0)</f>
        <v>#N/A</v>
      </c>
      <c r="L1477" t="str">
        <f t="shared" si="164"/>
        <v>Diciembre</v>
      </c>
      <c r="M1477" t="str">
        <f t="shared" si="165"/>
        <v>2018</v>
      </c>
      <c r="N1477" t="str">
        <f t="shared" si="166"/>
        <v>Diciembre de 2018</v>
      </c>
      <c r="O1477" s="24">
        <f t="shared" si="167"/>
        <v>43439</v>
      </c>
    </row>
    <row r="1478" spans="1:15" x14ac:dyDescent="0.3">
      <c r="A1478" s="1" t="s">
        <v>1670</v>
      </c>
      <c r="B1478" s="1" t="str">
        <f t="shared" si="161"/>
        <v>Diciembre 6 de 2018</v>
      </c>
      <c r="C1478" s="1" t="s">
        <v>428</v>
      </c>
      <c r="D1478" s="2">
        <v>2095.11</v>
      </c>
      <c r="E1478" s="1" t="s">
        <v>429</v>
      </c>
      <c r="F1478" s="3">
        <v>0.7516302152461245</v>
      </c>
      <c r="G1478" s="1" t="s">
        <v>430</v>
      </c>
      <c r="H1478" s="8">
        <f>VLOOKUP(B1478,'TRM2'!C:D,2,0)</f>
        <v>3162.29</v>
      </c>
      <c r="I1478" s="9">
        <f t="shared" si="162"/>
        <v>6625345.4018999999</v>
      </c>
      <c r="J1478" s="7">
        <f t="shared" si="163"/>
        <v>6625.3454019000001</v>
      </c>
      <c r="K1478" t="e">
        <f>VLOOKUP(A1478,'Cacao Nacional'!B:D,3,0)</f>
        <v>#N/A</v>
      </c>
      <c r="L1478" t="str">
        <f t="shared" si="164"/>
        <v>Diciembre</v>
      </c>
      <c r="M1478" t="str">
        <f t="shared" si="165"/>
        <v>2018</v>
      </c>
      <c r="N1478" t="str">
        <f t="shared" si="166"/>
        <v>Diciembre de 2018</v>
      </c>
      <c r="O1478" s="24">
        <f t="shared" si="167"/>
        <v>43440</v>
      </c>
    </row>
    <row r="1479" spans="1:15" x14ac:dyDescent="0.3">
      <c r="A1479" s="1" t="s">
        <v>1671</v>
      </c>
      <c r="B1479" s="1" t="str">
        <f t="shared" si="161"/>
        <v>Diciembre 7 de 2018</v>
      </c>
      <c r="C1479" s="1" t="s">
        <v>428</v>
      </c>
      <c r="D1479" s="2">
        <v>2178.88</v>
      </c>
      <c r="E1479" s="1" t="s">
        <v>429</v>
      </c>
      <c r="F1479" s="3">
        <v>3.9983580814372504</v>
      </c>
      <c r="G1479" s="1" t="s">
        <v>430</v>
      </c>
      <c r="H1479" s="8">
        <f>VLOOKUP(B1479,'TRM2'!C:D,2,0)</f>
        <v>3187.86</v>
      </c>
      <c r="I1479" s="9">
        <f t="shared" si="162"/>
        <v>6945964.3968000002</v>
      </c>
      <c r="J1479" s="7">
        <f t="shared" si="163"/>
        <v>6945.9643968</v>
      </c>
      <c r="K1479" t="e">
        <f>VLOOKUP(A1479,'Cacao Nacional'!B:D,3,0)</f>
        <v>#N/A</v>
      </c>
      <c r="L1479" t="str">
        <f t="shared" si="164"/>
        <v>Diciembre</v>
      </c>
      <c r="M1479" t="str">
        <f t="shared" si="165"/>
        <v>2018</v>
      </c>
      <c r="N1479" t="str">
        <f t="shared" si="166"/>
        <v>Diciembre de 2018</v>
      </c>
      <c r="O1479" s="24">
        <f t="shared" si="167"/>
        <v>43441</v>
      </c>
    </row>
    <row r="1480" spans="1:15" x14ac:dyDescent="0.3">
      <c r="A1480" s="1" t="s">
        <v>278</v>
      </c>
      <c r="B1480" s="1" t="str">
        <f t="shared" si="161"/>
        <v>Diciembre 10 de 2018</v>
      </c>
      <c r="C1480" s="1" t="s">
        <v>428</v>
      </c>
      <c r="D1480" s="2">
        <v>2151.88</v>
      </c>
      <c r="E1480" s="1" t="s">
        <v>429</v>
      </c>
      <c r="F1480" s="3">
        <v>-1.2391687472462916</v>
      </c>
      <c r="G1480" s="1" t="s">
        <v>430</v>
      </c>
      <c r="H1480" s="8">
        <f>VLOOKUP(B1480,'TRM2'!C:D,2,0)</f>
        <v>3153.29</v>
      </c>
      <c r="I1480" s="9">
        <f t="shared" si="162"/>
        <v>6785501.6852000002</v>
      </c>
      <c r="J1480" s="7">
        <f t="shared" si="163"/>
        <v>6785.5016851999999</v>
      </c>
      <c r="K1480">
        <f>VLOOKUP(A1480,'Cacao Nacional'!B:D,3,0)</f>
        <v>6010.3</v>
      </c>
      <c r="L1480" t="str">
        <f t="shared" si="164"/>
        <v>Diciembre</v>
      </c>
      <c r="M1480" t="str">
        <f t="shared" si="165"/>
        <v>2018</v>
      </c>
      <c r="N1480" t="str">
        <f t="shared" si="166"/>
        <v>Diciembre de 2018</v>
      </c>
      <c r="O1480" s="24">
        <f t="shared" si="167"/>
        <v>43444</v>
      </c>
    </row>
    <row r="1481" spans="1:15" x14ac:dyDescent="0.3">
      <c r="A1481" s="1" t="s">
        <v>1672</v>
      </c>
      <c r="B1481" s="1" t="str">
        <f t="shared" si="161"/>
        <v>Diciembre 11 de 2018</v>
      </c>
      <c r="C1481" s="1" t="s">
        <v>428</v>
      </c>
      <c r="D1481" s="2">
        <v>2078.92</v>
      </c>
      <c r="E1481" s="1" t="s">
        <v>429</v>
      </c>
      <c r="F1481" s="3">
        <v>-3.390523635146943</v>
      </c>
      <c r="G1481" s="1" t="s">
        <v>430</v>
      </c>
      <c r="H1481" s="8">
        <f>VLOOKUP(B1481,'TRM2'!C:D,2,0)</f>
        <v>3176.12</v>
      </c>
      <c r="I1481" s="9">
        <f t="shared" si="162"/>
        <v>6602899.3903999999</v>
      </c>
      <c r="J1481" s="7">
        <f t="shared" si="163"/>
        <v>6602.8993903999999</v>
      </c>
      <c r="K1481" t="e">
        <f>VLOOKUP(A1481,'Cacao Nacional'!B:D,3,0)</f>
        <v>#N/A</v>
      </c>
      <c r="L1481" t="str">
        <f t="shared" si="164"/>
        <v>Diciembre</v>
      </c>
      <c r="M1481" t="str">
        <f t="shared" si="165"/>
        <v>2018</v>
      </c>
      <c r="N1481" t="str">
        <f t="shared" si="166"/>
        <v>Diciembre de 2018</v>
      </c>
      <c r="O1481" s="24">
        <f t="shared" si="167"/>
        <v>43445</v>
      </c>
    </row>
    <row r="1482" spans="1:15" x14ac:dyDescent="0.3">
      <c r="A1482" s="1" t="s">
        <v>1673</v>
      </c>
      <c r="B1482" s="1" t="str">
        <f t="shared" si="161"/>
        <v>Diciembre 12 de 2018</v>
      </c>
      <c r="C1482" s="1" t="s">
        <v>428</v>
      </c>
      <c r="D1482" s="2">
        <v>2130.9499999999998</v>
      </c>
      <c r="E1482" s="1" t="s">
        <v>429</v>
      </c>
      <c r="F1482" s="3">
        <v>2.5027418082465771</v>
      </c>
      <c r="G1482" s="1" t="s">
        <v>430</v>
      </c>
      <c r="H1482" s="8">
        <f>VLOOKUP(B1482,'TRM2'!C:D,2,0)</f>
        <v>3184.7</v>
      </c>
      <c r="I1482" s="9">
        <f t="shared" si="162"/>
        <v>6786436.4649999989</v>
      </c>
      <c r="J1482" s="7">
        <f t="shared" si="163"/>
        <v>6786.4364649999989</v>
      </c>
      <c r="K1482" t="e">
        <f>VLOOKUP(A1482,'Cacao Nacional'!B:D,3,0)</f>
        <v>#N/A</v>
      </c>
      <c r="L1482" t="str">
        <f t="shared" si="164"/>
        <v>Diciembre</v>
      </c>
      <c r="M1482" t="str">
        <f t="shared" si="165"/>
        <v>2018</v>
      </c>
      <c r="N1482" t="str">
        <f t="shared" si="166"/>
        <v>Diciembre de 2018</v>
      </c>
      <c r="O1482" s="24">
        <f t="shared" si="167"/>
        <v>43446</v>
      </c>
    </row>
    <row r="1483" spans="1:15" x14ac:dyDescent="0.3">
      <c r="A1483" s="1" t="s">
        <v>1674</v>
      </c>
      <c r="B1483" s="1" t="str">
        <f t="shared" si="161"/>
        <v>Diciembre 13 de 2018</v>
      </c>
      <c r="C1483" s="1" t="s">
        <v>428</v>
      </c>
      <c r="D1483" s="2">
        <v>2200.17</v>
      </c>
      <c r="E1483" s="1" t="s">
        <v>429</v>
      </c>
      <c r="F1483" s="3">
        <v>3.2483164785659104</v>
      </c>
      <c r="G1483" s="1" t="s">
        <v>430</v>
      </c>
      <c r="H1483" s="8">
        <f>VLOOKUP(B1483,'TRM2'!C:D,2,0)</f>
        <v>3169.36</v>
      </c>
      <c r="I1483" s="9">
        <f t="shared" si="162"/>
        <v>6973130.7912000008</v>
      </c>
      <c r="J1483" s="7">
        <f t="shared" si="163"/>
        <v>6973.1307912000011</v>
      </c>
      <c r="K1483" t="e">
        <f>VLOOKUP(A1483,'Cacao Nacional'!B:D,3,0)</f>
        <v>#N/A</v>
      </c>
      <c r="L1483" t="str">
        <f t="shared" si="164"/>
        <v>Diciembre</v>
      </c>
      <c r="M1483" t="str">
        <f t="shared" si="165"/>
        <v>2018</v>
      </c>
      <c r="N1483" t="str">
        <f t="shared" si="166"/>
        <v>Diciembre de 2018</v>
      </c>
      <c r="O1483" s="24">
        <f t="shared" si="167"/>
        <v>43447</v>
      </c>
    </row>
    <row r="1484" spans="1:15" x14ac:dyDescent="0.3">
      <c r="A1484" s="1" t="s">
        <v>1675</v>
      </c>
      <c r="B1484" s="1" t="str">
        <f t="shared" si="161"/>
        <v>Diciembre 14 de 2018</v>
      </c>
      <c r="C1484" s="1" t="s">
        <v>428</v>
      </c>
      <c r="D1484" s="2">
        <v>2189.5700000000002</v>
      </c>
      <c r="E1484" s="1" t="s">
        <v>429</v>
      </c>
      <c r="F1484" s="3">
        <v>-0.48178095328996889</v>
      </c>
      <c r="G1484" s="1" t="s">
        <v>430</v>
      </c>
      <c r="H1484" s="8">
        <f>VLOOKUP(B1484,'TRM2'!C:D,2,0)</f>
        <v>3178.4</v>
      </c>
      <c r="I1484" s="9">
        <f t="shared" si="162"/>
        <v>6959329.2880000006</v>
      </c>
      <c r="J1484" s="7">
        <f t="shared" si="163"/>
        <v>6959.3292880000008</v>
      </c>
      <c r="K1484" t="e">
        <f>VLOOKUP(A1484,'Cacao Nacional'!B:D,3,0)</f>
        <v>#N/A</v>
      </c>
      <c r="L1484" t="str">
        <f t="shared" si="164"/>
        <v>Diciembre</v>
      </c>
      <c r="M1484" t="str">
        <f t="shared" si="165"/>
        <v>2018</v>
      </c>
      <c r="N1484" t="str">
        <f t="shared" si="166"/>
        <v>Diciembre de 2018</v>
      </c>
      <c r="O1484" s="24">
        <f t="shared" si="167"/>
        <v>43448</v>
      </c>
    </row>
    <row r="1485" spans="1:15" x14ac:dyDescent="0.3">
      <c r="A1485" s="1" t="s">
        <v>279</v>
      </c>
      <c r="B1485" s="1" t="str">
        <f t="shared" si="161"/>
        <v>Diciembre 17 de 2018</v>
      </c>
      <c r="C1485" s="1" t="s">
        <v>428</v>
      </c>
      <c r="D1485" s="2">
        <v>2183.1999999999998</v>
      </c>
      <c r="E1485" s="1" t="s">
        <v>429</v>
      </c>
      <c r="F1485" s="3">
        <v>-0.29092470211047577</v>
      </c>
      <c r="G1485" s="1" t="s">
        <v>430</v>
      </c>
      <c r="H1485" s="8">
        <f>VLOOKUP(B1485,'TRM2'!C:D,2,0)</f>
        <v>3196.3</v>
      </c>
      <c r="I1485" s="9">
        <f t="shared" si="162"/>
        <v>6978162.1600000001</v>
      </c>
      <c r="J1485" s="7">
        <f t="shared" si="163"/>
        <v>6978.1621599999999</v>
      </c>
      <c r="K1485">
        <f>VLOOKUP(A1485,'Cacao Nacional'!B:D,3,0)</f>
        <v>5968.7</v>
      </c>
      <c r="L1485" t="str">
        <f t="shared" si="164"/>
        <v>Diciembre</v>
      </c>
      <c r="M1485" t="str">
        <f t="shared" si="165"/>
        <v>2018</v>
      </c>
      <c r="N1485" t="str">
        <f t="shared" si="166"/>
        <v>Diciembre de 2018</v>
      </c>
      <c r="O1485" s="24">
        <f t="shared" si="167"/>
        <v>43451</v>
      </c>
    </row>
    <row r="1486" spans="1:15" x14ac:dyDescent="0.3">
      <c r="A1486" s="1" t="s">
        <v>1676</v>
      </c>
      <c r="B1486" s="1" t="str">
        <f t="shared" si="161"/>
        <v>Diciembre 18 de 2018</v>
      </c>
      <c r="C1486" s="1" t="s">
        <v>428</v>
      </c>
      <c r="D1486" s="2">
        <v>2233.5100000000002</v>
      </c>
      <c r="E1486" s="1" t="s">
        <v>429</v>
      </c>
      <c r="F1486" s="3">
        <v>2.3044155368266948</v>
      </c>
      <c r="G1486" s="1" t="s">
        <v>430</v>
      </c>
      <c r="H1486" s="8">
        <f>VLOOKUP(B1486,'TRM2'!C:D,2,0)</f>
        <v>3188.66</v>
      </c>
      <c r="I1486" s="9">
        <f t="shared" si="162"/>
        <v>7121903.9966000002</v>
      </c>
      <c r="J1486" s="7">
        <f t="shared" si="163"/>
        <v>7121.9039966</v>
      </c>
      <c r="K1486" t="e">
        <f>VLOOKUP(A1486,'Cacao Nacional'!B:D,3,0)</f>
        <v>#N/A</v>
      </c>
      <c r="L1486" t="str">
        <f t="shared" si="164"/>
        <v>Diciembre</v>
      </c>
      <c r="M1486" t="str">
        <f t="shared" si="165"/>
        <v>2018</v>
      </c>
      <c r="N1486" t="str">
        <f t="shared" si="166"/>
        <v>Diciembre de 2018</v>
      </c>
      <c r="O1486" s="24">
        <f t="shared" si="167"/>
        <v>43452</v>
      </c>
    </row>
    <row r="1487" spans="1:15" x14ac:dyDescent="0.3">
      <c r="A1487" s="1" t="s">
        <v>1677</v>
      </c>
      <c r="B1487" s="1" t="str">
        <f t="shared" si="161"/>
        <v>Diciembre 19 de 2018</v>
      </c>
      <c r="C1487" s="1" t="s">
        <v>428</v>
      </c>
      <c r="D1487" s="2">
        <v>2262.4699999999998</v>
      </c>
      <c r="E1487" s="1" t="s">
        <v>429</v>
      </c>
      <c r="F1487" s="3">
        <v>1.2966138499491642</v>
      </c>
      <c r="G1487" s="1" t="s">
        <v>430</v>
      </c>
      <c r="H1487" s="8">
        <f>VLOOKUP(B1487,'TRM2'!C:D,2,0)</f>
        <v>3198.45</v>
      </c>
      <c r="I1487" s="9">
        <f t="shared" si="162"/>
        <v>7236397.1714999992</v>
      </c>
      <c r="J1487" s="7">
        <f t="shared" si="163"/>
        <v>7236.3971714999989</v>
      </c>
      <c r="K1487" t="e">
        <f>VLOOKUP(A1487,'Cacao Nacional'!B:D,3,0)</f>
        <v>#N/A</v>
      </c>
      <c r="L1487" t="str">
        <f t="shared" si="164"/>
        <v>Diciembre</v>
      </c>
      <c r="M1487" t="str">
        <f t="shared" si="165"/>
        <v>2018</v>
      </c>
      <c r="N1487" t="str">
        <f t="shared" si="166"/>
        <v>Diciembre de 2018</v>
      </c>
      <c r="O1487" s="24">
        <f t="shared" si="167"/>
        <v>43453</v>
      </c>
    </row>
    <row r="1488" spans="1:15" x14ac:dyDescent="0.3">
      <c r="A1488" s="1" t="s">
        <v>1678</v>
      </c>
      <c r="B1488" s="1" t="str">
        <f t="shared" si="161"/>
        <v>Diciembre 20 de 2018</v>
      </c>
      <c r="C1488" s="1" t="s">
        <v>428</v>
      </c>
      <c r="D1488" s="2">
        <v>2228.48</v>
      </c>
      <c r="E1488" s="1" t="s">
        <v>429</v>
      </c>
      <c r="F1488" s="3">
        <v>-1.5023403625241345</v>
      </c>
      <c r="G1488" s="1" t="s">
        <v>430</v>
      </c>
      <c r="H1488" s="8">
        <f>VLOOKUP(B1488,'TRM2'!C:D,2,0)</f>
        <v>3216.55</v>
      </c>
      <c r="I1488" s="9">
        <f t="shared" si="162"/>
        <v>7168017.3440000005</v>
      </c>
      <c r="J1488" s="7">
        <f t="shared" si="163"/>
        <v>7168.0173440000008</v>
      </c>
      <c r="K1488" t="e">
        <f>VLOOKUP(A1488,'Cacao Nacional'!B:D,3,0)</f>
        <v>#N/A</v>
      </c>
      <c r="L1488" t="str">
        <f t="shared" si="164"/>
        <v>Diciembre</v>
      </c>
      <c r="M1488" t="str">
        <f t="shared" si="165"/>
        <v>2018</v>
      </c>
      <c r="N1488" t="str">
        <f t="shared" si="166"/>
        <v>Diciembre de 2018</v>
      </c>
      <c r="O1488" s="24">
        <f t="shared" si="167"/>
        <v>43454</v>
      </c>
    </row>
    <row r="1489" spans="1:15" x14ac:dyDescent="0.3">
      <c r="A1489" s="1" t="s">
        <v>1679</v>
      </c>
      <c r="B1489" s="1" t="str">
        <f t="shared" si="161"/>
        <v>Diciembre 21 de 2018</v>
      </c>
      <c r="C1489" s="1" t="s">
        <v>428</v>
      </c>
      <c r="D1489" s="2">
        <v>2231.17</v>
      </c>
      <c r="E1489" s="1" t="s">
        <v>429</v>
      </c>
      <c r="F1489" s="3">
        <v>0.12071008041355787</v>
      </c>
      <c r="G1489" s="1" t="s">
        <v>430</v>
      </c>
      <c r="H1489" s="8">
        <f>VLOOKUP(B1489,'TRM2'!C:D,2,0)</f>
        <v>3146.86</v>
      </c>
      <c r="I1489" s="9">
        <f t="shared" si="162"/>
        <v>7021179.6262000008</v>
      </c>
      <c r="J1489" s="7">
        <f t="shared" si="163"/>
        <v>7021.1796262000007</v>
      </c>
      <c r="K1489" t="e">
        <f>VLOOKUP(A1489,'Cacao Nacional'!B:D,3,0)</f>
        <v>#N/A</v>
      </c>
      <c r="L1489" t="str">
        <f t="shared" si="164"/>
        <v>Diciembre</v>
      </c>
      <c r="M1489" t="str">
        <f t="shared" si="165"/>
        <v>2018</v>
      </c>
      <c r="N1489" t="str">
        <f t="shared" si="166"/>
        <v>Diciembre de 2018</v>
      </c>
      <c r="O1489" s="24">
        <f t="shared" si="167"/>
        <v>43455</v>
      </c>
    </row>
    <row r="1490" spans="1:15" x14ac:dyDescent="0.3">
      <c r="A1490" s="1" t="s">
        <v>280</v>
      </c>
      <c r="B1490" s="1" t="str">
        <f t="shared" si="161"/>
        <v>Diciembre 24 de 2018</v>
      </c>
      <c r="C1490" s="1" t="s">
        <v>428</v>
      </c>
      <c r="D1490" s="2">
        <v>2269.19</v>
      </c>
      <c r="E1490" s="1" t="s">
        <v>429</v>
      </c>
      <c r="F1490" s="3">
        <v>1.7040386882218737</v>
      </c>
      <c r="G1490" s="1" t="s">
        <v>430</v>
      </c>
      <c r="H1490" s="8">
        <f>VLOOKUP(B1490,'TRM2'!C:D,2,0)</f>
        <v>3285.34</v>
      </c>
      <c r="I1490" s="9">
        <f t="shared" si="162"/>
        <v>7455060.6746000005</v>
      </c>
      <c r="J1490" s="7">
        <f t="shared" si="163"/>
        <v>7455.0606746000003</v>
      </c>
      <c r="K1490">
        <f>VLOOKUP(A1490,'Cacao Nacional'!B:D,3,0)</f>
        <v>6087.7</v>
      </c>
      <c r="L1490" t="str">
        <f t="shared" si="164"/>
        <v>Diciembre</v>
      </c>
      <c r="M1490" t="str">
        <f t="shared" si="165"/>
        <v>2018</v>
      </c>
      <c r="N1490" t="str">
        <f t="shared" si="166"/>
        <v>Diciembre de 2018</v>
      </c>
      <c r="O1490" s="24">
        <f t="shared" si="167"/>
        <v>43458</v>
      </c>
    </row>
    <row r="1491" spans="1:15" x14ac:dyDescent="0.3">
      <c r="A1491" s="1" t="s">
        <v>1680</v>
      </c>
      <c r="B1491" s="1" t="str">
        <f t="shared" si="161"/>
        <v>Diciembre 25 de 2018</v>
      </c>
      <c r="C1491" s="1" t="s">
        <v>428</v>
      </c>
      <c r="D1491" s="2">
        <v>2269.19</v>
      </c>
      <c r="E1491" s="1" t="s">
        <v>429</v>
      </c>
      <c r="F1491" s="3">
        <v>0</v>
      </c>
      <c r="G1491" s="1" t="s">
        <v>430</v>
      </c>
      <c r="H1491" s="8">
        <f>VLOOKUP(B1491,'TRM2'!C:D,2,0)</f>
        <v>3285.51</v>
      </c>
      <c r="I1491" s="9">
        <f t="shared" si="162"/>
        <v>7455446.436900001</v>
      </c>
      <c r="J1491" s="7">
        <f t="shared" si="163"/>
        <v>7455.4464369000007</v>
      </c>
      <c r="K1491" t="e">
        <f>VLOOKUP(A1491,'Cacao Nacional'!B:D,3,0)</f>
        <v>#N/A</v>
      </c>
      <c r="L1491" t="str">
        <f t="shared" si="164"/>
        <v>Diciembre</v>
      </c>
      <c r="M1491" t="str">
        <f t="shared" si="165"/>
        <v>2018</v>
      </c>
      <c r="N1491" t="str">
        <f t="shared" si="166"/>
        <v>Diciembre de 2018</v>
      </c>
      <c r="O1491" s="24">
        <f t="shared" si="167"/>
        <v>43459</v>
      </c>
    </row>
    <row r="1492" spans="1:15" x14ac:dyDescent="0.3">
      <c r="A1492" s="1" t="s">
        <v>1681</v>
      </c>
      <c r="B1492" s="1" t="str">
        <f t="shared" si="161"/>
        <v>Diciembre 26 de 2018</v>
      </c>
      <c r="C1492" s="1" t="s">
        <v>428</v>
      </c>
      <c r="D1492" s="2">
        <v>2338.52</v>
      </c>
      <c r="E1492" s="1" t="s">
        <v>429</v>
      </c>
      <c r="F1492" s="3">
        <v>3.0552752303685424</v>
      </c>
      <c r="G1492" s="1" t="s">
        <v>430</v>
      </c>
      <c r="H1492" s="8">
        <f>VLOOKUP(B1492,'TRM2'!C:D,2,0)</f>
        <v>3285.51</v>
      </c>
      <c r="I1492" s="9">
        <f t="shared" si="162"/>
        <v>7683230.8452000003</v>
      </c>
      <c r="J1492" s="7">
        <f t="shared" si="163"/>
        <v>7683.2308452000007</v>
      </c>
      <c r="K1492" t="e">
        <f>VLOOKUP(A1492,'Cacao Nacional'!B:D,3,0)</f>
        <v>#N/A</v>
      </c>
      <c r="L1492" t="str">
        <f t="shared" si="164"/>
        <v>Diciembre</v>
      </c>
      <c r="M1492" t="str">
        <f t="shared" si="165"/>
        <v>2018</v>
      </c>
      <c r="N1492" t="str">
        <f t="shared" si="166"/>
        <v>Diciembre de 2018</v>
      </c>
      <c r="O1492" s="24">
        <f t="shared" si="167"/>
        <v>43460</v>
      </c>
    </row>
    <row r="1493" spans="1:15" x14ac:dyDescent="0.3">
      <c r="A1493" s="1" t="s">
        <v>1682</v>
      </c>
      <c r="B1493" s="1" t="str">
        <f t="shared" si="161"/>
        <v>Diciembre 27 de 2018</v>
      </c>
      <c r="C1493" s="1" t="s">
        <v>428</v>
      </c>
      <c r="D1493" s="2">
        <v>2318.2600000000002</v>
      </c>
      <c r="E1493" s="1" t="s">
        <v>429</v>
      </c>
      <c r="F1493" s="3">
        <v>-0.86635991994935968</v>
      </c>
      <c r="G1493" s="1" t="s">
        <v>430</v>
      </c>
      <c r="H1493" s="8">
        <f>VLOOKUP(B1493,'TRM2'!C:D,2,0)</f>
        <v>3275.01</v>
      </c>
      <c r="I1493" s="9">
        <f t="shared" si="162"/>
        <v>7592324.6826000009</v>
      </c>
      <c r="J1493" s="7">
        <f t="shared" si="163"/>
        <v>7592.3246826000013</v>
      </c>
      <c r="K1493" t="e">
        <f>VLOOKUP(A1493,'Cacao Nacional'!B:D,3,0)</f>
        <v>#N/A</v>
      </c>
      <c r="L1493" t="str">
        <f t="shared" si="164"/>
        <v>Diciembre</v>
      </c>
      <c r="M1493" t="str">
        <f t="shared" si="165"/>
        <v>2018</v>
      </c>
      <c r="N1493" t="str">
        <f t="shared" si="166"/>
        <v>Diciembre de 2018</v>
      </c>
      <c r="O1493" s="24">
        <f t="shared" si="167"/>
        <v>43461</v>
      </c>
    </row>
    <row r="1494" spans="1:15" x14ac:dyDescent="0.3">
      <c r="A1494" s="1" t="s">
        <v>1683</v>
      </c>
      <c r="B1494" s="1" t="str">
        <f t="shared" si="161"/>
        <v>Diciembre 28 de 2018</v>
      </c>
      <c r="C1494" s="1" t="s">
        <v>428</v>
      </c>
      <c r="D1494" s="2">
        <v>2346.69</v>
      </c>
      <c r="E1494" s="1" t="s">
        <v>429</v>
      </c>
      <c r="F1494" s="3">
        <v>1.2263507975809371</v>
      </c>
      <c r="G1494" s="1" t="s">
        <v>430</v>
      </c>
      <c r="H1494" s="8">
        <f>VLOOKUP(B1494,'TRM2'!C:D,2,0)</f>
        <v>3249.75</v>
      </c>
      <c r="I1494" s="9">
        <f t="shared" si="162"/>
        <v>7626155.8275000006</v>
      </c>
      <c r="J1494" s="7">
        <f t="shared" si="163"/>
        <v>7626.1558275000007</v>
      </c>
      <c r="K1494" t="e">
        <f>VLOOKUP(A1494,'Cacao Nacional'!B:D,3,0)</f>
        <v>#N/A</v>
      </c>
      <c r="L1494" t="str">
        <f t="shared" si="164"/>
        <v>Diciembre</v>
      </c>
      <c r="M1494" t="str">
        <f t="shared" si="165"/>
        <v>2018</v>
      </c>
      <c r="N1494" t="str">
        <f t="shared" si="166"/>
        <v>Diciembre de 2018</v>
      </c>
      <c r="O1494" s="24">
        <f t="shared" si="167"/>
        <v>43462</v>
      </c>
    </row>
    <row r="1495" spans="1:15" x14ac:dyDescent="0.3">
      <c r="A1495" s="1" t="s">
        <v>1684</v>
      </c>
      <c r="B1495" s="1" t="str">
        <f t="shared" si="161"/>
        <v>Diciembre 31 de 2018</v>
      </c>
      <c r="C1495" s="1" t="s">
        <v>428</v>
      </c>
      <c r="D1495" s="2">
        <v>2365.33</v>
      </c>
      <c r="E1495" s="1" t="s">
        <v>429</v>
      </c>
      <c r="F1495" s="3">
        <v>0.79431028384660407</v>
      </c>
      <c r="G1495" s="1" t="s">
        <v>430</v>
      </c>
      <c r="H1495" s="8">
        <f>VLOOKUP(B1495,'TRM2'!C:D,2,0)</f>
        <v>3249.75</v>
      </c>
      <c r="I1495" s="9">
        <f t="shared" si="162"/>
        <v>7686731.1674999995</v>
      </c>
      <c r="J1495" s="7">
        <f t="shared" si="163"/>
        <v>7686.7311674999992</v>
      </c>
      <c r="K1495">
        <f>VLOOKUP(A1495,'Cacao Nacional'!B:D,3,0)</f>
        <v>6148.3</v>
      </c>
      <c r="L1495" t="str">
        <f t="shared" si="164"/>
        <v>Diciembre</v>
      </c>
      <c r="M1495" t="str">
        <f t="shared" si="165"/>
        <v>2018</v>
      </c>
      <c r="N1495" t="str">
        <f t="shared" si="166"/>
        <v>Diciembre de 2018</v>
      </c>
      <c r="O1495" s="24">
        <f t="shared" si="167"/>
        <v>43465</v>
      </c>
    </row>
    <row r="1496" spans="1:15" x14ac:dyDescent="0.3">
      <c r="A1496" s="1" t="s">
        <v>1685</v>
      </c>
      <c r="B1496" s="1" t="str">
        <f t="shared" si="161"/>
        <v>Enero 2 de 2019</v>
      </c>
      <c r="C1496" s="1" t="s">
        <v>428</v>
      </c>
      <c r="D1496" s="2">
        <v>2342.1799999999998</v>
      </c>
      <c r="E1496" s="1" t="s">
        <v>429</v>
      </c>
      <c r="F1496" s="3">
        <v>-0.97872178512089614</v>
      </c>
      <c r="G1496" s="1" t="s">
        <v>430</v>
      </c>
      <c r="H1496" s="8">
        <f>VLOOKUP(B1496,'TRM2'!C:D,2,0)</f>
        <v>3249.75</v>
      </c>
      <c r="I1496" s="9">
        <f t="shared" si="162"/>
        <v>7611499.4549999991</v>
      </c>
      <c r="J1496" s="7">
        <f t="shared" si="163"/>
        <v>7611.4994549999992</v>
      </c>
      <c r="K1496" t="e">
        <f>VLOOKUP(A1496,'Cacao Nacional'!B:D,3,0)</f>
        <v>#N/A</v>
      </c>
      <c r="L1496" t="str">
        <f t="shared" si="164"/>
        <v>Enero</v>
      </c>
      <c r="M1496" t="str">
        <f t="shared" si="165"/>
        <v>2019</v>
      </c>
      <c r="N1496" t="str">
        <f t="shared" si="166"/>
        <v>Enero de 2019</v>
      </c>
      <c r="O1496" s="24">
        <f t="shared" si="167"/>
        <v>43467</v>
      </c>
    </row>
    <row r="1497" spans="1:15" x14ac:dyDescent="0.3">
      <c r="A1497" s="1" t="s">
        <v>1686</v>
      </c>
      <c r="B1497" s="1" t="str">
        <f t="shared" si="161"/>
        <v>Enero 3 de 2019</v>
      </c>
      <c r="C1497" s="1" t="s">
        <v>428</v>
      </c>
      <c r="D1497" s="2">
        <v>2345.64</v>
      </c>
      <c r="E1497" s="1" t="s">
        <v>429</v>
      </c>
      <c r="F1497" s="3">
        <v>0.14772562313742055</v>
      </c>
      <c r="G1497" s="1" t="s">
        <v>430</v>
      </c>
      <c r="H1497" s="8" t="e">
        <f>VLOOKUP(B1497,'TRM2'!C:D,2,0)</f>
        <v>#N/A</v>
      </c>
      <c r="I1497" s="9" t="e">
        <f t="shared" si="162"/>
        <v>#N/A</v>
      </c>
      <c r="J1497" s="7" t="e">
        <f t="shared" si="163"/>
        <v>#N/A</v>
      </c>
      <c r="K1497" t="e">
        <f>VLOOKUP(A1497,'Cacao Nacional'!B:D,3,0)</f>
        <v>#N/A</v>
      </c>
      <c r="L1497" t="str">
        <f t="shared" si="164"/>
        <v>Enero</v>
      </c>
      <c r="M1497" t="str">
        <f t="shared" si="165"/>
        <v>2019</v>
      </c>
      <c r="N1497" t="str">
        <f t="shared" si="166"/>
        <v>Enero de 2019</v>
      </c>
      <c r="O1497" s="24">
        <f t="shared" si="167"/>
        <v>43468</v>
      </c>
    </row>
    <row r="1498" spans="1:15" x14ac:dyDescent="0.3">
      <c r="A1498" s="1" t="s">
        <v>1687</v>
      </c>
      <c r="B1498" s="1" t="str">
        <f t="shared" si="161"/>
        <v>Enero 4 de 2019</v>
      </c>
      <c r="C1498" s="1" t="s">
        <v>428</v>
      </c>
      <c r="D1498" s="2">
        <v>2315.36</v>
      </c>
      <c r="E1498" s="1" t="s">
        <v>429</v>
      </c>
      <c r="F1498" s="3">
        <v>-1.290905680326041</v>
      </c>
      <c r="G1498" s="1" t="s">
        <v>430</v>
      </c>
      <c r="H1498" s="8">
        <f>VLOOKUP(B1498,'TRM2'!C:D,2,0)</f>
        <v>3241.2</v>
      </c>
      <c r="I1498" s="9">
        <f t="shared" si="162"/>
        <v>7504544.8320000004</v>
      </c>
      <c r="J1498" s="7">
        <f t="shared" si="163"/>
        <v>7504.5448320000005</v>
      </c>
      <c r="K1498" t="e">
        <f>VLOOKUP(A1498,'Cacao Nacional'!B:D,3,0)</f>
        <v>#N/A</v>
      </c>
      <c r="L1498" t="str">
        <f t="shared" si="164"/>
        <v>Enero</v>
      </c>
      <c r="M1498" t="str">
        <f t="shared" si="165"/>
        <v>2019</v>
      </c>
      <c r="N1498" t="str">
        <f t="shared" si="166"/>
        <v>Enero de 2019</v>
      </c>
      <c r="O1498" s="24">
        <f t="shared" si="167"/>
        <v>43469</v>
      </c>
    </row>
    <row r="1499" spans="1:15" x14ac:dyDescent="0.3">
      <c r="A1499" s="1" t="s">
        <v>281</v>
      </c>
      <c r="B1499" s="1" t="str">
        <f t="shared" si="161"/>
        <v>Enero 7 de 2019</v>
      </c>
      <c r="C1499" s="1" t="s">
        <v>428</v>
      </c>
      <c r="D1499" s="2">
        <v>2354.5700000000002</v>
      </c>
      <c r="E1499" s="1" t="s">
        <v>429</v>
      </c>
      <c r="F1499" s="3">
        <v>1.6934731532029592</v>
      </c>
      <c r="G1499" s="1" t="s">
        <v>430</v>
      </c>
      <c r="H1499" s="8">
        <f>VLOOKUP(B1499,'TRM2'!C:D,2,0)</f>
        <v>3208.56</v>
      </c>
      <c r="I1499" s="9">
        <f t="shared" si="162"/>
        <v>7554779.1192000005</v>
      </c>
      <c r="J1499" s="7">
        <f t="shared" si="163"/>
        <v>7554.7791192000004</v>
      </c>
      <c r="K1499">
        <f>VLOOKUP(A1499,'Cacao Nacional'!B:D,3,0)</f>
        <v>6346.8</v>
      </c>
      <c r="L1499" t="str">
        <f t="shared" si="164"/>
        <v>Enero</v>
      </c>
      <c r="M1499" t="str">
        <f t="shared" si="165"/>
        <v>2019</v>
      </c>
      <c r="N1499" t="str">
        <f t="shared" si="166"/>
        <v>Enero de 2019</v>
      </c>
      <c r="O1499" s="24">
        <f t="shared" si="167"/>
        <v>43472</v>
      </c>
    </row>
    <row r="1500" spans="1:15" x14ac:dyDescent="0.3">
      <c r="A1500" s="1" t="s">
        <v>1688</v>
      </c>
      <c r="B1500" s="1" t="str">
        <f t="shared" si="161"/>
        <v>Enero 8 de 2019</v>
      </c>
      <c r="C1500" s="1" t="s">
        <v>428</v>
      </c>
      <c r="D1500" s="2">
        <v>2330.7199999999998</v>
      </c>
      <c r="E1500" s="1" t="s">
        <v>429</v>
      </c>
      <c r="F1500" s="3">
        <v>-1.0129238034970445</v>
      </c>
      <c r="G1500" s="1" t="s">
        <v>430</v>
      </c>
      <c r="H1500" s="8">
        <f>VLOOKUP(B1500,'TRM2'!C:D,2,0)</f>
        <v>3208.56</v>
      </c>
      <c r="I1500" s="9">
        <f t="shared" si="162"/>
        <v>7478254.9631999992</v>
      </c>
      <c r="J1500" s="7">
        <f t="shared" si="163"/>
        <v>7478.2549631999991</v>
      </c>
      <c r="K1500" t="e">
        <f>VLOOKUP(A1500,'Cacao Nacional'!B:D,3,0)</f>
        <v>#N/A</v>
      </c>
      <c r="L1500" t="str">
        <f t="shared" si="164"/>
        <v>Enero</v>
      </c>
      <c r="M1500" t="str">
        <f t="shared" si="165"/>
        <v>2019</v>
      </c>
      <c r="N1500" t="str">
        <f t="shared" si="166"/>
        <v>Enero de 2019</v>
      </c>
      <c r="O1500" s="24">
        <f t="shared" si="167"/>
        <v>43473</v>
      </c>
    </row>
    <row r="1501" spans="1:15" x14ac:dyDescent="0.3">
      <c r="A1501" s="1" t="s">
        <v>1689</v>
      </c>
      <c r="B1501" s="1" t="str">
        <f t="shared" si="161"/>
        <v>Enero 9 de 2019</v>
      </c>
      <c r="C1501" s="1" t="s">
        <v>428</v>
      </c>
      <c r="D1501" s="2">
        <v>2309.7600000000002</v>
      </c>
      <c r="E1501" s="1" t="s">
        <v>429</v>
      </c>
      <c r="F1501" s="3">
        <v>-0.89929292235873814</v>
      </c>
      <c r="G1501" s="1" t="s">
        <v>430</v>
      </c>
      <c r="H1501" s="8">
        <f>VLOOKUP(B1501,'TRM2'!C:D,2,0)</f>
        <v>3208.56</v>
      </c>
      <c r="I1501" s="9">
        <f t="shared" si="162"/>
        <v>7411003.5456000008</v>
      </c>
      <c r="J1501" s="7">
        <f t="shared" si="163"/>
        <v>7411.0035456000005</v>
      </c>
      <c r="K1501" t="e">
        <f>VLOOKUP(A1501,'Cacao Nacional'!B:D,3,0)</f>
        <v>#N/A</v>
      </c>
      <c r="L1501" t="str">
        <f t="shared" si="164"/>
        <v>Enero</v>
      </c>
      <c r="M1501" t="str">
        <f t="shared" si="165"/>
        <v>2019</v>
      </c>
      <c r="N1501" t="str">
        <f t="shared" si="166"/>
        <v>Enero de 2019</v>
      </c>
      <c r="O1501" s="24">
        <f t="shared" si="167"/>
        <v>43474</v>
      </c>
    </row>
    <row r="1502" spans="1:15" x14ac:dyDescent="0.3">
      <c r="A1502" s="1" t="s">
        <v>1690</v>
      </c>
      <c r="B1502" s="1" t="str">
        <f t="shared" si="161"/>
        <v>Enero 10 de 2019</v>
      </c>
      <c r="C1502" s="1" t="s">
        <v>428</v>
      </c>
      <c r="D1502" s="2">
        <v>2314.9499999999998</v>
      </c>
      <c r="E1502" s="1" t="s">
        <v>429</v>
      </c>
      <c r="F1502" s="3">
        <v>0.2246986699916701</v>
      </c>
      <c r="G1502" s="1" t="s">
        <v>430</v>
      </c>
      <c r="H1502" s="8">
        <f>VLOOKUP(B1502,'TRM2'!C:D,2,0)</f>
        <v>3164.75</v>
      </c>
      <c r="I1502" s="9">
        <f t="shared" si="162"/>
        <v>7326238.0124999993</v>
      </c>
      <c r="J1502" s="7">
        <f t="shared" si="163"/>
        <v>7326.2380124999991</v>
      </c>
      <c r="K1502" t="e">
        <f>VLOOKUP(A1502,'Cacao Nacional'!B:D,3,0)</f>
        <v>#N/A</v>
      </c>
      <c r="L1502" t="str">
        <f t="shared" si="164"/>
        <v>Enero</v>
      </c>
      <c r="M1502" t="str">
        <f t="shared" si="165"/>
        <v>2019</v>
      </c>
      <c r="N1502" t="str">
        <f t="shared" si="166"/>
        <v>Enero de 2019</v>
      </c>
      <c r="O1502" s="24">
        <f t="shared" si="167"/>
        <v>43475</v>
      </c>
    </row>
    <row r="1503" spans="1:15" x14ac:dyDescent="0.3">
      <c r="A1503" s="1" t="s">
        <v>1691</v>
      </c>
      <c r="B1503" s="1" t="str">
        <f t="shared" si="161"/>
        <v>Enero 11 de 2019</v>
      </c>
      <c r="C1503" s="1" t="s">
        <v>428</v>
      </c>
      <c r="D1503" s="2">
        <v>2314.9499999999998</v>
      </c>
      <c r="E1503" s="1" t="s">
        <v>429</v>
      </c>
      <c r="F1503" s="3">
        <v>0</v>
      </c>
      <c r="G1503" s="1" t="s">
        <v>430</v>
      </c>
      <c r="H1503" s="8">
        <f>VLOOKUP(B1503,'TRM2'!C:D,2,0)</f>
        <v>3136.49</v>
      </c>
      <c r="I1503" s="9">
        <f t="shared" si="162"/>
        <v>7260817.5254999986</v>
      </c>
      <c r="J1503" s="7">
        <f t="shared" si="163"/>
        <v>7260.8175254999987</v>
      </c>
      <c r="K1503" t="e">
        <f>VLOOKUP(A1503,'Cacao Nacional'!B:D,3,0)</f>
        <v>#N/A</v>
      </c>
      <c r="L1503" t="str">
        <f t="shared" si="164"/>
        <v>Enero</v>
      </c>
      <c r="M1503" t="str">
        <f t="shared" si="165"/>
        <v>2019</v>
      </c>
      <c r="N1503" t="str">
        <f t="shared" si="166"/>
        <v>Enero de 2019</v>
      </c>
      <c r="O1503" s="24">
        <f t="shared" si="167"/>
        <v>43476</v>
      </c>
    </row>
    <row r="1504" spans="1:15" x14ac:dyDescent="0.3">
      <c r="A1504" s="1" t="s">
        <v>282</v>
      </c>
      <c r="B1504" s="1" t="str">
        <f t="shared" si="161"/>
        <v>Enero 14 de 2019</v>
      </c>
      <c r="C1504" s="1" t="s">
        <v>428</v>
      </c>
      <c r="D1504" s="2">
        <v>2289.41</v>
      </c>
      <c r="E1504" s="1" t="s">
        <v>429</v>
      </c>
      <c r="F1504" s="3">
        <v>-1.103263569407545</v>
      </c>
      <c r="G1504" s="1" t="s">
        <v>430</v>
      </c>
      <c r="H1504" s="8">
        <f>VLOOKUP(B1504,'TRM2'!C:D,2,0)</f>
        <v>3151.49</v>
      </c>
      <c r="I1504" s="9">
        <f t="shared" si="162"/>
        <v>7215052.7208999991</v>
      </c>
      <c r="J1504" s="7">
        <f t="shared" si="163"/>
        <v>7215.0527208999993</v>
      </c>
      <c r="K1504">
        <f>VLOOKUP(A1504,'Cacao Nacional'!B:D,3,0)</f>
        <v>6393.8</v>
      </c>
      <c r="L1504" t="str">
        <f t="shared" si="164"/>
        <v>Enero</v>
      </c>
      <c r="M1504" t="str">
        <f t="shared" si="165"/>
        <v>2019</v>
      </c>
      <c r="N1504" t="str">
        <f t="shared" si="166"/>
        <v>Enero de 2019</v>
      </c>
      <c r="O1504" s="24">
        <f t="shared" si="167"/>
        <v>43479</v>
      </c>
    </row>
    <row r="1505" spans="1:15" x14ac:dyDescent="0.3">
      <c r="A1505" s="1" t="s">
        <v>1692</v>
      </c>
      <c r="B1505" s="1" t="str">
        <f t="shared" si="161"/>
        <v>Enero 15 de 2019</v>
      </c>
      <c r="C1505" s="1" t="s">
        <v>428</v>
      </c>
      <c r="D1505" s="2">
        <v>2235.4899999999998</v>
      </c>
      <c r="E1505" s="1" t="s">
        <v>429</v>
      </c>
      <c r="F1505" s="3">
        <v>-2.3551919490174358</v>
      </c>
      <c r="G1505" s="1" t="s">
        <v>430</v>
      </c>
      <c r="H1505" s="8">
        <f>VLOOKUP(B1505,'TRM2'!C:D,2,0)</f>
        <v>3143.22</v>
      </c>
      <c r="I1505" s="9">
        <f t="shared" si="162"/>
        <v>7026636.877799999</v>
      </c>
      <c r="J1505" s="7">
        <f t="shared" si="163"/>
        <v>7026.6368777999987</v>
      </c>
      <c r="K1505" t="e">
        <f>VLOOKUP(A1505,'Cacao Nacional'!B:D,3,0)</f>
        <v>#N/A</v>
      </c>
      <c r="L1505" t="str">
        <f t="shared" si="164"/>
        <v>Enero</v>
      </c>
      <c r="M1505" t="str">
        <f t="shared" si="165"/>
        <v>2019</v>
      </c>
      <c r="N1505" t="str">
        <f t="shared" si="166"/>
        <v>Enero de 2019</v>
      </c>
      <c r="O1505" s="24">
        <f t="shared" si="167"/>
        <v>43480</v>
      </c>
    </row>
    <row r="1506" spans="1:15" x14ac:dyDescent="0.3">
      <c r="A1506" s="1" t="s">
        <v>1693</v>
      </c>
      <c r="B1506" s="1" t="str">
        <f t="shared" si="161"/>
        <v>Enero 16 de 2019</v>
      </c>
      <c r="C1506" s="1" t="s">
        <v>428</v>
      </c>
      <c r="D1506" s="2">
        <v>2278.56</v>
      </c>
      <c r="E1506" s="1" t="s">
        <v>429</v>
      </c>
      <c r="F1506" s="3">
        <v>1.926646954359007</v>
      </c>
      <c r="G1506" s="1" t="s">
        <v>430</v>
      </c>
      <c r="H1506" s="8">
        <f>VLOOKUP(B1506,'TRM2'!C:D,2,0)</f>
        <v>3137.66</v>
      </c>
      <c r="I1506" s="9">
        <f t="shared" si="162"/>
        <v>7149346.5695999991</v>
      </c>
      <c r="J1506" s="7">
        <f t="shared" si="163"/>
        <v>7149.3465695999994</v>
      </c>
      <c r="K1506" t="e">
        <f>VLOOKUP(A1506,'Cacao Nacional'!B:D,3,0)</f>
        <v>#N/A</v>
      </c>
      <c r="L1506" t="str">
        <f t="shared" si="164"/>
        <v>Enero</v>
      </c>
      <c r="M1506" t="str">
        <f t="shared" si="165"/>
        <v>2019</v>
      </c>
      <c r="N1506" t="str">
        <f t="shared" si="166"/>
        <v>Enero de 2019</v>
      </c>
      <c r="O1506" s="24">
        <f t="shared" si="167"/>
        <v>43481</v>
      </c>
    </row>
    <row r="1507" spans="1:15" x14ac:dyDescent="0.3">
      <c r="A1507" s="1" t="s">
        <v>1694</v>
      </c>
      <c r="B1507" s="1" t="str">
        <f t="shared" si="161"/>
        <v>Enero 17 de 2019</v>
      </c>
      <c r="C1507" s="1" t="s">
        <v>428</v>
      </c>
      <c r="D1507" s="2">
        <v>2278.56</v>
      </c>
      <c r="E1507" s="1" t="s">
        <v>429</v>
      </c>
      <c r="F1507" s="3">
        <v>0</v>
      </c>
      <c r="G1507" s="1" t="s">
        <v>430</v>
      </c>
      <c r="H1507" s="8">
        <f>VLOOKUP(B1507,'TRM2'!C:D,2,0)</f>
        <v>3124.96</v>
      </c>
      <c r="I1507" s="9">
        <f t="shared" si="162"/>
        <v>7120408.8575999998</v>
      </c>
      <c r="J1507" s="7">
        <f t="shared" si="163"/>
        <v>7120.4088575999995</v>
      </c>
      <c r="K1507" t="e">
        <f>VLOOKUP(A1507,'Cacao Nacional'!B:D,3,0)</f>
        <v>#N/A</v>
      </c>
      <c r="L1507" t="str">
        <f t="shared" si="164"/>
        <v>Enero</v>
      </c>
      <c r="M1507" t="str">
        <f t="shared" si="165"/>
        <v>2019</v>
      </c>
      <c r="N1507" t="str">
        <f t="shared" si="166"/>
        <v>Enero de 2019</v>
      </c>
      <c r="O1507" s="24">
        <f t="shared" si="167"/>
        <v>43482</v>
      </c>
    </row>
    <row r="1508" spans="1:15" x14ac:dyDescent="0.3">
      <c r="A1508" s="1" t="s">
        <v>1695</v>
      </c>
      <c r="B1508" s="1" t="str">
        <f t="shared" si="161"/>
        <v>Enero 18 de 2019</v>
      </c>
      <c r="C1508" s="1" t="s">
        <v>428</v>
      </c>
      <c r="D1508" s="2">
        <v>2293.34</v>
      </c>
      <c r="E1508" s="1" t="s">
        <v>429</v>
      </c>
      <c r="F1508" s="3">
        <v>0.64865529106102982</v>
      </c>
      <c r="G1508" s="1" t="s">
        <v>430</v>
      </c>
      <c r="H1508" s="8">
        <f>VLOOKUP(B1508,'TRM2'!C:D,2,0)</f>
        <v>3140.19</v>
      </c>
      <c r="I1508" s="9">
        <f t="shared" si="162"/>
        <v>7201523.3346000006</v>
      </c>
      <c r="J1508" s="7">
        <f t="shared" si="163"/>
        <v>7201.5233346000005</v>
      </c>
      <c r="K1508" t="e">
        <f>VLOOKUP(A1508,'Cacao Nacional'!B:D,3,0)</f>
        <v>#N/A</v>
      </c>
      <c r="L1508" t="str">
        <f t="shared" si="164"/>
        <v>Enero</v>
      </c>
      <c r="M1508" t="str">
        <f t="shared" si="165"/>
        <v>2019</v>
      </c>
      <c r="N1508" t="str">
        <f t="shared" si="166"/>
        <v>Enero de 2019</v>
      </c>
      <c r="O1508" s="24">
        <f t="shared" si="167"/>
        <v>43483</v>
      </c>
    </row>
    <row r="1509" spans="1:15" x14ac:dyDescent="0.3">
      <c r="A1509" s="1" t="s">
        <v>283</v>
      </c>
      <c r="B1509" s="1" t="str">
        <f t="shared" si="161"/>
        <v>Enero 21 de 2019</v>
      </c>
      <c r="C1509" s="1" t="s">
        <v>428</v>
      </c>
      <c r="D1509" s="2">
        <v>2265.5700000000002</v>
      </c>
      <c r="E1509" s="1" t="s">
        <v>429</v>
      </c>
      <c r="F1509" s="3">
        <v>-1.2108976427394098</v>
      </c>
      <c r="G1509" s="1" t="s">
        <v>430</v>
      </c>
      <c r="H1509" s="8">
        <f>VLOOKUP(B1509,'TRM2'!C:D,2,0)</f>
        <v>3120.56</v>
      </c>
      <c r="I1509" s="9">
        <f t="shared" si="162"/>
        <v>7069847.1192000005</v>
      </c>
      <c r="J1509" s="7">
        <f t="shared" si="163"/>
        <v>7069.8471192000006</v>
      </c>
      <c r="K1509">
        <f>VLOOKUP(A1509,'Cacao Nacional'!B:D,3,0)</f>
        <v>6124.2</v>
      </c>
      <c r="L1509" t="str">
        <f t="shared" si="164"/>
        <v>Enero</v>
      </c>
      <c r="M1509" t="str">
        <f t="shared" si="165"/>
        <v>2019</v>
      </c>
      <c r="N1509" t="str">
        <f t="shared" si="166"/>
        <v>Enero de 2019</v>
      </c>
      <c r="O1509" s="24">
        <f t="shared" si="167"/>
        <v>43486</v>
      </c>
    </row>
    <row r="1510" spans="1:15" x14ac:dyDescent="0.3">
      <c r="A1510" s="1" t="s">
        <v>1696</v>
      </c>
      <c r="B1510" s="1" t="str">
        <f t="shared" si="161"/>
        <v>Enero 22 de 2019</v>
      </c>
      <c r="C1510" s="1" t="s">
        <v>428</v>
      </c>
      <c r="D1510" s="2">
        <v>2246.25</v>
      </c>
      <c r="E1510" s="1" t="s">
        <v>429</v>
      </c>
      <c r="F1510" s="3">
        <v>-0.85276552920457815</v>
      </c>
      <c r="G1510" s="1" t="s">
        <v>430</v>
      </c>
      <c r="H1510" s="8">
        <f>VLOOKUP(B1510,'TRM2'!C:D,2,0)</f>
        <v>3120.56</v>
      </c>
      <c r="I1510" s="9">
        <f t="shared" si="162"/>
        <v>7009557.8999999994</v>
      </c>
      <c r="J1510" s="7">
        <f t="shared" si="163"/>
        <v>7009.5578999999998</v>
      </c>
      <c r="K1510" t="e">
        <f>VLOOKUP(A1510,'Cacao Nacional'!B:D,3,0)</f>
        <v>#N/A</v>
      </c>
      <c r="L1510" t="str">
        <f t="shared" si="164"/>
        <v>Enero</v>
      </c>
      <c r="M1510" t="str">
        <f t="shared" si="165"/>
        <v>2019</v>
      </c>
      <c r="N1510" t="str">
        <f t="shared" si="166"/>
        <v>Enero de 2019</v>
      </c>
      <c r="O1510" s="24">
        <f t="shared" si="167"/>
        <v>43487</v>
      </c>
    </row>
    <row r="1511" spans="1:15" x14ac:dyDescent="0.3">
      <c r="A1511" s="1" t="s">
        <v>1697</v>
      </c>
      <c r="B1511" s="1" t="str">
        <f t="shared" si="161"/>
        <v>Enero 23 de 2019</v>
      </c>
      <c r="C1511" s="1" t="s">
        <v>428</v>
      </c>
      <c r="D1511" s="2">
        <v>2213.4499999999998</v>
      </c>
      <c r="E1511" s="1" t="s">
        <v>429</v>
      </c>
      <c r="F1511" s="3">
        <v>-1.4602114635503698</v>
      </c>
      <c r="G1511" s="1" t="s">
        <v>430</v>
      </c>
      <c r="H1511" s="8">
        <f>VLOOKUP(B1511,'TRM2'!C:D,2,0)</f>
        <v>3136.59</v>
      </c>
      <c r="I1511" s="9">
        <f t="shared" si="162"/>
        <v>6942685.1354999999</v>
      </c>
      <c r="J1511" s="7">
        <f t="shared" si="163"/>
        <v>6942.6851354999999</v>
      </c>
      <c r="K1511" t="e">
        <f>VLOOKUP(A1511,'Cacao Nacional'!B:D,3,0)</f>
        <v>#N/A</v>
      </c>
      <c r="L1511" t="str">
        <f t="shared" si="164"/>
        <v>Enero</v>
      </c>
      <c r="M1511" t="str">
        <f t="shared" si="165"/>
        <v>2019</v>
      </c>
      <c r="N1511" t="str">
        <f t="shared" si="166"/>
        <v>Enero de 2019</v>
      </c>
      <c r="O1511" s="24">
        <f t="shared" si="167"/>
        <v>43488</v>
      </c>
    </row>
    <row r="1512" spans="1:15" x14ac:dyDescent="0.3">
      <c r="A1512" s="1" t="s">
        <v>1698</v>
      </c>
      <c r="B1512" s="1" t="str">
        <f t="shared" si="161"/>
        <v>Enero 24 de 2019</v>
      </c>
      <c r="C1512" s="1" t="s">
        <v>428</v>
      </c>
      <c r="D1512" s="2">
        <v>2216.3200000000002</v>
      </c>
      <c r="E1512" s="1" t="s">
        <v>429</v>
      </c>
      <c r="F1512" s="3">
        <v>0.12966184011386506</v>
      </c>
      <c r="G1512" s="1" t="s">
        <v>430</v>
      </c>
      <c r="H1512" s="8">
        <f>VLOOKUP(B1512,'TRM2'!C:D,2,0)</f>
        <v>3146.14</v>
      </c>
      <c r="I1512" s="9">
        <f t="shared" si="162"/>
        <v>6972853.0048000002</v>
      </c>
      <c r="J1512" s="7">
        <f t="shared" si="163"/>
        <v>6972.8530048000002</v>
      </c>
      <c r="K1512" t="e">
        <f>VLOOKUP(A1512,'Cacao Nacional'!B:D,3,0)</f>
        <v>#N/A</v>
      </c>
      <c r="L1512" t="str">
        <f t="shared" si="164"/>
        <v>Enero</v>
      </c>
      <c r="M1512" t="str">
        <f t="shared" si="165"/>
        <v>2019</v>
      </c>
      <c r="N1512" t="str">
        <f t="shared" si="166"/>
        <v>Enero de 2019</v>
      </c>
      <c r="O1512" s="24">
        <f t="shared" si="167"/>
        <v>43489</v>
      </c>
    </row>
    <row r="1513" spans="1:15" x14ac:dyDescent="0.3">
      <c r="A1513" s="1" t="s">
        <v>1699</v>
      </c>
      <c r="B1513" s="1" t="str">
        <f t="shared" si="161"/>
        <v>Enero 25 de 2019</v>
      </c>
      <c r="C1513" s="1" t="s">
        <v>428</v>
      </c>
      <c r="D1513" s="2">
        <v>2223.0500000000002</v>
      </c>
      <c r="E1513" s="1" t="s">
        <v>429</v>
      </c>
      <c r="F1513" s="3">
        <v>0.30365651169506286</v>
      </c>
      <c r="G1513" s="1" t="s">
        <v>430</v>
      </c>
      <c r="H1513" s="8">
        <f>VLOOKUP(B1513,'TRM2'!C:D,2,0)</f>
        <v>3160.52</v>
      </c>
      <c r="I1513" s="9">
        <f t="shared" si="162"/>
        <v>7025993.9860000005</v>
      </c>
      <c r="J1513" s="7">
        <f t="shared" si="163"/>
        <v>7025.9939860000004</v>
      </c>
      <c r="K1513" t="e">
        <f>VLOOKUP(A1513,'Cacao Nacional'!B:D,3,0)</f>
        <v>#N/A</v>
      </c>
      <c r="L1513" t="str">
        <f t="shared" si="164"/>
        <v>Enero</v>
      </c>
      <c r="M1513" t="str">
        <f t="shared" si="165"/>
        <v>2019</v>
      </c>
      <c r="N1513" t="str">
        <f t="shared" si="166"/>
        <v>Enero de 2019</v>
      </c>
      <c r="O1513" s="24">
        <f t="shared" si="167"/>
        <v>43490</v>
      </c>
    </row>
    <row r="1514" spans="1:15" x14ac:dyDescent="0.3">
      <c r="A1514" s="1" t="s">
        <v>284</v>
      </c>
      <c r="B1514" s="1" t="str">
        <f t="shared" si="161"/>
        <v>Enero 28 de 2019</v>
      </c>
      <c r="C1514" s="1" t="s">
        <v>428</v>
      </c>
      <c r="D1514" s="2">
        <v>2201.2199999999998</v>
      </c>
      <c r="E1514" s="1" t="s">
        <v>429</v>
      </c>
      <c r="F1514" s="3">
        <v>-0.98198421088146381</v>
      </c>
      <c r="G1514" s="1" t="s">
        <v>430</v>
      </c>
      <c r="H1514" s="8">
        <f>VLOOKUP(B1514,'TRM2'!C:D,2,0)</f>
        <v>3150.58</v>
      </c>
      <c r="I1514" s="9">
        <f t="shared" si="162"/>
        <v>6935119.7075999994</v>
      </c>
      <c r="J1514" s="7">
        <f t="shared" si="163"/>
        <v>6935.1197075999989</v>
      </c>
      <c r="K1514">
        <f>VLOOKUP(A1514,'Cacao Nacional'!B:D,3,0)</f>
        <v>6021.7</v>
      </c>
      <c r="L1514" t="str">
        <f t="shared" si="164"/>
        <v>Enero</v>
      </c>
      <c r="M1514" t="str">
        <f t="shared" si="165"/>
        <v>2019</v>
      </c>
      <c r="N1514" t="str">
        <f t="shared" si="166"/>
        <v>Enero de 2019</v>
      </c>
      <c r="O1514" s="24">
        <f t="shared" si="167"/>
        <v>43493</v>
      </c>
    </row>
    <row r="1515" spans="1:15" x14ac:dyDescent="0.3">
      <c r="A1515" s="1" t="s">
        <v>1700</v>
      </c>
      <c r="B1515" s="1" t="str">
        <f t="shared" si="161"/>
        <v>Enero 29 de 2019</v>
      </c>
      <c r="C1515" s="1" t="s">
        <v>428</v>
      </c>
      <c r="D1515" s="2">
        <v>2215.88</v>
      </c>
      <c r="E1515" s="1" t="s">
        <v>429</v>
      </c>
      <c r="F1515" s="3">
        <v>0.6659943122450418</v>
      </c>
      <c r="G1515" s="1" t="s">
        <v>430</v>
      </c>
      <c r="H1515" s="8">
        <f>VLOOKUP(B1515,'TRM2'!C:D,2,0)</f>
        <v>3167.86</v>
      </c>
      <c r="I1515" s="9">
        <f t="shared" si="162"/>
        <v>7019597.6168000009</v>
      </c>
      <c r="J1515" s="7">
        <f t="shared" si="163"/>
        <v>7019.5976168000007</v>
      </c>
      <c r="K1515" t="e">
        <f>VLOOKUP(A1515,'Cacao Nacional'!B:D,3,0)</f>
        <v>#N/A</v>
      </c>
      <c r="L1515" t="str">
        <f t="shared" si="164"/>
        <v>Enero</v>
      </c>
      <c r="M1515" t="str">
        <f t="shared" si="165"/>
        <v>2019</v>
      </c>
      <c r="N1515" t="str">
        <f t="shared" si="166"/>
        <v>Enero de 2019</v>
      </c>
      <c r="O1515" s="24">
        <f t="shared" si="167"/>
        <v>43494</v>
      </c>
    </row>
    <row r="1516" spans="1:15" x14ac:dyDescent="0.3">
      <c r="A1516" s="1" t="s">
        <v>1701</v>
      </c>
      <c r="B1516" s="1" t="str">
        <f t="shared" si="161"/>
        <v>Enero 30 de 2019</v>
      </c>
      <c r="C1516" s="1" t="s">
        <v>428</v>
      </c>
      <c r="D1516" s="2">
        <v>2186.69</v>
      </c>
      <c r="E1516" s="1" t="s">
        <v>429</v>
      </c>
      <c r="F1516" s="3">
        <v>-1.3173096016029773</v>
      </c>
      <c r="G1516" s="1" t="s">
        <v>430</v>
      </c>
      <c r="H1516" s="8">
        <f>VLOOKUP(B1516,'TRM2'!C:D,2,0)</f>
        <v>3157.52</v>
      </c>
      <c r="I1516" s="9">
        <f t="shared" si="162"/>
        <v>6904517.4088000003</v>
      </c>
      <c r="J1516" s="7">
        <f t="shared" si="163"/>
        <v>6904.5174088000003</v>
      </c>
      <c r="K1516" t="e">
        <f>VLOOKUP(A1516,'Cacao Nacional'!B:D,3,0)</f>
        <v>#N/A</v>
      </c>
      <c r="L1516" t="str">
        <f t="shared" si="164"/>
        <v>Enero</v>
      </c>
      <c r="M1516" t="str">
        <f t="shared" si="165"/>
        <v>2019</v>
      </c>
      <c r="N1516" t="str">
        <f t="shared" si="166"/>
        <v>Enero de 2019</v>
      </c>
      <c r="O1516" s="24">
        <f t="shared" si="167"/>
        <v>43495</v>
      </c>
    </row>
    <row r="1517" spans="1:15" x14ac:dyDescent="0.3">
      <c r="A1517" s="1" t="s">
        <v>1702</v>
      </c>
      <c r="B1517" s="1" t="str">
        <f t="shared" si="161"/>
        <v>Enero 31 de 2019</v>
      </c>
      <c r="C1517" s="1" t="s">
        <v>428</v>
      </c>
      <c r="D1517" s="2">
        <v>2151.23</v>
      </c>
      <c r="E1517" s="1" t="s">
        <v>429</v>
      </c>
      <c r="F1517" s="3">
        <v>-1.6216290374950284</v>
      </c>
      <c r="G1517" s="1" t="s">
        <v>430</v>
      </c>
      <c r="H1517" s="8">
        <f>VLOOKUP(B1517,'TRM2'!C:D,2,0)</f>
        <v>3163.46</v>
      </c>
      <c r="I1517" s="9">
        <f t="shared" si="162"/>
        <v>6805330.0558000002</v>
      </c>
      <c r="J1517" s="7">
        <f t="shared" si="163"/>
        <v>6805.3300558000001</v>
      </c>
      <c r="K1517" t="e">
        <f>VLOOKUP(A1517,'Cacao Nacional'!B:D,3,0)</f>
        <v>#N/A</v>
      </c>
      <c r="L1517" t="str">
        <f t="shared" si="164"/>
        <v>Enero</v>
      </c>
      <c r="M1517" t="str">
        <f t="shared" si="165"/>
        <v>2019</v>
      </c>
      <c r="N1517" t="str">
        <f t="shared" si="166"/>
        <v>Enero de 2019</v>
      </c>
      <c r="O1517" s="24">
        <f t="shared" si="167"/>
        <v>43496</v>
      </c>
    </row>
    <row r="1518" spans="1:15" x14ac:dyDescent="0.3">
      <c r="A1518" s="1" t="s">
        <v>1703</v>
      </c>
      <c r="B1518" s="1" t="str">
        <f t="shared" si="161"/>
        <v>Febrero 1 de 2019</v>
      </c>
      <c r="C1518" s="1" t="s">
        <v>428</v>
      </c>
      <c r="D1518" s="2">
        <v>2166.36</v>
      </c>
      <c r="E1518" s="1" t="s">
        <v>429</v>
      </c>
      <c r="F1518" s="3">
        <v>0.70331856658749214</v>
      </c>
      <c r="G1518" s="1" t="s">
        <v>430</v>
      </c>
      <c r="H1518" s="8">
        <f>VLOOKUP(B1518,'TRM2'!C:D,2,0)</f>
        <v>3115.7</v>
      </c>
      <c r="I1518" s="9">
        <f t="shared" si="162"/>
        <v>6749727.852</v>
      </c>
      <c r="J1518" s="7">
        <f t="shared" si="163"/>
        <v>6749.727852</v>
      </c>
      <c r="K1518" t="e">
        <f>VLOOKUP(A1518,'Cacao Nacional'!B:D,3,0)</f>
        <v>#N/A</v>
      </c>
      <c r="L1518" t="str">
        <f t="shared" si="164"/>
        <v>Febrero</v>
      </c>
      <c r="M1518" t="str">
        <f t="shared" si="165"/>
        <v>2019</v>
      </c>
      <c r="N1518" t="str">
        <f t="shared" si="166"/>
        <v>Febrero de 2019</v>
      </c>
      <c r="O1518" s="24">
        <f t="shared" si="167"/>
        <v>43497</v>
      </c>
    </row>
    <row r="1519" spans="1:15" x14ac:dyDescent="0.3">
      <c r="A1519" s="1" t="s">
        <v>285</v>
      </c>
      <c r="B1519" s="1" t="str">
        <f t="shared" si="161"/>
        <v>Febrero 4 de 2019</v>
      </c>
      <c r="C1519" s="1" t="s">
        <v>428</v>
      </c>
      <c r="D1519" s="2">
        <v>2205.41</v>
      </c>
      <c r="E1519" s="1" t="s">
        <v>429</v>
      </c>
      <c r="F1519" s="3">
        <v>1.802562824276654</v>
      </c>
      <c r="G1519" s="1" t="s">
        <v>430</v>
      </c>
      <c r="H1519" s="8">
        <f>VLOOKUP(B1519,'TRM2'!C:D,2,0)</f>
        <v>3102.61</v>
      </c>
      <c r="I1519" s="9">
        <f t="shared" si="162"/>
        <v>6842527.1200999999</v>
      </c>
      <c r="J1519" s="7">
        <f t="shared" si="163"/>
        <v>6842.5271200999996</v>
      </c>
      <c r="K1519">
        <f>VLOOKUP(A1519,'Cacao Nacional'!B:D,3,0)</f>
        <v>5891.7</v>
      </c>
      <c r="L1519" t="str">
        <f t="shared" si="164"/>
        <v>Febrero</v>
      </c>
      <c r="M1519" t="str">
        <f t="shared" si="165"/>
        <v>2019</v>
      </c>
      <c r="N1519" t="str">
        <f t="shared" si="166"/>
        <v>Febrero de 2019</v>
      </c>
      <c r="O1519" s="24">
        <f t="shared" si="167"/>
        <v>43500</v>
      </c>
    </row>
    <row r="1520" spans="1:15" x14ac:dyDescent="0.3">
      <c r="A1520" s="1" t="s">
        <v>1704</v>
      </c>
      <c r="B1520" s="1" t="str">
        <f t="shared" si="161"/>
        <v>Febrero 5 de 2019</v>
      </c>
      <c r="C1520" s="1" t="s">
        <v>428</v>
      </c>
      <c r="D1520" s="2">
        <v>2210.5</v>
      </c>
      <c r="E1520" s="1" t="s">
        <v>429</v>
      </c>
      <c r="F1520" s="3">
        <v>0.2307960878022747</v>
      </c>
      <c r="G1520" s="1" t="s">
        <v>430</v>
      </c>
      <c r="H1520" s="8">
        <f>VLOOKUP(B1520,'TRM2'!C:D,2,0)</f>
        <v>3089.4</v>
      </c>
      <c r="I1520" s="9">
        <f t="shared" si="162"/>
        <v>6829118.7000000002</v>
      </c>
      <c r="J1520" s="7">
        <f t="shared" si="163"/>
        <v>6829.1187</v>
      </c>
      <c r="K1520" t="e">
        <f>VLOOKUP(A1520,'Cacao Nacional'!B:D,3,0)</f>
        <v>#N/A</v>
      </c>
      <c r="L1520" t="str">
        <f t="shared" si="164"/>
        <v>Febrero</v>
      </c>
      <c r="M1520" t="str">
        <f t="shared" si="165"/>
        <v>2019</v>
      </c>
      <c r="N1520" t="str">
        <f t="shared" si="166"/>
        <v>Febrero de 2019</v>
      </c>
      <c r="O1520" s="24">
        <f t="shared" si="167"/>
        <v>43501</v>
      </c>
    </row>
    <row r="1521" spans="1:15" x14ac:dyDescent="0.3">
      <c r="A1521" s="1" t="s">
        <v>1705</v>
      </c>
      <c r="B1521" s="1" t="str">
        <f t="shared" si="161"/>
        <v>Febrero 6 de 2019</v>
      </c>
      <c r="C1521" s="1" t="s">
        <v>428</v>
      </c>
      <c r="D1521" s="2">
        <v>2245.12</v>
      </c>
      <c r="E1521" s="1" t="s">
        <v>429</v>
      </c>
      <c r="F1521" s="3">
        <v>1.5661615019226371</v>
      </c>
      <c r="G1521" s="1" t="s">
        <v>430</v>
      </c>
      <c r="H1521" s="8">
        <f>VLOOKUP(B1521,'TRM2'!C:D,2,0)</f>
        <v>3094.05</v>
      </c>
      <c r="I1521" s="9">
        <f t="shared" si="162"/>
        <v>6946513.5360000003</v>
      </c>
      <c r="J1521" s="7">
        <f t="shared" si="163"/>
        <v>6946.5135360000004</v>
      </c>
      <c r="K1521" t="e">
        <f>VLOOKUP(A1521,'Cacao Nacional'!B:D,3,0)</f>
        <v>#N/A</v>
      </c>
      <c r="L1521" t="str">
        <f t="shared" si="164"/>
        <v>Febrero</v>
      </c>
      <c r="M1521" t="str">
        <f t="shared" si="165"/>
        <v>2019</v>
      </c>
      <c r="N1521" t="str">
        <f t="shared" si="166"/>
        <v>Febrero de 2019</v>
      </c>
      <c r="O1521" s="24">
        <f t="shared" si="167"/>
        <v>43502</v>
      </c>
    </row>
    <row r="1522" spans="1:15" x14ac:dyDescent="0.3">
      <c r="A1522" s="1" t="s">
        <v>1706</v>
      </c>
      <c r="B1522" s="1" t="str">
        <f t="shared" si="161"/>
        <v>Febrero 7 de 2019</v>
      </c>
      <c r="C1522" s="1" t="s">
        <v>428</v>
      </c>
      <c r="D1522" s="2">
        <v>2221.64</v>
      </c>
      <c r="E1522" s="1" t="s">
        <v>429</v>
      </c>
      <c r="F1522" s="3">
        <v>-1.0458238312428743</v>
      </c>
      <c r="G1522" s="1" t="s">
        <v>430</v>
      </c>
      <c r="H1522" s="8">
        <f>VLOOKUP(B1522,'TRM2'!C:D,2,0)</f>
        <v>3108.54</v>
      </c>
      <c r="I1522" s="9">
        <f t="shared" si="162"/>
        <v>6906056.8055999996</v>
      </c>
      <c r="J1522" s="7">
        <f t="shared" si="163"/>
        <v>6906.0568055999993</v>
      </c>
      <c r="K1522" t="e">
        <f>VLOOKUP(A1522,'Cacao Nacional'!B:D,3,0)</f>
        <v>#N/A</v>
      </c>
      <c r="L1522" t="str">
        <f t="shared" si="164"/>
        <v>Febrero</v>
      </c>
      <c r="M1522" t="str">
        <f t="shared" si="165"/>
        <v>2019</v>
      </c>
      <c r="N1522" t="str">
        <f t="shared" si="166"/>
        <v>Febrero de 2019</v>
      </c>
      <c r="O1522" s="24">
        <f t="shared" si="167"/>
        <v>43503</v>
      </c>
    </row>
    <row r="1523" spans="1:15" x14ac:dyDescent="0.3">
      <c r="A1523" s="1" t="s">
        <v>1707</v>
      </c>
      <c r="B1523" s="1" t="str">
        <f t="shared" si="161"/>
        <v>Febrero 8 de 2019</v>
      </c>
      <c r="C1523" s="1" t="s">
        <v>428</v>
      </c>
      <c r="D1523" s="2">
        <v>2204.3200000000002</v>
      </c>
      <c r="E1523" s="1" t="s">
        <v>429</v>
      </c>
      <c r="F1523" s="3">
        <v>-0.77960425631514152</v>
      </c>
      <c r="G1523" s="1" t="s">
        <v>430</v>
      </c>
      <c r="H1523" s="8">
        <f>VLOOKUP(B1523,'TRM2'!C:D,2,0)</f>
        <v>3110.46</v>
      </c>
      <c r="I1523" s="9">
        <f t="shared" si="162"/>
        <v>6856449.1872000005</v>
      </c>
      <c r="J1523" s="7">
        <f t="shared" si="163"/>
        <v>6856.4491872000008</v>
      </c>
      <c r="K1523" t="e">
        <f>VLOOKUP(A1523,'Cacao Nacional'!B:D,3,0)</f>
        <v>#N/A</v>
      </c>
      <c r="L1523" t="str">
        <f t="shared" si="164"/>
        <v>Febrero</v>
      </c>
      <c r="M1523" t="str">
        <f t="shared" si="165"/>
        <v>2019</v>
      </c>
      <c r="N1523" t="str">
        <f t="shared" si="166"/>
        <v>Febrero de 2019</v>
      </c>
      <c r="O1523" s="24">
        <f t="shared" si="167"/>
        <v>43504</v>
      </c>
    </row>
    <row r="1524" spans="1:15" x14ac:dyDescent="0.3">
      <c r="A1524" s="1" t="s">
        <v>286</v>
      </c>
      <c r="B1524" s="1" t="str">
        <f t="shared" si="161"/>
        <v>Febrero 11 de 2019</v>
      </c>
      <c r="C1524" s="1" t="s">
        <v>428</v>
      </c>
      <c r="D1524" s="2">
        <v>2229.6999999999998</v>
      </c>
      <c r="E1524" s="1" t="s">
        <v>429</v>
      </c>
      <c r="F1524" s="3">
        <v>1.1513754808739045</v>
      </c>
      <c r="G1524" s="1" t="s">
        <v>430</v>
      </c>
      <c r="H1524" s="8">
        <f>VLOOKUP(B1524,'TRM2'!C:D,2,0)</f>
        <v>3115.94</v>
      </c>
      <c r="I1524" s="9">
        <f t="shared" si="162"/>
        <v>6947611.4179999996</v>
      </c>
      <c r="J1524" s="7">
        <f t="shared" si="163"/>
        <v>6947.6114179999995</v>
      </c>
      <c r="K1524">
        <f>VLOOKUP(A1524,'Cacao Nacional'!B:D,3,0)</f>
        <v>5927.2</v>
      </c>
      <c r="L1524" t="str">
        <f t="shared" si="164"/>
        <v>Febrero</v>
      </c>
      <c r="M1524" t="str">
        <f t="shared" si="165"/>
        <v>2019</v>
      </c>
      <c r="N1524" t="str">
        <f t="shared" si="166"/>
        <v>Febrero de 2019</v>
      </c>
      <c r="O1524" s="24">
        <f t="shared" si="167"/>
        <v>43507</v>
      </c>
    </row>
    <row r="1525" spans="1:15" x14ac:dyDescent="0.3">
      <c r="A1525" s="1" t="s">
        <v>1708</v>
      </c>
      <c r="B1525" s="1" t="str">
        <f t="shared" si="161"/>
        <v>Febrero 12 de 2019</v>
      </c>
      <c r="C1525" s="1" t="s">
        <v>428</v>
      </c>
      <c r="D1525" s="2">
        <v>2235.71</v>
      </c>
      <c r="E1525" s="1" t="s">
        <v>429</v>
      </c>
      <c r="F1525" s="3">
        <v>0.26954298784590836</v>
      </c>
      <c r="G1525" s="1" t="s">
        <v>430</v>
      </c>
      <c r="H1525" s="8">
        <f>VLOOKUP(B1525,'TRM2'!C:D,2,0)</f>
        <v>3132.61</v>
      </c>
      <c r="I1525" s="9">
        <f t="shared" si="162"/>
        <v>7003607.5031000003</v>
      </c>
      <c r="J1525" s="7">
        <f t="shared" si="163"/>
        <v>7003.6075031</v>
      </c>
      <c r="K1525" t="e">
        <f>VLOOKUP(A1525,'Cacao Nacional'!B:D,3,0)</f>
        <v>#N/A</v>
      </c>
      <c r="L1525" t="str">
        <f t="shared" si="164"/>
        <v>Febrero</v>
      </c>
      <c r="M1525" t="str">
        <f t="shared" si="165"/>
        <v>2019</v>
      </c>
      <c r="N1525" t="str">
        <f t="shared" si="166"/>
        <v>Febrero de 2019</v>
      </c>
      <c r="O1525" s="24">
        <f t="shared" si="167"/>
        <v>43508</v>
      </c>
    </row>
    <row r="1526" spans="1:15" x14ac:dyDescent="0.3">
      <c r="A1526" s="1" t="s">
        <v>1709</v>
      </c>
      <c r="B1526" s="1" t="str">
        <f t="shared" si="161"/>
        <v>Febrero 13 de 2019</v>
      </c>
      <c r="C1526" s="1" t="s">
        <v>428</v>
      </c>
      <c r="D1526" s="2">
        <v>2250.4299999999998</v>
      </c>
      <c r="E1526" s="1" t="s">
        <v>429</v>
      </c>
      <c r="F1526" s="3">
        <v>0.65840381802647929</v>
      </c>
      <c r="G1526" s="1" t="s">
        <v>430</v>
      </c>
      <c r="H1526" s="8">
        <f>VLOOKUP(B1526,'TRM2'!C:D,2,0)</f>
        <v>3131.1</v>
      </c>
      <c r="I1526" s="9">
        <f t="shared" si="162"/>
        <v>7046321.3729999997</v>
      </c>
      <c r="J1526" s="7">
        <f t="shared" si="163"/>
        <v>7046.3213729999998</v>
      </c>
      <c r="K1526" t="e">
        <f>VLOOKUP(A1526,'Cacao Nacional'!B:D,3,0)</f>
        <v>#N/A</v>
      </c>
      <c r="L1526" t="str">
        <f t="shared" si="164"/>
        <v>Febrero</v>
      </c>
      <c r="M1526" t="str">
        <f t="shared" si="165"/>
        <v>2019</v>
      </c>
      <c r="N1526" t="str">
        <f t="shared" si="166"/>
        <v>Febrero de 2019</v>
      </c>
      <c r="O1526" s="24">
        <f t="shared" si="167"/>
        <v>43509</v>
      </c>
    </row>
    <row r="1527" spans="1:15" x14ac:dyDescent="0.3">
      <c r="A1527" s="1" t="s">
        <v>1710</v>
      </c>
      <c r="B1527" s="1" t="str">
        <f t="shared" si="161"/>
        <v>Febrero 14 de 2019</v>
      </c>
      <c r="C1527" s="1" t="s">
        <v>428</v>
      </c>
      <c r="D1527" s="2">
        <v>2250.4299999999998</v>
      </c>
      <c r="E1527" s="1" t="s">
        <v>429</v>
      </c>
      <c r="F1527" s="3">
        <v>0</v>
      </c>
      <c r="G1527" s="1" t="s">
        <v>430</v>
      </c>
      <c r="H1527" s="8">
        <f>VLOOKUP(B1527,'TRM2'!C:D,2,0)</f>
        <v>3135.56</v>
      </c>
      <c r="I1527" s="9">
        <f t="shared" si="162"/>
        <v>7056358.2907999996</v>
      </c>
      <c r="J1527" s="7">
        <f t="shared" si="163"/>
        <v>7056.3582907999998</v>
      </c>
      <c r="K1527" t="e">
        <f>VLOOKUP(A1527,'Cacao Nacional'!B:D,3,0)</f>
        <v>#N/A</v>
      </c>
      <c r="L1527" t="str">
        <f t="shared" si="164"/>
        <v>Febrero</v>
      </c>
      <c r="M1527" t="str">
        <f t="shared" si="165"/>
        <v>2019</v>
      </c>
      <c r="N1527" t="str">
        <f t="shared" si="166"/>
        <v>Febrero de 2019</v>
      </c>
      <c r="O1527" s="24">
        <f t="shared" si="167"/>
        <v>43510</v>
      </c>
    </row>
    <row r="1528" spans="1:15" x14ac:dyDescent="0.3">
      <c r="A1528" s="1" t="s">
        <v>1711</v>
      </c>
      <c r="B1528" s="1" t="str">
        <f t="shared" si="161"/>
        <v>Febrero 15 de 2019</v>
      </c>
      <c r="C1528" s="1" t="s">
        <v>428</v>
      </c>
      <c r="D1528" s="2">
        <v>2304.83</v>
      </c>
      <c r="E1528" s="1" t="s">
        <v>429</v>
      </c>
      <c r="F1528" s="3">
        <v>2.4173158018689804</v>
      </c>
      <c r="G1528" s="1" t="s">
        <v>430</v>
      </c>
      <c r="H1528" s="8">
        <f>VLOOKUP(B1528,'TRM2'!C:D,2,0)</f>
        <v>3155.27</v>
      </c>
      <c r="I1528" s="9">
        <f t="shared" si="162"/>
        <v>7272360.9540999997</v>
      </c>
      <c r="J1528" s="7">
        <f t="shared" si="163"/>
        <v>7272.3609540999996</v>
      </c>
      <c r="K1528" t="e">
        <f>VLOOKUP(A1528,'Cacao Nacional'!B:D,3,0)</f>
        <v>#N/A</v>
      </c>
      <c r="L1528" t="str">
        <f t="shared" si="164"/>
        <v>Febrero</v>
      </c>
      <c r="M1528" t="str">
        <f t="shared" si="165"/>
        <v>2019</v>
      </c>
      <c r="N1528" t="str">
        <f t="shared" si="166"/>
        <v>Febrero de 2019</v>
      </c>
      <c r="O1528" s="24">
        <f t="shared" si="167"/>
        <v>43511</v>
      </c>
    </row>
    <row r="1529" spans="1:15" x14ac:dyDescent="0.3">
      <c r="A1529" s="1" t="s">
        <v>287</v>
      </c>
      <c r="B1529" s="1" t="str">
        <f t="shared" si="161"/>
        <v>Febrero 18 de 2019</v>
      </c>
      <c r="C1529" s="1" t="s">
        <v>428</v>
      </c>
      <c r="D1529" s="2">
        <v>2319.66</v>
      </c>
      <c r="E1529" s="1" t="s">
        <v>429</v>
      </c>
      <c r="F1529" s="3">
        <v>0.64343140274987431</v>
      </c>
      <c r="G1529" s="1" t="s">
        <v>430</v>
      </c>
      <c r="H1529" s="8">
        <f>VLOOKUP(B1529,'TRM2'!C:D,2,0)</f>
        <v>3141.4</v>
      </c>
      <c r="I1529" s="9">
        <f t="shared" si="162"/>
        <v>7286979.9239999996</v>
      </c>
      <c r="J1529" s="7">
        <f t="shared" si="163"/>
        <v>7286.9799239999993</v>
      </c>
      <c r="K1529">
        <f>VLOOKUP(A1529,'Cacao Nacional'!B:D,3,0)</f>
        <v>6081.8</v>
      </c>
      <c r="L1529" t="str">
        <f t="shared" si="164"/>
        <v>Febrero</v>
      </c>
      <c r="M1529" t="str">
        <f t="shared" si="165"/>
        <v>2019</v>
      </c>
      <c r="N1529" t="str">
        <f t="shared" si="166"/>
        <v>Febrero de 2019</v>
      </c>
      <c r="O1529" s="24">
        <f t="shared" si="167"/>
        <v>43514</v>
      </c>
    </row>
    <row r="1530" spans="1:15" x14ac:dyDescent="0.3">
      <c r="A1530" s="1" t="s">
        <v>1712</v>
      </c>
      <c r="B1530" s="1" t="str">
        <f t="shared" si="161"/>
        <v>Febrero 19 de 2019</v>
      </c>
      <c r="C1530" s="1" t="s">
        <v>428</v>
      </c>
      <c r="D1530" s="2">
        <v>2329.36</v>
      </c>
      <c r="E1530" s="1" t="s">
        <v>429</v>
      </c>
      <c r="F1530" s="3">
        <v>0.41816473103818114</v>
      </c>
      <c r="G1530" s="1" t="s">
        <v>430</v>
      </c>
      <c r="H1530" s="8">
        <f>VLOOKUP(B1530,'TRM2'!C:D,2,0)</f>
        <v>3141.4</v>
      </c>
      <c r="I1530" s="9">
        <f t="shared" si="162"/>
        <v>7317451.5040000007</v>
      </c>
      <c r="J1530" s="7">
        <f t="shared" si="163"/>
        <v>7317.4515040000006</v>
      </c>
      <c r="K1530" t="e">
        <f>VLOOKUP(A1530,'Cacao Nacional'!B:D,3,0)</f>
        <v>#N/A</v>
      </c>
      <c r="L1530" t="str">
        <f t="shared" si="164"/>
        <v>Febrero</v>
      </c>
      <c r="M1530" t="str">
        <f t="shared" si="165"/>
        <v>2019</v>
      </c>
      <c r="N1530" t="str">
        <f t="shared" si="166"/>
        <v>Febrero de 2019</v>
      </c>
      <c r="O1530" s="24">
        <f t="shared" si="167"/>
        <v>43515</v>
      </c>
    </row>
    <row r="1531" spans="1:15" x14ac:dyDescent="0.3">
      <c r="A1531" s="1" t="s">
        <v>1713</v>
      </c>
      <c r="B1531" s="1" t="str">
        <f t="shared" si="161"/>
        <v>Febrero 20 de 2019</v>
      </c>
      <c r="C1531" s="1" t="s">
        <v>428</v>
      </c>
      <c r="D1531" s="2">
        <v>2329.36</v>
      </c>
      <c r="E1531" s="1" t="s">
        <v>429</v>
      </c>
      <c r="F1531" s="3">
        <v>0</v>
      </c>
      <c r="G1531" s="1" t="s">
        <v>430</v>
      </c>
      <c r="H1531" s="8">
        <f>VLOOKUP(B1531,'TRM2'!C:D,2,0)</f>
        <v>3118.36</v>
      </c>
      <c r="I1531" s="9">
        <f t="shared" si="162"/>
        <v>7263783.0496000005</v>
      </c>
      <c r="J1531" s="7">
        <f t="shared" si="163"/>
        <v>7263.7830496000006</v>
      </c>
      <c r="K1531" t="e">
        <f>VLOOKUP(A1531,'Cacao Nacional'!B:D,3,0)</f>
        <v>#N/A</v>
      </c>
      <c r="L1531" t="str">
        <f t="shared" si="164"/>
        <v>Febrero</v>
      </c>
      <c r="M1531" t="str">
        <f t="shared" si="165"/>
        <v>2019</v>
      </c>
      <c r="N1531" t="str">
        <f t="shared" si="166"/>
        <v>Febrero de 2019</v>
      </c>
      <c r="O1531" s="24">
        <f t="shared" si="167"/>
        <v>43516</v>
      </c>
    </row>
    <row r="1532" spans="1:15" x14ac:dyDescent="0.3">
      <c r="A1532" s="1" t="s">
        <v>1714</v>
      </c>
      <c r="B1532" s="1" t="str">
        <f t="shared" si="161"/>
        <v>Febrero 21 de 2019</v>
      </c>
      <c r="C1532" s="1" t="s">
        <v>428</v>
      </c>
      <c r="D1532" s="2">
        <v>2274.7199999999998</v>
      </c>
      <c r="E1532" s="1" t="s">
        <v>429</v>
      </c>
      <c r="F1532" s="3">
        <v>-2.3457086925164132</v>
      </c>
      <c r="G1532" s="1" t="s">
        <v>430</v>
      </c>
      <c r="H1532" s="8">
        <f>VLOOKUP(B1532,'TRM2'!C:D,2,0)</f>
        <v>3112.18</v>
      </c>
      <c r="I1532" s="9">
        <f t="shared" si="162"/>
        <v>7079338.0895999987</v>
      </c>
      <c r="J1532" s="7">
        <f t="shared" si="163"/>
        <v>7079.338089599999</v>
      </c>
      <c r="K1532" t="e">
        <f>VLOOKUP(A1532,'Cacao Nacional'!B:D,3,0)</f>
        <v>#N/A</v>
      </c>
      <c r="L1532" t="str">
        <f t="shared" si="164"/>
        <v>Febrero</v>
      </c>
      <c r="M1532" t="str">
        <f t="shared" si="165"/>
        <v>2019</v>
      </c>
      <c r="N1532" t="str">
        <f t="shared" si="166"/>
        <v>Febrero de 2019</v>
      </c>
      <c r="O1532" s="24">
        <f t="shared" si="167"/>
        <v>43517</v>
      </c>
    </row>
    <row r="1533" spans="1:15" x14ac:dyDescent="0.3">
      <c r="A1533" s="1" t="s">
        <v>1715</v>
      </c>
      <c r="B1533" s="1" t="str">
        <f t="shared" si="161"/>
        <v>Febrero 22 de 2019</v>
      </c>
      <c r="C1533" s="1" t="s">
        <v>428</v>
      </c>
      <c r="D1533" s="2">
        <v>2286.86</v>
      </c>
      <c r="E1533" s="1" t="s">
        <v>429</v>
      </c>
      <c r="F1533" s="3">
        <v>0.53369205880285608</v>
      </c>
      <c r="G1533" s="1" t="s">
        <v>430</v>
      </c>
      <c r="H1533" s="8">
        <f>VLOOKUP(B1533,'TRM2'!C:D,2,0)</f>
        <v>3119.42</v>
      </c>
      <c r="I1533" s="9">
        <f t="shared" si="162"/>
        <v>7133676.8212000001</v>
      </c>
      <c r="J1533" s="7">
        <f t="shared" si="163"/>
        <v>7133.6768211999997</v>
      </c>
      <c r="K1533" t="e">
        <f>VLOOKUP(A1533,'Cacao Nacional'!B:D,3,0)</f>
        <v>#N/A</v>
      </c>
      <c r="L1533" t="str">
        <f t="shared" si="164"/>
        <v>Febrero</v>
      </c>
      <c r="M1533" t="str">
        <f t="shared" si="165"/>
        <v>2019</v>
      </c>
      <c r="N1533" t="str">
        <f t="shared" si="166"/>
        <v>Febrero de 2019</v>
      </c>
      <c r="O1533" s="24">
        <f t="shared" si="167"/>
        <v>43518</v>
      </c>
    </row>
    <row r="1534" spans="1:15" x14ac:dyDescent="0.3">
      <c r="A1534" s="1" t="s">
        <v>288</v>
      </c>
      <c r="B1534" s="1" t="str">
        <f t="shared" si="161"/>
        <v>Febrero 25 de 2019</v>
      </c>
      <c r="C1534" s="1" t="s">
        <v>428</v>
      </c>
      <c r="D1534" s="2">
        <v>2255.0100000000002</v>
      </c>
      <c r="E1534" s="1" t="s">
        <v>429</v>
      </c>
      <c r="F1534" s="3">
        <v>-1.3927393893810687</v>
      </c>
      <c r="G1534" s="1" t="s">
        <v>430</v>
      </c>
      <c r="H1534" s="8">
        <f>VLOOKUP(B1534,'TRM2'!C:D,2,0)</f>
        <v>3110.29</v>
      </c>
      <c r="I1534" s="9">
        <f t="shared" si="162"/>
        <v>7013735.0529000005</v>
      </c>
      <c r="J1534" s="7">
        <f t="shared" si="163"/>
        <v>7013.7350529000005</v>
      </c>
      <c r="K1534">
        <f>VLOOKUP(A1534,'Cacao Nacional'!B:D,3,0)</f>
        <v>6104.7</v>
      </c>
      <c r="L1534" t="str">
        <f t="shared" si="164"/>
        <v>Febrero</v>
      </c>
      <c r="M1534" t="str">
        <f t="shared" si="165"/>
        <v>2019</v>
      </c>
      <c r="N1534" t="str">
        <f t="shared" si="166"/>
        <v>Febrero de 2019</v>
      </c>
      <c r="O1534" s="24">
        <f t="shared" si="167"/>
        <v>43521</v>
      </c>
    </row>
    <row r="1535" spans="1:15" x14ac:dyDescent="0.3">
      <c r="A1535" s="1" t="s">
        <v>1716</v>
      </c>
      <c r="B1535" s="1" t="str">
        <f t="shared" si="161"/>
        <v>Febrero 26 de 2019</v>
      </c>
      <c r="C1535" s="1" t="s">
        <v>428</v>
      </c>
      <c r="D1535" s="2">
        <v>2279.39</v>
      </c>
      <c r="E1535" s="1" t="s">
        <v>429</v>
      </c>
      <c r="F1535" s="3">
        <v>1.0811481988993243</v>
      </c>
      <c r="G1535" s="1" t="s">
        <v>430</v>
      </c>
      <c r="H1535" s="8">
        <f>VLOOKUP(B1535,'TRM2'!C:D,2,0)</f>
        <v>3101.41</v>
      </c>
      <c r="I1535" s="9">
        <f t="shared" si="162"/>
        <v>7069322.9398999996</v>
      </c>
      <c r="J1535" s="7">
        <f t="shared" si="163"/>
        <v>7069.3229398999993</v>
      </c>
      <c r="K1535" t="e">
        <f>VLOOKUP(A1535,'Cacao Nacional'!B:D,3,0)</f>
        <v>#N/A</v>
      </c>
      <c r="L1535" t="str">
        <f t="shared" si="164"/>
        <v>Febrero</v>
      </c>
      <c r="M1535" t="str">
        <f t="shared" si="165"/>
        <v>2019</v>
      </c>
      <c r="N1535" t="str">
        <f t="shared" si="166"/>
        <v>Febrero de 2019</v>
      </c>
      <c r="O1535" s="24">
        <f t="shared" si="167"/>
        <v>43522</v>
      </c>
    </row>
    <row r="1536" spans="1:15" x14ac:dyDescent="0.3">
      <c r="A1536" s="1" t="s">
        <v>1717</v>
      </c>
      <c r="B1536" s="1" t="str">
        <f t="shared" si="161"/>
        <v>Febrero 27 de 2019</v>
      </c>
      <c r="C1536" s="1" t="s">
        <v>428</v>
      </c>
      <c r="D1536" s="2">
        <v>2303.1</v>
      </c>
      <c r="E1536" s="1" t="s">
        <v>429</v>
      </c>
      <c r="F1536" s="3">
        <v>1.0401905773035784</v>
      </c>
      <c r="G1536" s="1" t="s">
        <v>430</v>
      </c>
      <c r="H1536" s="8">
        <f>VLOOKUP(B1536,'TRM2'!C:D,2,0)</f>
        <v>3095.29</v>
      </c>
      <c r="I1536" s="9">
        <f t="shared" si="162"/>
        <v>7128762.3989999993</v>
      </c>
      <c r="J1536" s="7">
        <f t="shared" si="163"/>
        <v>7128.7623989999993</v>
      </c>
      <c r="K1536" t="e">
        <f>VLOOKUP(A1536,'Cacao Nacional'!B:D,3,0)</f>
        <v>#N/A</v>
      </c>
      <c r="L1536" t="str">
        <f t="shared" si="164"/>
        <v>Febrero</v>
      </c>
      <c r="M1536" t="str">
        <f t="shared" si="165"/>
        <v>2019</v>
      </c>
      <c r="N1536" t="str">
        <f t="shared" si="166"/>
        <v>Febrero de 2019</v>
      </c>
      <c r="O1536" s="24">
        <f t="shared" si="167"/>
        <v>43523</v>
      </c>
    </row>
    <row r="1537" spans="1:15" x14ac:dyDescent="0.3">
      <c r="A1537" s="1" t="s">
        <v>1718</v>
      </c>
      <c r="B1537" s="1" t="str">
        <f t="shared" si="161"/>
        <v>Febrero 28 de 2019</v>
      </c>
      <c r="C1537" s="1" t="s">
        <v>428</v>
      </c>
      <c r="D1537" s="2">
        <v>2248.39</v>
      </c>
      <c r="E1537" s="1" t="s">
        <v>429</v>
      </c>
      <c r="F1537" s="3">
        <v>-2.3754938995267265</v>
      </c>
      <c r="G1537" s="1" t="s">
        <v>430</v>
      </c>
      <c r="H1537" s="8">
        <f>VLOOKUP(B1537,'TRM2'!C:D,2,0)</f>
        <v>3072.01</v>
      </c>
      <c r="I1537" s="9">
        <f t="shared" si="162"/>
        <v>6907076.5639000004</v>
      </c>
      <c r="J1537" s="7">
        <f t="shared" si="163"/>
        <v>6907.0765639000001</v>
      </c>
      <c r="K1537" t="e">
        <f>VLOOKUP(A1537,'Cacao Nacional'!B:D,3,0)</f>
        <v>#N/A</v>
      </c>
      <c r="L1537" t="str">
        <f t="shared" si="164"/>
        <v>Febrero</v>
      </c>
      <c r="M1537" t="str">
        <f t="shared" si="165"/>
        <v>2019</v>
      </c>
      <c r="N1537" t="str">
        <f t="shared" si="166"/>
        <v>Febrero de 2019</v>
      </c>
      <c r="O1537" s="24">
        <f t="shared" si="167"/>
        <v>43524</v>
      </c>
    </row>
    <row r="1538" spans="1:15" x14ac:dyDescent="0.3">
      <c r="A1538" s="1" t="s">
        <v>1719</v>
      </c>
      <c r="B1538" s="1" t="str">
        <f t="shared" si="161"/>
        <v>Marzo 1 de 2019</v>
      </c>
      <c r="C1538" s="1" t="s">
        <v>428</v>
      </c>
      <c r="D1538" s="2">
        <v>2221.08</v>
      </c>
      <c r="E1538" s="1" t="s">
        <v>429</v>
      </c>
      <c r="F1538" s="3">
        <v>-1.2146469251330929</v>
      </c>
      <c r="G1538" s="1" t="s">
        <v>430</v>
      </c>
      <c r="H1538" s="8">
        <f>VLOOKUP(B1538,'TRM2'!C:D,2,0)</f>
        <v>3077.35</v>
      </c>
      <c r="I1538" s="9">
        <f t="shared" si="162"/>
        <v>6835040.5379999997</v>
      </c>
      <c r="J1538" s="7">
        <f t="shared" si="163"/>
        <v>6835.0405379999993</v>
      </c>
      <c r="K1538" t="e">
        <f>VLOOKUP(A1538,'Cacao Nacional'!B:D,3,0)</f>
        <v>#N/A</v>
      </c>
      <c r="L1538" t="str">
        <f t="shared" si="164"/>
        <v>Marzo</v>
      </c>
      <c r="M1538" t="str">
        <f t="shared" si="165"/>
        <v>2019</v>
      </c>
      <c r="N1538" t="str">
        <f t="shared" si="166"/>
        <v>Marzo de 2019</v>
      </c>
      <c r="O1538" s="24">
        <f t="shared" si="167"/>
        <v>43525</v>
      </c>
    </row>
    <row r="1539" spans="1:15" x14ac:dyDescent="0.3">
      <c r="A1539" s="1" t="s">
        <v>289</v>
      </c>
      <c r="B1539" s="1" t="str">
        <f t="shared" ref="B1539:B1602" si="168">MID(A1539,FIND(",",A1539,1)+2,LEN(A1539)-FIND(",",A1539,1))</f>
        <v>Marzo 4 de 2019</v>
      </c>
      <c r="C1539" s="1" t="s">
        <v>428</v>
      </c>
      <c r="D1539" s="2">
        <v>2163.9299999999998</v>
      </c>
      <c r="E1539" s="1" t="s">
        <v>429</v>
      </c>
      <c r="F1539" s="3">
        <v>-2.5730725592954822</v>
      </c>
      <c r="G1539" s="1" t="s">
        <v>430</v>
      </c>
      <c r="H1539" s="8">
        <f>VLOOKUP(B1539,'TRM2'!C:D,2,0)</f>
        <v>3091.49</v>
      </c>
      <c r="I1539" s="9">
        <f t="shared" ref="I1539:I1602" si="169">D1539*H1539</f>
        <v>6689767.9556999989</v>
      </c>
      <c r="J1539" s="7">
        <f t="shared" ref="J1539:J1602" si="170">I1539/1000</f>
        <v>6689.7679556999992</v>
      </c>
      <c r="K1539">
        <f>VLOOKUP(A1539,'Cacao Nacional'!B:D,3,0)</f>
        <v>6055</v>
      </c>
      <c r="L1539" t="str">
        <f t="shared" ref="L1539:L1602" si="171">MID(A1539,FIND(" ",A1539,1)+1,FIND(" ",A1539,FIND(" ",A1539,1)+1)-FIND(" ",A1539,1)-1)</f>
        <v>Marzo</v>
      </c>
      <c r="M1539" t="str">
        <f t="shared" ref="M1539:M1602" si="172">RIGHT(A1539,4)</f>
        <v>2019</v>
      </c>
      <c r="N1539" t="str">
        <f t="shared" ref="N1539:N1602" si="173">_xlfn.CONCAT(L1539," de ",M1539)</f>
        <v>Marzo de 2019</v>
      </c>
      <c r="O1539" s="24">
        <f t="shared" ref="O1539:O1602" si="174">VALUE(TEXT(VALUE(MID(A1539,FIND(" ",A1539,FIND(" ",A1539,1)+1)+1,FIND(" ",A1539,FIND(" ",A1539,FIND(" ",A1539,1)+1)+1)-FIND(" ",A1539,FIND(" ",A1539,1)+1)-1))&amp;"/"&amp;MONTH(L1539&amp;1)&amp;"/"&amp;VALUE(M1539),"dd/mm/yyyy"))</f>
        <v>43528</v>
      </c>
    </row>
    <row r="1540" spans="1:15" x14ac:dyDescent="0.3">
      <c r="A1540" s="1" t="s">
        <v>1720</v>
      </c>
      <c r="B1540" s="1" t="str">
        <f t="shared" si="168"/>
        <v>Marzo 5 de 2019</v>
      </c>
      <c r="C1540" s="1" t="s">
        <v>428</v>
      </c>
      <c r="D1540" s="2">
        <v>2165.4299999999998</v>
      </c>
      <c r="E1540" s="1" t="s">
        <v>429</v>
      </c>
      <c r="F1540" s="3">
        <v>6.9318323605661925E-2</v>
      </c>
      <c r="G1540" s="1" t="s">
        <v>430</v>
      </c>
      <c r="H1540" s="8">
        <f>VLOOKUP(B1540,'TRM2'!C:D,2,0)</f>
        <v>3093.79</v>
      </c>
      <c r="I1540" s="9">
        <f t="shared" si="169"/>
        <v>6699385.6796999993</v>
      </c>
      <c r="J1540" s="7">
        <f t="shared" si="170"/>
        <v>6699.3856796999989</v>
      </c>
      <c r="K1540" t="e">
        <f>VLOOKUP(A1540,'Cacao Nacional'!B:D,3,0)</f>
        <v>#N/A</v>
      </c>
      <c r="L1540" t="str">
        <f t="shared" si="171"/>
        <v>Marzo</v>
      </c>
      <c r="M1540" t="str">
        <f t="shared" si="172"/>
        <v>2019</v>
      </c>
      <c r="N1540" t="str">
        <f t="shared" si="173"/>
        <v>Marzo de 2019</v>
      </c>
      <c r="O1540" s="24">
        <f t="shared" si="174"/>
        <v>43529</v>
      </c>
    </row>
    <row r="1541" spans="1:15" x14ac:dyDescent="0.3">
      <c r="A1541" s="1" t="s">
        <v>1721</v>
      </c>
      <c r="B1541" s="1" t="str">
        <f t="shared" si="168"/>
        <v>Marzo 6 de 2019</v>
      </c>
      <c r="C1541" s="1" t="s">
        <v>428</v>
      </c>
      <c r="D1541" s="2">
        <v>2244.02</v>
      </c>
      <c r="E1541" s="1" t="s">
        <v>429</v>
      </c>
      <c r="F1541" s="3">
        <v>3.6293022632918239</v>
      </c>
      <c r="G1541" s="1" t="s">
        <v>430</v>
      </c>
      <c r="H1541" s="8">
        <f>VLOOKUP(B1541,'TRM2'!C:D,2,0)</f>
        <v>3099.12</v>
      </c>
      <c r="I1541" s="9">
        <f t="shared" si="169"/>
        <v>6954487.2623999994</v>
      </c>
      <c r="J1541" s="7">
        <f t="shared" si="170"/>
        <v>6954.4872623999991</v>
      </c>
      <c r="K1541" t="e">
        <f>VLOOKUP(A1541,'Cacao Nacional'!B:D,3,0)</f>
        <v>#N/A</v>
      </c>
      <c r="L1541" t="str">
        <f t="shared" si="171"/>
        <v>Marzo</v>
      </c>
      <c r="M1541" t="str">
        <f t="shared" si="172"/>
        <v>2019</v>
      </c>
      <c r="N1541" t="str">
        <f t="shared" si="173"/>
        <v>Marzo de 2019</v>
      </c>
      <c r="O1541" s="24">
        <f t="shared" si="174"/>
        <v>43530</v>
      </c>
    </row>
    <row r="1542" spans="1:15" x14ac:dyDescent="0.3">
      <c r="A1542" s="1" t="s">
        <v>1722</v>
      </c>
      <c r="B1542" s="1" t="str">
        <f t="shared" si="168"/>
        <v>Marzo 7 de 2019</v>
      </c>
      <c r="C1542" s="1" t="s">
        <v>428</v>
      </c>
      <c r="D1542" s="2">
        <v>2183.02</v>
      </c>
      <c r="E1542" s="1" t="s">
        <v>429</v>
      </c>
      <c r="F1542" s="3">
        <v>-2.7183358437090579</v>
      </c>
      <c r="G1542" s="1" t="s">
        <v>430</v>
      </c>
      <c r="H1542" s="8">
        <f>VLOOKUP(B1542,'TRM2'!C:D,2,0)</f>
        <v>3106.16</v>
      </c>
      <c r="I1542" s="9">
        <f t="shared" si="169"/>
        <v>6780809.4031999996</v>
      </c>
      <c r="J1542" s="7">
        <f t="shared" si="170"/>
        <v>6780.8094031999999</v>
      </c>
      <c r="K1542" t="e">
        <f>VLOOKUP(A1542,'Cacao Nacional'!B:D,3,0)</f>
        <v>#N/A</v>
      </c>
      <c r="L1542" t="str">
        <f t="shared" si="171"/>
        <v>Marzo</v>
      </c>
      <c r="M1542" t="str">
        <f t="shared" si="172"/>
        <v>2019</v>
      </c>
      <c r="N1542" t="str">
        <f t="shared" si="173"/>
        <v>Marzo de 2019</v>
      </c>
      <c r="O1542" s="24">
        <f t="shared" si="174"/>
        <v>43531</v>
      </c>
    </row>
    <row r="1543" spans="1:15" x14ac:dyDescent="0.3">
      <c r="A1543" s="1" t="s">
        <v>1723</v>
      </c>
      <c r="B1543" s="1" t="str">
        <f t="shared" si="168"/>
        <v>Marzo 8 de 2019</v>
      </c>
      <c r="C1543" s="1" t="s">
        <v>428</v>
      </c>
      <c r="D1543" s="2">
        <v>2197.5300000000002</v>
      </c>
      <c r="E1543" s="1" t="s">
        <v>429</v>
      </c>
      <c r="F1543" s="3">
        <v>0.66467554122271988</v>
      </c>
      <c r="G1543" s="1" t="s">
        <v>430</v>
      </c>
      <c r="H1543" s="8">
        <f>VLOOKUP(B1543,'TRM2'!C:D,2,0)</f>
        <v>3120.04</v>
      </c>
      <c r="I1543" s="9">
        <f t="shared" si="169"/>
        <v>6856381.5012000008</v>
      </c>
      <c r="J1543" s="7">
        <f t="shared" si="170"/>
        <v>6856.3815012000005</v>
      </c>
      <c r="K1543" t="e">
        <f>VLOOKUP(A1543,'Cacao Nacional'!B:D,3,0)</f>
        <v>#N/A</v>
      </c>
      <c r="L1543" t="str">
        <f t="shared" si="171"/>
        <v>Marzo</v>
      </c>
      <c r="M1543" t="str">
        <f t="shared" si="172"/>
        <v>2019</v>
      </c>
      <c r="N1543" t="str">
        <f t="shared" si="173"/>
        <v>Marzo de 2019</v>
      </c>
      <c r="O1543" s="24">
        <f t="shared" si="174"/>
        <v>43532</v>
      </c>
    </row>
    <row r="1544" spans="1:15" x14ac:dyDescent="0.3">
      <c r="A1544" s="1" t="s">
        <v>290</v>
      </c>
      <c r="B1544" s="1" t="str">
        <f t="shared" si="168"/>
        <v>Marzo 11 de 2019</v>
      </c>
      <c r="C1544" s="1" t="s">
        <v>428</v>
      </c>
      <c r="D1544" s="2">
        <v>2202.4899999999998</v>
      </c>
      <c r="E1544" s="1" t="s">
        <v>429</v>
      </c>
      <c r="F1544" s="3">
        <v>0.2257079539300752</v>
      </c>
      <c r="G1544" s="1" t="s">
        <v>430</v>
      </c>
      <c r="H1544" s="8">
        <f>VLOOKUP(B1544,'TRM2'!C:D,2,0)</f>
        <v>3162.4</v>
      </c>
      <c r="I1544" s="9">
        <f t="shared" si="169"/>
        <v>6965154.3759999992</v>
      </c>
      <c r="J1544" s="7">
        <f t="shared" si="170"/>
        <v>6965.1543759999995</v>
      </c>
      <c r="K1544">
        <f>VLOOKUP(A1544,'Cacao Nacional'!B:D,3,0)</f>
        <v>5971.5</v>
      </c>
      <c r="L1544" t="str">
        <f t="shared" si="171"/>
        <v>Marzo</v>
      </c>
      <c r="M1544" t="str">
        <f t="shared" si="172"/>
        <v>2019</v>
      </c>
      <c r="N1544" t="str">
        <f t="shared" si="173"/>
        <v>Marzo de 2019</v>
      </c>
      <c r="O1544" s="24">
        <f t="shared" si="174"/>
        <v>43535</v>
      </c>
    </row>
    <row r="1545" spans="1:15" x14ac:dyDescent="0.3">
      <c r="A1545" s="1" t="s">
        <v>1724</v>
      </c>
      <c r="B1545" s="1" t="str">
        <f t="shared" si="168"/>
        <v>Marzo 12 de 2019</v>
      </c>
      <c r="C1545" s="1" t="s">
        <v>428</v>
      </c>
      <c r="D1545" s="2">
        <v>2214.29</v>
      </c>
      <c r="E1545" s="1" t="s">
        <v>429</v>
      </c>
      <c r="F1545" s="3">
        <v>0.53575725655962947</v>
      </c>
      <c r="G1545" s="1" t="s">
        <v>430</v>
      </c>
      <c r="H1545" s="8">
        <f>VLOOKUP(B1545,'TRM2'!C:D,2,0)</f>
        <v>3168.35</v>
      </c>
      <c r="I1545" s="9">
        <f t="shared" si="169"/>
        <v>7015645.7215</v>
      </c>
      <c r="J1545" s="7">
        <f t="shared" si="170"/>
        <v>7015.6457215</v>
      </c>
      <c r="K1545" t="e">
        <f>VLOOKUP(A1545,'Cacao Nacional'!B:D,3,0)</f>
        <v>#N/A</v>
      </c>
      <c r="L1545" t="str">
        <f t="shared" si="171"/>
        <v>Marzo</v>
      </c>
      <c r="M1545" t="str">
        <f t="shared" si="172"/>
        <v>2019</v>
      </c>
      <c r="N1545" t="str">
        <f t="shared" si="173"/>
        <v>Marzo de 2019</v>
      </c>
      <c r="O1545" s="24">
        <f t="shared" si="174"/>
        <v>43536</v>
      </c>
    </row>
    <row r="1546" spans="1:15" x14ac:dyDescent="0.3">
      <c r="A1546" s="1" t="s">
        <v>1725</v>
      </c>
      <c r="B1546" s="1" t="str">
        <f t="shared" si="168"/>
        <v>Marzo 13 de 2019</v>
      </c>
      <c r="C1546" s="1" t="s">
        <v>428</v>
      </c>
      <c r="D1546" s="2">
        <v>2219.17</v>
      </c>
      <c r="E1546" s="1" t="s">
        <v>429</v>
      </c>
      <c r="F1546" s="3">
        <v>0.2203866702193529</v>
      </c>
      <c r="G1546" s="1" t="s">
        <v>430</v>
      </c>
      <c r="H1546" s="8">
        <f>VLOOKUP(B1546,'TRM2'!C:D,2,0)</f>
        <v>3153.2</v>
      </c>
      <c r="I1546" s="9">
        <f t="shared" si="169"/>
        <v>6997486.8439999996</v>
      </c>
      <c r="J1546" s="7">
        <f t="shared" si="170"/>
        <v>6997.486844</v>
      </c>
      <c r="K1546" t="e">
        <f>VLOOKUP(A1546,'Cacao Nacional'!B:D,3,0)</f>
        <v>#N/A</v>
      </c>
      <c r="L1546" t="str">
        <f t="shared" si="171"/>
        <v>Marzo</v>
      </c>
      <c r="M1546" t="str">
        <f t="shared" si="172"/>
        <v>2019</v>
      </c>
      <c r="N1546" t="str">
        <f t="shared" si="173"/>
        <v>Marzo de 2019</v>
      </c>
      <c r="O1546" s="24">
        <f t="shared" si="174"/>
        <v>43537</v>
      </c>
    </row>
    <row r="1547" spans="1:15" x14ac:dyDescent="0.3">
      <c r="A1547" s="1" t="s">
        <v>1726</v>
      </c>
      <c r="B1547" s="1" t="str">
        <f t="shared" si="168"/>
        <v>Marzo 14 de 2019</v>
      </c>
      <c r="C1547" s="1" t="s">
        <v>428</v>
      </c>
      <c r="D1547" s="2">
        <v>2222.08</v>
      </c>
      <c r="E1547" s="1" t="s">
        <v>429</v>
      </c>
      <c r="F1547" s="3">
        <v>0.13113010720223572</v>
      </c>
      <c r="G1547" s="1" t="s">
        <v>430</v>
      </c>
      <c r="H1547" s="8">
        <f>VLOOKUP(B1547,'TRM2'!C:D,2,0)</f>
        <v>3145.53</v>
      </c>
      <c r="I1547" s="9">
        <f t="shared" si="169"/>
        <v>6989619.3024000004</v>
      </c>
      <c r="J1547" s="7">
        <f t="shared" si="170"/>
        <v>6989.6193024000004</v>
      </c>
      <c r="K1547" t="e">
        <f>VLOOKUP(A1547,'Cacao Nacional'!B:D,3,0)</f>
        <v>#N/A</v>
      </c>
      <c r="L1547" t="str">
        <f t="shared" si="171"/>
        <v>Marzo</v>
      </c>
      <c r="M1547" t="str">
        <f t="shared" si="172"/>
        <v>2019</v>
      </c>
      <c r="N1547" t="str">
        <f t="shared" si="173"/>
        <v>Marzo de 2019</v>
      </c>
      <c r="O1547" s="24">
        <f t="shared" si="174"/>
        <v>43538</v>
      </c>
    </row>
    <row r="1548" spans="1:15" x14ac:dyDescent="0.3">
      <c r="A1548" s="1" t="s">
        <v>1727</v>
      </c>
      <c r="B1548" s="1" t="str">
        <f t="shared" si="168"/>
        <v>Marzo 15 de 2019</v>
      </c>
      <c r="C1548" s="1" t="s">
        <v>428</v>
      </c>
      <c r="D1548" s="2">
        <v>2203.98</v>
      </c>
      <c r="E1548" s="1" t="s">
        <v>429</v>
      </c>
      <c r="F1548" s="3">
        <v>-0.81455213133640147</v>
      </c>
      <c r="G1548" s="1" t="s">
        <v>430</v>
      </c>
      <c r="H1548" s="8">
        <f>VLOOKUP(B1548,'TRM2'!C:D,2,0)</f>
        <v>3144.42</v>
      </c>
      <c r="I1548" s="9">
        <f t="shared" si="169"/>
        <v>6930238.7916000001</v>
      </c>
      <c r="J1548" s="7">
        <f t="shared" si="170"/>
        <v>6930.2387915999998</v>
      </c>
      <c r="K1548" t="e">
        <f>VLOOKUP(A1548,'Cacao Nacional'!B:D,3,0)</f>
        <v>#N/A</v>
      </c>
      <c r="L1548" t="str">
        <f t="shared" si="171"/>
        <v>Marzo</v>
      </c>
      <c r="M1548" t="str">
        <f t="shared" si="172"/>
        <v>2019</v>
      </c>
      <c r="N1548" t="str">
        <f t="shared" si="173"/>
        <v>Marzo de 2019</v>
      </c>
      <c r="O1548" s="24">
        <f t="shared" si="174"/>
        <v>43539</v>
      </c>
    </row>
    <row r="1549" spans="1:15" x14ac:dyDescent="0.3">
      <c r="A1549" s="1" t="s">
        <v>291</v>
      </c>
      <c r="B1549" s="1" t="str">
        <f t="shared" si="168"/>
        <v>Marzo 18 de 2019</v>
      </c>
      <c r="C1549" s="1" t="s">
        <v>428</v>
      </c>
      <c r="D1549" s="2">
        <v>2194.15</v>
      </c>
      <c r="E1549" s="1" t="s">
        <v>429</v>
      </c>
      <c r="F1549" s="3">
        <v>-0.44601130681766293</v>
      </c>
      <c r="G1549" s="1" t="s">
        <v>430</v>
      </c>
      <c r="H1549" s="8">
        <f>VLOOKUP(B1549,'TRM2'!C:D,2,0)</f>
        <v>3123.28</v>
      </c>
      <c r="I1549" s="9">
        <f t="shared" si="169"/>
        <v>6852944.8120000008</v>
      </c>
      <c r="J1549" s="7">
        <f t="shared" si="170"/>
        <v>6852.9448120000006</v>
      </c>
      <c r="K1549">
        <f>VLOOKUP(A1549,'Cacao Nacional'!B:D,3,0)</f>
        <v>5976.2</v>
      </c>
      <c r="L1549" t="str">
        <f t="shared" si="171"/>
        <v>Marzo</v>
      </c>
      <c r="M1549" t="str">
        <f t="shared" si="172"/>
        <v>2019</v>
      </c>
      <c r="N1549" t="str">
        <f t="shared" si="173"/>
        <v>Marzo de 2019</v>
      </c>
      <c r="O1549" s="24">
        <f t="shared" si="174"/>
        <v>43542</v>
      </c>
    </row>
    <row r="1550" spans="1:15" x14ac:dyDescent="0.3">
      <c r="A1550" s="1" t="s">
        <v>1728</v>
      </c>
      <c r="B1550" s="1" t="str">
        <f t="shared" si="168"/>
        <v>Marzo 19 de 2019</v>
      </c>
      <c r="C1550" s="1" t="s">
        <v>428</v>
      </c>
      <c r="D1550" s="2">
        <v>2200.06</v>
      </c>
      <c r="E1550" s="1" t="s">
        <v>429</v>
      </c>
      <c r="F1550" s="3">
        <v>0.26935259667752226</v>
      </c>
      <c r="G1550" s="1" t="s">
        <v>430</v>
      </c>
      <c r="H1550" s="8">
        <f>VLOOKUP(B1550,'TRM2'!C:D,2,0)</f>
        <v>3102.25</v>
      </c>
      <c r="I1550" s="9">
        <f t="shared" si="169"/>
        <v>6825136.1349999998</v>
      </c>
      <c r="J1550" s="7">
        <f t="shared" si="170"/>
        <v>6825.1361349999997</v>
      </c>
      <c r="K1550" t="e">
        <f>VLOOKUP(A1550,'Cacao Nacional'!B:D,3,0)</f>
        <v>#N/A</v>
      </c>
      <c r="L1550" t="str">
        <f t="shared" si="171"/>
        <v>Marzo</v>
      </c>
      <c r="M1550" t="str">
        <f t="shared" si="172"/>
        <v>2019</v>
      </c>
      <c r="N1550" t="str">
        <f t="shared" si="173"/>
        <v>Marzo de 2019</v>
      </c>
      <c r="O1550" s="24">
        <f t="shared" si="174"/>
        <v>43543</v>
      </c>
    </row>
    <row r="1551" spans="1:15" x14ac:dyDescent="0.3">
      <c r="A1551" s="1" t="s">
        <v>1729</v>
      </c>
      <c r="B1551" s="1" t="str">
        <f t="shared" si="168"/>
        <v>Marzo 20 de 2019</v>
      </c>
      <c r="C1551" s="1" t="s">
        <v>428</v>
      </c>
      <c r="D1551" s="2">
        <v>2147.0100000000002</v>
      </c>
      <c r="E1551" s="1" t="s">
        <v>429</v>
      </c>
      <c r="F1551" s="3">
        <v>-2.4112978736943416</v>
      </c>
      <c r="G1551" s="1" t="s">
        <v>430</v>
      </c>
      <c r="H1551" s="8">
        <f>VLOOKUP(B1551,'TRM2'!C:D,2,0)</f>
        <v>3095.39</v>
      </c>
      <c r="I1551" s="9">
        <f t="shared" si="169"/>
        <v>6645833.2839000002</v>
      </c>
      <c r="J1551" s="7">
        <f t="shared" si="170"/>
        <v>6645.8332839000004</v>
      </c>
      <c r="K1551" t="e">
        <f>VLOOKUP(A1551,'Cacao Nacional'!B:D,3,0)</f>
        <v>#N/A</v>
      </c>
      <c r="L1551" t="str">
        <f t="shared" si="171"/>
        <v>Marzo</v>
      </c>
      <c r="M1551" t="str">
        <f t="shared" si="172"/>
        <v>2019</v>
      </c>
      <c r="N1551" t="str">
        <f t="shared" si="173"/>
        <v>Marzo de 2019</v>
      </c>
      <c r="O1551" s="24">
        <f t="shared" si="174"/>
        <v>43544</v>
      </c>
    </row>
    <row r="1552" spans="1:15" x14ac:dyDescent="0.3">
      <c r="A1552" s="1" t="s">
        <v>1730</v>
      </c>
      <c r="B1552" s="1" t="str">
        <f t="shared" si="168"/>
        <v>Marzo 21 de 2019</v>
      </c>
      <c r="C1552" s="1" t="s">
        <v>428</v>
      </c>
      <c r="D1552" s="2">
        <v>2131.14</v>
      </c>
      <c r="E1552" s="1" t="s">
        <v>429</v>
      </c>
      <c r="F1552" s="3">
        <v>-0.73916749339781107</v>
      </c>
      <c r="G1552" s="1" t="s">
        <v>430</v>
      </c>
      <c r="H1552" s="8">
        <f>VLOOKUP(B1552,'TRM2'!C:D,2,0)</f>
        <v>3092.39</v>
      </c>
      <c r="I1552" s="9">
        <f t="shared" si="169"/>
        <v>6590316.0245999992</v>
      </c>
      <c r="J1552" s="7">
        <f t="shared" si="170"/>
        <v>6590.3160245999989</v>
      </c>
      <c r="K1552" t="e">
        <f>VLOOKUP(A1552,'Cacao Nacional'!B:D,3,0)</f>
        <v>#N/A</v>
      </c>
      <c r="L1552" t="str">
        <f t="shared" si="171"/>
        <v>Marzo</v>
      </c>
      <c r="M1552" t="str">
        <f t="shared" si="172"/>
        <v>2019</v>
      </c>
      <c r="N1552" t="str">
        <f t="shared" si="173"/>
        <v>Marzo de 2019</v>
      </c>
      <c r="O1552" s="24">
        <f t="shared" si="174"/>
        <v>43545</v>
      </c>
    </row>
    <row r="1553" spans="1:15" x14ac:dyDescent="0.3">
      <c r="A1553" s="1" t="s">
        <v>1731</v>
      </c>
      <c r="B1553" s="1" t="str">
        <f t="shared" si="168"/>
        <v>Marzo 22 de 2019</v>
      </c>
      <c r="C1553" s="1" t="s">
        <v>428</v>
      </c>
      <c r="D1553" s="2">
        <v>2152.52</v>
      </c>
      <c r="E1553" s="1" t="s">
        <v>429</v>
      </c>
      <c r="F1553" s="3">
        <v>1.0032189344670042</v>
      </c>
      <c r="G1553" s="1" t="s">
        <v>430</v>
      </c>
      <c r="H1553" s="8">
        <f>VLOOKUP(B1553,'TRM2'!C:D,2,0)</f>
        <v>3082.45</v>
      </c>
      <c r="I1553" s="9">
        <f t="shared" si="169"/>
        <v>6635035.2739999993</v>
      </c>
      <c r="J1553" s="7">
        <f t="shared" si="170"/>
        <v>6635.0352739999989</v>
      </c>
      <c r="K1553" t="e">
        <f>VLOOKUP(A1553,'Cacao Nacional'!B:D,3,0)</f>
        <v>#N/A</v>
      </c>
      <c r="L1553" t="str">
        <f t="shared" si="171"/>
        <v>Marzo</v>
      </c>
      <c r="M1553" t="str">
        <f t="shared" si="172"/>
        <v>2019</v>
      </c>
      <c r="N1553" t="str">
        <f t="shared" si="173"/>
        <v>Marzo de 2019</v>
      </c>
      <c r="O1553" s="24">
        <f t="shared" si="174"/>
        <v>43546</v>
      </c>
    </row>
    <row r="1554" spans="1:15" x14ac:dyDescent="0.3">
      <c r="A1554" s="1" t="s">
        <v>292</v>
      </c>
      <c r="B1554" s="1" t="str">
        <f t="shared" si="168"/>
        <v>Marzo 25 de 2019</v>
      </c>
      <c r="C1554" s="1" t="s">
        <v>428</v>
      </c>
      <c r="D1554" s="2">
        <v>2209.89</v>
      </c>
      <c r="E1554" s="1" t="s">
        <v>429</v>
      </c>
      <c r="F1554" s="3">
        <v>2.6652481742329872</v>
      </c>
      <c r="G1554" s="1" t="s">
        <v>430</v>
      </c>
      <c r="H1554" s="8">
        <f>VLOOKUP(B1554,'TRM2'!C:D,2,0)</f>
        <v>3126.19</v>
      </c>
      <c r="I1554" s="9">
        <f t="shared" si="169"/>
        <v>6908536.0191000002</v>
      </c>
      <c r="J1554" s="7">
        <f t="shared" si="170"/>
        <v>6908.5360191</v>
      </c>
      <c r="K1554">
        <f>VLOOKUP(A1554,'Cacao Nacional'!B:D,3,0)</f>
        <v>5778.7</v>
      </c>
      <c r="L1554" t="str">
        <f t="shared" si="171"/>
        <v>Marzo</v>
      </c>
      <c r="M1554" t="str">
        <f t="shared" si="172"/>
        <v>2019</v>
      </c>
      <c r="N1554" t="str">
        <f t="shared" si="173"/>
        <v>Marzo de 2019</v>
      </c>
      <c r="O1554" s="24">
        <f t="shared" si="174"/>
        <v>43549</v>
      </c>
    </row>
    <row r="1555" spans="1:15" x14ac:dyDescent="0.3">
      <c r="A1555" s="1" t="s">
        <v>1732</v>
      </c>
      <c r="B1555" s="1" t="str">
        <f t="shared" si="168"/>
        <v>Marzo 26 de 2019</v>
      </c>
      <c r="C1555" s="1" t="s">
        <v>428</v>
      </c>
      <c r="D1555" s="2">
        <v>2222.48</v>
      </c>
      <c r="E1555" s="1" t="s">
        <v>429</v>
      </c>
      <c r="F1555" s="3">
        <v>0.56971161460525843</v>
      </c>
      <c r="G1555" s="1" t="s">
        <v>430</v>
      </c>
      <c r="H1555" s="8">
        <f>VLOOKUP(B1555,'TRM2'!C:D,2,0)</f>
        <v>3126.19</v>
      </c>
      <c r="I1555" s="9">
        <f t="shared" si="169"/>
        <v>6947894.7511999998</v>
      </c>
      <c r="J1555" s="7">
        <f t="shared" si="170"/>
        <v>6947.8947511999995</v>
      </c>
      <c r="K1555" t="e">
        <f>VLOOKUP(A1555,'Cacao Nacional'!B:D,3,0)</f>
        <v>#N/A</v>
      </c>
      <c r="L1555" t="str">
        <f t="shared" si="171"/>
        <v>Marzo</v>
      </c>
      <c r="M1555" t="str">
        <f t="shared" si="172"/>
        <v>2019</v>
      </c>
      <c r="N1555" t="str">
        <f t="shared" si="173"/>
        <v>Marzo de 2019</v>
      </c>
      <c r="O1555" s="24">
        <f t="shared" si="174"/>
        <v>43550</v>
      </c>
    </row>
    <row r="1556" spans="1:15" x14ac:dyDescent="0.3">
      <c r="A1556" s="1" t="s">
        <v>1733</v>
      </c>
      <c r="B1556" s="1" t="str">
        <f t="shared" si="168"/>
        <v>Marzo 27 de 2019</v>
      </c>
      <c r="C1556" s="1" t="s">
        <v>428</v>
      </c>
      <c r="D1556" s="2">
        <v>2233.33</v>
      </c>
      <c r="E1556" s="1" t="s">
        <v>429</v>
      </c>
      <c r="F1556" s="3">
        <v>0.48819336956912585</v>
      </c>
      <c r="G1556" s="1" t="s">
        <v>430</v>
      </c>
      <c r="H1556" s="8">
        <f>VLOOKUP(B1556,'TRM2'!C:D,2,0)</f>
        <v>3145.55</v>
      </c>
      <c r="I1556" s="9">
        <f t="shared" si="169"/>
        <v>7025051.1814999999</v>
      </c>
      <c r="J1556" s="7">
        <f t="shared" si="170"/>
        <v>7025.0511815</v>
      </c>
      <c r="K1556" t="e">
        <f>VLOOKUP(A1556,'Cacao Nacional'!B:D,3,0)</f>
        <v>#N/A</v>
      </c>
      <c r="L1556" t="str">
        <f t="shared" si="171"/>
        <v>Marzo</v>
      </c>
      <c r="M1556" t="str">
        <f t="shared" si="172"/>
        <v>2019</v>
      </c>
      <c r="N1556" t="str">
        <f t="shared" si="173"/>
        <v>Marzo de 2019</v>
      </c>
      <c r="O1556" s="24">
        <f t="shared" si="174"/>
        <v>43551</v>
      </c>
    </row>
    <row r="1557" spans="1:15" x14ac:dyDescent="0.3">
      <c r="A1557" s="1" t="s">
        <v>1734</v>
      </c>
      <c r="B1557" s="1" t="str">
        <f t="shared" si="168"/>
        <v>Marzo 28 de 2019</v>
      </c>
      <c r="C1557" s="1" t="s">
        <v>428</v>
      </c>
      <c r="D1557" s="2">
        <v>2232.91</v>
      </c>
      <c r="E1557" s="1" t="s">
        <v>429</v>
      </c>
      <c r="F1557" s="3">
        <v>-1.8805998217911048E-2</v>
      </c>
      <c r="G1557" s="1" t="s">
        <v>430</v>
      </c>
      <c r="H1557" s="8">
        <f>VLOOKUP(B1557,'TRM2'!C:D,2,0)</f>
        <v>3186.43</v>
      </c>
      <c r="I1557" s="9">
        <f t="shared" si="169"/>
        <v>7115011.4112999989</v>
      </c>
      <c r="J1557" s="7">
        <f t="shared" si="170"/>
        <v>7115.0114112999991</v>
      </c>
      <c r="K1557" t="e">
        <f>VLOOKUP(A1557,'Cacao Nacional'!B:D,3,0)</f>
        <v>#N/A</v>
      </c>
      <c r="L1557" t="str">
        <f t="shared" si="171"/>
        <v>Marzo</v>
      </c>
      <c r="M1557" t="str">
        <f t="shared" si="172"/>
        <v>2019</v>
      </c>
      <c r="N1557" t="str">
        <f t="shared" si="173"/>
        <v>Marzo de 2019</v>
      </c>
      <c r="O1557" s="24">
        <f t="shared" si="174"/>
        <v>43552</v>
      </c>
    </row>
    <row r="1558" spans="1:15" x14ac:dyDescent="0.3">
      <c r="A1558" s="1" t="s">
        <v>1735</v>
      </c>
      <c r="B1558" s="1" t="str">
        <f t="shared" si="168"/>
        <v>Marzo 29 de 2019</v>
      </c>
      <c r="C1558" s="1" t="s">
        <v>428</v>
      </c>
      <c r="D1558" s="2">
        <v>2249.69</v>
      </c>
      <c r="E1558" s="1" t="s">
        <v>429</v>
      </c>
      <c r="F1558" s="3">
        <v>0.75148572938453406</v>
      </c>
      <c r="G1558" s="1" t="s">
        <v>430</v>
      </c>
      <c r="H1558" s="8">
        <f>VLOOKUP(B1558,'TRM2'!C:D,2,0)</f>
        <v>3190.94</v>
      </c>
      <c r="I1558" s="9">
        <f t="shared" si="169"/>
        <v>7178625.8086000001</v>
      </c>
      <c r="J1558" s="7">
        <f t="shared" si="170"/>
        <v>7178.6258085999998</v>
      </c>
      <c r="K1558" t="e">
        <f>VLOOKUP(A1558,'Cacao Nacional'!B:D,3,0)</f>
        <v>#N/A</v>
      </c>
      <c r="L1558" t="str">
        <f t="shared" si="171"/>
        <v>Marzo</v>
      </c>
      <c r="M1558" t="str">
        <f t="shared" si="172"/>
        <v>2019</v>
      </c>
      <c r="N1558" t="str">
        <f t="shared" si="173"/>
        <v>Marzo de 2019</v>
      </c>
      <c r="O1558" s="24">
        <f t="shared" si="174"/>
        <v>43553</v>
      </c>
    </row>
    <row r="1559" spans="1:15" x14ac:dyDescent="0.3">
      <c r="A1559" s="1" t="s">
        <v>293</v>
      </c>
      <c r="B1559" s="1" t="str">
        <f t="shared" si="168"/>
        <v>Abril 1 de 2019</v>
      </c>
      <c r="C1559" s="1" t="s">
        <v>428</v>
      </c>
      <c r="D1559" s="2">
        <v>2293.2600000000002</v>
      </c>
      <c r="E1559" s="1" t="s">
        <v>429</v>
      </c>
      <c r="F1559" s="3">
        <v>1.9367112802208375</v>
      </c>
      <c r="G1559" s="1" t="s">
        <v>430</v>
      </c>
      <c r="H1559" s="8">
        <f>VLOOKUP(B1559,'TRM2'!C:D,2,0)</f>
        <v>3174.79</v>
      </c>
      <c r="I1559" s="9">
        <f t="shared" si="169"/>
        <v>7280618.9154000003</v>
      </c>
      <c r="J1559" s="7">
        <f t="shared" si="170"/>
        <v>7280.6189154000003</v>
      </c>
      <c r="K1559">
        <f>VLOOKUP(A1559,'Cacao Nacional'!B:D,3,0)</f>
        <v>5916</v>
      </c>
      <c r="L1559" t="str">
        <f t="shared" si="171"/>
        <v>Abril</v>
      </c>
      <c r="M1559" t="str">
        <f t="shared" si="172"/>
        <v>2019</v>
      </c>
      <c r="N1559" t="str">
        <f t="shared" si="173"/>
        <v>Abril de 2019</v>
      </c>
      <c r="O1559" s="24">
        <f t="shared" si="174"/>
        <v>43556</v>
      </c>
    </row>
    <row r="1560" spans="1:15" x14ac:dyDescent="0.3">
      <c r="A1560" s="1" t="s">
        <v>1736</v>
      </c>
      <c r="B1560" s="1" t="str">
        <f t="shared" si="168"/>
        <v>Abril 2 de 2019</v>
      </c>
      <c r="C1560" s="1" t="s">
        <v>428</v>
      </c>
      <c r="D1560" s="2">
        <v>2317.54</v>
      </c>
      <c r="E1560" s="1" t="s">
        <v>429</v>
      </c>
      <c r="F1560" s="3">
        <v>1.0587547857634871</v>
      </c>
      <c r="G1560" s="1" t="s">
        <v>430</v>
      </c>
      <c r="H1560" s="8">
        <f>VLOOKUP(B1560,'TRM2'!C:D,2,0)</f>
        <v>3146.81</v>
      </c>
      <c r="I1560" s="9">
        <f t="shared" si="169"/>
        <v>7292858.0473999996</v>
      </c>
      <c r="J1560" s="7">
        <f t="shared" si="170"/>
        <v>7292.8580473999991</v>
      </c>
      <c r="K1560" t="e">
        <f>VLOOKUP(A1560,'Cacao Nacional'!B:D,3,0)</f>
        <v>#N/A</v>
      </c>
      <c r="L1560" t="str">
        <f t="shared" si="171"/>
        <v>Abril</v>
      </c>
      <c r="M1560" t="str">
        <f t="shared" si="172"/>
        <v>2019</v>
      </c>
      <c r="N1560" t="str">
        <f t="shared" si="173"/>
        <v>Abril de 2019</v>
      </c>
      <c r="O1560" s="24">
        <f t="shared" si="174"/>
        <v>43557</v>
      </c>
    </row>
    <row r="1561" spans="1:15" x14ac:dyDescent="0.3">
      <c r="A1561" s="1" t="s">
        <v>1737</v>
      </c>
      <c r="B1561" s="1" t="str">
        <f t="shared" si="168"/>
        <v>Abril 3 de 2019</v>
      </c>
      <c r="C1561" s="1" t="s">
        <v>428</v>
      </c>
      <c r="D1561" s="2">
        <v>2340.33</v>
      </c>
      <c r="E1561" s="1" t="s">
        <v>429</v>
      </c>
      <c r="F1561" s="3">
        <v>0.98337029781578578</v>
      </c>
      <c r="G1561" s="1" t="s">
        <v>430</v>
      </c>
      <c r="H1561" s="8">
        <f>VLOOKUP(B1561,'TRM2'!C:D,2,0)</f>
        <v>3143.36</v>
      </c>
      <c r="I1561" s="9">
        <f t="shared" si="169"/>
        <v>7356499.7088000001</v>
      </c>
      <c r="J1561" s="7">
        <f t="shared" si="170"/>
        <v>7356.4997088</v>
      </c>
      <c r="K1561" t="e">
        <f>VLOOKUP(A1561,'Cacao Nacional'!B:D,3,0)</f>
        <v>#N/A</v>
      </c>
      <c r="L1561" t="str">
        <f t="shared" si="171"/>
        <v>Abril</v>
      </c>
      <c r="M1561" t="str">
        <f t="shared" si="172"/>
        <v>2019</v>
      </c>
      <c r="N1561" t="str">
        <f t="shared" si="173"/>
        <v>Abril de 2019</v>
      </c>
      <c r="O1561" s="24">
        <f t="shared" si="174"/>
        <v>43558</v>
      </c>
    </row>
    <row r="1562" spans="1:15" x14ac:dyDescent="0.3">
      <c r="A1562" s="1" t="s">
        <v>1738</v>
      </c>
      <c r="B1562" s="1" t="str">
        <f t="shared" si="168"/>
        <v>Abril 4 de 2019</v>
      </c>
      <c r="C1562" s="1" t="s">
        <v>428</v>
      </c>
      <c r="D1562" s="2">
        <v>2363.9299999999998</v>
      </c>
      <c r="E1562" s="1" t="s">
        <v>429</v>
      </c>
      <c r="F1562" s="3">
        <v>1.0084047976140078</v>
      </c>
      <c r="G1562" s="1" t="s">
        <v>430</v>
      </c>
      <c r="H1562" s="8">
        <f>VLOOKUP(B1562,'TRM2'!C:D,2,0)</f>
        <v>3128.47</v>
      </c>
      <c r="I1562" s="9">
        <f t="shared" si="169"/>
        <v>7395484.0870999992</v>
      </c>
      <c r="J1562" s="7">
        <f t="shared" si="170"/>
        <v>7395.4840870999988</v>
      </c>
      <c r="K1562" t="e">
        <f>VLOOKUP(A1562,'Cacao Nacional'!B:D,3,0)</f>
        <v>#N/A</v>
      </c>
      <c r="L1562" t="str">
        <f t="shared" si="171"/>
        <v>Abril</v>
      </c>
      <c r="M1562" t="str">
        <f t="shared" si="172"/>
        <v>2019</v>
      </c>
      <c r="N1562" t="str">
        <f t="shared" si="173"/>
        <v>Abril de 2019</v>
      </c>
      <c r="O1562" s="24">
        <f t="shared" si="174"/>
        <v>43559</v>
      </c>
    </row>
    <row r="1563" spans="1:15" x14ac:dyDescent="0.3">
      <c r="A1563" s="1" t="s">
        <v>1739</v>
      </c>
      <c r="B1563" s="1" t="str">
        <f t="shared" si="168"/>
        <v>Abril 5 de 2019</v>
      </c>
      <c r="C1563" s="1" t="s">
        <v>428</v>
      </c>
      <c r="D1563" s="2">
        <v>2362.7800000000002</v>
      </c>
      <c r="E1563" s="1" t="s">
        <v>429</v>
      </c>
      <c r="F1563" s="3">
        <v>-4.864780259989239E-2</v>
      </c>
      <c r="G1563" s="1" t="s">
        <v>430</v>
      </c>
      <c r="H1563" s="8">
        <f>VLOOKUP(B1563,'TRM2'!C:D,2,0)</f>
        <v>3132.78</v>
      </c>
      <c r="I1563" s="9">
        <f t="shared" si="169"/>
        <v>7402069.9284000015</v>
      </c>
      <c r="J1563" s="7">
        <f t="shared" si="170"/>
        <v>7402.0699284000011</v>
      </c>
      <c r="K1563" t="e">
        <f>VLOOKUP(A1563,'Cacao Nacional'!B:D,3,0)</f>
        <v>#N/A</v>
      </c>
      <c r="L1563" t="str">
        <f t="shared" si="171"/>
        <v>Abril</v>
      </c>
      <c r="M1563" t="str">
        <f t="shared" si="172"/>
        <v>2019</v>
      </c>
      <c r="N1563" t="str">
        <f t="shared" si="173"/>
        <v>Abril de 2019</v>
      </c>
      <c r="O1563" s="24">
        <f t="shared" si="174"/>
        <v>43560</v>
      </c>
    </row>
    <row r="1564" spans="1:15" x14ac:dyDescent="0.3">
      <c r="A1564" s="1" t="s">
        <v>294</v>
      </c>
      <c r="B1564" s="1" t="str">
        <f t="shared" si="168"/>
        <v>Abril 8 de 2019</v>
      </c>
      <c r="C1564" s="1" t="s">
        <v>428</v>
      </c>
      <c r="D1564" s="2">
        <v>2364.16</v>
      </c>
      <c r="E1564" s="1" t="s">
        <v>429</v>
      </c>
      <c r="F1564" s="3">
        <v>5.84057762466101E-2</v>
      </c>
      <c r="G1564" s="1" t="s">
        <v>430</v>
      </c>
      <c r="H1564" s="8">
        <f>VLOOKUP(B1564,'TRM2'!C:D,2,0)</f>
        <v>3126.2</v>
      </c>
      <c r="I1564" s="9">
        <f t="shared" si="169"/>
        <v>7390836.9919999987</v>
      </c>
      <c r="J1564" s="7">
        <f t="shared" si="170"/>
        <v>7390.8369919999986</v>
      </c>
      <c r="K1564">
        <f>VLOOKUP(A1564,'Cacao Nacional'!B:D,3,0)</f>
        <v>6205.7</v>
      </c>
      <c r="L1564" t="str">
        <f t="shared" si="171"/>
        <v>Abril</v>
      </c>
      <c r="M1564" t="str">
        <f t="shared" si="172"/>
        <v>2019</v>
      </c>
      <c r="N1564" t="str">
        <f t="shared" si="173"/>
        <v>Abril de 2019</v>
      </c>
      <c r="O1564" s="24">
        <f t="shared" si="174"/>
        <v>43563</v>
      </c>
    </row>
    <row r="1565" spans="1:15" x14ac:dyDescent="0.3">
      <c r="A1565" s="1" t="s">
        <v>1740</v>
      </c>
      <c r="B1565" s="1" t="str">
        <f t="shared" si="168"/>
        <v>Abril 9 de 2019</v>
      </c>
      <c r="C1565" s="1" t="s">
        <v>428</v>
      </c>
      <c r="D1565" s="2">
        <v>2373.4299999999998</v>
      </c>
      <c r="E1565" s="1" t="s">
        <v>429</v>
      </c>
      <c r="F1565" s="3">
        <v>0.39210544125609026</v>
      </c>
      <c r="G1565" s="1" t="s">
        <v>430</v>
      </c>
      <c r="H1565" s="8">
        <f>VLOOKUP(B1565,'TRM2'!C:D,2,0)</f>
        <v>3115.22</v>
      </c>
      <c r="I1565" s="9">
        <f t="shared" si="169"/>
        <v>7393756.6045999993</v>
      </c>
      <c r="J1565" s="7">
        <f t="shared" si="170"/>
        <v>7393.7566045999993</v>
      </c>
      <c r="K1565" t="e">
        <f>VLOOKUP(A1565,'Cacao Nacional'!B:D,3,0)</f>
        <v>#N/A</v>
      </c>
      <c r="L1565" t="str">
        <f t="shared" si="171"/>
        <v>Abril</v>
      </c>
      <c r="M1565" t="str">
        <f t="shared" si="172"/>
        <v>2019</v>
      </c>
      <c r="N1565" t="str">
        <f t="shared" si="173"/>
        <v>Abril de 2019</v>
      </c>
      <c r="O1565" s="24">
        <f t="shared" si="174"/>
        <v>43564</v>
      </c>
    </row>
    <row r="1566" spans="1:15" x14ac:dyDescent="0.3">
      <c r="A1566" s="1" t="s">
        <v>1741</v>
      </c>
      <c r="B1566" s="1" t="str">
        <f t="shared" si="168"/>
        <v>Abril 10 de 2019</v>
      </c>
      <c r="C1566" s="1" t="s">
        <v>428</v>
      </c>
      <c r="D1566" s="2">
        <v>2384.36</v>
      </c>
      <c r="E1566" s="1" t="s">
        <v>429</v>
      </c>
      <c r="F1566" s="3">
        <v>0.46051495093599948</v>
      </c>
      <c r="G1566" s="1" t="s">
        <v>430</v>
      </c>
      <c r="H1566" s="8">
        <f>VLOOKUP(B1566,'TRM2'!C:D,2,0)</f>
        <v>3105.2</v>
      </c>
      <c r="I1566" s="9">
        <f t="shared" si="169"/>
        <v>7403914.6720000003</v>
      </c>
      <c r="J1566" s="7">
        <f t="shared" si="170"/>
        <v>7403.9146719999999</v>
      </c>
      <c r="K1566" t="e">
        <f>VLOOKUP(A1566,'Cacao Nacional'!B:D,3,0)</f>
        <v>#N/A</v>
      </c>
      <c r="L1566" t="str">
        <f t="shared" si="171"/>
        <v>Abril</v>
      </c>
      <c r="M1566" t="str">
        <f t="shared" si="172"/>
        <v>2019</v>
      </c>
      <c r="N1566" t="str">
        <f t="shared" si="173"/>
        <v>Abril de 2019</v>
      </c>
      <c r="O1566" s="24">
        <f t="shared" si="174"/>
        <v>43565</v>
      </c>
    </row>
    <row r="1567" spans="1:15" x14ac:dyDescent="0.3">
      <c r="A1567" s="1" t="s">
        <v>1742</v>
      </c>
      <c r="B1567" s="1" t="str">
        <f t="shared" si="168"/>
        <v>Abril 11 de 2019</v>
      </c>
      <c r="C1567" s="1" t="s">
        <v>428</v>
      </c>
      <c r="D1567" s="2">
        <v>2351.36</v>
      </c>
      <c r="E1567" s="1" t="s">
        <v>429</v>
      </c>
      <c r="F1567" s="3">
        <v>-1.384019191732792</v>
      </c>
      <c r="G1567" s="1" t="s">
        <v>430</v>
      </c>
      <c r="H1567" s="8">
        <f>VLOOKUP(B1567,'TRM2'!C:D,2,0)</f>
        <v>3095.66</v>
      </c>
      <c r="I1567" s="9">
        <f t="shared" si="169"/>
        <v>7279011.0976</v>
      </c>
      <c r="J1567" s="7">
        <f t="shared" si="170"/>
        <v>7279.0110975999996</v>
      </c>
      <c r="K1567" t="e">
        <f>VLOOKUP(A1567,'Cacao Nacional'!B:D,3,0)</f>
        <v>#N/A</v>
      </c>
      <c r="L1567" t="str">
        <f t="shared" si="171"/>
        <v>Abril</v>
      </c>
      <c r="M1567" t="str">
        <f t="shared" si="172"/>
        <v>2019</v>
      </c>
      <c r="N1567" t="str">
        <f t="shared" si="173"/>
        <v>Abril de 2019</v>
      </c>
      <c r="O1567" s="24">
        <f t="shared" si="174"/>
        <v>43566</v>
      </c>
    </row>
    <row r="1568" spans="1:15" x14ac:dyDescent="0.3">
      <c r="A1568" s="1" t="s">
        <v>1743</v>
      </c>
      <c r="B1568" s="1" t="str">
        <f t="shared" si="168"/>
        <v>Abril 12 de 2019</v>
      </c>
      <c r="C1568" s="1" t="s">
        <v>428</v>
      </c>
      <c r="D1568" s="2">
        <v>2383.61</v>
      </c>
      <c r="E1568" s="1" t="s">
        <v>429</v>
      </c>
      <c r="F1568" s="3">
        <v>1.3715466793685356</v>
      </c>
      <c r="G1568" s="1" t="s">
        <v>430</v>
      </c>
      <c r="H1568" s="8">
        <f>VLOOKUP(B1568,'TRM2'!C:D,2,0)</f>
        <v>3113.91</v>
      </c>
      <c r="I1568" s="9">
        <f t="shared" si="169"/>
        <v>7422347.0151000004</v>
      </c>
      <c r="J1568" s="7">
        <f t="shared" si="170"/>
        <v>7422.3470151000001</v>
      </c>
      <c r="K1568" t="e">
        <f>VLOOKUP(A1568,'Cacao Nacional'!B:D,3,0)</f>
        <v>#N/A</v>
      </c>
      <c r="L1568" t="str">
        <f t="shared" si="171"/>
        <v>Abril</v>
      </c>
      <c r="M1568" t="str">
        <f t="shared" si="172"/>
        <v>2019</v>
      </c>
      <c r="N1568" t="str">
        <f t="shared" si="173"/>
        <v>Abril de 2019</v>
      </c>
      <c r="O1568" s="24">
        <f t="shared" si="174"/>
        <v>43567</v>
      </c>
    </row>
    <row r="1569" spans="1:15" x14ac:dyDescent="0.3">
      <c r="A1569" s="1" t="s">
        <v>295</v>
      </c>
      <c r="B1569" s="1" t="str">
        <f t="shared" si="168"/>
        <v>Abril 15 de 2019</v>
      </c>
      <c r="C1569" s="1" t="s">
        <v>428</v>
      </c>
      <c r="D1569" s="2">
        <v>2344.71</v>
      </c>
      <c r="E1569" s="1" t="s">
        <v>429</v>
      </c>
      <c r="F1569" s="3">
        <v>-1.6319783857258563</v>
      </c>
      <c r="G1569" s="1" t="s">
        <v>430</v>
      </c>
      <c r="H1569" s="8">
        <f>VLOOKUP(B1569,'TRM2'!C:D,2,0)</f>
        <v>3109.32</v>
      </c>
      <c r="I1569" s="9">
        <f t="shared" si="169"/>
        <v>7290453.6972000003</v>
      </c>
      <c r="J1569" s="7">
        <f t="shared" si="170"/>
        <v>7290.4536972000005</v>
      </c>
      <c r="K1569">
        <f>VLOOKUP(A1569,'Cacao Nacional'!B:D,3,0)</f>
        <v>6303.8</v>
      </c>
      <c r="L1569" t="str">
        <f t="shared" si="171"/>
        <v>Abril</v>
      </c>
      <c r="M1569" t="str">
        <f t="shared" si="172"/>
        <v>2019</v>
      </c>
      <c r="N1569" t="str">
        <f t="shared" si="173"/>
        <v>Abril de 2019</v>
      </c>
      <c r="O1569" s="24">
        <f t="shared" si="174"/>
        <v>43570</v>
      </c>
    </row>
    <row r="1570" spans="1:15" x14ac:dyDescent="0.3">
      <c r="A1570" s="1" t="s">
        <v>1744</v>
      </c>
      <c r="B1570" s="1" t="str">
        <f t="shared" si="168"/>
        <v>Abril 16 de 2019</v>
      </c>
      <c r="C1570" s="1" t="s">
        <v>428</v>
      </c>
      <c r="D1570" s="2">
        <v>2311.0100000000002</v>
      </c>
      <c r="E1570" s="1" t="s">
        <v>429</v>
      </c>
      <c r="F1570" s="3">
        <v>-1.4372779576152197</v>
      </c>
      <c r="G1570" s="1" t="s">
        <v>430</v>
      </c>
      <c r="H1570" s="8">
        <f>VLOOKUP(B1570,'TRM2'!C:D,2,0)</f>
        <v>3136.69</v>
      </c>
      <c r="I1570" s="9">
        <f t="shared" si="169"/>
        <v>7248921.9569000006</v>
      </c>
      <c r="J1570" s="7">
        <f t="shared" si="170"/>
        <v>7248.9219569000006</v>
      </c>
      <c r="K1570" t="e">
        <f>VLOOKUP(A1570,'Cacao Nacional'!B:D,3,0)</f>
        <v>#N/A</v>
      </c>
      <c r="L1570" t="str">
        <f t="shared" si="171"/>
        <v>Abril</v>
      </c>
      <c r="M1570" t="str">
        <f t="shared" si="172"/>
        <v>2019</v>
      </c>
      <c r="N1570" t="str">
        <f t="shared" si="173"/>
        <v>Abril de 2019</v>
      </c>
      <c r="O1570" s="24">
        <f t="shared" si="174"/>
        <v>43571</v>
      </c>
    </row>
    <row r="1571" spans="1:15" x14ac:dyDescent="0.3">
      <c r="A1571" s="1" t="s">
        <v>1745</v>
      </c>
      <c r="B1571" s="1" t="str">
        <f t="shared" si="168"/>
        <v>Abril 17 de 2019</v>
      </c>
      <c r="C1571" s="1" t="s">
        <v>428</v>
      </c>
      <c r="D1571" s="2">
        <v>2360.86</v>
      </c>
      <c r="E1571" s="1" t="s">
        <v>429</v>
      </c>
      <c r="F1571" s="3">
        <v>2.157065525462889</v>
      </c>
      <c r="G1571" s="1" t="s">
        <v>430</v>
      </c>
      <c r="H1571" s="8">
        <f>VLOOKUP(B1571,'TRM2'!C:D,2,0)</f>
        <v>3160.87</v>
      </c>
      <c r="I1571" s="9">
        <f t="shared" si="169"/>
        <v>7462371.5482000001</v>
      </c>
      <c r="J1571" s="7">
        <f t="shared" si="170"/>
        <v>7462.3715481999998</v>
      </c>
      <c r="K1571" t="e">
        <f>VLOOKUP(A1571,'Cacao Nacional'!B:D,3,0)</f>
        <v>#N/A</v>
      </c>
      <c r="L1571" t="str">
        <f t="shared" si="171"/>
        <v>Abril</v>
      </c>
      <c r="M1571" t="str">
        <f t="shared" si="172"/>
        <v>2019</v>
      </c>
      <c r="N1571" t="str">
        <f t="shared" si="173"/>
        <v>Abril de 2019</v>
      </c>
      <c r="O1571" s="24">
        <f t="shared" si="174"/>
        <v>43572</v>
      </c>
    </row>
    <row r="1572" spans="1:15" x14ac:dyDescent="0.3">
      <c r="A1572" s="1" t="s">
        <v>1746</v>
      </c>
      <c r="B1572" s="1" t="str">
        <f t="shared" si="168"/>
        <v>Abril 18 de 2019</v>
      </c>
      <c r="C1572" s="1" t="s">
        <v>428</v>
      </c>
      <c r="D1572" s="2">
        <v>2339.0100000000002</v>
      </c>
      <c r="E1572" s="1" t="s">
        <v>429</v>
      </c>
      <c r="F1572" s="3">
        <v>-0.92551019543725199</v>
      </c>
      <c r="G1572" s="1" t="s">
        <v>430</v>
      </c>
      <c r="H1572" s="8">
        <f>VLOOKUP(B1572,'TRM2'!C:D,2,0)</f>
        <v>3160.48</v>
      </c>
      <c r="I1572" s="9">
        <f t="shared" si="169"/>
        <v>7392394.3248000005</v>
      </c>
      <c r="J1572" s="7">
        <f t="shared" si="170"/>
        <v>7392.3943248000005</v>
      </c>
      <c r="K1572" t="e">
        <f>VLOOKUP(A1572,'Cacao Nacional'!B:D,3,0)</f>
        <v>#N/A</v>
      </c>
      <c r="L1572" t="str">
        <f t="shared" si="171"/>
        <v>Abril</v>
      </c>
      <c r="M1572" t="str">
        <f t="shared" si="172"/>
        <v>2019</v>
      </c>
      <c r="N1572" t="str">
        <f t="shared" si="173"/>
        <v>Abril de 2019</v>
      </c>
      <c r="O1572" s="24">
        <f t="shared" si="174"/>
        <v>43573</v>
      </c>
    </row>
    <row r="1573" spans="1:15" x14ac:dyDescent="0.3">
      <c r="A1573" s="1" t="s">
        <v>1747</v>
      </c>
      <c r="B1573" s="1" t="str">
        <f t="shared" si="168"/>
        <v>Abril 19 de 2019</v>
      </c>
      <c r="C1573" s="1" t="s">
        <v>428</v>
      </c>
      <c r="D1573" s="2">
        <v>2339.0100000000002</v>
      </c>
      <c r="E1573" s="1" t="s">
        <v>429</v>
      </c>
      <c r="F1573" s="3">
        <v>0</v>
      </c>
      <c r="G1573" s="1" t="s">
        <v>430</v>
      </c>
      <c r="H1573" s="8">
        <f>VLOOKUP(B1573,'TRM2'!C:D,2,0)</f>
        <v>3160.48</v>
      </c>
      <c r="I1573" s="9">
        <f t="shared" si="169"/>
        <v>7392394.3248000005</v>
      </c>
      <c r="J1573" s="7">
        <f t="shared" si="170"/>
        <v>7392.3943248000005</v>
      </c>
      <c r="K1573" t="e">
        <f>VLOOKUP(A1573,'Cacao Nacional'!B:D,3,0)</f>
        <v>#N/A</v>
      </c>
      <c r="L1573" t="str">
        <f t="shared" si="171"/>
        <v>Abril</v>
      </c>
      <c r="M1573" t="str">
        <f t="shared" si="172"/>
        <v>2019</v>
      </c>
      <c r="N1573" t="str">
        <f t="shared" si="173"/>
        <v>Abril de 2019</v>
      </c>
      <c r="O1573" s="24">
        <f t="shared" si="174"/>
        <v>43574</v>
      </c>
    </row>
    <row r="1574" spans="1:15" x14ac:dyDescent="0.3">
      <c r="A1574" s="1" t="s">
        <v>296</v>
      </c>
      <c r="B1574" s="1" t="str">
        <f t="shared" si="168"/>
        <v>Abril 22 de 2019</v>
      </c>
      <c r="C1574" s="1" t="s">
        <v>428</v>
      </c>
      <c r="D1574" s="2">
        <v>2308.08</v>
      </c>
      <c r="E1574" s="1" t="s">
        <v>429</v>
      </c>
      <c r="F1574" s="3">
        <v>-1.3223543293957822</v>
      </c>
      <c r="G1574" s="1" t="s">
        <v>430</v>
      </c>
      <c r="H1574" s="8">
        <f>VLOOKUP(B1574,'TRM2'!C:D,2,0)</f>
        <v>3160.48</v>
      </c>
      <c r="I1574" s="9">
        <f t="shared" si="169"/>
        <v>7294640.6783999996</v>
      </c>
      <c r="J1574" s="7">
        <f t="shared" si="170"/>
        <v>7294.6406784000001</v>
      </c>
      <c r="K1574">
        <f>VLOOKUP(A1574,'Cacao Nacional'!B:D,3,0)</f>
        <v>6361.8</v>
      </c>
      <c r="L1574" t="str">
        <f t="shared" si="171"/>
        <v>Abril</v>
      </c>
      <c r="M1574" t="str">
        <f t="shared" si="172"/>
        <v>2019</v>
      </c>
      <c r="N1574" t="str">
        <f t="shared" si="173"/>
        <v>Abril de 2019</v>
      </c>
      <c r="O1574" s="24">
        <f t="shared" si="174"/>
        <v>43577</v>
      </c>
    </row>
    <row r="1575" spans="1:15" x14ac:dyDescent="0.3">
      <c r="A1575" s="1" t="s">
        <v>1748</v>
      </c>
      <c r="B1575" s="1" t="str">
        <f t="shared" si="168"/>
        <v>Abril 23 de 2019</v>
      </c>
      <c r="C1575" s="1" t="s">
        <v>428</v>
      </c>
      <c r="D1575" s="2">
        <v>2273.8200000000002</v>
      </c>
      <c r="E1575" s="1" t="s">
        <v>429</v>
      </c>
      <c r="F1575" s="3">
        <v>-1.4843506290943018</v>
      </c>
      <c r="G1575" s="1" t="s">
        <v>430</v>
      </c>
      <c r="H1575" s="8">
        <f>VLOOKUP(B1575,'TRM2'!C:D,2,0)</f>
        <v>3149.99</v>
      </c>
      <c r="I1575" s="9">
        <f t="shared" si="169"/>
        <v>7162510.2618000004</v>
      </c>
      <c r="J1575" s="7">
        <f t="shared" si="170"/>
        <v>7162.5102618000001</v>
      </c>
      <c r="K1575" t="e">
        <f>VLOOKUP(A1575,'Cacao Nacional'!B:D,3,0)</f>
        <v>#N/A</v>
      </c>
      <c r="L1575" t="str">
        <f t="shared" si="171"/>
        <v>Abril</v>
      </c>
      <c r="M1575" t="str">
        <f t="shared" si="172"/>
        <v>2019</v>
      </c>
      <c r="N1575" t="str">
        <f t="shared" si="173"/>
        <v>Abril de 2019</v>
      </c>
      <c r="O1575" s="24">
        <f t="shared" si="174"/>
        <v>43578</v>
      </c>
    </row>
    <row r="1576" spans="1:15" x14ac:dyDescent="0.3">
      <c r="A1576" s="1" t="s">
        <v>1749</v>
      </c>
      <c r="B1576" s="1" t="str">
        <f t="shared" si="168"/>
        <v>Abril 24 de 2019</v>
      </c>
      <c r="C1576" s="1" t="s">
        <v>428</v>
      </c>
      <c r="D1576" s="2">
        <v>2234.73</v>
      </c>
      <c r="E1576" s="1" t="s">
        <v>429</v>
      </c>
      <c r="F1576" s="3">
        <v>-1.7191334406417458</v>
      </c>
      <c r="G1576" s="1" t="s">
        <v>430</v>
      </c>
      <c r="H1576" s="8">
        <f>VLOOKUP(B1576,'TRM2'!C:D,2,0)</f>
        <v>3177.94</v>
      </c>
      <c r="I1576" s="9">
        <f t="shared" si="169"/>
        <v>7101837.8562000003</v>
      </c>
      <c r="J1576" s="7">
        <f t="shared" si="170"/>
        <v>7101.8378562000007</v>
      </c>
      <c r="K1576" t="e">
        <f>VLOOKUP(A1576,'Cacao Nacional'!B:D,3,0)</f>
        <v>#N/A</v>
      </c>
      <c r="L1576" t="str">
        <f t="shared" si="171"/>
        <v>Abril</v>
      </c>
      <c r="M1576" t="str">
        <f t="shared" si="172"/>
        <v>2019</v>
      </c>
      <c r="N1576" t="str">
        <f t="shared" si="173"/>
        <v>Abril de 2019</v>
      </c>
      <c r="O1576" s="24">
        <f t="shared" si="174"/>
        <v>43579</v>
      </c>
    </row>
    <row r="1577" spans="1:15" x14ac:dyDescent="0.3">
      <c r="A1577" s="1" t="s">
        <v>1750</v>
      </c>
      <c r="B1577" s="1" t="str">
        <f t="shared" si="168"/>
        <v>Abril 25 de 2019</v>
      </c>
      <c r="C1577" s="1" t="s">
        <v>428</v>
      </c>
      <c r="D1577" s="2">
        <v>2262.06</v>
      </c>
      <c r="E1577" s="1" t="s">
        <v>429</v>
      </c>
      <c r="F1577" s="3">
        <v>1.2229665328697394</v>
      </c>
      <c r="G1577" s="1" t="s">
        <v>430</v>
      </c>
      <c r="H1577" s="8">
        <f>VLOOKUP(B1577,'TRM2'!C:D,2,0)</f>
        <v>3213.23</v>
      </c>
      <c r="I1577" s="9">
        <f t="shared" si="169"/>
        <v>7268519.0537999999</v>
      </c>
      <c r="J1577" s="7">
        <f t="shared" si="170"/>
        <v>7268.5190537999997</v>
      </c>
      <c r="K1577" t="e">
        <f>VLOOKUP(A1577,'Cacao Nacional'!B:D,3,0)</f>
        <v>#N/A</v>
      </c>
      <c r="L1577" t="str">
        <f t="shared" si="171"/>
        <v>Abril</v>
      </c>
      <c r="M1577" t="str">
        <f t="shared" si="172"/>
        <v>2019</v>
      </c>
      <c r="N1577" t="str">
        <f t="shared" si="173"/>
        <v>Abril de 2019</v>
      </c>
      <c r="O1577" s="24">
        <f t="shared" si="174"/>
        <v>43580</v>
      </c>
    </row>
    <row r="1578" spans="1:15" x14ac:dyDescent="0.3">
      <c r="A1578" s="1" t="s">
        <v>1751</v>
      </c>
      <c r="B1578" s="1" t="str">
        <f t="shared" si="168"/>
        <v>Abril 26 de 2019</v>
      </c>
      <c r="C1578" s="1" t="s">
        <v>428</v>
      </c>
      <c r="D1578" s="2">
        <v>2302.5700000000002</v>
      </c>
      <c r="E1578" s="1" t="s">
        <v>429</v>
      </c>
      <c r="F1578" s="3">
        <v>1.7908455124974676</v>
      </c>
      <c r="G1578" s="1" t="s">
        <v>430</v>
      </c>
      <c r="H1578" s="8">
        <f>VLOOKUP(B1578,'TRM2'!C:D,2,0)</f>
        <v>3237.98</v>
      </c>
      <c r="I1578" s="9">
        <f t="shared" si="169"/>
        <v>7455675.6086000009</v>
      </c>
      <c r="J1578" s="7">
        <f t="shared" si="170"/>
        <v>7455.6756086000005</v>
      </c>
      <c r="K1578" t="e">
        <f>VLOOKUP(A1578,'Cacao Nacional'!B:D,3,0)</f>
        <v>#N/A</v>
      </c>
      <c r="L1578" t="str">
        <f t="shared" si="171"/>
        <v>Abril</v>
      </c>
      <c r="M1578" t="str">
        <f t="shared" si="172"/>
        <v>2019</v>
      </c>
      <c r="N1578" t="str">
        <f t="shared" si="173"/>
        <v>Abril de 2019</v>
      </c>
      <c r="O1578" s="24">
        <f t="shared" si="174"/>
        <v>43581</v>
      </c>
    </row>
    <row r="1579" spans="1:15" x14ac:dyDescent="0.3">
      <c r="A1579" s="1" t="s">
        <v>297</v>
      </c>
      <c r="B1579" s="1" t="str">
        <f t="shared" si="168"/>
        <v>Abril 29 de 2019</v>
      </c>
      <c r="C1579" s="1" t="s">
        <v>428</v>
      </c>
      <c r="D1579" s="2">
        <v>2249.69</v>
      </c>
      <c r="E1579" s="1" t="s">
        <v>429</v>
      </c>
      <c r="F1579" s="3">
        <v>-2.2965642738331562</v>
      </c>
      <c r="G1579" s="1" t="s">
        <v>430</v>
      </c>
      <c r="H1579" s="8">
        <f>VLOOKUP(B1579,'TRM2'!C:D,2,0)</f>
        <v>3227.79</v>
      </c>
      <c r="I1579" s="9">
        <f t="shared" si="169"/>
        <v>7261526.8851000005</v>
      </c>
      <c r="J1579" s="7">
        <f t="shared" si="170"/>
        <v>7261.526885100001</v>
      </c>
      <c r="K1579">
        <f>VLOOKUP(A1579,'Cacao Nacional'!B:D,3,0)</f>
        <v>6232</v>
      </c>
      <c r="L1579" t="str">
        <f t="shared" si="171"/>
        <v>Abril</v>
      </c>
      <c r="M1579" t="str">
        <f t="shared" si="172"/>
        <v>2019</v>
      </c>
      <c r="N1579" t="str">
        <f t="shared" si="173"/>
        <v>Abril de 2019</v>
      </c>
      <c r="O1579" s="24">
        <f t="shared" si="174"/>
        <v>43584</v>
      </c>
    </row>
    <row r="1580" spans="1:15" x14ac:dyDescent="0.3">
      <c r="A1580" s="1" t="s">
        <v>1752</v>
      </c>
      <c r="B1580" s="1" t="str">
        <f t="shared" si="168"/>
        <v>Abril 30 de 2019</v>
      </c>
      <c r="C1580" s="1" t="s">
        <v>428</v>
      </c>
      <c r="D1580" s="2">
        <v>2339.12</v>
      </c>
      <c r="E1580" s="1" t="s">
        <v>429</v>
      </c>
      <c r="F1580" s="3">
        <v>3.9752143628677654</v>
      </c>
      <c r="G1580" s="1" t="s">
        <v>430</v>
      </c>
      <c r="H1580" s="8">
        <f>VLOOKUP(B1580,'TRM2'!C:D,2,0)</f>
        <v>3247.72</v>
      </c>
      <c r="I1580" s="9">
        <f t="shared" si="169"/>
        <v>7596806.8063999992</v>
      </c>
      <c r="J1580" s="7">
        <f t="shared" si="170"/>
        <v>7596.806806399999</v>
      </c>
      <c r="K1580" t="e">
        <f>VLOOKUP(A1580,'Cacao Nacional'!B:D,3,0)</f>
        <v>#N/A</v>
      </c>
      <c r="L1580" t="str">
        <f t="shared" si="171"/>
        <v>Abril</v>
      </c>
      <c r="M1580" t="str">
        <f t="shared" si="172"/>
        <v>2019</v>
      </c>
      <c r="N1580" t="str">
        <f t="shared" si="173"/>
        <v>Abril de 2019</v>
      </c>
      <c r="O1580" s="24">
        <f t="shared" si="174"/>
        <v>43585</v>
      </c>
    </row>
    <row r="1581" spans="1:15" x14ac:dyDescent="0.3">
      <c r="A1581" s="1" t="s">
        <v>1753</v>
      </c>
      <c r="B1581" s="1" t="str">
        <f t="shared" si="168"/>
        <v>Mayo 2 de 2019</v>
      </c>
      <c r="C1581" s="1" t="s">
        <v>428</v>
      </c>
      <c r="D1581" s="2">
        <v>2311.4299999999998</v>
      </c>
      <c r="E1581" s="1" t="s">
        <v>429</v>
      </c>
      <c r="F1581" s="3">
        <v>-1.1837785149970952</v>
      </c>
      <c r="G1581" s="1" t="s">
        <v>430</v>
      </c>
      <c r="H1581" s="8">
        <f>VLOOKUP(B1581,'TRM2'!C:D,2,0)</f>
        <v>3233.97</v>
      </c>
      <c r="I1581" s="9">
        <f t="shared" si="169"/>
        <v>7475095.2770999987</v>
      </c>
      <c r="J1581" s="7">
        <f t="shared" si="170"/>
        <v>7475.0952770999984</v>
      </c>
      <c r="K1581" t="e">
        <f>VLOOKUP(A1581,'Cacao Nacional'!B:D,3,0)</f>
        <v>#N/A</v>
      </c>
      <c r="L1581" t="str">
        <f t="shared" si="171"/>
        <v>Mayo</v>
      </c>
      <c r="M1581" t="str">
        <f t="shared" si="172"/>
        <v>2019</v>
      </c>
      <c r="N1581" t="str">
        <f t="shared" si="173"/>
        <v>Mayo de 2019</v>
      </c>
      <c r="O1581" s="24">
        <f t="shared" si="174"/>
        <v>43587</v>
      </c>
    </row>
    <row r="1582" spans="1:15" x14ac:dyDescent="0.3">
      <c r="A1582" s="1" t="s">
        <v>1754</v>
      </c>
      <c r="B1582" s="1" t="str">
        <f t="shared" si="168"/>
        <v>Mayo 3 de 2019</v>
      </c>
      <c r="C1582" s="1" t="s">
        <v>428</v>
      </c>
      <c r="D1582" s="2">
        <v>2344.19</v>
      </c>
      <c r="E1582" s="1" t="s">
        <v>429</v>
      </c>
      <c r="F1582" s="3">
        <v>1.4173044392432486</v>
      </c>
      <c r="G1582" s="1" t="s">
        <v>430</v>
      </c>
      <c r="H1582" s="8">
        <f>VLOOKUP(B1582,'TRM2'!C:D,2,0)</f>
        <v>3262.17</v>
      </c>
      <c r="I1582" s="9">
        <f t="shared" si="169"/>
        <v>7647146.2923000008</v>
      </c>
      <c r="J1582" s="7">
        <f t="shared" si="170"/>
        <v>7647.1462923000008</v>
      </c>
      <c r="K1582" t="e">
        <f>VLOOKUP(A1582,'Cacao Nacional'!B:D,3,0)</f>
        <v>#N/A</v>
      </c>
      <c r="L1582" t="str">
        <f t="shared" si="171"/>
        <v>Mayo</v>
      </c>
      <c r="M1582" t="str">
        <f t="shared" si="172"/>
        <v>2019</v>
      </c>
      <c r="N1582" t="str">
        <f t="shared" si="173"/>
        <v>Mayo de 2019</v>
      </c>
      <c r="O1582" s="24">
        <f t="shared" si="174"/>
        <v>43588</v>
      </c>
    </row>
    <row r="1583" spans="1:15" x14ac:dyDescent="0.3">
      <c r="A1583" s="1" t="s">
        <v>298</v>
      </c>
      <c r="B1583" s="1" t="str">
        <f t="shared" si="168"/>
        <v>Mayo 6 de 2019</v>
      </c>
      <c r="C1583" s="1" t="s">
        <v>428</v>
      </c>
      <c r="D1583" s="2">
        <v>2313.81</v>
      </c>
      <c r="E1583" s="1" t="s">
        <v>429</v>
      </c>
      <c r="F1583" s="3">
        <v>-1.2959700365584748</v>
      </c>
      <c r="G1583" s="1" t="s">
        <v>430</v>
      </c>
      <c r="H1583" s="8">
        <f>VLOOKUP(B1583,'TRM2'!C:D,2,0)</f>
        <v>3240.44</v>
      </c>
      <c r="I1583" s="9">
        <f t="shared" si="169"/>
        <v>7497762.4764</v>
      </c>
      <c r="J1583" s="7">
        <f t="shared" si="170"/>
        <v>7497.7624764000002</v>
      </c>
      <c r="K1583">
        <f>VLOOKUP(A1583,'Cacao Nacional'!B:D,3,0)</f>
        <v>6453.5</v>
      </c>
      <c r="L1583" t="str">
        <f t="shared" si="171"/>
        <v>Mayo</v>
      </c>
      <c r="M1583" t="str">
        <f t="shared" si="172"/>
        <v>2019</v>
      </c>
      <c r="N1583" t="str">
        <f t="shared" si="173"/>
        <v>Mayo de 2019</v>
      </c>
      <c r="O1583" s="24">
        <f t="shared" si="174"/>
        <v>43591</v>
      </c>
    </row>
    <row r="1584" spans="1:15" x14ac:dyDescent="0.3">
      <c r="A1584" s="1" t="s">
        <v>1755</v>
      </c>
      <c r="B1584" s="1" t="str">
        <f t="shared" si="168"/>
        <v>Mayo 7 de 2019</v>
      </c>
      <c r="C1584" s="1" t="s">
        <v>428</v>
      </c>
      <c r="D1584" s="2">
        <v>2282.08</v>
      </c>
      <c r="E1584" s="1" t="s">
        <v>429</v>
      </c>
      <c r="F1584" s="3">
        <v>-1.371331267476587</v>
      </c>
      <c r="G1584" s="1" t="s">
        <v>430</v>
      </c>
      <c r="H1584" s="8">
        <f>VLOOKUP(B1584,'TRM2'!C:D,2,0)</f>
        <v>3254.03</v>
      </c>
      <c r="I1584" s="9">
        <f t="shared" si="169"/>
        <v>7425956.7823999999</v>
      </c>
      <c r="J1584" s="7">
        <f t="shared" si="170"/>
        <v>7425.9567823999996</v>
      </c>
      <c r="K1584" t="e">
        <f>VLOOKUP(A1584,'Cacao Nacional'!B:D,3,0)</f>
        <v>#N/A</v>
      </c>
      <c r="L1584" t="str">
        <f t="shared" si="171"/>
        <v>Mayo</v>
      </c>
      <c r="M1584" t="str">
        <f t="shared" si="172"/>
        <v>2019</v>
      </c>
      <c r="N1584" t="str">
        <f t="shared" si="173"/>
        <v>Mayo de 2019</v>
      </c>
      <c r="O1584" s="24">
        <f t="shared" si="174"/>
        <v>43592</v>
      </c>
    </row>
    <row r="1585" spans="1:15" x14ac:dyDescent="0.3">
      <c r="A1585" s="1" t="s">
        <v>1756</v>
      </c>
      <c r="B1585" s="1" t="str">
        <f t="shared" si="168"/>
        <v>Mayo 8 de 2019</v>
      </c>
      <c r="C1585" s="1" t="s">
        <v>428</v>
      </c>
      <c r="D1585" s="2">
        <v>2288.84</v>
      </c>
      <c r="E1585" s="1" t="s">
        <v>429</v>
      </c>
      <c r="F1585" s="3">
        <v>0.29622099137629787</v>
      </c>
      <c r="G1585" s="1" t="s">
        <v>430</v>
      </c>
      <c r="H1585" s="8">
        <f>VLOOKUP(B1585,'TRM2'!C:D,2,0)</f>
        <v>3288.81</v>
      </c>
      <c r="I1585" s="9">
        <f t="shared" si="169"/>
        <v>7527559.8804000001</v>
      </c>
      <c r="J1585" s="7">
        <f t="shared" si="170"/>
        <v>7527.5598804000001</v>
      </c>
      <c r="K1585" t="e">
        <f>VLOOKUP(A1585,'Cacao Nacional'!B:D,3,0)</f>
        <v>#N/A</v>
      </c>
      <c r="L1585" t="str">
        <f t="shared" si="171"/>
        <v>Mayo</v>
      </c>
      <c r="M1585" t="str">
        <f t="shared" si="172"/>
        <v>2019</v>
      </c>
      <c r="N1585" t="str">
        <f t="shared" si="173"/>
        <v>Mayo de 2019</v>
      </c>
      <c r="O1585" s="24">
        <f t="shared" si="174"/>
        <v>43593</v>
      </c>
    </row>
    <row r="1586" spans="1:15" x14ac:dyDescent="0.3">
      <c r="A1586" s="1" t="s">
        <v>1757</v>
      </c>
      <c r="B1586" s="1" t="str">
        <f t="shared" si="168"/>
        <v>Mayo 9 de 2019</v>
      </c>
      <c r="C1586" s="1" t="s">
        <v>428</v>
      </c>
      <c r="D1586" s="2">
        <v>2288.84</v>
      </c>
      <c r="E1586" s="1" t="s">
        <v>429</v>
      </c>
      <c r="F1586" s="3">
        <v>0</v>
      </c>
      <c r="G1586" s="1" t="s">
        <v>430</v>
      </c>
      <c r="H1586" s="8">
        <f>VLOOKUP(B1586,'TRM2'!C:D,2,0)</f>
        <v>3290.12</v>
      </c>
      <c r="I1586" s="9">
        <f t="shared" si="169"/>
        <v>7530558.2608000003</v>
      </c>
      <c r="J1586" s="7">
        <f t="shared" si="170"/>
        <v>7530.5582608000004</v>
      </c>
      <c r="K1586" t="e">
        <f>VLOOKUP(A1586,'Cacao Nacional'!B:D,3,0)</f>
        <v>#N/A</v>
      </c>
      <c r="L1586" t="str">
        <f t="shared" si="171"/>
        <v>Mayo</v>
      </c>
      <c r="M1586" t="str">
        <f t="shared" si="172"/>
        <v>2019</v>
      </c>
      <c r="N1586" t="str">
        <f t="shared" si="173"/>
        <v>Mayo de 2019</v>
      </c>
      <c r="O1586" s="24">
        <f t="shared" si="174"/>
        <v>43594</v>
      </c>
    </row>
    <row r="1587" spans="1:15" x14ac:dyDescent="0.3">
      <c r="A1587" s="1" t="s">
        <v>1758</v>
      </c>
      <c r="B1587" s="1" t="str">
        <f t="shared" si="168"/>
        <v>Mayo 10 de 2019</v>
      </c>
      <c r="C1587" s="1" t="s">
        <v>428</v>
      </c>
      <c r="D1587" s="2">
        <v>2273.48</v>
      </c>
      <c r="E1587" s="1" t="s">
        <v>429</v>
      </c>
      <c r="F1587" s="3">
        <v>-0.67108229496164551</v>
      </c>
      <c r="G1587" s="1" t="s">
        <v>430</v>
      </c>
      <c r="H1587" s="8">
        <f>VLOOKUP(B1587,'TRM2'!C:D,2,0)</f>
        <v>3293.62</v>
      </c>
      <c r="I1587" s="9">
        <f t="shared" si="169"/>
        <v>7487979.1975999996</v>
      </c>
      <c r="J1587" s="7">
        <f t="shared" si="170"/>
        <v>7487.9791975999997</v>
      </c>
      <c r="K1587" t="e">
        <f>VLOOKUP(A1587,'Cacao Nacional'!B:D,3,0)</f>
        <v>#N/A</v>
      </c>
      <c r="L1587" t="str">
        <f t="shared" si="171"/>
        <v>Mayo</v>
      </c>
      <c r="M1587" t="str">
        <f t="shared" si="172"/>
        <v>2019</v>
      </c>
      <c r="N1587" t="str">
        <f t="shared" si="173"/>
        <v>Mayo de 2019</v>
      </c>
      <c r="O1587" s="24">
        <f t="shared" si="174"/>
        <v>43595</v>
      </c>
    </row>
    <row r="1588" spans="1:15" x14ac:dyDescent="0.3">
      <c r="A1588" s="1" t="s">
        <v>1759</v>
      </c>
      <c r="B1588" s="1" t="str">
        <f t="shared" si="168"/>
        <v>Mayo 13 de 2019</v>
      </c>
      <c r="C1588" s="1" t="s">
        <v>428</v>
      </c>
      <c r="D1588" s="2">
        <v>2253.0100000000002</v>
      </c>
      <c r="E1588" s="1" t="s">
        <v>429</v>
      </c>
      <c r="F1588" s="3">
        <v>-0.9003817935499675</v>
      </c>
      <c r="G1588" s="1" t="s">
        <v>430</v>
      </c>
      <c r="H1588" s="8">
        <f>VLOOKUP(B1588,'TRM2'!C:D,2,0)</f>
        <v>3274.3</v>
      </c>
      <c r="I1588" s="9">
        <f t="shared" si="169"/>
        <v>7377030.6430000011</v>
      </c>
      <c r="J1588" s="7">
        <f t="shared" si="170"/>
        <v>7377.030643000001</v>
      </c>
      <c r="K1588">
        <f>VLOOKUP(A1588,'Cacao Nacional'!B:D,3,0)</f>
        <v>6491.7</v>
      </c>
      <c r="L1588" t="str">
        <f t="shared" si="171"/>
        <v>Mayo</v>
      </c>
      <c r="M1588" t="str">
        <f t="shared" si="172"/>
        <v>2019</v>
      </c>
      <c r="N1588" t="str">
        <f t="shared" si="173"/>
        <v>Mayo de 2019</v>
      </c>
      <c r="O1588" s="24">
        <f t="shared" si="174"/>
        <v>43598</v>
      </c>
    </row>
    <row r="1589" spans="1:15" x14ac:dyDescent="0.3">
      <c r="A1589" s="1" t="s">
        <v>1760</v>
      </c>
      <c r="B1589" s="1" t="str">
        <f t="shared" si="168"/>
        <v>Mayo 14 de 2019</v>
      </c>
      <c r="C1589" s="1" t="s">
        <v>428</v>
      </c>
      <c r="D1589" s="2">
        <v>2241.38</v>
      </c>
      <c r="E1589" s="1" t="s">
        <v>429</v>
      </c>
      <c r="F1589" s="3">
        <v>-0.51619833023378092</v>
      </c>
      <c r="G1589" s="1" t="s">
        <v>430</v>
      </c>
      <c r="H1589" s="8">
        <f>VLOOKUP(B1589,'TRM2'!C:D,2,0)</f>
        <v>3299.01</v>
      </c>
      <c r="I1589" s="9">
        <f t="shared" si="169"/>
        <v>7394335.0338000013</v>
      </c>
      <c r="J1589" s="7">
        <f t="shared" si="170"/>
        <v>7394.3350338000009</v>
      </c>
      <c r="K1589" t="e">
        <f>VLOOKUP(A1589,'Cacao Nacional'!B:D,3,0)</f>
        <v>#N/A</v>
      </c>
      <c r="L1589" t="str">
        <f t="shared" si="171"/>
        <v>Mayo</v>
      </c>
      <c r="M1589" t="str">
        <f t="shared" si="172"/>
        <v>2019</v>
      </c>
      <c r="N1589" t="str">
        <f t="shared" si="173"/>
        <v>Mayo de 2019</v>
      </c>
      <c r="O1589" s="24">
        <f t="shared" si="174"/>
        <v>43599</v>
      </c>
    </row>
    <row r="1590" spans="1:15" x14ac:dyDescent="0.3">
      <c r="A1590" s="1" t="s">
        <v>1761</v>
      </c>
      <c r="B1590" s="1" t="str">
        <f t="shared" si="168"/>
        <v>Mayo 15 de 2019</v>
      </c>
      <c r="C1590" s="1" t="s">
        <v>428</v>
      </c>
      <c r="D1590" s="2">
        <v>2260.23</v>
      </c>
      <c r="E1590" s="1" t="s">
        <v>429</v>
      </c>
      <c r="F1590" s="3">
        <v>0.84099974123084464</v>
      </c>
      <c r="G1590" s="1" t="s">
        <v>430</v>
      </c>
      <c r="H1590" s="8">
        <f>VLOOKUP(B1590,'TRM2'!C:D,2,0)</f>
        <v>3285.14</v>
      </c>
      <c r="I1590" s="9">
        <f t="shared" si="169"/>
        <v>7425171.9821999995</v>
      </c>
      <c r="J1590" s="7">
        <f t="shared" si="170"/>
        <v>7425.1719821999995</v>
      </c>
      <c r="K1590" t="e">
        <f>VLOOKUP(A1590,'Cacao Nacional'!B:D,3,0)</f>
        <v>#N/A</v>
      </c>
      <c r="L1590" t="str">
        <f t="shared" si="171"/>
        <v>Mayo</v>
      </c>
      <c r="M1590" t="str">
        <f t="shared" si="172"/>
        <v>2019</v>
      </c>
      <c r="N1590" t="str">
        <f t="shared" si="173"/>
        <v>Mayo de 2019</v>
      </c>
      <c r="O1590" s="24">
        <f t="shared" si="174"/>
        <v>43600</v>
      </c>
    </row>
    <row r="1591" spans="1:15" x14ac:dyDescent="0.3">
      <c r="A1591" s="1" t="s">
        <v>1762</v>
      </c>
      <c r="B1591" s="1" t="str">
        <f t="shared" si="168"/>
        <v>Mayo 16 de 2019</v>
      </c>
      <c r="C1591" s="1" t="s">
        <v>428</v>
      </c>
      <c r="D1591" s="2">
        <v>2304.94</v>
      </c>
      <c r="E1591" s="1" t="s">
        <v>429</v>
      </c>
      <c r="F1591" s="3">
        <v>1.9781172712511574</v>
      </c>
      <c r="G1591" s="1" t="s">
        <v>430</v>
      </c>
      <c r="H1591" s="8">
        <f>VLOOKUP(B1591,'TRM2'!C:D,2,0)</f>
        <v>3295.51</v>
      </c>
      <c r="I1591" s="9">
        <f t="shared" si="169"/>
        <v>7595952.8194000004</v>
      </c>
      <c r="J1591" s="7">
        <f t="shared" si="170"/>
        <v>7595.9528194000004</v>
      </c>
      <c r="K1591" t="e">
        <f>VLOOKUP(A1591,'Cacao Nacional'!B:D,3,0)</f>
        <v>#N/A</v>
      </c>
      <c r="L1591" t="str">
        <f t="shared" si="171"/>
        <v>Mayo</v>
      </c>
      <c r="M1591" t="str">
        <f t="shared" si="172"/>
        <v>2019</v>
      </c>
      <c r="N1591" t="str">
        <f t="shared" si="173"/>
        <v>Mayo de 2019</v>
      </c>
      <c r="O1591" s="24">
        <f t="shared" si="174"/>
        <v>43601</v>
      </c>
    </row>
    <row r="1592" spans="1:15" x14ac:dyDescent="0.3">
      <c r="A1592" s="1" t="s">
        <v>1763</v>
      </c>
      <c r="B1592" s="1" t="str">
        <f t="shared" si="168"/>
        <v>Mayo 17 de 2019</v>
      </c>
      <c r="C1592" s="1" t="s">
        <v>428</v>
      </c>
      <c r="D1592" s="2">
        <v>2283.88</v>
      </c>
      <c r="E1592" s="1" t="s">
        <v>429</v>
      </c>
      <c r="F1592" s="3">
        <v>-0.91368972728140196</v>
      </c>
      <c r="G1592" s="1" t="s">
        <v>430</v>
      </c>
      <c r="H1592" s="8">
        <f>VLOOKUP(B1592,'TRM2'!C:D,2,0)</f>
        <v>3290.27</v>
      </c>
      <c r="I1592" s="9">
        <f t="shared" si="169"/>
        <v>7514581.8476</v>
      </c>
      <c r="J1592" s="7">
        <f t="shared" si="170"/>
        <v>7514.5818476000004</v>
      </c>
      <c r="K1592" t="e">
        <f>VLOOKUP(A1592,'Cacao Nacional'!B:D,3,0)</f>
        <v>#N/A</v>
      </c>
      <c r="L1592" t="str">
        <f t="shared" si="171"/>
        <v>Mayo</v>
      </c>
      <c r="M1592" t="str">
        <f t="shared" si="172"/>
        <v>2019</v>
      </c>
      <c r="N1592" t="str">
        <f t="shared" si="173"/>
        <v>Mayo de 2019</v>
      </c>
      <c r="O1592" s="24">
        <f t="shared" si="174"/>
        <v>43602</v>
      </c>
    </row>
    <row r="1593" spans="1:15" x14ac:dyDescent="0.3">
      <c r="A1593" s="1" t="s">
        <v>1764</v>
      </c>
      <c r="B1593" s="1" t="str">
        <f t="shared" si="168"/>
        <v>Mayo 20 de 2019</v>
      </c>
      <c r="C1593" s="1" t="s">
        <v>428</v>
      </c>
      <c r="D1593" s="2">
        <v>2311.4499999999998</v>
      </c>
      <c r="E1593" s="1" t="s">
        <v>429</v>
      </c>
      <c r="F1593" s="3">
        <v>1.2071562428849023</v>
      </c>
      <c r="G1593" s="1" t="s">
        <v>430</v>
      </c>
      <c r="H1593" s="8">
        <f>VLOOKUP(B1593,'TRM2'!C:D,2,0)</f>
        <v>3313.72</v>
      </c>
      <c r="I1593" s="9">
        <f t="shared" si="169"/>
        <v>7659498.0939999986</v>
      </c>
      <c r="J1593" s="7">
        <f t="shared" si="170"/>
        <v>7659.4980939999987</v>
      </c>
      <c r="K1593">
        <f>VLOOKUP(A1593,'Cacao Nacional'!B:D,3,0)</f>
        <v>6584</v>
      </c>
      <c r="L1593" t="str">
        <f t="shared" si="171"/>
        <v>Mayo</v>
      </c>
      <c r="M1593" t="str">
        <f t="shared" si="172"/>
        <v>2019</v>
      </c>
      <c r="N1593" t="str">
        <f t="shared" si="173"/>
        <v>Mayo de 2019</v>
      </c>
      <c r="O1593" s="24">
        <f t="shared" si="174"/>
        <v>43605</v>
      </c>
    </row>
    <row r="1594" spans="1:15" x14ac:dyDescent="0.3">
      <c r="A1594" s="1" t="s">
        <v>1765</v>
      </c>
      <c r="B1594" s="1" t="str">
        <f t="shared" si="168"/>
        <v>Mayo 21 de 2019</v>
      </c>
      <c r="C1594" s="1" t="s">
        <v>428</v>
      </c>
      <c r="D1594" s="2">
        <v>2356.7800000000002</v>
      </c>
      <c r="E1594" s="1" t="s">
        <v>429</v>
      </c>
      <c r="F1594" s="3">
        <v>1.9611066646477486</v>
      </c>
      <c r="G1594" s="1" t="s">
        <v>430</v>
      </c>
      <c r="H1594" s="8">
        <f>VLOOKUP(B1594,'TRM2'!C:D,2,0)</f>
        <v>3342.21</v>
      </c>
      <c r="I1594" s="9">
        <f t="shared" si="169"/>
        <v>7876853.6838000007</v>
      </c>
      <c r="J1594" s="7">
        <f t="shared" si="170"/>
        <v>7876.8536838000009</v>
      </c>
      <c r="K1594" t="e">
        <f>VLOOKUP(A1594,'Cacao Nacional'!B:D,3,0)</f>
        <v>#N/A</v>
      </c>
      <c r="L1594" t="str">
        <f t="shared" si="171"/>
        <v>Mayo</v>
      </c>
      <c r="M1594" t="str">
        <f t="shared" si="172"/>
        <v>2019</v>
      </c>
      <c r="N1594" t="str">
        <f t="shared" si="173"/>
        <v>Mayo de 2019</v>
      </c>
      <c r="O1594" s="24">
        <f t="shared" si="174"/>
        <v>43606</v>
      </c>
    </row>
    <row r="1595" spans="1:15" x14ac:dyDescent="0.3">
      <c r="A1595" s="1" t="s">
        <v>1766</v>
      </c>
      <c r="B1595" s="1" t="str">
        <f t="shared" si="168"/>
        <v>Mayo 22 de 2019</v>
      </c>
      <c r="C1595" s="1" t="s">
        <v>428</v>
      </c>
      <c r="D1595" s="2">
        <v>2335.29</v>
      </c>
      <c r="E1595" s="1" t="s">
        <v>429</v>
      </c>
      <c r="F1595" s="3">
        <v>-0.9118373373840678</v>
      </c>
      <c r="G1595" s="1" t="s">
        <v>430</v>
      </c>
      <c r="H1595" s="8">
        <f>VLOOKUP(B1595,'TRM2'!C:D,2,0)</f>
        <v>3344.45</v>
      </c>
      <c r="I1595" s="9">
        <f t="shared" si="169"/>
        <v>7810260.6404999997</v>
      </c>
      <c r="J1595" s="7">
        <f t="shared" si="170"/>
        <v>7810.2606404999997</v>
      </c>
      <c r="K1595" t="e">
        <f>VLOOKUP(A1595,'Cacao Nacional'!B:D,3,0)</f>
        <v>#N/A</v>
      </c>
      <c r="L1595" t="str">
        <f t="shared" si="171"/>
        <v>Mayo</v>
      </c>
      <c r="M1595" t="str">
        <f t="shared" si="172"/>
        <v>2019</v>
      </c>
      <c r="N1595" t="str">
        <f t="shared" si="173"/>
        <v>Mayo de 2019</v>
      </c>
      <c r="O1595" s="24">
        <f t="shared" si="174"/>
        <v>43607</v>
      </c>
    </row>
    <row r="1596" spans="1:15" x14ac:dyDescent="0.3">
      <c r="A1596" s="1" t="s">
        <v>1767</v>
      </c>
      <c r="B1596" s="1" t="str">
        <f t="shared" si="168"/>
        <v>Mayo 23 de 2019</v>
      </c>
      <c r="C1596" s="1" t="s">
        <v>428</v>
      </c>
      <c r="D1596" s="2">
        <v>2347.56</v>
      </c>
      <c r="E1596" s="1" t="s">
        <v>429</v>
      </c>
      <c r="F1596" s="3">
        <v>0.52541654355561762</v>
      </c>
      <c r="G1596" s="1" t="s">
        <v>430</v>
      </c>
      <c r="H1596" s="8">
        <f>VLOOKUP(B1596,'TRM2'!C:D,2,0)</f>
        <v>3340.96</v>
      </c>
      <c r="I1596" s="9">
        <f t="shared" si="169"/>
        <v>7843104.0575999999</v>
      </c>
      <c r="J1596" s="7">
        <f t="shared" si="170"/>
        <v>7843.1040575999996</v>
      </c>
      <c r="K1596" t="e">
        <f>VLOOKUP(A1596,'Cacao Nacional'!B:D,3,0)</f>
        <v>#N/A</v>
      </c>
      <c r="L1596" t="str">
        <f t="shared" si="171"/>
        <v>Mayo</v>
      </c>
      <c r="M1596" t="str">
        <f t="shared" si="172"/>
        <v>2019</v>
      </c>
      <c r="N1596" t="str">
        <f t="shared" si="173"/>
        <v>Mayo de 2019</v>
      </c>
      <c r="O1596" s="24">
        <f t="shared" si="174"/>
        <v>43608</v>
      </c>
    </row>
    <row r="1597" spans="1:15" x14ac:dyDescent="0.3">
      <c r="A1597" s="1" t="s">
        <v>1768</v>
      </c>
      <c r="B1597" s="1" t="str">
        <f t="shared" si="168"/>
        <v>Mayo 24 de 2019</v>
      </c>
      <c r="C1597" s="1" t="s">
        <v>428</v>
      </c>
      <c r="D1597" s="2">
        <v>2374.88</v>
      </c>
      <c r="E1597" s="1" t="s">
        <v>429</v>
      </c>
      <c r="F1597" s="3">
        <v>1.1637615226021982</v>
      </c>
      <c r="G1597" s="1" t="s">
        <v>430</v>
      </c>
      <c r="H1597" s="8">
        <f>VLOOKUP(B1597,'TRM2'!C:D,2,0)</f>
        <v>3368.76</v>
      </c>
      <c r="I1597" s="9">
        <f t="shared" si="169"/>
        <v>8000400.7488000011</v>
      </c>
      <c r="J1597" s="7">
        <f t="shared" si="170"/>
        <v>8000.4007488000007</v>
      </c>
      <c r="K1597" t="e">
        <f>VLOOKUP(A1597,'Cacao Nacional'!B:D,3,0)</f>
        <v>#N/A</v>
      </c>
      <c r="L1597" t="str">
        <f t="shared" si="171"/>
        <v>Mayo</v>
      </c>
      <c r="M1597" t="str">
        <f t="shared" si="172"/>
        <v>2019</v>
      </c>
      <c r="N1597" t="str">
        <f t="shared" si="173"/>
        <v>Mayo de 2019</v>
      </c>
      <c r="O1597" s="24">
        <f t="shared" si="174"/>
        <v>43609</v>
      </c>
    </row>
    <row r="1598" spans="1:15" x14ac:dyDescent="0.3">
      <c r="A1598" s="1" t="s">
        <v>1769</v>
      </c>
      <c r="B1598" s="1" t="str">
        <f t="shared" si="168"/>
        <v>Mayo 27 de 2019</v>
      </c>
      <c r="C1598" s="1" t="s">
        <v>428</v>
      </c>
      <c r="D1598" s="2">
        <v>2367.9499999999998</v>
      </c>
      <c r="E1598" s="1" t="s">
        <v>429</v>
      </c>
      <c r="F1598" s="3">
        <v>-0.29180421747626367</v>
      </c>
      <c r="G1598" s="1" t="s">
        <v>430</v>
      </c>
      <c r="H1598" s="8">
        <f>VLOOKUP(B1598,'TRM2'!C:D,2,0)</f>
        <v>3358.84</v>
      </c>
      <c r="I1598" s="9">
        <f t="shared" si="169"/>
        <v>7953565.1779999994</v>
      </c>
      <c r="J1598" s="7">
        <f t="shared" si="170"/>
        <v>7953.5651779999989</v>
      </c>
      <c r="K1598">
        <f>VLOOKUP(A1598,'Cacao Nacional'!B:D,3,0)</f>
        <v>6918.5</v>
      </c>
      <c r="L1598" t="str">
        <f t="shared" si="171"/>
        <v>Mayo</v>
      </c>
      <c r="M1598" t="str">
        <f t="shared" si="172"/>
        <v>2019</v>
      </c>
      <c r="N1598" t="str">
        <f t="shared" si="173"/>
        <v>Mayo de 2019</v>
      </c>
      <c r="O1598" s="24">
        <f t="shared" si="174"/>
        <v>43612</v>
      </c>
    </row>
    <row r="1599" spans="1:15" x14ac:dyDescent="0.3">
      <c r="A1599" s="1" t="s">
        <v>1770</v>
      </c>
      <c r="B1599" s="1" t="str">
        <f t="shared" si="168"/>
        <v>Mayo 28 de 2019</v>
      </c>
      <c r="C1599" s="1" t="s">
        <v>428</v>
      </c>
      <c r="D1599" s="2">
        <v>2367.9499999999998</v>
      </c>
      <c r="E1599" s="1" t="s">
        <v>429</v>
      </c>
      <c r="F1599" s="3">
        <v>0</v>
      </c>
      <c r="G1599" s="1" t="s">
        <v>430</v>
      </c>
      <c r="H1599" s="8">
        <f>VLOOKUP(B1599,'TRM2'!C:D,2,0)</f>
        <v>3358.84</v>
      </c>
      <c r="I1599" s="9">
        <f t="shared" si="169"/>
        <v>7953565.1779999994</v>
      </c>
      <c r="J1599" s="7">
        <f t="shared" si="170"/>
        <v>7953.5651779999989</v>
      </c>
      <c r="K1599" t="e">
        <f>VLOOKUP(A1599,'Cacao Nacional'!B:D,3,0)</f>
        <v>#N/A</v>
      </c>
      <c r="L1599" t="str">
        <f t="shared" si="171"/>
        <v>Mayo</v>
      </c>
      <c r="M1599" t="str">
        <f t="shared" si="172"/>
        <v>2019</v>
      </c>
      <c r="N1599" t="str">
        <f t="shared" si="173"/>
        <v>Mayo de 2019</v>
      </c>
      <c r="O1599" s="24">
        <f t="shared" si="174"/>
        <v>43613</v>
      </c>
    </row>
    <row r="1600" spans="1:15" x14ac:dyDescent="0.3">
      <c r="A1600" s="1" t="s">
        <v>1771</v>
      </c>
      <c r="B1600" s="1" t="str">
        <f t="shared" si="168"/>
        <v>Mayo 29 de 2019</v>
      </c>
      <c r="C1600" s="1" t="s">
        <v>428</v>
      </c>
      <c r="D1600" s="2">
        <v>2360.81</v>
      </c>
      <c r="E1600" s="1" t="s">
        <v>429</v>
      </c>
      <c r="F1600" s="3">
        <v>-0.30152663696445758</v>
      </c>
      <c r="G1600" s="1" t="s">
        <v>430</v>
      </c>
      <c r="H1600" s="8">
        <f>VLOOKUP(B1600,'TRM2'!C:D,2,0)</f>
        <v>3362.48</v>
      </c>
      <c r="I1600" s="9">
        <f t="shared" si="169"/>
        <v>7938176.4088000003</v>
      </c>
      <c r="J1600" s="7">
        <f t="shared" si="170"/>
        <v>7938.1764088</v>
      </c>
      <c r="K1600" t="e">
        <f>VLOOKUP(A1600,'Cacao Nacional'!B:D,3,0)</f>
        <v>#N/A</v>
      </c>
      <c r="L1600" t="str">
        <f t="shared" si="171"/>
        <v>Mayo</v>
      </c>
      <c r="M1600" t="str">
        <f t="shared" si="172"/>
        <v>2019</v>
      </c>
      <c r="N1600" t="str">
        <f t="shared" si="173"/>
        <v>Mayo de 2019</v>
      </c>
      <c r="O1600" s="24">
        <f t="shared" si="174"/>
        <v>43614</v>
      </c>
    </row>
    <row r="1601" spans="1:15" x14ac:dyDescent="0.3">
      <c r="A1601" s="1" t="s">
        <v>1772</v>
      </c>
      <c r="B1601" s="1" t="str">
        <f t="shared" si="168"/>
        <v>Mayo 30 de 2019</v>
      </c>
      <c r="C1601" s="1" t="s">
        <v>428</v>
      </c>
      <c r="D1601" s="2">
        <v>2364.44</v>
      </c>
      <c r="E1601" s="1" t="s">
        <v>429</v>
      </c>
      <c r="F1601" s="3">
        <v>0.15376078549311928</v>
      </c>
      <c r="G1601" s="1" t="s">
        <v>430</v>
      </c>
      <c r="H1601" s="8">
        <f>VLOOKUP(B1601,'TRM2'!C:D,2,0)</f>
        <v>3375.29</v>
      </c>
      <c r="I1601" s="9">
        <f t="shared" si="169"/>
        <v>7980670.6875999998</v>
      </c>
      <c r="J1601" s="7">
        <f t="shared" si="170"/>
        <v>7980.6706875999998</v>
      </c>
      <c r="K1601" t="e">
        <f>VLOOKUP(A1601,'Cacao Nacional'!B:D,3,0)</f>
        <v>#N/A</v>
      </c>
      <c r="L1601" t="str">
        <f t="shared" si="171"/>
        <v>Mayo</v>
      </c>
      <c r="M1601" t="str">
        <f t="shared" si="172"/>
        <v>2019</v>
      </c>
      <c r="N1601" t="str">
        <f t="shared" si="173"/>
        <v>Mayo de 2019</v>
      </c>
      <c r="O1601" s="24">
        <f t="shared" si="174"/>
        <v>43615</v>
      </c>
    </row>
    <row r="1602" spans="1:15" x14ac:dyDescent="0.3">
      <c r="A1602" s="1" t="s">
        <v>1773</v>
      </c>
      <c r="B1602" s="1" t="str">
        <f t="shared" si="168"/>
        <v>Mayo 31 de 2019</v>
      </c>
      <c r="C1602" s="1" t="s">
        <v>428</v>
      </c>
      <c r="D1602" s="2">
        <v>2341.4699999999998</v>
      </c>
      <c r="E1602" s="1" t="s">
        <v>429</v>
      </c>
      <c r="F1602" s="3">
        <v>-0.97147738999510469</v>
      </c>
      <c r="G1602" s="1" t="s">
        <v>430</v>
      </c>
      <c r="H1602" s="8">
        <f>VLOOKUP(B1602,'TRM2'!C:D,2,0)</f>
        <v>3357.82</v>
      </c>
      <c r="I1602" s="9">
        <f t="shared" si="169"/>
        <v>7862234.7953999992</v>
      </c>
      <c r="J1602" s="7">
        <f t="shared" si="170"/>
        <v>7862.2347953999988</v>
      </c>
      <c r="K1602" t="e">
        <f>VLOOKUP(A1602,'Cacao Nacional'!B:D,3,0)</f>
        <v>#N/A</v>
      </c>
      <c r="L1602" t="str">
        <f t="shared" si="171"/>
        <v>Mayo</v>
      </c>
      <c r="M1602" t="str">
        <f t="shared" si="172"/>
        <v>2019</v>
      </c>
      <c r="N1602" t="str">
        <f t="shared" si="173"/>
        <v>Mayo de 2019</v>
      </c>
      <c r="O1602" s="24">
        <f t="shared" si="174"/>
        <v>43616</v>
      </c>
    </row>
    <row r="1603" spans="1:15" x14ac:dyDescent="0.3">
      <c r="A1603" s="1" t="s">
        <v>1774</v>
      </c>
      <c r="B1603" s="1" t="str">
        <f t="shared" ref="B1603:B1666" si="175">MID(A1603,FIND(",",A1603,1)+2,LEN(A1603)-FIND(",",A1603,1))</f>
        <v>Junio 3 de 2019</v>
      </c>
      <c r="C1603" s="1" t="s">
        <v>428</v>
      </c>
      <c r="D1603" s="2">
        <v>2297.4499999999998</v>
      </c>
      <c r="E1603" s="1" t="s">
        <v>429</v>
      </c>
      <c r="F1603" s="3">
        <v>-1.8800155457896102</v>
      </c>
      <c r="G1603" s="1" t="s">
        <v>430</v>
      </c>
      <c r="H1603" s="8">
        <f>VLOOKUP(B1603,'TRM2'!C:D,2,0)</f>
        <v>3377.16</v>
      </c>
      <c r="I1603" s="9">
        <f t="shared" ref="I1603:I1666" si="176">D1603*H1603</f>
        <v>7758856.2419999987</v>
      </c>
      <c r="J1603" s="7">
        <f t="shared" ref="J1603:J1666" si="177">I1603/1000</f>
        <v>7758.8562419999989</v>
      </c>
      <c r="K1603">
        <f>VLOOKUP(A1603,'Cacao Nacional'!B:D,3,0)</f>
        <v>6990</v>
      </c>
      <c r="L1603" t="str">
        <f t="shared" ref="L1603:L1666" si="178">MID(A1603,FIND(" ",A1603,1)+1,FIND(" ",A1603,FIND(" ",A1603,1)+1)-FIND(" ",A1603,1)-1)</f>
        <v>Junio</v>
      </c>
      <c r="M1603" t="str">
        <f t="shared" ref="M1603:M1666" si="179">RIGHT(A1603,4)</f>
        <v>2019</v>
      </c>
      <c r="N1603" t="str">
        <f t="shared" ref="N1603:N1666" si="180">_xlfn.CONCAT(L1603," de ",M1603)</f>
        <v>Junio de 2019</v>
      </c>
      <c r="O1603" s="24">
        <f t="shared" ref="O1603:O1666" si="181">VALUE(TEXT(VALUE(MID(A1603,FIND(" ",A1603,FIND(" ",A1603,1)+1)+1,FIND(" ",A1603,FIND(" ",A1603,FIND(" ",A1603,1)+1)+1)-FIND(" ",A1603,FIND(" ",A1603,1)+1)-1))&amp;"/"&amp;MONTH(L1603&amp;1)&amp;"/"&amp;VALUE(M1603),"dd/mm/yyyy"))</f>
        <v>43619</v>
      </c>
    </row>
    <row r="1604" spans="1:15" x14ac:dyDescent="0.3">
      <c r="A1604" s="1" t="s">
        <v>1775</v>
      </c>
      <c r="B1604" s="1" t="str">
        <f t="shared" si="175"/>
        <v>Junio 4 de 2019</v>
      </c>
      <c r="C1604" s="1" t="s">
        <v>428</v>
      </c>
      <c r="D1604" s="2">
        <v>2319.34</v>
      </c>
      <c r="E1604" s="1" t="s">
        <v>429</v>
      </c>
      <c r="F1604" s="3">
        <v>0.95279549065269453</v>
      </c>
      <c r="G1604" s="1" t="s">
        <v>430</v>
      </c>
      <c r="H1604" s="8">
        <f>VLOOKUP(B1604,'TRM2'!C:D,2,0)</f>
        <v>3377.16</v>
      </c>
      <c r="I1604" s="9">
        <f t="shared" si="176"/>
        <v>7832782.2744000005</v>
      </c>
      <c r="J1604" s="7">
        <f t="shared" si="177"/>
        <v>7832.7822744000005</v>
      </c>
      <c r="K1604" t="e">
        <f>VLOOKUP(A1604,'Cacao Nacional'!B:D,3,0)</f>
        <v>#N/A</v>
      </c>
      <c r="L1604" t="str">
        <f t="shared" si="178"/>
        <v>Junio</v>
      </c>
      <c r="M1604" t="str">
        <f t="shared" si="179"/>
        <v>2019</v>
      </c>
      <c r="N1604" t="str">
        <f t="shared" si="180"/>
        <v>Junio de 2019</v>
      </c>
      <c r="O1604" s="24">
        <f t="shared" si="181"/>
        <v>43620</v>
      </c>
    </row>
    <row r="1605" spans="1:15" x14ac:dyDescent="0.3">
      <c r="A1605" s="1" t="s">
        <v>1776</v>
      </c>
      <c r="B1605" s="1" t="str">
        <f t="shared" si="175"/>
        <v>Junio 5 de 2019</v>
      </c>
      <c r="C1605" s="1" t="s">
        <v>428</v>
      </c>
      <c r="D1605" s="2">
        <v>2348.25</v>
      </c>
      <c r="E1605" s="1" t="s">
        <v>429</v>
      </c>
      <c r="F1605" s="3">
        <v>1.2464752903843273</v>
      </c>
      <c r="G1605" s="1" t="s">
        <v>430</v>
      </c>
      <c r="H1605" s="8">
        <f>VLOOKUP(B1605,'TRM2'!C:D,2,0)</f>
        <v>3306.37</v>
      </c>
      <c r="I1605" s="9">
        <f t="shared" si="176"/>
        <v>7764183.3525</v>
      </c>
      <c r="J1605" s="7">
        <f t="shared" si="177"/>
        <v>7764.1833525000002</v>
      </c>
      <c r="K1605" t="e">
        <f>VLOOKUP(A1605,'Cacao Nacional'!B:D,3,0)</f>
        <v>#N/A</v>
      </c>
      <c r="L1605" t="str">
        <f t="shared" si="178"/>
        <v>Junio</v>
      </c>
      <c r="M1605" t="str">
        <f t="shared" si="179"/>
        <v>2019</v>
      </c>
      <c r="N1605" t="str">
        <f t="shared" si="180"/>
        <v>Junio de 2019</v>
      </c>
      <c r="O1605" s="24">
        <f t="shared" si="181"/>
        <v>43621</v>
      </c>
    </row>
    <row r="1606" spans="1:15" x14ac:dyDescent="0.3">
      <c r="A1606" s="1" t="s">
        <v>1777</v>
      </c>
      <c r="B1606" s="1" t="str">
        <f t="shared" si="175"/>
        <v>Junio 6 de 2019</v>
      </c>
      <c r="C1606" s="1" t="s">
        <v>428</v>
      </c>
      <c r="D1606" s="2">
        <v>2364.38</v>
      </c>
      <c r="E1606" s="1" t="s">
        <v>429</v>
      </c>
      <c r="F1606" s="3">
        <v>0.68689449590120766</v>
      </c>
      <c r="G1606" s="1" t="s">
        <v>430</v>
      </c>
      <c r="H1606" s="8">
        <f>VLOOKUP(B1606,'TRM2'!C:D,2,0)</f>
        <v>3296.87</v>
      </c>
      <c r="I1606" s="9">
        <f t="shared" si="176"/>
        <v>7795053.4906000001</v>
      </c>
      <c r="J1606" s="7">
        <f t="shared" si="177"/>
        <v>7795.0534906000003</v>
      </c>
      <c r="K1606" t="e">
        <f>VLOOKUP(A1606,'Cacao Nacional'!B:D,3,0)</f>
        <v>#N/A</v>
      </c>
      <c r="L1606" t="str">
        <f t="shared" si="178"/>
        <v>Junio</v>
      </c>
      <c r="M1606" t="str">
        <f t="shared" si="179"/>
        <v>2019</v>
      </c>
      <c r="N1606" t="str">
        <f t="shared" si="180"/>
        <v>Junio de 2019</v>
      </c>
      <c r="O1606" s="24">
        <f t="shared" si="181"/>
        <v>43622</v>
      </c>
    </row>
    <row r="1607" spans="1:15" x14ac:dyDescent="0.3">
      <c r="A1607" s="1" t="s">
        <v>1778</v>
      </c>
      <c r="B1607" s="1" t="str">
        <f t="shared" si="175"/>
        <v>Junio 7 de 2019</v>
      </c>
      <c r="C1607" s="1" t="s">
        <v>428</v>
      </c>
      <c r="D1607" s="2">
        <v>2394.0700000000002</v>
      </c>
      <c r="E1607" s="1" t="s">
        <v>429</v>
      </c>
      <c r="F1607" s="3">
        <v>1.2557203156852981</v>
      </c>
      <c r="G1607" s="1" t="s">
        <v>430</v>
      </c>
      <c r="H1607" s="8">
        <f>VLOOKUP(B1607,'TRM2'!C:D,2,0)</f>
        <v>3288.69</v>
      </c>
      <c r="I1607" s="9">
        <f t="shared" si="176"/>
        <v>7873354.0683000004</v>
      </c>
      <c r="J1607" s="7">
        <f t="shared" si="177"/>
        <v>7873.3540683000001</v>
      </c>
      <c r="K1607" t="e">
        <f>VLOOKUP(A1607,'Cacao Nacional'!B:D,3,0)</f>
        <v>#N/A</v>
      </c>
      <c r="L1607" t="str">
        <f t="shared" si="178"/>
        <v>Junio</v>
      </c>
      <c r="M1607" t="str">
        <f t="shared" si="179"/>
        <v>2019</v>
      </c>
      <c r="N1607" t="str">
        <f t="shared" si="180"/>
        <v>Junio de 2019</v>
      </c>
      <c r="O1607" s="24">
        <f t="shared" si="181"/>
        <v>43623</v>
      </c>
    </row>
    <row r="1608" spans="1:15" x14ac:dyDescent="0.3">
      <c r="A1608" s="1" t="s">
        <v>1779</v>
      </c>
      <c r="B1608" s="1" t="str">
        <f t="shared" si="175"/>
        <v>Junio 10 de 2019</v>
      </c>
      <c r="C1608" s="1" t="s">
        <v>428</v>
      </c>
      <c r="D1608" s="2">
        <v>2436.08</v>
      </c>
      <c r="E1608" s="1" t="s">
        <v>429</v>
      </c>
      <c r="F1608" s="3">
        <v>1.7547523673075458</v>
      </c>
      <c r="G1608" s="1" t="s">
        <v>430</v>
      </c>
      <c r="H1608" s="8">
        <f>VLOOKUP(B1608,'TRM2'!C:D,2,0)</f>
        <v>3274.72</v>
      </c>
      <c r="I1608" s="9">
        <f t="shared" si="176"/>
        <v>7977479.8975999989</v>
      </c>
      <c r="J1608" s="7">
        <f t="shared" si="177"/>
        <v>7977.4798975999993</v>
      </c>
      <c r="K1608">
        <f>VLOOKUP(A1608,'Cacao Nacional'!B:D,3,0)</f>
        <v>6880.5</v>
      </c>
      <c r="L1608" t="str">
        <f t="shared" si="178"/>
        <v>Junio</v>
      </c>
      <c r="M1608" t="str">
        <f t="shared" si="179"/>
        <v>2019</v>
      </c>
      <c r="N1608" t="str">
        <f t="shared" si="180"/>
        <v>Junio de 2019</v>
      </c>
      <c r="O1608" s="24">
        <f t="shared" si="181"/>
        <v>43626</v>
      </c>
    </row>
    <row r="1609" spans="1:15" x14ac:dyDescent="0.3">
      <c r="A1609" s="1" t="s">
        <v>1780</v>
      </c>
      <c r="B1609" s="1" t="str">
        <f t="shared" si="175"/>
        <v>Junio 11 de 2019</v>
      </c>
      <c r="C1609" s="1" t="s">
        <v>428</v>
      </c>
      <c r="D1609" s="2">
        <v>2453.17</v>
      </c>
      <c r="E1609" s="1" t="s">
        <v>429</v>
      </c>
      <c r="F1609" s="3">
        <v>0.70153689534006047</v>
      </c>
      <c r="G1609" s="1" t="s">
        <v>430</v>
      </c>
      <c r="H1609" s="8">
        <f>VLOOKUP(B1609,'TRM2'!C:D,2,0)</f>
        <v>3257.06</v>
      </c>
      <c r="I1609" s="9">
        <f t="shared" si="176"/>
        <v>7990121.8802000005</v>
      </c>
      <c r="J1609" s="7">
        <f t="shared" si="177"/>
        <v>7990.1218802000003</v>
      </c>
      <c r="K1609" t="e">
        <f>VLOOKUP(A1609,'Cacao Nacional'!B:D,3,0)</f>
        <v>#N/A</v>
      </c>
      <c r="L1609" t="str">
        <f t="shared" si="178"/>
        <v>Junio</v>
      </c>
      <c r="M1609" t="str">
        <f t="shared" si="179"/>
        <v>2019</v>
      </c>
      <c r="N1609" t="str">
        <f t="shared" si="180"/>
        <v>Junio de 2019</v>
      </c>
      <c r="O1609" s="24">
        <f t="shared" si="181"/>
        <v>43627</v>
      </c>
    </row>
    <row r="1610" spans="1:15" x14ac:dyDescent="0.3">
      <c r="A1610" s="1" t="s">
        <v>1781</v>
      </c>
      <c r="B1610" s="1" t="str">
        <f t="shared" si="175"/>
        <v>Junio 12 de 2019</v>
      </c>
      <c r="C1610" s="1" t="s">
        <v>428</v>
      </c>
      <c r="D1610" s="2">
        <v>2471.06</v>
      </c>
      <c r="E1610" s="1" t="s">
        <v>429</v>
      </c>
      <c r="F1610" s="3">
        <v>0.72926050783271734</v>
      </c>
      <c r="G1610" s="1" t="s">
        <v>430</v>
      </c>
      <c r="H1610" s="8">
        <f>VLOOKUP(B1610,'TRM2'!C:D,2,0)</f>
        <v>3249.56</v>
      </c>
      <c r="I1610" s="9">
        <f t="shared" si="176"/>
        <v>8029857.7335999999</v>
      </c>
      <c r="J1610" s="7">
        <f t="shared" si="177"/>
        <v>8029.8577335999998</v>
      </c>
      <c r="K1610" t="e">
        <f>VLOOKUP(A1610,'Cacao Nacional'!B:D,3,0)</f>
        <v>#N/A</v>
      </c>
      <c r="L1610" t="str">
        <f t="shared" si="178"/>
        <v>Junio</v>
      </c>
      <c r="M1610" t="str">
        <f t="shared" si="179"/>
        <v>2019</v>
      </c>
      <c r="N1610" t="str">
        <f t="shared" si="180"/>
        <v>Junio de 2019</v>
      </c>
      <c r="O1610" s="24">
        <f t="shared" si="181"/>
        <v>43628</v>
      </c>
    </row>
    <row r="1611" spans="1:15" x14ac:dyDescent="0.3">
      <c r="A1611" s="1" t="s">
        <v>1782</v>
      </c>
      <c r="B1611" s="1" t="str">
        <f t="shared" si="175"/>
        <v>Junio 13 de 2019</v>
      </c>
      <c r="C1611" s="1" t="s">
        <v>428</v>
      </c>
      <c r="D1611" s="2">
        <v>2441.44</v>
      </c>
      <c r="E1611" s="1" t="s">
        <v>429</v>
      </c>
      <c r="F1611" s="3">
        <v>-1.1986758718930295</v>
      </c>
      <c r="G1611" s="1" t="s">
        <v>430</v>
      </c>
      <c r="H1611" s="8">
        <f>VLOOKUP(B1611,'TRM2'!C:D,2,0)</f>
        <v>3264.47</v>
      </c>
      <c r="I1611" s="9">
        <f t="shared" si="176"/>
        <v>7970007.6367999995</v>
      </c>
      <c r="J1611" s="7">
        <f t="shared" si="177"/>
        <v>7970.0076367999991</v>
      </c>
      <c r="K1611" t="e">
        <f>VLOOKUP(A1611,'Cacao Nacional'!B:D,3,0)</f>
        <v>#N/A</v>
      </c>
      <c r="L1611" t="str">
        <f t="shared" si="178"/>
        <v>Junio</v>
      </c>
      <c r="M1611" t="str">
        <f t="shared" si="179"/>
        <v>2019</v>
      </c>
      <c r="N1611" t="str">
        <f t="shared" si="180"/>
        <v>Junio de 2019</v>
      </c>
      <c r="O1611" s="24">
        <f t="shared" si="181"/>
        <v>43629</v>
      </c>
    </row>
    <row r="1612" spans="1:15" x14ac:dyDescent="0.3">
      <c r="A1612" s="1" t="s">
        <v>1783</v>
      </c>
      <c r="B1612" s="1" t="str">
        <f t="shared" si="175"/>
        <v>Junio 14 de 2019</v>
      </c>
      <c r="C1612" s="1" t="s">
        <v>428</v>
      </c>
      <c r="D1612" s="2">
        <v>2423.38</v>
      </c>
      <c r="E1612" s="1" t="s">
        <v>429</v>
      </c>
      <c r="F1612" s="3">
        <v>-0.73972737400877941</v>
      </c>
      <c r="G1612" s="1" t="s">
        <v>430</v>
      </c>
      <c r="H1612" s="8">
        <f>VLOOKUP(B1612,'TRM2'!C:D,2,0)</f>
        <v>3266.72</v>
      </c>
      <c r="I1612" s="9">
        <f t="shared" si="176"/>
        <v>7916503.9135999996</v>
      </c>
      <c r="J1612" s="7">
        <f t="shared" si="177"/>
        <v>7916.5039135999996</v>
      </c>
      <c r="K1612" t="e">
        <f>VLOOKUP(A1612,'Cacao Nacional'!B:D,3,0)</f>
        <v>#N/A</v>
      </c>
      <c r="L1612" t="str">
        <f t="shared" si="178"/>
        <v>Junio</v>
      </c>
      <c r="M1612" t="str">
        <f t="shared" si="179"/>
        <v>2019</v>
      </c>
      <c r="N1612" t="str">
        <f t="shared" si="180"/>
        <v>Junio de 2019</v>
      </c>
      <c r="O1612" s="24">
        <f t="shared" si="181"/>
        <v>43630</v>
      </c>
    </row>
    <row r="1613" spans="1:15" x14ac:dyDescent="0.3">
      <c r="A1613" s="1" t="s">
        <v>1784</v>
      </c>
      <c r="B1613" s="1" t="str">
        <f t="shared" si="175"/>
        <v>Junio 17 de 2019</v>
      </c>
      <c r="C1613" s="1" t="s">
        <v>428</v>
      </c>
      <c r="D1613" s="2">
        <v>2414.59</v>
      </c>
      <c r="E1613" s="1" t="s">
        <v>429</v>
      </c>
      <c r="F1613" s="3">
        <v>-0.36271653640782558</v>
      </c>
      <c r="G1613" s="1" t="s">
        <v>430</v>
      </c>
      <c r="H1613" s="8">
        <f>VLOOKUP(B1613,'TRM2'!C:D,2,0)</f>
        <v>3270.7</v>
      </c>
      <c r="I1613" s="9">
        <f t="shared" si="176"/>
        <v>7897399.5130000003</v>
      </c>
      <c r="J1613" s="7">
        <f t="shared" si="177"/>
        <v>7897.3995130000003</v>
      </c>
      <c r="K1613">
        <f>VLOOKUP(A1613,'Cacao Nacional'!B:D,3,0)</f>
        <v>7033.3</v>
      </c>
      <c r="L1613" t="str">
        <f t="shared" si="178"/>
        <v>Junio</v>
      </c>
      <c r="M1613" t="str">
        <f t="shared" si="179"/>
        <v>2019</v>
      </c>
      <c r="N1613" t="str">
        <f t="shared" si="180"/>
        <v>Junio de 2019</v>
      </c>
      <c r="O1613" s="24">
        <f t="shared" si="181"/>
        <v>43633</v>
      </c>
    </row>
    <row r="1614" spans="1:15" x14ac:dyDescent="0.3">
      <c r="A1614" s="1" t="s">
        <v>1785</v>
      </c>
      <c r="B1614" s="1" t="str">
        <f t="shared" si="175"/>
        <v>Junio 18 de 2019</v>
      </c>
      <c r="C1614" s="1" t="s">
        <v>428</v>
      </c>
      <c r="D1614" s="2">
        <v>2436.08</v>
      </c>
      <c r="E1614" s="1" t="s">
        <v>429</v>
      </c>
      <c r="F1614" s="3">
        <v>0.89000617081988165</v>
      </c>
      <c r="G1614" s="1" t="s">
        <v>430</v>
      </c>
      <c r="H1614" s="8">
        <f>VLOOKUP(B1614,'TRM2'!C:D,2,0)</f>
        <v>3286.63</v>
      </c>
      <c r="I1614" s="9">
        <f t="shared" si="176"/>
        <v>8006493.6103999997</v>
      </c>
      <c r="J1614" s="7">
        <f t="shared" si="177"/>
        <v>8006.4936103999999</v>
      </c>
      <c r="K1614" t="e">
        <f>VLOOKUP(A1614,'Cacao Nacional'!B:D,3,0)</f>
        <v>#N/A</v>
      </c>
      <c r="L1614" t="str">
        <f t="shared" si="178"/>
        <v>Junio</v>
      </c>
      <c r="M1614" t="str">
        <f t="shared" si="179"/>
        <v>2019</v>
      </c>
      <c r="N1614" t="str">
        <f t="shared" si="180"/>
        <v>Junio de 2019</v>
      </c>
      <c r="O1614" s="24">
        <f t="shared" si="181"/>
        <v>43634</v>
      </c>
    </row>
    <row r="1615" spans="1:15" x14ac:dyDescent="0.3">
      <c r="A1615" s="1" t="s">
        <v>1786</v>
      </c>
      <c r="B1615" s="1" t="str">
        <f t="shared" si="175"/>
        <v>Junio 19 de 2019</v>
      </c>
      <c r="C1615" s="1" t="s">
        <v>428</v>
      </c>
      <c r="D1615" s="2">
        <v>2445.8200000000002</v>
      </c>
      <c r="E1615" s="1" t="s">
        <v>429</v>
      </c>
      <c r="F1615" s="3">
        <v>0.39982266592231114</v>
      </c>
      <c r="G1615" s="1" t="s">
        <v>430</v>
      </c>
      <c r="H1615" s="8">
        <f>VLOOKUP(B1615,'TRM2'!C:D,2,0)</f>
        <v>3264.98</v>
      </c>
      <c r="I1615" s="9">
        <f t="shared" si="176"/>
        <v>7985553.3836000003</v>
      </c>
      <c r="J1615" s="7">
        <f t="shared" si="177"/>
        <v>7985.5533836000004</v>
      </c>
      <c r="K1615" t="e">
        <f>VLOOKUP(A1615,'Cacao Nacional'!B:D,3,0)</f>
        <v>#N/A</v>
      </c>
      <c r="L1615" t="str">
        <f t="shared" si="178"/>
        <v>Junio</v>
      </c>
      <c r="M1615" t="str">
        <f t="shared" si="179"/>
        <v>2019</v>
      </c>
      <c r="N1615" t="str">
        <f t="shared" si="180"/>
        <v>Junio de 2019</v>
      </c>
      <c r="O1615" s="24">
        <f t="shared" si="181"/>
        <v>43635</v>
      </c>
    </row>
    <row r="1616" spans="1:15" x14ac:dyDescent="0.3">
      <c r="A1616" s="1" t="s">
        <v>1787</v>
      </c>
      <c r="B1616" s="1" t="str">
        <f t="shared" si="175"/>
        <v>Junio 20 de 2019</v>
      </c>
      <c r="C1616" s="1" t="s">
        <v>428</v>
      </c>
      <c r="D1616" s="2">
        <v>2397.83</v>
      </c>
      <c r="E1616" s="1" t="s">
        <v>429</v>
      </c>
      <c r="F1616" s="3">
        <v>-1.9621231325281596</v>
      </c>
      <c r="G1616" s="1" t="s">
        <v>430</v>
      </c>
      <c r="H1616" s="8">
        <f>VLOOKUP(B1616,'TRM2'!C:D,2,0)</f>
        <v>3248.91</v>
      </c>
      <c r="I1616" s="9">
        <f t="shared" si="176"/>
        <v>7790333.8652999997</v>
      </c>
      <c r="J1616" s="7">
        <f t="shared" si="177"/>
        <v>7790.3338653000001</v>
      </c>
      <c r="K1616" t="e">
        <f>VLOOKUP(A1616,'Cacao Nacional'!B:D,3,0)</f>
        <v>#N/A</v>
      </c>
      <c r="L1616" t="str">
        <f t="shared" si="178"/>
        <v>Junio</v>
      </c>
      <c r="M1616" t="str">
        <f t="shared" si="179"/>
        <v>2019</v>
      </c>
      <c r="N1616" t="str">
        <f t="shared" si="180"/>
        <v>Junio de 2019</v>
      </c>
      <c r="O1616" s="24">
        <f t="shared" si="181"/>
        <v>43636</v>
      </c>
    </row>
    <row r="1617" spans="1:15" x14ac:dyDescent="0.3">
      <c r="A1617" s="1" t="s">
        <v>1788</v>
      </c>
      <c r="B1617" s="1" t="str">
        <f t="shared" si="175"/>
        <v>Junio 21 de 2019</v>
      </c>
      <c r="C1617" s="1" t="s">
        <v>428</v>
      </c>
      <c r="D1617" s="2">
        <v>2443.4899999999998</v>
      </c>
      <c r="E1617" s="1" t="s">
        <v>429</v>
      </c>
      <c r="F1617" s="3">
        <v>1.9042217338176544</v>
      </c>
      <c r="G1617" s="1" t="s">
        <v>430</v>
      </c>
      <c r="H1617" s="8">
        <f>VLOOKUP(B1617,'TRM2'!C:D,2,0)</f>
        <v>3202.01</v>
      </c>
      <c r="I1617" s="9">
        <f t="shared" si="176"/>
        <v>7824079.4149000002</v>
      </c>
      <c r="J1617" s="7">
        <f t="shared" si="177"/>
        <v>7824.0794149000003</v>
      </c>
      <c r="K1617" t="e">
        <f>VLOOKUP(A1617,'Cacao Nacional'!B:D,3,0)</f>
        <v>#N/A</v>
      </c>
      <c r="L1617" t="str">
        <f t="shared" si="178"/>
        <v>Junio</v>
      </c>
      <c r="M1617" t="str">
        <f t="shared" si="179"/>
        <v>2019</v>
      </c>
      <c r="N1617" t="str">
        <f t="shared" si="180"/>
        <v>Junio de 2019</v>
      </c>
      <c r="O1617" s="24">
        <f t="shared" si="181"/>
        <v>43637</v>
      </c>
    </row>
    <row r="1618" spans="1:15" x14ac:dyDescent="0.3">
      <c r="A1618" s="1" t="s">
        <v>1789</v>
      </c>
      <c r="B1618" s="1" t="str">
        <f t="shared" si="175"/>
        <v>Junio 24 de 2019</v>
      </c>
      <c r="C1618" s="1" t="s">
        <v>428</v>
      </c>
      <c r="D1618" s="2">
        <v>2433.89</v>
      </c>
      <c r="E1618" s="1" t="s">
        <v>429</v>
      </c>
      <c r="F1618" s="3">
        <v>-0.39288067477255523</v>
      </c>
      <c r="G1618" s="1" t="s">
        <v>430</v>
      </c>
      <c r="H1618" s="8">
        <f>VLOOKUP(B1618,'TRM2'!C:D,2,0)</f>
        <v>3191.17</v>
      </c>
      <c r="I1618" s="9">
        <f t="shared" si="176"/>
        <v>7766956.7512999997</v>
      </c>
      <c r="J1618" s="7">
        <f t="shared" si="177"/>
        <v>7766.9567512999993</v>
      </c>
      <c r="K1618">
        <f>VLOOKUP(A1618,'Cacao Nacional'!B:D,3,0)</f>
        <v>7024.3</v>
      </c>
      <c r="L1618" t="str">
        <f t="shared" si="178"/>
        <v>Junio</v>
      </c>
      <c r="M1618" t="str">
        <f t="shared" si="179"/>
        <v>2019</v>
      </c>
      <c r="N1618" t="str">
        <f t="shared" si="180"/>
        <v>Junio de 2019</v>
      </c>
      <c r="O1618" s="24">
        <f t="shared" si="181"/>
        <v>43640</v>
      </c>
    </row>
    <row r="1619" spans="1:15" x14ac:dyDescent="0.3">
      <c r="A1619" s="1" t="s">
        <v>1790</v>
      </c>
      <c r="B1619" s="1" t="str">
        <f t="shared" si="175"/>
        <v>Junio 25 de 2019</v>
      </c>
      <c r="C1619" s="1" t="s">
        <v>428</v>
      </c>
      <c r="D1619" s="2">
        <v>2421.16</v>
      </c>
      <c r="E1619" s="1" t="s">
        <v>429</v>
      </c>
      <c r="F1619" s="3">
        <v>-0.52303103262678341</v>
      </c>
      <c r="G1619" s="1" t="s">
        <v>430</v>
      </c>
      <c r="H1619" s="8">
        <f>VLOOKUP(B1619,'TRM2'!C:D,2,0)</f>
        <v>3191.17</v>
      </c>
      <c r="I1619" s="9">
        <f t="shared" si="176"/>
        <v>7726333.1571999993</v>
      </c>
      <c r="J1619" s="7">
        <f t="shared" si="177"/>
        <v>7726.3331571999997</v>
      </c>
      <c r="K1619" t="e">
        <f>VLOOKUP(A1619,'Cacao Nacional'!B:D,3,0)</f>
        <v>#N/A</v>
      </c>
      <c r="L1619" t="str">
        <f t="shared" si="178"/>
        <v>Junio</v>
      </c>
      <c r="M1619" t="str">
        <f t="shared" si="179"/>
        <v>2019</v>
      </c>
      <c r="N1619" t="str">
        <f t="shared" si="180"/>
        <v>Junio de 2019</v>
      </c>
      <c r="O1619" s="24">
        <f t="shared" si="181"/>
        <v>43641</v>
      </c>
    </row>
    <row r="1620" spans="1:15" x14ac:dyDescent="0.3">
      <c r="A1620" s="1" t="s">
        <v>1791</v>
      </c>
      <c r="B1620" s="1" t="str">
        <f t="shared" si="175"/>
        <v>Junio 26 de 2019</v>
      </c>
      <c r="C1620" s="1" t="s">
        <v>428</v>
      </c>
      <c r="D1620" s="2">
        <v>2420.5500000000002</v>
      </c>
      <c r="E1620" s="1" t="s">
        <v>429</v>
      </c>
      <c r="F1620" s="3">
        <v>-2.5194534851049607E-2</v>
      </c>
      <c r="G1620" s="1" t="s">
        <v>430</v>
      </c>
      <c r="H1620" s="8">
        <f>VLOOKUP(B1620,'TRM2'!C:D,2,0)</f>
        <v>3187.15</v>
      </c>
      <c r="I1620" s="9">
        <f t="shared" si="176"/>
        <v>7714655.932500001</v>
      </c>
      <c r="J1620" s="7">
        <f t="shared" si="177"/>
        <v>7714.6559325000007</v>
      </c>
      <c r="K1620" t="e">
        <f>VLOOKUP(A1620,'Cacao Nacional'!B:D,3,0)</f>
        <v>#N/A</v>
      </c>
      <c r="L1620" t="str">
        <f t="shared" si="178"/>
        <v>Junio</v>
      </c>
      <c r="M1620" t="str">
        <f t="shared" si="179"/>
        <v>2019</v>
      </c>
      <c r="N1620" t="str">
        <f t="shared" si="180"/>
        <v>Junio de 2019</v>
      </c>
      <c r="O1620" s="24">
        <f t="shared" si="181"/>
        <v>43642</v>
      </c>
    </row>
    <row r="1621" spans="1:15" x14ac:dyDescent="0.3">
      <c r="A1621" s="1" t="s">
        <v>1792</v>
      </c>
      <c r="B1621" s="1" t="str">
        <f t="shared" si="175"/>
        <v>Junio 27 de 2019</v>
      </c>
      <c r="C1621" s="1" t="s">
        <v>428</v>
      </c>
      <c r="D1621" s="2">
        <v>2412.8200000000002</v>
      </c>
      <c r="E1621" s="1" t="s">
        <v>429</v>
      </c>
      <c r="F1621" s="3">
        <v>-0.31934890830596424</v>
      </c>
      <c r="G1621" s="1" t="s">
        <v>430</v>
      </c>
      <c r="H1621" s="8">
        <f>VLOOKUP(B1621,'TRM2'!C:D,2,0)</f>
        <v>3177.94</v>
      </c>
      <c r="I1621" s="9">
        <f t="shared" si="176"/>
        <v>7667797.1908000009</v>
      </c>
      <c r="J1621" s="7">
        <f t="shared" si="177"/>
        <v>7667.7971908000009</v>
      </c>
      <c r="K1621" t="e">
        <f>VLOOKUP(A1621,'Cacao Nacional'!B:D,3,0)</f>
        <v>#N/A</v>
      </c>
      <c r="L1621" t="str">
        <f t="shared" si="178"/>
        <v>Junio</v>
      </c>
      <c r="M1621" t="str">
        <f t="shared" si="179"/>
        <v>2019</v>
      </c>
      <c r="N1621" t="str">
        <f t="shared" si="180"/>
        <v>Junio de 2019</v>
      </c>
      <c r="O1621" s="24">
        <f t="shared" si="181"/>
        <v>43643</v>
      </c>
    </row>
    <row r="1622" spans="1:15" x14ac:dyDescent="0.3">
      <c r="A1622" s="1" t="s">
        <v>1793</v>
      </c>
      <c r="B1622" s="1" t="str">
        <f t="shared" si="175"/>
        <v>Junio 28 de 2019</v>
      </c>
      <c r="C1622" s="1" t="s">
        <v>428</v>
      </c>
      <c r="D1622" s="2">
        <v>2412.8200000000002</v>
      </c>
      <c r="E1622" s="1" t="s">
        <v>429</v>
      </c>
      <c r="F1622" s="3">
        <v>0</v>
      </c>
      <c r="G1622" s="1" t="s">
        <v>430</v>
      </c>
      <c r="H1622" s="8">
        <f>VLOOKUP(B1622,'TRM2'!C:D,2,0)</f>
        <v>3197.23</v>
      </c>
      <c r="I1622" s="9">
        <f t="shared" si="176"/>
        <v>7714340.4886000007</v>
      </c>
      <c r="J1622" s="7">
        <f t="shared" si="177"/>
        <v>7714.3404886000008</v>
      </c>
      <c r="K1622" t="e">
        <f>VLOOKUP(A1622,'Cacao Nacional'!B:D,3,0)</f>
        <v>#N/A</v>
      </c>
      <c r="L1622" t="str">
        <f t="shared" si="178"/>
        <v>Junio</v>
      </c>
      <c r="M1622" t="str">
        <f t="shared" si="179"/>
        <v>2019</v>
      </c>
      <c r="N1622" t="str">
        <f t="shared" si="180"/>
        <v>Junio de 2019</v>
      </c>
      <c r="O1622" s="24">
        <f t="shared" si="181"/>
        <v>43644</v>
      </c>
    </row>
    <row r="1623" spans="1:15" x14ac:dyDescent="0.3">
      <c r="A1623" s="1" t="s">
        <v>1794</v>
      </c>
      <c r="B1623" s="1" t="str">
        <f t="shared" si="175"/>
        <v>Julio 1 de 2019</v>
      </c>
      <c r="C1623" s="1" t="s">
        <v>428</v>
      </c>
      <c r="D1623" s="2">
        <v>2441.91</v>
      </c>
      <c r="E1623" s="1" t="s">
        <v>429</v>
      </c>
      <c r="F1623" s="3">
        <v>1.205643189297158</v>
      </c>
      <c r="G1623" s="1" t="s">
        <v>430</v>
      </c>
      <c r="H1623" s="8">
        <f>VLOOKUP(B1623,'TRM2'!C:D,2,0)</f>
        <v>3205.67</v>
      </c>
      <c r="I1623" s="9">
        <f t="shared" si="176"/>
        <v>7827957.6296999995</v>
      </c>
      <c r="J1623" s="7">
        <f t="shared" si="177"/>
        <v>7827.9576296999994</v>
      </c>
      <c r="K1623">
        <f>VLOOKUP(A1623,'Cacao Nacional'!B:D,3,0)</f>
        <v>6842.5</v>
      </c>
      <c r="L1623" t="str">
        <f t="shared" si="178"/>
        <v>Julio</v>
      </c>
      <c r="M1623" t="str">
        <f t="shared" si="179"/>
        <v>2019</v>
      </c>
      <c r="N1623" t="str">
        <f t="shared" si="180"/>
        <v>Julio de 2019</v>
      </c>
      <c r="O1623" s="24">
        <f t="shared" si="181"/>
        <v>43647</v>
      </c>
    </row>
    <row r="1624" spans="1:15" x14ac:dyDescent="0.3">
      <c r="A1624" s="1" t="s">
        <v>1795</v>
      </c>
      <c r="B1624" s="1" t="str">
        <f t="shared" si="175"/>
        <v>Julio 2 de 2019</v>
      </c>
      <c r="C1624" s="1" t="s">
        <v>428</v>
      </c>
      <c r="D1624" s="2">
        <v>2423.9299999999998</v>
      </c>
      <c r="E1624" s="1" t="s">
        <v>429</v>
      </c>
      <c r="F1624" s="3">
        <v>-0.73630887297238723</v>
      </c>
      <c r="G1624" s="1" t="s">
        <v>430</v>
      </c>
      <c r="H1624" s="8">
        <f>VLOOKUP(B1624,'TRM2'!C:D,2,0)</f>
        <v>3205.67</v>
      </c>
      <c r="I1624" s="9">
        <f t="shared" si="176"/>
        <v>7770319.6831</v>
      </c>
      <c r="J1624" s="7">
        <f t="shared" si="177"/>
        <v>7770.3196831000005</v>
      </c>
      <c r="K1624" t="e">
        <f>VLOOKUP(A1624,'Cacao Nacional'!B:D,3,0)</f>
        <v>#N/A</v>
      </c>
      <c r="L1624" t="str">
        <f t="shared" si="178"/>
        <v>Julio</v>
      </c>
      <c r="M1624" t="str">
        <f t="shared" si="179"/>
        <v>2019</v>
      </c>
      <c r="N1624" t="str">
        <f t="shared" si="180"/>
        <v>Julio de 2019</v>
      </c>
      <c r="O1624" s="24">
        <f t="shared" si="181"/>
        <v>43648</v>
      </c>
    </row>
    <row r="1625" spans="1:15" x14ac:dyDescent="0.3">
      <c r="A1625" s="1" t="s">
        <v>1796</v>
      </c>
      <c r="B1625" s="1" t="str">
        <f t="shared" si="175"/>
        <v>Julio 3 de 2019</v>
      </c>
      <c r="C1625" s="1" t="s">
        <v>428</v>
      </c>
      <c r="D1625" s="2">
        <v>2391.8000000000002</v>
      </c>
      <c r="E1625" s="1" t="s">
        <v>429</v>
      </c>
      <c r="F1625" s="3">
        <v>-1.3255333281076456</v>
      </c>
      <c r="G1625" s="1" t="s">
        <v>430</v>
      </c>
      <c r="H1625" s="8">
        <f>VLOOKUP(B1625,'TRM2'!C:D,2,0)</f>
        <v>3211.06</v>
      </c>
      <c r="I1625" s="9">
        <f t="shared" si="176"/>
        <v>7680213.3080000002</v>
      </c>
      <c r="J1625" s="7">
        <f t="shared" si="177"/>
        <v>7680.2133080000003</v>
      </c>
      <c r="K1625" t="e">
        <f>VLOOKUP(A1625,'Cacao Nacional'!B:D,3,0)</f>
        <v>#N/A</v>
      </c>
      <c r="L1625" t="str">
        <f t="shared" si="178"/>
        <v>Julio</v>
      </c>
      <c r="M1625" t="str">
        <f t="shared" si="179"/>
        <v>2019</v>
      </c>
      <c r="N1625" t="str">
        <f t="shared" si="180"/>
        <v>Julio de 2019</v>
      </c>
      <c r="O1625" s="24">
        <f t="shared" si="181"/>
        <v>43649</v>
      </c>
    </row>
    <row r="1626" spans="1:15" x14ac:dyDescent="0.3">
      <c r="A1626" s="1" t="s">
        <v>1797</v>
      </c>
      <c r="B1626" s="1" t="str">
        <f t="shared" si="175"/>
        <v>Julio 4 de 2019</v>
      </c>
      <c r="C1626" s="1" t="s">
        <v>428</v>
      </c>
      <c r="D1626" s="2">
        <v>2417.33</v>
      </c>
      <c r="E1626" s="1" t="s">
        <v>429</v>
      </c>
      <c r="F1626" s="3">
        <v>1.0673969395434293</v>
      </c>
      <c r="G1626" s="1" t="s">
        <v>430</v>
      </c>
      <c r="H1626" s="8">
        <f>VLOOKUP(B1626,'TRM2'!C:D,2,0)</f>
        <v>3206.92</v>
      </c>
      <c r="I1626" s="9">
        <f t="shared" si="176"/>
        <v>7752183.9236000003</v>
      </c>
      <c r="J1626" s="7">
        <f t="shared" si="177"/>
        <v>7752.1839236000005</v>
      </c>
      <c r="K1626" t="e">
        <f>VLOOKUP(A1626,'Cacao Nacional'!B:D,3,0)</f>
        <v>#N/A</v>
      </c>
      <c r="L1626" t="str">
        <f t="shared" si="178"/>
        <v>Julio</v>
      </c>
      <c r="M1626" t="str">
        <f t="shared" si="179"/>
        <v>2019</v>
      </c>
      <c r="N1626" t="str">
        <f t="shared" si="180"/>
        <v>Julio de 2019</v>
      </c>
      <c r="O1626" s="24">
        <f t="shared" si="181"/>
        <v>43650</v>
      </c>
    </row>
    <row r="1627" spans="1:15" x14ac:dyDescent="0.3">
      <c r="A1627" s="1" t="s">
        <v>1798</v>
      </c>
      <c r="B1627" s="1" t="str">
        <f t="shared" si="175"/>
        <v>Julio 5 de 2019</v>
      </c>
      <c r="C1627" s="1" t="s">
        <v>428</v>
      </c>
      <c r="D1627" s="2">
        <v>2411.15</v>
      </c>
      <c r="E1627" s="1" t="s">
        <v>429</v>
      </c>
      <c r="F1627" s="3">
        <v>-0.25565396532537288</v>
      </c>
      <c r="G1627" s="1" t="s">
        <v>430</v>
      </c>
      <c r="H1627" s="8">
        <f>VLOOKUP(B1627,'TRM2'!C:D,2,0)</f>
        <v>3206.92</v>
      </c>
      <c r="I1627" s="9">
        <f t="shared" si="176"/>
        <v>7732365.1580000008</v>
      </c>
      <c r="J1627" s="7">
        <f t="shared" si="177"/>
        <v>7732.3651580000005</v>
      </c>
      <c r="K1627" t="e">
        <f>VLOOKUP(A1627,'Cacao Nacional'!B:D,3,0)</f>
        <v>#N/A</v>
      </c>
      <c r="L1627" t="str">
        <f t="shared" si="178"/>
        <v>Julio</v>
      </c>
      <c r="M1627" t="str">
        <f t="shared" si="179"/>
        <v>2019</v>
      </c>
      <c r="N1627" t="str">
        <f t="shared" si="180"/>
        <v>Julio de 2019</v>
      </c>
      <c r="O1627" s="24">
        <f t="shared" si="181"/>
        <v>43651</v>
      </c>
    </row>
    <row r="1628" spans="1:15" x14ac:dyDescent="0.3">
      <c r="A1628" s="1" t="s">
        <v>1799</v>
      </c>
      <c r="B1628" s="1" t="str">
        <f t="shared" si="175"/>
        <v>Julio 8 de 2019</v>
      </c>
      <c r="C1628" s="1" t="s">
        <v>428</v>
      </c>
      <c r="D1628" s="2">
        <v>2511.62</v>
      </c>
      <c r="E1628" s="1" t="s">
        <v>429</v>
      </c>
      <c r="F1628" s="3">
        <v>4.1668913174211388</v>
      </c>
      <c r="G1628" s="1" t="s">
        <v>430</v>
      </c>
      <c r="H1628" s="8">
        <f>VLOOKUP(B1628,'TRM2'!C:D,2,0)</f>
        <v>3217.18</v>
      </c>
      <c r="I1628" s="9">
        <f t="shared" si="176"/>
        <v>8080333.631599999</v>
      </c>
      <c r="J1628" s="7">
        <f t="shared" si="177"/>
        <v>8080.3336315999986</v>
      </c>
      <c r="K1628">
        <f>VLOOKUP(A1628,'Cacao Nacional'!B:D,3,0)</f>
        <v>6758.7</v>
      </c>
      <c r="L1628" t="str">
        <f t="shared" si="178"/>
        <v>Julio</v>
      </c>
      <c r="M1628" t="str">
        <f t="shared" si="179"/>
        <v>2019</v>
      </c>
      <c r="N1628" t="str">
        <f t="shared" si="180"/>
        <v>Julio de 2019</v>
      </c>
      <c r="O1628" s="24">
        <f t="shared" si="181"/>
        <v>43654</v>
      </c>
    </row>
    <row r="1629" spans="1:15" x14ac:dyDescent="0.3">
      <c r="A1629" s="1" t="s">
        <v>1800</v>
      </c>
      <c r="B1629" s="1" t="str">
        <f t="shared" si="175"/>
        <v>Julio 9 de 2019</v>
      </c>
      <c r="C1629" s="1" t="s">
        <v>428</v>
      </c>
      <c r="D1629" s="2">
        <v>2471.44</v>
      </c>
      <c r="E1629" s="1" t="s">
        <v>429</v>
      </c>
      <c r="F1629" s="3">
        <v>-1.5997642955542575</v>
      </c>
      <c r="G1629" s="1" t="s">
        <v>430</v>
      </c>
      <c r="H1629" s="8">
        <f>VLOOKUP(B1629,'TRM2'!C:D,2,0)</f>
        <v>3207.66</v>
      </c>
      <c r="I1629" s="9">
        <f t="shared" si="176"/>
        <v>7927539.2303999998</v>
      </c>
      <c r="J1629" s="7">
        <f t="shared" si="177"/>
        <v>7927.5392303999997</v>
      </c>
      <c r="K1629" t="e">
        <f>VLOOKUP(A1629,'Cacao Nacional'!B:D,3,0)</f>
        <v>#N/A</v>
      </c>
      <c r="L1629" t="str">
        <f t="shared" si="178"/>
        <v>Julio</v>
      </c>
      <c r="M1629" t="str">
        <f t="shared" si="179"/>
        <v>2019</v>
      </c>
      <c r="N1629" t="str">
        <f t="shared" si="180"/>
        <v>Julio de 2019</v>
      </c>
      <c r="O1629" s="24">
        <f t="shared" si="181"/>
        <v>43655</v>
      </c>
    </row>
    <row r="1630" spans="1:15" x14ac:dyDescent="0.3">
      <c r="A1630" s="1" t="s">
        <v>1801</v>
      </c>
      <c r="B1630" s="1" t="str">
        <f t="shared" si="175"/>
        <v>Julio 10 de 2019</v>
      </c>
      <c r="C1630" s="1" t="s">
        <v>428</v>
      </c>
      <c r="D1630" s="2">
        <v>2461.6</v>
      </c>
      <c r="E1630" s="1" t="s">
        <v>429</v>
      </c>
      <c r="F1630" s="3">
        <v>-0.39814844786845505</v>
      </c>
      <c r="G1630" s="1" t="s">
        <v>430</v>
      </c>
      <c r="H1630" s="8">
        <f>VLOOKUP(B1630,'TRM2'!C:D,2,0)</f>
        <v>3223.67</v>
      </c>
      <c r="I1630" s="9">
        <f t="shared" si="176"/>
        <v>7935386.0719999997</v>
      </c>
      <c r="J1630" s="7">
        <f t="shared" si="177"/>
        <v>7935.3860719999993</v>
      </c>
      <c r="K1630" t="e">
        <f>VLOOKUP(A1630,'Cacao Nacional'!B:D,3,0)</f>
        <v>#N/A</v>
      </c>
      <c r="L1630" t="str">
        <f t="shared" si="178"/>
        <v>Julio</v>
      </c>
      <c r="M1630" t="str">
        <f t="shared" si="179"/>
        <v>2019</v>
      </c>
      <c r="N1630" t="str">
        <f t="shared" si="180"/>
        <v>Julio de 2019</v>
      </c>
      <c r="O1630" s="24">
        <f t="shared" si="181"/>
        <v>43656</v>
      </c>
    </row>
    <row r="1631" spans="1:15" x14ac:dyDescent="0.3">
      <c r="A1631" s="1" t="s">
        <v>1802</v>
      </c>
      <c r="B1631" s="1" t="str">
        <f t="shared" si="175"/>
        <v>Julio 11 de 2019</v>
      </c>
      <c r="C1631" s="1" t="s">
        <v>428</v>
      </c>
      <c r="D1631" s="2">
        <v>2448.06</v>
      </c>
      <c r="E1631" s="1" t="s">
        <v>429</v>
      </c>
      <c r="F1631" s="3">
        <v>-0.55004874878127907</v>
      </c>
      <c r="G1631" s="1" t="s">
        <v>430</v>
      </c>
      <c r="H1631" s="8">
        <f>VLOOKUP(B1631,'TRM2'!C:D,2,0)</f>
        <v>3212.91</v>
      </c>
      <c r="I1631" s="9">
        <f t="shared" si="176"/>
        <v>7865396.4545999998</v>
      </c>
      <c r="J1631" s="7">
        <f t="shared" si="177"/>
        <v>7865.3964545999997</v>
      </c>
      <c r="K1631" t="e">
        <f>VLOOKUP(A1631,'Cacao Nacional'!B:D,3,0)</f>
        <v>#N/A</v>
      </c>
      <c r="L1631" t="str">
        <f t="shared" si="178"/>
        <v>Julio</v>
      </c>
      <c r="M1631" t="str">
        <f t="shared" si="179"/>
        <v>2019</v>
      </c>
      <c r="N1631" t="str">
        <f t="shared" si="180"/>
        <v>Julio de 2019</v>
      </c>
      <c r="O1631" s="24">
        <f t="shared" si="181"/>
        <v>43657</v>
      </c>
    </row>
    <row r="1632" spans="1:15" x14ac:dyDescent="0.3">
      <c r="A1632" s="1" t="s">
        <v>1803</v>
      </c>
      <c r="B1632" s="1" t="str">
        <f t="shared" si="175"/>
        <v>Julio 12 de 2019</v>
      </c>
      <c r="C1632" s="1" t="s">
        <v>428</v>
      </c>
      <c r="D1632" s="2">
        <v>2459.66</v>
      </c>
      <c r="E1632" s="1" t="s">
        <v>429</v>
      </c>
      <c r="F1632" s="3">
        <v>0.47384459531220269</v>
      </c>
      <c r="G1632" s="1" t="s">
        <v>430</v>
      </c>
      <c r="H1632" s="8">
        <f>VLOOKUP(B1632,'TRM2'!C:D,2,0)</f>
        <v>3197.5</v>
      </c>
      <c r="I1632" s="9">
        <f t="shared" si="176"/>
        <v>7864762.8499999996</v>
      </c>
      <c r="J1632" s="7">
        <f t="shared" si="177"/>
        <v>7864.7628500000001</v>
      </c>
      <c r="K1632" t="e">
        <f>VLOOKUP(A1632,'Cacao Nacional'!B:D,3,0)</f>
        <v>#N/A</v>
      </c>
      <c r="L1632" t="str">
        <f t="shared" si="178"/>
        <v>Julio</v>
      </c>
      <c r="M1632" t="str">
        <f t="shared" si="179"/>
        <v>2019</v>
      </c>
      <c r="N1632" t="str">
        <f t="shared" si="180"/>
        <v>Julio de 2019</v>
      </c>
      <c r="O1632" s="24">
        <f t="shared" si="181"/>
        <v>43658</v>
      </c>
    </row>
    <row r="1633" spans="1:15" x14ac:dyDescent="0.3">
      <c r="A1633" s="1" t="s">
        <v>1804</v>
      </c>
      <c r="B1633" s="1" t="str">
        <f t="shared" si="175"/>
        <v>Julio 15 de 2019</v>
      </c>
      <c r="C1633" s="1" t="s">
        <v>428</v>
      </c>
      <c r="D1633" s="2">
        <v>2390.98</v>
      </c>
      <c r="E1633" s="1" t="s">
        <v>429</v>
      </c>
      <c r="F1633" s="3">
        <v>-2.792255840238075</v>
      </c>
      <c r="G1633" s="1" t="s">
        <v>430</v>
      </c>
      <c r="H1633" s="8">
        <f>VLOOKUP(B1633,'TRM2'!C:D,2,0)</f>
        <v>3190.33</v>
      </c>
      <c r="I1633" s="9">
        <f t="shared" si="176"/>
        <v>7628015.2233999996</v>
      </c>
      <c r="J1633" s="7">
        <f t="shared" si="177"/>
        <v>7628.0152233999997</v>
      </c>
      <c r="K1633">
        <f>VLOOKUP(A1633,'Cacao Nacional'!B:D,3,0)</f>
        <v>6770.7</v>
      </c>
      <c r="L1633" t="str">
        <f t="shared" si="178"/>
        <v>Julio</v>
      </c>
      <c r="M1633" t="str">
        <f t="shared" si="179"/>
        <v>2019</v>
      </c>
      <c r="N1633" t="str">
        <f t="shared" si="180"/>
        <v>Julio de 2019</v>
      </c>
      <c r="O1633" s="24">
        <f t="shared" si="181"/>
        <v>43661</v>
      </c>
    </row>
    <row r="1634" spans="1:15" x14ac:dyDescent="0.3">
      <c r="A1634" s="1" t="s">
        <v>1805</v>
      </c>
      <c r="B1634" s="1" t="str">
        <f t="shared" si="175"/>
        <v>Julio 16 de 2019</v>
      </c>
      <c r="C1634" s="1" t="s">
        <v>428</v>
      </c>
      <c r="D1634" s="2">
        <v>2391.96</v>
      </c>
      <c r="E1634" s="1" t="s">
        <v>429</v>
      </c>
      <c r="F1634" s="3">
        <v>4.0987377560666262E-2</v>
      </c>
      <c r="G1634" s="1" t="s">
        <v>430</v>
      </c>
      <c r="H1634" s="8">
        <f>VLOOKUP(B1634,'TRM2'!C:D,2,0)</f>
        <v>3190.66</v>
      </c>
      <c r="I1634" s="9">
        <f t="shared" si="176"/>
        <v>7631931.0935999993</v>
      </c>
      <c r="J1634" s="7">
        <f t="shared" si="177"/>
        <v>7631.9310935999993</v>
      </c>
      <c r="K1634" t="e">
        <f>VLOOKUP(A1634,'Cacao Nacional'!B:D,3,0)</f>
        <v>#N/A</v>
      </c>
      <c r="L1634" t="str">
        <f t="shared" si="178"/>
        <v>Julio</v>
      </c>
      <c r="M1634" t="str">
        <f t="shared" si="179"/>
        <v>2019</v>
      </c>
      <c r="N1634" t="str">
        <f t="shared" si="180"/>
        <v>Julio de 2019</v>
      </c>
      <c r="O1634" s="24">
        <f t="shared" si="181"/>
        <v>43662</v>
      </c>
    </row>
    <row r="1635" spans="1:15" x14ac:dyDescent="0.3">
      <c r="A1635" s="1" t="s">
        <v>1806</v>
      </c>
      <c r="B1635" s="1" t="str">
        <f t="shared" si="175"/>
        <v>Julio 17 de 2019</v>
      </c>
      <c r="C1635" s="1" t="s">
        <v>428</v>
      </c>
      <c r="D1635" s="2">
        <v>2389.5100000000002</v>
      </c>
      <c r="E1635" s="1" t="s">
        <v>429</v>
      </c>
      <c r="F1635" s="3">
        <v>-0.10242646198096199</v>
      </c>
      <c r="G1635" s="1" t="s">
        <v>430</v>
      </c>
      <c r="H1635" s="8">
        <f>VLOOKUP(B1635,'TRM2'!C:D,2,0)</f>
        <v>3199.72</v>
      </c>
      <c r="I1635" s="9">
        <f t="shared" si="176"/>
        <v>7645762.9372000005</v>
      </c>
      <c r="J1635" s="7">
        <f t="shared" si="177"/>
        <v>7645.7629372000001</v>
      </c>
      <c r="K1635" t="e">
        <f>VLOOKUP(A1635,'Cacao Nacional'!B:D,3,0)</f>
        <v>#N/A</v>
      </c>
      <c r="L1635" t="str">
        <f t="shared" si="178"/>
        <v>Julio</v>
      </c>
      <c r="M1635" t="str">
        <f t="shared" si="179"/>
        <v>2019</v>
      </c>
      <c r="N1635" t="str">
        <f t="shared" si="180"/>
        <v>Julio de 2019</v>
      </c>
      <c r="O1635" s="24">
        <f t="shared" si="181"/>
        <v>43663</v>
      </c>
    </row>
    <row r="1636" spans="1:15" x14ac:dyDescent="0.3">
      <c r="A1636" s="1" t="s">
        <v>1807</v>
      </c>
      <c r="B1636" s="1" t="str">
        <f t="shared" si="175"/>
        <v>Julio 18 de 2019</v>
      </c>
      <c r="C1636" s="1" t="s">
        <v>428</v>
      </c>
      <c r="D1636" s="2">
        <v>2400.33</v>
      </c>
      <c r="E1636" s="1" t="s">
        <v>429</v>
      </c>
      <c r="F1636" s="3">
        <v>0.45281250130778727</v>
      </c>
      <c r="G1636" s="1" t="s">
        <v>430</v>
      </c>
      <c r="H1636" s="8">
        <f>VLOOKUP(B1636,'TRM2'!C:D,2,0)</f>
        <v>3189.21</v>
      </c>
      <c r="I1636" s="9">
        <f t="shared" si="176"/>
        <v>7655156.4392999997</v>
      </c>
      <c r="J1636" s="7">
        <f t="shared" si="177"/>
        <v>7655.1564392999999</v>
      </c>
      <c r="K1636" t="e">
        <f>VLOOKUP(A1636,'Cacao Nacional'!B:D,3,0)</f>
        <v>#N/A</v>
      </c>
      <c r="L1636" t="str">
        <f t="shared" si="178"/>
        <v>Julio</v>
      </c>
      <c r="M1636" t="str">
        <f t="shared" si="179"/>
        <v>2019</v>
      </c>
      <c r="N1636" t="str">
        <f t="shared" si="180"/>
        <v>Julio de 2019</v>
      </c>
      <c r="O1636" s="24">
        <f t="shared" si="181"/>
        <v>43664</v>
      </c>
    </row>
    <row r="1637" spans="1:15" x14ac:dyDescent="0.3">
      <c r="A1637" s="1" t="s">
        <v>1808</v>
      </c>
      <c r="B1637" s="1" t="str">
        <f t="shared" si="175"/>
        <v>Julio 19 de 2019</v>
      </c>
      <c r="C1637" s="1" t="s">
        <v>428</v>
      </c>
      <c r="D1637" s="2">
        <v>2419.56</v>
      </c>
      <c r="E1637" s="1" t="s">
        <v>429</v>
      </c>
      <c r="F1637" s="3">
        <v>0.80113984327155086</v>
      </c>
      <c r="G1637" s="1" t="s">
        <v>430</v>
      </c>
      <c r="H1637" s="8">
        <f>VLOOKUP(B1637,'TRM2'!C:D,2,0)</f>
        <v>3183.01</v>
      </c>
      <c r="I1637" s="9">
        <f t="shared" si="176"/>
        <v>7701483.6756000007</v>
      </c>
      <c r="J1637" s="7">
        <f t="shared" si="177"/>
        <v>7701.4836756000004</v>
      </c>
      <c r="K1637" t="e">
        <f>VLOOKUP(A1637,'Cacao Nacional'!B:D,3,0)</f>
        <v>#N/A</v>
      </c>
      <c r="L1637" t="str">
        <f t="shared" si="178"/>
        <v>Julio</v>
      </c>
      <c r="M1637" t="str">
        <f t="shared" si="179"/>
        <v>2019</v>
      </c>
      <c r="N1637" t="str">
        <f t="shared" si="180"/>
        <v>Julio de 2019</v>
      </c>
      <c r="O1637" s="24">
        <f t="shared" si="181"/>
        <v>43665</v>
      </c>
    </row>
    <row r="1638" spans="1:15" x14ac:dyDescent="0.3">
      <c r="A1638" s="1" t="s">
        <v>1809</v>
      </c>
      <c r="B1638" s="1" t="str">
        <f t="shared" si="175"/>
        <v>Julio 22 de 2019</v>
      </c>
      <c r="C1638" s="1" t="s">
        <v>428</v>
      </c>
      <c r="D1638" s="2">
        <v>2461.48</v>
      </c>
      <c r="E1638" s="1" t="s">
        <v>429</v>
      </c>
      <c r="F1638" s="3">
        <v>1.7325464133974802</v>
      </c>
      <c r="G1638" s="1" t="s">
        <v>430</v>
      </c>
      <c r="H1638" s="8">
        <f>VLOOKUP(B1638,'TRM2'!C:D,2,0)</f>
        <v>3169.51</v>
      </c>
      <c r="I1638" s="9">
        <f t="shared" si="176"/>
        <v>7801685.4748000009</v>
      </c>
      <c r="J1638" s="7">
        <f t="shared" si="177"/>
        <v>7801.6854748000005</v>
      </c>
      <c r="K1638">
        <f>VLOOKUP(A1638,'Cacao Nacional'!B:D,3,0)</f>
        <v>6695.2</v>
      </c>
      <c r="L1638" t="str">
        <f t="shared" si="178"/>
        <v>Julio</v>
      </c>
      <c r="M1638" t="str">
        <f t="shared" si="179"/>
        <v>2019</v>
      </c>
      <c r="N1638" t="str">
        <f t="shared" si="180"/>
        <v>Julio de 2019</v>
      </c>
      <c r="O1638" s="24">
        <f t="shared" si="181"/>
        <v>43668</v>
      </c>
    </row>
    <row r="1639" spans="1:15" x14ac:dyDescent="0.3">
      <c r="A1639" s="1" t="s">
        <v>1810</v>
      </c>
      <c r="B1639" s="1" t="str">
        <f t="shared" si="175"/>
        <v>Julio 23 de 2019</v>
      </c>
      <c r="C1639" s="1" t="s">
        <v>428</v>
      </c>
      <c r="D1639" s="2">
        <v>2432.0300000000002</v>
      </c>
      <c r="E1639" s="1" t="s">
        <v>429</v>
      </c>
      <c r="F1639" s="3">
        <v>-1.196434665323294</v>
      </c>
      <c r="G1639" s="1" t="s">
        <v>430</v>
      </c>
      <c r="H1639" s="8">
        <f>VLOOKUP(B1639,'TRM2'!C:D,2,0)</f>
        <v>3177.76</v>
      </c>
      <c r="I1639" s="9">
        <f t="shared" si="176"/>
        <v>7728407.6528000012</v>
      </c>
      <c r="J1639" s="7">
        <f t="shared" si="177"/>
        <v>7728.4076528000014</v>
      </c>
      <c r="K1639" t="e">
        <f>VLOOKUP(A1639,'Cacao Nacional'!B:D,3,0)</f>
        <v>#N/A</v>
      </c>
      <c r="L1639" t="str">
        <f t="shared" si="178"/>
        <v>Julio</v>
      </c>
      <c r="M1639" t="str">
        <f t="shared" si="179"/>
        <v>2019</v>
      </c>
      <c r="N1639" t="str">
        <f t="shared" si="180"/>
        <v>Julio de 2019</v>
      </c>
      <c r="O1639" s="24">
        <f t="shared" si="181"/>
        <v>43669</v>
      </c>
    </row>
    <row r="1640" spans="1:15" x14ac:dyDescent="0.3">
      <c r="A1640" s="1" t="s">
        <v>1811</v>
      </c>
      <c r="B1640" s="1" t="str">
        <f t="shared" si="175"/>
        <v>Julio 24 de 2019</v>
      </c>
      <c r="C1640" s="1" t="s">
        <v>428</v>
      </c>
      <c r="D1640" s="2">
        <v>2426.62</v>
      </c>
      <c r="E1640" s="1" t="s">
        <v>429</v>
      </c>
      <c r="F1640" s="3">
        <v>-0.22244791388265395</v>
      </c>
      <c r="G1640" s="1" t="s">
        <v>430</v>
      </c>
      <c r="H1640" s="8">
        <f>VLOOKUP(B1640,'TRM2'!C:D,2,0)</f>
        <v>3188.01</v>
      </c>
      <c r="I1640" s="9">
        <f t="shared" si="176"/>
        <v>7736088.8262</v>
      </c>
      <c r="J1640" s="7">
        <f t="shared" si="177"/>
        <v>7736.0888261999999</v>
      </c>
      <c r="K1640" t="e">
        <f>VLOOKUP(A1640,'Cacao Nacional'!B:D,3,0)</f>
        <v>#N/A</v>
      </c>
      <c r="L1640" t="str">
        <f t="shared" si="178"/>
        <v>Julio</v>
      </c>
      <c r="M1640" t="str">
        <f t="shared" si="179"/>
        <v>2019</v>
      </c>
      <c r="N1640" t="str">
        <f t="shared" si="180"/>
        <v>Julio de 2019</v>
      </c>
      <c r="O1640" s="24">
        <f t="shared" si="181"/>
        <v>43670</v>
      </c>
    </row>
    <row r="1641" spans="1:15" x14ac:dyDescent="0.3">
      <c r="A1641" s="1" t="s">
        <v>1812</v>
      </c>
      <c r="B1641" s="1" t="str">
        <f t="shared" si="175"/>
        <v>Julio 25 de 2019</v>
      </c>
      <c r="C1641" s="1" t="s">
        <v>428</v>
      </c>
      <c r="D1641" s="2">
        <v>2414.44</v>
      </c>
      <c r="E1641" s="1" t="s">
        <v>429</v>
      </c>
      <c r="F1641" s="3">
        <v>-0.50193272947556011</v>
      </c>
      <c r="G1641" s="1" t="s">
        <v>430</v>
      </c>
      <c r="H1641" s="8">
        <f>VLOOKUP(B1641,'TRM2'!C:D,2,0)</f>
        <v>3194.67</v>
      </c>
      <c r="I1641" s="9">
        <f t="shared" si="176"/>
        <v>7713339.0348000005</v>
      </c>
      <c r="J1641" s="7">
        <f t="shared" si="177"/>
        <v>7713.3390348000003</v>
      </c>
      <c r="K1641" t="e">
        <f>VLOOKUP(A1641,'Cacao Nacional'!B:D,3,0)</f>
        <v>#N/A</v>
      </c>
      <c r="L1641" t="str">
        <f t="shared" si="178"/>
        <v>Julio</v>
      </c>
      <c r="M1641" t="str">
        <f t="shared" si="179"/>
        <v>2019</v>
      </c>
      <c r="N1641" t="str">
        <f t="shared" si="180"/>
        <v>Julio de 2019</v>
      </c>
      <c r="O1641" s="24">
        <f t="shared" si="181"/>
        <v>43671</v>
      </c>
    </row>
    <row r="1642" spans="1:15" x14ac:dyDescent="0.3">
      <c r="A1642" s="1" t="s">
        <v>1813</v>
      </c>
      <c r="B1642" s="1" t="str">
        <f t="shared" si="175"/>
        <v>Julio 26 de 2019</v>
      </c>
      <c r="C1642" s="1" t="s">
        <v>428</v>
      </c>
      <c r="D1642" s="2">
        <v>2373.29</v>
      </c>
      <c r="E1642" s="1" t="s">
        <v>429</v>
      </c>
      <c r="F1642" s="3">
        <v>-1.7043289541260123</v>
      </c>
      <c r="G1642" s="1" t="s">
        <v>430</v>
      </c>
      <c r="H1642" s="8">
        <f>VLOOKUP(B1642,'TRM2'!C:D,2,0)</f>
        <v>3213.09</v>
      </c>
      <c r="I1642" s="9">
        <f t="shared" si="176"/>
        <v>7625594.3661000002</v>
      </c>
      <c r="J1642" s="7">
        <f t="shared" si="177"/>
        <v>7625.5943661000001</v>
      </c>
      <c r="K1642" t="e">
        <f>VLOOKUP(A1642,'Cacao Nacional'!B:D,3,0)</f>
        <v>#N/A</v>
      </c>
      <c r="L1642" t="str">
        <f t="shared" si="178"/>
        <v>Julio</v>
      </c>
      <c r="M1642" t="str">
        <f t="shared" si="179"/>
        <v>2019</v>
      </c>
      <c r="N1642" t="str">
        <f t="shared" si="180"/>
        <v>Julio de 2019</v>
      </c>
      <c r="O1642" s="24">
        <f t="shared" si="181"/>
        <v>43672</v>
      </c>
    </row>
    <row r="1643" spans="1:15" x14ac:dyDescent="0.3">
      <c r="A1643" s="1" t="s">
        <v>1814</v>
      </c>
      <c r="B1643" s="1" t="str">
        <f t="shared" si="175"/>
        <v>Julio 29 de 2019</v>
      </c>
      <c r="C1643" s="1" t="s">
        <v>428</v>
      </c>
      <c r="D1643" s="2">
        <v>2360</v>
      </c>
      <c r="E1643" s="1" t="s">
        <v>429</v>
      </c>
      <c r="F1643" s="3">
        <v>-0.55998213450526324</v>
      </c>
      <c r="G1643" s="1" t="s">
        <v>430</v>
      </c>
      <c r="H1643" s="8">
        <f>VLOOKUP(B1643,'TRM2'!C:D,2,0)</f>
        <v>3233.26</v>
      </c>
      <c r="I1643" s="9">
        <f t="shared" si="176"/>
        <v>7630493.6000000006</v>
      </c>
      <c r="J1643" s="7">
        <f t="shared" si="177"/>
        <v>7630.4936000000007</v>
      </c>
      <c r="K1643">
        <f>VLOOKUP(A1643,'Cacao Nacional'!B:D,3,0)</f>
        <v>6690</v>
      </c>
      <c r="L1643" t="str">
        <f t="shared" si="178"/>
        <v>Julio</v>
      </c>
      <c r="M1643" t="str">
        <f t="shared" si="179"/>
        <v>2019</v>
      </c>
      <c r="N1643" t="str">
        <f t="shared" si="180"/>
        <v>Julio de 2019</v>
      </c>
      <c r="O1643" s="24">
        <f t="shared" si="181"/>
        <v>43675</v>
      </c>
    </row>
    <row r="1644" spans="1:15" x14ac:dyDescent="0.3">
      <c r="A1644" s="1" t="s">
        <v>1815</v>
      </c>
      <c r="B1644" s="1" t="str">
        <f t="shared" si="175"/>
        <v>Julio 30 de 2019</v>
      </c>
      <c r="C1644" s="1" t="s">
        <v>428</v>
      </c>
      <c r="D1644" s="2">
        <v>2511.62</v>
      </c>
      <c r="E1644" s="1" t="s">
        <v>429</v>
      </c>
      <c r="F1644" s="3">
        <v>6.424576271186436</v>
      </c>
      <c r="G1644" s="1" t="s">
        <v>430</v>
      </c>
      <c r="H1644" s="8">
        <f>VLOOKUP(B1644,'TRM2'!C:D,2,0)</f>
        <v>3262.81</v>
      </c>
      <c r="I1644" s="9">
        <f t="shared" si="176"/>
        <v>8194938.8521999996</v>
      </c>
      <c r="J1644" s="7">
        <f t="shared" si="177"/>
        <v>8194.938852199999</v>
      </c>
      <c r="K1644" t="e">
        <f>VLOOKUP(A1644,'Cacao Nacional'!B:D,3,0)</f>
        <v>#N/A</v>
      </c>
      <c r="L1644" t="str">
        <f t="shared" si="178"/>
        <v>Julio</v>
      </c>
      <c r="M1644" t="str">
        <f t="shared" si="179"/>
        <v>2019</v>
      </c>
      <c r="N1644" t="str">
        <f t="shared" si="180"/>
        <v>Julio de 2019</v>
      </c>
      <c r="O1644" s="24">
        <f t="shared" si="181"/>
        <v>43676</v>
      </c>
    </row>
    <row r="1645" spans="1:15" x14ac:dyDescent="0.3">
      <c r="A1645" s="1" t="s">
        <v>1816</v>
      </c>
      <c r="B1645" s="1" t="str">
        <f t="shared" si="175"/>
        <v>Julio 31 de 2019</v>
      </c>
      <c r="C1645" s="1" t="s">
        <v>428</v>
      </c>
      <c r="D1645" s="2">
        <v>2330.52</v>
      </c>
      <c r="E1645" s="1" t="s">
        <v>429</v>
      </c>
      <c r="F1645" s="3">
        <v>-7.2104856626400453</v>
      </c>
      <c r="G1645" s="1" t="s">
        <v>430</v>
      </c>
      <c r="H1645" s="8">
        <f>VLOOKUP(B1645,'TRM2'!C:D,2,0)</f>
        <v>3296.85</v>
      </c>
      <c r="I1645" s="9">
        <f t="shared" si="176"/>
        <v>7683374.8619999997</v>
      </c>
      <c r="J1645" s="7">
        <f t="shared" si="177"/>
        <v>7683.3748619999997</v>
      </c>
      <c r="K1645" t="e">
        <f>VLOOKUP(A1645,'Cacao Nacional'!B:D,3,0)</f>
        <v>#N/A</v>
      </c>
      <c r="L1645" t="str">
        <f t="shared" si="178"/>
        <v>Julio</v>
      </c>
      <c r="M1645" t="str">
        <f t="shared" si="179"/>
        <v>2019</v>
      </c>
      <c r="N1645" t="str">
        <f t="shared" si="180"/>
        <v>Julio de 2019</v>
      </c>
      <c r="O1645" s="24">
        <f t="shared" si="181"/>
        <v>43677</v>
      </c>
    </row>
    <row r="1646" spans="1:15" x14ac:dyDescent="0.3">
      <c r="A1646" s="1" t="s">
        <v>1817</v>
      </c>
      <c r="B1646" s="1" t="str">
        <f t="shared" si="175"/>
        <v>Agosto 1 de 2019</v>
      </c>
      <c r="C1646" s="1" t="s">
        <v>428</v>
      </c>
      <c r="D1646" s="2">
        <v>2316.39</v>
      </c>
      <c r="E1646" s="1" t="s">
        <v>429</v>
      </c>
      <c r="F1646" s="3">
        <v>-0.60630245610422184</v>
      </c>
      <c r="G1646" s="1" t="s">
        <v>430</v>
      </c>
      <c r="H1646" s="8">
        <f>VLOOKUP(B1646,'TRM2'!C:D,2,0)</f>
        <v>3291.79</v>
      </c>
      <c r="I1646" s="9">
        <f t="shared" si="176"/>
        <v>7625069.4380999999</v>
      </c>
      <c r="J1646" s="7">
        <f t="shared" si="177"/>
        <v>7625.0694381000003</v>
      </c>
      <c r="K1646" t="e">
        <f>VLOOKUP(A1646,'Cacao Nacional'!B:D,3,0)</f>
        <v>#N/A</v>
      </c>
      <c r="L1646" t="str">
        <f t="shared" si="178"/>
        <v>Agosto</v>
      </c>
      <c r="M1646" t="str">
        <f t="shared" si="179"/>
        <v>2019</v>
      </c>
      <c r="N1646" t="str">
        <f t="shared" si="180"/>
        <v>Agosto de 2019</v>
      </c>
      <c r="O1646" s="24">
        <f t="shared" si="181"/>
        <v>43678</v>
      </c>
    </row>
    <row r="1647" spans="1:15" x14ac:dyDescent="0.3">
      <c r="A1647" s="1" t="s">
        <v>1818</v>
      </c>
      <c r="B1647" s="1" t="str">
        <f t="shared" si="175"/>
        <v>Agosto 2 de 2019</v>
      </c>
      <c r="C1647" s="1" t="s">
        <v>428</v>
      </c>
      <c r="D1647" s="2">
        <v>2302.1799999999998</v>
      </c>
      <c r="E1647" s="1" t="s">
        <v>429</v>
      </c>
      <c r="F1647" s="3">
        <v>-0.61345455644343294</v>
      </c>
      <c r="G1647" s="1" t="s">
        <v>430</v>
      </c>
      <c r="H1647" s="8">
        <f>VLOOKUP(B1647,'TRM2'!C:D,2,0)</f>
        <v>3329.23</v>
      </c>
      <c r="I1647" s="9">
        <f t="shared" si="176"/>
        <v>7664486.7213999992</v>
      </c>
      <c r="J1647" s="7">
        <f t="shared" si="177"/>
        <v>7664.4867213999996</v>
      </c>
      <c r="K1647" t="e">
        <f>VLOOKUP(A1647,'Cacao Nacional'!B:D,3,0)</f>
        <v>#N/A</v>
      </c>
      <c r="L1647" t="str">
        <f t="shared" si="178"/>
        <v>Agosto</v>
      </c>
      <c r="M1647" t="str">
        <f t="shared" si="179"/>
        <v>2019</v>
      </c>
      <c r="N1647" t="str">
        <f t="shared" si="180"/>
        <v>Agosto de 2019</v>
      </c>
      <c r="O1647" s="24">
        <f t="shared" si="181"/>
        <v>43679</v>
      </c>
    </row>
    <row r="1648" spans="1:15" x14ac:dyDescent="0.3">
      <c r="A1648" s="1" t="s">
        <v>1819</v>
      </c>
      <c r="B1648" s="1" t="str">
        <f t="shared" si="175"/>
        <v>Agosto 5 de 2019</v>
      </c>
      <c r="C1648" s="1" t="s">
        <v>428</v>
      </c>
      <c r="D1648" s="2">
        <v>2282.89</v>
      </c>
      <c r="E1648" s="1" t="s">
        <v>429</v>
      </c>
      <c r="F1648" s="3">
        <v>-0.83790146730490078</v>
      </c>
      <c r="G1648" s="1" t="s">
        <v>430</v>
      </c>
      <c r="H1648" s="8">
        <f>VLOOKUP(B1648,'TRM2'!C:D,2,0)</f>
        <v>3365.78</v>
      </c>
      <c r="I1648" s="9">
        <f t="shared" si="176"/>
        <v>7683705.5042000003</v>
      </c>
      <c r="J1648" s="7">
        <f t="shared" si="177"/>
        <v>7683.7055042000002</v>
      </c>
      <c r="K1648">
        <f>VLOOKUP(A1648,'Cacao Nacional'!B:D,3,0)</f>
        <v>6691.7</v>
      </c>
      <c r="L1648" t="str">
        <f t="shared" si="178"/>
        <v>Agosto</v>
      </c>
      <c r="M1648" t="str">
        <f t="shared" si="179"/>
        <v>2019</v>
      </c>
      <c r="N1648" t="str">
        <f t="shared" si="180"/>
        <v>Agosto de 2019</v>
      </c>
      <c r="O1648" s="24">
        <f t="shared" si="181"/>
        <v>43682</v>
      </c>
    </row>
    <row r="1649" spans="1:15" x14ac:dyDescent="0.3">
      <c r="A1649" s="1" t="s">
        <v>1820</v>
      </c>
      <c r="B1649" s="1" t="str">
        <f t="shared" si="175"/>
        <v>Agosto 6 de 2019</v>
      </c>
      <c r="C1649" s="1" t="s">
        <v>428</v>
      </c>
      <c r="D1649" s="2">
        <v>2243.63</v>
      </c>
      <c r="E1649" s="1" t="s">
        <v>429</v>
      </c>
      <c r="F1649" s="3">
        <v>-1.7197499660517928</v>
      </c>
      <c r="G1649" s="1" t="s">
        <v>430</v>
      </c>
      <c r="H1649" s="8">
        <f>VLOOKUP(B1649,'TRM2'!C:D,2,0)</f>
        <v>3459.47</v>
      </c>
      <c r="I1649" s="9">
        <f t="shared" si="176"/>
        <v>7761770.6760999998</v>
      </c>
      <c r="J1649" s="7">
        <f t="shared" si="177"/>
        <v>7761.7706760999999</v>
      </c>
      <c r="K1649" t="e">
        <f>VLOOKUP(A1649,'Cacao Nacional'!B:D,3,0)</f>
        <v>#N/A</v>
      </c>
      <c r="L1649" t="str">
        <f t="shared" si="178"/>
        <v>Agosto</v>
      </c>
      <c r="M1649" t="str">
        <f t="shared" si="179"/>
        <v>2019</v>
      </c>
      <c r="N1649" t="str">
        <f t="shared" si="180"/>
        <v>Agosto de 2019</v>
      </c>
      <c r="O1649" s="24">
        <f t="shared" si="181"/>
        <v>43683</v>
      </c>
    </row>
    <row r="1650" spans="1:15" x14ac:dyDescent="0.3">
      <c r="A1650" s="1" t="s">
        <v>1821</v>
      </c>
      <c r="B1650" s="1" t="str">
        <f t="shared" si="175"/>
        <v>Agosto 7 de 2019</v>
      </c>
      <c r="C1650" s="1" t="s">
        <v>428</v>
      </c>
      <c r="D1650" s="2">
        <v>2217.9299999999998</v>
      </c>
      <c r="E1650" s="1" t="s">
        <v>429</v>
      </c>
      <c r="F1650" s="3">
        <v>-1.1454651613679738</v>
      </c>
      <c r="G1650" s="1" t="s">
        <v>430</v>
      </c>
      <c r="H1650" s="8">
        <f>VLOOKUP(B1650,'TRM2'!C:D,2,0)</f>
        <v>3431.28</v>
      </c>
      <c r="I1650" s="9">
        <f t="shared" si="176"/>
        <v>7610338.8503999999</v>
      </c>
      <c r="J1650" s="7">
        <f t="shared" si="177"/>
        <v>7610.3388503999995</v>
      </c>
      <c r="K1650" t="e">
        <f>VLOOKUP(A1650,'Cacao Nacional'!B:D,3,0)</f>
        <v>#N/A</v>
      </c>
      <c r="L1650" t="str">
        <f t="shared" si="178"/>
        <v>Agosto</v>
      </c>
      <c r="M1650" t="str">
        <f t="shared" si="179"/>
        <v>2019</v>
      </c>
      <c r="N1650" t="str">
        <f t="shared" si="180"/>
        <v>Agosto de 2019</v>
      </c>
      <c r="O1650" s="24">
        <f t="shared" si="181"/>
        <v>43684</v>
      </c>
    </row>
    <row r="1651" spans="1:15" x14ac:dyDescent="0.3">
      <c r="A1651" s="1" t="s">
        <v>1822</v>
      </c>
      <c r="B1651" s="1" t="str">
        <f t="shared" si="175"/>
        <v>Agosto 8 de 2019</v>
      </c>
      <c r="C1651" s="1" t="s">
        <v>428</v>
      </c>
      <c r="D1651" s="2">
        <v>2198.79</v>
      </c>
      <c r="E1651" s="1" t="s">
        <v>429</v>
      </c>
      <c r="F1651" s="3">
        <v>-0.86296682041362327</v>
      </c>
      <c r="G1651" s="1" t="s">
        <v>430</v>
      </c>
      <c r="H1651" s="8">
        <f>VLOOKUP(B1651,'TRM2'!C:D,2,0)</f>
        <v>3431.28</v>
      </c>
      <c r="I1651" s="9">
        <f t="shared" si="176"/>
        <v>7544664.1512000002</v>
      </c>
      <c r="J1651" s="7">
        <f t="shared" si="177"/>
        <v>7544.6641512000006</v>
      </c>
      <c r="K1651" t="e">
        <f>VLOOKUP(A1651,'Cacao Nacional'!B:D,3,0)</f>
        <v>#N/A</v>
      </c>
      <c r="L1651" t="str">
        <f t="shared" si="178"/>
        <v>Agosto</v>
      </c>
      <c r="M1651" t="str">
        <f t="shared" si="179"/>
        <v>2019</v>
      </c>
      <c r="N1651" t="str">
        <f t="shared" si="180"/>
        <v>Agosto de 2019</v>
      </c>
      <c r="O1651" s="24">
        <f t="shared" si="181"/>
        <v>43685</v>
      </c>
    </row>
    <row r="1652" spans="1:15" x14ac:dyDescent="0.3">
      <c r="A1652" s="1" t="s">
        <v>1823</v>
      </c>
      <c r="B1652" s="1" t="str">
        <f t="shared" si="175"/>
        <v>Agosto 9 de 2019</v>
      </c>
      <c r="C1652" s="1" t="s">
        <v>428</v>
      </c>
      <c r="D1652" s="2">
        <v>2194.12</v>
      </c>
      <c r="E1652" s="1" t="s">
        <v>429</v>
      </c>
      <c r="F1652" s="3">
        <v>-0.21238954152056691</v>
      </c>
      <c r="G1652" s="1" t="s">
        <v>430</v>
      </c>
      <c r="H1652" s="8">
        <f>VLOOKUP(B1652,'TRM2'!C:D,2,0)</f>
        <v>3394.61</v>
      </c>
      <c r="I1652" s="9">
        <f t="shared" si="176"/>
        <v>7448181.6931999996</v>
      </c>
      <c r="J1652" s="7">
        <f t="shared" si="177"/>
        <v>7448.1816931999992</v>
      </c>
      <c r="K1652" t="e">
        <f>VLOOKUP(A1652,'Cacao Nacional'!B:D,3,0)</f>
        <v>#N/A</v>
      </c>
      <c r="L1652" t="str">
        <f t="shared" si="178"/>
        <v>Agosto</v>
      </c>
      <c r="M1652" t="str">
        <f t="shared" si="179"/>
        <v>2019</v>
      </c>
      <c r="N1652" t="str">
        <f t="shared" si="180"/>
        <v>Agosto de 2019</v>
      </c>
      <c r="O1652" s="24">
        <f t="shared" si="181"/>
        <v>43686</v>
      </c>
    </row>
    <row r="1653" spans="1:15" x14ac:dyDescent="0.3">
      <c r="A1653" s="1" t="s">
        <v>1824</v>
      </c>
      <c r="B1653" s="1" t="str">
        <f t="shared" si="175"/>
        <v>Agosto 12 de 2019</v>
      </c>
      <c r="C1653" s="1" t="s">
        <v>428</v>
      </c>
      <c r="D1653" s="2">
        <v>2189.75</v>
      </c>
      <c r="E1653" s="1" t="s">
        <v>429</v>
      </c>
      <c r="F1653" s="3">
        <v>-0.19916868721856101</v>
      </c>
      <c r="G1653" s="1" t="s">
        <v>430</v>
      </c>
      <c r="H1653" s="8">
        <f>VLOOKUP(B1653,'TRM2'!C:D,2,0)</f>
        <v>3382.71</v>
      </c>
      <c r="I1653" s="9">
        <f t="shared" si="176"/>
        <v>7407289.2225000001</v>
      </c>
      <c r="J1653" s="7">
        <f t="shared" si="177"/>
        <v>7407.2892225000005</v>
      </c>
      <c r="K1653">
        <f>VLOOKUP(A1653,'Cacao Nacional'!B:D,3,0)</f>
        <v>6671.7</v>
      </c>
      <c r="L1653" t="str">
        <f t="shared" si="178"/>
        <v>Agosto</v>
      </c>
      <c r="M1653" t="str">
        <f t="shared" si="179"/>
        <v>2019</v>
      </c>
      <c r="N1653" t="str">
        <f t="shared" si="180"/>
        <v>Agosto de 2019</v>
      </c>
      <c r="O1653" s="24">
        <f t="shared" si="181"/>
        <v>43689</v>
      </c>
    </row>
    <row r="1654" spans="1:15" x14ac:dyDescent="0.3">
      <c r="A1654" s="1" t="s">
        <v>1825</v>
      </c>
      <c r="B1654" s="1" t="str">
        <f t="shared" si="175"/>
        <v>Agosto 13 de 2019</v>
      </c>
      <c r="C1654" s="1" t="s">
        <v>428</v>
      </c>
      <c r="D1654" s="2">
        <v>2147.39</v>
      </c>
      <c r="E1654" s="1" t="s">
        <v>429</v>
      </c>
      <c r="F1654" s="3">
        <v>-1.9344674049549093</v>
      </c>
      <c r="G1654" s="1" t="s">
        <v>430</v>
      </c>
      <c r="H1654" s="8">
        <f>VLOOKUP(B1654,'TRM2'!C:D,2,0)</f>
        <v>3436.26</v>
      </c>
      <c r="I1654" s="9">
        <f t="shared" si="176"/>
        <v>7378990.3613999998</v>
      </c>
      <c r="J1654" s="7">
        <f t="shared" si="177"/>
        <v>7378.9903613999995</v>
      </c>
      <c r="K1654" t="e">
        <f>VLOOKUP(A1654,'Cacao Nacional'!B:D,3,0)</f>
        <v>#N/A</v>
      </c>
      <c r="L1654" t="str">
        <f t="shared" si="178"/>
        <v>Agosto</v>
      </c>
      <c r="M1654" t="str">
        <f t="shared" si="179"/>
        <v>2019</v>
      </c>
      <c r="N1654" t="str">
        <f t="shared" si="180"/>
        <v>Agosto de 2019</v>
      </c>
      <c r="O1654" s="24">
        <f t="shared" si="181"/>
        <v>43690</v>
      </c>
    </row>
    <row r="1655" spans="1:15" x14ac:dyDescent="0.3">
      <c r="A1655" s="1" t="s">
        <v>1826</v>
      </c>
      <c r="B1655" s="1" t="str">
        <f t="shared" si="175"/>
        <v>Agosto 14 de 2019</v>
      </c>
      <c r="C1655" s="1" t="s">
        <v>428</v>
      </c>
      <c r="D1655" s="2">
        <v>2144.59</v>
      </c>
      <c r="E1655" s="1" t="s">
        <v>429</v>
      </c>
      <c r="F1655" s="3">
        <v>-0.13039084656255862</v>
      </c>
      <c r="G1655" s="1" t="s">
        <v>430</v>
      </c>
      <c r="H1655" s="8">
        <f>VLOOKUP(B1655,'TRM2'!C:D,2,0)</f>
        <v>3407.76</v>
      </c>
      <c r="I1655" s="9">
        <f t="shared" si="176"/>
        <v>7308248.0184000013</v>
      </c>
      <c r="J1655" s="7">
        <f t="shared" si="177"/>
        <v>7308.2480184000015</v>
      </c>
      <c r="K1655" t="e">
        <f>VLOOKUP(A1655,'Cacao Nacional'!B:D,3,0)</f>
        <v>#N/A</v>
      </c>
      <c r="L1655" t="str">
        <f t="shared" si="178"/>
        <v>Agosto</v>
      </c>
      <c r="M1655" t="str">
        <f t="shared" si="179"/>
        <v>2019</v>
      </c>
      <c r="N1655" t="str">
        <f t="shared" si="180"/>
        <v>Agosto de 2019</v>
      </c>
      <c r="O1655" s="24">
        <f t="shared" si="181"/>
        <v>43691</v>
      </c>
    </row>
    <row r="1656" spans="1:15" x14ac:dyDescent="0.3">
      <c r="A1656" s="1" t="s">
        <v>1827</v>
      </c>
      <c r="B1656" s="1" t="str">
        <f t="shared" si="175"/>
        <v>Agosto 15 de 2019</v>
      </c>
      <c r="C1656" s="1" t="s">
        <v>428</v>
      </c>
      <c r="D1656" s="2">
        <v>2167.79</v>
      </c>
      <c r="E1656" s="1" t="s">
        <v>429</v>
      </c>
      <c r="F1656" s="3">
        <v>1.0817918576511043</v>
      </c>
      <c r="G1656" s="1" t="s">
        <v>430</v>
      </c>
      <c r="H1656" s="8">
        <f>VLOOKUP(B1656,'TRM2'!C:D,2,0)</f>
        <v>3449.27</v>
      </c>
      <c r="I1656" s="9">
        <f t="shared" si="176"/>
        <v>7477293.0132999998</v>
      </c>
      <c r="J1656" s="7">
        <f t="shared" si="177"/>
        <v>7477.2930133</v>
      </c>
      <c r="K1656" t="e">
        <f>VLOOKUP(A1656,'Cacao Nacional'!B:D,3,0)</f>
        <v>#N/A</v>
      </c>
      <c r="L1656" t="str">
        <f t="shared" si="178"/>
        <v>Agosto</v>
      </c>
      <c r="M1656" t="str">
        <f t="shared" si="179"/>
        <v>2019</v>
      </c>
      <c r="N1656" t="str">
        <f t="shared" si="180"/>
        <v>Agosto de 2019</v>
      </c>
      <c r="O1656" s="24">
        <f t="shared" si="181"/>
        <v>43692</v>
      </c>
    </row>
    <row r="1657" spans="1:15" x14ac:dyDescent="0.3">
      <c r="A1657" s="1" t="s">
        <v>1828</v>
      </c>
      <c r="B1657" s="1" t="str">
        <f t="shared" si="175"/>
        <v>Agosto 16 de 2019</v>
      </c>
      <c r="C1657" s="1" t="s">
        <v>428</v>
      </c>
      <c r="D1657" s="2">
        <v>2163.13</v>
      </c>
      <c r="E1657" s="1" t="s">
        <v>429</v>
      </c>
      <c r="F1657" s="3">
        <v>-0.21496547174771791</v>
      </c>
      <c r="G1657" s="1" t="s">
        <v>430</v>
      </c>
      <c r="H1657" s="8">
        <f>VLOOKUP(B1657,'TRM2'!C:D,2,0)</f>
        <v>3447.76</v>
      </c>
      <c r="I1657" s="9">
        <f t="shared" si="176"/>
        <v>7457953.088800001</v>
      </c>
      <c r="J1657" s="7">
        <f t="shared" si="177"/>
        <v>7457.9530888000008</v>
      </c>
      <c r="K1657" t="e">
        <f>VLOOKUP(A1657,'Cacao Nacional'!B:D,3,0)</f>
        <v>#N/A</v>
      </c>
      <c r="L1657" t="str">
        <f t="shared" si="178"/>
        <v>Agosto</v>
      </c>
      <c r="M1657" t="str">
        <f t="shared" si="179"/>
        <v>2019</v>
      </c>
      <c r="N1657" t="str">
        <f t="shared" si="180"/>
        <v>Agosto de 2019</v>
      </c>
      <c r="O1657" s="24">
        <f t="shared" si="181"/>
        <v>43693</v>
      </c>
    </row>
    <row r="1658" spans="1:15" x14ac:dyDescent="0.3">
      <c r="A1658" s="1" t="s">
        <v>1829</v>
      </c>
      <c r="B1658" s="1" t="str">
        <f t="shared" si="175"/>
        <v>Agosto 19 de 2019</v>
      </c>
      <c r="C1658" s="1" t="s">
        <v>428</v>
      </c>
      <c r="D1658" s="2">
        <v>2161.4299999999998</v>
      </c>
      <c r="E1658" s="1" t="s">
        <v>429</v>
      </c>
      <c r="F1658" s="3">
        <v>-7.8589821231283968E-2</v>
      </c>
      <c r="G1658" s="1" t="s">
        <v>430</v>
      </c>
      <c r="H1658" s="8">
        <f>VLOOKUP(B1658,'TRM2'!C:D,2,0)</f>
        <v>3441.4</v>
      </c>
      <c r="I1658" s="9">
        <f t="shared" si="176"/>
        <v>7438345.2019999996</v>
      </c>
      <c r="J1658" s="7">
        <f t="shared" si="177"/>
        <v>7438.3452019999995</v>
      </c>
      <c r="K1658">
        <f>VLOOKUP(A1658,'Cacao Nacional'!B:D,3,0)</f>
        <v>6493.5</v>
      </c>
      <c r="L1658" t="str">
        <f t="shared" si="178"/>
        <v>Agosto</v>
      </c>
      <c r="M1658" t="str">
        <f t="shared" si="179"/>
        <v>2019</v>
      </c>
      <c r="N1658" t="str">
        <f t="shared" si="180"/>
        <v>Agosto de 2019</v>
      </c>
      <c r="O1658" s="24">
        <f t="shared" si="181"/>
        <v>43696</v>
      </c>
    </row>
    <row r="1659" spans="1:15" x14ac:dyDescent="0.3">
      <c r="A1659" s="1" t="s">
        <v>1830</v>
      </c>
      <c r="B1659" s="1" t="str">
        <f t="shared" si="175"/>
        <v>Agosto 20 de 2019</v>
      </c>
      <c r="C1659" s="1" t="s">
        <v>428</v>
      </c>
      <c r="D1659" s="2">
        <v>2139.9</v>
      </c>
      <c r="E1659" s="1" t="s">
        <v>429</v>
      </c>
      <c r="F1659" s="3">
        <v>-0.99609980429621814</v>
      </c>
      <c r="G1659" s="1" t="s">
        <v>430</v>
      </c>
      <c r="H1659" s="8">
        <f>VLOOKUP(B1659,'TRM2'!C:D,2,0)</f>
        <v>3441.4</v>
      </c>
      <c r="I1659" s="9">
        <f t="shared" si="176"/>
        <v>7364251.8600000003</v>
      </c>
      <c r="J1659" s="7">
        <f t="shared" si="177"/>
        <v>7364.2518600000003</v>
      </c>
      <c r="K1659" t="e">
        <f>VLOOKUP(A1659,'Cacao Nacional'!B:D,3,0)</f>
        <v>#N/A</v>
      </c>
      <c r="L1659" t="str">
        <f t="shared" si="178"/>
        <v>Agosto</v>
      </c>
      <c r="M1659" t="str">
        <f t="shared" si="179"/>
        <v>2019</v>
      </c>
      <c r="N1659" t="str">
        <f t="shared" si="180"/>
        <v>Agosto de 2019</v>
      </c>
      <c r="O1659" s="24">
        <f t="shared" si="181"/>
        <v>43697</v>
      </c>
    </row>
    <row r="1660" spans="1:15" x14ac:dyDescent="0.3">
      <c r="A1660" s="1" t="s">
        <v>1831</v>
      </c>
      <c r="B1660" s="1" t="str">
        <f t="shared" si="175"/>
        <v>Agosto 21 de 2019</v>
      </c>
      <c r="C1660" s="1" t="s">
        <v>428</v>
      </c>
      <c r="D1660" s="2">
        <v>2165.2600000000002</v>
      </c>
      <c r="E1660" s="1" t="s">
        <v>429</v>
      </c>
      <c r="F1660" s="3">
        <v>1.1851021075751262</v>
      </c>
      <c r="G1660" s="1" t="s">
        <v>430</v>
      </c>
      <c r="H1660" s="8">
        <f>VLOOKUP(B1660,'TRM2'!C:D,2,0)</f>
        <v>3420.99</v>
      </c>
      <c r="I1660" s="9">
        <f t="shared" si="176"/>
        <v>7407332.8074000003</v>
      </c>
      <c r="J1660" s="7">
        <f t="shared" si="177"/>
        <v>7407.3328074000001</v>
      </c>
      <c r="K1660" t="e">
        <f>VLOOKUP(A1660,'Cacao Nacional'!B:D,3,0)</f>
        <v>#N/A</v>
      </c>
      <c r="L1660" t="str">
        <f t="shared" si="178"/>
        <v>Agosto</v>
      </c>
      <c r="M1660" t="str">
        <f t="shared" si="179"/>
        <v>2019</v>
      </c>
      <c r="N1660" t="str">
        <f t="shared" si="180"/>
        <v>Agosto de 2019</v>
      </c>
      <c r="O1660" s="24">
        <f t="shared" si="181"/>
        <v>43698</v>
      </c>
    </row>
    <row r="1661" spans="1:15" x14ac:dyDescent="0.3">
      <c r="A1661" s="1" t="s">
        <v>1832</v>
      </c>
      <c r="B1661" s="1" t="str">
        <f t="shared" si="175"/>
        <v>Agosto 22 de 2019</v>
      </c>
      <c r="C1661" s="1" t="s">
        <v>428</v>
      </c>
      <c r="D1661" s="2">
        <v>2184.2800000000002</v>
      </c>
      <c r="E1661" s="1" t="s">
        <v>429</v>
      </c>
      <c r="F1661" s="3">
        <v>0.87841644883293379</v>
      </c>
      <c r="G1661" s="1" t="s">
        <v>430</v>
      </c>
      <c r="H1661" s="8">
        <f>VLOOKUP(B1661,'TRM2'!C:D,2,0)</f>
        <v>3385.28</v>
      </c>
      <c r="I1661" s="9">
        <f t="shared" si="176"/>
        <v>7394399.3984000012</v>
      </c>
      <c r="J1661" s="7">
        <f t="shared" si="177"/>
        <v>7394.3993984000008</v>
      </c>
      <c r="K1661" t="e">
        <f>VLOOKUP(A1661,'Cacao Nacional'!B:D,3,0)</f>
        <v>#N/A</v>
      </c>
      <c r="L1661" t="str">
        <f t="shared" si="178"/>
        <v>Agosto</v>
      </c>
      <c r="M1661" t="str">
        <f t="shared" si="179"/>
        <v>2019</v>
      </c>
      <c r="N1661" t="str">
        <f t="shared" si="180"/>
        <v>Agosto de 2019</v>
      </c>
      <c r="O1661" s="24">
        <f t="shared" si="181"/>
        <v>43699</v>
      </c>
    </row>
    <row r="1662" spans="1:15" x14ac:dyDescent="0.3">
      <c r="A1662" s="1" t="s">
        <v>1833</v>
      </c>
      <c r="B1662" s="1" t="str">
        <f t="shared" si="175"/>
        <v>Agosto 23 de 2019</v>
      </c>
      <c r="C1662" s="1" t="s">
        <v>428</v>
      </c>
      <c r="D1662" s="2">
        <v>2185.27</v>
      </c>
      <c r="E1662" s="1" t="s">
        <v>429</v>
      </c>
      <c r="F1662" s="3">
        <v>4.5323859578432324E-2</v>
      </c>
      <c r="G1662" s="1" t="s">
        <v>430</v>
      </c>
      <c r="H1662" s="8">
        <f>VLOOKUP(B1662,'TRM2'!C:D,2,0)</f>
        <v>3376.99</v>
      </c>
      <c r="I1662" s="9">
        <f t="shared" si="176"/>
        <v>7379634.9372999994</v>
      </c>
      <c r="J1662" s="7">
        <f t="shared" si="177"/>
        <v>7379.6349372999994</v>
      </c>
      <c r="K1662" t="e">
        <f>VLOOKUP(A1662,'Cacao Nacional'!B:D,3,0)</f>
        <v>#N/A</v>
      </c>
      <c r="L1662" t="str">
        <f t="shared" si="178"/>
        <v>Agosto</v>
      </c>
      <c r="M1662" t="str">
        <f t="shared" si="179"/>
        <v>2019</v>
      </c>
      <c r="N1662" t="str">
        <f t="shared" si="180"/>
        <v>Agosto de 2019</v>
      </c>
      <c r="O1662" s="24">
        <f t="shared" si="181"/>
        <v>43700</v>
      </c>
    </row>
    <row r="1663" spans="1:15" x14ac:dyDescent="0.3">
      <c r="A1663" s="1" t="s">
        <v>1834</v>
      </c>
      <c r="B1663" s="1" t="str">
        <f t="shared" si="175"/>
        <v>Agosto 26 de 2019</v>
      </c>
      <c r="C1663" s="1" t="s">
        <v>428</v>
      </c>
      <c r="D1663" s="2">
        <v>2186.64</v>
      </c>
      <c r="E1663" s="1" t="s">
        <v>429</v>
      </c>
      <c r="F1663" s="3">
        <v>6.2692481935865629E-2</v>
      </c>
      <c r="G1663" s="1" t="s">
        <v>430</v>
      </c>
      <c r="H1663" s="8">
        <f>VLOOKUP(B1663,'TRM2'!C:D,2,0)</f>
        <v>3399.95</v>
      </c>
      <c r="I1663" s="9">
        <f t="shared" si="176"/>
        <v>7434466.6679999996</v>
      </c>
      <c r="J1663" s="7">
        <f t="shared" si="177"/>
        <v>7434.466668</v>
      </c>
      <c r="K1663">
        <f>VLOOKUP(A1663,'Cacao Nacional'!B:D,3,0)</f>
        <v>6492.2</v>
      </c>
      <c r="L1663" t="str">
        <f t="shared" si="178"/>
        <v>Agosto</v>
      </c>
      <c r="M1663" t="str">
        <f t="shared" si="179"/>
        <v>2019</v>
      </c>
      <c r="N1663" t="str">
        <f t="shared" si="180"/>
        <v>Agosto de 2019</v>
      </c>
      <c r="O1663" s="24">
        <f t="shared" si="181"/>
        <v>43703</v>
      </c>
    </row>
    <row r="1664" spans="1:15" x14ac:dyDescent="0.3">
      <c r="A1664" s="1" t="s">
        <v>1835</v>
      </c>
      <c r="B1664" s="1" t="str">
        <f t="shared" si="175"/>
        <v>Agosto 27 de 2019</v>
      </c>
      <c r="C1664" s="1" t="s">
        <v>428</v>
      </c>
      <c r="D1664" s="2">
        <v>2196.41</v>
      </c>
      <c r="E1664" s="1" t="s">
        <v>429</v>
      </c>
      <c r="F1664" s="3">
        <v>0.44680422931986896</v>
      </c>
      <c r="G1664" s="1" t="s">
        <v>430</v>
      </c>
      <c r="H1664" s="8">
        <f>VLOOKUP(B1664,'TRM2'!C:D,2,0)</f>
        <v>3432.85</v>
      </c>
      <c r="I1664" s="9">
        <f t="shared" si="176"/>
        <v>7539946.0684999991</v>
      </c>
      <c r="J1664" s="7">
        <f t="shared" si="177"/>
        <v>7539.9460684999995</v>
      </c>
      <c r="K1664" t="e">
        <f>VLOOKUP(A1664,'Cacao Nacional'!B:D,3,0)</f>
        <v>#N/A</v>
      </c>
      <c r="L1664" t="str">
        <f t="shared" si="178"/>
        <v>Agosto</v>
      </c>
      <c r="M1664" t="str">
        <f t="shared" si="179"/>
        <v>2019</v>
      </c>
      <c r="N1664" t="str">
        <f t="shared" si="180"/>
        <v>Agosto de 2019</v>
      </c>
      <c r="O1664" s="24">
        <f t="shared" si="181"/>
        <v>43704</v>
      </c>
    </row>
    <row r="1665" spans="1:15" x14ac:dyDescent="0.3">
      <c r="A1665" s="1" t="s">
        <v>1836</v>
      </c>
      <c r="B1665" s="1" t="str">
        <f t="shared" si="175"/>
        <v>Agosto 28 de 2019</v>
      </c>
      <c r="C1665" s="1" t="s">
        <v>428</v>
      </c>
      <c r="D1665" s="2">
        <v>2190.36</v>
      </c>
      <c r="E1665" s="1" t="s">
        <v>429</v>
      </c>
      <c r="F1665" s="3">
        <v>-0.27544948347529508</v>
      </c>
      <c r="G1665" s="1" t="s">
        <v>430</v>
      </c>
      <c r="H1665" s="8">
        <f>VLOOKUP(B1665,'TRM2'!C:D,2,0)</f>
        <v>3457.89</v>
      </c>
      <c r="I1665" s="9">
        <f t="shared" si="176"/>
        <v>7574023.9403999997</v>
      </c>
      <c r="J1665" s="7">
        <f t="shared" si="177"/>
        <v>7574.0239403999994</v>
      </c>
      <c r="K1665" t="e">
        <f>VLOOKUP(A1665,'Cacao Nacional'!B:D,3,0)</f>
        <v>#N/A</v>
      </c>
      <c r="L1665" t="str">
        <f t="shared" si="178"/>
        <v>Agosto</v>
      </c>
      <c r="M1665" t="str">
        <f t="shared" si="179"/>
        <v>2019</v>
      </c>
      <c r="N1665" t="str">
        <f t="shared" si="180"/>
        <v>Agosto de 2019</v>
      </c>
      <c r="O1665" s="24">
        <f t="shared" si="181"/>
        <v>43705</v>
      </c>
    </row>
    <row r="1666" spans="1:15" x14ac:dyDescent="0.3">
      <c r="A1666" s="1" t="s">
        <v>1837</v>
      </c>
      <c r="B1666" s="1" t="str">
        <f t="shared" si="175"/>
        <v>Agosto 29 de 2019</v>
      </c>
      <c r="C1666" s="1" t="s">
        <v>428</v>
      </c>
      <c r="D1666" s="2">
        <v>2140.4499999999998</v>
      </c>
      <c r="E1666" s="1" t="s">
        <v>429</v>
      </c>
      <c r="F1666" s="3">
        <v>-2.2786208659763831</v>
      </c>
      <c r="G1666" s="1" t="s">
        <v>430</v>
      </c>
      <c r="H1666" s="8">
        <f>VLOOKUP(B1666,'TRM2'!C:D,2,0)</f>
        <v>3477.53</v>
      </c>
      <c r="I1666" s="9">
        <f t="shared" si="176"/>
        <v>7443479.0884999996</v>
      </c>
      <c r="J1666" s="7">
        <f t="shared" si="177"/>
        <v>7443.4790884999993</v>
      </c>
      <c r="K1666" t="e">
        <f>VLOOKUP(A1666,'Cacao Nacional'!B:D,3,0)</f>
        <v>#N/A</v>
      </c>
      <c r="L1666" t="str">
        <f t="shared" si="178"/>
        <v>Agosto</v>
      </c>
      <c r="M1666" t="str">
        <f t="shared" si="179"/>
        <v>2019</v>
      </c>
      <c r="N1666" t="str">
        <f t="shared" si="180"/>
        <v>Agosto de 2019</v>
      </c>
      <c r="O1666" s="24">
        <f t="shared" si="181"/>
        <v>43706</v>
      </c>
    </row>
    <row r="1667" spans="1:15" x14ac:dyDescent="0.3">
      <c r="A1667" s="1" t="s">
        <v>1838</v>
      </c>
      <c r="B1667" s="1" t="str">
        <f t="shared" ref="B1667:B1730" si="182">MID(A1667,FIND(",",A1667,1)+2,LEN(A1667)-FIND(",",A1667,1))</f>
        <v>Agosto 30 de 2019</v>
      </c>
      <c r="C1667" s="1" t="s">
        <v>428</v>
      </c>
      <c r="D1667" s="2">
        <v>2164.7600000000002</v>
      </c>
      <c r="E1667" s="1" t="s">
        <v>429</v>
      </c>
      <c r="F1667" s="3">
        <v>1.1357424840571098</v>
      </c>
      <c r="G1667" s="1" t="s">
        <v>430</v>
      </c>
      <c r="H1667" s="8">
        <f>VLOOKUP(B1667,'TRM2'!C:D,2,0)</f>
        <v>3464.15</v>
      </c>
      <c r="I1667" s="9">
        <f t="shared" ref="I1667:I1730" si="183">D1667*H1667</f>
        <v>7499053.3540000012</v>
      </c>
      <c r="J1667" s="7">
        <f t="shared" ref="J1667:J1730" si="184">I1667/1000</f>
        <v>7499.0533540000015</v>
      </c>
      <c r="K1667" t="e">
        <f>VLOOKUP(A1667,'Cacao Nacional'!B:D,3,0)</f>
        <v>#N/A</v>
      </c>
      <c r="L1667" t="str">
        <f t="shared" ref="L1667:L1730" si="185">MID(A1667,FIND(" ",A1667,1)+1,FIND(" ",A1667,FIND(" ",A1667,1)+1)-FIND(" ",A1667,1)-1)</f>
        <v>Agosto</v>
      </c>
      <c r="M1667" t="str">
        <f t="shared" ref="M1667:M1730" si="186">RIGHT(A1667,4)</f>
        <v>2019</v>
      </c>
      <c r="N1667" t="str">
        <f t="shared" ref="N1667:N1730" si="187">_xlfn.CONCAT(L1667," de ",M1667)</f>
        <v>Agosto de 2019</v>
      </c>
      <c r="O1667" s="24">
        <f t="shared" ref="O1667:O1730" si="188">VALUE(TEXT(VALUE(MID(A1667,FIND(" ",A1667,FIND(" ",A1667,1)+1)+1,FIND(" ",A1667,FIND(" ",A1667,FIND(" ",A1667,1)+1)+1)-FIND(" ",A1667,FIND(" ",A1667,1)+1)-1))&amp;"/"&amp;MONTH(L1667&amp;1)&amp;"/"&amp;VALUE(M1667),"dd/mm/yyyy"))</f>
        <v>43707</v>
      </c>
    </row>
    <row r="1668" spans="1:15" x14ac:dyDescent="0.3">
      <c r="A1668" s="1" t="s">
        <v>1839</v>
      </c>
      <c r="B1668" s="1" t="str">
        <f t="shared" si="182"/>
        <v>Septiembre 2 de 2019</v>
      </c>
      <c r="C1668" s="1" t="s">
        <v>428</v>
      </c>
      <c r="D1668" s="2">
        <v>2161.33</v>
      </c>
      <c r="E1668" s="1" t="s">
        <v>429</v>
      </c>
      <c r="F1668" s="3">
        <v>-0.15844712577839071</v>
      </c>
      <c r="G1668" s="1" t="s">
        <v>430</v>
      </c>
      <c r="H1668" s="8">
        <f>VLOOKUP(B1668,'TRM2'!C:D,2,0)</f>
        <v>3427.29</v>
      </c>
      <c r="I1668" s="9">
        <f t="shared" si="183"/>
        <v>7407504.6957</v>
      </c>
      <c r="J1668" s="7">
        <f t="shared" si="184"/>
        <v>7407.5046957000004</v>
      </c>
      <c r="K1668">
        <f>VLOOKUP(A1668,'Cacao Nacional'!B:D,3,0)</f>
        <v>6636.7</v>
      </c>
      <c r="L1668" t="str">
        <f t="shared" si="185"/>
        <v>Septiembre</v>
      </c>
      <c r="M1668" t="str">
        <f t="shared" si="186"/>
        <v>2019</v>
      </c>
      <c r="N1668" t="str">
        <f t="shared" si="187"/>
        <v>Septiembre de 2019</v>
      </c>
      <c r="O1668" s="24">
        <f t="shared" si="188"/>
        <v>43710</v>
      </c>
    </row>
    <row r="1669" spans="1:15" x14ac:dyDescent="0.3">
      <c r="A1669" s="1" t="s">
        <v>1840</v>
      </c>
      <c r="B1669" s="1" t="str">
        <f t="shared" si="182"/>
        <v>Septiembre 3 de 2019</v>
      </c>
      <c r="C1669" s="1" t="s">
        <v>428</v>
      </c>
      <c r="D1669" s="2">
        <v>2181.62</v>
      </c>
      <c r="E1669" s="1" t="s">
        <v>429</v>
      </c>
      <c r="F1669" s="3">
        <v>0.93877381057034159</v>
      </c>
      <c r="G1669" s="1" t="s">
        <v>430</v>
      </c>
      <c r="H1669" s="8">
        <f>VLOOKUP(B1669,'TRM2'!C:D,2,0)</f>
        <v>3427.29</v>
      </c>
      <c r="I1669" s="9">
        <f t="shared" si="183"/>
        <v>7477044.4097999996</v>
      </c>
      <c r="J1669" s="7">
        <f t="shared" si="184"/>
        <v>7477.0444097999998</v>
      </c>
      <c r="K1669" t="e">
        <f>VLOOKUP(A1669,'Cacao Nacional'!B:D,3,0)</f>
        <v>#N/A</v>
      </c>
      <c r="L1669" t="str">
        <f t="shared" si="185"/>
        <v>Septiembre</v>
      </c>
      <c r="M1669" t="str">
        <f t="shared" si="186"/>
        <v>2019</v>
      </c>
      <c r="N1669" t="str">
        <f t="shared" si="187"/>
        <v>Septiembre de 2019</v>
      </c>
      <c r="O1669" s="24">
        <f t="shared" si="188"/>
        <v>43711</v>
      </c>
    </row>
    <row r="1670" spans="1:15" x14ac:dyDescent="0.3">
      <c r="A1670" s="1" t="s">
        <v>1841</v>
      </c>
      <c r="B1670" s="1" t="str">
        <f t="shared" si="182"/>
        <v>Septiembre 4 de 2019</v>
      </c>
      <c r="C1670" s="1" t="s">
        <v>428</v>
      </c>
      <c r="D1670" s="2">
        <v>2211.91</v>
      </c>
      <c r="E1670" s="1" t="s">
        <v>429</v>
      </c>
      <c r="F1670" s="3">
        <v>1.3884177812817982</v>
      </c>
      <c r="G1670" s="1" t="s">
        <v>430</v>
      </c>
      <c r="H1670" s="8">
        <f>VLOOKUP(B1670,'TRM2'!C:D,2,0)</f>
        <v>3438.61</v>
      </c>
      <c r="I1670" s="9">
        <f t="shared" si="183"/>
        <v>7605895.8450999996</v>
      </c>
      <c r="J1670" s="7">
        <f t="shared" si="184"/>
        <v>7605.8958450999999</v>
      </c>
      <c r="K1670" t="e">
        <f>VLOOKUP(A1670,'Cacao Nacional'!B:D,3,0)</f>
        <v>#N/A</v>
      </c>
      <c r="L1670" t="str">
        <f t="shared" si="185"/>
        <v>Septiembre</v>
      </c>
      <c r="M1670" t="str">
        <f t="shared" si="186"/>
        <v>2019</v>
      </c>
      <c r="N1670" t="str">
        <f t="shared" si="187"/>
        <v>Septiembre de 2019</v>
      </c>
      <c r="O1670" s="24">
        <f t="shared" si="188"/>
        <v>43712</v>
      </c>
    </row>
    <row r="1671" spans="1:15" x14ac:dyDescent="0.3">
      <c r="A1671" s="1" t="s">
        <v>1842</v>
      </c>
      <c r="B1671" s="1" t="str">
        <f t="shared" si="182"/>
        <v>Septiembre 5 de 2019</v>
      </c>
      <c r="C1671" s="1" t="s">
        <v>428</v>
      </c>
      <c r="D1671" s="2">
        <v>2190.31</v>
      </c>
      <c r="E1671" s="1" t="s">
        <v>429</v>
      </c>
      <c r="F1671" s="3">
        <v>-0.97653159486597152</v>
      </c>
      <c r="G1671" s="1" t="s">
        <v>430</v>
      </c>
      <c r="H1671" s="8">
        <f>VLOOKUP(B1671,'TRM2'!C:D,2,0)</f>
        <v>3401.04</v>
      </c>
      <c r="I1671" s="9">
        <f t="shared" si="183"/>
        <v>7449331.9223999996</v>
      </c>
      <c r="J1671" s="7">
        <f t="shared" si="184"/>
        <v>7449.3319223999997</v>
      </c>
      <c r="K1671" t="e">
        <f>VLOOKUP(A1671,'Cacao Nacional'!B:D,3,0)</f>
        <v>#N/A</v>
      </c>
      <c r="L1671" t="str">
        <f t="shared" si="185"/>
        <v>Septiembre</v>
      </c>
      <c r="M1671" t="str">
        <f t="shared" si="186"/>
        <v>2019</v>
      </c>
      <c r="N1671" t="str">
        <f t="shared" si="187"/>
        <v>Septiembre de 2019</v>
      </c>
      <c r="O1671" s="24">
        <f t="shared" si="188"/>
        <v>43713</v>
      </c>
    </row>
    <row r="1672" spans="1:15" x14ac:dyDescent="0.3">
      <c r="A1672" s="1" t="s">
        <v>1843</v>
      </c>
      <c r="B1672" s="1" t="str">
        <f t="shared" si="182"/>
        <v>Septiembre 6 de 2019</v>
      </c>
      <c r="C1672" s="1" t="s">
        <v>428</v>
      </c>
      <c r="D1672" s="2">
        <v>2215.3200000000002</v>
      </c>
      <c r="E1672" s="1" t="s">
        <v>429</v>
      </c>
      <c r="F1672" s="3">
        <v>1.1418475010386757</v>
      </c>
      <c r="G1672" s="1" t="s">
        <v>430</v>
      </c>
      <c r="H1672" s="8">
        <f>VLOOKUP(B1672,'TRM2'!C:D,2,0)</f>
        <v>3377.39</v>
      </c>
      <c r="I1672" s="9">
        <f t="shared" si="183"/>
        <v>7481999.6148000006</v>
      </c>
      <c r="J1672" s="7">
        <f t="shared" si="184"/>
        <v>7481.9996148000009</v>
      </c>
      <c r="K1672" t="e">
        <f>VLOOKUP(A1672,'Cacao Nacional'!B:D,3,0)</f>
        <v>#N/A</v>
      </c>
      <c r="L1672" t="str">
        <f t="shared" si="185"/>
        <v>Septiembre</v>
      </c>
      <c r="M1672" t="str">
        <f t="shared" si="186"/>
        <v>2019</v>
      </c>
      <c r="N1672" t="str">
        <f t="shared" si="187"/>
        <v>Septiembre de 2019</v>
      </c>
      <c r="O1672" s="24">
        <f t="shared" si="188"/>
        <v>43714</v>
      </c>
    </row>
    <row r="1673" spans="1:15" x14ac:dyDescent="0.3">
      <c r="A1673" s="1" t="s">
        <v>1844</v>
      </c>
      <c r="B1673" s="1" t="str">
        <f t="shared" si="182"/>
        <v>Septiembre 9 de 2019</v>
      </c>
      <c r="C1673" s="1" t="s">
        <v>428</v>
      </c>
      <c r="D1673" s="2">
        <v>2238.41</v>
      </c>
      <c r="E1673" s="1" t="s">
        <v>429</v>
      </c>
      <c r="F1673" s="3">
        <v>1.042287344491978</v>
      </c>
      <c r="G1673" s="1" t="s">
        <v>430</v>
      </c>
      <c r="H1673" s="8">
        <f>VLOOKUP(B1673,'TRM2'!C:D,2,0)</f>
        <v>3361.7</v>
      </c>
      <c r="I1673" s="9">
        <f t="shared" si="183"/>
        <v>7524862.8969999989</v>
      </c>
      <c r="J1673" s="7">
        <f t="shared" si="184"/>
        <v>7524.8628969999991</v>
      </c>
      <c r="K1673">
        <f>VLOOKUP(A1673,'Cacao Nacional'!B:D,3,0)</f>
        <v>6669.5</v>
      </c>
      <c r="L1673" t="str">
        <f t="shared" si="185"/>
        <v>Septiembre</v>
      </c>
      <c r="M1673" t="str">
        <f t="shared" si="186"/>
        <v>2019</v>
      </c>
      <c r="N1673" t="str">
        <f t="shared" si="187"/>
        <v>Septiembre de 2019</v>
      </c>
      <c r="O1673" s="24">
        <f t="shared" si="188"/>
        <v>43717</v>
      </c>
    </row>
    <row r="1674" spans="1:15" x14ac:dyDescent="0.3">
      <c r="A1674" s="1" t="s">
        <v>1845</v>
      </c>
      <c r="B1674" s="1" t="str">
        <f t="shared" si="182"/>
        <v>Septiembre 10 de 2019</v>
      </c>
      <c r="C1674" s="1" t="s">
        <v>428</v>
      </c>
      <c r="D1674" s="2">
        <v>2227.0700000000002</v>
      </c>
      <c r="E1674" s="1" t="s">
        <v>429</v>
      </c>
      <c r="F1674" s="3">
        <v>-0.50660960235165553</v>
      </c>
      <c r="G1674" s="1" t="s">
        <v>430</v>
      </c>
      <c r="H1674" s="8">
        <f>VLOOKUP(B1674,'TRM2'!C:D,2,0)</f>
        <v>3368.8</v>
      </c>
      <c r="I1674" s="9">
        <f t="shared" si="183"/>
        <v>7502553.4160000011</v>
      </c>
      <c r="J1674" s="7">
        <f t="shared" si="184"/>
        <v>7502.5534160000016</v>
      </c>
      <c r="K1674" t="e">
        <f>VLOOKUP(A1674,'Cacao Nacional'!B:D,3,0)</f>
        <v>#N/A</v>
      </c>
      <c r="L1674" t="str">
        <f t="shared" si="185"/>
        <v>Septiembre</v>
      </c>
      <c r="M1674" t="str">
        <f t="shared" si="186"/>
        <v>2019</v>
      </c>
      <c r="N1674" t="str">
        <f t="shared" si="187"/>
        <v>Septiembre de 2019</v>
      </c>
      <c r="O1674" s="24">
        <f t="shared" si="188"/>
        <v>43718</v>
      </c>
    </row>
    <row r="1675" spans="1:15" x14ac:dyDescent="0.3">
      <c r="A1675" s="1" t="s">
        <v>1846</v>
      </c>
      <c r="B1675" s="1" t="str">
        <f t="shared" si="182"/>
        <v>Septiembre 11 de 2019</v>
      </c>
      <c r="C1675" s="1" t="s">
        <v>428</v>
      </c>
      <c r="D1675" s="2">
        <v>2239.67</v>
      </c>
      <c r="E1675" s="1" t="s">
        <v>429</v>
      </c>
      <c r="F1675" s="3">
        <v>0.56576578194667926</v>
      </c>
      <c r="G1675" s="1" t="s">
        <v>430</v>
      </c>
      <c r="H1675" s="8">
        <f>VLOOKUP(B1675,'TRM2'!C:D,2,0)</f>
        <v>3373.75</v>
      </c>
      <c r="I1675" s="9">
        <f t="shared" si="183"/>
        <v>7556086.6625000006</v>
      </c>
      <c r="J1675" s="7">
        <f t="shared" si="184"/>
        <v>7556.0866625000008</v>
      </c>
      <c r="K1675" t="e">
        <f>VLOOKUP(A1675,'Cacao Nacional'!B:D,3,0)</f>
        <v>#N/A</v>
      </c>
      <c r="L1675" t="str">
        <f t="shared" si="185"/>
        <v>Septiembre</v>
      </c>
      <c r="M1675" t="str">
        <f t="shared" si="186"/>
        <v>2019</v>
      </c>
      <c r="N1675" t="str">
        <f t="shared" si="187"/>
        <v>Septiembre de 2019</v>
      </c>
      <c r="O1675" s="24">
        <f t="shared" si="188"/>
        <v>43719</v>
      </c>
    </row>
    <row r="1676" spans="1:15" x14ac:dyDescent="0.3">
      <c r="A1676" s="1" t="s">
        <v>1847</v>
      </c>
      <c r="B1676" s="1" t="str">
        <f t="shared" si="182"/>
        <v>Septiembre 12 de 2019</v>
      </c>
      <c r="C1676" s="1" t="s">
        <v>428</v>
      </c>
      <c r="D1676" s="2">
        <v>2250.38</v>
      </c>
      <c r="E1676" s="1" t="s">
        <v>429</v>
      </c>
      <c r="F1676" s="3">
        <v>0.47819544843660167</v>
      </c>
      <c r="G1676" s="1" t="s">
        <v>430</v>
      </c>
      <c r="H1676" s="8">
        <f>VLOOKUP(B1676,'TRM2'!C:D,2,0)</f>
        <v>3372.48</v>
      </c>
      <c r="I1676" s="9">
        <f t="shared" si="183"/>
        <v>7589361.5424000006</v>
      </c>
      <c r="J1676" s="7">
        <f t="shared" si="184"/>
        <v>7589.3615424000009</v>
      </c>
      <c r="K1676" t="e">
        <f>VLOOKUP(A1676,'Cacao Nacional'!B:D,3,0)</f>
        <v>#N/A</v>
      </c>
      <c r="L1676" t="str">
        <f t="shared" si="185"/>
        <v>Septiembre</v>
      </c>
      <c r="M1676" t="str">
        <f t="shared" si="186"/>
        <v>2019</v>
      </c>
      <c r="N1676" t="str">
        <f t="shared" si="187"/>
        <v>Septiembre de 2019</v>
      </c>
      <c r="O1676" s="24">
        <f t="shared" si="188"/>
        <v>43720</v>
      </c>
    </row>
    <row r="1677" spans="1:15" x14ac:dyDescent="0.3">
      <c r="A1677" s="1" t="s">
        <v>1848</v>
      </c>
      <c r="B1677" s="1" t="str">
        <f t="shared" si="182"/>
        <v>Septiembre 13 de 2019</v>
      </c>
      <c r="C1677" s="1" t="s">
        <v>428</v>
      </c>
      <c r="D1677" s="2">
        <v>2272.4699999999998</v>
      </c>
      <c r="E1677" s="1" t="s">
        <v>429</v>
      </c>
      <c r="F1677" s="3">
        <v>0.9816119944187065</v>
      </c>
      <c r="G1677" s="1" t="s">
        <v>430</v>
      </c>
      <c r="H1677" s="8">
        <f>VLOOKUP(B1677,'TRM2'!C:D,2,0)</f>
        <v>3359.2</v>
      </c>
      <c r="I1677" s="9">
        <f t="shared" si="183"/>
        <v>7633681.2239999985</v>
      </c>
      <c r="J1677" s="7">
        <f t="shared" si="184"/>
        <v>7633.6812239999981</v>
      </c>
      <c r="K1677" t="e">
        <f>VLOOKUP(A1677,'Cacao Nacional'!B:D,3,0)</f>
        <v>#N/A</v>
      </c>
      <c r="L1677" t="str">
        <f t="shared" si="185"/>
        <v>Septiembre</v>
      </c>
      <c r="M1677" t="str">
        <f t="shared" si="186"/>
        <v>2019</v>
      </c>
      <c r="N1677" t="str">
        <f t="shared" si="187"/>
        <v>Septiembre de 2019</v>
      </c>
      <c r="O1677" s="24">
        <f t="shared" si="188"/>
        <v>43721</v>
      </c>
    </row>
    <row r="1678" spans="1:15" x14ac:dyDescent="0.3">
      <c r="A1678" s="1" t="s">
        <v>1849</v>
      </c>
      <c r="B1678" s="1" t="str">
        <f t="shared" si="182"/>
        <v>Septiembre 16 de 2019</v>
      </c>
      <c r="C1678" s="1" t="s">
        <v>428</v>
      </c>
      <c r="D1678" s="2">
        <v>2308.1</v>
      </c>
      <c r="E1678" s="1" t="s">
        <v>429</v>
      </c>
      <c r="F1678" s="3">
        <v>1.5678974859954196</v>
      </c>
      <c r="G1678" s="1" t="s">
        <v>430</v>
      </c>
      <c r="H1678" s="8">
        <f>VLOOKUP(B1678,'TRM2'!C:D,2,0)</f>
        <v>3356.15</v>
      </c>
      <c r="I1678" s="9">
        <f t="shared" si="183"/>
        <v>7746329.8149999995</v>
      </c>
      <c r="J1678" s="7">
        <f t="shared" si="184"/>
        <v>7746.3298149999991</v>
      </c>
      <c r="K1678">
        <f>VLOOKUP(A1678,'Cacao Nacional'!B:D,3,0)</f>
        <v>6778.3</v>
      </c>
      <c r="L1678" t="str">
        <f t="shared" si="185"/>
        <v>Septiembre</v>
      </c>
      <c r="M1678" t="str">
        <f t="shared" si="186"/>
        <v>2019</v>
      </c>
      <c r="N1678" t="str">
        <f t="shared" si="187"/>
        <v>Septiembre de 2019</v>
      </c>
      <c r="O1678" s="24">
        <f t="shared" si="188"/>
        <v>43724</v>
      </c>
    </row>
    <row r="1679" spans="1:15" x14ac:dyDescent="0.3">
      <c r="A1679" s="1" t="s">
        <v>1850</v>
      </c>
      <c r="B1679" s="1" t="str">
        <f t="shared" si="182"/>
        <v>Septiembre 17 de 2019</v>
      </c>
      <c r="C1679" s="1" t="s">
        <v>428</v>
      </c>
      <c r="D1679" s="2">
        <v>2332.88</v>
      </c>
      <c r="E1679" s="1" t="s">
        <v>429</v>
      </c>
      <c r="F1679" s="3">
        <v>1.0736103288419132</v>
      </c>
      <c r="G1679" s="1" t="s">
        <v>430</v>
      </c>
      <c r="H1679" s="8">
        <f>VLOOKUP(B1679,'TRM2'!C:D,2,0)</f>
        <v>3364.43</v>
      </c>
      <c r="I1679" s="9">
        <f t="shared" si="183"/>
        <v>7848811.4583999999</v>
      </c>
      <c r="J1679" s="7">
        <f t="shared" si="184"/>
        <v>7848.8114583999995</v>
      </c>
      <c r="K1679" t="e">
        <f>VLOOKUP(A1679,'Cacao Nacional'!B:D,3,0)</f>
        <v>#N/A</v>
      </c>
      <c r="L1679" t="str">
        <f t="shared" si="185"/>
        <v>Septiembre</v>
      </c>
      <c r="M1679" t="str">
        <f t="shared" si="186"/>
        <v>2019</v>
      </c>
      <c r="N1679" t="str">
        <f t="shared" si="187"/>
        <v>Septiembre de 2019</v>
      </c>
      <c r="O1679" s="24">
        <f t="shared" si="188"/>
        <v>43725</v>
      </c>
    </row>
    <row r="1680" spans="1:15" x14ac:dyDescent="0.3">
      <c r="A1680" s="1" t="s">
        <v>1851</v>
      </c>
      <c r="B1680" s="1" t="str">
        <f t="shared" si="182"/>
        <v>Septiembre 18 de 2019</v>
      </c>
      <c r="C1680" s="1" t="s">
        <v>428</v>
      </c>
      <c r="D1680" s="2">
        <v>2344.4499999999998</v>
      </c>
      <c r="E1680" s="1" t="s">
        <v>429</v>
      </c>
      <c r="F1680" s="3">
        <v>0.49595349953704038</v>
      </c>
      <c r="G1680" s="1" t="s">
        <v>430</v>
      </c>
      <c r="H1680" s="8">
        <f>VLOOKUP(B1680,'TRM2'!C:D,2,0)</f>
        <v>3380.92</v>
      </c>
      <c r="I1680" s="9">
        <f t="shared" si="183"/>
        <v>7926397.8939999994</v>
      </c>
      <c r="J1680" s="7">
        <f t="shared" si="184"/>
        <v>7926.3978939999997</v>
      </c>
      <c r="K1680" t="e">
        <f>VLOOKUP(A1680,'Cacao Nacional'!B:D,3,0)</f>
        <v>#N/A</v>
      </c>
      <c r="L1680" t="str">
        <f t="shared" si="185"/>
        <v>Septiembre</v>
      </c>
      <c r="M1680" t="str">
        <f t="shared" si="186"/>
        <v>2019</v>
      </c>
      <c r="N1680" t="str">
        <f t="shared" si="187"/>
        <v>Septiembre de 2019</v>
      </c>
      <c r="O1680" s="24">
        <f t="shared" si="188"/>
        <v>43726</v>
      </c>
    </row>
    <row r="1681" spans="1:15" x14ac:dyDescent="0.3">
      <c r="A1681" s="1" t="s">
        <v>1852</v>
      </c>
      <c r="B1681" s="1" t="str">
        <f t="shared" si="182"/>
        <v>Septiembre 19 de 2019</v>
      </c>
      <c r="C1681" s="1" t="s">
        <v>428</v>
      </c>
      <c r="D1681" s="2">
        <v>2394.6799999999998</v>
      </c>
      <c r="E1681" s="1" t="s">
        <v>429</v>
      </c>
      <c r="F1681" s="3">
        <v>2.1425067713109693</v>
      </c>
      <c r="G1681" s="1" t="s">
        <v>430</v>
      </c>
      <c r="H1681" s="8">
        <f>VLOOKUP(B1681,'TRM2'!C:D,2,0)</f>
        <v>3377.79</v>
      </c>
      <c r="I1681" s="9">
        <f t="shared" si="183"/>
        <v>8088726.1571999993</v>
      </c>
      <c r="J1681" s="7">
        <f t="shared" si="184"/>
        <v>8088.7261571999998</v>
      </c>
      <c r="K1681" t="e">
        <f>VLOOKUP(A1681,'Cacao Nacional'!B:D,3,0)</f>
        <v>#N/A</v>
      </c>
      <c r="L1681" t="str">
        <f t="shared" si="185"/>
        <v>Septiembre</v>
      </c>
      <c r="M1681" t="str">
        <f t="shared" si="186"/>
        <v>2019</v>
      </c>
      <c r="N1681" t="str">
        <f t="shared" si="187"/>
        <v>Septiembre de 2019</v>
      </c>
      <c r="O1681" s="24">
        <f t="shared" si="188"/>
        <v>43727</v>
      </c>
    </row>
    <row r="1682" spans="1:15" x14ac:dyDescent="0.3">
      <c r="A1682" s="1" t="s">
        <v>1853</v>
      </c>
      <c r="B1682" s="1" t="str">
        <f t="shared" si="182"/>
        <v>Septiembre 20 de 2019</v>
      </c>
      <c r="C1682" s="1" t="s">
        <v>428</v>
      </c>
      <c r="D1682" s="2">
        <v>2401.7600000000002</v>
      </c>
      <c r="E1682" s="1" t="s">
        <v>429</v>
      </c>
      <c r="F1682" s="3">
        <v>0.29565536940219078</v>
      </c>
      <c r="G1682" s="1" t="s">
        <v>430</v>
      </c>
      <c r="H1682" s="8">
        <f>VLOOKUP(B1682,'TRM2'!C:D,2,0)</f>
        <v>3377.72</v>
      </c>
      <c r="I1682" s="9">
        <f t="shared" si="183"/>
        <v>8112472.7872000001</v>
      </c>
      <c r="J1682" s="7">
        <f t="shared" si="184"/>
        <v>8112.4727872000003</v>
      </c>
      <c r="K1682" t="e">
        <f>VLOOKUP(A1682,'Cacao Nacional'!B:D,3,0)</f>
        <v>#N/A</v>
      </c>
      <c r="L1682" t="str">
        <f t="shared" si="185"/>
        <v>Septiembre</v>
      </c>
      <c r="M1682" t="str">
        <f t="shared" si="186"/>
        <v>2019</v>
      </c>
      <c r="N1682" t="str">
        <f t="shared" si="187"/>
        <v>Septiembre de 2019</v>
      </c>
      <c r="O1682" s="24">
        <f t="shared" si="188"/>
        <v>43728</v>
      </c>
    </row>
    <row r="1683" spans="1:15" x14ac:dyDescent="0.3">
      <c r="A1683" s="1" t="s">
        <v>1854</v>
      </c>
      <c r="B1683" s="1" t="str">
        <f t="shared" si="182"/>
        <v>Septiembre 23 de 2019</v>
      </c>
      <c r="C1683" s="1" t="s">
        <v>428</v>
      </c>
      <c r="D1683" s="2">
        <v>2392.23</v>
      </c>
      <c r="E1683" s="1" t="s">
        <v>429</v>
      </c>
      <c r="F1683" s="3">
        <v>-0.39679235227500664</v>
      </c>
      <c r="G1683" s="1" t="s">
        <v>430</v>
      </c>
      <c r="H1683" s="8">
        <f>VLOOKUP(B1683,'TRM2'!C:D,2,0)</f>
        <v>3402.32</v>
      </c>
      <c r="I1683" s="9">
        <f t="shared" si="183"/>
        <v>8139131.9736000001</v>
      </c>
      <c r="J1683" s="7">
        <f t="shared" si="184"/>
        <v>8139.1319736000005</v>
      </c>
      <c r="K1683">
        <f>VLOOKUP(A1683,'Cacao Nacional'!B:D,3,0)</f>
        <v>7021.8</v>
      </c>
      <c r="L1683" t="str">
        <f t="shared" si="185"/>
        <v>Septiembre</v>
      </c>
      <c r="M1683" t="str">
        <f t="shared" si="186"/>
        <v>2019</v>
      </c>
      <c r="N1683" t="str">
        <f t="shared" si="187"/>
        <v>Septiembre de 2019</v>
      </c>
      <c r="O1683" s="24">
        <f t="shared" si="188"/>
        <v>43731</v>
      </c>
    </row>
    <row r="1684" spans="1:15" x14ac:dyDescent="0.3">
      <c r="A1684" s="1" t="s">
        <v>1855</v>
      </c>
      <c r="B1684" s="1" t="str">
        <f t="shared" si="182"/>
        <v>Septiembre 24 de 2019</v>
      </c>
      <c r="C1684" s="1" t="s">
        <v>428</v>
      </c>
      <c r="D1684" s="2">
        <v>2382.75</v>
      </c>
      <c r="E1684" s="1" t="s">
        <v>429</v>
      </c>
      <c r="F1684" s="3">
        <v>-0.39628296610275843</v>
      </c>
      <c r="G1684" s="1" t="s">
        <v>430</v>
      </c>
      <c r="H1684" s="8">
        <f>VLOOKUP(B1684,'TRM2'!C:D,2,0)</f>
        <v>3437.78</v>
      </c>
      <c r="I1684" s="9">
        <f t="shared" si="183"/>
        <v>8191370.2950000009</v>
      </c>
      <c r="J1684" s="7">
        <f t="shared" si="184"/>
        <v>8191.3702950000006</v>
      </c>
      <c r="K1684" t="e">
        <f>VLOOKUP(A1684,'Cacao Nacional'!B:D,3,0)</f>
        <v>#N/A</v>
      </c>
      <c r="L1684" t="str">
        <f t="shared" si="185"/>
        <v>Septiembre</v>
      </c>
      <c r="M1684" t="str">
        <f t="shared" si="186"/>
        <v>2019</v>
      </c>
      <c r="N1684" t="str">
        <f t="shared" si="187"/>
        <v>Septiembre de 2019</v>
      </c>
      <c r="O1684" s="24">
        <f t="shared" si="188"/>
        <v>43732</v>
      </c>
    </row>
    <row r="1685" spans="1:15" x14ac:dyDescent="0.3">
      <c r="A1685" s="1" t="s">
        <v>1856</v>
      </c>
      <c r="B1685" s="1" t="str">
        <f t="shared" si="182"/>
        <v>Septiembre 25 de 2019</v>
      </c>
      <c r="C1685" s="1" t="s">
        <v>428</v>
      </c>
      <c r="D1685" s="2">
        <v>2409.35</v>
      </c>
      <c r="E1685" s="1" t="s">
        <v>429</v>
      </c>
      <c r="F1685" s="3">
        <v>1.1163571503514809</v>
      </c>
      <c r="G1685" s="1" t="s">
        <v>430</v>
      </c>
      <c r="H1685" s="8">
        <f>VLOOKUP(B1685,'TRM2'!C:D,2,0)</f>
        <v>3438.66</v>
      </c>
      <c r="I1685" s="9">
        <f t="shared" si="183"/>
        <v>8284935.470999999</v>
      </c>
      <c r="J1685" s="7">
        <f t="shared" si="184"/>
        <v>8284.9354709999989</v>
      </c>
      <c r="K1685" t="e">
        <f>VLOOKUP(A1685,'Cacao Nacional'!B:D,3,0)</f>
        <v>#N/A</v>
      </c>
      <c r="L1685" t="str">
        <f t="shared" si="185"/>
        <v>Septiembre</v>
      </c>
      <c r="M1685" t="str">
        <f t="shared" si="186"/>
        <v>2019</v>
      </c>
      <c r="N1685" t="str">
        <f t="shared" si="187"/>
        <v>Septiembre de 2019</v>
      </c>
      <c r="O1685" s="24">
        <f t="shared" si="188"/>
        <v>43733</v>
      </c>
    </row>
    <row r="1686" spans="1:15" x14ac:dyDescent="0.3">
      <c r="A1686" s="1" t="s">
        <v>1857</v>
      </c>
      <c r="B1686" s="1" t="str">
        <f t="shared" si="182"/>
        <v>Septiembre 26 de 2019</v>
      </c>
      <c r="C1686" s="1" t="s">
        <v>428</v>
      </c>
      <c r="D1686" s="2">
        <v>2430.2199999999998</v>
      </c>
      <c r="E1686" s="1" t="s">
        <v>429</v>
      </c>
      <c r="F1686" s="3">
        <v>0.86620872849523278</v>
      </c>
      <c r="G1686" s="1" t="s">
        <v>430</v>
      </c>
      <c r="H1686" s="8">
        <f>VLOOKUP(B1686,'TRM2'!C:D,2,0)</f>
        <v>3451.02</v>
      </c>
      <c r="I1686" s="9">
        <f t="shared" si="183"/>
        <v>8386737.8243999993</v>
      </c>
      <c r="J1686" s="7">
        <f t="shared" si="184"/>
        <v>8386.7378243999992</v>
      </c>
      <c r="K1686" t="e">
        <f>VLOOKUP(A1686,'Cacao Nacional'!B:D,3,0)</f>
        <v>#N/A</v>
      </c>
      <c r="L1686" t="str">
        <f t="shared" si="185"/>
        <v>Septiembre</v>
      </c>
      <c r="M1686" t="str">
        <f t="shared" si="186"/>
        <v>2019</v>
      </c>
      <c r="N1686" t="str">
        <f t="shared" si="187"/>
        <v>Septiembre de 2019</v>
      </c>
      <c r="O1686" s="24">
        <f t="shared" si="188"/>
        <v>43734</v>
      </c>
    </row>
    <row r="1687" spans="1:15" x14ac:dyDescent="0.3">
      <c r="A1687" s="1" t="s">
        <v>1858</v>
      </c>
      <c r="B1687" s="1" t="str">
        <f t="shared" si="182"/>
        <v>Septiembre 27 de 2019</v>
      </c>
      <c r="C1687" s="1" t="s">
        <v>428</v>
      </c>
      <c r="D1687" s="2">
        <v>2414.4499999999998</v>
      </c>
      <c r="E1687" s="1" t="s">
        <v>429</v>
      </c>
      <c r="F1687" s="3">
        <v>-0.64891244414085902</v>
      </c>
      <c r="G1687" s="1" t="s">
        <v>430</v>
      </c>
      <c r="H1687" s="8">
        <f>VLOOKUP(B1687,'TRM2'!C:D,2,0)</f>
        <v>3435.71</v>
      </c>
      <c r="I1687" s="9">
        <f t="shared" si="183"/>
        <v>8295350.0094999997</v>
      </c>
      <c r="J1687" s="7">
        <f t="shared" si="184"/>
        <v>8295.3500094999999</v>
      </c>
      <c r="K1687" t="e">
        <f>VLOOKUP(A1687,'Cacao Nacional'!B:D,3,0)</f>
        <v>#N/A</v>
      </c>
      <c r="L1687" t="str">
        <f t="shared" si="185"/>
        <v>Septiembre</v>
      </c>
      <c r="M1687" t="str">
        <f t="shared" si="186"/>
        <v>2019</v>
      </c>
      <c r="N1687" t="str">
        <f t="shared" si="187"/>
        <v>Septiembre de 2019</v>
      </c>
      <c r="O1687" s="24">
        <f t="shared" si="188"/>
        <v>43735</v>
      </c>
    </row>
    <row r="1688" spans="1:15" x14ac:dyDescent="0.3">
      <c r="A1688" s="1" t="s">
        <v>1859</v>
      </c>
      <c r="B1688" s="1" t="str">
        <f t="shared" si="182"/>
        <v>Septiembre 30 de 2019</v>
      </c>
      <c r="C1688" s="1" t="s">
        <v>428</v>
      </c>
      <c r="D1688" s="2">
        <v>2393.12</v>
      </c>
      <c r="E1688" s="1" t="s">
        <v>429</v>
      </c>
      <c r="F1688" s="3">
        <v>-0.88343100913251171</v>
      </c>
      <c r="G1688" s="1" t="s">
        <v>430</v>
      </c>
      <c r="H1688" s="8">
        <f>VLOOKUP(B1688,'TRM2'!C:D,2,0)</f>
        <v>3462.02</v>
      </c>
      <c r="I1688" s="9">
        <f t="shared" si="183"/>
        <v>8285029.3023999995</v>
      </c>
      <c r="J1688" s="7">
        <f t="shared" si="184"/>
        <v>8285.0293024000002</v>
      </c>
      <c r="K1688">
        <f>VLOOKUP(A1688,'Cacao Nacional'!B:D,3,0)</f>
        <v>7308.3</v>
      </c>
      <c r="L1688" t="str">
        <f t="shared" si="185"/>
        <v>Septiembre</v>
      </c>
      <c r="M1688" t="str">
        <f t="shared" si="186"/>
        <v>2019</v>
      </c>
      <c r="N1688" t="str">
        <f t="shared" si="187"/>
        <v>Septiembre de 2019</v>
      </c>
      <c r="O1688" s="24">
        <f t="shared" si="188"/>
        <v>43738</v>
      </c>
    </row>
    <row r="1689" spans="1:15" x14ac:dyDescent="0.3">
      <c r="A1689" s="1" t="s">
        <v>1860</v>
      </c>
      <c r="B1689" s="1" t="str">
        <f t="shared" si="182"/>
        <v>Octubre 1 de 2019</v>
      </c>
      <c r="C1689" s="1" t="s">
        <v>428</v>
      </c>
      <c r="D1689" s="2">
        <v>2389.62</v>
      </c>
      <c r="E1689" s="1" t="s">
        <v>429</v>
      </c>
      <c r="F1689" s="3">
        <v>-0.14625259076017919</v>
      </c>
      <c r="G1689" s="1" t="s">
        <v>430</v>
      </c>
      <c r="H1689" s="8">
        <f>VLOOKUP(B1689,'TRM2'!C:D,2,0)</f>
        <v>3477.45</v>
      </c>
      <c r="I1689" s="9">
        <f t="shared" si="183"/>
        <v>8309784.0689999992</v>
      </c>
      <c r="J1689" s="7">
        <f t="shared" si="184"/>
        <v>8309.7840689999994</v>
      </c>
      <c r="K1689" t="e">
        <f>VLOOKUP(A1689,'Cacao Nacional'!B:D,3,0)</f>
        <v>#N/A</v>
      </c>
      <c r="L1689" t="str">
        <f t="shared" si="185"/>
        <v>Octubre</v>
      </c>
      <c r="M1689" t="str">
        <f t="shared" si="186"/>
        <v>2019</v>
      </c>
      <c r="N1689" t="str">
        <f t="shared" si="187"/>
        <v>Octubre de 2019</v>
      </c>
      <c r="O1689" s="24">
        <f t="shared" si="188"/>
        <v>43739</v>
      </c>
    </row>
    <row r="1690" spans="1:15" x14ac:dyDescent="0.3">
      <c r="A1690" s="1" t="s">
        <v>1861</v>
      </c>
      <c r="B1690" s="1" t="str">
        <f t="shared" si="182"/>
        <v>Octubre 2 de 2019</v>
      </c>
      <c r="C1690" s="1" t="s">
        <v>428</v>
      </c>
      <c r="D1690" s="2">
        <v>2419.08</v>
      </c>
      <c r="E1690" s="1" t="s">
        <v>429</v>
      </c>
      <c r="F1690" s="3">
        <v>1.2328319983930516</v>
      </c>
      <c r="G1690" s="1" t="s">
        <v>430</v>
      </c>
      <c r="H1690" s="8">
        <f>VLOOKUP(B1690,'TRM2'!C:D,2,0)</f>
        <v>3491.29</v>
      </c>
      <c r="I1690" s="9">
        <f t="shared" si="183"/>
        <v>8445709.8131999988</v>
      </c>
      <c r="J1690" s="7">
        <f t="shared" si="184"/>
        <v>8445.7098131999992</v>
      </c>
      <c r="K1690" t="e">
        <f>VLOOKUP(A1690,'Cacao Nacional'!B:D,3,0)</f>
        <v>#N/A</v>
      </c>
      <c r="L1690" t="str">
        <f t="shared" si="185"/>
        <v>Octubre</v>
      </c>
      <c r="M1690" t="str">
        <f t="shared" si="186"/>
        <v>2019</v>
      </c>
      <c r="N1690" t="str">
        <f t="shared" si="187"/>
        <v>Octubre de 2019</v>
      </c>
      <c r="O1690" s="24">
        <f t="shared" si="188"/>
        <v>43740</v>
      </c>
    </row>
    <row r="1691" spans="1:15" x14ac:dyDescent="0.3">
      <c r="A1691" s="1" t="s">
        <v>1862</v>
      </c>
      <c r="B1691" s="1" t="str">
        <f t="shared" si="182"/>
        <v>Octubre 3 de 2019</v>
      </c>
      <c r="C1691" s="1" t="s">
        <v>428</v>
      </c>
      <c r="D1691" s="2">
        <v>2460.91</v>
      </c>
      <c r="E1691" s="1" t="s">
        <v>429</v>
      </c>
      <c r="F1691" s="3">
        <v>1.7291697670188639</v>
      </c>
      <c r="G1691" s="1" t="s">
        <v>430</v>
      </c>
      <c r="H1691" s="8">
        <f>VLOOKUP(B1691,'TRM2'!C:D,2,0)</f>
        <v>3497.34</v>
      </c>
      <c r="I1691" s="9">
        <f t="shared" si="183"/>
        <v>8606638.9793999996</v>
      </c>
      <c r="J1691" s="7">
        <f t="shared" si="184"/>
        <v>8606.6389793999988</v>
      </c>
      <c r="K1691" t="e">
        <f>VLOOKUP(A1691,'Cacao Nacional'!B:D,3,0)</f>
        <v>#N/A</v>
      </c>
      <c r="L1691" t="str">
        <f t="shared" si="185"/>
        <v>Octubre</v>
      </c>
      <c r="M1691" t="str">
        <f t="shared" si="186"/>
        <v>2019</v>
      </c>
      <c r="N1691" t="str">
        <f t="shared" si="187"/>
        <v>Octubre de 2019</v>
      </c>
      <c r="O1691" s="24">
        <f t="shared" si="188"/>
        <v>43741</v>
      </c>
    </row>
    <row r="1692" spans="1:15" x14ac:dyDescent="0.3">
      <c r="A1692" s="1" t="s">
        <v>1863</v>
      </c>
      <c r="B1692" s="1" t="str">
        <f t="shared" si="182"/>
        <v>Octubre 4 de 2019</v>
      </c>
      <c r="C1692" s="1" t="s">
        <v>428</v>
      </c>
      <c r="D1692" s="2">
        <v>2428.34</v>
      </c>
      <c r="E1692" s="1" t="s">
        <v>429</v>
      </c>
      <c r="F1692" s="3">
        <v>-1.323494154601335</v>
      </c>
      <c r="G1692" s="1" t="s">
        <v>430</v>
      </c>
      <c r="H1692" s="8">
        <f>VLOOKUP(B1692,'TRM2'!C:D,2,0)</f>
        <v>3467.6</v>
      </c>
      <c r="I1692" s="9">
        <f t="shared" si="183"/>
        <v>8420511.784</v>
      </c>
      <c r="J1692" s="7">
        <f t="shared" si="184"/>
        <v>8420.5117840000003</v>
      </c>
      <c r="K1692" t="e">
        <f>VLOOKUP(A1692,'Cacao Nacional'!B:D,3,0)</f>
        <v>#N/A</v>
      </c>
      <c r="L1692" t="str">
        <f t="shared" si="185"/>
        <v>Octubre</v>
      </c>
      <c r="M1692" t="str">
        <f t="shared" si="186"/>
        <v>2019</v>
      </c>
      <c r="N1692" t="str">
        <f t="shared" si="187"/>
        <v>Octubre de 2019</v>
      </c>
      <c r="O1692" s="24">
        <f t="shared" si="188"/>
        <v>43742</v>
      </c>
    </row>
    <row r="1693" spans="1:15" x14ac:dyDescent="0.3">
      <c r="A1693" s="1" t="s">
        <v>1864</v>
      </c>
      <c r="B1693" s="1" t="str">
        <f t="shared" si="182"/>
        <v>Octubre 7 de 2019</v>
      </c>
      <c r="C1693" s="1" t="s">
        <v>428</v>
      </c>
      <c r="D1693" s="2">
        <v>2388.2800000000002</v>
      </c>
      <c r="E1693" s="1" t="s">
        <v>429</v>
      </c>
      <c r="F1693" s="3">
        <v>-1.6496866171952833</v>
      </c>
      <c r="G1693" s="1" t="s">
        <v>430</v>
      </c>
      <c r="H1693" s="8">
        <f>VLOOKUP(B1693,'TRM2'!C:D,2,0)</f>
        <v>3430.28</v>
      </c>
      <c r="I1693" s="9">
        <f t="shared" si="183"/>
        <v>8192469.118400001</v>
      </c>
      <c r="J1693" s="7">
        <f t="shared" si="184"/>
        <v>8192.4691184000003</v>
      </c>
      <c r="K1693">
        <f>VLOOKUP(A1693,'Cacao Nacional'!B:D,3,0)</f>
        <v>7525</v>
      </c>
      <c r="L1693" t="str">
        <f t="shared" si="185"/>
        <v>Octubre</v>
      </c>
      <c r="M1693" t="str">
        <f t="shared" si="186"/>
        <v>2019</v>
      </c>
      <c r="N1693" t="str">
        <f t="shared" si="187"/>
        <v>Octubre de 2019</v>
      </c>
      <c r="O1693" s="24">
        <f t="shared" si="188"/>
        <v>43745</v>
      </c>
    </row>
    <row r="1694" spans="1:15" x14ac:dyDescent="0.3">
      <c r="A1694" s="1" t="s">
        <v>1865</v>
      </c>
      <c r="B1694" s="1" t="str">
        <f t="shared" si="182"/>
        <v>Octubre 8 de 2019</v>
      </c>
      <c r="C1694" s="1" t="s">
        <v>428</v>
      </c>
      <c r="D1694" s="2">
        <v>2397.9</v>
      </c>
      <c r="E1694" s="1" t="s">
        <v>429</v>
      </c>
      <c r="F1694" s="3">
        <v>0.40280034166847645</v>
      </c>
      <c r="G1694" s="1" t="s">
        <v>430</v>
      </c>
      <c r="H1694" s="8">
        <f>VLOOKUP(B1694,'TRM2'!C:D,2,0)</f>
        <v>3445.76</v>
      </c>
      <c r="I1694" s="9">
        <f t="shared" si="183"/>
        <v>8262587.904000001</v>
      </c>
      <c r="J1694" s="7">
        <f t="shared" si="184"/>
        <v>8262.5879040000018</v>
      </c>
      <c r="K1694" t="e">
        <f>VLOOKUP(A1694,'Cacao Nacional'!B:D,3,0)</f>
        <v>#N/A</v>
      </c>
      <c r="L1694" t="str">
        <f t="shared" si="185"/>
        <v>Octubre</v>
      </c>
      <c r="M1694" t="str">
        <f t="shared" si="186"/>
        <v>2019</v>
      </c>
      <c r="N1694" t="str">
        <f t="shared" si="187"/>
        <v>Octubre de 2019</v>
      </c>
      <c r="O1694" s="24">
        <f t="shared" si="188"/>
        <v>43746</v>
      </c>
    </row>
    <row r="1695" spans="1:15" x14ac:dyDescent="0.3">
      <c r="A1695" s="1" t="s">
        <v>1866</v>
      </c>
      <c r="B1695" s="1" t="str">
        <f t="shared" si="182"/>
        <v>Octubre 9 de 2019</v>
      </c>
      <c r="C1695" s="1" t="s">
        <v>428</v>
      </c>
      <c r="D1695" s="2">
        <v>2367.17</v>
      </c>
      <c r="E1695" s="1" t="s">
        <v>429</v>
      </c>
      <c r="F1695" s="3">
        <v>-1.2815380124275415</v>
      </c>
      <c r="G1695" s="1" t="s">
        <v>430</v>
      </c>
      <c r="H1695" s="8">
        <f>VLOOKUP(B1695,'TRM2'!C:D,2,0)</f>
        <v>3452.57</v>
      </c>
      <c r="I1695" s="9">
        <f t="shared" si="183"/>
        <v>8172820.1269000005</v>
      </c>
      <c r="J1695" s="7">
        <f t="shared" si="184"/>
        <v>8172.8201269000001</v>
      </c>
      <c r="K1695" t="e">
        <f>VLOOKUP(A1695,'Cacao Nacional'!B:D,3,0)</f>
        <v>#N/A</v>
      </c>
      <c r="L1695" t="str">
        <f t="shared" si="185"/>
        <v>Octubre</v>
      </c>
      <c r="M1695" t="str">
        <f t="shared" si="186"/>
        <v>2019</v>
      </c>
      <c r="N1695" t="str">
        <f t="shared" si="187"/>
        <v>Octubre de 2019</v>
      </c>
      <c r="O1695" s="24">
        <f t="shared" si="188"/>
        <v>43747</v>
      </c>
    </row>
    <row r="1696" spans="1:15" x14ac:dyDescent="0.3">
      <c r="A1696" s="1" t="s">
        <v>1867</v>
      </c>
      <c r="B1696" s="1" t="str">
        <f t="shared" si="182"/>
        <v>Octubre 10 de 2019</v>
      </c>
      <c r="C1696" s="1" t="s">
        <v>428</v>
      </c>
      <c r="D1696" s="2">
        <v>2417.88</v>
      </c>
      <c r="E1696" s="1" t="s">
        <v>429</v>
      </c>
      <c r="F1696" s="3">
        <v>2.1422204573393562</v>
      </c>
      <c r="G1696" s="1" t="s">
        <v>430</v>
      </c>
      <c r="H1696" s="8">
        <f>VLOOKUP(B1696,'TRM2'!C:D,2,0)</f>
        <v>3454.56</v>
      </c>
      <c r="I1696" s="9">
        <f t="shared" si="183"/>
        <v>8352711.5328000002</v>
      </c>
      <c r="J1696" s="7">
        <f t="shared" si="184"/>
        <v>8352.7115328</v>
      </c>
      <c r="K1696" t="e">
        <f>VLOOKUP(A1696,'Cacao Nacional'!B:D,3,0)</f>
        <v>#N/A</v>
      </c>
      <c r="L1696" t="str">
        <f t="shared" si="185"/>
        <v>Octubre</v>
      </c>
      <c r="M1696" t="str">
        <f t="shared" si="186"/>
        <v>2019</v>
      </c>
      <c r="N1696" t="str">
        <f t="shared" si="187"/>
        <v>Octubre de 2019</v>
      </c>
      <c r="O1696" s="24">
        <f t="shared" si="188"/>
        <v>43748</v>
      </c>
    </row>
    <row r="1697" spans="1:15" x14ac:dyDescent="0.3">
      <c r="A1697" s="1" t="s">
        <v>1868</v>
      </c>
      <c r="B1697" s="1" t="str">
        <f t="shared" si="182"/>
        <v>Octubre 11 de 2019</v>
      </c>
      <c r="C1697" s="1" t="s">
        <v>428</v>
      </c>
      <c r="D1697" s="2">
        <v>2463.6999999999998</v>
      </c>
      <c r="E1697" s="1" t="s">
        <v>429</v>
      </c>
      <c r="F1697" s="3">
        <v>1.8950485549324079</v>
      </c>
      <c r="G1697" s="1" t="s">
        <v>430</v>
      </c>
      <c r="H1697" s="8">
        <f>VLOOKUP(B1697,'TRM2'!C:D,2,0)</f>
        <v>3458.42</v>
      </c>
      <c r="I1697" s="9">
        <f t="shared" si="183"/>
        <v>8520509.3540000003</v>
      </c>
      <c r="J1697" s="7">
        <f t="shared" si="184"/>
        <v>8520.5093539999998</v>
      </c>
      <c r="K1697" t="e">
        <f>VLOOKUP(A1697,'Cacao Nacional'!B:D,3,0)</f>
        <v>#N/A</v>
      </c>
      <c r="L1697" t="str">
        <f t="shared" si="185"/>
        <v>Octubre</v>
      </c>
      <c r="M1697" t="str">
        <f t="shared" si="186"/>
        <v>2019</v>
      </c>
      <c r="N1697" t="str">
        <f t="shared" si="187"/>
        <v>Octubre de 2019</v>
      </c>
      <c r="O1697" s="24">
        <f t="shared" si="188"/>
        <v>43749</v>
      </c>
    </row>
    <row r="1698" spans="1:15" x14ac:dyDescent="0.3">
      <c r="A1698" s="1" t="s">
        <v>1869</v>
      </c>
      <c r="B1698" s="1" t="str">
        <f t="shared" si="182"/>
        <v>Octubre 14 de 2019</v>
      </c>
      <c r="C1698" s="1" t="s">
        <v>428</v>
      </c>
      <c r="D1698" s="2">
        <v>2415.9</v>
      </c>
      <c r="E1698" s="1" t="s">
        <v>429</v>
      </c>
      <c r="F1698" s="3">
        <v>-1.9401712870885144</v>
      </c>
      <c r="G1698" s="1" t="s">
        <v>430</v>
      </c>
      <c r="H1698" s="8">
        <f>VLOOKUP(B1698,'TRM2'!C:D,2,0)</f>
        <v>3431.46</v>
      </c>
      <c r="I1698" s="9">
        <f t="shared" si="183"/>
        <v>8290064.2140000006</v>
      </c>
      <c r="J1698" s="7">
        <f t="shared" si="184"/>
        <v>8290.064214</v>
      </c>
      <c r="K1698">
        <f>VLOOKUP(A1698,'Cacao Nacional'!B:D,3,0)</f>
        <v>7433.7</v>
      </c>
      <c r="L1698" t="str">
        <f t="shared" si="185"/>
        <v>Octubre</v>
      </c>
      <c r="M1698" t="str">
        <f t="shared" si="186"/>
        <v>2019</v>
      </c>
      <c r="N1698" t="str">
        <f t="shared" si="187"/>
        <v>Octubre de 2019</v>
      </c>
      <c r="O1698" s="24">
        <f t="shared" si="188"/>
        <v>43752</v>
      </c>
    </row>
    <row r="1699" spans="1:15" x14ac:dyDescent="0.3">
      <c r="A1699" s="1" t="s">
        <v>1870</v>
      </c>
      <c r="B1699" s="1" t="str">
        <f t="shared" si="182"/>
        <v>Octubre 15 de 2019</v>
      </c>
      <c r="C1699" s="1" t="s">
        <v>428</v>
      </c>
      <c r="D1699" s="2">
        <v>2477.9</v>
      </c>
      <c r="E1699" s="1" t="s">
        <v>429</v>
      </c>
      <c r="F1699" s="3">
        <v>2.5663313878885714</v>
      </c>
      <c r="G1699" s="1" t="s">
        <v>430</v>
      </c>
      <c r="H1699" s="8">
        <f>VLOOKUP(B1699,'TRM2'!C:D,2,0)</f>
        <v>3431.46</v>
      </c>
      <c r="I1699" s="9">
        <f t="shared" si="183"/>
        <v>8502814.7340000011</v>
      </c>
      <c r="J1699" s="7">
        <f t="shared" si="184"/>
        <v>8502.8147340000014</v>
      </c>
      <c r="K1699" t="e">
        <f>VLOOKUP(A1699,'Cacao Nacional'!B:D,3,0)</f>
        <v>#N/A</v>
      </c>
      <c r="L1699" t="str">
        <f t="shared" si="185"/>
        <v>Octubre</v>
      </c>
      <c r="M1699" t="str">
        <f t="shared" si="186"/>
        <v>2019</v>
      </c>
      <c r="N1699" t="str">
        <f t="shared" si="187"/>
        <v>Octubre de 2019</v>
      </c>
      <c r="O1699" s="24">
        <f t="shared" si="188"/>
        <v>43753</v>
      </c>
    </row>
    <row r="1700" spans="1:15" x14ac:dyDescent="0.3">
      <c r="A1700" s="1" t="s">
        <v>1871</v>
      </c>
      <c r="B1700" s="1" t="str">
        <f t="shared" si="182"/>
        <v>Octubre 16 de 2019</v>
      </c>
      <c r="C1700" s="1" t="s">
        <v>428</v>
      </c>
      <c r="D1700" s="2">
        <v>2478.1</v>
      </c>
      <c r="E1700" s="1" t="s">
        <v>429</v>
      </c>
      <c r="F1700" s="3">
        <v>8.0713507405390898E-3</v>
      </c>
      <c r="G1700" s="1" t="s">
        <v>430</v>
      </c>
      <c r="H1700" s="8">
        <f>VLOOKUP(B1700,'TRM2'!C:D,2,0)</f>
        <v>3451.33</v>
      </c>
      <c r="I1700" s="9">
        <f t="shared" si="183"/>
        <v>8552740.8729999997</v>
      </c>
      <c r="J1700" s="7">
        <f t="shared" si="184"/>
        <v>8552.7408729999988</v>
      </c>
      <c r="K1700" t="e">
        <f>VLOOKUP(A1700,'Cacao Nacional'!B:D,3,0)</f>
        <v>#N/A</v>
      </c>
      <c r="L1700" t="str">
        <f t="shared" si="185"/>
        <v>Octubre</v>
      </c>
      <c r="M1700" t="str">
        <f t="shared" si="186"/>
        <v>2019</v>
      </c>
      <c r="N1700" t="str">
        <f t="shared" si="187"/>
        <v>Octubre de 2019</v>
      </c>
      <c r="O1700" s="24">
        <f t="shared" si="188"/>
        <v>43754</v>
      </c>
    </row>
    <row r="1701" spans="1:15" x14ac:dyDescent="0.3">
      <c r="A1701" s="1" t="s">
        <v>1872</v>
      </c>
      <c r="B1701" s="1" t="str">
        <f t="shared" si="182"/>
        <v>Octubre 17 de 2019</v>
      </c>
      <c r="C1701" s="1" t="s">
        <v>428</v>
      </c>
      <c r="D1701" s="2">
        <v>2463.79</v>
      </c>
      <c r="E1701" s="1" t="s">
        <v>429</v>
      </c>
      <c r="F1701" s="3">
        <v>-0.57745853678220993</v>
      </c>
      <c r="G1701" s="1" t="s">
        <v>430</v>
      </c>
      <c r="H1701" s="8">
        <f>VLOOKUP(B1701,'TRM2'!C:D,2,0)</f>
        <v>3459.55</v>
      </c>
      <c r="I1701" s="9">
        <f t="shared" si="183"/>
        <v>8523604.6945000011</v>
      </c>
      <c r="J1701" s="7">
        <f t="shared" si="184"/>
        <v>8523.6046945000016</v>
      </c>
      <c r="K1701" t="e">
        <f>VLOOKUP(A1701,'Cacao Nacional'!B:D,3,0)</f>
        <v>#N/A</v>
      </c>
      <c r="L1701" t="str">
        <f t="shared" si="185"/>
        <v>Octubre</v>
      </c>
      <c r="M1701" t="str">
        <f t="shared" si="186"/>
        <v>2019</v>
      </c>
      <c r="N1701" t="str">
        <f t="shared" si="187"/>
        <v>Octubre de 2019</v>
      </c>
      <c r="O1701" s="24">
        <f t="shared" si="188"/>
        <v>43755</v>
      </c>
    </row>
    <row r="1702" spans="1:15" x14ac:dyDescent="0.3">
      <c r="A1702" s="1" t="s">
        <v>1873</v>
      </c>
      <c r="B1702" s="1" t="str">
        <f t="shared" si="182"/>
        <v>Octubre 18 de 2019</v>
      </c>
      <c r="C1702" s="1" t="s">
        <v>428</v>
      </c>
      <c r="D1702" s="2">
        <v>2457.33</v>
      </c>
      <c r="E1702" s="1" t="s">
        <v>429</v>
      </c>
      <c r="F1702" s="3">
        <v>-0.26219767106774672</v>
      </c>
      <c r="G1702" s="1" t="s">
        <v>430</v>
      </c>
      <c r="H1702" s="8">
        <f>VLOOKUP(B1702,'TRM2'!C:D,2,0)</f>
        <v>3465.35</v>
      </c>
      <c r="I1702" s="9">
        <f t="shared" si="183"/>
        <v>8515508.5154999997</v>
      </c>
      <c r="J1702" s="7">
        <f t="shared" si="184"/>
        <v>8515.5085154999997</v>
      </c>
      <c r="K1702" t="e">
        <f>VLOOKUP(A1702,'Cacao Nacional'!B:D,3,0)</f>
        <v>#N/A</v>
      </c>
      <c r="L1702" t="str">
        <f t="shared" si="185"/>
        <v>Octubre</v>
      </c>
      <c r="M1702" t="str">
        <f t="shared" si="186"/>
        <v>2019</v>
      </c>
      <c r="N1702" t="str">
        <f t="shared" si="187"/>
        <v>Octubre de 2019</v>
      </c>
      <c r="O1702" s="24">
        <f t="shared" si="188"/>
        <v>43756</v>
      </c>
    </row>
    <row r="1703" spans="1:15" x14ac:dyDescent="0.3">
      <c r="A1703" s="1" t="s">
        <v>299</v>
      </c>
      <c r="B1703" s="1" t="str">
        <f t="shared" si="182"/>
        <v>Octubre 21 de 2019</v>
      </c>
      <c r="C1703" s="1" t="s">
        <v>428</v>
      </c>
      <c r="D1703" s="2">
        <v>2451.2399999999998</v>
      </c>
      <c r="E1703" s="1" t="s">
        <v>429</v>
      </c>
      <c r="F1703" s="3">
        <v>-0.24782996178779998</v>
      </c>
      <c r="G1703" s="1" t="s">
        <v>430</v>
      </c>
      <c r="H1703" s="8">
        <f>VLOOKUP(B1703,'TRM2'!C:D,2,0)</f>
        <v>3428.63</v>
      </c>
      <c r="I1703" s="9">
        <f t="shared" si="183"/>
        <v>8404395.0011999998</v>
      </c>
      <c r="J1703" s="7">
        <f t="shared" si="184"/>
        <v>8404.3950012000005</v>
      </c>
      <c r="K1703">
        <f>VLOOKUP(A1703,'Cacao Nacional'!B:D,3,0)</f>
        <v>7573.3</v>
      </c>
      <c r="L1703" t="str">
        <f t="shared" si="185"/>
        <v>Octubre</v>
      </c>
      <c r="M1703" t="str">
        <f t="shared" si="186"/>
        <v>2019</v>
      </c>
      <c r="N1703" t="str">
        <f t="shared" si="187"/>
        <v>Octubre de 2019</v>
      </c>
      <c r="O1703" s="24">
        <f t="shared" si="188"/>
        <v>43759</v>
      </c>
    </row>
    <row r="1704" spans="1:15" x14ac:dyDescent="0.3">
      <c r="A1704" s="1" t="s">
        <v>1874</v>
      </c>
      <c r="B1704" s="1" t="str">
        <f t="shared" si="182"/>
        <v>Octubre 22 de 2019</v>
      </c>
      <c r="C1704" s="1" t="s">
        <v>428</v>
      </c>
      <c r="D1704" s="2">
        <v>2435.52</v>
      </c>
      <c r="E1704" s="1" t="s">
        <v>429</v>
      </c>
      <c r="F1704" s="3">
        <v>-0.64130807264893697</v>
      </c>
      <c r="G1704" s="1" t="s">
        <v>430</v>
      </c>
      <c r="H1704" s="8">
        <f>VLOOKUP(B1704,'TRM2'!C:D,2,0)</f>
        <v>3442.78</v>
      </c>
      <c r="I1704" s="9">
        <f t="shared" si="183"/>
        <v>8384959.5456000008</v>
      </c>
      <c r="J1704" s="7">
        <f t="shared" si="184"/>
        <v>8384.9595456000006</v>
      </c>
      <c r="K1704" t="e">
        <f>VLOOKUP(A1704,'Cacao Nacional'!B:D,3,0)</f>
        <v>#N/A</v>
      </c>
      <c r="L1704" t="str">
        <f t="shared" si="185"/>
        <v>Octubre</v>
      </c>
      <c r="M1704" t="str">
        <f t="shared" si="186"/>
        <v>2019</v>
      </c>
      <c r="N1704" t="str">
        <f t="shared" si="187"/>
        <v>Octubre de 2019</v>
      </c>
      <c r="O1704" s="24">
        <f t="shared" si="188"/>
        <v>43760</v>
      </c>
    </row>
    <row r="1705" spans="1:15" x14ac:dyDescent="0.3">
      <c r="A1705" s="1" t="s">
        <v>1875</v>
      </c>
      <c r="B1705" s="1" t="str">
        <f t="shared" si="182"/>
        <v>Octubre 23 de 2019</v>
      </c>
      <c r="C1705" s="1" t="s">
        <v>428</v>
      </c>
      <c r="D1705" s="2">
        <v>2441.52</v>
      </c>
      <c r="E1705" s="1" t="s">
        <v>429</v>
      </c>
      <c r="F1705" s="3">
        <v>0.24635396137169885</v>
      </c>
      <c r="G1705" s="1" t="s">
        <v>430</v>
      </c>
      <c r="H1705" s="8">
        <f>VLOOKUP(B1705,'TRM2'!C:D,2,0)</f>
        <v>3430.3</v>
      </c>
      <c r="I1705" s="9">
        <f t="shared" si="183"/>
        <v>8375146.0560000008</v>
      </c>
      <c r="J1705" s="7">
        <f t="shared" si="184"/>
        <v>8375.1460560000014</v>
      </c>
      <c r="K1705" t="e">
        <f>VLOOKUP(A1705,'Cacao Nacional'!B:D,3,0)</f>
        <v>#N/A</v>
      </c>
      <c r="L1705" t="str">
        <f t="shared" si="185"/>
        <v>Octubre</v>
      </c>
      <c r="M1705" t="str">
        <f t="shared" si="186"/>
        <v>2019</v>
      </c>
      <c r="N1705" t="str">
        <f t="shared" si="187"/>
        <v>Octubre de 2019</v>
      </c>
      <c r="O1705" s="24">
        <f t="shared" si="188"/>
        <v>43761</v>
      </c>
    </row>
    <row r="1706" spans="1:15" x14ac:dyDescent="0.3">
      <c r="A1706" s="1" t="s">
        <v>1876</v>
      </c>
      <c r="B1706" s="1" t="str">
        <f t="shared" si="182"/>
        <v>Octubre 24 de 2019</v>
      </c>
      <c r="C1706" s="1" t="s">
        <v>428</v>
      </c>
      <c r="D1706" s="2">
        <v>2453.23</v>
      </c>
      <c r="E1706" s="1" t="s">
        <v>429</v>
      </c>
      <c r="F1706" s="3">
        <v>0.47961925357973867</v>
      </c>
      <c r="G1706" s="1" t="s">
        <v>430</v>
      </c>
      <c r="H1706" s="8">
        <f>VLOOKUP(B1706,'TRM2'!C:D,2,0)</f>
        <v>3409.29</v>
      </c>
      <c r="I1706" s="9">
        <f t="shared" si="183"/>
        <v>8363772.5066999998</v>
      </c>
      <c r="J1706" s="7">
        <f t="shared" si="184"/>
        <v>8363.7725066999992</v>
      </c>
      <c r="K1706" t="e">
        <f>VLOOKUP(A1706,'Cacao Nacional'!B:D,3,0)</f>
        <v>#N/A</v>
      </c>
      <c r="L1706" t="str">
        <f t="shared" si="185"/>
        <v>Octubre</v>
      </c>
      <c r="M1706" t="str">
        <f t="shared" si="186"/>
        <v>2019</v>
      </c>
      <c r="N1706" t="str">
        <f t="shared" si="187"/>
        <v>Octubre de 2019</v>
      </c>
      <c r="O1706" s="24">
        <f t="shared" si="188"/>
        <v>43762</v>
      </c>
    </row>
    <row r="1707" spans="1:15" x14ac:dyDescent="0.3">
      <c r="A1707" s="1" t="s">
        <v>1877</v>
      </c>
      <c r="B1707" s="1" t="str">
        <f t="shared" si="182"/>
        <v>Octubre 25 de 2019</v>
      </c>
      <c r="C1707" s="1" t="s">
        <v>428</v>
      </c>
      <c r="D1707" s="2">
        <v>2437.85</v>
      </c>
      <c r="E1707" s="1" t="s">
        <v>429</v>
      </c>
      <c r="F1707" s="3">
        <v>-0.62692857987225448</v>
      </c>
      <c r="G1707" s="1" t="s">
        <v>430</v>
      </c>
      <c r="H1707" s="8">
        <f>VLOOKUP(B1707,'TRM2'!C:D,2,0)</f>
        <v>3387.72</v>
      </c>
      <c r="I1707" s="9">
        <f t="shared" si="183"/>
        <v>8258753.2019999996</v>
      </c>
      <c r="J1707" s="7">
        <f t="shared" si="184"/>
        <v>8258.7532019999999</v>
      </c>
      <c r="K1707" t="e">
        <f>VLOOKUP(A1707,'Cacao Nacional'!B:D,3,0)</f>
        <v>#N/A</v>
      </c>
      <c r="L1707" t="str">
        <f t="shared" si="185"/>
        <v>Octubre</v>
      </c>
      <c r="M1707" t="str">
        <f t="shared" si="186"/>
        <v>2019</v>
      </c>
      <c r="N1707" t="str">
        <f t="shared" si="187"/>
        <v>Octubre de 2019</v>
      </c>
      <c r="O1707" s="24">
        <f t="shared" si="188"/>
        <v>43763</v>
      </c>
    </row>
    <row r="1708" spans="1:15" x14ac:dyDescent="0.3">
      <c r="A1708" s="1" t="s">
        <v>1878</v>
      </c>
      <c r="B1708" s="1" t="str">
        <f t="shared" si="182"/>
        <v>Octubre 28 de 2019</v>
      </c>
      <c r="C1708" s="1" t="s">
        <v>428</v>
      </c>
      <c r="D1708" s="2">
        <v>2455.98</v>
      </c>
      <c r="E1708" s="1" t="s">
        <v>429</v>
      </c>
      <c r="F1708" s="3">
        <v>0.74368808581332357</v>
      </c>
      <c r="G1708" s="1" t="s">
        <v>430</v>
      </c>
      <c r="H1708" s="8">
        <f>VLOOKUP(B1708,'TRM2'!C:D,2,0)</f>
        <v>3395.25</v>
      </c>
      <c r="I1708" s="9">
        <f t="shared" si="183"/>
        <v>8338666.0949999997</v>
      </c>
      <c r="J1708" s="7">
        <f t="shared" si="184"/>
        <v>8338.6660950000005</v>
      </c>
      <c r="K1708">
        <f>VLOOKUP(A1708,'Cacao Nacional'!B:D,3,0)</f>
        <v>7418.3</v>
      </c>
      <c r="L1708" t="str">
        <f t="shared" si="185"/>
        <v>Octubre</v>
      </c>
      <c r="M1708" t="str">
        <f t="shared" si="186"/>
        <v>2019</v>
      </c>
      <c r="N1708" t="str">
        <f t="shared" si="187"/>
        <v>Octubre de 2019</v>
      </c>
      <c r="O1708" s="24">
        <f t="shared" si="188"/>
        <v>43766</v>
      </c>
    </row>
    <row r="1709" spans="1:15" x14ac:dyDescent="0.3">
      <c r="A1709" s="1" t="s">
        <v>1879</v>
      </c>
      <c r="B1709" s="1" t="str">
        <f t="shared" si="182"/>
        <v>Octubre 29 de 2019</v>
      </c>
      <c r="C1709" s="1" t="s">
        <v>428</v>
      </c>
      <c r="D1709" s="2">
        <v>2464.42</v>
      </c>
      <c r="E1709" s="1" t="s">
        <v>429</v>
      </c>
      <c r="F1709" s="3">
        <v>0.34365100693002609</v>
      </c>
      <c r="G1709" s="1" t="s">
        <v>430</v>
      </c>
      <c r="H1709" s="8">
        <f>VLOOKUP(B1709,'TRM2'!C:D,2,0)</f>
        <v>3382.19</v>
      </c>
      <c r="I1709" s="9">
        <f t="shared" si="183"/>
        <v>8335136.6798</v>
      </c>
      <c r="J1709" s="7">
        <f t="shared" si="184"/>
        <v>8335.1366797999999</v>
      </c>
      <c r="K1709" t="e">
        <f>VLOOKUP(A1709,'Cacao Nacional'!B:D,3,0)</f>
        <v>#N/A</v>
      </c>
      <c r="L1709" t="str">
        <f t="shared" si="185"/>
        <v>Octubre</v>
      </c>
      <c r="M1709" t="str">
        <f t="shared" si="186"/>
        <v>2019</v>
      </c>
      <c r="N1709" t="str">
        <f t="shared" si="187"/>
        <v>Octubre de 2019</v>
      </c>
      <c r="O1709" s="24">
        <f t="shared" si="188"/>
        <v>43767</v>
      </c>
    </row>
    <row r="1710" spans="1:15" x14ac:dyDescent="0.3">
      <c r="A1710" s="1" t="s">
        <v>1880</v>
      </c>
      <c r="B1710" s="1" t="str">
        <f t="shared" si="182"/>
        <v>Octubre 30 de 2019</v>
      </c>
      <c r="C1710" s="1" t="s">
        <v>428</v>
      </c>
      <c r="D1710" s="2">
        <v>2442.9299999999998</v>
      </c>
      <c r="E1710" s="1" t="s">
        <v>429</v>
      </c>
      <c r="F1710" s="3">
        <v>-0.872010452763743</v>
      </c>
      <c r="G1710" s="1" t="s">
        <v>430</v>
      </c>
      <c r="H1710" s="8">
        <f>VLOOKUP(B1710,'TRM2'!C:D,2,0)</f>
        <v>3380.9</v>
      </c>
      <c r="I1710" s="9">
        <f t="shared" si="183"/>
        <v>8259302.0369999995</v>
      </c>
      <c r="J1710" s="7">
        <f t="shared" si="184"/>
        <v>8259.3020369999995</v>
      </c>
      <c r="K1710" t="e">
        <f>VLOOKUP(A1710,'Cacao Nacional'!B:D,3,0)</f>
        <v>#N/A</v>
      </c>
      <c r="L1710" t="str">
        <f t="shared" si="185"/>
        <v>Octubre</v>
      </c>
      <c r="M1710" t="str">
        <f t="shared" si="186"/>
        <v>2019</v>
      </c>
      <c r="N1710" t="str">
        <f t="shared" si="187"/>
        <v>Octubre de 2019</v>
      </c>
      <c r="O1710" s="24">
        <f t="shared" si="188"/>
        <v>43768</v>
      </c>
    </row>
    <row r="1711" spans="1:15" x14ac:dyDescent="0.3">
      <c r="A1711" s="1" t="s">
        <v>1881</v>
      </c>
      <c r="B1711" s="1" t="str">
        <f t="shared" si="182"/>
        <v>Octubre 31 de 2019</v>
      </c>
      <c r="C1711" s="1" t="s">
        <v>428</v>
      </c>
      <c r="D1711" s="2">
        <v>2402.66</v>
      </c>
      <c r="E1711" s="1" t="s">
        <v>429</v>
      </c>
      <c r="F1711" s="3">
        <v>-1.6484303684509989</v>
      </c>
      <c r="G1711" s="1" t="s">
        <v>430</v>
      </c>
      <c r="H1711" s="8">
        <f>VLOOKUP(B1711,'TRM2'!C:D,2,0)</f>
        <v>3389.94</v>
      </c>
      <c r="I1711" s="9">
        <f t="shared" si="183"/>
        <v>8144873.2403999995</v>
      </c>
      <c r="J1711" s="7">
        <f t="shared" si="184"/>
        <v>8144.8732403999993</v>
      </c>
      <c r="K1711" t="e">
        <f>VLOOKUP(A1711,'Cacao Nacional'!B:D,3,0)</f>
        <v>#N/A</v>
      </c>
      <c r="L1711" t="str">
        <f t="shared" si="185"/>
        <v>Octubre</v>
      </c>
      <c r="M1711" t="str">
        <f t="shared" si="186"/>
        <v>2019</v>
      </c>
      <c r="N1711" t="str">
        <f t="shared" si="187"/>
        <v>Octubre de 2019</v>
      </c>
      <c r="O1711" s="24">
        <f t="shared" si="188"/>
        <v>43769</v>
      </c>
    </row>
    <row r="1712" spans="1:15" x14ac:dyDescent="0.3">
      <c r="A1712" s="1" t="s">
        <v>1882</v>
      </c>
      <c r="B1712" s="1" t="str">
        <f t="shared" si="182"/>
        <v>Noviembre 1 de 2019</v>
      </c>
      <c r="C1712" s="1" t="s">
        <v>428</v>
      </c>
      <c r="D1712" s="2">
        <v>2443.9299999999998</v>
      </c>
      <c r="E1712" s="1" t="s">
        <v>429</v>
      </c>
      <c r="F1712" s="3">
        <v>1.7176795718079123</v>
      </c>
      <c r="G1712" s="1" t="s">
        <v>430</v>
      </c>
      <c r="H1712" s="8">
        <f>VLOOKUP(B1712,'TRM2'!C:D,2,0)</f>
        <v>3383.29</v>
      </c>
      <c r="I1712" s="9">
        <f t="shared" si="183"/>
        <v>8268523.9296999993</v>
      </c>
      <c r="J1712" s="7">
        <f t="shared" si="184"/>
        <v>8268.5239296999989</v>
      </c>
      <c r="K1712" t="e">
        <f>VLOOKUP(A1712,'Cacao Nacional'!B:D,3,0)</f>
        <v>#N/A</v>
      </c>
      <c r="L1712" t="str">
        <f t="shared" si="185"/>
        <v>Noviembre</v>
      </c>
      <c r="M1712" t="str">
        <f t="shared" si="186"/>
        <v>2019</v>
      </c>
      <c r="N1712" t="str">
        <f t="shared" si="187"/>
        <v>Noviembre de 2019</v>
      </c>
      <c r="O1712" s="24">
        <f t="shared" si="188"/>
        <v>43770</v>
      </c>
    </row>
    <row r="1713" spans="1:15" x14ac:dyDescent="0.3">
      <c r="A1713" s="1" t="s">
        <v>300</v>
      </c>
      <c r="B1713" s="1" t="str">
        <f t="shared" si="182"/>
        <v>Noviembre 4 de 2019</v>
      </c>
      <c r="C1713" s="1" t="s">
        <v>428</v>
      </c>
      <c r="D1713" s="2">
        <v>2449.2199999999998</v>
      </c>
      <c r="E1713" s="1" t="s">
        <v>429</v>
      </c>
      <c r="F1713" s="3">
        <v>0.21645464477296666</v>
      </c>
      <c r="G1713" s="1" t="s">
        <v>430</v>
      </c>
      <c r="H1713" s="8">
        <f>VLOOKUP(B1713,'TRM2'!C:D,2,0)</f>
        <v>3339.19</v>
      </c>
      <c r="I1713" s="9">
        <f t="shared" si="183"/>
        <v>8178410.9317999994</v>
      </c>
      <c r="J1713" s="7">
        <f t="shared" si="184"/>
        <v>8178.4109317999992</v>
      </c>
      <c r="K1713">
        <f>VLOOKUP(A1713,'Cacao Nacional'!B:D,3,0)</f>
        <v>7290</v>
      </c>
      <c r="L1713" t="str">
        <f t="shared" si="185"/>
        <v>Noviembre</v>
      </c>
      <c r="M1713" t="str">
        <f t="shared" si="186"/>
        <v>2019</v>
      </c>
      <c r="N1713" t="str">
        <f t="shared" si="187"/>
        <v>Noviembre de 2019</v>
      </c>
      <c r="O1713" s="24">
        <f t="shared" si="188"/>
        <v>43773</v>
      </c>
    </row>
    <row r="1714" spans="1:15" x14ac:dyDescent="0.3">
      <c r="A1714" s="1" t="s">
        <v>1883</v>
      </c>
      <c r="B1714" s="1" t="str">
        <f t="shared" si="182"/>
        <v>Noviembre 5 de 2019</v>
      </c>
      <c r="C1714" s="1" t="s">
        <v>428</v>
      </c>
      <c r="D1714" s="2">
        <v>2445.14</v>
      </c>
      <c r="E1714" s="1" t="s">
        <v>429</v>
      </c>
      <c r="F1714" s="3">
        <v>-0.16658364703864609</v>
      </c>
      <c r="G1714" s="1" t="s">
        <v>430</v>
      </c>
      <c r="H1714" s="8">
        <f>VLOOKUP(B1714,'TRM2'!C:D,2,0)</f>
        <v>3339.19</v>
      </c>
      <c r="I1714" s="9">
        <f t="shared" si="183"/>
        <v>8164787.0365999993</v>
      </c>
      <c r="J1714" s="7">
        <f t="shared" si="184"/>
        <v>8164.7870365999997</v>
      </c>
      <c r="K1714" t="e">
        <f>VLOOKUP(A1714,'Cacao Nacional'!B:D,3,0)</f>
        <v>#N/A</v>
      </c>
      <c r="L1714" t="str">
        <f t="shared" si="185"/>
        <v>Noviembre</v>
      </c>
      <c r="M1714" t="str">
        <f t="shared" si="186"/>
        <v>2019</v>
      </c>
      <c r="N1714" t="str">
        <f t="shared" si="187"/>
        <v>Noviembre de 2019</v>
      </c>
      <c r="O1714" s="24">
        <f t="shared" si="188"/>
        <v>43774</v>
      </c>
    </row>
    <row r="1715" spans="1:15" x14ac:dyDescent="0.3">
      <c r="A1715" s="1" t="s">
        <v>1884</v>
      </c>
      <c r="B1715" s="1" t="str">
        <f t="shared" si="182"/>
        <v>Noviembre 6 de 2019</v>
      </c>
      <c r="C1715" s="1" t="s">
        <v>428</v>
      </c>
      <c r="D1715" s="2">
        <v>2422.62</v>
      </c>
      <c r="E1715" s="1" t="s">
        <v>429</v>
      </c>
      <c r="F1715" s="3">
        <v>-0.92101065787643988</v>
      </c>
      <c r="G1715" s="1" t="s">
        <v>430</v>
      </c>
      <c r="H1715" s="8">
        <f>VLOOKUP(B1715,'TRM2'!C:D,2,0)</f>
        <v>3318.47</v>
      </c>
      <c r="I1715" s="9">
        <f t="shared" si="183"/>
        <v>8039391.7913999995</v>
      </c>
      <c r="J1715" s="7">
        <f t="shared" si="184"/>
        <v>8039.3917913999994</v>
      </c>
      <c r="K1715" t="e">
        <f>VLOOKUP(A1715,'Cacao Nacional'!B:D,3,0)</f>
        <v>#N/A</v>
      </c>
      <c r="L1715" t="str">
        <f t="shared" si="185"/>
        <v>Noviembre</v>
      </c>
      <c r="M1715" t="str">
        <f t="shared" si="186"/>
        <v>2019</v>
      </c>
      <c r="N1715" t="str">
        <f t="shared" si="187"/>
        <v>Noviembre de 2019</v>
      </c>
      <c r="O1715" s="24">
        <f t="shared" si="188"/>
        <v>43775</v>
      </c>
    </row>
    <row r="1716" spans="1:15" x14ac:dyDescent="0.3">
      <c r="A1716" s="1" t="s">
        <v>1885</v>
      </c>
      <c r="B1716" s="1" t="str">
        <f t="shared" si="182"/>
        <v>Noviembre 7 de 2019</v>
      </c>
      <c r="C1716" s="1" t="s">
        <v>428</v>
      </c>
      <c r="D1716" s="2">
        <v>2407.9299999999998</v>
      </c>
      <c r="E1716" s="1" t="s">
        <v>429</v>
      </c>
      <c r="F1716" s="3">
        <v>-0.6063683119928035</v>
      </c>
      <c r="G1716" s="1" t="s">
        <v>430</v>
      </c>
      <c r="H1716" s="8">
        <f>VLOOKUP(B1716,'TRM2'!C:D,2,0)</f>
        <v>3319.64</v>
      </c>
      <c r="I1716" s="9">
        <f t="shared" si="183"/>
        <v>7993460.7451999988</v>
      </c>
      <c r="J1716" s="7">
        <f t="shared" si="184"/>
        <v>7993.4607451999991</v>
      </c>
      <c r="K1716" t="e">
        <f>VLOOKUP(A1716,'Cacao Nacional'!B:D,3,0)</f>
        <v>#N/A</v>
      </c>
      <c r="L1716" t="str">
        <f t="shared" si="185"/>
        <v>Noviembre</v>
      </c>
      <c r="M1716" t="str">
        <f t="shared" si="186"/>
        <v>2019</v>
      </c>
      <c r="N1716" t="str">
        <f t="shared" si="187"/>
        <v>Noviembre de 2019</v>
      </c>
      <c r="O1716" s="24">
        <f t="shared" si="188"/>
        <v>43776</v>
      </c>
    </row>
    <row r="1717" spans="1:15" x14ac:dyDescent="0.3">
      <c r="A1717" s="1" t="s">
        <v>1886</v>
      </c>
      <c r="B1717" s="1" t="str">
        <f t="shared" si="182"/>
        <v>Noviembre 8 de 2019</v>
      </c>
      <c r="C1717" s="1" t="s">
        <v>428</v>
      </c>
      <c r="D1717" s="2">
        <v>2458.1999999999998</v>
      </c>
      <c r="E1717" s="1" t="s">
        <v>429</v>
      </c>
      <c r="F1717" s="3">
        <v>2.0876852732429922</v>
      </c>
      <c r="G1717" s="1" t="s">
        <v>430</v>
      </c>
      <c r="H1717" s="8">
        <f>VLOOKUP(B1717,'TRM2'!C:D,2,0)</f>
        <v>3327.02</v>
      </c>
      <c r="I1717" s="9">
        <f t="shared" si="183"/>
        <v>8178480.5639999993</v>
      </c>
      <c r="J1717" s="7">
        <f t="shared" si="184"/>
        <v>8178.4805639999995</v>
      </c>
      <c r="K1717" t="e">
        <f>VLOOKUP(A1717,'Cacao Nacional'!B:D,3,0)</f>
        <v>#N/A</v>
      </c>
      <c r="L1717" t="str">
        <f t="shared" si="185"/>
        <v>Noviembre</v>
      </c>
      <c r="M1717" t="str">
        <f t="shared" si="186"/>
        <v>2019</v>
      </c>
      <c r="N1717" t="str">
        <f t="shared" si="187"/>
        <v>Noviembre de 2019</v>
      </c>
      <c r="O1717" s="24">
        <f t="shared" si="188"/>
        <v>43777</v>
      </c>
    </row>
    <row r="1718" spans="1:15" x14ac:dyDescent="0.3">
      <c r="A1718" s="1" t="s">
        <v>301</v>
      </c>
      <c r="B1718" s="1" t="str">
        <f t="shared" si="182"/>
        <v>Noviembre 11 de 2019</v>
      </c>
      <c r="C1718" s="1" t="s">
        <v>428</v>
      </c>
      <c r="D1718" s="2">
        <v>2472.5300000000002</v>
      </c>
      <c r="E1718" s="1" t="s">
        <v>429</v>
      </c>
      <c r="F1718" s="3">
        <v>0.58294687169475157</v>
      </c>
      <c r="G1718" s="1" t="s">
        <v>430</v>
      </c>
      <c r="H1718" s="8">
        <f>VLOOKUP(B1718,'TRM2'!C:D,2,0)</f>
        <v>3341.01</v>
      </c>
      <c r="I1718" s="9">
        <f t="shared" si="183"/>
        <v>8260747.4553000014</v>
      </c>
      <c r="J1718" s="7">
        <f t="shared" si="184"/>
        <v>8260.7474553000011</v>
      </c>
      <c r="K1718">
        <f>VLOOKUP(A1718,'Cacao Nacional'!B:D,3,0)</f>
        <v>7258.3</v>
      </c>
      <c r="L1718" t="str">
        <f t="shared" si="185"/>
        <v>Noviembre</v>
      </c>
      <c r="M1718" t="str">
        <f t="shared" si="186"/>
        <v>2019</v>
      </c>
      <c r="N1718" t="str">
        <f t="shared" si="187"/>
        <v>Noviembre de 2019</v>
      </c>
      <c r="O1718" s="24">
        <f t="shared" si="188"/>
        <v>43780</v>
      </c>
    </row>
    <row r="1719" spans="1:15" x14ac:dyDescent="0.3">
      <c r="A1719" s="1" t="s">
        <v>1887</v>
      </c>
      <c r="B1719" s="1" t="str">
        <f t="shared" si="182"/>
        <v>Noviembre 12 de 2019</v>
      </c>
      <c r="C1719" s="1" t="s">
        <v>428</v>
      </c>
      <c r="D1719" s="2">
        <v>2572.7399999999998</v>
      </c>
      <c r="E1719" s="1" t="s">
        <v>429</v>
      </c>
      <c r="F1719" s="3">
        <v>4.0529336347789338</v>
      </c>
      <c r="G1719" s="1" t="s">
        <v>430</v>
      </c>
      <c r="H1719" s="8">
        <f>VLOOKUP(B1719,'TRM2'!C:D,2,0)</f>
        <v>3341.01</v>
      </c>
      <c r="I1719" s="9">
        <f t="shared" si="183"/>
        <v>8595550.0673999991</v>
      </c>
      <c r="J1719" s="7">
        <f t="shared" si="184"/>
        <v>8595.5500673999995</v>
      </c>
      <c r="K1719" t="e">
        <f>VLOOKUP(A1719,'Cacao Nacional'!B:D,3,0)</f>
        <v>#N/A</v>
      </c>
      <c r="L1719" t="str">
        <f t="shared" si="185"/>
        <v>Noviembre</v>
      </c>
      <c r="M1719" t="str">
        <f t="shared" si="186"/>
        <v>2019</v>
      </c>
      <c r="N1719" t="str">
        <f t="shared" si="187"/>
        <v>Noviembre de 2019</v>
      </c>
      <c r="O1719" s="24">
        <f t="shared" si="188"/>
        <v>43781</v>
      </c>
    </row>
    <row r="1720" spans="1:15" x14ac:dyDescent="0.3">
      <c r="A1720" s="1" t="s">
        <v>1888</v>
      </c>
      <c r="B1720" s="1" t="str">
        <f t="shared" si="182"/>
        <v>Noviembre 13 de 2019</v>
      </c>
      <c r="C1720" s="1" t="s">
        <v>428</v>
      </c>
      <c r="D1720" s="2">
        <v>2609.4899999999998</v>
      </c>
      <c r="E1720" s="1" t="s">
        <v>429</v>
      </c>
      <c r="F1720" s="3">
        <v>1.4284381632034331</v>
      </c>
      <c r="G1720" s="1" t="s">
        <v>430</v>
      </c>
      <c r="H1720" s="8">
        <f>VLOOKUP(B1720,'TRM2'!C:D,2,0)</f>
        <v>3384.21</v>
      </c>
      <c r="I1720" s="9">
        <f t="shared" si="183"/>
        <v>8831062.1528999992</v>
      </c>
      <c r="J1720" s="7">
        <f t="shared" si="184"/>
        <v>8831.0621529</v>
      </c>
      <c r="K1720" t="e">
        <f>VLOOKUP(A1720,'Cacao Nacional'!B:D,3,0)</f>
        <v>#N/A</v>
      </c>
      <c r="L1720" t="str">
        <f t="shared" si="185"/>
        <v>Noviembre</v>
      </c>
      <c r="M1720" t="str">
        <f t="shared" si="186"/>
        <v>2019</v>
      </c>
      <c r="N1720" t="str">
        <f t="shared" si="187"/>
        <v>Noviembre de 2019</v>
      </c>
      <c r="O1720" s="24">
        <f t="shared" si="188"/>
        <v>43782</v>
      </c>
    </row>
    <row r="1721" spans="1:15" x14ac:dyDescent="0.3">
      <c r="A1721" s="1" t="s">
        <v>1889</v>
      </c>
      <c r="B1721" s="1" t="str">
        <f t="shared" si="182"/>
        <v>Noviembre 14 de 2019</v>
      </c>
      <c r="C1721" s="1" t="s">
        <v>428</v>
      </c>
      <c r="D1721" s="2">
        <v>2625.43</v>
      </c>
      <c r="E1721" s="1" t="s">
        <v>429</v>
      </c>
      <c r="F1721" s="3">
        <v>0.61084733032125271</v>
      </c>
      <c r="G1721" s="1" t="s">
        <v>430</v>
      </c>
      <c r="H1721" s="8">
        <f>VLOOKUP(B1721,'TRM2'!C:D,2,0)</f>
        <v>3441.89</v>
      </c>
      <c r="I1721" s="9">
        <f t="shared" si="183"/>
        <v>9036441.2626999989</v>
      </c>
      <c r="J1721" s="7">
        <f t="shared" si="184"/>
        <v>9036.4412626999983</v>
      </c>
      <c r="K1721" t="e">
        <f>VLOOKUP(A1721,'Cacao Nacional'!B:D,3,0)</f>
        <v>#N/A</v>
      </c>
      <c r="L1721" t="str">
        <f t="shared" si="185"/>
        <v>Noviembre</v>
      </c>
      <c r="M1721" t="str">
        <f t="shared" si="186"/>
        <v>2019</v>
      </c>
      <c r="N1721" t="str">
        <f t="shared" si="187"/>
        <v>Noviembre de 2019</v>
      </c>
      <c r="O1721" s="24">
        <f t="shared" si="188"/>
        <v>43783</v>
      </c>
    </row>
    <row r="1722" spans="1:15" x14ac:dyDescent="0.3">
      <c r="A1722" s="1" t="s">
        <v>1890</v>
      </c>
      <c r="B1722" s="1" t="str">
        <f t="shared" si="182"/>
        <v>Noviembre 15 de 2019</v>
      </c>
      <c r="C1722" s="1" t="s">
        <v>428</v>
      </c>
      <c r="D1722" s="2">
        <v>2583.85</v>
      </c>
      <c r="E1722" s="1" t="s">
        <v>429</v>
      </c>
      <c r="F1722" s="3">
        <v>-1.5837405682116805</v>
      </c>
      <c r="G1722" s="1" t="s">
        <v>430</v>
      </c>
      <c r="H1722" s="8">
        <f>VLOOKUP(B1722,'TRM2'!C:D,2,0)</f>
        <v>3452.67</v>
      </c>
      <c r="I1722" s="9">
        <f t="shared" si="183"/>
        <v>8921181.3794999998</v>
      </c>
      <c r="J1722" s="7">
        <f t="shared" si="184"/>
        <v>8921.1813794999998</v>
      </c>
      <c r="K1722" t="e">
        <f>VLOOKUP(A1722,'Cacao Nacional'!B:D,3,0)</f>
        <v>#N/A</v>
      </c>
      <c r="L1722" t="str">
        <f t="shared" si="185"/>
        <v>Noviembre</v>
      </c>
      <c r="M1722" t="str">
        <f t="shared" si="186"/>
        <v>2019</v>
      </c>
      <c r="N1722" t="str">
        <f t="shared" si="187"/>
        <v>Noviembre de 2019</v>
      </c>
      <c r="O1722" s="24">
        <f t="shared" si="188"/>
        <v>43784</v>
      </c>
    </row>
    <row r="1723" spans="1:15" x14ac:dyDescent="0.3">
      <c r="A1723" s="1" t="s">
        <v>302</v>
      </c>
      <c r="B1723" s="1" t="str">
        <f t="shared" si="182"/>
        <v>Noviembre 18 de 2019</v>
      </c>
      <c r="C1723" s="1" t="s">
        <v>428</v>
      </c>
      <c r="D1723" s="2">
        <v>2575.8200000000002</v>
      </c>
      <c r="E1723" s="1" t="s">
        <v>429</v>
      </c>
      <c r="F1723" s="3">
        <v>-0.31077655436653623</v>
      </c>
      <c r="G1723" s="1" t="s">
        <v>430</v>
      </c>
      <c r="H1723" s="8">
        <f>VLOOKUP(B1723,'TRM2'!C:D,2,0)</f>
        <v>3421.26</v>
      </c>
      <c r="I1723" s="9">
        <f t="shared" si="183"/>
        <v>8812549.9332000017</v>
      </c>
      <c r="J1723" s="7">
        <f t="shared" si="184"/>
        <v>8812.5499332000018</v>
      </c>
      <c r="K1723">
        <f>VLOOKUP(A1723,'Cacao Nacional'!B:D,3,0)</f>
        <v>7554.7</v>
      </c>
      <c r="L1723" t="str">
        <f t="shared" si="185"/>
        <v>Noviembre</v>
      </c>
      <c r="M1723" t="str">
        <f t="shared" si="186"/>
        <v>2019</v>
      </c>
      <c r="N1723" t="str">
        <f t="shared" si="187"/>
        <v>Noviembre de 2019</v>
      </c>
      <c r="O1723" s="24">
        <f t="shared" si="188"/>
        <v>43787</v>
      </c>
    </row>
    <row r="1724" spans="1:15" x14ac:dyDescent="0.3">
      <c r="A1724" s="1" t="s">
        <v>1891</v>
      </c>
      <c r="B1724" s="1" t="str">
        <f t="shared" si="182"/>
        <v>Noviembre 19 de 2019</v>
      </c>
      <c r="C1724" s="1" t="s">
        <v>428</v>
      </c>
      <c r="D1724" s="2">
        <v>2567.4499999999998</v>
      </c>
      <c r="E1724" s="1" t="s">
        <v>429</v>
      </c>
      <c r="F1724" s="3">
        <v>-0.3249450660372365</v>
      </c>
      <c r="G1724" s="1" t="s">
        <v>430</v>
      </c>
      <c r="H1724" s="8">
        <f>VLOOKUP(B1724,'TRM2'!C:D,2,0)</f>
        <v>3447.74</v>
      </c>
      <c r="I1724" s="9">
        <f t="shared" si="183"/>
        <v>8851900.0629999992</v>
      </c>
      <c r="J1724" s="7">
        <f t="shared" si="184"/>
        <v>8851.9000629999991</v>
      </c>
      <c r="K1724" t="e">
        <f>VLOOKUP(A1724,'Cacao Nacional'!B:D,3,0)</f>
        <v>#N/A</v>
      </c>
      <c r="L1724" t="str">
        <f t="shared" si="185"/>
        <v>Noviembre</v>
      </c>
      <c r="M1724" t="str">
        <f t="shared" si="186"/>
        <v>2019</v>
      </c>
      <c r="N1724" t="str">
        <f t="shared" si="187"/>
        <v>Noviembre de 2019</v>
      </c>
      <c r="O1724" s="24">
        <f t="shared" si="188"/>
        <v>43788</v>
      </c>
    </row>
    <row r="1725" spans="1:15" x14ac:dyDescent="0.3">
      <c r="A1725" s="1" t="s">
        <v>1892</v>
      </c>
      <c r="B1725" s="1" t="str">
        <f t="shared" si="182"/>
        <v>Noviembre 20 de 2019</v>
      </c>
      <c r="C1725" s="1" t="s">
        <v>428</v>
      </c>
      <c r="D1725" s="2">
        <v>2551.0500000000002</v>
      </c>
      <c r="E1725" s="1" t="s">
        <v>429</v>
      </c>
      <c r="F1725" s="3">
        <v>-0.63876609086835723</v>
      </c>
      <c r="G1725" s="1" t="s">
        <v>430</v>
      </c>
      <c r="H1725" s="8">
        <f>VLOOKUP(B1725,'TRM2'!C:D,2,0)</f>
        <v>3434.49</v>
      </c>
      <c r="I1725" s="9">
        <f t="shared" si="183"/>
        <v>8761555.7145000007</v>
      </c>
      <c r="J1725" s="7">
        <f t="shared" si="184"/>
        <v>8761.5557145000002</v>
      </c>
      <c r="K1725" t="e">
        <f>VLOOKUP(A1725,'Cacao Nacional'!B:D,3,0)</f>
        <v>#N/A</v>
      </c>
      <c r="L1725" t="str">
        <f t="shared" si="185"/>
        <v>Noviembre</v>
      </c>
      <c r="M1725" t="str">
        <f t="shared" si="186"/>
        <v>2019</v>
      </c>
      <c r="N1725" t="str">
        <f t="shared" si="187"/>
        <v>Noviembre de 2019</v>
      </c>
      <c r="O1725" s="24">
        <f t="shared" si="188"/>
        <v>43789</v>
      </c>
    </row>
    <row r="1726" spans="1:15" x14ac:dyDescent="0.3">
      <c r="A1726" s="1" t="s">
        <v>1893</v>
      </c>
      <c r="B1726" s="1" t="str">
        <f t="shared" si="182"/>
        <v>Noviembre 21 de 2019</v>
      </c>
      <c r="C1726" s="1" t="s">
        <v>428</v>
      </c>
      <c r="D1726" s="2">
        <v>2555.33</v>
      </c>
      <c r="E1726" s="1" t="s">
        <v>429</v>
      </c>
      <c r="F1726" s="3">
        <v>0.16777405382096569</v>
      </c>
      <c r="G1726" s="1" t="s">
        <v>430</v>
      </c>
      <c r="H1726" s="8">
        <f>VLOOKUP(B1726,'TRM2'!C:D,2,0)</f>
        <v>3445.95</v>
      </c>
      <c r="I1726" s="9">
        <f t="shared" si="183"/>
        <v>8805539.4134999998</v>
      </c>
      <c r="J1726" s="7">
        <f t="shared" si="184"/>
        <v>8805.5394135000006</v>
      </c>
      <c r="K1726" t="e">
        <f>VLOOKUP(A1726,'Cacao Nacional'!B:D,3,0)</f>
        <v>#N/A</v>
      </c>
      <c r="L1726" t="str">
        <f t="shared" si="185"/>
        <v>Noviembre</v>
      </c>
      <c r="M1726" t="str">
        <f t="shared" si="186"/>
        <v>2019</v>
      </c>
      <c r="N1726" t="str">
        <f t="shared" si="187"/>
        <v>Noviembre de 2019</v>
      </c>
      <c r="O1726" s="24">
        <f t="shared" si="188"/>
        <v>43790</v>
      </c>
    </row>
    <row r="1727" spans="1:15" x14ac:dyDescent="0.3">
      <c r="A1727" s="1" t="s">
        <v>1894</v>
      </c>
      <c r="B1727" s="1" t="str">
        <f t="shared" si="182"/>
        <v>Noviembre 22 de 2019</v>
      </c>
      <c r="C1727" s="1" t="s">
        <v>428</v>
      </c>
      <c r="D1727" s="2">
        <v>2535.1999999999998</v>
      </c>
      <c r="E1727" s="1" t="s">
        <v>429</v>
      </c>
      <c r="F1727" s="3">
        <v>-0.78776518101380688</v>
      </c>
      <c r="G1727" s="1" t="s">
        <v>430</v>
      </c>
      <c r="H1727" s="8">
        <f>VLOOKUP(B1727,'TRM2'!C:D,2,0)</f>
        <v>3440.66</v>
      </c>
      <c r="I1727" s="9">
        <f t="shared" si="183"/>
        <v>8722761.2319999989</v>
      </c>
      <c r="J1727" s="7">
        <f t="shared" si="184"/>
        <v>8722.7612319999989</v>
      </c>
      <c r="K1727" t="e">
        <f>VLOOKUP(A1727,'Cacao Nacional'!B:D,3,0)</f>
        <v>#N/A</v>
      </c>
      <c r="L1727" t="str">
        <f t="shared" si="185"/>
        <v>Noviembre</v>
      </c>
      <c r="M1727" t="str">
        <f t="shared" si="186"/>
        <v>2019</v>
      </c>
      <c r="N1727" t="str">
        <f t="shared" si="187"/>
        <v>Noviembre de 2019</v>
      </c>
      <c r="O1727" s="24">
        <f t="shared" si="188"/>
        <v>43791</v>
      </c>
    </row>
    <row r="1728" spans="1:15" x14ac:dyDescent="0.3">
      <c r="A1728" s="1" t="s">
        <v>303</v>
      </c>
      <c r="B1728" s="1" t="str">
        <f t="shared" si="182"/>
        <v>Noviembre 25 de 2019</v>
      </c>
      <c r="C1728" s="1" t="s">
        <v>428</v>
      </c>
      <c r="D1728" s="2">
        <v>2531.0700000000002</v>
      </c>
      <c r="E1728" s="1" t="s">
        <v>429</v>
      </c>
      <c r="F1728" s="3">
        <v>-0.16290627958345119</v>
      </c>
      <c r="G1728" s="1" t="s">
        <v>430</v>
      </c>
      <c r="H1728" s="8">
        <f>VLOOKUP(B1728,'TRM2'!C:D,2,0)</f>
        <v>3410.77</v>
      </c>
      <c r="I1728" s="9">
        <f t="shared" si="183"/>
        <v>8632897.6239</v>
      </c>
      <c r="J1728" s="7">
        <f t="shared" si="184"/>
        <v>8632.8976239000003</v>
      </c>
      <c r="K1728">
        <f>VLOOKUP(A1728,'Cacao Nacional'!B:D,3,0)</f>
        <v>7813.8</v>
      </c>
      <c r="L1728" t="str">
        <f t="shared" si="185"/>
        <v>Noviembre</v>
      </c>
      <c r="M1728" t="str">
        <f t="shared" si="186"/>
        <v>2019</v>
      </c>
      <c r="N1728" t="str">
        <f t="shared" si="187"/>
        <v>Noviembre de 2019</v>
      </c>
      <c r="O1728" s="24">
        <f t="shared" si="188"/>
        <v>43794</v>
      </c>
    </row>
    <row r="1729" spans="1:15" x14ac:dyDescent="0.3">
      <c r="A1729" s="1" t="s">
        <v>1895</v>
      </c>
      <c r="B1729" s="1" t="str">
        <f t="shared" si="182"/>
        <v>Noviembre 26 de 2019</v>
      </c>
      <c r="C1729" s="1" t="s">
        <v>428</v>
      </c>
      <c r="D1729" s="2">
        <v>2567.59</v>
      </c>
      <c r="E1729" s="1" t="s">
        <v>429</v>
      </c>
      <c r="F1729" s="3">
        <v>1.4428680360479946</v>
      </c>
      <c r="G1729" s="1" t="s">
        <v>430</v>
      </c>
      <c r="H1729" s="8">
        <f>VLOOKUP(B1729,'TRM2'!C:D,2,0)</f>
        <v>3433.94</v>
      </c>
      <c r="I1729" s="9">
        <f t="shared" si="183"/>
        <v>8816950.0046000015</v>
      </c>
      <c r="J1729" s="7">
        <f t="shared" si="184"/>
        <v>8816.9500046000012</v>
      </c>
      <c r="K1729" t="e">
        <f>VLOOKUP(A1729,'Cacao Nacional'!B:D,3,0)</f>
        <v>#N/A</v>
      </c>
      <c r="L1729" t="str">
        <f t="shared" si="185"/>
        <v>Noviembre</v>
      </c>
      <c r="M1729" t="str">
        <f t="shared" si="186"/>
        <v>2019</v>
      </c>
      <c r="N1729" t="str">
        <f t="shared" si="187"/>
        <v>Noviembre de 2019</v>
      </c>
      <c r="O1729" s="24">
        <f t="shared" si="188"/>
        <v>43795</v>
      </c>
    </row>
    <row r="1730" spans="1:15" x14ac:dyDescent="0.3">
      <c r="A1730" s="1" t="s">
        <v>1896</v>
      </c>
      <c r="B1730" s="1" t="str">
        <f t="shared" si="182"/>
        <v>Noviembre 27 de 2019</v>
      </c>
      <c r="C1730" s="1" t="s">
        <v>428</v>
      </c>
      <c r="D1730" s="2">
        <v>2521.0100000000002</v>
      </c>
      <c r="E1730" s="1" t="s">
        <v>429</v>
      </c>
      <c r="F1730" s="3">
        <v>-1.8141525710880604</v>
      </c>
      <c r="G1730" s="1" t="s">
        <v>430</v>
      </c>
      <c r="H1730" s="8">
        <f>VLOOKUP(B1730,'TRM2'!C:D,2,0)</f>
        <v>3469.01</v>
      </c>
      <c r="I1730" s="9">
        <f t="shared" si="183"/>
        <v>8745408.9001000021</v>
      </c>
      <c r="J1730" s="7">
        <f t="shared" si="184"/>
        <v>8745.4089001000029</v>
      </c>
      <c r="K1730" t="e">
        <f>VLOOKUP(A1730,'Cacao Nacional'!B:D,3,0)</f>
        <v>#N/A</v>
      </c>
      <c r="L1730" t="str">
        <f t="shared" si="185"/>
        <v>Noviembre</v>
      </c>
      <c r="M1730" t="str">
        <f t="shared" si="186"/>
        <v>2019</v>
      </c>
      <c r="N1730" t="str">
        <f t="shared" si="187"/>
        <v>Noviembre de 2019</v>
      </c>
      <c r="O1730" s="24">
        <f t="shared" si="188"/>
        <v>43796</v>
      </c>
    </row>
    <row r="1731" spans="1:15" x14ac:dyDescent="0.3">
      <c r="A1731" s="1" t="s">
        <v>1897</v>
      </c>
      <c r="B1731" s="1" t="str">
        <f t="shared" ref="B1731:B1794" si="189">MID(A1731,FIND(",",A1731,1)+2,LEN(A1731)-FIND(",",A1731,1))</f>
        <v>Noviembre 28 de 2019</v>
      </c>
      <c r="C1731" s="1" t="s">
        <v>428</v>
      </c>
      <c r="D1731" s="2">
        <v>2516.83</v>
      </c>
      <c r="E1731" s="1" t="s">
        <v>429</v>
      </c>
      <c r="F1731" s="3">
        <v>-0.16580656165585581</v>
      </c>
      <c r="G1731" s="1" t="s">
        <v>430</v>
      </c>
      <c r="H1731" s="8">
        <f>VLOOKUP(B1731,'TRM2'!C:D,2,0)</f>
        <v>3502.92</v>
      </c>
      <c r="I1731" s="9">
        <f t="shared" ref="I1731:I1794" si="190">D1731*H1731</f>
        <v>8816254.1436000001</v>
      </c>
      <c r="J1731" s="7">
        <f t="shared" ref="J1731:J1794" si="191">I1731/1000</f>
        <v>8816.2541435999992</v>
      </c>
      <c r="K1731" t="e">
        <f>VLOOKUP(A1731,'Cacao Nacional'!B:D,3,0)</f>
        <v>#N/A</v>
      </c>
      <c r="L1731" t="str">
        <f t="shared" ref="L1731:L1794" si="192">MID(A1731,FIND(" ",A1731,1)+1,FIND(" ",A1731,FIND(" ",A1731,1)+1)-FIND(" ",A1731,1)-1)</f>
        <v>Noviembre</v>
      </c>
      <c r="M1731" t="str">
        <f t="shared" ref="M1731:M1794" si="193">RIGHT(A1731,4)</f>
        <v>2019</v>
      </c>
      <c r="N1731" t="str">
        <f t="shared" ref="N1731:N1794" si="194">_xlfn.CONCAT(L1731," de ",M1731)</f>
        <v>Noviembre de 2019</v>
      </c>
      <c r="O1731" s="24">
        <f t="shared" ref="O1731:O1794" si="195">VALUE(TEXT(VALUE(MID(A1731,FIND(" ",A1731,FIND(" ",A1731,1)+1)+1,FIND(" ",A1731,FIND(" ",A1731,FIND(" ",A1731,1)+1)+1)-FIND(" ",A1731,FIND(" ",A1731,1)+1)-1))&amp;"/"&amp;MONTH(L1731&amp;1)&amp;"/"&amp;VALUE(M1731),"dd/mm/yyyy"))</f>
        <v>43797</v>
      </c>
    </row>
    <row r="1732" spans="1:15" x14ac:dyDescent="0.3">
      <c r="A1732" s="1" t="s">
        <v>1898</v>
      </c>
      <c r="B1732" s="1" t="str">
        <f t="shared" si="189"/>
        <v>Noviembre 29 de 2019</v>
      </c>
      <c r="C1732" s="1" t="s">
        <v>428</v>
      </c>
      <c r="D1732" s="2">
        <v>2500.5</v>
      </c>
      <c r="E1732" s="1" t="s">
        <v>429</v>
      </c>
      <c r="F1732" s="3">
        <v>-0.64883206255487769</v>
      </c>
      <c r="G1732" s="1" t="s">
        <v>430</v>
      </c>
      <c r="H1732" s="8">
        <f>VLOOKUP(B1732,'TRM2'!C:D,2,0)</f>
        <v>3502.92</v>
      </c>
      <c r="I1732" s="9">
        <f t="shared" si="190"/>
        <v>8759051.4600000009</v>
      </c>
      <c r="J1732" s="7">
        <f t="shared" si="191"/>
        <v>8759.0514600000006</v>
      </c>
      <c r="K1732" t="e">
        <f>VLOOKUP(A1732,'Cacao Nacional'!B:D,3,0)</f>
        <v>#N/A</v>
      </c>
      <c r="L1732" t="str">
        <f t="shared" si="192"/>
        <v>Noviembre</v>
      </c>
      <c r="M1732" t="str">
        <f t="shared" si="193"/>
        <v>2019</v>
      </c>
      <c r="N1732" t="str">
        <f t="shared" si="194"/>
        <v>Noviembre de 2019</v>
      </c>
      <c r="O1732" s="24">
        <f t="shared" si="195"/>
        <v>43798</v>
      </c>
    </row>
    <row r="1733" spans="1:15" x14ac:dyDescent="0.3">
      <c r="A1733" s="1" t="s">
        <v>304</v>
      </c>
      <c r="B1733" s="1" t="str">
        <f t="shared" si="189"/>
        <v>Diciembre 2 de 2019</v>
      </c>
      <c r="C1733" s="1" t="s">
        <v>428</v>
      </c>
      <c r="D1733" s="2">
        <v>2476</v>
      </c>
      <c r="E1733" s="1" t="s">
        <v>429</v>
      </c>
      <c r="F1733" s="3">
        <v>-0.97980403919216164</v>
      </c>
      <c r="G1733" s="1" t="s">
        <v>430</v>
      </c>
      <c r="H1733" s="8">
        <f>VLOOKUP(B1733,'TRM2'!C:D,2,0)</f>
        <v>3522.48</v>
      </c>
      <c r="I1733" s="9">
        <f t="shared" si="190"/>
        <v>8721660.4800000004</v>
      </c>
      <c r="J1733" s="7">
        <f t="shared" si="191"/>
        <v>8721.6604800000005</v>
      </c>
      <c r="K1733">
        <f>VLOOKUP(A1733,'Cacao Nacional'!B:D,3,0)</f>
        <v>7930.8</v>
      </c>
      <c r="L1733" t="str">
        <f t="shared" si="192"/>
        <v>Diciembre</v>
      </c>
      <c r="M1733" t="str">
        <f t="shared" si="193"/>
        <v>2019</v>
      </c>
      <c r="N1733" t="str">
        <f t="shared" si="194"/>
        <v>Diciembre de 2019</v>
      </c>
      <c r="O1733" s="24">
        <f t="shared" si="195"/>
        <v>43801</v>
      </c>
    </row>
    <row r="1734" spans="1:15" x14ac:dyDescent="0.3">
      <c r="A1734" s="1" t="s">
        <v>1899</v>
      </c>
      <c r="B1734" s="1" t="str">
        <f t="shared" si="189"/>
        <v>Diciembre 3 de 2019</v>
      </c>
      <c r="C1734" s="1" t="s">
        <v>428</v>
      </c>
      <c r="D1734" s="2">
        <v>2495.56</v>
      </c>
      <c r="E1734" s="1" t="s">
        <v>429</v>
      </c>
      <c r="F1734" s="3">
        <v>0.78998384491114493</v>
      </c>
      <c r="G1734" s="1" t="s">
        <v>430</v>
      </c>
      <c r="H1734" s="8">
        <f>VLOOKUP(B1734,'TRM2'!C:D,2,0)</f>
        <v>3508.39</v>
      </c>
      <c r="I1734" s="9">
        <f t="shared" si="190"/>
        <v>8755397.748399999</v>
      </c>
      <c r="J1734" s="7">
        <f t="shared" si="191"/>
        <v>8755.3977483999988</v>
      </c>
      <c r="K1734" t="e">
        <f>VLOOKUP(A1734,'Cacao Nacional'!B:D,3,0)</f>
        <v>#N/A</v>
      </c>
      <c r="L1734" t="str">
        <f t="shared" si="192"/>
        <v>Diciembre</v>
      </c>
      <c r="M1734" t="str">
        <f t="shared" si="193"/>
        <v>2019</v>
      </c>
      <c r="N1734" t="str">
        <f t="shared" si="194"/>
        <v>Diciembre de 2019</v>
      </c>
      <c r="O1734" s="24">
        <f t="shared" si="195"/>
        <v>43802</v>
      </c>
    </row>
    <row r="1735" spans="1:15" x14ac:dyDescent="0.3">
      <c r="A1735" s="1" t="s">
        <v>1900</v>
      </c>
      <c r="B1735" s="1" t="str">
        <f t="shared" si="189"/>
        <v>Diciembre 4 de 2019</v>
      </c>
      <c r="C1735" s="1" t="s">
        <v>428</v>
      </c>
      <c r="D1735" s="2">
        <v>2489.62</v>
      </c>
      <c r="E1735" s="1" t="s">
        <v>429</v>
      </c>
      <c r="F1735" s="3">
        <v>-0.23802272836557944</v>
      </c>
      <c r="G1735" s="1" t="s">
        <v>430</v>
      </c>
      <c r="H1735" s="8">
        <f>VLOOKUP(B1735,'TRM2'!C:D,2,0)</f>
        <v>3506.67</v>
      </c>
      <c r="I1735" s="9">
        <f t="shared" si="190"/>
        <v>8730275.7653999999</v>
      </c>
      <c r="J1735" s="7">
        <f t="shared" si="191"/>
        <v>8730.2757653999997</v>
      </c>
      <c r="K1735" t="e">
        <f>VLOOKUP(A1735,'Cacao Nacional'!B:D,3,0)</f>
        <v>#N/A</v>
      </c>
      <c r="L1735" t="str">
        <f t="shared" si="192"/>
        <v>Diciembre</v>
      </c>
      <c r="M1735" t="str">
        <f t="shared" si="193"/>
        <v>2019</v>
      </c>
      <c r="N1735" t="str">
        <f t="shared" si="194"/>
        <v>Diciembre de 2019</v>
      </c>
      <c r="O1735" s="24">
        <f t="shared" si="195"/>
        <v>43803</v>
      </c>
    </row>
    <row r="1736" spans="1:15" x14ac:dyDescent="0.3">
      <c r="A1736" s="1" t="s">
        <v>1901</v>
      </c>
      <c r="B1736" s="1" t="str">
        <f t="shared" si="189"/>
        <v>Diciembre 5 de 2019</v>
      </c>
      <c r="C1736" s="1" t="s">
        <v>428</v>
      </c>
      <c r="D1736" s="2">
        <v>2512.85</v>
      </c>
      <c r="E1736" s="1" t="s">
        <v>429</v>
      </c>
      <c r="F1736" s="3">
        <v>0.93307412376186005</v>
      </c>
      <c r="G1736" s="1" t="s">
        <v>430</v>
      </c>
      <c r="H1736" s="8">
        <f>VLOOKUP(B1736,'TRM2'!C:D,2,0)</f>
        <v>3478.57</v>
      </c>
      <c r="I1736" s="9">
        <f t="shared" si="190"/>
        <v>8741124.6245000008</v>
      </c>
      <c r="J1736" s="7">
        <f t="shared" si="191"/>
        <v>8741.1246245000002</v>
      </c>
      <c r="K1736" t="e">
        <f>VLOOKUP(A1736,'Cacao Nacional'!B:D,3,0)</f>
        <v>#N/A</v>
      </c>
      <c r="L1736" t="str">
        <f t="shared" si="192"/>
        <v>Diciembre</v>
      </c>
      <c r="M1736" t="str">
        <f t="shared" si="193"/>
        <v>2019</v>
      </c>
      <c r="N1736" t="str">
        <f t="shared" si="194"/>
        <v>Diciembre de 2019</v>
      </c>
      <c r="O1736" s="24">
        <f t="shared" si="195"/>
        <v>43804</v>
      </c>
    </row>
    <row r="1737" spans="1:15" x14ac:dyDescent="0.3">
      <c r="A1737" s="1" t="s">
        <v>305</v>
      </c>
      <c r="B1737" s="1" t="str">
        <f t="shared" si="189"/>
        <v>Diciembre 9 de 2019</v>
      </c>
      <c r="C1737" s="1" t="s">
        <v>428</v>
      </c>
      <c r="D1737" s="2">
        <v>2513.66</v>
      </c>
      <c r="E1737" s="1" t="s">
        <v>429</v>
      </c>
      <c r="F1737" s="3">
        <v>3.2234315617722727E-2</v>
      </c>
      <c r="G1737" s="1" t="s">
        <v>430</v>
      </c>
      <c r="H1737" s="8">
        <f>VLOOKUP(B1737,'TRM2'!C:D,2,0)</f>
        <v>3430.31</v>
      </c>
      <c r="I1737" s="9">
        <f t="shared" si="190"/>
        <v>8622633.034599999</v>
      </c>
      <c r="J1737" s="7">
        <f t="shared" si="191"/>
        <v>8622.6330345999995</v>
      </c>
      <c r="K1737">
        <f>VLOOKUP(A1737,'Cacao Nacional'!B:D,3,0)</f>
        <v>7868.8</v>
      </c>
      <c r="L1737" t="str">
        <f t="shared" si="192"/>
        <v>Diciembre</v>
      </c>
      <c r="M1737" t="str">
        <f t="shared" si="193"/>
        <v>2019</v>
      </c>
      <c r="N1737" t="str">
        <f t="shared" si="194"/>
        <v>Diciembre de 2019</v>
      </c>
      <c r="O1737" s="24">
        <f t="shared" si="195"/>
        <v>43808</v>
      </c>
    </row>
    <row r="1738" spans="1:15" x14ac:dyDescent="0.3">
      <c r="A1738" s="1" t="s">
        <v>1902</v>
      </c>
      <c r="B1738" s="1" t="str">
        <f t="shared" si="189"/>
        <v>Diciembre 10 de 2019</v>
      </c>
      <c r="C1738" s="1" t="s">
        <v>428</v>
      </c>
      <c r="D1738" s="2">
        <v>2502.69</v>
      </c>
      <c r="E1738" s="1" t="s">
        <v>429</v>
      </c>
      <c r="F1738" s="3">
        <v>-0.43641542611171757</v>
      </c>
      <c r="G1738" s="1" t="s">
        <v>430</v>
      </c>
      <c r="H1738" s="8">
        <f>VLOOKUP(B1738,'TRM2'!C:D,2,0)</f>
        <v>3418.48</v>
      </c>
      <c r="I1738" s="9">
        <f t="shared" si="190"/>
        <v>8555395.7112000007</v>
      </c>
      <c r="J1738" s="7">
        <f t="shared" si="191"/>
        <v>8555.3957112000007</v>
      </c>
      <c r="K1738" t="e">
        <f>VLOOKUP(A1738,'Cacao Nacional'!B:D,3,0)</f>
        <v>#N/A</v>
      </c>
      <c r="L1738" t="str">
        <f t="shared" si="192"/>
        <v>Diciembre</v>
      </c>
      <c r="M1738" t="str">
        <f t="shared" si="193"/>
        <v>2019</v>
      </c>
      <c r="N1738" t="str">
        <f t="shared" si="194"/>
        <v>Diciembre de 2019</v>
      </c>
      <c r="O1738" s="24">
        <f t="shared" si="195"/>
        <v>43809</v>
      </c>
    </row>
    <row r="1739" spans="1:15" x14ac:dyDescent="0.3">
      <c r="A1739" s="1" t="s">
        <v>1903</v>
      </c>
      <c r="B1739" s="1" t="str">
        <f t="shared" si="189"/>
        <v>Diciembre 11 de 2019</v>
      </c>
      <c r="C1739" s="1" t="s">
        <v>428</v>
      </c>
      <c r="D1739" s="2">
        <v>2483.41</v>
      </c>
      <c r="E1739" s="1" t="s">
        <v>429</v>
      </c>
      <c r="F1739" s="3">
        <v>-0.77037108071715632</v>
      </c>
      <c r="G1739" s="1" t="s">
        <v>430</v>
      </c>
      <c r="H1739" s="8">
        <f>VLOOKUP(B1739,'TRM2'!C:D,2,0)</f>
        <v>3418.61</v>
      </c>
      <c r="I1739" s="9">
        <f t="shared" si="190"/>
        <v>8489810.2600999996</v>
      </c>
      <c r="J1739" s="7">
        <f t="shared" si="191"/>
        <v>8489.8102600999991</v>
      </c>
      <c r="K1739" t="e">
        <f>VLOOKUP(A1739,'Cacao Nacional'!B:D,3,0)</f>
        <v>#N/A</v>
      </c>
      <c r="L1739" t="str">
        <f t="shared" si="192"/>
        <v>Diciembre</v>
      </c>
      <c r="M1739" t="str">
        <f t="shared" si="193"/>
        <v>2019</v>
      </c>
      <c r="N1739" t="str">
        <f t="shared" si="194"/>
        <v>Diciembre de 2019</v>
      </c>
      <c r="O1739" s="24">
        <f t="shared" si="195"/>
        <v>43810</v>
      </c>
    </row>
    <row r="1740" spans="1:15" x14ac:dyDescent="0.3">
      <c r="A1740" s="1" t="s">
        <v>1904</v>
      </c>
      <c r="B1740" s="1" t="str">
        <f t="shared" si="189"/>
        <v>Diciembre 12 de 2019</v>
      </c>
      <c r="C1740" s="1" t="s">
        <v>428</v>
      </c>
      <c r="D1740" s="2">
        <v>2449.21</v>
      </c>
      <c r="E1740" s="1" t="s">
        <v>429</v>
      </c>
      <c r="F1740" s="3">
        <v>-1.3771386923625104</v>
      </c>
      <c r="G1740" s="1" t="s">
        <v>430</v>
      </c>
      <c r="H1740" s="8">
        <f>VLOOKUP(B1740,'TRM2'!C:D,2,0)</f>
        <v>3387.73</v>
      </c>
      <c r="I1740" s="9">
        <f t="shared" si="190"/>
        <v>8297262.1933000004</v>
      </c>
      <c r="J1740" s="7">
        <f t="shared" si="191"/>
        <v>8297.2621933000009</v>
      </c>
      <c r="K1740" t="e">
        <f>VLOOKUP(A1740,'Cacao Nacional'!B:D,3,0)</f>
        <v>#N/A</v>
      </c>
      <c r="L1740" t="str">
        <f t="shared" si="192"/>
        <v>Diciembre</v>
      </c>
      <c r="M1740" t="str">
        <f t="shared" si="193"/>
        <v>2019</v>
      </c>
      <c r="N1740" t="str">
        <f t="shared" si="194"/>
        <v>Diciembre de 2019</v>
      </c>
      <c r="O1740" s="24">
        <f t="shared" si="195"/>
        <v>43811</v>
      </c>
    </row>
    <row r="1741" spans="1:15" x14ac:dyDescent="0.3">
      <c r="A1741" s="1" t="s">
        <v>1905</v>
      </c>
      <c r="B1741" s="1" t="str">
        <f t="shared" si="189"/>
        <v>Diciembre 13 de 2019</v>
      </c>
      <c r="C1741" s="1" t="s">
        <v>428</v>
      </c>
      <c r="D1741" s="2">
        <v>2492.66</v>
      </c>
      <c r="E1741" s="1" t="s">
        <v>429</v>
      </c>
      <c r="F1741" s="3">
        <v>1.7740414256025339</v>
      </c>
      <c r="G1741" s="1" t="s">
        <v>430</v>
      </c>
      <c r="H1741" s="8">
        <f>VLOOKUP(B1741,'TRM2'!C:D,2,0)</f>
        <v>3372.23</v>
      </c>
      <c r="I1741" s="9">
        <f t="shared" si="190"/>
        <v>8405822.8317999989</v>
      </c>
      <c r="J1741" s="7">
        <f t="shared" si="191"/>
        <v>8405.8228317999983</v>
      </c>
      <c r="K1741" t="e">
        <f>VLOOKUP(A1741,'Cacao Nacional'!B:D,3,0)</f>
        <v>#N/A</v>
      </c>
      <c r="L1741" t="str">
        <f t="shared" si="192"/>
        <v>Diciembre</v>
      </c>
      <c r="M1741" t="str">
        <f t="shared" si="193"/>
        <v>2019</v>
      </c>
      <c r="N1741" t="str">
        <f t="shared" si="194"/>
        <v>Diciembre de 2019</v>
      </c>
      <c r="O1741" s="24">
        <f t="shared" si="195"/>
        <v>43812</v>
      </c>
    </row>
    <row r="1742" spans="1:15" x14ac:dyDescent="0.3">
      <c r="A1742" s="1" t="s">
        <v>306</v>
      </c>
      <c r="B1742" s="1" t="str">
        <f t="shared" si="189"/>
        <v>Diciembre 16 de 2019</v>
      </c>
      <c r="C1742" s="1" t="s">
        <v>428</v>
      </c>
      <c r="D1742" s="2">
        <v>2462.36</v>
      </c>
      <c r="E1742" s="1" t="s">
        <v>429</v>
      </c>
      <c r="F1742" s="3">
        <v>-1.2155689103206908</v>
      </c>
      <c r="G1742" s="1" t="s">
        <v>430</v>
      </c>
      <c r="H1742" s="8">
        <f>VLOOKUP(B1742,'TRM2'!C:D,2,0)</f>
        <v>3374.29</v>
      </c>
      <c r="I1742" s="9">
        <f t="shared" si="190"/>
        <v>8308716.7244000006</v>
      </c>
      <c r="J1742" s="7">
        <f t="shared" si="191"/>
        <v>8308.7167244000011</v>
      </c>
      <c r="K1742">
        <f>VLOOKUP(A1742,'Cacao Nacional'!B:D,3,0)</f>
        <v>7689.8</v>
      </c>
      <c r="L1742" t="str">
        <f t="shared" si="192"/>
        <v>Diciembre</v>
      </c>
      <c r="M1742" t="str">
        <f t="shared" si="193"/>
        <v>2019</v>
      </c>
      <c r="N1742" t="str">
        <f t="shared" si="194"/>
        <v>Diciembre de 2019</v>
      </c>
      <c r="O1742" s="24">
        <f t="shared" si="195"/>
        <v>43815</v>
      </c>
    </row>
    <row r="1743" spans="1:15" x14ac:dyDescent="0.3">
      <c r="A1743" s="1" t="s">
        <v>1906</v>
      </c>
      <c r="B1743" s="1" t="str">
        <f t="shared" si="189"/>
        <v>Diciembre 17 de 2019</v>
      </c>
      <c r="C1743" s="1" t="s">
        <v>428</v>
      </c>
      <c r="D1743" s="2">
        <v>2445.36</v>
      </c>
      <c r="E1743" s="1" t="s">
        <v>429</v>
      </c>
      <c r="F1743" s="3">
        <v>-0.69039458080865512</v>
      </c>
      <c r="G1743" s="1" t="s">
        <v>430</v>
      </c>
      <c r="H1743" s="8">
        <f>VLOOKUP(B1743,'TRM2'!C:D,2,0)</f>
        <v>3364.24</v>
      </c>
      <c r="I1743" s="9">
        <f t="shared" si="190"/>
        <v>8226777.9264000002</v>
      </c>
      <c r="J1743" s="7">
        <f t="shared" si="191"/>
        <v>8226.7779264000001</v>
      </c>
      <c r="K1743" t="e">
        <f>VLOOKUP(A1743,'Cacao Nacional'!B:D,3,0)</f>
        <v>#N/A</v>
      </c>
      <c r="L1743" t="str">
        <f t="shared" si="192"/>
        <v>Diciembre</v>
      </c>
      <c r="M1743" t="str">
        <f t="shared" si="193"/>
        <v>2019</v>
      </c>
      <c r="N1743" t="str">
        <f t="shared" si="194"/>
        <v>Diciembre de 2019</v>
      </c>
      <c r="O1743" s="24">
        <f t="shared" si="195"/>
        <v>43816</v>
      </c>
    </row>
    <row r="1744" spans="1:15" x14ac:dyDescent="0.3">
      <c r="A1744" s="1" t="s">
        <v>1907</v>
      </c>
      <c r="B1744" s="1" t="str">
        <f t="shared" si="189"/>
        <v>Diciembre 18 de 2019</v>
      </c>
      <c r="C1744" s="1" t="s">
        <v>428</v>
      </c>
      <c r="D1744" s="2">
        <v>2419.92</v>
      </c>
      <c r="E1744" s="1" t="s">
        <v>429</v>
      </c>
      <c r="F1744" s="3">
        <v>-1.0403376190008855</v>
      </c>
      <c r="G1744" s="1" t="s">
        <v>430</v>
      </c>
      <c r="H1744" s="8">
        <f>VLOOKUP(B1744,'TRM2'!C:D,2,0)</f>
        <v>3347.86</v>
      </c>
      <c r="I1744" s="9">
        <f t="shared" si="190"/>
        <v>8101553.3712000009</v>
      </c>
      <c r="J1744" s="7">
        <f t="shared" si="191"/>
        <v>8101.5533712000006</v>
      </c>
      <c r="K1744" t="e">
        <f>VLOOKUP(A1744,'Cacao Nacional'!B:D,3,0)</f>
        <v>#N/A</v>
      </c>
      <c r="L1744" t="str">
        <f t="shared" si="192"/>
        <v>Diciembre</v>
      </c>
      <c r="M1744" t="str">
        <f t="shared" si="193"/>
        <v>2019</v>
      </c>
      <c r="N1744" t="str">
        <f t="shared" si="194"/>
        <v>Diciembre de 2019</v>
      </c>
      <c r="O1744" s="24">
        <f t="shared" si="195"/>
        <v>43817</v>
      </c>
    </row>
    <row r="1745" spans="1:15" x14ac:dyDescent="0.3">
      <c r="A1745" s="1" t="s">
        <v>1908</v>
      </c>
      <c r="B1745" s="1" t="str">
        <f t="shared" si="189"/>
        <v>Diciembre 19 de 2019</v>
      </c>
      <c r="C1745" s="1" t="s">
        <v>428</v>
      </c>
      <c r="D1745" s="2">
        <v>2368.23</v>
      </c>
      <c r="E1745" s="1" t="s">
        <v>429</v>
      </c>
      <c r="F1745" s="3">
        <v>-2.1360210254884482</v>
      </c>
      <c r="G1745" s="1" t="s">
        <v>430</v>
      </c>
      <c r="H1745" s="8">
        <f>VLOOKUP(B1745,'TRM2'!C:D,2,0)</f>
        <v>3329.98</v>
      </c>
      <c r="I1745" s="9">
        <f t="shared" si="190"/>
        <v>7886158.5354000004</v>
      </c>
      <c r="J1745" s="7">
        <f t="shared" si="191"/>
        <v>7886.1585354000008</v>
      </c>
      <c r="K1745" t="e">
        <f>VLOOKUP(A1745,'Cacao Nacional'!B:D,3,0)</f>
        <v>#N/A</v>
      </c>
      <c r="L1745" t="str">
        <f t="shared" si="192"/>
        <v>Diciembre</v>
      </c>
      <c r="M1745" t="str">
        <f t="shared" si="193"/>
        <v>2019</v>
      </c>
      <c r="N1745" t="str">
        <f t="shared" si="194"/>
        <v>Diciembre de 2019</v>
      </c>
      <c r="O1745" s="24">
        <f t="shared" si="195"/>
        <v>43818</v>
      </c>
    </row>
    <row r="1746" spans="1:15" x14ac:dyDescent="0.3">
      <c r="A1746" s="1" t="s">
        <v>1909</v>
      </c>
      <c r="B1746" s="1" t="str">
        <f t="shared" si="189"/>
        <v>Diciembre 20 de 2019</v>
      </c>
      <c r="C1746" s="1" t="s">
        <v>428</v>
      </c>
      <c r="D1746" s="2">
        <v>2349.64</v>
      </c>
      <c r="E1746" s="1" t="s">
        <v>429</v>
      </c>
      <c r="F1746" s="3">
        <v>-0.78497443238199605</v>
      </c>
      <c r="G1746" s="1" t="s">
        <v>430</v>
      </c>
      <c r="H1746" s="8">
        <f>VLOOKUP(B1746,'TRM2'!C:D,2,0)</f>
        <v>3322.38</v>
      </c>
      <c r="I1746" s="9">
        <f t="shared" si="190"/>
        <v>7806396.9431999996</v>
      </c>
      <c r="J1746" s="7">
        <f t="shared" si="191"/>
        <v>7806.3969431999994</v>
      </c>
      <c r="K1746" t="e">
        <f>VLOOKUP(A1746,'Cacao Nacional'!B:D,3,0)</f>
        <v>#N/A</v>
      </c>
      <c r="L1746" t="str">
        <f t="shared" si="192"/>
        <v>Diciembre</v>
      </c>
      <c r="M1746" t="str">
        <f t="shared" si="193"/>
        <v>2019</v>
      </c>
      <c r="N1746" t="str">
        <f t="shared" si="194"/>
        <v>Diciembre de 2019</v>
      </c>
      <c r="O1746" s="24">
        <f t="shared" si="195"/>
        <v>43819</v>
      </c>
    </row>
    <row r="1747" spans="1:15" x14ac:dyDescent="0.3">
      <c r="A1747" s="1" t="s">
        <v>307</v>
      </c>
      <c r="B1747" s="1" t="str">
        <f t="shared" si="189"/>
        <v>Diciembre 23 de 2019</v>
      </c>
      <c r="C1747" s="1" t="s">
        <v>428</v>
      </c>
      <c r="D1747" s="2">
        <v>2351.12</v>
      </c>
      <c r="E1747" s="1" t="s">
        <v>429</v>
      </c>
      <c r="F1747" s="3">
        <v>6.298837268688047E-2</v>
      </c>
      <c r="G1747" s="1" t="s">
        <v>430</v>
      </c>
      <c r="H1747" s="8">
        <f>VLOOKUP(B1747,'TRM2'!C:D,2,0)</f>
        <v>3325.47</v>
      </c>
      <c r="I1747" s="9">
        <f t="shared" si="190"/>
        <v>7818579.0263999989</v>
      </c>
      <c r="J1747" s="7">
        <f t="shared" si="191"/>
        <v>7818.5790263999988</v>
      </c>
      <c r="K1747">
        <f>VLOOKUP(A1747,'Cacao Nacional'!B:D,3,0)</f>
        <v>7552</v>
      </c>
      <c r="L1747" t="str">
        <f t="shared" si="192"/>
        <v>Diciembre</v>
      </c>
      <c r="M1747" t="str">
        <f t="shared" si="193"/>
        <v>2019</v>
      </c>
      <c r="N1747" t="str">
        <f t="shared" si="194"/>
        <v>Diciembre de 2019</v>
      </c>
      <c r="O1747" s="24">
        <f t="shared" si="195"/>
        <v>43822</v>
      </c>
    </row>
    <row r="1748" spans="1:15" x14ac:dyDescent="0.3">
      <c r="A1748" s="1" t="s">
        <v>1910</v>
      </c>
      <c r="B1748" s="1" t="str">
        <f t="shared" si="189"/>
        <v>Diciembre 24 de 2019</v>
      </c>
      <c r="C1748" s="1" t="s">
        <v>428</v>
      </c>
      <c r="D1748" s="2">
        <v>2355.31</v>
      </c>
      <c r="E1748" s="1" t="s">
        <v>429</v>
      </c>
      <c r="F1748" s="3">
        <v>0.17821293681309566</v>
      </c>
      <c r="G1748" s="1" t="s">
        <v>430</v>
      </c>
      <c r="H1748" s="8">
        <f>VLOOKUP(B1748,'TRM2'!C:D,2,0)</f>
        <v>3316.92</v>
      </c>
      <c r="I1748" s="9">
        <f t="shared" si="190"/>
        <v>7812374.8452000003</v>
      </c>
      <c r="J1748" s="7">
        <f t="shared" si="191"/>
        <v>7812.3748452</v>
      </c>
      <c r="K1748" t="e">
        <f>VLOOKUP(A1748,'Cacao Nacional'!B:D,3,0)</f>
        <v>#N/A</v>
      </c>
      <c r="L1748" t="str">
        <f t="shared" si="192"/>
        <v>Diciembre</v>
      </c>
      <c r="M1748" t="str">
        <f t="shared" si="193"/>
        <v>2019</v>
      </c>
      <c r="N1748" t="str">
        <f t="shared" si="194"/>
        <v>Diciembre de 2019</v>
      </c>
      <c r="O1748" s="24">
        <f t="shared" si="195"/>
        <v>43823</v>
      </c>
    </row>
    <row r="1749" spans="1:15" x14ac:dyDescent="0.3">
      <c r="A1749" s="1" t="s">
        <v>1911</v>
      </c>
      <c r="B1749" s="1" t="str">
        <f t="shared" si="189"/>
        <v>Diciembre 26 de 2019</v>
      </c>
      <c r="C1749" s="1" t="s">
        <v>428</v>
      </c>
      <c r="D1749" s="2">
        <v>2360.64</v>
      </c>
      <c r="E1749" s="1" t="s">
        <v>429</v>
      </c>
      <c r="F1749" s="3">
        <v>0.22629717531874477</v>
      </c>
      <c r="G1749" s="1" t="s">
        <v>430</v>
      </c>
      <c r="H1749" s="8">
        <f>VLOOKUP(B1749,'TRM2'!C:D,2,0)</f>
        <v>3305.84</v>
      </c>
      <c r="I1749" s="9">
        <f t="shared" si="190"/>
        <v>7803898.1376</v>
      </c>
      <c r="J1749" s="7">
        <f t="shared" si="191"/>
        <v>7803.8981376000002</v>
      </c>
      <c r="K1749" t="e">
        <f>VLOOKUP(A1749,'Cacao Nacional'!B:D,3,0)</f>
        <v>#N/A</v>
      </c>
      <c r="L1749" t="str">
        <f t="shared" si="192"/>
        <v>Diciembre</v>
      </c>
      <c r="M1749" t="str">
        <f t="shared" si="193"/>
        <v>2019</v>
      </c>
      <c r="N1749" t="str">
        <f t="shared" si="194"/>
        <v>Diciembre de 2019</v>
      </c>
      <c r="O1749" s="24">
        <f t="shared" si="195"/>
        <v>43825</v>
      </c>
    </row>
    <row r="1750" spans="1:15" x14ac:dyDescent="0.3">
      <c r="A1750" s="1" t="s">
        <v>1912</v>
      </c>
      <c r="B1750" s="1" t="str">
        <f t="shared" si="189"/>
        <v>Diciembre 27 de 2019</v>
      </c>
      <c r="C1750" s="1" t="s">
        <v>428</v>
      </c>
      <c r="D1750" s="2">
        <v>2422.4299999999998</v>
      </c>
      <c r="E1750" s="1" t="s">
        <v>429</v>
      </c>
      <c r="F1750" s="3">
        <v>2.6175105056255918</v>
      </c>
      <c r="G1750" s="1" t="s">
        <v>430</v>
      </c>
      <c r="H1750" s="8">
        <f>VLOOKUP(B1750,'TRM2'!C:D,2,0)</f>
        <v>3281.4</v>
      </c>
      <c r="I1750" s="9">
        <f t="shared" si="190"/>
        <v>7948961.8020000001</v>
      </c>
      <c r="J1750" s="7">
        <f t="shared" si="191"/>
        <v>7948.9618019999998</v>
      </c>
      <c r="K1750" t="e">
        <f>VLOOKUP(A1750,'Cacao Nacional'!B:D,3,0)</f>
        <v>#N/A</v>
      </c>
      <c r="L1750" t="str">
        <f t="shared" si="192"/>
        <v>Diciembre</v>
      </c>
      <c r="M1750" t="str">
        <f t="shared" si="193"/>
        <v>2019</v>
      </c>
      <c r="N1750" t="str">
        <f t="shared" si="194"/>
        <v>Diciembre de 2019</v>
      </c>
      <c r="O1750" s="24">
        <f t="shared" si="195"/>
        <v>43826</v>
      </c>
    </row>
    <row r="1751" spans="1:15" x14ac:dyDescent="0.3">
      <c r="A1751" s="1" t="s">
        <v>308</v>
      </c>
      <c r="B1751" s="1" t="str">
        <f t="shared" si="189"/>
        <v>Diciembre 30 de 2019</v>
      </c>
      <c r="C1751" s="1" t="s">
        <v>428</v>
      </c>
      <c r="D1751" s="2">
        <v>2402.65</v>
      </c>
      <c r="E1751" s="1" t="s">
        <v>429</v>
      </c>
      <c r="F1751" s="3">
        <v>-0.81653546232501018</v>
      </c>
      <c r="G1751" s="1" t="s">
        <v>430</v>
      </c>
      <c r="H1751" s="8">
        <f>VLOOKUP(B1751,'TRM2'!C:D,2,0)</f>
        <v>3294.05</v>
      </c>
      <c r="I1751" s="9">
        <f t="shared" si="190"/>
        <v>7914449.2325000009</v>
      </c>
      <c r="J1751" s="7">
        <f t="shared" si="191"/>
        <v>7914.449232500001</v>
      </c>
      <c r="K1751">
        <f>VLOOKUP(A1751,'Cacao Nacional'!B:D,3,0)</f>
        <v>7100.5</v>
      </c>
      <c r="L1751" t="str">
        <f t="shared" si="192"/>
        <v>Diciembre</v>
      </c>
      <c r="M1751" t="str">
        <f t="shared" si="193"/>
        <v>2019</v>
      </c>
      <c r="N1751" t="str">
        <f t="shared" si="194"/>
        <v>Diciembre de 2019</v>
      </c>
      <c r="O1751" s="24">
        <f t="shared" si="195"/>
        <v>43829</v>
      </c>
    </row>
    <row r="1752" spans="1:15" x14ac:dyDescent="0.3">
      <c r="A1752" s="1" t="s">
        <v>1913</v>
      </c>
      <c r="B1752" s="1" t="str">
        <f t="shared" si="189"/>
        <v>Diciembre 31 de 2019</v>
      </c>
      <c r="C1752" s="1" t="s">
        <v>428</v>
      </c>
      <c r="D1752" s="2">
        <v>2457.4699999999998</v>
      </c>
      <c r="E1752" s="1" t="s">
        <v>429</v>
      </c>
      <c r="F1752" s="3">
        <v>2.281647347720213</v>
      </c>
      <c r="G1752" s="1" t="s">
        <v>430</v>
      </c>
      <c r="H1752" s="8">
        <f>VLOOKUP(B1752,'TRM2'!C:D,2,0)</f>
        <v>3277.14</v>
      </c>
      <c r="I1752" s="9">
        <f t="shared" si="190"/>
        <v>8053473.235799999</v>
      </c>
      <c r="J1752" s="7">
        <f t="shared" si="191"/>
        <v>8053.4732357999992</v>
      </c>
      <c r="K1752" t="e">
        <f>VLOOKUP(A1752,'Cacao Nacional'!B:D,3,0)</f>
        <v>#N/A</v>
      </c>
      <c r="L1752" t="str">
        <f t="shared" si="192"/>
        <v>Diciembre</v>
      </c>
      <c r="M1752" t="str">
        <f t="shared" si="193"/>
        <v>2019</v>
      </c>
      <c r="N1752" t="str">
        <f t="shared" si="194"/>
        <v>Diciembre de 2019</v>
      </c>
      <c r="O1752" s="24">
        <f t="shared" si="195"/>
        <v>43830</v>
      </c>
    </row>
    <row r="1753" spans="1:15" x14ac:dyDescent="0.3">
      <c r="A1753" s="1" t="s">
        <v>1914</v>
      </c>
      <c r="B1753" s="1" t="str">
        <f t="shared" si="189"/>
        <v>Enero 2 de 2020</v>
      </c>
      <c r="C1753" s="1" t="s">
        <v>428</v>
      </c>
      <c r="D1753" s="2">
        <v>2453.13</v>
      </c>
      <c r="E1753" s="1" t="s">
        <v>429</v>
      </c>
      <c r="F1753" s="3">
        <v>-0.17660439394986271</v>
      </c>
      <c r="G1753" s="1" t="s">
        <v>430</v>
      </c>
      <c r="H1753" s="8">
        <f>VLOOKUP(B1753,'TRM2'!C:D,2,0)</f>
        <v>3277.14</v>
      </c>
      <c r="I1753" s="9">
        <f t="shared" si="190"/>
        <v>8039250.4482000005</v>
      </c>
      <c r="J1753" s="7">
        <f t="shared" si="191"/>
        <v>8039.2504482000004</v>
      </c>
      <c r="K1753" t="e">
        <f>VLOOKUP(A1753,'Cacao Nacional'!B:D,3,0)</f>
        <v>#N/A</v>
      </c>
      <c r="L1753" t="str">
        <f t="shared" si="192"/>
        <v>Enero</v>
      </c>
      <c r="M1753" t="str">
        <f t="shared" si="193"/>
        <v>2020</v>
      </c>
      <c r="N1753" t="str">
        <f t="shared" si="194"/>
        <v>Enero de 2020</v>
      </c>
      <c r="O1753" s="24">
        <f t="shared" si="195"/>
        <v>43832</v>
      </c>
    </row>
    <row r="1754" spans="1:15" x14ac:dyDescent="0.3">
      <c r="A1754" s="1" t="s">
        <v>1915</v>
      </c>
      <c r="B1754" s="1" t="str">
        <f t="shared" si="189"/>
        <v>Enero 3 de 2020</v>
      </c>
      <c r="C1754" s="1" t="s">
        <v>428</v>
      </c>
      <c r="D1754" s="2">
        <v>2449.5500000000002</v>
      </c>
      <c r="E1754" s="1" t="s">
        <v>429</v>
      </c>
      <c r="F1754" s="3">
        <v>-0.14593600828329223</v>
      </c>
      <c r="G1754" s="1" t="s">
        <v>430</v>
      </c>
      <c r="H1754" s="8">
        <f>VLOOKUP(B1754,'TRM2'!C:D,2,0)</f>
        <v>3258.84</v>
      </c>
      <c r="I1754" s="9">
        <f t="shared" si="190"/>
        <v>7982691.5220000008</v>
      </c>
      <c r="J1754" s="7">
        <f t="shared" si="191"/>
        <v>7982.691522000001</v>
      </c>
      <c r="K1754" t="e">
        <f>VLOOKUP(A1754,'Cacao Nacional'!B:D,3,0)</f>
        <v>#N/A</v>
      </c>
      <c r="L1754" t="str">
        <f t="shared" si="192"/>
        <v>Enero</v>
      </c>
      <c r="M1754" t="str">
        <f t="shared" si="193"/>
        <v>2020</v>
      </c>
      <c r="N1754" t="str">
        <f t="shared" si="194"/>
        <v>Enero de 2020</v>
      </c>
      <c r="O1754" s="24">
        <f t="shared" si="195"/>
        <v>43833</v>
      </c>
    </row>
    <row r="1755" spans="1:15" x14ac:dyDescent="0.3">
      <c r="A1755" s="1" t="s">
        <v>309</v>
      </c>
      <c r="B1755" s="1" t="str">
        <f t="shared" si="189"/>
        <v>Enero 6 de 2020</v>
      </c>
      <c r="C1755" s="1" t="s">
        <v>428</v>
      </c>
      <c r="D1755" s="2">
        <v>2418.64</v>
      </c>
      <c r="E1755" s="1" t="s">
        <v>429</v>
      </c>
      <c r="F1755" s="3">
        <v>-1.2618644240779044</v>
      </c>
      <c r="G1755" s="1" t="s">
        <v>430</v>
      </c>
      <c r="H1755" s="8">
        <f>VLOOKUP(B1755,'TRM2'!C:D,2,0)</f>
        <v>3262.05</v>
      </c>
      <c r="I1755" s="9">
        <f t="shared" si="190"/>
        <v>7889724.6119999997</v>
      </c>
      <c r="J1755" s="7">
        <f t="shared" si="191"/>
        <v>7889.724612</v>
      </c>
      <c r="K1755">
        <f>VLOOKUP(A1755,'Cacao Nacional'!B:D,3,0)</f>
        <v>7023.8</v>
      </c>
      <c r="L1755" t="str">
        <f t="shared" si="192"/>
        <v>Enero</v>
      </c>
      <c r="M1755" t="str">
        <f t="shared" si="193"/>
        <v>2020</v>
      </c>
      <c r="N1755" t="str">
        <f t="shared" si="194"/>
        <v>Enero de 2020</v>
      </c>
      <c r="O1755" s="24">
        <f t="shared" si="195"/>
        <v>43836</v>
      </c>
    </row>
    <row r="1756" spans="1:15" x14ac:dyDescent="0.3">
      <c r="A1756" s="1" t="s">
        <v>1916</v>
      </c>
      <c r="B1756" s="1" t="str">
        <f t="shared" si="189"/>
        <v>Enero 7 de 2020</v>
      </c>
      <c r="C1756" s="1" t="s">
        <v>428</v>
      </c>
      <c r="D1756" s="2">
        <v>2458.8000000000002</v>
      </c>
      <c r="E1756" s="1" t="s">
        <v>429</v>
      </c>
      <c r="F1756" s="3">
        <v>1.6604372705322126</v>
      </c>
      <c r="G1756" s="1" t="s">
        <v>430</v>
      </c>
      <c r="H1756" s="8">
        <f>VLOOKUP(B1756,'TRM2'!C:D,2,0)</f>
        <v>3262.05</v>
      </c>
      <c r="I1756" s="9">
        <f t="shared" si="190"/>
        <v>8020728.540000001</v>
      </c>
      <c r="J1756" s="7">
        <f t="shared" si="191"/>
        <v>8020.728540000001</v>
      </c>
      <c r="K1756" t="e">
        <f>VLOOKUP(A1756,'Cacao Nacional'!B:D,3,0)</f>
        <v>#N/A</v>
      </c>
      <c r="L1756" t="str">
        <f t="shared" si="192"/>
        <v>Enero</v>
      </c>
      <c r="M1756" t="str">
        <f t="shared" si="193"/>
        <v>2020</v>
      </c>
      <c r="N1756" t="str">
        <f t="shared" si="194"/>
        <v>Enero de 2020</v>
      </c>
      <c r="O1756" s="24">
        <f t="shared" si="195"/>
        <v>43837</v>
      </c>
    </row>
    <row r="1757" spans="1:15" x14ac:dyDescent="0.3">
      <c r="A1757" s="1" t="s">
        <v>1917</v>
      </c>
      <c r="B1757" s="1" t="str">
        <f t="shared" si="189"/>
        <v>Enero 8 de 2020</v>
      </c>
      <c r="C1757" s="1" t="s">
        <v>428</v>
      </c>
      <c r="D1757" s="2">
        <v>2436.5</v>
      </c>
      <c r="E1757" s="1" t="s">
        <v>429</v>
      </c>
      <c r="F1757" s="3">
        <v>-0.90694647795673422</v>
      </c>
      <c r="G1757" s="1" t="s">
        <v>430</v>
      </c>
      <c r="H1757" s="8">
        <f>VLOOKUP(B1757,'TRM2'!C:D,2,0)</f>
        <v>3264.26</v>
      </c>
      <c r="I1757" s="9">
        <f t="shared" si="190"/>
        <v>7953369.4900000002</v>
      </c>
      <c r="J1757" s="7">
        <f t="shared" si="191"/>
        <v>7953.36949</v>
      </c>
      <c r="K1757" t="e">
        <f>VLOOKUP(A1757,'Cacao Nacional'!B:D,3,0)</f>
        <v>#N/A</v>
      </c>
      <c r="L1757" t="str">
        <f t="shared" si="192"/>
        <v>Enero</v>
      </c>
      <c r="M1757" t="str">
        <f t="shared" si="193"/>
        <v>2020</v>
      </c>
      <c r="N1757" t="str">
        <f t="shared" si="194"/>
        <v>Enero de 2020</v>
      </c>
      <c r="O1757" s="24">
        <f t="shared" si="195"/>
        <v>43838</v>
      </c>
    </row>
    <row r="1758" spans="1:15" x14ac:dyDescent="0.3">
      <c r="A1758" s="1" t="s">
        <v>1918</v>
      </c>
      <c r="B1758" s="1" t="str">
        <f t="shared" si="189"/>
        <v>Enero 9 de 2020</v>
      </c>
      <c r="C1758" s="1" t="s">
        <v>428</v>
      </c>
      <c r="D1758" s="2">
        <v>2486.1799999999998</v>
      </c>
      <c r="E1758" s="1" t="s">
        <v>429</v>
      </c>
      <c r="F1758" s="3">
        <v>2.038990355017436</v>
      </c>
      <c r="G1758" s="1" t="s">
        <v>430</v>
      </c>
      <c r="H1758" s="8">
        <f>VLOOKUP(B1758,'TRM2'!C:D,2,0)</f>
        <v>3254.42</v>
      </c>
      <c r="I1758" s="9">
        <f t="shared" si="190"/>
        <v>8091073.9155999999</v>
      </c>
      <c r="J1758" s="7">
        <f t="shared" si="191"/>
        <v>8091.0739156</v>
      </c>
      <c r="K1758" t="e">
        <f>VLOOKUP(A1758,'Cacao Nacional'!B:D,3,0)</f>
        <v>#N/A</v>
      </c>
      <c r="L1758" t="str">
        <f t="shared" si="192"/>
        <v>Enero</v>
      </c>
      <c r="M1758" t="str">
        <f t="shared" si="193"/>
        <v>2020</v>
      </c>
      <c r="N1758" t="str">
        <f t="shared" si="194"/>
        <v>Enero de 2020</v>
      </c>
      <c r="O1758" s="24">
        <f t="shared" si="195"/>
        <v>43839</v>
      </c>
    </row>
    <row r="1759" spans="1:15" x14ac:dyDescent="0.3">
      <c r="A1759" s="1" t="s">
        <v>1919</v>
      </c>
      <c r="B1759" s="1" t="str">
        <f t="shared" si="189"/>
        <v>Enero 10 de 2020</v>
      </c>
      <c r="C1759" s="1" t="s">
        <v>428</v>
      </c>
      <c r="D1759" s="2">
        <v>2527.1</v>
      </c>
      <c r="E1759" s="1" t="s">
        <v>429</v>
      </c>
      <c r="F1759" s="3">
        <v>1.6458985270575772</v>
      </c>
      <c r="G1759" s="1" t="s">
        <v>430</v>
      </c>
      <c r="H1759" s="8">
        <f>VLOOKUP(B1759,'TRM2'!C:D,2,0)</f>
        <v>3253.89</v>
      </c>
      <c r="I1759" s="9">
        <f t="shared" si="190"/>
        <v>8222905.4189999998</v>
      </c>
      <c r="J1759" s="7">
        <f t="shared" si="191"/>
        <v>8222.9054190000006</v>
      </c>
      <c r="K1759" t="e">
        <f>VLOOKUP(A1759,'Cacao Nacional'!B:D,3,0)</f>
        <v>#N/A</v>
      </c>
      <c r="L1759" t="str">
        <f t="shared" si="192"/>
        <v>Enero</v>
      </c>
      <c r="M1759" t="str">
        <f t="shared" si="193"/>
        <v>2020</v>
      </c>
      <c r="N1759" t="str">
        <f t="shared" si="194"/>
        <v>Enero de 2020</v>
      </c>
      <c r="O1759" s="24">
        <f t="shared" si="195"/>
        <v>43840</v>
      </c>
    </row>
    <row r="1760" spans="1:15" x14ac:dyDescent="0.3">
      <c r="A1760" s="1" t="s">
        <v>310</v>
      </c>
      <c r="B1760" s="1" t="str">
        <f t="shared" si="189"/>
        <v>Enero 13 de 2020</v>
      </c>
      <c r="C1760" s="1" t="s">
        <v>428</v>
      </c>
      <c r="D1760" s="2">
        <v>2529.2399999999998</v>
      </c>
      <c r="E1760" s="1" t="s">
        <v>429</v>
      </c>
      <c r="F1760" s="3">
        <v>8.4682046614691656E-2</v>
      </c>
      <c r="G1760" s="1" t="s">
        <v>430</v>
      </c>
      <c r="H1760" s="8">
        <f>VLOOKUP(B1760,'TRM2'!C:D,2,0)</f>
        <v>3272.62</v>
      </c>
      <c r="I1760" s="9">
        <f t="shared" si="190"/>
        <v>8277241.4087999994</v>
      </c>
      <c r="J1760" s="7">
        <f t="shared" si="191"/>
        <v>8277.2414087999987</v>
      </c>
      <c r="K1760">
        <f>VLOOKUP(A1760,'Cacao Nacional'!B:D,3,0)</f>
        <v>7312.7</v>
      </c>
      <c r="L1760" t="str">
        <f t="shared" si="192"/>
        <v>Enero</v>
      </c>
      <c r="M1760" t="str">
        <f t="shared" si="193"/>
        <v>2020</v>
      </c>
      <c r="N1760" t="str">
        <f t="shared" si="194"/>
        <v>Enero de 2020</v>
      </c>
      <c r="O1760" s="24">
        <f t="shared" si="195"/>
        <v>43843</v>
      </c>
    </row>
    <row r="1761" spans="1:15" x14ac:dyDescent="0.3">
      <c r="A1761" s="1" t="s">
        <v>1920</v>
      </c>
      <c r="B1761" s="1" t="str">
        <f t="shared" si="189"/>
        <v>Enero 14 de 2020</v>
      </c>
      <c r="C1761" s="1" t="s">
        <v>428</v>
      </c>
      <c r="D1761" s="2">
        <v>2599.6799999999998</v>
      </c>
      <c r="E1761" s="1" t="s">
        <v>429</v>
      </c>
      <c r="F1761" s="3">
        <v>2.7850263320206885</v>
      </c>
      <c r="G1761" s="1" t="s">
        <v>430</v>
      </c>
      <c r="H1761" s="8">
        <f>VLOOKUP(B1761,'TRM2'!C:D,2,0)</f>
        <v>3288.05</v>
      </c>
      <c r="I1761" s="9">
        <f t="shared" si="190"/>
        <v>8547877.8239999991</v>
      </c>
      <c r="J1761" s="7">
        <f t="shared" si="191"/>
        <v>8547.8778239999992</v>
      </c>
      <c r="K1761" t="e">
        <f>VLOOKUP(A1761,'Cacao Nacional'!B:D,3,0)</f>
        <v>#N/A</v>
      </c>
      <c r="L1761" t="str">
        <f t="shared" si="192"/>
        <v>Enero</v>
      </c>
      <c r="M1761" t="str">
        <f t="shared" si="193"/>
        <v>2020</v>
      </c>
      <c r="N1761" t="str">
        <f t="shared" si="194"/>
        <v>Enero de 2020</v>
      </c>
      <c r="O1761" s="24">
        <f t="shared" si="195"/>
        <v>43844</v>
      </c>
    </row>
    <row r="1762" spans="1:15" x14ac:dyDescent="0.3">
      <c r="A1762" s="1" t="s">
        <v>1921</v>
      </c>
      <c r="B1762" s="1" t="str">
        <f t="shared" si="189"/>
        <v>Enero 15 de 2020</v>
      </c>
      <c r="C1762" s="1" t="s">
        <v>428</v>
      </c>
      <c r="D1762" s="2">
        <v>2636.71</v>
      </c>
      <c r="E1762" s="1" t="s">
        <v>429</v>
      </c>
      <c r="F1762" s="3">
        <v>1.4244060807484076</v>
      </c>
      <c r="G1762" s="1" t="s">
        <v>430</v>
      </c>
      <c r="H1762" s="8">
        <f>VLOOKUP(B1762,'TRM2'!C:D,2,0)</f>
        <v>3278.83</v>
      </c>
      <c r="I1762" s="9">
        <f t="shared" si="190"/>
        <v>8645323.8493000008</v>
      </c>
      <c r="J1762" s="7">
        <f t="shared" si="191"/>
        <v>8645.3238493000008</v>
      </c>
      <c r="K1762" t="e">
        <f>VLOOKUP(A1762,'Cacao Nacional'!B:D,3,0)</f>
        <v>#N/A</v>
      </c>
      <c r="L1762" t="str">
        <f t="shared" si="192"/>
        <v>Enero</v>
      </c>
      <c r="M1762" t="str">
        <f t="shared" si="193"/>
        <v>2020</v>
      </c>
      <c r="N1762" t="str">
        <f t="shared" si="194"/>
        <v>Enero de 2020</v>
      </c>
      <c r="O1762" s="24">
        <f t="shared" si="195"/>
        <v>43845</v>
      </c>
    </row>
    <row r="1763" spans="1:15" x14ac:dyDescent="0.3">
      <c r="A1763" s="1" t="s">
        <v>1922</v>
      </c>
      <c r="B1763" s="1" t="str">
        <f t="shared" si="189"/>
        <v>Enero 16 de 2020</v>
      </c>
      <c r="C1763" s="1" t="s">
        <v>428</v>
      </c>
      <c r="D1763" s="2">
        <v>2646.61</v>
      </c>
      <c r="E1763" s="1" t="s">
        <v>429</v>
      </c>
      <c r="F1763" s="3">
        <v>0.3754679126638914</v>
      </c>
      <c r="G1763" s="1" t="s">
        <v>430</v>
      </c>
      <c r="H1763" s="8">
        <f>VLOOKUP(B1763,'TRM2'!C:D,2,0)</f>
        <v>3296.74</v>
      </c>
      <c r="I1763" s="9">
        <f t="shared" si="190"/>
        <v>8725185.0514000002</v>
      </c>
      <c r="J1763" s="7">
        <f t="shared" si="191"/>
        <v>8725.1850513999998</v>
      </c>
      <c r="K1763" t="e">
        <f>VLOOKUP(A1763,'Cacao Nacional'!B:D,3,0)</f>
        <v>#N/A</v>
      </c>
      <c r="L1763" t="str">
        <f t="shared" si="192"/>
        <v>Enero</v>
      </c>
      <c r="M1763" t="str">
        <f t="shared" si="193"/>
        <v>2020</v>
      </c>
      <c r="N1763" t="str">
        <f t="shared" si="194"/>
        <v>Enero de 2020</v>
      </c>
      <c r="O1763" s="24">
        <f t="shared" si="195"/>
        <v>43846</v>
      </c>
    </row>
    <row r="1764" spans="1:15" x14ac:dyDescent="0.3">
      <c r="A1764" s="1" t="s">
        <v>1923</v>
      </c>
      <c r="B1764" s="1" t="str">
        <f t="shared" si="189"/>
        <v>Enero 17 de 2020</v>
      </c>
      <c r="C1764" s="1" t="s">
        <v>428</v>
      </c>
      <c r="D1764" s="2">
        <v>2717.75</v>
      </c>
      <c r="E1764" s="1" t="s">
        <v>429</v>
      </c>
      <c r="F1764" s="3">
        <v>2.687966870827204</v>
      </c>
      <c r="G1764" s="1" t="s">
        <v>430</v>
      </c>
      <c r="H1764" s="8">
        <f>VLOOKUP(B1764,'TRM2'!C:D,2,0)</f>
        <v>3313.4</v>
      </c>
      <c r="I1764" s="9">
        <f t="shared" si="190"/>
        <v>9004992.8499999996</v>
      </c>
      <c r="J1764" s="7">
        <f t="shared" si="191"/>
        <v>9004.9928499999987</v>
      </c>
      <c r="K1764" t="e">
        <f>VLOOKUP(A1764,'Cacao Nacional'!B:D,3,0)</f>
        <v>#N/A</v>
      </c>
      <c r="L1764" t="str">
        <f t="shared" si="192"/>
        <v>Enero</v>
      </c>
      <c r="M1764" t="str">
        <f t="shared" si="193"/>
        <v>2020</v>
      </c>
      <c r="N1764" t="str">
        <f t="shared" si="194"/>
        <v>Enero de 2020</v>
      </c>
      <c r="O1764" s="24">
        <f t="shared" si="195"/>
        <v>43847</v>
      </c>
    </row>
    <row r="1765" spans="1:15" x14ac:dyDescent="0.3">
      <c r="A1765" s="1" t="s">
        <v>311</v>
      </c>
      <c r="B1765" s="1" t="str">
        <f t="shared" si="189"/>
        <v>Enero 20 de 2020</v>
      </c>
      <c r="C1765" s="1" t="s">
        <v>428</v>
      </c>
      <c r="D1765" s="2">
        <v>2716.43</v>
      </c>
      <c r="E1765" s="1" t="s">
        <v>429</v>
      </c>
      <c r="F1765" s="3">
        <v>-4.8569588814282541E-2</v>
      </c>
      <c r="G1765" s="1" t="s">
        <v>430</v>
      </c>
      <c r="H1765" s="8">
        <f>VLOOKUP(B1765,'TRM2'!C:D,2,0)</f>
        <v>3320.77</v>
      </c>
      <c r="I1765" s="9">
        <f t="shared" si="190"/>
        <v>9020639.2511</v>
      </c>
      <c r="J1765" s="7">
        <f t="shared" si="191"/>
        <v>9020.6392510999995</v>
      </c>
      <c r="K1765">
        <f>VLOOKUP(A1765,'Cacao Nacional'!B:D,3,0)</f>
        <v>7434</v>
      </c>
      <c r="L1765" t="str">
        <f t="shared" si="192"/>
        <v>Enero</v>
      </c>
      <c r="M1765" t="str">
        <f t="shared" si="193"/>
        <v>2020</v>
      </c>
      <c r="N1765" t="str">
        <f t="shared" si="194"/>
        <v>Enero de 2020</v>
      </c>
      <c r="O1765" s="24">
        <f t="shared" si="195"/>
        <v>43850</v>
      </c>
    </row>
    <row r="1766" spans="1:15" x14ac:dyDescent="0.3">
      <c r="A1766" s="1" t="s">
        <v>1924</v>
      </c>
      <c r="B1766" s="1" t="str">
        <f t="shared" si="189"/>
        <v>Enero 21 de 2020</v>
      </c>
      <c r="C1766" s="1" t="s">
        <v>428</v>
      </c>
      <c r="D1766" s="2">
        <v>2739.57</v>
      </c>
      <c r="E1766" s="1" t="s">
        <v>429</v>
      </c>
      <c r="F1766" s="3">
        <v>0.85185335164168885</v>
      </c>
      <c r="G1766" s="1" t="s">
        <v>430</v>
      </c>
      <c r="H1766" s="8">
        <f>VLOOKUP(B1766,'TRM2'!C:D,2,0)</f>
        <v>3320.77</v>
      </c>
      <c r="I1766" s="9">
        <f t="shared" si="190"/>
        <v>9097481.868900001</v>
      </c>
      <c r="J1766" s="7">
        <f t="shared" si="191"/>
        <v>9097.4818689000003</v>
      </c>
      <c r="K1766" t="e">
        <f>VLOOKUP(A1766,'Cacao Nacional'!B:D,3,0)</f>
        <v>#N/A</v>
      </c>
      <c r="L1766" t="str">
        <f t="shared" si="192"/>
        <v>Enero</v>
      </c>
      <c r="M1766" t="str">
        <f t="shared" si="193"/>
        <v>2020</v>
      </c>
      <c r="N1766" t="str">
        <f t="shared" si="194"/>
        <v>Enero de 2020</v>
      </c>
      <c r="O1766" s="24">
        <f t="shared" si="195"/>
        <v>43851</v>
      </c>
    </row>
    <row r="1767" spans="1:15" x14ac:dyDescent="0.3">
      <c r="A1767" s="1" t="s">
        <v>1925</v>
      </c>
      <c r="B1767" s="1" t="str">
        <f t="shared" si="189"/>
        <v>Enero 22 de 2020</v>
      </c>
      <c r="C1767" s="1" t="s">
        <v>428</v>
      </c>
      <c r="D1767" s="2">
        <v>2724.47</v>
      </c>
      <c r="E1767" s="1" t="s">
        <v>429</v>
      </c>
      <c r="F1767" s="3">
        <v>-0.55118138978016129</v>
      </c>
      <c r="G1767" s="1" t="s">
        <v>430</v>
      </c>
      <c r="H1767" s="8">
        <f>VLOOKUP(B1767,'TRM2'!C:D,2,0)</f>
        <v>3347.91</v>
      </c>
      <c r="I1767" s="9">
        <f t="shared" si="190"/>
        <v>9121280.3576999996</v>
      </c>
      <c r="J1767" s="7">
        <f t="shared" si="191"/>
        <v>9121.2803576999995</v>
      </c>
      <c r="K1767" t="e">
        <f>VLOOKUP(A1767,'Cacao Nacional'!B:D,3,0)</f>
        <v>#N/A</v>
      </c>
      <c r="L1767" t="str">
        <f t="shared" si="192"/>
        <v>Enero</v>
      </c>
      <c r="M1767" t="str">
        <f t="shared" si="193"/>
        <v>2020</v>
      </c>
      <c r="N1767" t="str">
        <f t="shared" si="194"/>
        <v>Enero de 2020</v>
      </c>
      <c r="O1767" s="24">
        <f t="shared" si="195"/>
        <v>43852</v>
      </c>
    </row>
    <row r="1768" spans="1:15" x14ac:dyDescent="0.3">
      <c r="A1768" s="1" t="s">
        <v>1926</v>
      </c>
      <c r="B1768" s="1" t="str">
        <f t="shared" si="189"/>
        <v>Enero 23 de 2020</v>
      </c>
      <c r="C1768" s="1" t="s">
        <v>428</v>
      </c>
      <c r="D1768" s="2">
        <v>2687.24</v>
      </c>
      <c r="E1768" s="1" t="s">
        <v>429</v>
      </c>
      <c r="F1768" s="3">
        <v>-1.3665043109302</v>
      </c>
      <c r="G1768" s="1" t="s">
        <v>430</v>
      </c>
      <c r="H1768" s="8">
        <f>VLOOKUP(B1768,'TRM2'!C:D,2,0)</f>
        <v>3337.77</v>
      </c>
      <c r="I1768" s="9">
        <f t="shared" si="190"/>
        <v>8969389.0548</v>
      </c>
      <c r="J1768" s="7">
        <f t="shared" si="191"/>
        <v>8969.3890547999999</v>
      </c>
      <c r="K1768" t="e">
        <f>VLOOKUP(A1768,'Cacao Nacional'!B:D,3,0)</f>
        <v>#N/A</v>
      </c>
      <c r="L1768" t="str">
        <f t="shared" si="192"/>
        <v>Enero</v>
      </c>
      <c r="M1768" t="str">
        <f t="shared" si="193"/>
        <v>2020</v>
      </c>
      <c r="N1768" t="str">
        <f t="shared" si="194"/>
        <v>Enero de 2020</v>
      </c>
      <c r="O1768" s="24">
        <f t="shared" si="195"/>
        <v>43853</v>
      </c>
    </row>
    <row r="1769" spans="1:15" x14ac:dyDescent="0.3">
      <c r="A1769" s="1" t="s">
        <v>1927</v>
      </c>
      <c r="B1769" s="1" t="str">
        <f t="shared" si="189"/>
        <v>Enero 24 de 2020</v>
      </c>
      <c r="C1769" s="1" t="s">
        <v>428</v>
      </c>
      <c r="D1769" s="2">
        <v>2659.36</v>
      </c>
      <c r="E1769" s="1" t="s">
        <v>429</v>
      </c>
      <c r="F1769" s="3">
        <v>-1.0374957205162045</v>
      </c>
      <c r="G1769" s="1" t="s">
        <v>430</v>
      </c>
      <c r="H1769" s="8">
        <f>VLOOKUP(B1769,'TRM2'!C:D,2,0)</f>
        <v>3353.76</v>
      </c>
      <c r="I1769" s="9">
        <f t="shared" si="190"/>
        <v>8918855.1936000008</v>
      </c>
      <c r="J1769" s="7">
        <f t="shared" si="191"/>
        <v>8918.8551936000003</v>
      </c>
      <c r="K1769" t="e">
        <f>VLOOKUP(A1769,'Cacao Nacional'!B:D,3,0)</f>
        <v>#N/A</v>
      </c>
      <c r="L1769" t="str">
        <f t="shared" si="192"/>
        <v>Enero</v>
      </c>
      <c r="M1769" t="str">
        <f t="shared" si="193"/>
        <v>2020</v>
      </c>
      <c r="N1769" t="str">
        <f t="shared" si="194"/>
        <v>Enero de 2020</v>
      </c>
      <c r="O1769" s="24">
        <f t="shared" si="195"/>
        <v>43854</v>
      </c>
    </row>
    <row r="1770" spans="1:15" x14ac:dyDescent="0.3">
      <c r="A1770" s="1" t="s">
        <v>312</v>
      </c>
      <c r="B1770" s="1" t="str">
        <f t="shared" si="189"/>
        <v>Enero 27 de 2020</v>
      </c>
      <c r="C1770" s="1" t="s">
        <v>428</v>
      </c>
      <c r="D1770" s="2">
        <v>2666.29</v>
      </c>
      <c r="E1770" s="1" t="s">
        <v>429</v>
      </c>
      <c r="F1770" s="3">
        <v>0.2605890138980746</v>
      </c>
      <c r="G1770" s="1" t="s">
        <v>430</v>
      </c>
      <c r="H1770" s="8">
        <f>VLOOKUP(B1770,'TRM2'!C:D,2,0)</f>
        <v>3366.01</v>
      </c>
      <c r="I1770" s="9">
        <f t="shared" si="190"/>
        <v>8974758.8028999995</v>
      </c>
      <c r="J1770" s="7">
        <f t="shared" si="191"/>
        <v>8974.7588028999999</v>
      </c>
      <c r="K1770">
        <f>VLOOKUP(A1770,'Cacao Nacional'!B:D,3,0)</f>
        <v>7875.7</v>
      </c>
      <c r="L1770" t="str">
        <f t="shared" si="192"/>
        <v>Enero</v>
      </c>
      <c r="M1770" t="str">
        <f t="shared" si="193"/>
        <v>2020</v>
      </c>
      <c r="N1770" t="str">
        <f t="shared" si="194"/>
        <v>Enero de 2020</v>
      </c>
      <c r="O1770" s="24">
        <f t="shared" si="195"/>
        <v>43857</v>
      </c>
    </row>
    <row r="1771" spans="1:15" x14ac:dyDescent="0.3">
      <c r="A1771" s="1" t="s">
        <v>1928</v>
      </c>
      <c r="B1771" s="1" t="str">
        <f t="shared" si="189"/>
        <v>Enero 28 de 2020</v>
      </c>
      <c r="C1771" s="1" t="s">
        <v>428</v>
      </c>
      <c r="D1771" s="2">
        <v>2632.45</v>
      </c>
      <c r="E1771" s="1" t="s">
        <v>429</v>
      </c>
      <c r="F1771" s="3">
        <v>-1.2691792715721151</v>
      </c>
      <c r="G1771" s="1" t="s">
        <v>430</v>
      </c>
      <c r="H1771" s="8">
        <f>VLOOKUP(B1771,'TRM2'!C:D,2,0)</f>
        <v>3398.4</v>
      </c>
      <c r="I1771" s="9">
        <f t="shared" si="190"/>
        <v>8946118.0800000001</v>
      </c>
      <c r="J1771" s="7">
        <f t="shared" si="191"/>
        <v>8946.1180800000002</v>
      </c>
      <c r="K1771" t="e">
        <f>VLOOKUP(A1771,'Cacao Nacional'!B:D,3,0)</f>
        <v>#N/A</v>
      </c>
      <c r="L1771" t="str">
        <f t="shared" si="192"/>
        <v>Enero</v>
      </c>
      <c r="M1771" t="str">
        <f t="shared" si="193"/>
        <v>2020</v>
      </c>
      <c r="N1771" t="str">
        <f t="shared" si="194"/>
        <v>Enero de 2020</v>
      </c>
      <c r="O1771" s="24">
        <f t="shared" si="195"/>
        <v>43858</v>
      </c>
    </row>
    <row r="1772" spans="1:15" x14ac:dyDescent="0.3">
      <c r="A1772" s="1" t="s">
        <v>1929</v>
      </c>
      <c r="B1772" s="1" t="str">
        <f t="shared" si="189"/>
        <v>Enero 29 de 2020</v>
      </c>
      <c r="C1772" s="1" t="s">
        <v>428</v>
      </c>
      <c r="D1772" s="2">
        <v>2654.65</v>
      </c>
      <c r="E1772" s="1" t="s">
        <v>429</v>
      </c>
      <c r="F1772" s="3">
        <v>0.84332086079508728</v>
      </c>
      <c r="G1772" s="1" t="s">
        <v>430</v>
      </c>
      <c r="H1772" s="8">
        <f>VLOOKUP(B1772,'TRM2'!C:D,2,0)</f>
        <v>3392.6</v>
      </c>
      <c r="I1772" s="9">
        <f t="shared" si="190"/>
        <v>9006165.5899999999</v>
      </c>
      <c r="J1772" s="7">
        <f t="shared" si="191"/>
        <v>9006.1655900000005</v>
      </c>
      <c r="K1772" t="e">
        <f>VLOOKUP(A1772,'Cacao Nacional'!B:D,3,0)</f>
        <v>#N/A</v>
      </c>
      <c r="L1772" t="str">
        <f t="shared" si="192"/>
        <v>Enero</v>
      </c>
      <c r="M1772" t="str">
        <f t="shared" si="193"/>
        <v>2020</v>
      </c>
      <c r="N1772" t="str">
        <f t="shared" si="194"/>
        <v>Enero de 2020</v>
      </c>
      <c r="O1772" s="24">
        <f t="shared" si="195"/>
        <v>43859</v>
      </c>
    </row>
    <row r="1773" spans="1:15" x14ac:dyDescent="0.3">
      <c r="A1773" s="1" t="s">
        <v>1930</v>
      </c>
      <c r="B1773" s="1" t="str">
        <f t="shared" si="189"/>
        <v>Enero 30 de 2020</v>
      </c>
      <c r="C1773" s="1" t="s">
        <v>428</v>
      </c>
      <c r="D1773" s="2">
        <v>2727.7</v>
      </c>
      <c r="E1773" s="1" t="s">
        <v>429</v>
      </c>
      <c r="F1773" s="3">
        <v>2.7517751869361207</v>
      </c>
      <c r="G1773" s="1" t="s">
        <v>430</v>
      </c>
      <c r="H1773" s="8">
        <f>VLOOKUP(B1773,'TRM2'!C:D,2,0)</f>
        <v>3395.1</v>
      </c>
      <c r="I1773" s="9">
        <f t="shared" si="190"/>
        <v>9260814.2699999996</v>
      </c>
      <c r="J1773" s="7">
        <f t="shared" si="191"/>
        <v>9260.8142699999989</v>
      </c>
      <c r="K1773" t="e">
        <f>VLOOKUP(A1773,'Cacao Nacional'!B:D,3,0)</f>
        <v>#N/A</v>
      </c>
      <c r="L1773" t="str">
        <f t="shared" si="192"/>
        <v>Enero</v>
      </c>
      <c r="M1773" t="str">
        <f t="shared" si="193"/>
        <v>2020</v>
      </c>
      <c r="N1773" t="str">
        <f t="shared" si="194"/>
        <v>Enero de 2020</v>
      </c>
      <c r="O1773" s="24">
        <f t="shared" si="195"/>
        <v>43860</v>
      </c>
    </row>
    <row r="1774" spans="1:15" x14ac:dyDescent="0.3">
      <c r="A1774" s="1" t="s">
        <v>1931</v>
      </c>
      <c r="B1774" s="1" t="str">
        <f t="shared" si="189"/>
        <v>Enero 31 de 2020</v>
      </c>
      <c r="C1774" s="1" t="s">
        <v>428</v>
      </c>
      <c r="D1774" s="2">
        <v>2699.56</v>
      </c>
      <c r="E1774" s="1" t="s">
        <v>429</v>
      </c>
      <c r="F1774" s="3">
        <v>-1.0316383766543196</v>
      </c>
      <c r="G1774" s="1" t="s">
        <v>430</v>
      </c>
      <c r="H1774" s="8">
        <f>VLOOKUP(B1774,'TRM2'!C:D,2,0)</f>
        <v>3411.45</v>
      </c>
      <c r="I1774" s="9">
        <f t="shared" si="190"/>
        <v>9209413.9619999994</v>
      </c>
      <c r="J1774" s="7">
        <f t="shared" si="191"/>
        <v>9209.4139619999987</v>
      </c>
      <c r="K1774" t="e">
        <f>VLOOKUP(A1774,'Cacao Nacional'!B:D,3,0)</f>
        <v>#N/A</v>
      </c>
      <c r="L1774" t="str">
        <f t="shared" si="192"/>
        <v>Enero</v>
      </c>
      <c r="M1774" t="str">
        <f t="shared" si="193"/>
        <v>2020</v>
      </c>
      <c r="N1774" t="str">
        <f t="shared" si="194"/>
        <v>Enero de 2020</v>
      </c>
      <c r="O1774" s="24">
        <f t="shared" si="195"/>
        <v>43861</v>
      </c>
    </row>
    <row r="1775" spans="1:15" x14ac:dyDescent="0.3">
      <c r="A1775" s="1" t="s">
        <v>313</v>
      </c>
      <c r="B1775" s="1" t="str">
        <f t="shared" si="189"/>
        <v>Febrero 3 de 2020</v>
      </c>
      <c r="C1775" s="1" t="s">
        <v>428</v>
      </c>
      <c r="D1775" s="2">
        <v>2652.57</v>
      </c>
      <c r="E1775" s="1" t="s">
        <v>429</v>
      </c>
      <c r="F1775" s="3">
        <v>-1.7406540325089936</v>
      </c>
      <c r="G1775" s="1" t="s">
        <v>430</v>
      </c>
      <c r="H1775" s="8">
        <f>VLOOKUP(B1775,'TRM2'!C:D,2,0)</f>
        <v>3423.24</v>
      </c>
      <c r="I1775" s="9">
        <f t="shared" si="190"/>
        <v>9080383.7268000003</v>
      </c>
      <c r="J1775" s="7">
        <f t="shared" si="191"/>
        <v>9080.3837268000007</v>
      </c>
      <c r="K1775">
        <f>VLOOKUP(A1775,'Cacao Nacional'!B:D,3,0)</f>
        <v>7954.5</v>
      </c>
      <c r="L1775" t="str">
        <f t="shared" si="192"/>
        <v>Febrero</v>
      </c>
      <c r="M1775" t="str">
        <f t="shared" si="193"/>
        <v>2020</v>
      </c>
      <c r="N1775" t="str">
        <f t="shared" si="194"/>
        <v>Febrero de 2020</v>
      </c>
      <c r="O1775" s="24">
        <f t="shared" si="195"/>
        <v>43864</v>
      </c>
    </row>
    <row r="1776" spans="1:15" x14ac:dyDescent="0.3">
      <c r="A1776" s="1" t="s">
        <v>1932</v>
      </c>
      <c r="B1776" s="1" t="str">
        <f t="shared" si="189"/>
        <v>Febrero 4 de 2020</v>
      </c>
      <c r="C1776" s="1" t="s">
        <v>428</v>
      </c>
      <c r="D1776" s="2">
        <v>2662.49</v>
      </c>
      <c r="E1776" s="1" t="s">
        <v>429</v>
      </c>
      <c r="F1776" s="3">
        <v>0.37397693557567258</v>
      </c>
      <c r="G1776" s="1" t="s">
        <v>430</v>
      </c>
      <c r="H1776" s="8">
        <f>VLOOKUP(B1776,'TRM2'!C:D,2,0)</f>
        <v>3401.56</v>
      </c>
      <c r="I1776" s="9">
        <f t="shared" si="190"/>
        <v>9056619.4843999986</v>
      </c>
      <c r="J1776" s="7">
        <f t="shared" si="191"/>
        <v>9056.6194843999983</v>
      </c>
      <c r="K1776" t="e">
        <f>VLOOKUP(A1776,'Cacao Nacional'!B:D,3,0)</f>
        <v>#N/A</v>
      </c>
      <c r="L1776" t="str">
        <f t="shared" si="192"/>
        <v>Febrero</v>
      </c>
      <c r="M1776" t="str">
        <f t="shared" si="193"/>
        <v>2020</v>
      </c>
      <c r="N1776" t="str">
        <f t="shared" si="194"/>
        <v>Febrero de 2020</v>
      </c>
      <c r="O1776" s="24">
        <f t="shared" si="195"/>
        <v>43865</v>
      </c>
    </row>
    <row r="1777" spans="1:15" x14ac:dyDescent="0.3">
      <c r="A1777" s="1" t="s">
        <v>1933</v>
      </c>
      <c r="B1777" s="1" t="str">
        <f t="shared" si="189"/>
        <v>Febrero 5 de 2020</v>
      </c>
      <c r="C1777" s="1" t="s">
        <v>428</v>
      </c>
      <c r="D1777" s="2">
        <v>2701.48</v>
      </c>
      <c r="E1777" s="1" t="s">
        <v>429</v>
      </c>
      <c r="F1777" s="3">
        <v>1.4644186457038426</v>
      </c>
      <c r="G1777" s="1" t="s">
        <v>430</v>
      </c>
      <c r="H1777" s="8">
        <f>VLOOKUP(B1777,'TRM2'!C:D,2,0)</f>
        <v>3368.87</v>
      </c>
      <c r="I1777" s="9">
        <f t="shared" si="190"/>
        <v>9100934.9276000001</v>
      </c>
      <c r="J1777" s="7">
        <f t="shared" si="191"/>
        <v>9100.9349275999994</v>
      </c>
      <c r="K1777" t="e">
        <f>VLOOKUP(A1777,'Cacao Nacional'!B:D,3,0)</f>
        <v>#N/A</v>
      </c>
      <c r="L1777" t="str">
        <f t="shared" si="192"/>
        <v>Febrero</v>
      </c>
      <c r="M1777" t="str">
        <f t="shared" si="193"/>
        <v>2020</v>
      </c>
      <c r="N1777" t="str">
        <f t="shared" si="194"/>
        <v>Febrero de 2020</v>
      </c>
      <c r="O1777" s="24">
        <f t="shared" si="195"/>
        <v>43866</v>
      </c>
    </row>
    <row r="1778" spans="1:15" x14ac:dyDescent="0.3">
      <c r="A1778" s="1" t="s">
        <v>1934</v>
      </c>
      <c r="B1778" s="1" t="str">
        <f t="shared" si="189"/>
        <v>Febrero 6 de 2020</v>
      </c>
      <c r="C1778" s="1" t="s">
        <v>428</v>
      </c>
      <c r="D1778" s="2">
        <v>2744.71</v>
      </c>
      <c r="E1778" s="1" t="s">
        <v>429</v>
      </c>
      <c r="F1778" s="3">
        <v>1.6002339458370973</v>
      </c>
      <c r="G1778" s="1" t="s">
        <v>430</v>
      </c>
      <c r="H1778" s="8">
        <f>VLOOKUP(B1778,'TRM2'!C:D,2,0)</f>
        <v>3355.44</v>
      </c>
      <c r="I1778" s="9">
        <f t="shared" si="190"/>
        <v>9209709.7224000003</v>
      </c>
      <c r="J1778" s="7">
        <f t="shared" si="191"/>
        <v>9209.7097224000008</v>
      </c>
      <c r="K1778" t="e">
        <f>VLOOKUP(A1778,'Cacao Nacional'!B:D,3,0)</f>
        <v>#N/A</v>
      </c>
      <c r="L1778" t="str">
        <f t="shared" si="192"/>
        <v>Febrero</v>
      </c>
      <c r="M1778" t="str">
        <f t="shared" si="193"/>
        <v>2020</v>
      </c>
      <c r="N1778" t="str">
        <f t="shared" si="194"/>
        <v>Febrero de 2020</v>
      </c>
      <c r="O1778" s="24">
        <f t="shared" si="195"/>
        <v>43867</v>
      </c>
    </row>
    <row r="1779" spans="1:15" x14ac:dyDescent="0.3">
      <c r="A1779" s="1" t="s">
        <v>1935</v>
      </c>
      <c r="B1779" s="1" t="str">
        <f t="shared" si="189"/>
        <v>Febrero 7 de 2020</v>
      </c>
      <c r="C1779" s="1" t="s">
        <v>428</v>
      </c>
      <c r="D1779" s="2">
        <v>2765.33</v>
      </c>
      <c r="E1779" s="1" t="s">
        <v>429</v>
      </c>
      <c r="F1779" s="3">
        <v>0.75126333929631506</v>
      </c>
      <c r="G1779" s="1" t="s">
        <v>430</v>
      </c>
      <c r="H1779" s="8">
        <f>VLOOKUP(B1779,'TRM2'!C:D,2,0)</f>
        <v>3378.43</v>
      </c>
      <c r="I1779" s="9">
        <f t="shared" si="190"/>
        <v>9342473.8318999987</v>
      </c>
      <c r="J1779" s="7">
        <f t="shared" si="191"/>
        <v>9342.4738318999989</v>
      </c>
      <c r="K1779" t="e">
        <f>VLOOKUP(A1779,'Cacao Nacional'!B:D,3,0)</f>
        <v>#N/A</v>
      </c>
      <c r="L1779" t="str">
        <f t="shared" si="192"/>
        <v>Febrero</v>
      </c>
      <c r="M1779" t="str">
        <f t="shared" si="193"/>
        <v>2020</v>
      </c>
      <c r="N1779" t="str">
        <f t="shared" si="194"/>
        <v>Febrero de 2020</v>
      </c>
      <c r="O1779" s="24">
        <f t="shared" si="195"/>
        <v>43868</v>
      </c>
    </row>
    <row r="1780" spans="1:15" x14ac:dyDescent="0.3">
      <c r="A1780" s="1" t="s">
        <v>314</v>
      </c>
      <c r="B1780" s="1" t="str">
        <f t="shared" si="189"/>
        <v>Febrero 10 de 2020</v>
      </c>
      <c r="C1780" s="1" t="s">
        <v>428</v>
      </c>
      <c r="D1780" s="2">
        <v>2766.34</v>
      </c>
      <c r="E1780" s="1" t="s">
        <v>429</v>
      </c>
      <c r="F1780" s="3">
        <v>3.6523669869426734E-2</v>
      </c>
      <c r="G1780" s="1" t="s">
        <v>430</v>
      </c>
      <c r="H1780" s="8">
        <f>VLOOKUP(B1780,'TRM2'!C:D,2,0)</f>
        <v>3408.35</v>
      </c>
      <c r="I1780" s="9">
        <f t="shared" si="190"/>
        <v>9428654.9389999993</v>
      </c>
      <c r="J1780" s="7">
        <f t="shared" si="191"/>
        <v>9428.654939</v>
      </c>
      <c r="K1780">
        <f>VLOOKUP(A1780,'Cacao Nacional'!B:D,3,0)</f>
        <v>8175.2</v>
      </c>
      <c r="L1780" t="str">
        <f t="shared" si="192"/>
        <v>Febrero</v>
      </c>
      <c r="M1780" t="str">
        <f t="shared" si="193"/>
        <v>2020</v>
      </c>
      <c r="N1780" t="str">
        <f t="shared" si="194"/>
        <v>Febrero de 2020</v>
      </c>
      <c r="O1780" s="24">
        <f t="shared" si="195"/>
        <v>43871</v>
      </c>
    </row>
    <row r="1781" spans="1:15" x14ac:dyDescent="0.3">
      <c r="A1781" s="1" t="s">
        <v>1936</v>
      </c>
      <c r="B1781" s="1" t="str">
        <f t="shared" si="189"/>
        <v>Febrero 11 de 2020</v>
      </c>
      <c r="C1781" s="1" t="s">
        <v>428</v>
      </c>
      <c r="D1781" s="2">
        <v>2767.99</v>
      </c>
      <c r="E1781" s="1" t="s">
        <v>429</v>
      </c>
      <c r="F1781" s="3">
        <v>5.9645596708995864E-2</v>
      </c>
      <c r="G1781" s="1" t="s">
        <v>430</v>
      </c>
      <c r="H1781" s="8">
        <f>VLOOKUP(B1781,'TRM2'!C:D,2,0)</f>
        <v>3440.96</v>
      </c>
      <c r="I1781" s="9">
        <f t="shared" si="190"/>
        <v>9524542.8703999985</v>
      </c>
      <c r="J1781" s="7">
        <f t="shared" si="191"/>
        <v>9524.5428703999987</v>
      </c>
      <c r="K1781" t="e">
        <f>VLOOKUP(A1781,'Cacao Nacional'!B:D,3,0)</f>
        <v>#N/A</v>
      </c>
      <c r="L1781" t="str">
        <f t="shared" si="192"/>
        <v>Febrero</v>
      </c>
      <c r="M1781" t="str">
        <f t="shared" si="193"/>
        <v>2020</v>
      </c>
      <c r="N1781" t="str">
        <f t="shared" si="194"/>
        <v>Febrero de 2020</v>
      </c>
      <c r="O1781" s="24">
        <f t="shared" si="195"/>
        <v>43872</v>
      </c>
    </row>
    <row r="1782" spans="1:15" x14ac:dyDescent="0.3">
      <c r="A1782" s="1" t="s">
        <v>1937</v>
      </c>
      <c r="B1782" s="1" t="str">
        <f t="shared" si="189"/>
        <v>Febrero 12 de 2020</v>
      </c>
      <c r="C1782" s="1" t="s">
        <v>428</v>
      </c>
      <c r="D1782" s="2">
        <v>2744.5</v>
      </c>
      <c r="E1782" s="1" t="s">
        <v>429</v>
      </c>
      <c r="F1782" s="3">
        <v>-0.84863023349072009</v>
      </c>
      <c r="G1782" s="1" t="s">
        <v>430</v>
      </c>
      <c r="H1782" s="8">
        <f>VLOOKUP(B1782,'TRM2'!C:D,2,0)</f>
        <v>3432.89</v>
      </c>
      <c r="I1782" s="9">
        <f t="shared" si="190"/>
        <v>9421566.6050000004</v>
      </c>
      <c r="J1782" s="7">
        <f t="shared" si="191"/>
        <v>9421.566605</v>
      </c>
      <c r="K1782" t="e">
        <f>VLOOKUP(A1782,'Cacao Nacional'!B:D,3,0)</f>
        <v>#N/A</v>
      </c>
      <c r="L1782" t="str">
        <f t="shared" si="192"/>
        <v>Febrero</v>
      </c>
      <c r="M1782" t="str">
        <f t="shared" si="193"/>
        <v>2020</v>
      </c>
      <c r="N1782" t="str">
        <f t="shared" si="194"/>
        <v>Febrero de 2020</v>
      </c>
      <c r="O1782" s="24">
        <f t="shared" si="195"/>
        <v>43873</v>
      </c>
    </row>
    <row r="1783" spans="1:15" x14ac:dyDescent="0.3">
      <c r="A1783" s="1" t="s">
        <v>1938</v>
      </c>
      <c r="B1783" s="1" t="str">
        <f t="shared" si="189"/>
        <v>Febrero 14 de 2020</v>
      </c>
      <c r="C1783" s="1" t="s">
        <v>428</v>
      </c>
      <c r="D1783" s="2">
        <v>2752.58</v>
      </c>
      <c r="E1783" s="1" t="s">
        <v>429</v>
      </c>
      <c r="F1783" s="3">
        <v>0.29440699580979879</v>
      </c>
      <c r="G1783" s="1" t="s">
        <v>430</v>
      </c>
      <c r="H1783" s="8">
        <f>VLOOKUP(B1783,'TRM2'!C:D,2,0)</f>
        <v>3385.11</v>
      </c>
      <c r="I1783" s="9">
        <f t="shared" si="190"/>
        <v>9317786.0837999992</v>
      </c>
      <c r="J1783" s="7">
        <f t="shared" si="191"/>
        <v>9317.7860837999997</v>
      </c>
      <c r="K1783" t="e">
        <f>VLOOKUP(A1783,'Cacao Nacional'!B:D,3,0)</f>
        <v>#N/A</v>
      </c>
      <c r="L1783" t="str">
        <f t="shared" si="192"/>
        <v>Febrero</v>
      </c>
      <c r="M1783" t="str">
        <f t="shared" si="193"/>
        <v>2020</v>
      </c>
      <c r="N1783" t="str">
        <f t="shared" si="194"/>
        <v>Febrero de 2020</v>
      </c>
      <c r="O1783" s="24">
        <f t="shared" si="195"/>
        <v>43875</v>
      </c>
    </row>
    <row r="1784" spans="1:15" x14ac:dyDescent="0.3">
      <c r="A1784" s="1" t="s">
        <v>315</v>
      </c>
      <c r="B1784" s="1" t="str">
        <f t="shared" si="189"/>
        <v>Febrero 17 de 2020</v>
      </c>
      <c r="C1784" s="1" t="s">
        <v>428</v>
      </c>
      <c r="D1784" s="2">
        <v>2751.06</v>
      </c>
      <c r="E1784" s="1" t="s">
        <v>429</v>
      </c>
      <c r="F1784" s="3">
        <v>-5.5220920009590342E-2</v>
      </c>
      <c r="G1784" s="1" t="s">
        <v>430</v>
      </c>
      <c r="H1784" s="8" t="e">
        <f>VLOOKUP(B1784,'TRM2'!C:D,2,0)</f>
        <v>#N/A</v>
      </c>
      <c r="I1784" s="9" t="e">
        <f t="shared" si="190"/>
        <v>#N/A</v>
      </c>
      <c r="J1784" s="7">
        <v>9317.7860837999997</v>
      </c>
      <c r="K1784">
        <f>VLOOKUP(A1784,'Cacao Nacional'!B:D,3,0)</f>
        <v>8506</v>
      </c>
      <c r="L1784" t="str">
        <f t="shared" si="192"/>
        <v>Febrero</v>
      </c>
      <c r="M1784" t="str">
        <f t="shared" si="193"/>
        <v>2020</v>
      </c>
      <c r="N1784" t="str">
        <f t="shared" si="194"/>
        <v>Febrero de 2020</v>
      </c>
      <c r="O1784" s="24">
        <f t="shared" si="195"/>
        <v>43878</v>
      </c>
    </row>
    <row r="1785" spans="1:15" x14ac:dyDescent="0.3">
      <c r="A1785" s="1" t="s">
        <v>1939</v>
      </c>
      <c r="B1785" s="1" t="str">
        <f t="shared" si="189"/>
        <v>Febrero 18 de 2020</v>
      </c>
      <c r="C1785" s="1" t="s">
        <v>428</v>
      </c>
      <c r="D1785" s="2">
        <v>2729.49</v>
      </c>
      <c r="E1785" s="1" t="s">
        <v>429</v>
      </c>
      <c r="F1785" s="3">
        <v>-0.78406141632680371</v>
      </c>
      <c r="G1785" s="1" t="s">
        <v>430</v>
      </c>
      <c r="H1785" s="8">
        <f>VLOOKUP(B1785,'TRM2'!C:D,2,0)</f>
        <v>3378.29</v>
      </c>
      <c r="I1785" s="9">
        <f t="shared" si="190"/>
        <v>9221008.7720999997</v>
      </c>
      <c r="J1785" s="7">
        <f t="shared" si="191"/>
        <v>9221.0087721</v>
      </c>
      <c r="K1785" t="e">
        <f>VLOOKUP(A1785,'Cacao Nacional'!B:D,3,0)</f>
        <v>#N/A</v>
      </c>
      <c r="L1785" t="str">
        <f t="shared" si="192"/>
        <v>Febrero</v>
      </c>
      <c r="M1785" t="str">
        <f t="shared" si="193"/>
        <v>2020</v>
      </c>
      <c r="N1785" t="str">
        <f t="shared" si="194"/>
        <v>Febrero de 2020</v>
      </c>
      <c r="O1785" s="24">
        <f t="shared" si="195"/>
        <v>43879</v>
      </c>
    </row>
    <row r="1786" spans="1:15" x14ac:dyDescent="0.3">
      <c r="A1786" s="1" t="s">
        <v>1940</v>
      </c>
      <c r="B1786" s="1" t="str">
        <f t="shared" si="189"/>
        <v>Febrero 19 de 2020</v>
      </c>
      <c r="C1786" s="1" t="s">
        <v>428</v>
      </c>
      <c r="D1786" s="2">
        <v>2736.03</v>
      </c>
      <c r="E1786" s="1" t="s">
        <v>429</v>
      </c>
      <c r="F1786" s="3">
        <v>0.23960520097162544</v>
      </c>
      <c r="G1786" s="1" t="s">
        <v>430</v>
      </c>
      <c r="H1786" s="8">
        <f>VLOOKUP(B1786,'TRM2'!C:D,2,0)</f>
        <v>3410.24</v>
      </c>
      <c r="I1786" s="9">
        <f t="shared" si="190"/>
        <v>9330518.9472000003</v>
      </c>
      <c r="J1786" s="7">
        <f t="shared" si="191"/>
        <v>9330.5189472000002</v>
      </c>
      <c r="K1786" t="e">
        <f>VLOOKUP(A1786,'Cacao Nacional'!B:D,3,0)</f>
        <v>#N/A</v>
      </c>
      <c r="L1786" t="str">
        <f t="shared" si="192"/>
        <v>Febrero</v>
      </c>
      <c r="M1786" t="str">
        <f t="shared" si="193"/>
        <v>2020</v>
      </c>
      <c r="N1786" t="str">
        <f t="shared" si="194"/>
        <v>Febrero de 2020</v>
      </c>
      <c r="O1786" s="24">
        <f t="shared" si="195"/>
        <v>43880</v>
      </c>
    </row>
    <row r="1787" spans="1:15" x14ac:dyDescent="0.3">
      <c r="A1787" s="1" t="s">
        <v>1941</v>
      </c>
      <c r="B1787" s="1" t="str">
        <f t="shared" si="189"/>
        <v>Febrero 20 de 2020</v>
      </c>
      <c r="C1787" s="1" t="s">
        <v>428</v>
      </c>
      <c r="D1787" s="2">
        <v>2746.26</v>
      </c>
      <c r="E1787" s="1" t="s">
        <v>429</v>
      </c>
      <c r="F1787" s="3">
        <v>0.37389940899770896</v>
      </c>
      <c r="G1787" s="1" t="s">
        <v>430</v>
      </c>
      <c r="H1787" s="8">
        <f>VLOOKUP(B1787,'TRM2'!C:D,2,0)</f>
        <v>3400.98</v>
      </c>
      <c r="I1787" s="9">
        <f t="shared" si="190"/>
        <v>9339975.3348000012</v>
      </c>
      <c r="J1787" s="7">
        <f t="shared" si="191"/>
        <v>9339.9753348000013</v>
      </c>
      <c r="K1787" t="e">
        <f>VLOOKUP(A1787,'Cacao Nacional'!B:D,3,0)</f>
        <v>#N/A</v>
      </c>
      <c r="L1787" t="str">
        <f t="shared" si="192"/>
        <v>Febrero</v>
      </c>
      <c r="M1787" t="str">
        <f t="shared" si="193"/>
        <v>2020</v>
      </c>
      <c r="N1787" t="str">
        <f t="shared" si="194"/>
        <v>Febrero de 2020</v>
      </c>
      <c r="O1787" s="24">
        <f t="shared" si="195"/>
        <v>43881</v>
      </c>
    </row>
    <row r="1788" spans="1:15" x14ac:dyDescent="0.3">
      <c r="A1788" s="1" t="s">
        <v>1942</v>
      </c>
      <c r="B1788" s="1" t="str">
        <f t="shared" si="189"/>
        <v>Febrero 21 de 2020</v>
      </c>
      <c r="C1788" s="1" t="s">
        <v>428</v>
      </c>
      <c r="D1788" s="2">
        <v>2738.51</v>
      </c>
      <c r="E1788" s="1" t="s">
        <v>429</v>
      </c>
      <c r="F1788" s="3">
        <v>-0.2822019765062303</v>
      </c>
      <c r="G1788" s="1" t="s">
        <v>430</v>
      </c>
      <c r="H1788" s="8">
        <f>VLOOKUP(B1788,'TRM2'!C:D,2,0)</f>
        <v>3403.5</v>
      </c>
      <c r="I1788" s="9">
        <f t="shared" si="190"/>
        <v>9320518.7850000001</v>
      </c>
      <c r="J1788" s="7">
        <f t="shared" si="191"/>
        <v>9320.5187850000002</v>
      </c>
      <c r="K1788" t="e">
        <f>VLOOKUP(A1788,'Cacao Nacional'!B:D,3,0)</f>
        <v>#N/A</v>
      </c>
      <c r="L1788" t="str">
        <f t="shared" si="192"/>
        <v>Febrero</v>
      </c>
      <c r="M1788" t="str">
        <f t="shared" si="193"/>
        <v>2020</v>
      </c>
      <c r="N1788" t="str">
        <f t="shared" si="194"/>
        <v>Febrero de 2020</v>
      </c>
      <c r="O1788" s="24">
        <f t="shared" si="195"/>
        <v>43882</v>
      </c>
    </row>
    <row r="1789" spans="1:15" x14ac:dyDescent="0.3">
      <c r="A1789" s="1" t="s">
        <v>316</v>
      </c>
      <c r="B1789" s="1" t="str">
        <f t="shared" si="189"/>
        <v>Febrero 24 de 2020</v>
      </c>
      <c r="C1789" s="1" t="s">
        <v>428</v>
      </c>
      <c r="D1789" s="2">
        <v>2703.24</v>
      </c>
      <c r="E1789" s="1" t="s">
        <v>429</v>
      </c>
      <c r="F1789" s="3">
        <v>-1.2879266462419503</v>
      </c>
      <c r="G1789" s="1" t="s">
        <v>430</v>
      </c>
      <c r="H1789" s="8">
        <f>VLOOKUP(B1789,'TRM2'!C:D,2,0)</f>
        <v>3398.05</v>
      </c>
      <c r="I1789" s="9">
        <f t="shared" si="190"/>
        <v>9185744.682</v>
      </c>
      <c r="J1789" s="7">
        <f t="shared" si="191"/>
        <v>9185.7446820000005</v>
      </c>
      <c r="K1789">
        <f>VLOOKUP(A1789,'Cacao Nacional'!B:D,3,0)</f>
        <v>8556</v>
      </c>
      <c r="L1789" t="str">
        <f t="shared" si="192"/>
        <v>Febrero</v>
      </c>
      <c r="M1789" t="str">
        <f t="shared" si="193"/>
        <v>2020</v>
      </c>
      <c r="N1789" t="str">
        <f t="shared" si="194"/>
        <v>Febrero de 2020</v>
      </c>
      <c r="O1789" s="24">
        <f t="shared" si="195"/>
        <v>43885</v>
      </c>
    </row>
    <row r="1790" spans="1:15" x14ac:dyDescent="0.3">
      <c r="A1790" s="1" t="s">
        <v>1943</v>
      </c>
      <c r="B1790" s="1" t="str">
        <f t="shared" si="189"/>
        <v>Febrero 25 de 2020</v>
      </c>
      <c r="C1790" s="1" t="s">
        <v>428</v>
      </c>
      <c r="D1790" s="2">
        <v>2702.36</v>
      </c>
      <c r="E1790" s="1" t="s">
        <v>429</v>
      </c>
      <c r="F1790" s="3">
        <v>-3.2553528358549536E-2</v>
      </c>
      <c r="G1790" s="1" t="s">
        <v>430</v>
      </c>
      <c r="H1790" s="8">
        <f>VLOOKUP(B1790,'TRM2'!C:D,2,0)</f>
        <v>3431.6</v>
      </c>
      <c r="I1790" s="9">
        <f t="shared" si="190"/>
        <v>9273418.5759999994</v>
      </c>
      <c r="J1790" s="7">
        <f t="shared" si="191"/>
        <v>9273.418576</v>
      </c>
      <c r="K1790" t="e">
        <f>VLOOKUP(A1790,'Cacao Nacional'!B:D,3,0)</f>
        <v>#N/A</v>
      </c>
      <c r="L1790" t="str">
        <f t="shared" si="192"/>
        <v>Febrero</v>
      </c>
      <c r="M1790" t="str">
        <f t="shared" si="193"/>
        <v>2020</v>
      </c>
      <c r="N1790" t="str">
        <f t="shared" si="194"/>
        <v>Febrero de 2020</v>
      </c>
      <c r="O1790" s="24">
        <f t="shared" si="195"/>
        <v>43886</v>
      </c>
    </row>
    <row r="1791" spans="1:15" x14ac:dyDescent="0.3">
      <c r="A1791" s="1" t="s">
        <v>1944</v>
      </c>
      <c r="B1791" s="1" t="str">
        <f t="shared" si="189"/>
        <v>Febrero 26 de 2020</v>
      </c>
      <c r="C1791" s="1" t="s">
        <v>428</v>
      </c>
      <c r="D1791" s="2">
        <v>2647.02</v>
      </c>
      <c r="E1791" s="1" t="s">
        <v>429</v>
      </c>
      <c r="F1791" s="3">
        <v>-2.0478396660696627</v>
      </c>
      <c r="G1791" s="1" t="s">
        <v>430</v>
      </c>
      <c r="H1791" s="8">
        <f>VLOOKUP(B1791,'TRM2'!C:D,2,0)</f>
        <v>3425.22</v>
      </c>
      <c r="I1791" s="9">
        <f t="shared" si="190"/>
        <v>9066625.8443999998</v>
      </c>
      <c r="J1791" s="7">
        <f t="shared" si="191"/>
        <v>9066.6258443999996</v>
      </c>
      <c r="K1791" t="e">
        <f>VLOOKUP(A1791,'Cacao Nacional'!B:D,3,0)</f>
        <v>#N/A</v>
      </c>
      <c r="L1791" t="str">
        <f t="shared" si="192"/>
        <v>Febrero</v>
      </c>
      <c r="M1791" t="str">
        <f t="shared" si="193"/>
        <v>2020</v>
      </c>
      <c r="N1791" t="str">
        <f t="shared" si="194"/>
        <v>Febrero de 2020</v>
      </c>
      <c r="O1791" s="24">
        <f t="shared" si="195"/>
        <v>43887</v>
      </c>
    </row>
    <row r="1792" spans="1:15" x14ac:dyDescent="0.3">
      <c r="A1792" s="1" t="s">
        <v>1945</v>
      </c>
      <c r="B1792" s="1" t="str">
        <f t="shared" si="189"/>
        <v>Febrero 27 de 2020</v>
      </c>
      <c r="C1792" s="1" t="s">
        <v>428</v>
      </c>
      <c r="D1792" s="2">
        <v>2649.01</v>
      </c>
      <c r="E1792" s="1" t="s">
        <v>429</v>
      </c>
      <c r="F1792" s="3">
        <v>7.517888040136593E-2</v>
      </c>
      <c r="G1792" s="1" t="s">
        <v>430</v>
      </c>
      <c r="H1792" s="8">
        <f>VLOOKUP(B1792,'TRM2'!C:D,2,0)</f>
        <v>3425.22</v>
      </c>
      <c r="I1792" s="9">
        <f t="shared" si="190"/>
        <v>9073442.0321999993</v>
      </c>
      <c r="J1792" s="7">
        <f t="shared" si="191"/>
        <v>9073.4420321999987</v>
      </c>
      <c r="K1792" t="e">
        <f>VLOOKUP(A1792,'Cacao Nacional'!B:D,3,0)</f>
        <v>#N/A</v>
      </c>
      <c r="L1792" t="str">
        <f t="shared" si="192"/>
        <v>Febrero</v>
      </c>
      <c r="M1792" t="str">
        <f t="shared" si="193"/>
        <v>2020</v>
      </c>
      <c r="N1792" t="str">
        <f t="shared" si="194"/>
        <v>Febrero de 2020</v>
      </c>
      <c r="O1792" s="24">
        <f t="shared" si="195"/>
        <v>43888</v>
      </c>
    </row>
    <row r="1793" spans="1:15" x14ac:dyDescent="0.3">
      <c r="A1793" s="1" t="s">
        <v>1946</v>
      </c>
      <c r="B1793" s="1" t="str">
        <f t="shared" si="189"/>
        <v>Febrero 28 de 2020</v>
      </c>
      <c r="C1793" s="1" t="s">
        <v>428</v>
      </c>
      <c r="D1793" s="2">
        <v>2584.87</v>
      </c>
      <c r="E1793" s="1" t="s">
        <v>429</v>
      </c>
      <c r="F1793" s="3">
        <v>-2.4212819128655734</v>
      </c>
      <c r="G1793" s="1" t="s">
        <v>430</v>
      </c>
      <c r="H1793" s="8">
        <f>VLOOKUP(B1793,'TRM2'!C:D,2,0)</f>
        <v>3441.88</v>
      </c>
      <c r="I1793" s="9">
        <f t="shared" si="190"/>
        <v>8896812.3555999994</v>
      </c>
      <c r="J1793" s="7">
        <f t="shared" si="191"/>
        <v>8896.8123555999991</v>
      </c>
      <c r="K1793" t="e">
        <f>VLOOKUP(A1793,'Cacao Nacional'!B:D,3,0)</f>
        <v>#N/A</v>
      </c>
      <c r="L1793" t="str">
        <f t="shared" si="192"/>
        <v>Febrero</v>
      </c>
      <c r="M1793" t="str">
        <f t="shared" si="193"/>
        <v>2020</v>
      </c>
      <c r="N1793" t="str">
        <f t="shared" si="194"/>
        <v>Febrero de 2020</v>
      </c>
      <c r="O1793" s="24">
        <f t="shared" si="195"/>
        <v>43889</v>
      </c>
    </row>
    <row r="1794" spans="1:15" x14ac:dyDescent="0.3">
      <c r="A1794" s="1" t="s">
        <v>317</v>
      </c>
      <c r="B1794" s="1" t="str">
        <f t="shared" si="189"/>
        <v>Marzo 2 de 2020</v>
      </c>
      <c r="C1794" s="1" t="s">
        <v>428</v>
      </c>
      <c r="D1794" s="2">
        <v>2573.8000000000002</v>
      </c>
      <c r="E1794" s="1" t="s">
        <v>429</v>
      </c>
      <c r="F1794" s="3">
        <v>-0.42826138258402585</v>
      </c>
      <c r="G1794" s="1" t="s">
        <v>430</v>
      </c>
      <c r="H1794" s="8">
        <f>VLOOKUP(B1794,'TRM2'!C:D,2,0)</f>
        <v>3539.86</v>
      </c>
      <c r="I1794" s="9">
        <f t="shared" si="190"/>
        <v>9110891.6680000015</v>
      </c>
      <c r="J1794" s="7">
        <f t="shared" si="191"/>
        <v>9110.891668000002</v>
      </c>
      <c r="K1794">
        <f>VLOOKUP(A1794,'Cacao Nacional'!B:D,3,0)</f>
        <v>8457.2000000000007</v>
      </c>
      <c r="L1794" t="str">
        <f t="shared" si="192"/>
        <v>Marzo</v>
      </c>
      <c r="M1794" t="str">
        <f t="shared" si="193"/>
        <v>2020</v>
      </c>
      <c r="N1794" t="str">
        <f t="shared" si="194"/>
        <v>Marzo de 2020</v>
      </c>
      <c r="O1794" s="24">
        <f t="shared" si="195"/>
        <v>43892</v>
      </c>
    </row>
    <row r="1795" spans="1:15" x14ac:dyDescent="0.3">
      <c r="A1795" s="1" t="s">
        <v>1947</v>
      </c>
      <c r="B1795" s="1" t="str">
        <f t="shared" ref="B1795:B1858" si="196">MID(A1795,FIND(",",A1795,1)+2,LEN(A1795)-FIND(",",A1795,1))</f>
        <v>Marzo 3 de 2020</v>
      </c>
      <c r="C1795" s="1" t="s">
        <v>428</v>
      </c>
      <c r="D1795" s="2">
        <v>2573.13</v>
      </c>
      <c r="E1795" s="1" t="s">
        <v>429</v>
      </c>
      <c r="F1795" s="3">
        <v>-2.6031548682884167E-2</v>
      </c>
      <c r="G1795" s="1" t="s">
        <v>430</v>
      </c>
      <c r="H1795" s="8">
        <f>VLOOKUP(B1795,'TRM2'!C:D,2,0)</f>
        <v>3512.17</v>
      </c>
      <c r="I1795" s="9">
        <f t="shared" ref="I1795:I1858" si="197">D1795*H1795</f>
        <v>9037269.9921000004</v>
      </c>
      <c r="J1795" s="7">
        <f t="shared" ref="J1795:J1858" si="198">I1795/1000</f>
        <v>9037.2699921000003</v>
      </c>
      <c r="K1795" t="e">
        <f>VLOOKUP(A1795,'Cacao Nacional'!B:D,3,0)</f>
        <v>#N/A</v>
      </c>
      <c r="L1795" t="str">
        <f t="shared" ref="L1795:L1858" si="199">MID(A1795,FIND(" ",A1795,1)+1,FIND(" ",A1795,FIND(" ",A1795,1)+1)-FIND(" ",A1795,1)-1)</f>
        <v>Marzo</v>
      </c>
      <c r="M1795" t="str">
        <f t="shared" ref="M1795:M1858" si="200">RIGHT(A1795,4)</f>
        <v>2020</v>
      </c>
      <c r="N1795" t="str">
        <f t="shared" ref="N1795:N1858" si="201">_xlfn.CONCAT(L1795," de ",M1795)</f>
        <v>Marzo de 2020</v>
      </c>
      <c r="O1795" s="24">
        <f t="shared" ref="O1795:O1858" si="202">VALUE(TEXT(VALUE(MID(A1795,FIND(" ",A1795,FIND(" ",A1795,1)+1)+1,FIND(" ",A1795,FIND(" ",A1795,FIND(" ",A1795,1)+1)+1)-FIND(" ",A1795,FIND(" ",A1795,1)+1)-1))&amp;"/"&amp;MONTH(L1795&amp;1)&amp;"/"&amp;VALUE(M1795),"dd/mm/yyyy"))</f>
        <v>43893</v>
      </c>
    </row>
    <row r="1796" spans="1:15" x14ac:dyDescent="0.3">
      <c r="A1796" s="1" t="s">
        <v>1948</v>
      </c>
      <c r="B1796" s="1" t="str">
        <f t="shared" si="196"/>
        <v>Marzo 4 de 2020</v>
      </c>
      <c r="C1796" s="1" t="s">
        <v>428</v>
      </c>
      <c r="D1796" s="2">
        <v>2547.85</v>
      </c>
      <c r="E1796" s="1" t="s">
        <v>429</v>
      </c>
      <c r="F1796" s="3">
        <v>-0.98246104938344347</v>
      </c>
      <c r="G1796" s="1" t="s">
        <v>430</v>
      </c>
      <c r="H1796" s="8">
        <f>VLOOKUP(B1796,'TRM2'!C:D,2,0)</f>
        <v>3455.56</v>
      </c>
      <c r="I1796" s="9">
        <f t="shared" si="197"/>
        <v>8804248.5460000001</v>
      </c>
      <c r="J1796" s="7">
        <f t="shared" si="198"/>
        <v>8804.2485460000007</v>
      </c>
      <c r="K1796" t="e">
        <f>VLOOKUP(A1796,'Cacao Nacional'!B:D,3,0)</f>
        <v>#N/A</v>
      </c>
      <c r="L1796" t="str">
        <f t="shared" si="199"/>
        <v>Marzo</v>
      </c>
      <c r="M1796" t="str">
        <f t="shared" si="200"/>
        <v>2020</v>
      </c>
      <c r="N1796" t="str">
        <f t="shared" si="201"/>
        <v>Marzo de 2020</v>
      </c>
      <c r="O1796" s="24">
        <f t="shared" si="202"/>
        <v>43894</v>
      </c>
    </row>
    <row r="1797" spans="1:15" x14ac:dyDescent="0.3">
      <c r="A1797" s="1" t="s">
        <v>1949</v>
      </c>
      <c r="B1797" s="1" t="str">
        <f t="shared" si="196"/>
        <v>Marzo 5 de 2020</v>
      </c>
      <c r="C1797" s="1" t="s">
        <v>428</v>
      </c>
      <c r="D1797" s="2">
        <v>2525.54</v>
      </c>
      <c r="E1797" s="1" t="s">
        <v>429</v>
      </c>
      <c r="F1797" s="3">
        <v>-0.87564024569735055</v>
      </c>
      <c r="G1797" s="1" t="s">
        <v>430</v>
      </c>
      <c r="H1797" s="8">
        <f>VLOOKUP(B1797,'TRM2'!C:D,2,0)</f>
        <v>3458.45</v>
      </c>
      <c r="I1797" s="9">
        <f t="shared" si="197"/>
        <v>8734453.8129999992</v>
      </c>
      <c r="J1797" s="7">
        <f t="shared" si="198"/>
        <v>8734.4538129999983</v>
      </c>
      <c r="K1797" t="e">
        <f>VLOOKUP(A1797,'Cacao Nacional'!B:D,3,0)</f>
        <v>#N/A</v>
      </c>
      <c r="L1797" t="str">
        <f t="shared" si="199"/>
        <v>Marzo</v>
      </c>
      <c r="M1797" t="str">
        <f t="shared" si="200"/>
        <v>2020</v>
      </c>
      <c r="N1797" t="str">
        <f t="shared" si="201"/>
        <v>Marzo de 2020</v>
      </c>
      <c r="O1797" s="24">
        <f t="shared" si="202"/>
        <v>43895</v>
      </c>
    </row>
    <row r="1798" spans="1:15" x14ac:dyDescent="0.3">
      <c r="A1798" s="1" t="s">
        <v>1950</v>
      </c>
      <c r="B1798" s="1" t="str">
        <f t="shared" si="196"/>
        <v>Marzo 6 de 2020</v>
      </c>
      <c r="C1798" s="1" t="s">
        <v>428</v>
      </c>
      <c r="D1798" s="2">
        <v>2506.54</v>
      </c>
      <c r="E1798" s="1" t="s">
        <v>429</v>
      </c>
      <c r="F1798" s="3">
        <v>-0.7523143565336522</v>
      </c>
      <c r="G1798" s="1" t="s">
        <v>430</v>
      </c>
      <c r="H1798" s="8">
        <f>VLOOKUP(B1798,'TRM2'!C:D,2,0)</f>
        <v>3522.41</v>
      </c>
      <c r="I1798" s="9">
        <f t="shared" si="197"/>
        <v>8829061.5614</v>
      </c>
      <c r="J1798" s="7">
        <f t="shared" si="198"/>
        <v>8829.0615613999998</v>
      </c>
      <c r="K1798" t="e">
        <f>VLOOKUP(A1798,'Cacao Nacional'!B:D,3,0)</f>
        <v>#N/A</v>
      </c>
      <c r="L1798" t="str">
        <f t="shared" si="199"/>
        <v>Marzo</v>
      </c>
      <c r="M1798" t="str">
        <f t="shared" si="200"/>
        <v>2020</v>
      </c>
      <c r="N1798" t="str">
        <f t="shared" si="201"/>
        <v>Marzo de 2020</v>
      </c>
      <c r="O1798" s="24">
        <f t="shared" si="202"/>
        <v>43896</v>
      </c>
    </row>
    <row r="1799" spans="1:15" x14ac:dyDescent="0.3">
      <c r="A1799" s="1" t="s">
        <v>1951</v>
      </c>
      <c r="B1799" s="1" t="str">
        <f t="shared" si="196"/>
        <v>Marzo 8 de 2020</v>
      </c>
      <c r="C1799" s="1" t="s">
        <v>428</v>
      </c>
      <c r="D1799" s="2">
        <v>2506.54</v>
      </c>
      <c r="E1799" s="1" t="s">
        <v>429</v>
      </c>
      <c r="F1799" s="3">
        <v>0</v>
      </c>
      <c r="G1799" s="1" t="s">
        <v>430</v>
      </c>
      <c r="H1799" s="8">
        <f>VLOOKUP(B1799,'TRM2'!C:D,2,0)</f>
        <v>3584.58</v>
      </c>
      <c r="I1799" s="9">
        <f t="shared" si="197"/>
        <v>8984893.1532000005</v>
      </c>
      <c r="J1799" s="7">
        <f t="shared" si="198"/>
        <v>8984.8931532000006</v>
      </c>
      <c r="K1799" t="e">
        <f>VLOOKUP(A1799,'Cacao Nacional'!B:D,3,0)</f>
        <v>#N/A</v>
      </c>
      <c r="L1799" t="str">
        <f t="shared" si="199"/>
        <v>Marzo</v>
      </c>
      <c r="M1799" t="str">
        <f t="shared" si="200"/>
        <v>2020</v>
      </c>
      <c r="N1799" t="str">
        <f t="shared" si="201"/>
        <v>Marzo de 2020</v>
      </c>
      <c r="O1799" s="24">
        <f t="shared" si="202"/>
        <v>43898</v>
      </c>
    </row>
    <row r="1800" spans="1:15" x14ac:dyDescent="0.3">
      <c r="A1800" s="1" t="s">
        <v>318</v>
      </c>
      <c r="B1800" s="1" t="str">
        <f t="shared" si="196"/>
        <v>Marzo 9 de 2020</v>
      </c>
      <c r="C1800" s="1" t="s">
        <v>428</v>
      </c>
      <c r="D1800" s="2">
        <v>2483.63</v>
      </c>
      <c r="E1800" s="1" t="s">
        <v>429</v>
      </c>
      <c r="F1800" s="3">
        <v>-0.91400895258004466</v>
      </c>
      <c r="G1800" s="1" t="s">
        <v>430</v>
      </c>
      <c r="H1800" s="8">
        <f>VLOOKUP(B1800,'TRM2'!C:D,2,0)</f>
        <v>3584.58</v>
      </c>
      <c r="I1800" s="9">
        <f t="shared" si="197"/>
        <v>8902770.4254000001</v>
      </c>
      <c r="J1800" s="7">
        <f t="shared" si="198"/>
        <v>8902.7704254</v>
      </c>
      <c r="K1800">
        <f>VLOOKUP(A1800,'Cacao Nacional'!B:D,3,0)</f>
        <v>8350</v>
      </c>
      <c r="L1800" t="str">
        <f t="shared" si="199"/>
        <v>Marzo</v>
      </c>
      <c r="M1800" t="str">
        <f t="shared" si="200"/>
        <v>2020</v>
      </c>
      <c r="N1800" t="str">
        <f t="shared" si="201"/>
        <v>Marzo de 2020</v>
      </c>
      <c r="O1800" s="24">
        <f t="shared" si="202"/>
        <v>43899</v>
      </c>
    </row>
    <row r="1801" spans="1:15" x14ac:dyDescent="0.3">
      <c r="A1801" s="1" t="s">
        <v>1952</v>
      </c>
      <c r="B1801" s="1" t="str">
        <f t="shared" si="196"/>
        <v>Marzo 10 de 2020</v>
      </c>
      <c r="C1801" s="1" t="s">
        <v>428</v>
      </c>
      <c r="D1801" s="2">
        <v>2505.1</v>
      </c>
      <c r="E1801" s="1" t="s">
        <v>429</v>
      </c>
      <c r="F1801" s="3">
        <v>0.86446048727064007</v>
      </c>
      <c r="G1801" s="1" t="s">
        <v>430</v>
      </c>
      <c r="H1801" s="8">
        <f>VLOOKUP(B1801,'TRM2'!C:D,2,0)</f>
        <v>3803.6</v>
      </c>
      <c r="I1801" s="9">
        <f t="shared" si="197"/>
        <v>9528398.3599999994</v>
      </c>
      <c r="J1801" s="7">
        <f t="shared" si="198"/>
        <v>9528.3983599999992</v>
      </c>
      <c r="K1801" t="e">
        <f>VLOOKUP(A1801,'Cacao Nacional'!B:D,3,0)</f>
        <v>#N/A</v>
      </c>
      <c r="L1801" t="str">
        <f t="shared" si="199"/>
        <v>Marzo</v>
      </c>
      <c r="M1801" t="str">
        <f t="shared" si="200"/>
        <v>2020</v>
      </c>
      <c r="N1801" t="str">
        <f t="shared" si="201"/>
        <v>Marzo de 2020</v>
      </c>
      <c r="O1801" s="24">
        <f t="shared" si="202"/>
        <v>43900</v>
      </c>
    </row>
    <row r="1802" spans="1:15" x14ac:dyDescent="0.3">
      <c r="A1802" s="1" t="s">
        <v>1953</v>
      </c>
      <c r="B1802" s="1" t="str">
        <f t="shared" si="196"/>
        <v>Marzo 11 de 2020</v>
      </c>
      <c r="C1802" s="1" t="s">
        <v>428</v>
      </c>
      <c r="D1802" s="2">
        <v>2527.89</v>
      </c>
      <c r="E1802" s="1" t="s">
        <v>429</v>
      </c>
      <c r="F1802" s="3">
        <v>0.90974412199113663</v>
      </c>
      <c r="G1802" s="1" t="s">
        <v>430</v>
      </c>
      <c r="H1802" s="8">
        <f>VLOOKUP(B1802,'TRM2'!C:D,2,0)</f>
        <v>3780.39</v>
      </c>
      <c r="I1802" s="9">
        <f t="shared" si="197"/>
        <v>9556410.0770999994</v>
      </c>
      <c r="J1802" s="7">
        <f t="shared" si="198"/>
        <v>9556.4100770999994</v>
      </c>
      <c r="K1802" t="e">
        <f>VLOOKUP(A1802,'Cacao Nacional'!B:D,3,0)</f>
        <v>#N/A</v>
      </c>
      <c r="L1802" t="str">
        <f t="shared" si="199"/>
        <v>Marzo</v>
      </c>
      <c r="M1802" t="str">
        <f t="shared" si="200"/>
        <v>2020</v>
      </c>
      <c r="N1802" t="str">
        <f t="shared" si="201"/>
        <v>Marzo de 2020</v>
      </c>
      <c r="O1802" s="24">
        <f t="shared" si="202"/>
        <v>43901</v>
      </c>
    </row>
    <row r="1803" spans="1:15" x14ac:dyDescent="0.3">
      <c r="A1803" s="1" t="s">
        <v>1954</v>
      </c>
      <c r="B1803" s="1" t="str">
        <f t="shared" si="196"/>
        <v>Marzo 12 de 2020</v>
      </c>
      <c r="C1803" s="1" t="s">
        <v>428</v>
      </c>
      <c r="D1803" s="2">
        <v>2417.13</v>
      </c>
      <c r="E1803" s="1" t="s">
        <v>429</v>
      </c>
      <c r="F1803" s="3">
        <v>-4.3815197654961162</v>
      </c>
      <c r="G1803" s="1" t="s">
        <v>430</v>
      </c>
      <c r="H1803" s="8">
        <f>VLOOKUP(B1803,'TRM2'!C:D,2,0)</f>
        <v>3835.15</v>
      </c>
      <c r="I1803" s="9">
        <f t="shared" si="197"/>
        <v>9270056.1195</v>
      </c>
      <c r="J1803" s="7">
        <f t="shared" si="198"/>
        <v>9270.0561195000009</v>
      </c>
      <c r="K1803" t="e">
        <f>VLOOKUP(A1803,'Cacao Nacional'!B:D,3,0)</f>
        <v>#N/A</v>
      </c>
      <c r="L1803" t="str">
        <f t="shared" si="199"/>
        <v>Marzo</v>
      </c>
      <c r="M1803" t="str">
        <f t="shared" si="200"/>
        <v>2020</v>
      </c>
      <c r="N1803" t="str">
        <f t="shared" si="201"/>
        <v>Marzo de 2020</v>
      </c>
      <c r="O1803" s="24">
        <f t="shared" si="202"/>
        <v>43902</v>
      </c>
    </row>
    <row r="1804" spans="1:15" x14ac:dyDescent="0.3">
      <c r="A1804" s="1" t="s">
        <v>1955</v>
      </c>
      <c r="B1804" s="1" t="str">
        <f t="shared" si="196"/>
        <v>Marzo 13 de 2020</v>
      </c>
      <c r="C1804" s="1" t="s">
        <v>428</v>
      </c>
      <c r="D1804" s="2">
        <v>2344.65</v>
      </c>
      <c r="E1804" s="1" t="s">
        <v>429</v>
      </c>
      <c r="F1804" s="3">
        <v>-2.9985975102704456</v>
      </c>
      <c r="G1804" s="1" t="s">
        <v>430</v>
      </c>
      <c r="H1804" s="8">
        <f>VLOOKUP(B1804,'TRM2'!C:D,2,0)</f>
        <v>4034.66</v>
      </c>
      <c r="I1804" s="9">
        <f t="shared" si="197"/>
        <v>9459865.5690000001</v>
      </c>
      <c r="J1804" s="7">
        <f t="shared" si="198"/>
        <v>9459.8655689999996</v>
      </c>
      <c r="K1804" t="e">
        <f>VLOOKUP(A1804,'Cacao Nacional'!B:D,3,0)</f>
        <v>#N/A</v>
      </c>
      <c r="L1804" t="str">
        <f t="shared" si="199"/>
        <v>Marzo</v>
      </c>
      <c r="M1804" t="str">
        <f t="shared" si="200"/>
        <v>2020</v>
      </c>
      <c r="N1804" t="str">
        <f t="shared" si="201"/>
        <v>Marzo de 2020</v>
      </c>
      <c r="O1804" s="24">
        <f t="shared" si="202"/>
        <v>43903</v>
      </c>
    </row>
    <row r="1805" spans="1:15" x14ac:dyDescent="0.3">
      <c r="A1805" s="1" t="s">
        <v>319</v>
      </c>
      <c r="B1805" s="1" t="str">
        <f t="shared" si="196"/>
        <v>Marzo 16 de 2020</v>
      </c>
      <c r="C1805" s="1" t="s">
        <v>428</v>
      </c>
      <c r="D1805" s="2">
        <v>2277.33</v>
      </c>
      <c r="E1805" s="1" t="s">
        <v>429</v>
      </c>
      <c r="F1805" s="3">
        <v>-2.8712174524982474</v>
      </c>
      <c r="G1805" s="1" t="s">
        <v>430</v>
      </c>
      <c r="H1805" s="8">
        <f>VLOOKUP(B1805,'TRM2'!C:D,2,0)</f>
        <v>3941.92</v>
      </c>
      <c r="I1805" s="9">
        <f t="shared" si="197"/>
        <v>8977052.6735999994</v>
      </c>
      <c r="J1805" s="7">
        <f t="shared" si="198"/>
        <v>8977.0526735999993</v>
      </c>
      <c r="K1805">
        <f>VLOOKUP(A1805,'Cacao Nacional'!B:D,3,0)</f>
        <v>8613.5</v>
      </c>
      <c r="L1805" t="str">
        <f t="shared" si="199"/>
        <v>Marzo</v>
      </c>
      <c r="M1805" t="str">
        <f t="shared" si="200"/>
        <v>2020</v>
      </c>
      <c r="N1805" t="str">
        <f t="shared" si="201"/>
        <v>Marzo de 2020</v>
      </c>
      <c r="O1805" s="24">
        <f t="shared" si="202"/>
        <v>43906</v>
      </c>
    </row>
    <row r="1806" spans="1:15" x14ac:dyDescent="0.3">
      <c r="A1806" s="1" t="s">
        <v>1956</v>
      </c>
      <c r="B1806" s="1" t="str">
        <f t="shared" si="196"/>
        <v>Marzo 17 de 2020</v>
      </c>
      <c r="C1806" s="1" t="s">
        <v>428</v>
      </c>
      <c r="D1806" s="2">
        <v>2254.92</v>
      </c>
      <c r="E1806" s="1" t="s">
        <v>429</v>
      </c>
      <c r="F1806" s="3">
        <v>-0.98404710779728255</v>
      </c>
      <c r="G1806" s="1" t="s">
        <v>430</v>
      </c>
      <c r="H1806" s="8">
        <f>VLOOKUP(B1806,'TRM2'!C:D,2,0)</f>
        <v>4099.93</v>
      </c>
      <c r="I1806" s="9">
        <f t="shared" si="197"/>
        <v>9245014.1556000002</v>
      </c>
      <c r="J1806" s="7">
        <f t="shared" si="198"/>
        <v>9245.0141555999999</v>
      </c>
      <c r="K1806" t="e">
        <f>VLOOKUP(A1806,'Cacao Nacional'!B:D,3,0)</f>
        <v>#N/A</v>
      </c>
      <c r="L1806" t="str">
        <f t="shared" si="199"/>
        <v>Marzo</v>
      </c>
      <c r="M1806" t="str">
        <f t="shared" si="200"/>
        <v>2020</v>
      </c>
      <c r="N1806" t="str">
        <f t="shared" si="201"/>
        <v>Marzo de 2020</v>
      </c>
      <c r="O1806" s="24">
        <f t="shared" si="202"/>
        <v>43907</v>
      </c>
    </row>
    <row r="1807" spans="1:15" x14ac:dyDescent="0.3">
      <c r="A1807" s="1" t="s">
        <v>1957</v>
      </c>
      <c r="B1807" s="1" t="str">
        <f t="shared" si="196"/>
        <v>Marzo 18 de 2020</v>
      </c>
      <c r="C1807" s="1" t="s">
        <v>428</v>
      </c>
      <c r="D1807" s="2">
        <v>2187.5</v>
      </c>
      <c r="E1807" s="1" t="s">
        <v>429</v>
      </c>
      <c r="F1807" s="3">
        <v>-2.9899065155304876</v>
      </c>
      <c r="G1807" s="1" t="s">
        <v>430</v>
      </c>
      <c r="H1807" s="8">
        <f>VLOOKUP(B1807,'TRM2'!C:D,2,0)</f>
        <v>4044.55</v>
      </c>
      <c r="I1807" s="9">
        <f t="shared" si="197"/>
        <v>8847453.125</v>
      </c>
      <c r="J1807" s="7">
        <f t="shared" si="198"/>
        <v>8847.453125</v>
      </c>
      <c r="K1807" t="e">
        <f>VLOOKUP(A1807,'Cacao Nacional'!B:D,3,0)</f>
        <v>#N/A</v>
      </c>
      <c r="L1807" t="str">
        <f t="shared" si="199"/>
        <v>Marzo</v>
      </c>
      <c r="M1807" t="str">
        <f t="shared" si="200"/>
        <v>2020</v>
      </c>
      <c r="N1807" t="str">
        <f t="shared" si="201"/>
        <v>Marzo de 2020</v>
      </c>
      <c r="O1807" s="24">
        <f t="shared" si="202"/>
        <v>43908</v>
      </c>
    </row>
    <row r="1808" spans="1:15" x14ac:dyDescent="0.3">
      <c r="A1808" s="1" t="s">
        <v>1958</v>
      </c>
      <c r="B1808" s="1" t="str">
        <f t="shared" si="196"/>
        <v>Marzo 19 de 2020</v>
      </c>
      <c r="C1808" s="1" t="s">
        <v>428</v>
      </c>
      <c r="D1808" s="2">
        <v>2154.84</v>
      </c>
      <c r="E1808" s="1" t="s">
        <v>429</v>
      </c>
      <c r="F1808" s="3">
        <v>-1.4930285714285647</v>
      </c>
      <c r="G1808" s="1" t="s">
        <v>430</v>
      </c>
      <c r="H1808" s="8">
        <f>VLOOKUP(B1808,'TRM2'!C:D,2,0)</f>
        <v>4128.38</v>
      </c>
      <c r="I1808" s="9">
        <f t="shared" si="197"/>
        <v>8895998.3592000008</v>
      </c>
      <c r="J1808" s="7">
        <f t="shared" si="198"/>
        <v>8895.9983592000008</v>
      </c>
      <c r="K1808" t="e">
        <f>VLOOKUP(A1808,'Cacao Nacional'!B:D,3,0)</f>
        <v>#N/A</v>
      </c>
      <c r="L1808" t="str">
        <f t="shared" si="199"/>
        <v>Marzo</v>
      </c>
      <c r="M1808" t="str">
        <f t="shared" si="200"/>
        <v>2020</v>
      </c>
      <c r="N1808" t="str">
        <f t="shared" si="201"/>
        <v>Marzo de 2020</v>
      </c>
      <c r="O1808" s="24">
        <f t="shared" si="202"/>
        <v>43909</v>
      </c>
    </row>
    <row r="1809" spans="1:15" x14ac:dyDescent="0.3">
      <c r="A1809" s="1" t="s">
        <v>1959</v>
      </c>
      <c r="B1809" s="1" t="str">
        <f t="shared" si="196"/>
        <v>Marzo 20 de 2020</v>
      </c>
      <c r="C1809" s="1" t="s">
        <v>428</v>
      </c>
      <c r="D1809" s="2">
        <v>2170.9299999999998</v>
      </c>
      <c r="E1809" s="1" t="s">
        <v>429</v>
      </c>
      <c r="F1809" s="3">
        <v>0.7466911696459918</v>
      </c>
      <c r="G1809" s="1" t="s">
        <v>430</v>
      </c>
      <c r="H1809" s="8">
        <f>VLOOKUP(B1809,'TRM2'!C:D,2,0)</f>
        <v>4153.91</v>
      </c>
      <c r="I1809" s="9">
        <f t="shared" si="197"/>
        <v>9017847.8362999987</v>
      </c>
      <c r="J1809" s="7">
        <f t="shared" si="198"/>
        <v>9017.8478362999995</v>
      </c>
      <c r="K1809" t="e">
        <f>VLOOKUP(A1809,'Cacao Nacional'!B:D,3,0)</f>
        <v>#N/A</v>
      </c>
      <c r="L1809" t="str">
        <f t="shared" si="199"/>
        <v>Marzo</v>
      </c>
      <c r="M1809" t="str">
        <f t="shared" si="200"/>
        <v>2020</v>
      </c>
      <c r="N1809" t="str">
        <f t="shared" si="201"/>
        <v>Marzo de 2020</v>
      </c>
      <c r="O1809" s="24">
        <f t="shared" si="202"/>
        <v>43910</v>
      </c>
    </row>
    <row r="1810" spans="1:15" x14ac:dyDescent="0.3">
      <c r="A1810" s="1" t="s">
        <v>320</v>
      </c>
      <c r="B1810" s="1" t="str">
        <f t="shared" si="196"/>
        <v>Marzo 23 de 2020</v>
      </c>
      <c r="C1810" s="1" t="s">
        <v>428</v>
      </c>
      <c r="D1810" s="2">
        <v>2171.2800000000002</v>
      </c>
      <c r="E1810" s="1" t="s">
        <v>429</v>
      </c>
      <c r="F1810" s="3">
        <v>1.6122122776891186E-2</v>
      </c>
      <c r="G1810" s="1" t="s">
        <v>430</v>
      </c>
      <c r="H1810" s="8">
        <f>VLOOKUP(B1810,'TRM2'!C:D,2,0)</f>
        <v>4079.96</v>
      </c>
      <c r="I1810" s="9">
        <f t="shared" si="197"/>
        <v>8858735.5488000009</v>
      </c>
      <c r="J1810" s="7">
        <f t="shared" si="198"/>
        <v>8858.7355488000012</v>
      </c>
      <c r="K1810">
        <f>VLOOKUP(A1810,'Cacao Nacional'!B:D,3,0)</f>
        <v>8352.7999999999993</v>
      </c>
      <c r="L1810" t="str">
        <f t="shared" si="199"/>
        <v>Marzo</v>
      </c>
      <c r="M1810" t="str">
        <f t="shared" si="200"/>
        <v>2020</v>
      </c>
      <c r="N1810" t="str">
        <f t="shared" si="201"/>
        <v>Marzo de 2020</v>
      </c>
      <c r="O1810" s="24">
        <f t="shared" si="202"/>
        <v>43913</v>
      </c>
    </row>
    <row r="1811" spans="1:15" x14ac:dyDescent="0.3">
      <c r="A1811" s="1" t="s">
        <v>1960</v>
      </c>
      <c r="B1811" s="1" t="str">
        <f t="shared" si="196"/>
        <v>Marzo 24 de 2020</v>
      </c>
      <c r="C1811" s="1" t="s">
        <v>428</v>
      </c>
      <c r="D1811" s="2">
        <v>2208.1</v>
      </c>
      <c r="E1811" s="1" t="s">
        <v>429</v>
      </c>
      <c r="F1811" s="3">
        <v>1.6957739213735543</v>
      </c>
      <c r="G1811" s="1" t="s">
        <v>430</v>
      </c>
      <c r="H1811" s="8">
        <f>VLOOKUP(B1811,'TRM2'!C:D,2,0)</f>
        <v>4079.96</v>
      </c>
      <c r="I1811" s="9">
        <f t="shared" si="197"/>
        <v>9008959.675999999</v>
      </c>
      <c r="J1811" s="7">
        <f t="shared" si="198"/>
        <v>9008.9596759999986</v>
      </c>
      <c r="K1811" t="e">
        <f>VLOOKUP(A1811,'Cacao Nacional'!B:D,3,0)</f>
        <v>#N/A</v>
      </c>
      <c r="L1811" t="str">
        <f t="shared" si="199"/>
        <v>Marzo</v>
      </c>
      <c r="M1811" t="str">
        <f t="shared" si="200"/>
        <v>2020</v>
      </c>
      <c r="N1811" t="str">
        <f t="shared" si="201"/>
        <v>Marzo de 2020</v>
      </c>
      <c r="O1811" s="24">
        <f t="shared" si="202"/>
        <v>43914</v>
      </c>
    </row>
    <row r="1812" spans="1:15" x14ac:dyDescent="0.3">
      <c r="A1812" s="1" t="s">
        <v>1961</v>
      </c>
      <c r="B1812" s="1" t="str">
        <f t="shared" si="196"/>
        <v>Marzo 25 de 2020</v>
      </c>
      <c r="C1812" s="1" t="s">
        <v>428</v>
      </c>
      <c r="D1812" s="2">
        <v>2202.85</v>
      </c>
      <c r="E1812" s="1" t="s">
        <v>429</v>
      </c>
      <c r="F1812" s="3">
        <v>-0.23776097097051763</v>
      </c>
      <c r="G1812" s="1" t="s">
        <v>430</v>
      </c>
      <c r="H1812" s="8">
        <f>VLOOKUP(B1812,'TRM2'!C:D,2,0)</f>
        <v>4104.8999999999996</v>
      </c>
      <c r="I1812" s="9">
        <f t="shared" si="197"/>
        <v>9042478.964999998</v>
      </c>
      <c r="J1812" s="7">
        <f t="shared" si="198"/>
        <v>9042.4789649999984</v>
      </c>
      <c r="K1812" t="e">
        <f>VLOOKUP(A1812,'Cacao Nacional'!B:D,3,0)</f>
        <v>#N/A</v>
      </c>
      <c r="L1812" t="str">
        <f t="shared" si="199"/>
        <v>Marzo</v>
      </c>
      <c r="M1812" t="str">
        <f t="shared" si="200"/>
        <v>2020</v>
      </c>
      <c r="N1812" t="str">
        <f t="shared" si="201"/>
        <v>Marzo de 2020</v>
      </c>
      <c r="O1812" s="24">
        <f t="shared" si="202"/>
        <v>43915</v>
      </c>
    </row>
    <row r="1813" spans="1:15" x14ac:dyDescent="0.3">
      <c r="A1813" s="1" t="s">
        <v>1962</v>
      </c>
      <c r="B1813" s="1" t="str">
        <f t="shared" si="196"/>
        <v>Marzo 26 de 2020</v>
      </c>
      <c r="C1813" s="1" t="s">
        <v>428</v>
      </c>
      <c r="D1813" s="2">
        <v>2187.9299999999998</v>
      </c>
      <c r="E1813" s="1" t="s">
        <v>429</v>
      </c>
      <c r="F1813" s="3">
        <v>-0.6773044011167384</v>
      </c>
      <c r="G1813" s="1" t="s">
        <v>430</v>
      </c>
      <c r="H1813" s="8">
        <f>VLOOKUP(B1813,'TRM2'!C:D,2,0)</f>
        <v>4086.34</v>
      </c>
      <c r="I1813" s="9">
        <f t="shared" si="197"/>
        <v>8940625.8761999998</v>
      </c>
      <c r="J1813" s="7">
        <f t="shared" si="198"/>
        <v>8940.6258761999998</v>
      </c>
      <c r="K1813" t="e">
        <f>VLOOKUP(A1813,'Cacao Nacional'!B:D,3,0)</f>
        <v>#N/A</v>
      </c>
      <c r="L1813" t="str">
        <f t="shared" si="199"/>
        <v>Marzo</v>
      </c>
      <c r="M1813" t="str">
        <f t="shared" si="200"/>
        <v>2020</v>
      </c>
      <c r="N1813" t="str">
        <f t="shared" si="201"/>
        <v>Marzo de 2020</v>
      </c>
      <c r="O1813" s="24">
        <f t="shared" si="202"/>
        <v>43916</v>
      </c>
    </row>
    <row r="1814" spans="1:15" x14ac:dyDescent="0.3">
      <c r="A1814" s="1" t="s">
        <v>1963</v>
      </c>
      <c r="B1814" s="1" t="str">
        <f t="shared" si="196"/>
        <v>Marzo 27 de 2020</v>
      </c>
      <c r="C1814" s="1" t="s">
        <v>428</v>
      </c>
      <c r="D1814" s="2">
        <v>2181.13</v>
      </c>
      <c r="E1814" s="1" t="s">
        <v>429</v>
      </c>
      <c r="F1814" s="3">
        <v>-0.31079604923373816</v>
      </c>
      <c r="G1814" s="1" t="s">
        <v>430</v>
      </c>
      <c r="H1814" s="8">
        <f>VLOOKUP(B1814,'TRM2'!C:D,2,0)</f>
        <v>3995.83</v>
      </c>
      <c r="I1814" s="9">
        <f t="shared" si="197"/>
        <v>8715424.6879000012</v>
      </c>
      <c r="J1814" s="7">
        <f t="shared" si="198"/>
        <v>8715.424687900002</v>
      </c>
      <c r="K1814" t="e">
        <f>VLOOKUP(A1814,'Cacao Nacional'!B:D,3,0)</f>
        <v>#N/A</v>
      </c>
      <c r="L1814" t="str">
        <f t="shared" si="199"/>
        <v>Marzo</v>
      </c>
      <c r="M1814" t="str">
        <f t="shared" si="200"/>
        <v>2020</v>
      </c>
      <c r="N1814" t="str">
        <f t="shared" si="201"/>
        <v>Marzo de 2020</v>
      </c>
      <c r="O1814" s="24">
        <f t="shared" si="202"/>
        <v>43917</v>
      </c>
    </row>
    <row r="1815" spans="1:15" x14ac:dyDescent="0.3">
      <c r="A1815" s="1" t="s">
        <v>321</v>
      </c>
      <c r="B1815" s="1" t="str">
        <f t="shared" si="196"/>
        <v>Marzo 30 de 2020</v>
      </c>
      <c r="C1815" s="1" t="s">
        <v>428</v>
      </c>
      <c r="D1815" s="2">
        <v>2225.9499999999998</v>
      </c>
      <c r="E1815" s="1" t="s">
        <v>429</v>
      </c>
      <c r="F1815" s="3">
        <v>2.0548981491245231</v>
      </c>
      <c r="G1815" s="1" t="s">
        <v>430</v>
      </c>
      <c r="H1815" s="8">
        <f>VLOOKUP(B1815,'TRM2'!C:D,2,0)</f>
        <v>4042.8</v>
      </c>
      <c r="I1815" s="9">
        <f t="shared" si="197"/>
        <v>8999070.6600000001</v>
      </c>
      <c r="J1815" s="7">
        <f t="shared" si="198"/>
        <v>8999.0706599999994</v>
      </c>
      <c r="K1815">
        <f>VLOOKUP(A1815,'Cacao Nacional'!B:D,3,0)</f>
        <v>8200.2999999999993</v>
      </c>
      <c r="L1815" t="str">
        <f t="shared" si="199"/>
        <v>Marzo</v>
      </c>
      <c r="M1815" t="str">
        <f t="shared" si="200"/>
        <v>2020</v>
      </c>
      <c r="N1815" t="str">
        <f t="shared" si="201"/>
        <v>Marzo de 2020</v>
      </c>
      <c r="O1815" s="24">
        <f t="shared" si="202"/>
        <v>43920</v>
      </c>
    </row>
    <row r="1816" spans="1:15" x14ac:dyDescent="0.3">
      <c r="A1816" s="1" t="s">
        <v>1964</v>
      </c>
      <c r="B1816" s="1" t="str">
        <f t="shared" si="196"/>
        <v>Marzo 31 de 2020</v>
      </c>
      <c r="C1816" s="1" t="s">
        <v>428</v>
      </c>
      <c r="D1816" s="2">
        <v>2218.36</v>
      </c>
      <c r="E1816" s="1" t="s">
        <v>429</v>
      </c>
      <c r="F1816" s="3">
        <v>-0.34097800938923567</v>
      </c>
      <c r="G1816" s="1" t="s">
        <v>430</v>
      </c>
      <c r="H1816" s="8">
        <f>VLOOKUP(B1816,'TRM2'!C:D,2,0)</f>
        <v>4064.81</v>
      </c>
      <c r="I1816" s="9">
        <f t="shared" si="197"/>
        <v>9017211.9116000012</v>
      </c>
      <c r="J1816" s="7">
        <f t="shared" si="198"/>
        <v>9017.2119116000013</v>
      </c>
      <c r="K1816" t="e">
        <f>VLOOKUP(A1816,'Cacao Nacional'!B:D,3,0)</f>
        <v>#N/A</v>
      </c>
      <c r="L1816" t="str">
        <f t="shared" si="199"/>
        <v>Marzo</v>
      </c>
      <c r="M1816" t="str">
        <f t="shared" si="200"/>
        <v>2020</v>
      </c>
      <c r="N1816" t="str">
        <f t="shared" si="201"/>
        <v>Marzo de 2020</v>
      </c>
      <c r="O1816" s="24">
        <f t="shared" si="202"/>
        <v>43921</v>
      </c>
    </row>
    <row r="1817" spans="1:15" x14ac:dyDescent="0.3">
      <c r="A1817" s="1" t="s">
        <v>1965</v>
      </c>
      <c r="B1817" s="1" t="str">
        <f t="shared" si="196"/>
        <v>Abril 2 de 2020</v>
      </c>
      <c r="C1817" s="1" t="s">
        <v>428</v>
      </c>
      <c r="D1817" s="2">
        <v>2201.2399999999998</v>
      </c>
      <c r="E1817" s="1" t="s">
        <v>429</v>
      </c>
      <c r="F1817" s="3">
        <v>-0.77174128635570172</v>
      </c>
      <c r="G1817" s="1" t="s">
        <v>430</v>
      </c>
      <c r="H1817" s="8">
        <f>VLOOKUP(B1817,'TRM2'!C:D,2,0)</f>
        <v>4081.06</v>
      </c>
      <c r="I1817" s="9">
        <f t="shared" si="197"/>
        <v>8983392.5143999998</v>
      </c>
      <c r="J1817" s="7">
        <f t="shared" si="198"/>
        <v>8983.3925144000004</v>
      </c>
      <c r="K1817" t="e">
        <f>VLOOKUP(A1817,'Cacao Nacional'!B:D,3,0)</f>
        <v>#N/A</v>
      </c>
      <c r="L1817" t="str">
        <f t="shared" si="199"/>
        <v>Abril</v>
      </c>
      <c r="M1817" t="str">
        <f t="shared" si="200"/>
        <v>2020</v>
      </c>
      <c r="N1817" t="str">
        <f t="shared" si="201"/>
        <v>Abril de 2020</v>
      </c>
      <c r="O1817" s="24">
        <f t="shared" si="202"/>
        <v>43923</v>
      </c>
    </row>
    <row r="1818" spans="1:15" x14ac:dyDescent="0.3">
      <c r="A1818" s="1" t="s">
        <v>1966</v>
      </c>
      <c r="B1818" s="1" t="str">
        <f t="shared" si="196"/>
        <v>Abril 3 de 2020</v>
      </c>
      <c r="C1818" s="1" t="s">
        <v>428</v>
      </c>
      <c r="D1818" s="2">
        <v>2230.0100000000002</v>
      </c>
      <c r="E1818" s="1" t="s">
        <v>429</v>
      </c>
      <c r="F1818" s="3">
        <v>1.3069906052952172</v>
      </c>
      <c r="G1818" s="1" t="s">
        <v>430</v>
      </c>
      <c r="H1818" s="8">
        <f>VLOOKUP(B1818,'TRM2'!C:D,2,0)</f>
        <v>4065.5</v>
      </c>
      <c r="I1818" s="9">
        <f t="shared" si="197"/>
        <v>9066105.6550000012</v>
      </c>
      <c r="J1818" s="7">
        <f t="shared" si="198"/>
        <v>9066.1056550000012</v>
      </c>
      <c r="K1818" t="e">
        <f>VLOOKUP(A1818,'Cacao Nacional'!B:D,3,0)</f>
        <v>#N/A</v>
      </c>
      <c r="L1818" t="str">
        <f t="shared" si="199"/>
        <v>Abril</v>
      </c>
      <c r="M1818" t="str">
        <f t="shared" si="200"/>
        <v>2020</v>
      </c>
      <c r="N1818" t="str">
        <f t="shared" si="201"/>
        <v>Abril de 2020</v>
      </c>
      <c r="O1818" s="24">
        <f t="shared" si="202"/>
        <v>43924</v>
      </c>
    </row>
    <row r="1819" spans="1:15" x14ac:dyDescent="0.3">
      <c r="A1819" s="1" t="s">
        <v>322</v>
      </c>
      <c r="B1819" s="1" t="str">
        <f t="shared" si="196"/>
        <v>Abril 6 de 2020</v>
      </c>
      <c r="C1819" s="1" t="s">
        <v>428</v>
      </c>
      <c r="D1819" s="2">
        <v>2312.19</v>
      </c>
      <c r="E1819" s="1" t="s">
        <v>429</v>
      </c>
      <c r="F1819" s="3">
        <v>3.6851852682274893</v>
      </c>
      <c r="G1819" s="1" t="s">
        <v>430</v>
      </c>
      <c r="H1819" s="8">
        <f>VLOOKUP(B1819,'TRM2'!C:D,2,0)</f>
        <v>4008.78</v>
      </c>
      <c r="I1819" s="9">
        <f t="shared" si="197"/>
        <v>9269061.0282000005</v>
      </c>
      <c r="J1819" s="7">
        <f t="shared" si="198"/>
        <v>9269.0610281999998</v>
      </c>
      <c r="K1819">
        <f>VLOOKUP(A1819,'Cacao Nacional'!B:D,3,0)</f>
        <v>8275.7999999999993</v>
      </c>
      <c r="L1819" t="str">
        <f t="shared" si="199"/>
        <v>Abril</v>
      </c>
      <c r="M1819" t="str">
        <f t="shared" si="200"/>
        <v>2020</v>
      </c>
      <c r="N1819" t="str">
        <f t="shared" si="201"/>
        <v>Abril de 2020</v>
      </c>
      <c r="O1819" s="24">
        <f t="shared" si="202"/>
        <v>43927</v>
      </c>
    </row>
    <row r="1820" spans="1:15" x14ac:dyDescent="0.3">
      <c r="A1820" s="1" t="s">
        <v>1967</v>
      </c>
      <c r="B1820" s="1" t="str">
        <f t="shared" si="196"/>
        <v>Abril 7 de 2020</v>
      </c>
      <c r="C1820" s="1" t="s">
        <v>428</v>
      </c>
      <c r="D1820" s="2">
        <v>2340.48</v>
      </c>
      <c r="E1820" s="1" t="s">
        <v>429</v>
      </c>
      <c r="F1820" s="3">
        <v>1.2235153685467008</v>
      </c>
      <c r="G1820" s="1" t="s">
        <v>430</v>
      </c>
      <c r="H1820" s="8">
        <f>VLOOKUP(B1820,'TRM2'!C:D,2,0)</f>
        <v>3978.38</v>
      </c>
      <c r="I1820" s="9">
        <f t="shared" si="197"/>
        <v>9311318.8223999999</v>
      </c>
      <c r="J1820" s="7">
        <f t="shared" si="198"/>
        <v>9311.3188224000005</v>
      </c>
      <c r="K1820" t="e">
        <f>VLOOKUP(A1820,'Cacao Nacional'!B:D,3,0)</f>
        <v>#N/A</v>
      </c>
      <c r="L1820" t="str">
        <f t="shared" si="199"/>
        <v>Abril</v>
      </c>
      <c r="M1820" t="str">
        <f t="shared" si="200"/>
        <v>2020</v>
      </c>
      <c r="N1820" t="str">
        <f t="shared" si="201"/>
        <v>Abril de 2020</v>
      </c>
      <c r="O1820" s="24">
        <f t="shared" si="202"/>
        <v>43928</v>
      </c>
    </row>
    <row r="1821" spans="1:15" x14ac:dyDescent="0.3">
      <c r="A1821" s="1" t="s">
        <v>1968</v>
      </c>
      <c r="B1821" s="1" t="str">
        <f t="shared" si="196"/>
        <v>Abril 8 de 2020</v>
      </c>
      <c r="C1821" s="1" t="s">
        <v>428</v>
      </c>
      <c r="D1821" s="2">
        <v>2324.77</v>
      </c>
      <c r="E1821" s="1" t="s">
        <v>429</v>
      </c>
      <c r="F1821" s="3">
        <v>-0.67122983319661078</v>
      </c>
      <c r="G1821" s="1" t="s">
        <v>430</v>
      </c>
      <c r="H1821" s="8">
        <f>VLOOKUP(B1821,'TRM2'!C:D,2,0)</f>
        <v>3910.15</v>
      </c>
      <c r="I1821" s="9">
        <f t="shared" si="197"/>
        <v>9090199.4155000001</v>
      </c>
      <c r="J1821" s="7">
        <f t="shared" si="198"/>
        <v>9090.1994154999993</v>
      </c>
      <c r="K1821" t="e">
        <f>VLOOKUP(A1821,'Cacao Nacional'!B:D,3,0)</f>
        <v>#N/A</v>
      </c>
      <c r="L1821" t="str">
        <f t="shared" si="199"/>
        <v>Abril</v>
      </c>
      <c r="M1821" t="str">
        <f t="shared" si="200"/>
        <v>2020</v>
      </c>
      <c r="N1821" t="str">
        <f t="shared" si="201"/>
        <v>Abril de 2020</v>
      </c>
      <c r="O1821" s="24">
        <f t="shared" si="202"/>
        <v>43929</v>
      </c>
    </row>
    <row r="1822" spans="1:15" x14ac:dyDescent="0.3">
      <c r="A1822" s="1" t="s">
        <v>1969</v>
      </c>
      <c r="B1822" s="1" t="str">
        <f t="shared" si="196"/>
        <v>Abril 9 de 2020</v>
      </c>
      <c r="C1822" s="1" t="s">
        <v>428</v>
      </c>
      <c r="D1822" s="2">
        <v>2280.84</v>
      </c>
      <c r="E1822" s="1" t="s">
        <v>429</v>
      </c>
      <c r="F1822" s="3">
        <v>-1.8896492986402886</v>
      </c>
      <c r="G1822" s="1" t="s">
        <v>430</v>
      </c>
      <c r="H1822" s="8">
        <f>VLOOKUP(B1822,'TRM2'!C:D,2,0)</f>
        <v>3886.79</v>
      </c>
      <c r="I1822" s="9">
        <f t="shared" si="197"/>
        <v>8865146.103600001</v>
      </c>
      <c r="J1822" s="7">
        <f t="shared" si="198"/>
        <v>8865.1461036000001</v>
      </c>
      <c r="K1822" t="e">
        <f>VLOOKUP(A1822,'Cacao Nacional'!B:D,3,0)</f>
        <v>#N/A</v>
      </c>
      <c r="L1822" t="str">
        <f t="shared" si="199"/>
        <v>Abril</v>
      </c>
      <c r="M1822" t="str">
        <f t="shared" si="200"/>
        <v>2020</v>
      </c>
      <c r="N1822" t="str">
        <f t="shared" si="201"/>
        <v>Abril de 2020</v>
      </c>
      <c r="O1822" s="24">
        <f t="shared" si="202"/>
        <v>43930</v>
      </c>
    </row>
    <row r="1823" spans="1:15" x14ac:dyDescent="0.3">
      <c r="A1823" s="1" t="s">
        <v>1970</v>
      </c>
      <c r="B1823" s="1" t="str">
        <f t="shared" si="196"/>
        <v>Abril 10 de 2020</v>
      </c>
      <c r="C1823" s="1" t="s">
        <v>428</v>
      </c>
      <c r="D1823" s="2">
        <v>2280.84</v>
      </c>
      <c r="E1823" s="1" t="s">
        <v>429</v>
      </c>
      <c r="F1823" s="3">
        <v>0</v>
      </c>
      <c r="G1823" s="1" t="s">
        <v>430</v>
      </c>
      <c r="H1823" s="8">
        <f>VLOOKUP(B1823,'TRM2'!C:D,2,0)</f>
        <v>3886.79</v>
      </c>
      <c r="I1823" s="9">
        <f t="shared" si="197"/>
        <v>8865146.103600001</v>
      </c>
      <c r="J1823" s="7">
        <f t="shared" si="198"/>
        <v>8865.1461036000001</v>
      </c>
      <c r="K1823" t="e">
        <f>VLOOKUP(A1823,'Cacao Nacional'!B:D,3,0)</f>
        <v>#N/A</v>
      </c>
      <c r="L1823" t="str">
        <f t="shared" si="199"/>
        <v>Abril</v>
      </c>
      <c r="M1823" t="str">
        <f t="shared" si="200"/>
        <v>2020</v>
      </c>
      <c r="N1823" t="str">
        <f t="shared" si="201"/>
        <v>Abril de 2020</v>
      </c>
      <c r="O1823" s="24">
        <f t="shared" si="202"/>
        <v>43931</v>
      </c>
    </row>
    <row r="1824" spans="1:15" x14ac:dyDescent="0.3">
      <c r="A1824" s="1" t="s">
        <v>323</v>
      </c>
      <c r="B1824" s="1" t="str">
        <f t="shared" si="196"/>
        <v>Abril 13 de 2020</v>
      </c>
      <c r="C1824" s="1" t="s">
        <v>428</v>
      </c>
      <c r="D1824" s="2">
        <v>2255.37</v>
      </c>
      <c r="E1824" s="1" t="s">
        <v>429</v>
      </c>
      <c r="F1824" s="3">
        <v>-1.1166938496343564</v>
      </c>
      <c r="G1824" s="1" t="s">
        <v>430</v>
      </c>
      <c r="H1824" s="8">
        <f>VLOOKUP(B1824,'TRM2'!C:D,2,0)</f>
        <v>3886.79</v>
      </c>
      <c r="I1824" s="9">
        <f t="shared" si="197"/>
        <v>8766149.5623000003</v>
      </c>
      <c r="J1824" s="7">
        <f t="shared" si="198"/>
        <v>8766.149562300001</v>
      </c>
      <c r="K1824">
        <f>VLOOKUP(A1824,'Cacao Nacional'!B:D,3,0)</f>
        <v>8215</v>
      </c>
      <c r="L1824" t="str">
        <f t="shared" si="199"/>
        <v>Abril</v>
      </c>
      <c r="M1824" t="str">
        <f t="shared" si="200"/>
        <v>2020</v>
      </c>
      <c r="N1824" t="str">
        <f t="shared" si="201"/>
        <v>Abril de 2020</v>
      </c>
      <c r="O1824" s="24">
        <f t="shared" si="202"/>
        <v>43934</v>
      </c>
    </row>
    <row r="1825" spans="1:15" x14ac:dyDescent="0.3">
      <c r="A1825" s="1" t="s">
        <v>1971</v>
      </c>
      <c r="B1825" s="1" t="str">
        <f t="shared" si="196"/>
        <v>Abril 14 de 2020</v>
      </c>
      <c r="C1825" s="1" t="s">
        <v>428</v>
      </c>
      <c r="D1825" s="2">
        <v>2252.1999999999998</v>
      </c>
      <c r="E1825" s="1" t="s">
        <v>429</v>
      </c>
      <c r="F1825" s="3">
        <v>-0.14055343469142859</v>
      </c>
      <c r="G1825" s="1" t="s">
        <v>430</v>
      </c>
      <c r="H1825" s="8">
        <f>VLOOKUP(B1825,'TRM2'!C:D,2,0)</f>
        <v>3870.31</v>
      </c>
      <c r="I1825" s="9">
        <f t="shared" si="197"/>
        <v>8716712.182</v>
      </c>
      <c r="J1825" s="7">
        <f t="shared" si="198"/>
        <v>8716.7121819999993</v>
      </c>
      <c r="K1825" t="e">
        <f>VLOOKUP(A1825,'Cacao Nacional'!B:D,3,0)</f>
        <v>#N/A</v>
      </c>
      <c r="L1825" t="str">
        <f t="shared" si="199"/>
        <v>Abril</v>
      </c>
      <c r="M1825" t="str">
        <f t="shared" si="200"/>
        <v>2020</v>
      </c>
      <c r="N1825" t="str">
        <f t="shared" si="201"/>
        <v>Abril de 2020</v>
      </c>
      <c r="O1825" s="24">
        <f t="shared" si="202"/>
        <v>43935</v>
      </c>
    </row>
    <row r="1826" spans="1:15" x14ac:dyDescent="0.3">
      <c r="A1826" s="1" t="s">
        <v>1972</v>
      </c>
      <c r="B1826" s="1" t="str">
        <f t="shared" si="196"/>
        <v>Abril 15 de 2020</v>
      </c>
      <c r="C1826" s="1" t="s">
        <v>428</v>
      </c>
      <c r="D1826" s="2">
        <v>2182.36</v>
      </c>
      <c r="E1826" s="1" t="s">
        <v>429</v>
      </c>
      <c r="F1826" s="3">
        <v>-3.1009679424562515</v>
      </c>
      <c r="G1826" s="1" t="s">
        <v>430</v>
      </c>
      <c r="H1826" s="8">
        <f>VLOOKUP(B1826,'TRM2'!C:D,2,0)</f>
        <v>3858.21</v>
      </c>
      <c r="I1826" s="9">
        <f t="shared" si="197"/>
        <v>8420003.1755999997</v>
      </c>
      <c r="J1826" s="7">
        <f t="shared" si="198"/>
        <v>8420.0031755999989</v>
      </c>
      <c r="K1826" t="e">
        <f>VLOOKUP(A1826,'Cacao Nacional'!B:D,3,0)</f>
        <v>#N/A</v>
      </c>
      <c r="L1826" t="str">
        <f t="shared" si="199"/>
        <v>Abril</v>
      </c>
      <c r="M1826" t="str">
        <f t="shared" si="200"/>
        <v>2020</v>
      </c>
      <c r="N1826" t="str">
        <f t="shared" si="201"/>
        <v>Abril de 2020</v>
      </c>
      <c r="O1826" s="24">
        <f t="shared" si="202"/>
        <v>43936</v>
      </c>
    </row>
    <row r="1827" spans="1:15" x14ac:dyDescent="0.3">
      <c r="A1827" s="1" t="s">
        <v>1973</v>
      </c>
      <c r="B1827" s="1" t="str">
        <f t="shared" si="196"/>
        <v>Abril 16 de 2020</v>
      </c>
      <c r="C1827" s="1" t="s">
        <v>428</v>
      </c>
      <c r="D1827" s="2">
        <v>2202.34</v>
      </c>
      <c r="E1827" s="1" t="s">
        <v>429</v>
      </c>
      <c r="F1827" s="3">
        <v>0.91552264520977367</v>
      </c>
      <c r="G1827" s="1" t="s">
        <v>430</v>
      </c>
      <c r="H1827" s="8">
        <f>VLOOKUP(B1827,'TRM2'!C:D,2,0)</f>
        <v>3920.83</v>
      </c>
      <c r="I1827" s="9">
        <f t="shared" si="197"/>
        <v>8635000.7422000002</v>
      </c>
      <c r="J1827" s="7">
        <f t="shared" si="198"/>
        <v>8635.0007421999999</v>
      </c>
      <c r="K1827" t="e">
        <f>VLOOKUP(A1827,'Cacao Nacional'!B:D,3,0)</f>
        <v>#N/A</v>
      </c>
      <c r="L1827" t="str">
        <f t="shared" si="199"/>
        <v>Abril</v>
      </c>
      <c r="M1827" t="str">
        <f t="shared" si="200"/>
        <v>2020</v>
      </c>
      <c r="N1827" t="str">
        <f t="shared" si="201"/>
        <v>Abril de 2020</v>
      </c>
      <c r="O1827" s="24">
        <f t="shared" si="202"/>
        <v>43937</v>
      </c>
    </row>
    <row r="1828" spans="1:15" x14ac:dyDescent="0.3">
      <c r="A1828" s="1" t="s">
        <v>1974</v>
      </c>
      <c r="B1828" s="1" t="str">
        <f t="shared" si="196"/>
        <v>Abril 17 de 2020</v>
      </c>
      <c r="C1828" s="1" t="s">
        <v>428</v>
      </c>
      <c r="D1828" s="2">
        <v>2282.56</v>
      </c>
      <c r="E1828" s="1" t="s">
        <v>429</v>
      </c>
      <c r="F1828" s="3">
        <v>3.6424893522344322</v>
      </c>
      <c r="G1828" s="1" t="s">
        <v>430</v>
      </c>
      <c r="H1828" s="8">
        <f>VLOOKUP(B1828,'TRM2'!C:D,2,0)</f>
        <v>3942.92</v>
      </c>
      <c r="I1828" s="9">
        <f t="shared" si="197"/>
        <v>8999951.4751999993</v>
      </c>
      <c r="J1828" s="7">
        <f t="shared" si="198"/>
        <v>8999.9514751999995</v>
      </c>
      <c r="K1828" t="e">
        <f>VLOOKUP(A1828,'Cacao Nacional'!B:D,3,0)</f>
        <v>#N/A</v>
      </c>
      <c r="L1828" t="str">
        <f t="shared" si="199"/>
        <v>Abril</v>
      </c>
      <c r="M1828" t="str">
        <f t="shared" si="200"/>
        <v>2020</v>
      </c>
      <c r="N1828" t="str">
        <f t="shared" si="201"/>
        <v>Abril de 2020</v>
      </c>
      <c r="O1828" s="24">
        <f t="shared" si="202"/>
        <v>43938</v>
      </c>
    </row>
    <row r="1829" spans="1:15" x14ac:dyDescent="0.3">
      <c r="A1829" s="1" t="s">
        <v>324</v>
      </c>
      <c r="B1829" s="1" t="str">
        <f t="shared" si="196"/>
        <v>Abril 20 de 2020</v>
      </c>
      <c r="C1829" s="1" t="s">
        <v>428</v>
      </c>
      <c r="D1829" s="2">
        <v>2276.21</v>
      </c>
      <c r="E1829" s="1" t="s">
        <v>429</v>
      </c>
      <c r="F1829" s="3">
        <v>-0.27819641104724119</v>
      </c>
      <c r="G1829" s="1" t="s">
        <v>430</v>
      </c>
      <c r="H1829" s="8">
        <f>VLOOKUP(B1829,'TRM2'!C:D,2,0)</f>
        <v>3973.06</v>
      </c>
      <c r="I1829" s="9">
        <f t="shared" si="197"/>
        <v>9043518.9025999997</v>
      </c>
      <c r="J1829" s="7">
        <f t="shared" si="198"/>
        <v>9043.5189025999989</v>
      </c>
      <c r="K1829">
        <f>VLOOKUP(A1829,'Cacao Nacional'!B:D,3,0)</f>
        <v>8041.8</v>
      </c>
      <c r="L1829" t="str">
        <f t="shared" si="199"/>
        <v>Abril</v>
      </c>
      <c r="M1829" t="str">
        <f t="shared" si="200"/>
        <v>2020</v>
      </c>
      <c r="N1829" t="str">
        <f t="shared" si="201"/>
        <v>Abril de 2020</v>
      </c>
      <c r="O1829" s="24">
        <f t="shared" si="202"/>
        <v>43941</v>
      </c>
    </row>
    <row r="1830" spans="1:15" x14ac:dyDescent="0.3">
      <c r="A1830" s="1" t="s">
        <v>1975</v>
      </c>
      <c r="B1830" s="1" t="str">
        <f t="shared" si="196"/>
        <v>Abril 21 de 2020</v>
      </c>
      <c r="C1830" s="1" t="s">
        <v>428</v>
      </c>
      <c r="D1830" s="2">
        <v>2242.92</v>
      </c>
      <c r="E1830" s="1" t="s">
        <v>429</v>
      </c>
      <c r="F1830" s="3">
        <v>-1.4625188361355044</v>
      </c>
      <c r="G1830" s="1" t="s">
        <v>430</v>
      </c>
      <c r="H1830" s="8">
        <f>VLOOKUP(B1830,'TRM2'!C:D,2,0)</f>
        <v>3967.76</v>
      </c>
      <c r="I1830" s="9">
        <f t="shared" si="197"/>
        <v>8899368.2592000011</v>
      </c>
      <c r="J1830" s="7">
        <f t="shared" si="198"/>
        <v>8899.3682592000005</v>
      </c>
      <c r="K1830" t="e">
        <f>VLOOKUP(A1830,'Cacao Nacional'!B:D,3,0)</f>
        <v>#N/A</v>
      </c>
      <c r="L1830" t="str">
        <f t="shared" si="199"/>
        <v>Abril</v>
      </c>
      <c r="M1830" t="str">
        <f t="shared" si="200"/>
        <v>2020</v>
      </c>
      <c r="N1830" t="str">
        <f t="shared" si="201"/>
        <v>Abril de 2020</v>
      </c>
      <c r="O1830" s="24">
        <f t="shared" si="202"/>
        <v>43942</v>
      </c>
    </row>
    <row r="1831" spans="1:15" x14ac:dyDescent="0.3">
      <c r="A1831" s="1" t="s">
        <v>1976</v>
      </c>
      <c r="B1831" s="1" t="str">
        <f t="shared" si="196"/>
        <v>Abril 22 de 2020</v>
      </c>
      <c r="C1831" s="1" t="s">
        <v>428</v>
      </c>
      <c r="D1831" s="2">
        <v>2290.2199999999998</v>
      </c>
      <c r="E1831" s="1" t="s">
        <v>429</v>
      </c>
      <c r="F1831" s="3">
        <v>2.1088580956966689</v>
      </c>
      <c r="G1831" s="1" t="s">
        <v>430</v>
      </c>
      <c r="H1831" s="8">
        <f>VLOOKUP(B1831,'TRM2'!C:D,2,0)</f>
        <v>4045.01</v>
      </c>
      <c r="I1831" s="9">
        <f t="shared" si="197"/>
        <v>9263962.8021999989</v>
      </c>
      <c r="J1831" s="7">
        <f t="shared" si="198"/>
        <v>9263.9628021999997</v>
      </c>
      <c r="K1831" t="e">
        <f>VLOOKUP(A1831,'Cacao Nacional'!B:D,3,0)</f>
        <v>#N/A</v>
      </c>
      <c r="L1831" t="str">
        <f t="shared" si="199"/>
        <v>Abril</v>
      </c>
      <c r="M1831" t="str">
        <f t="shared" si="200"/>
        <v>2020</v>
      </c>
      <c r="N1831" t="str">
        <f t="shared" si="201"/>
        <v>Abril de 2020</v>
      </c>
      <c r="O1831" s="24">
        <f t="shared" si="202"/>
        <v>43943</v>
      </c>
    </row>
    <row r="1832" spans="1:15" x14ac:dyDescent="0.3">
      <c r="A1832" s="1" t="s">
        <v>1977</v>
      </c>
      <c r="B1832" s="1" t="str">
        <f t="shared" si="196"/>
        <v>Abril 23 de 2020</v>
      </c>
      <c r="C1832" s="1" t="s">
        <v>428</v>
      </c>
      <c r="D1832" s="2">
        <v>2292.88</v>
      </c>
      <c r="E1832" s="1" t="s">
        <v>429</v>
      </c>
      <c r="F1832" s="3">
        <v>0.11614604710465848</v>
      </c>
      <c r="G1832" s="1" t="s">
        <v>430</v>
      </c>
      <c r="H1832" s="8">
        <f>VLOOKUP(B1832,'TRM2'!C:D,2,0)</f>
        <v>4037.95</v>
      </c>
      <c r="I1832" s="9">
        <f t="shared" si="197"/>
        <v>9258534.7960000001</v>
      </c>
      <c r="J1832" s="7">
        <f t="shared" si="198"/>
        <v>9258.5347959999999</v>
      </c>
      <c r="K1832" t="e">
        <f>VLOOKUP(A1832,'Cacao Nacional'!B:D,3,0)</f>
        <v>#N/A</v>
      </c>
      <c r="L1832" t="str">
        <f t="shared" si="199"/>
        <v>Abril</v>
      </c>
      <c r="M1832" t="str">
        <f t="shared" si="200"/>
        <v>2020</v>
      </c>
      <c r="N1832" t="str">
        <f t="shared" si="201"/>
        <v>Abril de 2020</v>
      </c>
      <c r="O1832" s="24">
        <f t="shared" si="202"/>
        <v>43944</v>
      </c>
    </row>
    <row r="1833" spans="1:15" x14ac:dyDescent="0.3">
      <c r="A1833" s="1" t="s">
        <v>1978</v>
      </c>
      <c r="B1833" s="1" t="str">
        <f t="shared" si="196"/>
        <v>Abril 24 de 2020</v>
      </c>
      <c r="C1833" s="1" t="s">
        <v>428</v>
      </c>
      <c r="D1833" s="2">
        <v>2266.85</v>
      </c>
      <c r="E1833" s="1" t="s">
        <v>429</v>
      </c>
      <c r="F1833" s="3">
        <v>-1.1352534803391454</v>
      </c>
      <c r="G1833" s="1" t="s">
        <v>430</v>
      </c>
      <c r="H1833" s="8">
        <f>VLOOKUP(B1833,'TRM2'!C:D,2,0)</f>
        <v>4020.94</v>
      </c>
      <c r="I1833" s="9">
        <f t="shared" si="197"/>
        <v>9114867.8389999997</v>
      </c>
      <c r="J1833" s="7">
        <f t="shared" si="198"/>
        <v>9114.8678390000005</v>
      </c>
      <c r="K1833" t="e">
        <f>VLOOKUP(A1833,'Cacao Nacional'!B:D,3,0)</f>
        <v>#N/A</v>
      </c>
      <c r="L1833" t="str">
        <f t="shared" si="199"/>
        <v>Abril</v>
      </c>
      <c r="M1833" t="str">
        <f t="shared" si="200"/>
        <v>2020</v>
      </c>
      <c r="N1833" t="str">
        <f t="shared" si="201"/>
        <v>Abril de 2020</v>
      </c>
      <c r="O1833" s="24">
        <f t="shared" si="202"/>
        <v>43945</v>
      </c>
    </row>
    <row r="1834" spans="1:15" x14ac:dyDescent="0.3">
      <c r="A1834" s="1" t="s">
        <v>325</v>
      </c>
      <c r="B1834" s="1" t="str">
        <f t="shared" si="196"/>
        <v>Abril 27 de 2020</v>
      </c>
      <c r="C1834" s="1" t="s">
        <v>428</v>
      </c>
      <c r="D1834" s="2">
        <v>2272.96</v>
      </c>
      <c r="E1834" s="1" t="s">
        <v>429</v>
      </c>
      <c r="F1834" s="3">
        <v>0.26953702274081337</v>
      </c>
      <c r="G1834" s="1" t="s">
        <v>430</v>
      </c>
      <c r="H1834" s="8">
        <f>VLOOKUP(B1834,'TRM2'!C:D,2,0)</f>
        <v>4039.87</v>
      </c>
      <c r="I1834" s="9">
        <f t="shared" si="197"/>
        <v>9182462.9152000006</v>
      </c>
      <c r="J1834" s="7">
        <f t="shared" si="198"/>
        <v>9182.4629151999998</v>
      </c>
      <c r="K1834">
        <f>VLOOKUP(A1834,'Cacao Nacional'!B:D,3,0)</f>
        <v>8396.7999999999993</v>
      </c>
      <c r="L1834" t="str">
        <f t="shared" si="199"/>
        <v>Abril</v>
      </c>
      <c r="M1834" t="str">
        <f t="shared" si="200"/>
        <v>2020</v>
      </c>
      <c r="N1834" t="str">
        <f t="shared" si="201"/>
        <v>Abril de 2020</v>
      </c>
      <c r="O1834" s="24">
        <f t="shared" si="202"/>
        <v>43948</v>
      </c>
    </row>
    <row r="1835" spans="1:15" x14ac:dyDescent="0.3">
      <c r="A1835" s="1" t="s">
        <v>1979</v>
      </c>
      <c r="B1835" s="1" t="str">
        <f t="shared" si="196"/>
        <v>Abril 28 de 2020</v>
      </c>
      <c r="C1835" s="1" t="s">
        <v>428</v>
      </c>
      <c r="D1835" s="2">
        <v>2287.5</v>
      </c>
      <c r="E1835" s="1" t="s">
        <v>429</v>
      </c>
      <c r="F1835" s="3">
        <v>0.63969449528368139</v>
      </c>
      <c r="G1835" s="1" t="s">
        <v>430</v>
      </c>
      <c r="H1835" s="8">
        <f>VLOOKUP(B1835,'TRM2'!C:D,2,0)</f>
        <v>4039.83</v>
      </c>
      <c r="I1835" s="9">
        <f t="shared" si="197"/>
        <v>9241111.125</v>
      </c>
      <c r="J1835" s="7">
        <f t="shared" si="198"/>
        <v>9241.1111249999994</v>
      </c>
      <c r="K1835" t="e">
        <f>VLOOKUP(A1835,'Cacao Nacional'!B:D,3,0)</f>
        <v>#N/A</v>
      </c>
      <c r="L1835" t="str">
        <f t="shared" si="199"/>
        <v>Abril</v>
      </c>
      <c r="M1835" t="str">
        <f t="shared" si="200"/>
        <v>2020</v>
      </c>
      <c r="N1835" t="str">
        <f t="shared" si="201"/>
        <v>Abril de 2020</v>
      </c>
      <c r="O1835" s="24">
        <f t="shared" si="202"/>
        <v>43949</v>
      </c>
    </row>
    <row r="1836" spans="1:15" x14ac:dyDescent="0.3">
      <c r="A1836" s="1" t="s">
        <v>1980</v>
      </c>
      <c r="B1836" s="1" t="str">
        <f t="shared" si="196"/>
        <v>Abril 29 de 2020</v>
      </c>
      <c r="C1836" s="1" t="s">
        <v>428</v>
      </c>
      <c r="D1836" s="2">
        <v>2318.25</v>
      </c>
      <c r="E1836" s="1" t="s">
        <v>429</v>
      </c>
      <c r="F1836" s="3">
        <v>1.3442622950819672</v>
      </c>
      <c r="G1836" s="1" t="s">
        <v>430</v>
      </c>
      <c r="H1836" s="8">
        <f>VLOOKUP(B1836,'TRM2'!C:D,2,0)</f>
        <v>4046.04</v>
      </c>
      <c r="I1836" s="9">
        <f t="shared" si="197"/>
        <v>9379732.2300000004</v>
      </c>
      <c r="J1836" s="7">
        <f t="shared" si="198"/>
        <v>9379.7322299999996</v>
      </c>
      <c r="K1836" t="e">
        <f>VLOOKUP(A1836,'Cacao Nacional'!B:D,3,0)</f>
        <v>#N/A</v>
      </c>
      <c r="L1836" t="str">
        <f t="shared" si="199"/>
        <v>Abril</v>
      </c>
      <c r="M1836" t="str">
        <f t="shared" si="200"/>
        <v>2020</v>
      </c>
      <c r="N1836" t="str">
        <f t="shared" si="201"/>
        <v>Abril de 2020</v>
      </c>
      <c r="O1836" s="24">
        <f t="shared" si="202"/>
        <v>43950</v>
      </c>
    </row>
    <row r="1837" spans="1:15" x14ac:dyDescent="0.3">
      <c r="A1837" s="1" t="s">
        <v>1981</v>
      </c>
      <c r="B1837" s="1" t="str">
        <f t="shared" si="196"/>
        <v>Abril 30 de 2020</v>
      </c>
      <c r="C1837" s="1" t="s">
        <v>428</v>
      </c>
      <c r="D1837" s="2">
        <v>2344.4499999999998</v>
      </c>
      <c r="E1837" s="1" t="s">
        <v>429</v>
      </c>
      <c r="F1837" s="3">
        <v>1.1301628383478839</v>
      </c>
      <c r="G1837" s="1" t="s">
        <v>430</v>
      </c>
      <c r="H1837" s="8">
        <f>VLOOKUP(B1837,'TRM2'!C:D,2,0)</f>
        <v>3983.29</v>
      </c>
      <c r="I1837" s="9">
        <f t="shared" si="197"/>
        <v>9338624.2404999994</v>
      </c>
      <c r="J1837" s="7">
        <f t="shared" si="198"/>
        <v>9338.6242404999994</v>
      </c>
      <c r="K1837" t="e">
        <f>VLOOKUP(A1837,'Cacao Nacional'!B:D,3,0)</f>
        <v>#N/A</v>
      </c>
      <c r="L1837" t="str">
        <f t="shared" si="199"/>
        <v>Abril</v>
      </c>
      <c r="M1837" t="str">
        <f t="shared" si="200"/>
        <v>2020</v>
      </c>
      <c r="N1837" t="str">
        <f t="shared" si="201"/>
        <v>Abril de 2020</v>
      </c>
      <c r="O1837" s="24">
        <f t="shared" si="202"/>
        <v>43951</v>
      </c>
    </row>
    <row r="1838" spans="1:15" x14ac:dyDescent="0.3">
      <c r="A1838" s="1" t="s">
        <v>1982</v>
      </c>
      <c r="B1838" s="1" t="str">
        <f t="shared" si="196"/>
        <v>Mayo 1 de 2020</v>
      </c>
      <c r="C1838" s="1" t="s">
        <v>428</v>
      </c>
      <c r="D1838" s="2">
        <v>2313.56</v>
      </c>
      <c r="E1838" s="1" t="s">
        <v>429</v>
      </c>
      <c r="F1838" s="3">
        <v>-1.3175798161615677</v>
      </c>
      <c r="G1838" s="1" t="s">
        <v>430</v>
      </c>
      <c r="H1838" s="8">
        <f>VLOOKUP(B1838,'TRM2'!C:D,2,0)</f>
        <v>3932.72</v>
      </c>
      <c r="I1838" s="9">
        <f t="shared" si="197"/>
        <v>9098583.6831999999</v>
      </c>
      <c r="J1838" s="7">
        <f t="shared" si="198"/>
        <v>9098.5836832000005</v>
      </c>
      <c r="K1838" t="e">
        <f>VLOOKUP(A1838,'Cacao Nacional'!B:D,3,0)</f>
        <v>#N/A</v>
      </c>
      <c r="L1838" t="str">
        <f t="shared" si="199"/>
        <v>Mayo</v>
      </c>
      <c r="M1838" t="str">
        <f t="shared" si="200"/>
        <v>2020</v>
      </c>
      <c r="N1838" t="str">
        <f t="shared" si="201"/>
        <v>Mayo de 2020</v>
      </c>
      <c r="O1838" s="24">
        <f t="shared" si="202"/>
        <v>43952</v>
      </c>
    </row>
    <row r="1839" spans="1:15" x14ac:dyDescent="0.3">
      <c r="A1839" s="1" t="s">
        <v>326</v>
      </c>
      <c r="B1839" s="1" t="str">
        <f t="shared" si="196"/>
        <v>Mayo 4 de 2020</v>
      </c>
      <c r="C1839" s="1" t="s">
        <v>428</v>
      </c>
      <c r="D1839" s="2">
        <v>2313.56</v>
      </c>
      <c r="E1839" s="1" t="s">
        <v>429</v>
      </c>
      <c r="F1839" s="3">
        <v>0</v>
      </c>
      <c r="G1839" s="1" t="s">
        <v>430</v>
      </c>
      <c r="H1839" s="8">
        <f>VLOOKUP(B1839,'TRM2'!C:D,2,0)</f>
        <v>3932.72</v>
      </c>
      <c r="I1839" s="9">
        <f t="shared" si="197"/>
        <v>9098583.6831999999</v>
      </c>
      <c r="J1839" s="7">
        <f t="shared" si="198"/>
        <v>9098.5836832000005</v>
      </c>
      <c r="K1839">
        <f>VLOOKUP(A1839,'Cacao Nacional'!B:D,3,0)</f>
        <v>8512.5</v>
      </c>
      <c r="L1839" t="str">
        <f t="shared" si="199"/>
        <v>Mayo</v>
      </c>
      <c r="M1839" t="str">
        <f t="shared" si="200"/>
        <v>2020</v>
      </c>
      <c r="N1839" t="str">
        <f t="shared" si="201"/>
        <v>Mayo de 2020</v>
      </c>
      <c r="O1839" s="24">
        <f t="shared" si="202"/>
        <v>43955</v>
      </c>
    </row>
    <row r="1840" spans="1:15" x14ac:dyDescent="0.3">
      <c r="A1840" s="1" t="s">
        <v>1983</v>
      </c>
      <c r="B1840" s="1" t="str">
        <f t="shared" si="196"/>
        <v>Mayo 5 de 2020</v>
      </c>
      <c r="C1840" s="1" t="s">
        <v>428</v>
      </c>
      <c r="D1840" s="2">
        <v>2300.4299999999998</v>
      </c>
      <c r="E1840" s="1" t="s">
        <v>429</v>
      </c>
      <c r="F1840" s="3">
        <v>-0.56752364321651949</v>
      </c>
      <c r="G1840" s="1" t="s">
        <v>430</v>
      </c>
      <c r="H1840" s="8">
        <f>VLOOKUP(B1840,'TRM2'!C:D,2,0)</f>
        <v>3990.1</v>
      </c>
      <c r="I1840" s="9">
        <f t="shared" si="197"/>
        <v>9178945.7429999989</v>
      </c>
      <c r="J1840" s="7">
        <f t="shared" si="198"/>
        <v>9178.9457429999984</v>
      </c>
      <c r="K1840" t="e">
        <f>VLOOKUP(A1840,'Cacao Nacional'!B:D,3,0)</f>
        <v>#N/A</v>
      </c>
      <c r="L1840" t="str">
        <f t="shared" si="199"/>
        <v>Mayo</v>
      </c>
      <c r="M1840" t="str">
        <f t="shared" si="200"/>
        <v>2020</v>
      </c>
      <c r="N1840" t="str">
        <f t="shared" si="201"/>
        <v>Mayo de 2020</v>
      </c>
      <c r="O1840" s="24">
        <f t="shared" si="202"/>
        <v>43956</v>
      </c>
    </row>
    <row r="1841" spans="1:15" x14ac:dyDescent="0.3">
      <c r="A1841" s="1" t="s">
        <v>1984</v>
      </c>
      <c r="B1841" s="1" t="str">
        <f t="shared" si="196"/>
        <v>Mayo 6 de 2020</v>
      </c>
      <c r="C1841" s="1" t="s">
        <v>428</v>
      </c>
      <c r="D1841" s="2">
        <v>2291.61</v>
      </c>
      <c r="E1841" s="1" t="s">
        <v>429</v>
      </c>
      <c r="F1841" s="3">
        <v>-0.38340658050884874</v>
      </c>
      <c r="G1841" s="1" t="s">
        <v>430</v>
      </c>
      <c r="H1841" s="8">
        <f>VLOOKUP(B1841,'TRM2'!C:D,2,0)</f>
        <v>3926.07</v>
      </c>
      <c r="I1841" s="9">
        <f t="shared" si="197"/>
        <v>8997021.2727000006</v>
      </c>
      <c r="J1841" s="7">
        <f t="shared" si="198"/>
        <v>8997.0212726999998</v>
      </c>
      <c r="K1841" t="e">
        <f>VLOOKUP(A1841,'Cacao Nacional'!B:D,3,0)</f>
        <v>#N/A</v>
      </c>
      <c r="L1841" t="str">
        <f t="shared" si="199"/>
        <v>Mayo</v>
      </c>
      <c r="M1841" t="str">
        <f t="shared" si="200"/>
        <v>2020</v>
      </c>
      <c r="N1841" t="str">
        <f t="shared" si="201"/>
        <v>Mayo de 2020</v>
      </c>
      <c r="O1841" s="24">
        <f t="shared" si="202"/>
        <v>43957</v>
      </c>
    </row>
    <row r="1842" spans="1:15" x14ac:dyDescent="0.3">
      <c r="A1842" s="1" t="s">
        <v>1985</v>
      </c>
      <c r="B1842" s="1" t="str">
        <f t="shared" si="196"/>
        <v>Mayo 7 de 2020</v>
      </c>
      <c r="C1842" s="1" t="s">
        <v>428</v>
      </c>
      <c r="D1842" s="2">
        <v>2309.69</v>
      </c>
      <c r="E1842" s="1" t="s">
        <v>429</v>
      </c>
      <c r="F1842" s="3">
        <v>0.78896496349727607</v>
      </c>
      <c r="G1842" s="1" t="s">
        <v>430</v>
      </c>
      <c r="H1842" s="8">
        <f>VLOOKUP(B1842,'TRM2'!C:D,2,0)</f>
        <v>3961.66</v>
      </c>
      <c r="I1842" s="9">
        <f t="shared" si="197"/>
        <v>9150206.4854000006</v>
      </c>
      <c r="J1842" s="7">
        <f t="shared" si="198"/>
        <v>9150.2064854</v>
      </c>
      <c r="K1842" t="e">
        <f>VLOOKUP(A1842,'Cacao Nacional'!B:D,3,0)</f>
        <v>#N/A</v>
      </c>
      <c r="L1842" t="str">
        <f t="shared" si="199"/>
        <v>Mayo</v>
      </c>
      <c r="M1842" t="str">
        <f t="shared" si="200"/>
        <v>2020</v>
      </c>
      <c r="N1842" t="str">
        <f t="shared" si="201"/>
        <v>Mayo de 2020</v>
      </c>
      <c r="O1842" s="24">
        <f t="shared" si="202"/>
        <v>43958</v>
      </c>
    </row>
    <row r="1843" spans="1:15" x14ac:dyDescent="0.3">
      <c r="A1843" s="1" t="s">
        <v>1986</v>
      </c>
      <c r="B1843" s="1" t="str">
        <f t="shared" si="196"/>
        <v>Mayo 8 de 2020</v>
      </c>
      <c r="C1843" s="1" t="s">
        <v>428</v>
      </c>
      <c r="D1843" s="2">
        <v>2331.16</v>
      </c>
      <c r="E1843" s="1" t="s">
        <v>429</v>
      </c>
      <c r="F1843" s="3">
        <v>0.92956197584956424</v>
      </c>
      <c r="G1843" s="1" t="s">
        <v>430</v>
      </c>
      <c r="H1843" s="8">
        <f>VLOOKUP(B1843,'TRM2'!C:D,2,0)</f>
        <v>3924.54</v>
      </c>
      <c r="I1843" s="9">
        <f t="shared" si="197"/>
        <v>9148730.6663999986</v>
      </c>
      <c r="J1843" s="7">
        <f t="shared" si="198"/>
        <v>9148.7306663999989</v>
      </c>
      <c r="K1843" t="e">
        <f>VLOOKUP(A1843,'Cacao Nacional'!B:D,3,0)</f>
        <v>#N/A</v>
      </c>
      <c r="L1843" t="str">
        <f t="shared" si="199"/>
        <v>Mayo</v>
      </c>
      <c r="M1843" t="str">
        <f t="shared" si="200"/>
        <v>2020</v>
      </c>
      <c r="N1843" t="str">
        <f t="shared" si="201"/>
        <v>Mayo de 2020</v>
      </c>
      <c r="O1843" s="24">
        <f t="shared" si="202"/>
        <v>43959</v>
      </c>
    </row>
    <row r="1844" spans="1:15" x14ac:dyDescent="0.3">
      <c r="A1844" s="1" t="s">
        <v>327</v>
      </c>
      <c r="B1844" s="1" t="str">
        <f t="shared" si="196"/>
        <v>Mayo 11 de 2020</v>
      </c>
      <c r="C1844" s="1" t="s">
        <v>428</v>
      </c>
      <c r="D1844" s="2">
        <v>2367.64</v>
      </c>
      <c r="E1844" s="1" t="s">
        <v>429</v>
      </c>
      <c r="F1844" s="3">
        <v>1.5648861511007404</v>
      </c>
      <c r="G1844" s="1" t="s">
        <v>430</v>
      </c>
      <c r="H1844" s="8">
        <f>VLOOKUP(B1844,'TRM2'!C:D,2,0)</f>
        <v>3882.27</v>
      </c>
      <c r="I1844" s="9">
        <f t="shared" si="197"/>
        <v>9191817.7427999992</v>
      </c>
      <c r="J1844" s="7">
        <f t="shared" si="198"/>
        <v>9191.8177427999999</v>
      </c>
      <c r="K1844">
        <f>VLOOKUP(A1844,'Cacao Nacional'!B:D,3,0)</f>
        <v>8524</v>
      </c>
      <c r="L1844" t="str">
        <f t="shared" si="199"/>
        <v>Mayo</v>
      </c>
      <c r="M1844" t="str">
        <f t="shared" si="200"/>
        <v>2020</v>
      </c>
      <c r="N1844" t="str">
        <f t="shared" si="201"/>
        <v>Mayo de 2020</v>
      </c>
      <c r="O1844" s="24">
        <f t="shared" si="202"/>
        <v>43962</v>
      </c>
    </row>
    <row r="1845" spans="1:15" x14ac:dyDescent="0.3">
      <c r="A1845" s="1" t="s">
        <v>1987</v>
      </c>
      <c r="B1845" s="1" t="str">
        <f t="shared" si="196"/>
        <v>Mayo 12 de 2020</v>
      </c>
      <c r="C1845" s="1" t="s">
        <v>428</v>
      </c>
      <c r="D1845" s="2">
        <v>2307.77</v>
      </c>
      <c r="E1845" s="1" t="s">
        <v>429</v>
      </c>
      <c r="F1845" s="3">
        <v>-2.5286783463702207</v>
      </c>
      <c r="G1845" s="1" t="s">
        <v>430</v>
      </c>
      <c r="H1845" s="8">
        <f>VLOOKUP(B1845,'TRM2'!C:D,2,0)</f>
        <v>3901.34</v>
      </c>
      <c r="I1845" s="9">
        <f t="shared" si="197"/>
        <v>9003395.4118000008</v>
      </c>
      <c r="J1845" s="7">
        <f t="shared" si="198"/>
        <v>9003.3954118000001</v>
      </c>
      <c r="K1845" t="e">
        <f>VLOOKUP(A1845,'Cacao Nacional'!B:D,3,0)</f>
        <v>#N/A</v>
      </c>
      <c r="L1845" t="str">
        <f t="shared" si="199"/>
        <v>Mayo</v>
      </c>
      <c r="M1845" t="str">
        <f t="shared" si="200"/>
        <v>2020</v>
      </c>
      <c r="N1845" t="str">
        <f t="shared" si="201"/>
        <v>Mayo de 2020</v>
      </c>
      <c r="O1845" s="24">
        <f t="shared" si="202"/>
        <v>43963</v>
      </c>
    </row>
    <row r="1846" spans="1:15" x14ac:dyDescent="0.3">
      <c r="A1846" s="1" t="s">
        <v>1988</v>
      </c>
      <c r="B1846" s="1" t="str">
        <f t="shared" si="196"/>
        <v>Mayo 13 de 2020</v>
      </c>
      <c r="C1846" s="1" t="s">
        <v>428</v>
      </c>
      <c r="D1846" s="2">
        <v>2346.5700000000002</v>
      </c>
      <c r="E1846" s="1" t="s">
        <v>429</v>
      </c>
      <c r="F1846" s="3">
        <v>1.6812767303500862</v>
      </c>
      <c r="G1846" s="1" t="s">
        <v>430</v>
      </c>
      <c r="H1846" s="8">
        <f>VLOOKUP(B1846,'TRM2'!C:D,2,0)</f>
        <v>3880.48</v>
      </c>
      <c r="I1846" s="9">
        <f t="shared" si="197"/>
        <v>9105817.9536000006</v>
      </c>
      <c r="J1846" s="7">
        <f t="shared" si="198"/>
        <v>9105.8179536000007</v>
      </c>
      <c r="K1846" t="e">
        <f>VLOOKUP(A1846,'Cacao Nacional'!B:D,3,0)</f>
        <v>#N/A</v>
      </c>
      <c r="L1846" t="str">
        <f t="shared" si="199"/>
        <v>Mayo</v>
      </c>
      <c r="M1846" t="str">
        <f t="shared" si="200"/>
        <v>2020</v>
      </c>
      <c r="N1846" t="str">
        <f t="shared" si="201"/>
        <v>Mayo de 2020</v>
      </c>
      <c r="O1846" s="24">
        <f t="shared" si="202"/>
        <v>43964</v>
      </c>
    </row>
    <row r="1847" spans="1:15" x14ac:dyDescent="0.3">
      <c r="A1847" s="1" t="s">
        <v>1989</v>
      </c>
      <c r="B1847" s="1" t="str">
        <f t="shared" si="196"/>
        <v>Mayo 14 de 2020</v>
      </c>
      <c r="C1847" s="1" t="s">
        <v>428</v>
      </c>
      <c r="D1847" s="2">
        <v>2318.44</v>
      </c>
      <c r="E1847" s="1" t="s">
        <v>429</v>
      </c>
      <c r="F1847" s="3">
        <v>-1.1987709720997075</v>
      </c>
      <c r="G1847" s="1" t="s">
        <v>430</v>
      </c>
      <c r="H1847" s="8">
        <f>VLOOKUP(B1847,'TRM2'!C:D,2,0)</f>
        <v>3901.3</v>
      </c>
      <c r="I1847" s="9">
        <f t="shared" si="197"/>
        <v>9044929.972000001</v>
      </c>
      <c r="J1847" s="7">
        <f t="shared" si="198"/>
        <v>9044.9299720000017</v>
      </c>
      <c r="K1847" t="e">
        <f>VLOOKUP(A1847,'Cacao Nacional'!B:D,3,0)</f>
        <v>#N/A</v>
      </c>
      <c r="L1847" t="str">
        <f t="shared" si="199"/>
        <v>Mayo</v>
      </c>
      <c r="M1847" t="str">
        <f t="shared" si="200"/>
        <v>2020</v>
      </c>
      <c r="N1847" t="str">
        <f t="shared" si="201"/>
        <v>Mayo de 2020</v>
      </c>
      <c r="O1847" s="24">
        <f t="shared" si="202"/>
        <v>43965</v>
      </c>
    </row>
    <row r="1848" spans="1:15" x14ac:dyDescent="0.3">
      <c r="A1848" s="1" t="s">
        <v>1990</v>
      </c>
      <c r="B1848" s="1" t="str">
        <f t="shared" si="196"/>
        <v>Mayo 15 de 2020</v>
      </c>
      <c r="C1848" s="1" t="s">
        <v>428</v>
      </c>
      <c r="D1848" s="2">
        <v>2308.88</v>
      </c>
      <c r="E1848" s="1" t="s">
        <v>429</v>
      </c>
      <c r="F1848" s="3">
        <v>-0.4123462328117159</v>
      </c>
      <c r="G1848" s="1" t="s">
        <v>430</v>
      </c>
      <c r="H1848" s="8">
        <f>VLOOKUP(B1848,'TRM2'!C:D,2,0)</f>
        <v>3947.79</v>
      </c>
      <c r="I1848" s="9">
        <f t="shared" si="197"/>
        <v>9114973.3751999997</v>
      </c>
      <c r="J1848" s="7">
        <f t="shared" si="198"/>
        <v>9114.9733751999993</v>
      </c>
      <c r="K1848" t="e">
        <f>VLOOKUP(A1848,'Cacao Nacional'!B:D,3,0)</f>
        <v>#N/A</v>
      </c>
      <c r="L1848" t="str">
        <f t="shared" si="199"/>
        <v>Mayo</v>
      </c>
      <c r="M1848" t="str">
        <f t="shared" si="200"/>
        <v>2020</v>
      </c>
      <c r="N1848" t="str">
        <f t="shared" si="201"/>
        <v>Mayo de 2020</v>
      </c>
      <c r="O1848" s="24">
        <f t="shared" si="202"/>
        <v>43966</v>
      </c>
    </row>
    <row r="1849" spans="1:15" x14ac:dyDescent="0.3">
      <c r="A1849" s="1" t="s">
        <v>328</v>
      </c>
      <c r="B1849" s="1" t="str">
        <f t="shared" si="196"/>
        <v>Mayo 18 de 2020</v>
      </c>
      <c r="C1849" s="1" t="s">
        <v>428</v>
      </c>
      <c r="D1849" s="2">
        <v>2314.8200000000002</v>
      </c>
      <c r="E1849" s="1" t="s">
        <v>429</v>
      </c>
      <c r="F1849" s="3">
        <v>0.25726759294549972</v>
      </c>
      <c r="G1849" s="1" t="s">
        <v>430</v>
      </c>
      <c r="H1849" s="8">
        <f>VLOOKUP(B1849,'TRM2'!C:D,2,0)</f>
        <v>3926.06</v>
      </c>
      <c r="I1849" s="9">
        <f t="shared" si="197"/>
        <v>9088122.2092000004</v>
      </c>
      <c r="J1849" s="7">
        <f t="shared" si="198"/>
        <v>9088.1222092000007</v>
      </c>
      <c r="K1849">
        <f>VLOOKUP(A1849,'Cacao Nacional'!B:D,3,0)</f>
        <v>8601</v>
      </c>
      <c r="L1849" t="str">
        <f t="shared" si="199"/>
        <v>Mayo</v>
      </c>
      <c r="M1849" t="str">
        <f t="shared" si="200"/>
        <v>2020</v>
      </c>
      <c r="N1849" t="str">
        <f t="shared" si="201"/>
        <v>Mayo de 2020</v>
      </c>
      <c r="O1849" s="24">
        <f t="shared" si="202"/>
        <v>43969</v>
      </c>
    </row>
    <row r="1850" spans="1:15" x14ac:dyDescent="0.3">
      <c r="A1850" s="1" t="s">
        <v>1991</v>
      </c>
      <c r="B1850" s="1" t="str">
        <f t="shared" si="196"/>
        <v>Mayo 19 de 2020</v>
      </c>
      <c r="C1850" s="1" t="s">
        <v>428</v>
      </c>
      <c r="D1850" s="2">
        <v>2334.4299999999998</v>
      </c>
      <c r="E1850" s="1" t="s">
        <v>429</v>
      </c>
      <c r="F1850" s="3">
        <v>0.84715010238375654</v>
      </c>
      <c r="G1850" s="1" t="s">
        <v>430</v>
      </c>
      <c r="H1850" s="8">
        <f>VLOOKUP(B1850,'TRM2'!C:D,2,0)</f>
        <v>3851.07</v>
      </c>
      <c r="I1850" s="9">
        <f t="shared" si="197"/>
        <v>8990053.3400999997</v>
      </c>
      <c r="J1850" s="7">
        <f t="shared" si="198"/>
        <v>8990.0533400999993</v>
      </c>
      <c r="K1850" t="e">
        <f>VLOOKUP(A1850,'Cacao Nacional'!B:D,3,0)</f>
        <v>#N/A</v>
      </c>
      <c r="L1850" t="str">
        <f t="shared" si="199"/>
        <v>Mayo</v>
      </c>
      <c r="M1850" t="str">
        <f t="shared" si="200"/>
        <v>2020</v>
      </c>
      <c r="N1850" t="str">
        <f t="shared" si="201"/>
        <v>Mayo de 2020</v>
      </c>
      <c r="O1850" s="24">
        <f t="shared" si="202"/>
        <v>43970</v>
      </c>
    </row>
    <row r="1851" spans="1:15" x14ac:dyDescent="0.3">
      <c r="A1851" s="1" t="s">
        <v>1992</v>
      </c>
      <c r="B1851" s="1" t="str">
        <f t="shared" si="196"/>
        <v>Mayo 20 de 2020</v>
      </c>
      <c r="C1851" s="1" t="s">
        <v>428</v>
      </c>
      <c r="D1851" s="2">
        <v>2316</v>
      </c>
      <c r="E1851" s="1" t="s">
        <v>429</v>
      </c>
      <c r="F1851" s="3">
        <v>-0.78948608439746903</v>
      </c>
      <c r="G1851" s="1" t="s">
        <v>430</v>
      </c>
      <c r="H1851" s="8">
        <f>VLOOKUP(B1851,'TRM2'!C:D,2,0)</f>
        <v>3824.3</v>
      </c>
      <c r="I1851" s="9">
        <f t="shared" si="197"/>
        <v>8857078.8000000007</v>
      </c>
      <c r="J1851" s="7">
        <f t="shared" si="198"/>
        <v>8857.0788000000011</v>
      </c>
      <c r="K1851" t="e">
        <f>VLOOKUP(A1851,'Cacao Nacional'!B:D,3,0)</f>
        <v>#N/A</v>
      </c>
      <c r="L1851" t="str">
        <f t="shared" si="199"/>
        <v>Mayo</v>
      </c>
      <c r="M1851" t="str">
        <f t="shared" si="200"/>
        <v>2020</v>
      </c>
      <c r="N1851" t="str">
        <f t="shared" si="201"/>
        <v>Mayo de 2020</v>
      </c>
      <c r="O1851" s="24">
        <f t="shared" si="202"/>
        <v>43971</v>
      </c>
    </row>
    <row r="1852" spans="1:15" x14ac:dyDescent="0.3">
      <c r="A1852" s="1" t="s">
        <v>1993</v>
      </c>
      <c r="B1852" s="1" t="str">
        <f t="shared" si="196"/>
        <v>Mayo 21 de 2020</v>
      </c>
      <c r="C1852" s="1" t="s">
        <v>428</v>
      </c>
      <c r="D1852" s="2">
        <v>2276.54</v>
      </c>
      <c r="E1852" s="1" t="s">
        <v>429</v>
      </c>
      <c r="F1852" s="3">
        <v>-1.7037996545768583</v>
      </c>
      <c r="G1852" s="1" t="s">
        <v>430</v>
      </c>
      <c r="H1852" s="8">
        <f>VLOOKUP(B1852,'TRM2'!C:D,2,0)</f>
        <v>3804.12</v>
      </c>
      <c r="I1852" s="9">
        <f t="shared" si="197"/>
        <v>8660231.3447999991</v>
      </c>
      <c r="J1852" s="7">
        <f t="shared" si="198"/>
        <v>8660.2313447999986</v>
      </c>
      <c r="K1852" t="e">
        <f>VLOOKUP(A1852,'Cacao Nacional'!B:D,3,0)</f>
        <v>#N/A</v>
      </c>
      <c r="L1852" t="str">
        <f t="shared" si="199"/>
        <v>Mayo</v>
      </c>
      <c r="M1852" t="str">
        <f t="shared" si="200"/>
        <v>2020</v>
      </c>
      <c r="N1852" t="str">
        <f t="shared" si="201"/>
        <v>Mayo de 2020</v>
      </c>
      <c r="O1852" s="24">
        <f t="shared" si="202"/>
        <v>43972</v>
      </c>
    </row>
    <row r="1853" spans="1:15" x14ac:dyDescent="0.3">
      <c r="A1853" s="1" t="s">
        <v>1994</v>
      </c>
      <c r="B1853" s="1" t="str">
        <f t="shared" si="196"/>
        <v>Mayo 22 de 2020</v>
      </c>
      <c r="C1853" s="1" t="s">
        <v>428</v>
      </c>
      <c r="D1853" s="2">
        <v>2311.9299999999998</v>
      </c>
      <c r="E1853" s="1" t="s">
        <v>429</v>
      </c>
      <c r="F1853" s="3">
        <v>1.5545520834248407</v>
      </c>
      <c r="G1853" s="1" t="s">
        <v>430</v>
      </c>
      <c r="H1853" s="8">
        <f>VLOOKUP(B1853,'TRM2'!C:D,2,0)</f>
        <v>3774.25</v>
      </c>
      <c r="I1853" s="9">
        <f t="shared" si="197"/>
        <v>8725801.8025000002</v>
      </c>
      <c r="J1853" s="7">
        <f t="shared" si="198"/>
        <v>8725.8018025000001</v>
      </c>
      <c r="K1853" t="e">
        <f>VLOOKUP(A1853,'Cacao Nacional'!B:D,3,0)</f>
        <v>#N/A</v>
      </c>
      <c r="L1853" t="str">
        <f t="shared" si="199"/>
        <v>Mayo</v>
      </c>
      <c r="M1853" t="str">
        <f t="shared" si="200"/>
        <v>2020</v>
      </c>
      <c r="N1853" t="str">
        <f t="shared" si="201"/>
        <v>Mayo de 2020</v>
      </c>
      <c r="O1853" s="24">
        <f t="shared" si="202"/>
        <v>43973</v>
      </c>
    </row>
    <row r="1854" spans="1:15" x14ac:dyDescent="0.3">
      <c r="A1854" s="1" t="s">
        <v>1995</v>
      </c>
      <c r="B1854" s="1" t="str">
        <f t="shared" si="196"/>
        <v>Mayo 26 de 2020</v>
      </c>
      <c r="C1854" s="1" t="s">
        <v>428</v>
      </c>
      <c r="D1854" s="2">
        <v>2312.5300000000002</v>
      </c>
      <c r="E1854" s="1" t="s">
        <v>429</v>
      </c>
      <c r="F1854" s="3">
        <v>2.5952342847766319E-2</v>
      </c>
      <c r="G1854" s="1" t="s">
        <v>430</v>
      </c>
      <c r="H1854" s="8">
        <f>VLOOKUP(B1854,'TRM2'!C:D,2,0)</f>
        <v>3782.66</v>
      </c>
      <c r="I1854" s="9">
        <f t="shared" si="197"/>
        <v>8747514.7298000008</v>
      </c>
      <c r="J1854" s="7">
        <f t="shared" si="198"/>
        <v>8747.5147298000011</v>
      </c>
      <c r="K1854" t="e">
        <f>VLOOKUP(A1854,'Cacao Nacional'!B:D,3,0)</f>
        <v>#N/A</v>
      </c>
      <c r="L1854" t="str">
        <f t="shared" si="199"/>
        <v>Mayo</v>
      </c>
      <c r="M1854" t="str">
        <f t="shared" si="200"/>
        <v>2020</v>
      </c>
      <c r="N1854" t="str">
        <f t="shared" si="201"/>
        <v>Mayo de 2020</v>
      </c>
      <c r="O1854" s="24">
        <f t="shared" si="202"/>
        <v>43977</v>
      </c>
    </row>
    <row r="1855" spans="1:15" x14ac:dyDescent="0.3">
      <c r="A1855" s="1" t="s">
        <v>1996</v>
      </c>
      <c r="B1855" s="1" t="str">
        <f t="shared" si="196"/>
        <v>Mayo 27 de 2020</v>
      </c>
      <c r="C1855" s="1" t="s">
        <v>428</v>
      </c>
      <c r="D1855" s="2">
        <v>2276.48</v>
      </c>
      <c r="E1855" s="1" t="s">
        <v>429</v>
      </c>
      <c r="F1855" s="3">
        <v>-1.558898695368284</v>
      </c>
      <c r="G1855" s="1" t="s">
        <v>430</v>
      </c>
      <c r="H1855" s="8">
        <f>VLOOKUP(B1855,'TRM2'!C:D,2,0)</f>
        <v>3725.56</v>
      </c>
      <c r="I1855" s="9">
        <f t="shared" si="197"/>
        <v>8481162.8288000003</v>
      </c>
      <c r="J1855" s="7">
        <f t="shared" si="198"/>
        <v>8481.1628288000011</v>
      </c>
      <c r="K1855" t="e">
        <f>VLOOKUP(A1855,'Cacao Nacional'!B:D,3,0)</f>
        <v>#N/A</v>
      </c>
      <c r="L1855" t="str">
        <f t="shared" si="199"/>
        <v>Mayo</v>
      </c>
      <c r="M1855" t="str">
        <f t="shared" si="200"/>
        <v>2020</v>
      </c>
      <c r="N1855" t="str">
        <f t="shared" si="201"/>
        <v>Mayo de 2020</v>
      </c>
      <c r="O1855" s="24">
        <f t="shared" si="202"/>
        <v>43978</v>
      </c>
    </row>
    <row r="1856" spans="1:15" x14ac:dyDescent="0.3">
      <c r="A1856" s="1" t="s">
        <v>1997</v>
      </c>
      <c r="B1856" s="1" t="str">
        <f t="shared" si="196"/>
        <v>Mayo 28 de 2020</v>
      </c>
      <c r="C1856" s="1" t="s">
        <v>428</v>
      </c>
      <c r="D1856" s="2">
        <v>2332.04</v>
      </c>
      <c r="E1856" s="1" t="s">
        <v>429</v>
      </c>
      <c r="F1856" s="3">
        <v>2.4406100646612288</v>
      </c>
      <c r="G1856" s="1" t="s">
        <v>430</v>
      </c>
      <c r="H1856" s="8">
        <f>VLOOKUP(B1856,'TRM2'!C:D,2,0)</f>
        <v>3743.79</v>
      </c>
      <c r="I1856" s="9">
        <f t="shared" si="197"/>
        <v>8730668.0316000003</v>
      </c>
      <c r="J1856" s="7">
        <f t="shared" si="198"/>
        <v>8730.6680316000002</v>
      </c>
      <c r="K1856" t="e">
        <f>VLOOKUP(A1856,'Cacao Nacional'!B:D,3,0)</f>
        <v>#N/A</v>
      </c>
      <c r="L1856" t="str">
        <f t="shared" si="199"/>
        <v>Mayo</v>
      </c>
      <c r="M1856" t="str">
        <f t="shared" si="200"/>
        <v>2020</v>
      </c>
      <c r="N1856" t="str">
        <f t="shared" si="201"/>
        <v>Mayo de 2020</v>
      </c>
      <c r="O1856" s="24">
        <f t="shared" si="202"/>
        <v>43979</v>
      </c>
    </row>
    <row r="1857" spans="1:15" x14ac:dyDescent="0.3">
      <c r="A1857" s="1" t="s">
        <v>1998</v>
      </c>
      <c r="B1857" s="1" t="str">
        <f t="shared" si="196"/>
        <v>Mayo 29 de 2020</v>
      </c>
      <c r="C1857" s="1" t="s">
        <v>428</v>
      </c>
      <c r="D1857" s="2">
        <v>2342.35</v>
      </c>
      <c r="E1857" s="1" t="s">
        <v>429</v>
      </c>
      <c r="F1857" s="3">
        <v>0.44210219378741122</v>
      </c>
      <c r="G1857" s="1" t="s">
        <v>430</v>
      </c>
      <c r="H1857" s="8">
        <f>VLOOKUP(B1857,'TRM2'!C:D,2,0)</f>
        <v>3723.42</v>
      </c>
      <c r="I1857" s="9">
        <f t="shared" si="197"/>
        <v>8721552.8369999994</v>
      </c>
      <c r="J1857" s="7">
        <f t="shared" si="198"/>
        <v>8721.5528369999993</v>
      </c>
      <c r="K1857" t="e">
        <f>VLOOKUP(A1857,'Cacao Nacional'!B:D,3,0)</f>
        <v>#N/A</v>
      </c>
      <c r="L1857" t="str">
        <f t="shared" si="199"/>
        <v>Mayo</v>
      </c>
      <c r="M1857" t="str">
        <f t="shared" si="200"/>
        <v>2020</v>
      </c>
      <c r="N1857" t="str">
        <f t="shared" si="201"/>
        <v>Mayo de 2020</v>
      </c>
      <c r="O1857" s="24">
        <f t="shared" si="202"/>
        <v>43980</v>
      </c>
    </row>
    <row r="1858" spans="1:15" x14ac:dyDescent="0.3">
      <c r="A1858" s="1" t="s">
        <v>330</v>
      </c>
      <c r="B1858" s="1" t="str">
        <f t="shared" si="196"/>
        <v>Junio 1 de 2020</v>
      </c>
      <c r="C1858" s="1" t="s">
        <v>428</v>
      </c>
      <c r="D1858" s="2">
        <v>2380.39</v>
      </c>
      <c r="E1858" s="1" t="s">
        <v>429</v>
      </c>
      <c r="F1858" s="3">
        <v>1.6240100753516753</v>
      </c>
      <c r="G1858" s="1" t="s">
        <v>430</v>
      </c>
      <c r="H1858" s="8">
        <f>VLOOKUP(B1858,'TRM2'!C:D,2,0)</f>
        <v>3718.82</v>
      </c>
      <c r="I1858" s="9">
        <f t="shared" si="197"/>
        <v>8852241.9397999998</v>
      </c>
      <c r="J1858" s="7">
        <f t="shared" si="198"/>
        <v>8852.2419398000002</v>
      </c>
      <c r="K1858">
        <f>VLOOKUP(A1858,'Cacao Nacional'!B:D,3,0)</f>
        <v>8128.2</v>
      </c>
      <c r="L1858" t="str">
        <f t="shared" si="199"/>
        <v>Junio</v>
      </c>
      <c r="M1858" t="str">
        <f t="shared" si="200"/>
        <v>2020</v>
      </c>
      <c r="N1858" t="str">
        <f t="shared" si="201"/>
        <v>Junio de 2020</v>
      </c>
      <c r="O1858" s="24">
        <f t="shared" si="202"/>
        <v>43983</v>
      </c>
    </row>
    <row r="1859" spans="1:15" x14ac:dyDescent="0.3">
      <c r="A1859" s="1" t="s">
        <v>1999</v>
      </c>
      <c r="B1859" s="1" t="str">
        <f t="shared" ref="B1859:B1922" si="203">MID(A1859,FIND(",",A1859,1)+2,LEN(A1859)-FIND(",",A1859,1))</f>
        <v>Junio 2 de 2020</v>
      </c>
      <c r="C1859" s="1" t="s">
        <v>428</v>
      </c>
      <c r="D1859" s="2">
        <v>2321.3000000000002</v>
      </c>
      <c r="E1859" s="1" t="s">
        <v>429</v>
      </c>
      <c r="F1859" s="3">
        <v>-2.4823663349282974</v>
      </c>
      <c r="G1859" s="1" t="s">
        <v>430</v>
      </c>
      <c r="H1859" s="8">
        <f>VLOOKUP(B1859,'TRM2'!C:D,2,0)</f>
        <v>3716.35</v>
      </c>
      <c r="I1859" s="9">
        <f t="shared" ref="I1859:I1922" si="204">D1859*H1859</f>
        <v>8626763.2550000008</v>
      </c>
      <c r="J1859" s="7">
        <f t="shared" ref="J1859:J1922" si="205">I1859/1000</f>
        <v>8626.7632550000017</v>
      </c>
      <c r="K1859" t="e">
        <f>VLOOKUP(A1859,'Cacao Nacional'!B:D,3,0)</f>
        <v>#N/A</v>
      </c>
      <c r="L1859" t="str">
        <f t="shared" ref="L1859:L1922" si="206">MID(A1859,FIND(" ",A1859,1)+1,FIND(" ",A1859,FIND(" ",A1859,1)+1)-FIND(" ",A1859,1)-1)</f>
        <v>Junio</v>
      </c>
      <c r="M1859" t="str">
        <f t="shared" ref="M1859:M1922" si="207">RIGHT(A1859,4)</f>
        <v>2020</v>
      </c>
      <c r="N1859" t="str">
        <f t="shared" ref="N1859:N1922" si="208">_xlfn.CONCAT(L1859," de ",M1859)</f>
        <v>Junio de 2020</v>
      </c>
      <c r="O1859" s="24">
        <f t="shared" ref="O1859:O1922" si="209">VALUE(TEXT(VALUE(MID(A1859,FIND(" ",A1859,FIND(" ",A1859,1)+1)+1,FIND(" ",A1859,FIND(" ",A1859,FIND(" ",A1859,1)+1)+1)-FIND(" ",A1859,FIND(" ",A1859,1)+1)-1))&amp;"/"&amp;MONTH(L1859&amp;1)&amp;"/"&amp;VALUE(M1859),"dd/mm/yyyy"))</f>
        <v>43984</v>
      </c>
    </row>
    <row r="1860" spans="1:15" x14ac:dyDescent="0.3">
      <c r="A1860" s="1" t="s">
        <v>2000</v>
      </c>
      <c r="B1860" s="1" t="str">
        <f t="shared" si="203"/>
        <v>Junio 3 de 2020</v>
      </c>
      <c r="C1860" s="1" t="s">
        <v>428</v>
      </c>
      <c r="D1860" s="2">
        <v>2328.87</v>
      </c>
      <c r="E1860" s="1" t="s">
        <v>429</v>
      </c>
      <c r="F1860" s="3">
        <v>0.32611036918966563</v>
      </c>
      <c r="G1860" s="1" t="s">
        <v>430</v>
      </c>
      <c r="H1860" s="8">
        <f>VLOOKUP(B1860,'TRM2'!C:D,2,0)</f>
        <v>3651.42</v>
      </c>
      <c r="I1860" s="9">
        <f t="shared" si="204"/>
        <v>8503682.4954000004</v>
      </c>
      <c r="J1860" s="7">
        <f t="shared" si="205"/>
        <v>8503.6824954000003</v>
      </c>
      <c r="K1860" t="e">
        <f>VLOOKUP(A1860,'Cacao Nacional'!B:D,3,0)</f>
        <v>#N/A</v>
      </c>
      <c r="L1860" t="str">
        <f t="shared" si="206"/>
        <v>Junio</v>
      </c>
      <c r="M1860" t="str">
        <f t="shared" si="207"/>
        <v>2020</v>
      </c>
      <c r="N1860" t="str">
        <f t="shared" si="208"/>
        <v>Junio de 2020</v>
      </c>
      <c r="O1860" s="24">
        <f t="shared" si="209"/>
        <v>43985</v>
      </c>
    </row>
    <row r="1861" spans="1:15" x14ac:dyDescent="0.3">
      <c r="A1861" s="1" t="s">
        <v>2001</v>
      </c>
      <c r="B1861" s="1" t="str">
        <f t="shared" si="203"/>
        <v>Junio 4 de 2020</v>
      </c>
      <c r="C1861" s="1" t="s">
        <v>428</v>
      </c>
      <c r="D1861" s="2">
        <v>2319.9699999999998</v>
      </c>
      <c r="E1861" s="1" t="s">
        <v>429</v>
      </c>
      <c r="F1861" s="3">
        <v>-0.38215958812643436</v>
      </c>
      <c r="G1861" s="1" t="s">
        <v>430</v>
      </c>
      <c r="H1861" s="8">
        <f>VLOOKUP(B1861,'TRM2'!C:D,2,0)</f>
        <v>3588.89</v>
      </c>
      <c r="I1861" s="9">
        <f t="shared" si="204"/>
        <v>8326117.1332999989</v>
      </c>
      <c r="J1861" s="7">
        <f t="shared" si="205"/>
        <v>8326.1171332999984</v>
      </c>
      <c r="K1861" t="e">
        <f>VLOOKUP(A1861,'Cacao Nacional'!B:D,3,0)</f>
        <v>#N/A</v>
      </c>
      <c r="L1861" t="str">
        <f t="shared" si="206"/>
        <v>Junio</v>
      </c>
      <c r="M1861" t="str">
        <f t="shared" si="207"/>
        <v>2020</v>
      </c>
      <c r="N1861" t="str">
        <f t="shared" si="208"/>
        <v>Junio de 2020</v>
      </c>
      <c r="O1861" s="24">
        <f t="shared" si="209"/>
        <v>43986</v>
      </c>
    </row>
    <row r="1862" spans="1:15" x14ac:dyDescent="0.3">
      <c r="A1862" s="1" t="s">
        <v>2002</v>
      </c>
      <c r="B1862" s="1" t="str">
        <f t="shared" si="203"/>
        <v>Junio 5 de 2020</v>
      </c>
      <c r="C1862" s="1" t="s">
        <v>428</v>
      </c>
      <c r="D1862" s="2">
        <v>2316</v>
      </c>
      <c r="E1862" s="1" t="s">
        <v>429</v>
      </c>
      <c r="F1862" s="3">
        <v>-0.1711229024513162</v>
      </c>
      <c r="G1862" s="1" t="s">
        <v>430</v>
      </c>
      <c r="H1862" s="8">
        <f>VLOOKUP(B1862,'TRM2'!C:D,2,0)</f>
        <v>3597.47</v>
      </c>
      <c r="I1862" s="9">
        <f t="shared" si="204"/>
        <v>8331740.5199999996</v>
      </c>
      <c r="J1862" s="7">
        <f t="shared" si="205"/>
        <v>8331.7405199999994</v>
      </c>
      <c r="K1862" t="e">
        <f>VLOOKUP(A1862,'Cacao Nacional'!B:D,3,0)</f>
        <v>#N/A</v>
      </c>
      <c r="L1862" t="str">
        <f t="shared" si="206"/>
        <v>Junio</v>
      </c>
      <c r="M1862" t="str">
        <f t="shared" si="207"/>
        <v>2020</v>
      </c>
      <c r="N1862" t="str">
        <f t="shared" si="208"/>
        <v>Junio de 2020</v>
      </c>
      <c r="O1862" s="24">
        <f t="shared" si="209"/>
        <v>43987</v>
      </c>
    </row>
    <row r="1863" spans="1:15" x14ac:dyDescent="0.3">
      <c r="A1863" s="1" t="s">
        <v>331</v>
      </c>
      <c r="B1863" s="1" t="str">
        <f t="shared" si="203"/>
        <v>Junio 8 de 2020</v>
      </c>
      <c r="C1863" s="1" t="s">
        <v>428</v>
      </c>
      <c r="D1863" s="2">
        <v>2313.44</v>
      </c>
      <c r="E1863" s="1" t="s">
        <v>429</v>
      </c>
      <c r="F1863" s="3">
        <v>-0.11053540587219109</v>
      </c>
      <c r="G1863" s="1" t="s">
        <v>430</v>
      </c>
      <c r="H1863" s="8">
        <f>VLOOKUP(B1863,'TRM2'!C:D,2,0)</f>
        <v>3565.06</v>
      </c>
      <c r="I1863" s="9">
        <f t="shared" si="204"/>
        <v>8247552.4063999997</v>
      </c>
      <c r="J1863" s="7">
        <f t="shared" si="205"/>
        <v>8247.5524064000001</v>
      </c>
      <c r="K1863">
        <f>VLOOKUP(A1863,'Cacao Nacional'!B:D,3,0)</f>
        <v>7918.2</v>
      </c>
      <c r="L1863" t="str">
        <f t="shared" si="206"/>
        <v>Junio</v>
      </c>
      <c r="M1863" t="str">
        <f t="shared" si="207"/>
        <v>2020</v>
      </c>
      <c r="N1863" t="str">
        <f t="shared" si="208"/>
        <v>Junio de 2020</v>
      </c>
      <c r="O1863" s="24">
        <f t="shared" si="209"/>
        <v>43990</v>
      </c>
    </row>
    <row r="1864" spans="1:15" x14ac:dyDescent="0.3">
      <c r="A1864" s="1" t="s">
        <v>2003</v>
      </c>
      <c r="B1864" s="1" t="str">
        <f t="shared" si="203"/>
        <v>Junio 9 de 2020</v>
      </c>
      <c r="C1864" s="1" t="s">
        <v>428</v>
      </c>
      <c r="D1864" s="2">
        <v>2353.6</v>
      </c>
      <c r="E1864" s="1" t="s">
        <v>429</v>
      </c>
      <c r="F1864" s="3">
        <v>1.7359430112732492</v>
      </c>
      <c r="G1864" s="1" t="s">
        <v>430</v>
      </c>
      <c r="H1864" s="8">
        <f>VLOOKUP(B1864,'TRM2'!C:D,2,0)</f>
        <v>3599</v>
      </c>
      <c r="I1864" s="9">
        <f t="shared" si="204"/>
        <v>8470606.4000000004</v>
      </c>
      <c r="J1864" s="7">
        <f t="shared" si="205"/>
        <v>8470.6064000000006</v>
      </c>
      <c r="K1864" t="e">
        <f>VLOOKUP(A1864,'Cacao Nacional'!B:D,3,0)</f>
        <v>#N/A</v>
      </c>
      <c r="L1864" t="str">
        <f t="shared" si="206"/>
        <v>Junio</v>
      </c>
      <c r="M1864" t="str">
        <f t="shared" si="207"/>
        <v>2020</v>
      </c>
      <c r="N1864" t="str">
        <f t="shared" si="208"/>
        <v>Junio de 2020</v>
      </c>
      <c r="O1864" s="24">
        <f t="shared" si="209"/>
        <v>43991</v>
      </c>
    </row>
    <row r="1865" spans="1:15" x14ac:dyDescent="0.3">
      <c r="A1865" s="1" t="s">
        <v>2004</v>
      </c>
      <c r="B1865" s="1" t="str">
        <f t="shared" si="203"/>
        <v>Junio 10 de 2020</v>
      </c>
      <c r="C1865" s="1" t="s">
        <v>428</v>
      </c>
      <c r="D1865" s="2">
        <v>2337.08</v>
      </c>
      <c r="E1865" s="1" t="s">
        <v>429</v>
      </c>
      <c r="F1865" s="3">
        <v>-0.70190346702923112</v>
      </c>
      <c r="G1865" s="1" t="s">
        <v>430</v>
      </c>
      <c r="H1865" s="8">
        <f>VLOOKUP(B1865,'TRM2'!C:D,2,0)</f>
        <v>3643.02</v>
      </c>
      <c r="I1865" s="9">
        <f t="shared" si="204"/>
        <v>8514029.1815999988</v>
      </c>
      <c r="J1865" s="7">
        <f t="shared" si="205"/>
        <v>8514.029181599999</v>
      </c>
      <c r="K1865" t="e">
        <f>VLOOKUP(A1865,'Cacao Nacional'!B:D,3,0)</f>
        <v>#N/A</v>
      </c>
      <c r="L1865" t="str">
        <f t="shared" si="206"/>
        <v>Junio</v>
      </c>
      <c r="M1865" t="str">
        <f t="shared" si="207"/>
        <v>2020</v>
      </c>
      <c r="N1865" t="str">
        <f t="shared" si="208"/>
        <v>Junio de 2020</v>
      </c>
      <c r="O1865" s="24">
        <f t="shared" si="209"/>
        <v>43992</v>
      </c>
    </row>
    <row r="1866" spans="1:15" x14ac:dyDescent="0.3">
      <c r="A1866" s="1" t="s">
        <v>2005</v>
      </c>
      <c r="B1866" s="1" t="str">
        <f t="shared" si="203"/>
        <v>Junio 11 de 2020</v>
      </c>
      <c r="C1866" s="1" t="s">
        <v>428</v>
      </c>
      <c r="D1866" s="2">
        <v>2260.91</v>
      </c>
      <c r="E1866" s="1" t="s">
        <v>429</v>
      </c>
      <c r="F1866" s="3">
        <v>-3.2591952350796753</v>
      </c>
      <c r="G1866" s="1" t="s">
        <v>430</v>
      </c>
      <c r="H1866" s="8">
        <f>VLOOKUP(B1866,'TRM2'!C:D,2,0)</f>
        <v>3674.81</v>
      </c>
      <c r="I1866" s="9">
        <f t="shared" si="204"/>
        <v>8308414.677099999</v>
      </c>
      <c r="J1866" s="7">
        <f t="shared" si="205"/>
        <v>8308.4146770999996</v>
      </c>
      <c r="K1866" t="e">
        <f>VLOOKUP(A1866,'Cacao Nacional'!B:D,3,0)</f>
        <v>#N/A</v>
      </c>
      <c r="L1866" t="str">
        <f t="shared" si="206"/>
        <v>Junio</v>
      </c>
      <c r="M1866" t="str">
        <f t="shared" si="207"/>
        <v>2020</v>
      </c>
      <c r="N1866" t="str">
        <f t="shared" si="208"/>
        <v>Junio de 2020</v>
      </c>
      <c r="O1866" s="24">
        <f t="shared" si="209"/>
        <v>43993</v>
      </c>
    </row>
    <row r="1867" spans="1:15" x14ac:dyDescent="0.3">
      <c r="A1867" s="1" t="s">
        <v>2006</v>
      </c>
      <c r="B1867" s="1" t="str">
        <f t="shared" si="203"/>
        <v>Junio 12 de 2020</v>
      </c>
      <c r="C1867" s="1" t="s">
        <v>428</v>
      </c>
      <c r="D1867" s="2">
        <v>2273.8000000000002</v>
      </c>
      <c r="E1867" s="1" t="s">
        <v>429</v>
      </c>
      <c r="F1867" s="3">
        <v>0.57012441892867605</v>
      </c>
      <c r="G1867" s="1" t="s">
        <v>430</v>
      </c>
      <c r="H1867" s="8">
        <f>VLOOKUP(B1867,'TRM2'!C:D,2,0)</f>
        <v>3746.46</v>
      </c>
      <c r="I1867" s="9">
        <f t="shared" si="204"/>
        <v>8518700.7480000015</v>
      </c>
      <c r="J1867" s="7">
        <f t="shared" si="205"/>
        <v>8518.7007480000011</v>
      </c>
      <c r="K1867" t="e">
        <f>VLOOKUP(A1867,'Cacao Nacional'!B:D,3,0)</f>
        <v>#N/A</v>
      </c>
      <c r="L1867" t="str">
        <f t="shared" si="206"/>
        <v>Junio</v>
      </c>
      <c r="M1867" t="str">
        <f t="shared" si="207"/>
        <v>2020</v>
      </c>
      <c r="N1867" t="str">
        <f t="shared" si="208"/>
        <v>Junio de 2020</v>
      </c>
      <c r="O1867" s="24">
        <f t="shared" si="209"/>
        <v>43994</v>
      </c>
    </row>
    <row r="1868" spans="1:15" x14ac:dyDescent="0.3">
      <c r="A1868" s="1" t="s">
        <v>332</v>
      </c>
      <c r="B1868" s="1" t="str">
        <f t="shared" si="203"/>
        <v>Junio 15 de 2020</v>
      </c>
      <c r="C1868" s="1" t="s">
        <v>428</v>
      </c>
      <c r="D1868" s="2">
        <v>2165.5500000000002</v>
      </c>
      <c r="E1868" s="1" t="s">
        <v>429</v>
      </c>
      <c r="F1868" s="3">
        <v>-4.7607529246195792</v>
      </c>
      <c r="G1868" s="1" t="s">
        <v>430</v>
      </c>
      <c r="H1868" s="8">
        <f>VLOOKUP(B1868,'TRM2'!C:D,2,0)</f>
        <v>3758.15</v>
      </c>
      <c r="I1868" s="9">
        <f t="shared" si="204"/>
        <v>8138461.7325000009</v>
      </c>
      <c r="J1868" s="7">
        <f t="shared" si="205"/>
        <v>8138.4617325000008</v>
      </c>
      <c r="K1868">
        <f>VLOOKUP(A1868,'Cacao Nacional'!B:D,3,0)</f>
        <v>7847.5</v>
      </c>
      <c r="L1868" t="str">
        <f t="shared" si="206"/>
        <v>Junio</v>
      </c>
      <c r="M1868" t="str">
        <f t="shared" si="207"/>
        <v>2020</v>
      </c>
      <c r="N1868" t="str">
        <f t="shared" si="208"/>
        <v>Junio de 2020</v>
      </c>
      <c r="O1868" s="24">
        <f t="shared" si="209"/>
        <v>43997</v>
      </c>
    </row>
    <row r="1869" spans="1:15" x14ac:dyDescent="0.3">
      <c r="A1869" s="1" t="s">
        <v>2007</v>
      </c>
      <c r="B1869" s="1" t="str">
        <f t="shared" si="203"/>
        <v>Junio 16 de 2020</v>
      </c>
      <c r="C1869" s="1" t="s">
        <v>428</v>
      </c>
      <c r="D1869" s="2">
        <v>2170.8200000000002</v>
      </c>
      <c r="E1869" s="1" t="s">
        <v>429</v>
      </c>
      <c r="F1869" s="3">
        <v>0.24335619126780642</v>
      </c>
      <c r="G1869" s="1" t="s">
        <v>430</v>
      </c>
      <c r="H1869" s="8">
        <f>VLOOKUP(B1869,'TRM2'!C:D,2,0)</f>
        <v>3758.15</v>
      </c>
      <c r="I1869" s="9">
        <f t="shared" si="204"/>
        <v>8158267.1830000011</v>
      </c>
      <c r="J1869" s="7">
        <f t="shared" si="205"/>
        <v>8158.2671830000008</v>
      </c>
      <c r="K1869" t="e">
        <f>VLOOKUP(A1869,'Cacao Nacional'!B:D,3,0)</f>
        <v>#N/A</v>
      </c>
      <c r="L1869" t="str">
        <f t="shared" si="206"/>
        <v>Junio</v>
      </c>
      <c r="M1869" t="str">
        <f t="shared" si="207"/>
        <v>2020</v>
      </c>
      <c r="N1869" t="str">
        <f t="shared" si="208"/>
        <v>Junio de 2020</v>
      </c>
      <c r="O1869" s="24">
        <f t="shared" si="209"/>
        <v>43998</v>
      </c>
    </row>
    <row r="1870" spans="1:15" x14ac:dyDescent="0.3">
      <c r="A1870" s="1" t="s">
        <v>2008</v>
      </c>
      <c r="B1870" s="1" t="str">
        <f t="shared" si="203"/>
        <v>Junio 17 de 2020</v>
      </c>
      <c r="C1870" s="1" t="s">
        <v>428</v>
      </c>
      <c r="D1870" s="2">
        <v>2136.19</v>
      </c>
      <c r="E1870" s="1" t="s">
        <v>429</v>
      </c>
      <c r="F1870" s="3">
        <v>-1.5952497213034755</v>
      </c>
      <c r="G1870" s="1" t="s">
        <v>430</v>
      </c>
      <c r="H1870" s="8">
        <f>VLOOKUP(B1870,'TRM2'!C:D,2,0)</f>
        <v>3741.88</v>
      </c>
      <c r="I1870" s="9">
        <f t="shared" si="204"/>
        <v>7993366.6372000007</v>
      </c>
      <c r="J1870" s="7">
        <f t="shared" si="205"/>
        <v>7993.3666372000007</v>
      </c>
      <c r="K1870" t="e">
        <f>VLOOKUP(A1870,'Cacao Nacional'!B:D,3,0)</f>
        <v>#N/A</v>
      </c>
      <c r="L1870" t="str">
        <f t="shared" si="206"/>
        <v>Junio</v>
      </c>
      <c r="M1870" t="str">
        <f t="shared" si="207"/>
        <v>2020</v>
      </c>
      <c r="N1870" t="str">
        <f t="shared" si="208"/>
        <v>Junio de 2020</v>
      </c>
      <c r="O1870" s="24">
        <f t="shared" si="209"/>
        <v>43999</v>
      </c>
    </row>
    <row r="1871" spans="1:15" x14ac:dyDescent="0.3">
      <c r="A1871" s="1" t="s">
        <v>2009</v>
      </c>
      <c r="B1871" s="1" t="str">
        <f t="shared" si="203"/>
        <v>Junio 18 de 2020</v>
      </c>
      <c r="C1871" s="1" t="s">
        <v>428</v>
      </c>
      <c r="D1871" s="2">
        <v>2150.54</v>
      </c>
      <c r="E1871" s="1" t="s">
        <v>429</v>
      </c>
      <c r="F1871" s="3">
        <v>0.67175672575940848</v>
      </c>
      <c r="G1871" s="1" t="s">
        <v>430</v>
      </c>
      <c r="H1871" s="8">
        <f>VLOOKUP(B1871,'TRM2'!C:D,2,0)</f>
        <v>3749.03</v>
      </c>
      <c r="I1871" s="9">
        <f t="shared" si="204"/>
        <v>8062438.9762000004</v>
      </c>
      <c r="J1871" s="7">
        <f t="shared" si="205"/>
        <v>8062.4389762000001</v>
      </c>
      <c r="K1871" t="e">
        <f>VLOOKUP(A1871,'Cacao Nacional'!B:D,3,0)</f>
        <v>#N/A</v>
      </c>
      <c r="L1871" t="str">
        <f t="shared" si="206"/>
        <v>Junio</v>
      </c>
      <c r="M1871" t="str">
        <f t="shared" si="207"/>
        <v>2020</v>
      </c>
      <c r="N1871" t="str">
        <f t="shared" si="208"/>
        <v>Junio de 2020</v>
      </c>
      <c r="O1871" s="24">
        <f t="shared" si="209"/>
        <v>44000</v>
      </c>
    </row>
    <row r="1872" spans="1:15" x14ac:dyDescent="0.3">
      <c r="A1872" s="1" t="s">
        <v>2010</v>
      </c>
      <c r="B1872" s="1" t="str">
        <f t="shared" si="203"/>
        <v>Junio 19 de 2020</v>
      </c>
      <c r="C1872" s="1" t="s">
        <v>428</v>
      </c>
      <c r="D1872" s="2">
        <v>2131.38</v>
      </c>
      <c r="E1872" s="1" t="s">
        <v>429</v>
      </c>
      <c r="F1872" s="3">
        <v>-0.89093901996707137</v>
      </c>
      <c r="G1872" s="1" t="s">
        <v>430</v>
      </c>
      <c r="H1872" s="8">
        <f>VLOOKUP(B1872,'TRM2'!C:D,2,0)</f>
        <v>3760.22</v>
      </c>
      <c r="I1872" s="9">
        <f t="shared" si="204"/>
        <v>8014457.7035999997</v>
      </c>
      <c r="J1872" s="7">
        <f t="shared" si="205"/>
        <v>8014.4577036000001</v>
      </c>
      <c r="K1872" t="e">
        <f>VLOOKUP(A1872,'Cacao Nacional'!B:D,3,0)</f>
        <v>#N/A</v>
      </c>
      <c r="L1872" t="str">
        <f t="shared" si="206"/>
        <v>Junio</v>
      </c>
      <c r="M1872" t="str">
        <f t="shared" si="207"/>
        <v>2020</v>
      </c>
      <c r="N1872" t="str">
        <f t="shared" si="208"/>
        <v>Junio de 2020</v>
      </c>
      <c r="O1872" s="24">
        <f t="shared" si="209"/>
        <v>44001</v>
      </c>
    </row>
    <row r="1873" spans="1:15" x14ac:dyDescent="0.3">
      <c r="A1873" s="1" t="s">
        <v>2011</v>
      </c>
      <c r="B1873" s="1" t="str">
        <f t="shared" si="203"/>
        <v>Junio 22 de 2020</v>
      </c>
      <c r="C1873" s="1" t="s">
        <v>428</v>
      </c>
      <c r="D1873" s="2">
        <v>2153.2800000000002</v>
      </c>
      <c r="E1873" s="1" t="s">
        <v>429</v>
      </c>
      <c r="F1873" s="3">
        <v>1.0275033077161317</v>
      </c>
      <c r="G1873" s="1" t="s">
        <v>430</v>
      </c>
      <c r="H1873" s="8">
        <f>VLOOKUP(B1873,'TRM2'!C:D,2,0)</f>
        <v>3733.27</v>
      </c>
      <c r="I1873" s="9">
        <f t="shared" si="204"/>
        <v>8038775.6256000008</v>
      </c>
      <c r="J1873" s="7">
        <f t="shared" si="205"/>
        <v>8038.7756256000011</v>
      </c>
      <c r="K1873">
        <f>VLOOKUP(A1873,'Cacao Nacional'!B:D,3,0)</f>
        <v>7520.7</v>
      </c>
      <c r="L1873" t="str">
        <f t="shared" si="206"/>
        <v>Junio</v>
      </c>
      <c r="M1873" t="str">
        <f t="shared" si="207"/>
        <v>2020</v>
      </c>
      <c r="N1873" t="str">
        <f t="shared" si="208"/>
        <v>Junio de 2020</v>
      </c>
      <c r="O1873" s="24">
        <f t="shared" si="209"/>
        <v>44004</v>
      </c>
    </row>
    <row r="1874" spans="1:15" x14ac:dyDescent="0.3">
      <c r="A1874" s="1" t="s">
        <v>2012</v>
      </c>
      <c r="B1874" s="1" t="str">
        <f t="shared" si="203"/>
        <v>Junio 23 de 2020</v>
      </c>
      <c r="C1874" s="1" t="s">
        <v>428</v>
      </c>
      <c r="D1874" s="2">
        <v>2162.25</v>
      </c>
      <c r="E1874" s="1" t="s">
        <v>429</v>
      </c>
      <c r="F1874" s="3">
        <v>0.41657378510921944</v>
      </c>
      <c r="G1874" s="1" t="s">
        <v>430</v>
      </c>
      <c r="H1874" s="8">
        <f>VLOOKUP(B1874,'TRM2'!C:D,2,0)</f>
        <v>3733.27</v>
      </c>
      <c r="I1874" s="9">
        <f t="shared" si="204"/>
        <v>8072263.0575000001</v>
      </c>
      <c r="J1874" s="7">
        <f t="shared" si="205"/>
        <v>8072.2630575000003</v>
      </c>
      <c r="K1874" t="e">
        <f>VLOOKUP(A1874,'Cacao Nacional'!B:D,3,0)</f>
        <v>#N/A</v>
      </c>
      <c r="L1874" t="str">
        <f t="shared" si="206"/>
        <v>Junio</v>
      </c>
      <c r="M1874" t="str">
        <f t="shared" si="207"/>
        <v>2020</v>
      </c>
      <c r="N1874" t="str">
        <f t="shared" si="208"/>
        <v>Junio de 2020</v>
      </c>
      <c r="O1874" s="24">
        <f t="shared" si="209"/>
        <v>44005</v>
      </c>
    </row>
    <row r="1875" spans="1:15" x14ac:dyDescent="0.3">
      <c r="A1875" s="1" t="s">
        <v>2013</v>
      </c>
      <c r="B1875" s="1" t="str">
        <f t="shared" si="203"/>
        <v>Junio 24 de 2020</v>
      </c>
      <c r="C1875" s="1" t="s">
        <v>428</v>
      </c>
      <c r="D1875" s="2">
        <v>2170.44</v>
      </c>
      <c r="E1875" s="1" t="s">
        <v>429</v>
      </c>
      <c r="F1875" s="3">
        <v>0.37877211238293695</v>
      </c>
      <c r="G1875" s="1" t="s">
        <v>430</v>
      </c>
      <c r="H1875" s="8">
        <f>VLOOKUP(B1875,'TRM2'!C:D,2,0)</f>
        <v>3706.06</v>
      </c>
      <c r="I1875" s="9">
        <f t="shared" si="204"/>
        <v>8043780.8663999997</v>
      </c>
      <c r="J1875" s="7">
        <f t="shared" si="205"/>
        <v>8043.7808663999995</v>
      </c>
      <c r="K1875" t="e">
        <f>VLOOKUP(A1875,'Cacao Nacional'!B:D,3,0)</f>
        <v>#N/A</v>
      </c>
      <c r="L1875" t="str">
        <f t="shared" si="206"/>
        <v>Junio</v>
      </c>
      <c r="M1875" t="str">
        <f t="shared" si="207"/>
        <v>2020</v>
      </c>
      <c r="N1875" t="str">
        <f t="shared" si="208"/>
        <v>Junio de 2020</v>
      </c>
      <c r="O1875" s="24">
        <f t="shared" si="209"/>
        <v>44006</v>
      </c>
    </row>
    <row r="1876" spans="1:15" x14ac:dyDescent="0.3">
      <c r="A1876" s="1" t="s">
        <v>2014</v>
      </c>
      <c r="B1876" s="1" t="str">
        <f t="shared" si="203"/>
        <v>Junio 25 de 2020</v>
      </c>
      <c r="C1876" s="1" t="s">
        <v>428</v>
      </c>
      <c r="D1876" s="2">
        <v>2233.09</v>
      </c>
      <c r="E1876" s="1" t="s">
        <v>429</v>
      </c>
      <c r="F1876" s="3">
        <v>2.8865114907576386</v>
      </c>
      <c r="G1876" s="1" t="s">
        <v>430</v>
      </c>
      <c r="H1876" s="8">
        <f>VLOOKUP(B1876,'TRM2'!C:D,2,0)</f>
        <v>3722.27</v>
      </c>
      <c r="I1876" s="9">
        <f t="shared" si="204"/>
        <v>8312163.9143000003</v>
      </c>
      <c r="J1876" s="7">
        <f t="shared" si="205"/>
        <v>8312.1639143000011</v>
      </c>
      <c r="K1876" t="e">
        <f>VLOOKUP(A1876,'Cacao Nacional'!B:D,3,0)</f>
        <v>#N/A</v>
      </c>
      <c r="L1876" t="str">
        <f t="shared" si="206"/>
        <v>Junio</v>
      </c>
      <c r="M1876" t="str">
        <f t="shared" si="207"/>
        <v>2020</v>
      </c>
      <c r="N1876" t="str">
        <f t="shared" si="208"/>
        <v>Junio de 2020</v>
      </c>
      <c r="O1876" s="24">
        <f t="shared" si="209"/>
        <v>44007</v>
      </c>
    </row>
    <row r="1877" spans="1:15" x14ac:dyDescent="0.3">
      <c r="A1877" s="1" t="s">
        <v>2015</v>
      </c>
      <c r="B1877" s="1" t="str">
        <f t="shared" si="203"/>
        <v>Junio 26 de 2020</v>
      </c>
      <c r="C1877" s="1" t="s">
        <v>428</v>
      </c>
      <c r="D1877" s="2">
        <v>2143.27</v>
      </c>
      <c r="E1877" s="1" t="s">
        <v>429</v>
      </c>
      <c r="F1877" s="3">
        <v>-4.0222292876686634</v>
      </c>
      <c r="G1877" s="1" t="s">
        <v>430</v>
      </c>
      <c r="H1877" s="8">
        <f>VLOOKUP(B1877,'TRM2'!C:D,2,0)</f>
        <v>3735.93</v>
      </c>
      <c r="I1877" s="9">
        <f t="shared" si="204"/>
        <v>8007106.6910999995</v>
      </c>
      <c r="J1877" s="7">
        <f t="shared" si="205"/>
        <v>8007.1066910999998</v>
      </c>
      <c r="K1877" t="e">
        <f>VLOOKUP(A1877,'Cacao Nacional'!B:D,3,0)</f>
        <v>#N/A</v>
      </c>
      <c r="L1877" t="str">
        <f t="shared" si="206"/>
        <v>Junio</v>
      </c>
      <c r="M1877" t="str">
        <f t="shared" si="207"/>
        <v>2020</v>
      </c>
      <c r="N1877" t="str">
        <f t="shared" si="208"/>
        <v>Junio de 2020</v>
      </c>
      <c r="O1877" s="24">
        <f t="shared" si="209"/>
        <v>44008</v>
      </c>
    </row>
    <row r="1878" spans="1:15" x14ac:dyDescent="0.3">
      <c r="A1878" s="1" t="s">
        <v>333</v>
      </c>
      <c r="B1878" s="1" t="str">
        <f t="shared" si="203"/>
        <v>Junio 29 de 2020</v>
      </c>
      <c r="C1878" s="1" t="s">
        <v>428</v>
      </c>
      <c r="D1878" s="2">
        <v>2121.64</v>
      </c>
      <c r="E1878" s="1" t="s">
        <v>429</v>
      </c>
      <c r="F1878" s="3">
        <v>-1.0092055597288307</v>
      </c>
      <c r="G1878" s="1" t="s">
        <v>430</v>
      </c>
      <c r="H1878" s="8">
        <f>VLOOKUP(B1878,'TRM2'!C:D,2,0)</f>
        <v>3758.91</v>
      </c>
      <c r="I1878" s="9">
        <f t="shared" si="204"/>
        <v>7975053.8123999992</v>
      </c>
      <c r="J1878" s="7">
        <f t="shared" si="205"/>
        <v>7975.0538123999995</v>
      </c>
      <c r="K1878">
        <f>VLOOKUP(A1878,'Cacao Nacional'!B:D,3,0)</f>
        <v>7479.7</v>
      </c>
      <c r="L1878" t="str">
        <f t="shared" si="206"/>
        <v>Junio</v>
      </c>
      <c r="M1878" t="str">
        <f t="shared" si="207"/>
        <v>2020</v>
      </c>
      <c r="N1878" t="str">
        <f t="shared" si="208"/>
        <v>Junio de 2020</v>
      </c>
      <c r="O1878" s="24">
        <f t="shared" si="209"/>
        <v>44011</v>
      </c>
    </row>
    <row r="1879" spans="1:15" x14ac:dyDescent="0.3">
      <c r="A1879" s="1" t="s">
        <v>2016</v>
      </c>
      <c r="B1879" s="1" t="str">
        <f t="shared" si="203"/>
        <v>Junio 30 de 2020</v>
      </c>
      <c r="C1879" s="1" t="s">
        <v>428</v>
      </c>
      <c r="D1879" s="2">
        <v>2081.06</v>
      </c>
      <c r="E1879" s="1" t="s">
        <v>429</v>
      </c>
      <c r="F1879" s="3">
        <v>-1.9126713297260578</v>
      </c>
      <c r="G1879" s="1" t="s">
        <v>430</v>
      </c>
      <c r="H1879" s="8">
        <f>VLOOKUP(B1879,'TRM2'!C:D,2,0)</f>
        <v>3758.91</v>
      </c>
      <c r="I1879" s="9">
        <f t="shared" si="204"/>
        <v>7822517.2445999999</v>
      </c>
      <c r="J1879" s="7">
        <f t="shared" si="205"/>
        <v>7822.5172445999997</v>
      </c>
      <c r="K1879" t="e">
        <f>VLOOKUP(A1879,'Cacao Nacional'!B:D,3,0)</f>
        <v>#N/A</v>
      </c>
      <c r="L1879" t="str">
        <f t="shared" si="206"/>
        <v>Junio</v>
      </c>
      <c r="M1879" t="str">
        <f t="shared" si="207"/>
        <v>2020</v>
      </c>
      <c r="N1879" t="str">
        <f t="shared" si="208"/>
        <v>Junio de 2020</v>
      </c>
      <c r="O1879" s="24">
        <f t="shared" si="209"/>
        <v>44012</v>
      </c>
    </row>
    <row r="1880" spans="1:15" x14ac:dyDescent="0.3">
      <c r="A1880" s="1" t="s">
        <v>2017</v>
      </c>
      <c r="B1880" s="1" t="str">
        <f t="shared" si="203"/>
        <v>Julio 1 de 2020</v>
      </c>
      <c r="C1880" s="1" t="s">
        <v>428</v>
      </c>
      <c r="D1880" s="2">
        <v>2072.7600000000002</v>
      </c>
      <c r="E1880" s="1" t="s">
        <v>429</v>
      </c>
      <c r="F1880" s="3">
        <v>-0.39883520898002589</v>
      </c>
      <c r="G1880" s="1" t="s">
        <v>430</v>
      </c>
      <c r="H1880" s="8">
        <f>VLOOKUP(B1880,'TRM2'!C:D,2,0)</f>
        <v>3756.28</v>
      </c>
      <c r="I1880" s="9">
        <f t="shared" si="204"/>
        <v>7785866.9328000015</v>
      </c>
      <c r="J1880" s="7">
        <f t="shared" si="205"/>
        <v>7785.8669328000015</v>
      </c>
      <c r="K1880" t="e">
        <f>VLOOKUP(A1880,'Cacao Nacional'!B:D,3,0)</f>
        <v>#N/A</v>
      </c>
      <c r="L1880" t="str">
        <f t="shared" si="206"/>
        <v>Julio</v>
      </c>
      <c r="M1880" t="str">
        <f t="shared" si="207"/>
        <v>2020</v>
      </c>
      <c r="N1880" t="str">
        <f t="shared" si="208"/>
        <v>Julio de 2020</v>
      </c>
      <c r="O1880" s="24">
        <f t="shared" si="209"/>
        <v>44013</v>
      </c>
    </row>
    <row r="1881" spans="1:15" x14ac:dyDescent="0.3">
      <c r="A1881" s="1" t="s">
        <v>2018</v>
      </c>
      <c r="B1881" s="1" t="str">
        <f t="shared" si="203"/>
        <v>Julio 2 de 2020</v>
      </c>
      <c r="C1881" s="1" t="s">
        <v>428</v>
      </c>
      <c r="D1881" s="2">
        <v>2083.84</v>
      </c>
      <c r="E1881" s="1" t="s">
        <v>429</v>
      </c>
      <c r="F1881" s="3">
        <v>0.53455296319882317</v>
      </c>
      <c r="G1881" s="1" t="s">
        <v>430</v>
      </c>
      <c r="H1881" s="8">
        <f>VLOOKUP(B1881,'TRM2'!C:D,2,0)</f>
        <v>3723.67</v>
      </c>
      <c r="I1881" s="9">
        <f t="shared" si="204"/>
        <v>7759532.4928000011</v>
      </c>
      <c r="J1881" s="7">
        <f t="shared" si="205"/>
        <v>7759.5324928000009</v>
      </c>
      <c r="K1881" t="e">
        <f>VLOOKUP(A1881,'Cacao Nacional'!B:D,3,0)</f>
        <v>#N/A</v>
      </c>
      <c r="L1881" t="str">
        <f t="shared" si="206"/>
        <v>Julio</v>
      </c>
      <c r="M1881" t="str">
        <f t="shared" si="207"/>
        <v>2020</v>
      </c>
      <c r="N1881" t="str">
        <f t="shared" si="208"/>
        <v>Julio de 2020</v>
      </c>
      <c r="O1881" s="24">
        <f t="shared" si="209"/>
        <v>44014</v>
      </c>
    </row>
    <row r="1882" spans="1:15" x14ac:dyDescent="0.3">
      <c r="A1882" s="1" t="s">
        <v>2019</v>
      </c>
      <c r="B1882" s="1" t="str">
        <f t="shared" si="203"/>
        <v>Julio 3 de 2020</v>
      </c>
      <c r="C1882" s="1" t="s">
        <v>428</v>
      </c>
      <c r="D1882" s="2">
        <v>2071.17</v>
      </c>
      <c r="E1882" s="1" t="s">
        <v>429</v>
      </c>
      <c r="F1882" s="3">
        <v>-0.60801213144963495</v>
      </c>
      <c r="G1882" s="1" t="s">
        <v>430</v>
      </c>
      <c r="H1882" s="8">
        <f>VLOOKUP(B1882,'TRM2'!C:D,2,0)</f>
        <v>3660.18</v>
      </c>
      <c r="I1882" s="9">
        <f t="shared" si="204"/>
        <v>7580855.0105999997</v>
      </c>
      <c r="J1882" s="7">
        <f t="shared" si="205"/>
        <v>7580.8550105999993</v>
      </c>
      <c r="K1882" t="e">
        <f>VLOOKUP(A1882,'Cacao Nacional'!B:D,3,0)</f>
        <v>#N/A</v>
      </c>
      <c r="L1882" t="str">
        <f t="shared" si="206"/>
        <v>Julio</v>
      </c>
      <c r="M1882" t="str">
        <f t="shared" si="207"/>
        <v>2020</v>
      </c>
      <c r="N1882" t="str">
        <f t="shared" si="208"/>
        <v>Julio de 2020</v>
      </c>
      <c r="O1882" s="24">
        <f t="shared" si="209"/>
        <v>44015</v>
      </c>
    </row>
    <row r="1883" spans="1:15" x14ac:dyDescent="0.3">
      <c r="A1883" s="1" t="s">
        <v>334</v>
      </c>
      <c r="B1883" s="1" t="str">
        <f t="shared" si="203"/>
        <v>Julio 6 de 2020</v>
      </c>
      <c r="C1883" s="1" t="s">
        <v>428</v>
      </c>
      <c r="D1883" s="2">
        <v>2070.92</v>
      </c>
      <c r="E1883" s="1" t="s">
        <v>429</v>
      </c>
      <c r="F1883" s="3">
        <v>-1.207047224515612E-2</v>
      </c>
      <c r="G1883" s="1" t="s">
        <v>430</v>
      </c>
      <c r="H1883" s="8">
        <f>VLOOKUP(B1883,'TRM2'!C:D,2,0)</f>
        <v>3645.9</v>
      </c>
      <c r="I1883" s="9">
        <f t="shared" si="204"/>
        <v>7550367.2280000001</v>
      </c>
      <c r="J1883" s="7">
        <f t="shared" si="205"/>
        <v>7550.3672280000001</v>
      </c>
      <c r="K1883">
        <f>VLOOKUP(A1883,'Cacao Nacional'!B:D,3,0)</f>
        <v>7215.5</v>
      </c>
      <c r="L1883" t="str">
        <f t="shared" si="206"/>
        <v>Julio</v>
      </c>
      <c r="M1883" t="str">
        <f t="shared" si="207"/>
        <v>2020</v>
      </c>
      <c r="N1883" t="str">
        <f t="shared" si="208"/>
        <v>Julio de 2020</v>
      </c>
      <c r="O1883" s="24">
        <f t="shared" si="209"/>
        <v>44018</v>
      </c>
    </row>
    <row r="1884" spans="1:15" x14ac:dyDescent="0.3">
      <c r="A1884" s="1" t="s">
        <v>2020</v>
      </c>
      <c r="B1884" s="1" t="str">
        <f t="shared" si="203"/>
        <v>Julio 7 de 2020</v>
      </c>
      <c r="C1884" s="1" t="s">
        <v>428</v>
      </c>
      <c r="D1884" s="2">
        <v>2070.42</v>
      </c>
      <c r="E1884" s="1" t="s">
        <v>429</v>
      </c>
      <c r="F1884" s="3">
        <v>-2.414385876808375E-2</v>
      </c>
      <c r="G1884" s="1" t="s">
        <v>430</v>
      </c>
      <c r="H1884" s="8">
        <f>VLOOKUP(B1884,'TRM2'!C:D,2,0)</f>
        <v>3633.32</v>
      </c>
      <c r="I1884" s="9">
        <f t="shared" si="204"/>
        <v>7522498.3944000006</v>
      </c>
      <c r="J1884" s="7">
        <f t="shared" si="205"/>
        <v>7522.4983944000005</v>
      </c>
      <c r="K1884" t="e">
        <f>VLOOKUP(A1884,'Cacao Nacional'!B:D,3,0)</f>
        <v>#N/A</v>
      </c>
      <c r="L1884" t="str">
        <f t="shared" si="206"/>
        <v>Julio</v>
      </c>
      <c r="M1884" t="str">
        <f t="shared" si="207"/>
        <v>2020</v>
      </c>
      <c r="N1884" t="str">
        <f t="shared" si="208"/>
        <v>Julio de 2020</v>
      </c>
      <c r="O1884" s="24">
        <f t="shared" si="209"/>
        <v>44019</v>
      </c>
    </row>
    <row r="1885" spans="1:15" x14ac:dyDescent="0.3">
      <c r="A1885" s="1" t="s">
        <v>2021</v>
      </c>
      <c r="B1885" s="1" t="str">
        <f t="shared" si="203"/>
        <v>Julio 8 de 2020</v>
      </c>
      <c r="C1885" s="1" t="s">
        <v>428</v>
      </c>
      <c r="D1885" s="2">
        <v>2034.09</v>
      </c>
      <c r="E1885" s="1" t="s">
        <v>429</v>
      </c>
      <c r="F1885" s="3">
        <v>-1.7547164343466617</v>
      </c>
      <c r="G1885" s="1" t="s">
        <v>430</v>
      </c>
      <c r="H1885" s="8">
        <f>VLOOKUP(B1885,'TRM2'!C:D,2,0)</f>
        <v>3631.54</v>
      </c>
      <c r="I1885" s="9">
        <f t="shared" si="204"/>
        <v>7386879.1985999998</v>
      </c>
      <c r="J1885" s="7">
        <f t="shared" si="205"/>
        <v>7386.8791985999997</v>
      </c>
      <c r="K1885" t="e">
        <f>VLOOKUP(A1885,'Cacao Nacional'!B:D,3,0)</f>
        <v>#N/A</v>
      </c>
      <c r="L1885" t="str">
        <f t="shared" si="206"/>
        <v>Julio</v>
      </c>
      <c r="M1885" t="str">
        <f t="shared" si="207"/>
        <v>2020</v>
      </c>
      <c r="N1885" t="str">
        <f t="shared" si="208"/>
        <v>Julio de 2020</v>
      </c>
      <c r="O1885" s="24">
        <f t="shared" si="209"/>
        <v>44020</v>
      </c>
    </row>
    <row r="1886" spans="1:15" x14ac:dyDescent="0.3">
      <c r="A1886" s="1" t="s">
        <v>2022</v>
      </c>
      <c r="B1886" s="1" t="str">
        <f t="shared" si="203"/>
        <v>Julio 9 de 2020</v>
      </c>
      <c r="C1886" s="1" t="s">
        <v>428</v>
      </c>
      <c r="D1886" s="2">
        <v>2062.89</v>
      </c>
      <c r="E1886" s="1" t="s">
        <v>429</v>
      </c>
      <c r="F1886" s="3">
        <v>1.4158665545772289</v>
      </c>
      <c r="G1886" s="1" t="s">
        <v>430</v>
      </c>
      <c r="H1886" s="8">
        <f>VLOOKUP(B1886,'TRM2'!C:D,2,0)</f>
        <v>3625.61</v>
      </c>
      <c r="I1886" s="9">
        <f t="shared" si="204"/>
        <v>7479234.6129000001</v>
      </c>
      <c r="J1886" s="7">
        <f t="shared" si="205"/>
        <v>7479.2346128999998</v>
      </c>
      <c r="K1886" t="e">
        <f>VLOOKUP(A1886,'Cacao Nacional'!B:D,3,0)</f>
        <v>#N/A</v>
      </c>
      <c r="L1886" t="str">
        <f t="shared" si="206"/>
        <v>Julio</v>
      </c>
      <c r="M1886" t="str">
        <f t="shared" si="207"/>
        <v>2020</v>
      </c>
      <c r="N1886" t="str">
        <f t="shared" si="208"/>
        <v>Julio de 2020</v>
      </c>
      <c r="O1886" s="24">
        <f t="shared" si="209"/>
        <v>44021</v>
      </c>
    </row>
    <row r="1887" spans="1:15" x14ac:dyDescent="0.3">
      <c r="A1887" s="1" t="s">
        <v>2023</v>
      </c>
      <c r="B1887" s="1" t="str">
        <f t="shared" si="203"/>
        <v>Julio 10 de 2020</v>
      </c>
      <c r="C1887" s="1" t="s">
        <v>428</v>
      </c>
      <c r="D1887" s="2">
        <v>2085.34</v>
      </c>
      <c r="E1887" s="1" t="s">
        <v>429</v>
      </c>
      <c r="F1887" s="3">
        <v>1.0882790648071528</v>
      </c>
      <c r="G1887" s="1" t="s">
        <v>430</v>
      </c>
      <c r="H1887" s="8">
        <f>VLOOKUP(B1887,'TRM2'!C:D,2,0)</f>
        <v>3633.42</v>
      </c>
      <c r="I1887" s="9">
        <f t="shared" si="204"/>
        <v>7576916.0628000004</v>
      </c>
      <c r="J1887" s="7">
        <f t="shared" si="205"/>
        <v>7576.9160628000009</v>
      </c>
      <c r="K1887" t="e">
        <f>VLOOKUP(A1887,'Cacao Nacional'!B:D,3,0)</f>
        <v>#N/A</v>
      </c>
      <c r="L1887" t="str">
        <f t="shared" si="206"/>
        <v>Julio</v>
      </c>
      <c r="M1887" t="str">
        <f t="shared" si="207"/>
        <v>2020</v>
      </c>
      <c r="N1887" t="str">
        <f t="shared" si="208"/>
        <v>Julio de 2020</v>
      </c>
      <c r="O1887" s="24">
        <f t="shared" si="209"/>
        <v>44022</v>
      </c>
    </row>
    <row r="1888" spans="1:15" x14ac:dyDescent="0.3">
      <c r="A1888" s="1" t="s">
        <v>335</v>
      </c>
      <c r="B1888" s="1" t="str">
        <f t="shared" si="203"/>
        <v>Julio 13 de 2020</v>
      </c>
      <c r="C1888" s="1" t="s">
        <v>428</v>
      </c>
      <c r="D1888" s="2">
        <v>2088.4699999999998</v>
      </c>
      <c r="E1888" s="1" t="s">
        <v>429</v>
      </c>
      <c r="F1888" s="3">
        <v>0.15009542808365323</v>
      </c>
      <c r="G1888" s="1" t="s">
        <v>430</v>
      </c>
      <c r="H1888" s="8">
        <f>VLOOKUP(B1888,'TRM2'!C:D,2,0)</f>
        <v>3615.75</v>
      </c>
      <c r="I1888" s="9">
        <f t="shared" si="204"/>
        <v>7551385.4024999989</v>
      </c>
      <c r="J1888" s="7">
        <f t="shared" si="205"/>
        <v>7551.3854024999991</v>
      </c>
      <c r="K1888">
        <f>VLOOKUP(A1888,'Cacao Nacional'!B:D,3,0)</f>
        <v>6877.7</v>
      </c>
      <c r="L1888" t="str">
        <f t="shared" si="206"/>
        <v>Julio</v>
      </c>
      <c r="M1888" t="str">
        <f t="shared" si="207"/>
        <v>2020</v>
      </c>
      <c r="N1888" t="str">
        <f t="shared" si="208"/>
        <v>Julio de 2020</v>
      </c>
      <c r="O1888" s="24">
        <f t="shared" si="209"/>
        <v>44025</v>
      </c>
    </row>
    <row r="1889" spans="1:15" x14ac:dyDescent="0.3">
      <c r="A1889" s="1" t="s">
        <v>2024</v>
      </c>
      <c r="B1889" s="1" t="str">
        <f t="shared" si="203"/>
        <v>Julio 14 de 2020</v>
      </c>
      <c r="C1889" s="1" t="s">
        <v>428</v>
      </c>
      <c r="D1889" s="2">
        <v>2063.8200000000002</v>
      </c>
      <c r="E1889" s="1" t="s">
        <v>429</v>
      </c>
      <c r="F1889" s="3">
        <v>-1.1802898772785646</v>
      </c>
      <c r="G1889" s="1" t="s">
        <v>430</v>
      </c>
      <c r="H1889" s="8">
        <f>VLOOKUP(B1889,'TRM2'!C:D,2,0)</f>
        <v>3617.22</v>
      </c>
      <c r="I1889" s="9">
        <f t="shared" si="204"/>
        <v>7465290.9803999998</v>
      </c>
      <c r="J1889" s="7">
        <f t="shared" si="205"/>
        <v>7465.2909804000001</v>
      </c>
      <c r="K1889" t="e">
        <f>VLOOKUP(A1889,'Cacao Nacional'!B:D,3,0)</f>
        <v>#N/A</v>
      </c>
      <c r="L1889" t="str">
        <f t="shared" si="206"/>
        <v>Julio</v>
      </c>
      <c r="M1889" t="str">
        <f t="shared" si="207"/>
        <v>2020</v>
      </c>
      <c r="N1889" t="str">
        <f t="shared" si="208"/>
        <v>Julio de 2020</v>
      </c>
      <c r="O1889" s="24">
        <f t="shared" si="209"/>
        <v>44026</v>
      </c>
    </row>
    <row r="1890" spans="1:15" x14ac:dyDescent="0.3">
      <c r="A1890" s="1" t="s">
        <v>2025</v>
      </c>
      <c r="B1890" s="1" t="str">
        <f t="shared" si="203"/>
        <v>Julio 15 de 2020</v>
      </c>
      <c r="C1890" s="1" t="s">
        <v>428</v>
      </c>
      <c r="D1890" s="2">
        <v>2045.65</v>
      </c>
      <c r="E1890" s="1" t="s">
        <v>429</v>
      </c>
      <c r="F1890" s="3">
        <v>-0.88040623697803444</v>
      </c>
      <c r="G1890" s="1" t="s">
        <v>430</v>
      </c>
      <c r="H1890" s="8">
        <f>VLOOKUP(B1890,'TRM2'!C:D,2,0)</f>
        <v>3638.22</v>
      </c>
      <c r="I1890" s="9">
        <f t="shared" si="204"/>
        <v>7442524.7429999998</v>
      </c>
      <c r="J1890" s="7">
        <f t="shared" si="205"/>
        <v>7442.5247429999999</v>
      </c>
      <c r="K1890" t="e">
        <f>VLOOKUP(A1890,'Cacao Nacional'!B:D,3,0)</f>
        <v>#N/A</v>
      </c>
      <c r="L1890" t="str">
        <f t="shared" si="206"/>
        <v>Julio</v>
      </c>
      <c r="M1890" t="str">
        <f t="shared" si="207"/>
        <v>2020</v>
      </c>
      <c r="N1890" t="str">
        <f t="shared" si="208"/>
        <v>Julio de 2020</v>
      </c>
      <c r="O1890" s="24">
        <f t="shared" si="209"/>
        <v>44027</v>
      </c>
    </row>
    <row r="1891" spans="1:15" x14ac:dyDescent="0.3">
      <c r="A1891" s="1" t="s">
        <v>2026</v>
      </c>
      <c r="B1891" s="1" t="str">
        <f t="shared" si="203"/>
        <v>Julio 16 de 2020</v>
      </c>
      <c r="C1891" s="1" t="s">
        <v>428</v>
      </c>
      <c r="D1891" s="2">
        <v>2061.61</v>
      </c>
      <c r="E1891" s="1" t="s">
        <v>429</v>
      </c>
      <c r="F1891" s="3">
        <v>0.78019211497568186</v>
      </c>
      <c r="G1891" s="1" t="s">
        <v>430</v>
      </c>
      <c r="H1891" s="8">
        <f>VLOOKUP(B1891,'TRM2'!C:D,2,0)</f>
        <v>3611.61</v>
      </c>
      <c r="I1891" s="9">
        <f t="shared" si="204"/>
        <v>7445731.2921000011</v>
      </c>
      <c r="J1891" s="7">
        <f t="shared" si="205"/>
        <v>7445.7312921000012</v>
      </c>
      <c r="K1891" t="e">
        <f>VLOOKUP(A1891,'Cacao Nacional'!B:D,3,0)</f>
        <v>#N/A</v>
      </c>
      <c r="L1891" t="str">
        <f t="shared" si="206"/>
        <v>Julio</v>
      </c>
      <c r="M1891" t="str">
        <f t="shared" si="207"/>
        <v>2020</v>
      </c>
      <c r="N1891" t="str">
        <f t="shared" si="208"/>
        <v>Julio de 2020</v>
      </c>
      <c r="O1891" s="24">
        <f t="shared" si="209"/>
        <v>44028</v>
      </c>
    </row>
    <row r="1892" spans="1:15" x14ac:dyDescent="0.3">
      <c r="A1892" s="1" t="s">
        <v>2027</v>
      </c>
      <c r="B1892" s="1" t="str">
        <f t="shared" si="203"/>
        <v>Julio 17 de 2020</v>
      </c>
      <c r="C1892" s="1" t="s">
        <v>428</v>
      </c>
      <c r="D1892" s="2">
        <v>2061.39</v>
      </c>
      <c r="E1892" s="1" t="s">
        <v>429</v>
      </c>
      <c r="F1892" s="3">
        <v>-1.0671271482009432E-2</v>
      </c>
      <c r="G1892" s="1" t="s">
        <v>430</v>
      </c>
      <c r="H1892" s="8">
        <f>VLOOKUP(B1892,'TRM2'!C:D,2,0)</f>
        <v>3627.86</v>
      </c>
      <c r="I1892" s="9">
        <f t="shared" si="204"/>
        <v>7478434.3253999995</v>
      </c>
      <c r="J1892" s="7">
        <f t="shared" si="205"/>
        <v>7478.4343253999996</v>
      </c>
      <c r="K1892" t="e">
        <f>VLOOKUP(A1892,'Cacao Nacional'!B:D,3,0)</f>
        <v>#N/A</v>
      </c>
      <c r="L1892" t="str">
        <f t="shared" si="206"/>
        <v>Julio</v>
      </c>
      <c r="M1892" t="str">
        <f t="shared" si="207"/>
        <v>2020</v>
      </c>
      <c r="N1892" t="str">
        <f t="shared" si="208"/>
        <v>Julio de 2020</v>
      </c>
      <c r="O1892" s="24">
        <f t="shared" si="209"/>
        <v>44029</v>
      </c>
    </row>
    <row r="1893" spans="1:15" x14ac:dyDescent="0.3">
      <c r="A1893" s="1" t="s">
        <v>336</v>
      </c>
      <c r="B1893" s="1" t="str">
        <f t="shared" si="203"/>
        <v>Julio 20 de 2020</v>
      </c>
      <c r="C1893" s="1" t="s">
        <v>428</v>
      </c>
      <c r="D1893" s="2">
        <v>2099.23</v>
      </c>
      <c r="E1893" s="1" t="s">
        <v>429</v>
      </c>
      <c r="F1893" s="3">
        <v>1.8356545825874846</v>
      </c>
      <c r="G1893" s="1" t="s">
        <v>430</v>
      </c>
      <c r="H1893" s="8">
        <f>VLOOKUP(B1893,'TRM2'!C:D,2,0)</f>
        <v>3651.93</v>
      </c>
      <c r="I1893" s="9">
        <f t="shared" si="204"/>
        <v>7666241.0138999997</v>
      </c>
      <c r="J1893" s="7">
        <f t="shared" si="205"/>
        <v>7666.2410138999994</v>
      </c>
      <c r="K1893">
        <f>VLOOKUP(A1893,'Cacao Nacional'!B:D,3,0)</f>
        <v>6940</v>
      </c>
      <c r="L1893" t="str">
        <f t="shared" si="206"/>
        <v>Julio</v>
      </c>
      <c r="M1893" t="str">
        <f t="shared" si="207"/>
        <v>2020</v>
      </c>
      <c r="N1893" t="str">
        <f t="shared" si="208"/>
        <v>Julio de 2020</v>
      </c>
      <c r="O1893" s="24">
        <f t="shared" si="209"/>
        <v>44032</v>
      </c>
    </row>
    <row r="1894" spans="1:15" x14ac:dyDescent="0.3">
      <c r="A1894" s="1" t="s">
        <v>2028</v>
      </c>
      <c r="B1894" s="1" t="str">
        <f t="shared" si="203"/>
        <v>Julio 21 de 2020</v>
      </c>
      <c r="C1894" s="1" t="s">
        <v>428</v>
      </c>
      <c r="D1894" s="2">
        <v>2073.1799999999998</v>
      </c>
      <c r="E1894" s="1" t="s">
        <v>429</v>
      </c>
      <c r="F1894" s="3">
        <v>-1.2409311985823461</v>
      </c>
      <c r="G1894" s="1" t="s">
        <v>430</v>
      </c>
      <c r="H1894" s="8">
        <f>VLOOKUP(B1894,'TRM2'!C:D,2,0)</f>
        <v>3651.93</v>
      </c>
      <c r="I1894" s="9">
        <f t="shared" si="204"/>
        <v>7571108.2373999991</v>
      </c>
      <c r="J1894" s="7">
        <f t="shared" si="205"/>
        <v>7571.1082373999989</v>
      </c>
      <c r="K1894" t="e">
        <f>VLOOKUP(A1894,'Cacao Nacional'!B:D,3,0)</f>
        <v>#N/A</v>
      </c>
      <c r="L1894" t="str">
        <f t="shared" si="206"/>
        <v>Julio</v>
      </c>
      <c r="M1894" t="str">
        <f t="shared" si="207"/>
        <v>2020</v>
      </c>
      <c r="N1894" t="str">
        <f t="shared" si="208"/>
        <v>Julio de 2020</v>
      </c>
      <c r="O1894" s="24">
        <f t="shared" si="209"/>
        <v>44033</v>
      </c>
    </row>
    <row r="1895" spans="1:15" x14ac:dyDescent="0.3">
      <c r="A1895" s="1" t="s">
        <v>2029</v>
      </c>
      <c r="B1895" s="1" t="str">
        <f t="shared" si="203"/>
        <v>Julio 22 de 2020</v>
      </c>
      <c r="C1895" s="1" t="s">
        <v>428</v>
      </c>
      <c r="D1895" s="2">
        <v>2089.0300000000002</v>
      </c>
      <c r="E1895" s="1" t="s">
        <v>429</v>
      </c>
      <c r="F1895" s="3">
        <v>0.7645259938838096</v>
      </c>
      <c r="G1895" s="1" t="s">
        <v>430</v>
      </c>
      <c r="H1895" s="8">
        <f>VLOOKUP(B1895,'TRM2'!C:D,2,0)</f>
        <v>3628.2</v>
      </c>
      <c r="I1895" s="9">
        <f t="shared" si="204"/>
        <v>7579418.6460000006</v>
      </c>
      <c r="J1895" s="7">
        <f t="shared" si="205"/>
        <v>7579.418646000001</v>
      </c>
      <c r="K1895" t="e">
        <f>VLOOKUP(A1895,'Cacao Nacional'!B:D,3,0)</f>
        <v>#N/A</v>
      </c>
      <c r="L1895" t="str">
        <f t="shared" si="206"/>
        <v>Julio</v>
      </c>
      <c r="M1895" t="str">
        <f t="shared" si="207"/>
        <v>2020</v>
      </c>
      <c r="N1895" t="str">
        <f t="shared" si="208"/>
        <v>Julio de 2020</v>
      </c>
      <c r="O1895" s="24">
        <f t="shared" si="209"/>
        <v>44034</v>
      </c>
    </row>
    <row r="1896" spans="1:15" x14ac:dyDescent="0.3">
      <c r="A1896" s="1" t="s">
        <v>2030</v>
      </c>
      <c r="B1896" s="1" t="str">
        <f t="shared" si="203"/>
        <v>Julio 23 de 2020</v>
      </c>
      <c r="C1896" s="1" t="s">
        <v>428</v>
      </c>
      <c r="D1896" s="2">
        <v>2090.36</v>
      </c>
      <c r="E1896" s="1" t="s">
        <v>429</v>
      </c>
      <c r="F1896" s="3">
        <v>6.3665911930413974E-2</v>
      </c>
      <c r="G1896" s="1" t="s">
        <v>430</v>
      </c>
      <c r="H1896" s="8">
        <f>VLOOKUP(B1896,'TRM2'!C:D,2,0)</f>
        <v>3627.28</v>
      </c>
      <c r="I1896" s="9">
        <f t="shared" si="204"/>
        <v>7582321.020800001</v>
      </c>
      <c r="J1896" s="7">
        <f t="shared" si="205"/>
        <v>7582.321020800001</v>
      </c>
      <c r="K1896" t="e">
        <f>VLOOKUP(A1896,'Cacao Nacional'!B:D,3,0)</f>
        <v>#N/A</v>
      </c>
      <c r="L1896" t="str">
        <f t="shared" si="206"/>
        <v>Julio</v>
      </c>
      <c r="M1896" t="str">
        <f t="shared" si="207"/>
        <v>2020</v>
      </c>
      <c r="N1896" t="str">
        <f t="shared" si="208"/>
        <v>Julio de 2020</v>
      </c>
      <c r="O1896" s="24">
        <f t="shared" si="209"/>
        <v>44035</v>
      </c>
    </row>
    <row r="1897" spans="1:15" x14ac:dyDescent="0.3">
      <c r="A1897" s="1" t="s">
        <v>2031</v>
      </c>
      <c r="B1897" s="1" t="str">
        <f t="shared" si="203"/>
        <v>Julio 24 de 2020</v>
      </c>
      <c r="C1897" s="1" t="s">
        <v>428</v>
      </c>
      <c r="D1897" s="2">
        <v>2105.9</v>
      </c>
      <c r="E1897" s="1" t="s">
        <v>429</v>
      </c>
      <c r="F1897" s="3">
        <v>0.74341261792226998</v>
      </c>
      <c r="G1897" s="1" t="s">
        <v>430</v>
      </c>
      <c r="H1897" s="8">
        <f>VLOOKUP(B1897,'TRM2'!C:D,2,0)</f>
        <v>3660.15</v>
      </c>
      <c r="I1897" s="9">
        <f t="shared" si="204"/>
        <v>7707909.8850000007</v>
      </c>
      <c r="J1897" s="7">
        <f t="shared" si="205"/>
        <v>7707.9098850000009</v>
      </c>
      <c r="K1897" t="e">
        <f>VLOOKUP(A1897,'Cacao Nacional'!B:D,3,0)</f>
        <v>#N/A</v>
      </c>
      <c r="L1897" t="str">
        <f t="shared" si="206"/>
        <v>Julio</v>
      </c>
      <c r="M1897" t="str">
        <f t="shared" si="207"/>
        <v>2020</v>
      </c>
      <c r="N1897" t="str">
        <f t="shared" si="208"/>
        <v>Julio de 2020</v>
      </c>
      <c r="O1897" s="24">
        <f t="shared" si="209"/>
        <v>44036</v>
      </c>
    </row>
    <row r="1898" spans="1:15" x14ac:dyDescent="0.3">
      <c r="A1898" s="1" t="s">
        <v>337</v>
      </c>
      <c r="B1898" s="1" t="str">
        <f t="shared" si="203"/>
        <v>Julio 27 de 2020</v>
      </c>
      <c r="C1898" s="1" t="s">
        <v>428</v>
      </c>
      <c r="D1898" s="2">
        <v>2149.04</v>
      </c>
      <c r="E1898" s="1" t="s">
        <v>429</v>
      </c>
      <c r="F1898" s="3">
        <v>2.0485303195783215</v>
      </c>
      <c r="G1898" s="1" t="s">
        <v>430</v>
      </c>
      <c r="H1898" s="8">
        <f>VLOOKUP(B1898,'TRM2'!C:D,2,0)</f>
        <v>3690.8</v>
      </c>
      <c r="I1898" s="9">
        <f t="shared" si="204"/>
        <v>7931676.8320000004</v>
      </c>
      <c r="J1898" s="7">
        <f t="shared" si="205"/>
        <v>7931.6768320000001</v>
      </c>
      <c r="K1898">
        <f>VLOOKUP(A1898,'Cacao Nacional'!B:D,3,0)</f>
        <v>7073.8</v>
      </c>
      <c r="L1898" t="str">
        <f t="shared" si="206"/>
        <v>Julio</v>
      </c>
      <c r="M1898" t="str">
        <f t="shared" si="207"/>
        <v>2020</v>
      </c>
      <c r="N1898" t="str">
        <f t="shared" si="208"/>
        <v>Julio de 2020</v>
      </c>
      <c r="O1898" s="24">
        <f t="shared" si="209"/>
        <v>44039</v>
      </c>
    </row>
    <row r="1899" spans="1:15" x14ac:dyDescent="0.3">
      <c r="A1899" s="1" t="s">
        <v>2032</v>
      </c>
      <c r="B1899" s="1" t="str">
        <f t="shared" si="203"/>
        <v>Julio 28 de 2020</v>
      </c>
      <c r="C1899" s="1" t="s">
        <v>428</v>
      </c>
      <c r="D1899" s="2">
        <v>2159.19</v>
      </c>
      <c r="E1899" s="1" t="s">
        <v>429</v>
      </c>
      <c r="F1899" s="3">
        <v>0.47230391244463066</v>
      </c>
      <c r="G1899" s="1" t="s">
        <v>430</v>
      </c>
      <c r="H1899" s="8">
        <f>VLOOKUP(B1899,'TRM2'!C:D,2,0)</f>
        <v>3679.17</v>
      </c>
      <c r="I1899" s="9">
        <f t="shared" si="204"/>
        <v>7944027.0723000001</v>
      </c>
      <c r="J1899" s="7">
        <f t="shared" si="205"/>
        <v>7944.0270723000003</v>
      </c>
      <c r="K1899" t="e">
        <f>VLOOKUP(A1899,'Cacao Nacional'!B:D,3,0)</f>
        <v>#N/A</v>
      </c>
      <c r="L1899" t="str">
        <f t="shared" si="206"/>
        <v>Julio</v>
      </c>
      <c r="M1899" t="str">
        <f t="shared" si="207"/>
        <v>2020</v>
      </c>
      <c r="N1899" t="str">
        <f t="shared" si="208"/>
        <v>Julio de 2020</v>
      </c>
      <c r="O1899" s="24">
        <f t="shared" si="209"/>
        <v>44040</v>
      </c>
    </row>
    <row r="1900" spans="1:15" x14ac:dyDescent="0.3">
      <c r="A1900" s="1" t="s">
        <v>2033</v>
      </c>
      <c r="B1900" s="1" t="str">
        <f t="shared" si="203"/>
        <v>Julio 29 de 2020</v>
      </c>
      <c r="C1900" s="1" t="s">
        <v>428</v>
      </c>
      <c r="D1900" s="2">
        <v>2208.12</v>
      </c>
      <c r="E1900" s="1" t="s">
        <v>429</v>
      </c>
      <c r="F1900" s="3">
        <v>2.266127575618627</v>
      </c>
      <c r="G1900" s="1" t="s">
        <v>430</v>
      </c>
      <c r="H1900" s="8">
        <f>VLOOKUP(B1900,'TRM2'!C:D,2,0)</f>
        <v>3718.69</v>
      </c>
      <c r="I1900" s="9">
        <f t="shared" si="204"/>
        <v>8211313.7627999997</v>
      </c>
      <c r="J1900" s="7">
        <f t="shared" si="205"/>
        <v>8211.3137628000004</v>
      </c>
      <c r="K1900" t="e">
        <f>VLOOKUP(A1900,'Cacao Nacional'!B:D,3,0)</f>
        <v>#N/A</v>
      </c>
      <c r="L1900" t="str">
        <f t="shared" si="206"/>
        <v>Julio</v>
      </c>
      <c r="M1900" t="str">
        <f t="shared" si="207"/>
        <v>2020</v>
      </c>
      <c r="N1900" t="str">
        <f t="shared" si="208"/>
        <v>Julio de 2020</v>
      </c>
      <c r="O1900" s="24">
        <f t="shared" si="209"/>
        <v>44041</v>
      </c>
    </row>
    <row r="1901" spans="1:15" x14ac:dyDescent="0.3">
      <c r="A1901" s="1" t="s">
        <v>2034</v>
      </c>
      <c r="B1901" s="1" t="str">
        <f t="shared" si="203"/>
        <v>Julio 30 de 2020</v>
      </c>
      <c r="C1901" s="1" t="s">
        <v>428</v>
      </c>
      <c r="D1901" s="2">
        <v>2222.58</v>
      </c>
      <c r="E1901" s="1" t="s">
        <v>429</v>
      </c>
      <c r="F1901" s="3">
        <v>0.65485571436335144</v>
      </c>
      <c r="G1901" s="1" t="s">
        <v>430</v>
      </c>
      <c r="H1901" s="8">
        <f>VLOOKUP(B1901,'TRM2'!C:D,2,0)</f>
        <v>3716.89</v>
      </c>
      <c r="I1901" s="9">
        <f t="shared" si="204"/>
        <v>8261085.3761999998</v>
      </c>
      <c r="J1901" s="7">
        <f t="shared" si="205"/>
        <v>8261.0853762000006</v>
      </c>
      <c r="K1901" t="e">
        <f>VLOOKUP(A1901,'Cacao Nacional'!B:D,3,0)</f>
        <v>#N/A</v>
      </c>
      <c r="L1901" t="str">
        <f t="shared" si="206"/>
        <v>Julio</v>
      </c>
      <c r="M1901" t="str">
        <f t="shared" si="207"/>
        <v>2020</v>
      </c>
      <c r="N1901" t="str">
        <f t="shared" si="208"/>
        <v>Julio de 2020</v>
      </c>
      <c r="O1901" s="24">
        <f t="shared" si="209"/>
        <v>44042</v>
      </c>
    </row>
    <row r="1902" spans="1:15" x14ac:dyDescent="0.3">
      <c r="A1902" s="1" t="s">
        <v>2035</v>
      </c>
      <c r="B1902" s="1" t="str">
        <f t="shared" si="203"/>
        <v>Julio 31 de 2020</v>
      </c>
      <c r="C1902" s="1" t="s">
        <v>428</v>
      </c>
      <c r="D1902" s="2">
        <v>2271.08</v>
      </c>
      <c r="E1902" s="1" t="s">
        <v>429</v>
      </c>
      <c r="F1902" s="3">
        <v>2.1821486740634759</v>
      </c>
      <c r="G1902" s="1" t="s">
        <v>430</v>
      </c>
      <c r="H1902" s="8">
        <f>VLOOKUP(B1902,'TRM2'!C:D,2,0)</f>
        <v>3739.49</v>
      </c>
      <c r="I1902" s="9">
        <f t="shared" si="204"/>
        <v>8492680.9491999988</v>
      </c>
      <c r="J1902" s="7">
        <f t="shared" si="205"/>
        <v>8492.6809491999993</v>
      </c>
      <c r="K1902" t="e">
        <f>VLOOKUP(A1902,'Cacao Nacional'!B:D,3,0)</f>
        <v>#N/A</v>
      </c>
      <c r="L1902" t="str">
        <f t="shared" si="206"/>
        <v>Julio</v>
      </c>
      <c r="M1902" t="str">
        <f t="shared" si="207"/>
        <v>2020</v>
      </c>
      <c r="N1902" t="str">
        <f t="shared" si="208"/>
        <v>Julio de 2020</v>
      </c>
      <c r="O1902" s="24">
        <f t="shared" si="209"/>
        <v>44043</v>
      </c>
    </row>
    <row r="1903" spans="1:15" x14ac:dyDescent="0.3">
      <c r="A1903" s="1" t="s">
        <v>338</v>
      </c>
      <c r="B1903" s="1" t="str">
        <f t="shared" si="203"/>
        <v>Agosto 3 de 2020</v>
      </c>
      <c r="C1903" s="1" t="s">
        <v>428</v>
      </c>
      <c r="D1903" s="2">
        <v>2323.08</v>
      </c>
      <c r="E1903" s="1" t="s">
        <v>429</v>
      </c>
      <c r="F1903" s="3">
        <v>2.289659545238389</v>
      </c>
      <c r="G1903" s="1" t="s">
        <v>430</v>
      </c>
      <c r="H1903" s="8">
        <f>VLOOKUP(B1903,'TRM2'!C:D,2,0)</f>
        <v>3733.08</v>
      </c>
      <c r="I1903" s="9">
        <f t="shared" si="204"/>
        <v>8672243.4863999989</v>
      </c>
      <c r="J1903" s="7">
        <f t="shared" si="205"/>
        <v>8672.2434863999988</v>
      </c>
      <c r="K1903">
        <f>VLOOKUP(A1903,'Cacao Nacional'!B:D,3,0)</f>
        <v>7323.2</v>
      </c>
      <c r="L1903" t="str">
        <f t="shared" si="206"/>
        <v>Agosto</v>
      </c>
      <c r="M1903" t="str">
        <f t="shared" si="207"/>
        <v>2020</v>
      </c>
      <c r="N1903" t="str">
        <f t="shared" si="208"/>
        <v>Agosto de 2020</v>
      </c>
      <c r="O1903" s="24">
        <f t="shared" si="209"/>
        <v>44046</v>
      </c>
    </row>
    <row r="1904" spans="1:15" x14ac:dyDescent="0.3">
      <c r="A1904" s="1" t="s">
        <v>2036</v>
      </c>
      <c r="B1904" s="1" t="str">
        <f t="shared" si="203"/>
        <v>Agosto 4 de 2020</v>
      </c>
      <c r="C1904" s="1" t="s">
        <v>428</v>
      </c>
      <c r="D1904" s="2">
        <v>2314.06</v>
      </c>
      <c r="E1904" s="1" t="s">
        <v>429</v>
      </c>
      <c r="F1904" s="3">
        <v>-0.38827763142035499</v>
      </c>
      <c r="G1904" s="1" t="s">
        <v>430</v>
      </c>
      <c r="H1904" s="8">
        <f>VLOOKUP(B1904,'TRM2'!C:D,2,0)</f>
        <v>3768.39</v>
      </c>
      <c r="I1904" s="9">
        <f t="shared" si="204"/>
        <v>8720280.5634000003</v>
      </c>
      <c r="J1904" s="7">
        <f t="shared" si="205"/>
        <v>8720.2805633999997</v>
      </c>
      <c r="K1904" t="e">
        <f>VLOOKUP(A1904,'Cacao Nacional'!B:D,3,0)</f>
        <v>#N/A</v>
      </c>
      <c r="L1904" t="str">
        <f t="shared" si="206"/>
        <v>Agosto</v>
      </c>
      <c r="M1904" t="str">
        <f t="shared" si="207"/>
        <v>2020</v>
      </c>
      <c r="N1904" t="str">
        <f t="shared" si="208"/>
        <v>Agosto de 2020</v>
      </c>
      <c r="O1904" s="24">
        <f t="shared" si="209"/>
        <v>44047</v>
      </c>
    </row>
    <row r="1905" spans="1:15" x14ac:dyDescent="0.3">
      <c r="A1905" s="1" t="s">
        <v>2037</v>
      </c>
      <c r="B1905" s="1" t="str">
        <f t="shared" si="203"/>
        <v>Agosto 5 de 2020</v>
      </c>
      <c r="C1905" s="1" t="s">
        <v>428</v>
      </c>
      <c r="D1905" s="2">
        <v>2335.39</v>
      </c>
      <c r="E1905" s="1" t="s">
        <v>429</v>
      </c>
      <c r="F1905" s="3">
        <v>0.92175656638116243</v>
      </c>
      <c r="G1905" s="1" t="s">
        <v>430</v>
      </c>
      <c r="H1905" s="8">
        <f>VLOOKUP(B1905,'TRM2'!C:D,2,0)</f>
        <v>3792.98</v>
      </c>
      <c r="I1905" s="9">
        <f t="shared" si="204"/>
        <v>8858087.5621999986</v>
      </c>
      <c r="J1905" s="7">
        <f t="shared" si="205"/>
        <v>8858.0875621999985</v>
      </c>
      <c r="K1905" t="e">
        <f>VLOOKUP(A1905,'Cacao Nacional'!B:D,3,0)</f>
        <v>#N/A</v>
      </c>
      <c r="L1905" t="str">
        <f t="shared" si="206"/>
        <v>Agosto</v>
      </c>
      <c r="M1905" t="str">
        <f t="shared" si="207"/>
        <v>2020</v>
      </c>
      <c r="N1905" t="str">
        <f t="shared" si="208"/>
        <v>Agosto de 2020</v>
      </c>
      <c r="O1905" s="24">
        <f t="shared" si="209"/>
        <v>44048</v>
      </c>
    </row>
    <row r="1906" spans="1:15" x14ac:dyDescent="0.3">
      <c r="A1906" s="1" t="s">
        <v>2038</v>
      </c>
      <c r="B1906" s="1" t="str">
        <f t="shared" si="203"/>
        <v>Agosto 6 de 2020</v>
      </c>
      <c r="C1906" s="1" t="s">
        <v>428</v>
      </c>
      <c r="D1906" s="2">
        <v>2357.02</v>
      </c>
      <c r="E1906" s="1" t="s">
        <v>429</v>
      </c>
      <c r="F1906" s="3">
        <v>0.92618363528147796</v>
      </c>
      <c r="G1906" s="1" t="s">
        <v>430</v>
      </c>
      <c r="H1906" s="8">
        <f>VLOOKUP(B1906,'TRM2'!C:D,2,0)</f>
        <v>3775.95</v>
      </c>
      <c r="I1906" s="9">
        <f t="shared" si="204"/>
        <v>8899989.6689999998</v>
      </c>
      <c r="J1906" s="7">
        <f t="shared" si="205"/>
        <v>8899.9896690000005</v>
      </c>
      <c r="K1906" t="e">
        <f>VLOOKUP(A1906,'Cacao Nacional'!B:D,3,0)</f>
        <v>#N/A</v>
      </c>
      <c r="L1906" t="str">
        <f t="shared" si="206"/>
        <v>Agosto</v>
      </c>
      <c r="M1906" t="str">
        <f t="shared" si="207"/>
        <v>2020</v>
      </c>
      <c r="N1906" t="str">
        <f t="shared" si="208"/>
        <v>Agosto de 2020</v>
      </c>
      <c r="O1906" s="24">
        <f t="shared" si="209"/>
        <v>44049</v>
      </c>
    </row>
    <row r="1907" spans="1:15" x14ac:dyDescent="0.3">
      <c r="A1907" s="1" t="s">
        <v>2039</v>
      </c>
      <c r="B1907" s="1" t="str">
        <f t="shared" si="203"/>
        <v>Agosto 7 de 2020</v>
      </c>
      <c r="C1907" s="1" t="s">
        <v>428</v>
      </c>
      <c r="D1907" s="2">
        <v>2380.77</v>
      </c>
      <c r="E1907" s="1" t="s">
        <v>429</v>
      </c>
      <c r="F1907" s="3">
        <v>1.0076282763828901</v>
      </c>
      <c r="G1907" s="1" t="s">
        <v>430</v>
      </c>
      <c r="H1907" s="8">
        <f>VLOOKUP(B1907,'TRM2'!C:D,2,0)</f>
        <v>3769.67</v>
      </c>
      <c r="I1907" s="9">
        <f t="shared" si="204"/>
        <v>8974717.2458999995</v>
      </c>
      <c r="J1907" s="7">
        <f t="shared" si="205"/>
        <v>8974.7172458999994</v>
      </c>
      <c r="K1907" t="e">
        <f>VLOOKUP(A1907,'Cacao Nacional'!B:D,3,0)</f>
        <v>#N/A</v>
      </c>
      <c r="L1907" t="str">
        <f t="shared" si="206"/>
        <v>Agosto</v>
      </c>
      <c r="M1907" t="str">
        <f t="shared" si="207"/>
        <v>2020</v>
      </c>
      <c r="N1907" t="str">
        <f t="shared" si="208"/>
        <v>Agosto de 2020</v>
      </c>
      <c r="O1907" s="24">
        <f t="shared" si="209"/>
        <v>44050</v>
      </c>
    </row>
    <row r="1908" spans="1:15" x14ac:dyDescent="0.3">
      <c r="A1908" s="1" t="s">
        <v>339</v>
      </c>
      <c r="B1908" s="1" t="str">
        <f t="shared" si="203"/>
        <v>Agosto 10 de 2020</v>
      </c>
      <c r="C1908" s="1" t="s">
        <v>428</v>
      </c>
      <c r="D1908" s="2">
        <v>2359.5700000000002</v>
      </c>
      <c r="E1908" s="1" t="s">
        <v>429</v>
      </c>
      <c r="F1908" s="3">
        <v>-0.89046820986486797</v>
      </c>
      <c r="G1908" s="1" t="s">
        <v>430</v>
      </c>
      <c r="H1908" s="8">
        <f>VLOOKUP(B1908,'TRM2'!C:D,2,0)</f>
        <v>3769.67</v>
      </c>
      <c r="I1908" s="9">
        <f t="shared" si="204"/>
        <v>8894800.2419000007</v>
      </c>
      <c r="J1908" s="7">
        <f t="shared" si="205"/>
        <v>8894.8002419000004</v>
      </c>
      <c r="K1908">
        <f>VLOOKUP(A1908,'Cacao Nacional'!B:D,3,0)</f>
        <v>7609.8</v>
      </c>
      <c r="L1908" t="str">
        <f t="shared" si="206"/>
        <v>Agosto</v>
      </c>
      <c r="M1908" t="str">
        <f t="shared" si="207"/>
        <v>2020</v>
      </c>
      <c r="N1908" t="str">
        <f t="shared" si="208"/>
        <v>Agosto de 2020</v>
      </c>
      <c r="O1908" s="24">
        <f t="shared" si="209"/>
        <v>44053</v>
      </c>
    </row>
    <row r="1909" spans="1:15" x14ac:dyDescent="0.3">
      <c r="A1909" s="1" t="s">
        <v>2040</v>
      </c>
      <c r="B1909" s="1" t="str">
        <f t="shared" si="203"/>
        <v>Agosto 11 de 2020</v>
      </c>
      <c r="C1909" s="1" t="s">
        <v>428</v>
      </c>
      <c r="D1909" s="2">
        <v>2327.0300000000002</v>
      </c>
      <c r="E1909" s="1" t="s">
        <v>429</v>
      </c>
      <c r="F1909" s="3">
        <v>-1.3790648296087831</v>
      </c>
      <c r="G1909" s="1" t="s">
        <v>430</v>
      </c>
      <c r="H1909" s="8">
        <f>VLOOKUP(B1909,'TRM2'!C:D,2,0)</f>
        <v>3770.22</v>
      </c>
      <c r="I1909" s="9">
        <f t="shared" si="204"/>
        <v>8773415.0466000009</v>
      </c>
      <c r="J1909" s="7">
        <f t="shared" si="205"/>
        <v>8773.415046600001</v>
      </c>
      <c r="K1909" t="e">
        <f>VLOOKUP(A1909,'Cacao Nacional'!B:D,3,0)</f>
        <v>#N/A</v>
      </c>
      <c r="L1909" t="str">
        <f t="shared" si="206"/>
        <v>Agosto</v>
      </c>
      <c r="M1909" t="str">
        <f t="shared" si="207"/>
        <v>2020</v>
      </c>
      <c r="N1909" t="str">
        <f t="shared" si="208"/>
        <v>Agosto de 2020</v>
      </c>
      <c r="O1909" s="24">
        <f t="shared" si="209"/>
        <v>44054</v>
      </c>
    </row>
    <row r="1910" spans="1:15" x14ac:dyDescent="0.3">
      <c r="A1910" s="1" t="s">
        <v>2041</v>
      </c>
      <c r="B1910" s="1" t="str">
        <f t="shared" si="203"/>
        <v>Agosto 12 de 2020</v>
      </c>
      <c r="C1910" s="1" t="s">
        <v>428</v>
      </c>
      <c r="D1910" s="2">
        <v>2336.7800000000002</v>
      </c>
      <c r="E1910" s="1" t="s">
        <v>429</v>
      </c>
      <c r="F1910" s="3">
        <v>0.41898901174458431</v>
      </c>
      <c r="G1910" s="1" t="s">
        <v>430</v>
      </c>
      <c r="H1910" s="8">
        <f>VLOOKUP(B1910,'TRM2'!C:D,2,0)</f>
        <v>3749.3</v>
      </c>
      <c r="I1910" s="9">
        <f t="shared" si="204"/>
        <v>8761289.2540000007</v>
      </c>
      <c r="J1910" s="7">
        <f t="shared" si="205"/>
        <v>8761.2892540000012</v>
      </c>
      <c r="K1910" t="e">
        <f>VLOOKUP(A1910,'Cacao Nacional'!B:D,3,0)</f>
        <v>#N/A</v>
      </c>
      <c r="L1910" t="str">
        <f t="shared" si="206"/>
        <v>Agosto</v>
      </c>
      <c r="M1910" t="str">
        <f t="shared" si="207"/>
        <v>2020</v>
      </c>
      <c r="N1910" t="str">
        <f t="shared" si="208"/>
        <v>Agosto de 2020</v>
      </c>
      <c r="O1910" s="24">
        <f t="shared" si="209"/>
        <v>44055</v>
      </c>
    </row>
    <row r="1911" spans="1:15" x14ac:dyDescent="0.3">
      <c r="A1911" s="1" t="s">
        <v>2042</v>
      </c>
      <c r="B1911" s="1" t="str">
        <f t="shared" si="203"/>
        <v>Agosto 13 de 2020</v>
      </c>
      <c r="C1911" s="1" t="s">
        <v>428</v>
      </c>
      <c r="D1911" s="2">
        <v>2348.79</v>
      </c>
      <c r="E1911" s="1" t="s">
        <v>429</v>
      </c>
      <c r="F1911" s="3">
        <v>0.51395510060851946</v>
      </c>
      <c r="G1911" s="1" t="s">
        <v>430</v>
      </c>
      <c r="H1911" s="8">
        <f>VLOOKUP(B1911,'TRM2'!C:D,2,0)</f>
        <v>3755.61</v>
      </c>
      <c r="I1911" s="9">
        <f t="shared" si="204"/>
        <v>8821139.2118999995</v>
      </c>
      <c r="J1911" s="7">
        <f t="shared" si="205"/>
        <v>8821.1392118999993</v>
      </c>
      <c r="K1911" t="e">
        <f>VLOOKUP(A1911,'Cacao Nacional'!B:D,3,0)</f>
        <v>#N/A</v>
      </c>
      <c r="L1911" t="str">
        <f t="shared" si="206"/>
        <v>Agosto</v>
      </c>
      <c r="M1911" t="str">
        <f t="shared" si="207"/>
        <v>2020</v>
      </c>
      <c r="N1911" t="str">
        <f t="shared" si="208"/>
        <v>Agosto de 2020</v>
      </c>
      <c r="O1911" s="24">
        <f t="shared" si="209"/>
        <v>44056</v>
      </c>
    </row>
    <row r="1912" spans="1:15" x14ac:dyDescent="0.3">
      <c r="A1912" s="1" t="s">
        <v>2043</v>
      </c>
      <c r="B1912" s="1" t="str">
        <f t="shared" si="203"/>
        <v>Agosto 14 de 2020</v>
      </c>
      <c r="C1912" s="1" t="s">
        <v>428</v>
      </c>
      <c r="D1912" s="2">
        <v>2105.9</v>
      </c>
      <c r="E1912" s="1" t="s">
        <v>429</v>
      </c>
      <c r="F1912" s="3">
        <v>-10.341069231391478</v>
      </c>
      <c r="G1912" s="1" t="s">
        <v>430</v>
      </c>
      <c r="H1912" s="8">
        <f>VLOOKUP(B1912,'TRM2'!C:D,2,0)</f>
        <v>3767.05</v>
      </c>
      <c r="I1912" s="9">
        <f t="shared" si="204"/>
        <v>7933030.5950000007</v>
      </c>
      <c r="J1912" s="7">
        <f t="shared" si="205"/>
        <v>7933.0305950000011</v>
      </c>
      <c r="K1912" t="e">
        <f>VLOOKUP(A1912,'Cacao Nacional'!B:D,3,0)</f>
        <v>#N/A</v>
      </c>
      <c r="L1912" t="str">
        <f t="shared" si="206"/>
        <v>Agosto</v>
      </c>
      <c r="M1912" t="str">
        <f t="shared" si="207"/>
        <v>2020</v>
      </c>
      <c r="N1912" t="str">
        <f t="shared" si="208"/>
        <v>Agosto de 2020</v>
      </c>
      <c r="O1912" s="24">
        <f t="shared" si="209"/>
        <v>44057</v>
      </c>
    </row>
    <row r="1913" spans="1:15" x14ac:dyDescent="0.3">
      <c r="A1913" s="1" t="s">
        <v>340</v>
      </c>
      <c r="B1913" s="1" t="str">
        <f t="shared" si="203"/>
        <v>Agosto 17 de 2020</v>
      </c>
      <c r="C1913" s="1" t="s">
        <v>428</v>
      </c>
      <c r="D1913" s="2">
        <v>2316.87</v>
      </c>
      <c r="E1913" s="1" t="s">
        <v>429</v>
      </c>
      <c r="F1913" s="3">
        <v>10.018044541526178</v>
      </c>
      <c r="G1913" s="1" t="s">
        <v>430</v>
      </c>
      <c r="H1913" s="8">
        <f>VLOOKUP(B1913,'TRM2'!C:D,2,0)</f>
        <v>3783.15</v>
      </c>
      <c r="I1913" s="9">
        <f t="shared" si="204"/>
        <v>8765066.7404999994</v>
      </c>
      <c r="J1913" s="7">
        <f t="shared" si="205"/>
        <v>8765.0667404999986</v>
      </c>
      <c r="K1913">
        <f>VLOOKUP(A1913,'Cacao Nacional'!B:D,3,0)</f>
        <v>7984.2</v>
      </c>
      <c r="L1913" t="str">
        <f t="shared" si="206"/>
        <v>Agosto</v>
      </c>
      <c r="M1913" t="str">
        <f t="shared" si="207"/>
        <v>2020</v>
      </c>
      <c r="N1913" t="str">
        <f t="shared" si="208"/>
        <v>Agosto de 2020</v>
      </c>
      <c r="O1913" s="24">
        <f t="shared" si="209"/>
        <v>44060</v>
      </c>
    </row>
    <row r="1914" spans="1:15" x14ac:dyDescent="0.3">
      <c r="A1914" s="1" t="s">
        <v>2044</v>
      </c>
      <c r="B1914" s="1" t="str">
        <f t="shared" si="203"/>
        <v>Agosto 18 de 2020</v>
      </c>
      <c r="C1914" s="1" t="s">
        <v>428</v>
      </c>
      <c r="D1914" s="2">
        <v>2322.64</v>
      </c>
      <c r="E1914" s="1" t="s">
        <v>429</v>
      </c>
      <c r="F1914" s="3">
        <v>0.24904288976075403</v>
      </c>
      <c r="G1914" s="1" t="s">
        <v>430</v>
      </c>
      <c r="H1914" s="8">
        <f>VLOOKUP(B1914,'TRM2'!C:D,2,0)</f>
        <v>3783.15</v>
      </c>
      <c r="I1914" s="9">
        <f t="shared" si="204"/>
        <v>8786895.5159999989</v>
      </c>
      <c r="J1914" s="7">
        <f t="shared" si="205"/>
        <v>8786.8955159999987</v>
      </c>
      <c r="K1914" t="e">
        <f>VLOOKUP(A1914,'Cacao Nacional'!B:D,3,0)</f>
        <v>#N/A</v>
      </c>
      <c r="L1914" t="str">
        <f t="shared" si="206"/>
        <v>Agosto</v>
      </c>
      <c r="M1914" t="str">
        <f t="shared" si="207"/>
        <v>2020</v>
      </c>
      <c r="N1914" t="str">
        <f t="shared" si="208"/>
        <v>Agosto de 2020</v>
      </c>
      <c r="O1914" s="24">
        <f t="shared" si="209"/>
        <v>44061</v>
      </c>
    </row>
    <row r="1915" spans="1:15" x14ac:dyDescent="0.3">
      <c r="A1915" s="1" t="s">
        <v>2045</v>
      </c>
      <c r="B1915" s="1" t="str">
        <f t="shared" si="203"/>
        <v>Agosto 19 de 2020</v>
      </c>
      <c r="C1915" s="1" t="s">
        <v>428</v>
      </c>
      <c r="D1915" s="2">
        <v>2320.4699999999998</v>
      </c>
      <c r="E1915" s="1" t="s">
        <v>429</v>
      </c>
      <c r="F1915" s="3">
        <v>-9.3428167946822266E-2</v>
      </c>
      <c r="G1915" s="1" t="s">
        <v>430</v>
      </c>
      <c r="H1915" s="8">
        <f>VLOOKUP(B1915,'TRM2'!C:D,2,0)</f>
        <v>3783.15</v>
      </c>
      <c r="I1915" s="9">
        <f t="shared" si="204"/>
        <v>8778686.0804999992</v>
      </c>
      <c r="J1915" s="7">
        <f t="shared" si="205"/>
        <v>8778.6860804999997</v>
      </c>
      <c r="K1915" t="e">
        <f>VLOOKUP(A1915,'Cacao Nacional'!B:D,3,0)</f>
        <v>#N/A</v>
      </c>
      <c r="L1915" t="str">
        <f t="shared" si="206"/>
        <v>Agosto</v>
      </c>
      <c r="M1915" t="str">
        <f t="shared" si="207"/>
        <v>2020</v>
      </c>
      <c r="N1915" t="str">
        <f t="shared" si="208"/>
        <v>Agosto de 2020</v>
      </c>
      <c r="O1915" s="24">
        <f t="shared" si="209"/>
        <v>44062</v>
      </c>
    </row>
    <row r="1916" spans="1:15" x14ac:dyDescent="0.3">
      <c r="A1916" s="1" t="s">
        <v>2046</v>
      </c>
      <c r="B1916" s="1" t="str">
        <f t="shared" si="203"/>
        <v>Agosto 20 de 2020</v>
      </c>
      <c r="C1916" s="1" t="s">
        <v>428</v>
      </c>
      <c r="D1916" s="2">
        <v>2284.8200000000002</v>
      </c>
      <c r="E1916" s="1" t="s">
        <v>429</v>
      </c>
      <c r="F1916" s="3">
        <v>-1.5363266924372925</v>
      </c>
      <c r="G1916" s="1" t="s">
        <v>430</v>
      </c>
      <c r="H1916" s="8">
        <f>VLOOKUP(B1916,'TRM2'!C:D,2,0)</f>
        <v>3766.73</v>
      </c>
      <c r="I1916" s="9">
        <f t="shared" si="204"/>
        <v>8606300.0386000015</v>
      </c>
      <c r="J1916" s="7">
        <f t="shared" si="205"/>
        <v>8606.3000386000022</v>
      </c>
      <c r="K1916" t="e">
        <f>VLOOKUP(A1916,'Cacao Nacional'!B:D,3,0)</f>
        <v>#N/A</v>
      </c>
      <c r="L1916" t="str">
        <f t="shared" si="206"/>
        <v>Agosto</v>
      </c>
      <c r="M1916" t="str">
        <f t="shared" si="207"/>
        <v>2020</v>
      </c>
      <c r="N1916" t="str">
        <f t="shared" si="208"/>
        <v>Agosto de 2020</v>
      </c>
      <c r="O1916" s="24">
        <f t="shared" si="209"/>
        <v>44063</v>
      </c>
    </row>
    <row r="1917" spans="1:15" x14ac:dyDescent="0.3">
      <c r="A1917" s="1" t="s">
        <v>2047</v>
      </c>
      <c r="B1917" s="1" t="str">
        <f t="shared" si="203"/>
        <v>Agosto 21 de 2020</v>
      </c>
      <c r="C1917" s="1" t="s">
        <v>428</v>
      </c>
      <c r="D1917" s="2">
        <v>2280.5</v>
      </c>
      <c r="E1917" s="1" t="s">
        <v>429</v>
      </c>
      <c r="F1917" s="3">
        <v>-0.18907397519280134</v>
      </c>
      <c r="G1917" s="1" t="s">
        <v>430</v>
      </c>
      <c r="H1917" s="8">
        <f>VLOOKUP(B1917,'TRM2'!C:D,2,0)</f>
        <v>3792.13</v>
      </c>
      <c r="I1917" s="9">
        <f t="shared" si="204"/>
        <v>8647952.4649999999</v>
      </c>
      <c r="J1917" s="7">
        <f t="shared" si="205"/>
        <v>8647.9524650000003</v>
      </c>
      <c r="K1917" t="e">
        <f>VLOOKUP(A1917,'Cacao Nacional'!B:D,3,0)</f>
        <v>#N/A</v>
      </c>
      <c r="L1917" t="str">
        <f t="shared" si="206"/>
        <v>Agosto</v>
      </c>
      <c r="M1917" t="str">
        <f t="shared" si="207"/>
        <v>2020</v>
      </c>
      <c r="N1917" t="str">
        <f t="shared" si="208"/>
        <v>Agosto de 2020</v>
      </c>
      <c r="O1917" s="24">
        <f t="shared" si="209"/>
        <v>44064</v>
      </c>
    </row>
    <row r="1918" spans="1:15" x14ac:dyDescent="0.3">
      <c r="A1918" s="1" t="s">
        <v>341</v>
      </c>
      <c r="B1918" s="1" t="str">
        <f t="shared" si="203"/>
        <v>Agosto 24 de 2020</v>
      </c>
      <c r="C1918" s="1" t="s">
        <v>428</v>
      </c>
      <c r="D1918" s="2">
        <v>2326.9499999999998</v>
      </c>
      <c r="E1918" s="1" t="s">
        <v>429</v>
      </c>
      <c r="F1918" s="3">
        <v>2.0368340276255128</v>
      </c>
      <c r="G1918" s="1" t="s">
        <v>430</v>
      </c>
      <c r="H1918" s="8">
        <f>VLOOKUP(B1918,'TRM2'!C:D,2,0)</f>
        <v>3827.27</v>
      </c>
      <c r="I1918" s="9">
        <f t="shared" si="204"/>
        <v>8905865.9265000001</v>
      </c>
      <c r="J1918" s="7">
        <f t="shared" si="205"/>
        <v>8905.8659265000006</v>
      </c>
      <c r="K1918">
        <f>VLOOKUP(A1918,'Cacao Nacional'!B:D,3,0)</f>
        <v>8046.7</v>
      </c>
      <c r="L1918" t="str">
        <f t="shared" si="206"/>
        <v>Agosto</v>
      </c>
      <c r="M1918" t="str">
        <f t="shared" si="207"/>
        <v>2020</v>
      </c>
      <c r="N1918" t="str">
        <f t="shared" si="208"/>
        <v>Agosto de 2020</v>
      </c>
      <c r="O1918" s="24">
        <f t="shared" si="209"/>
        <v>44067</v>
      </c>
    </row>
    <row r="1919" spans="1:15" x14ac:dyDescent="0.3">
      <c r="A1919" s="1" t="s">
        <v>2048</v>
      </c>
      <c r="B1919" s="1" t="str">
        <f t="shared" si="203"/>
        <v>Agosto 25 de 2020</v>
      </c>
      <c r="C1919" s="1" t="s">
        <v>428</v>
      </c>
      <c r="D1919" s="2">
        <v>2353.23</v>
      </c>
      <c r="E1919" s="1" t="s">
        <v>429</v>
      </c>
      <c r="F1919" s="3">
        <v>1.1293753625991192</v>
      </c>
      <c r="G1919" s="1" t="s">
        <v>430</v>
      </c>
      <c r="H1919" s="8">
        <f>VLOOKUP(B1919,'TRM2'!C:D,2,0)</f>
        <v>3843.69</v>
      </c>
      <c r="I1919" s="9">
        <f t="shared" si="204"/>
        <v>9045086.6186999995</v>
      </c>
      <c r="J1919" s="7">
        <f t="shared" si="205"/>
        <v>9045.0866186999992</v>
      </c>
      <c r="K1919" t="e">
        <f>VLOOKUP(A1919,'Cacao Nacional'!B:D,3,0)</f>
        <v>#N/A</v>
      </c>
      <c r="L1919" t="str">
        <f t="shared" si="206"/>
        <v>Agosto</v>
      </c>
      <c r="M1919" t="str">
        <f t="shared" si="207"/>
        <v>2020</v>
      </c>
      <c r="N1919" t="str">
        <f t="shared" si="208"/>
        <v>Agosto de 2020</v>
      </c>
      <c r="O1919" s="24">
        <f t="shared" si="209"/>
        <v>44068</v>
      </c>
    </row>
    <row r="1920" spans="1:15" x14ac:dyDescent="0.3">
      <c r="A1920" s="1" t="s">
        <v>2049</v>
      </c>
      <c r="B1920" s="1" t="str">
        <f t="shared" si="203"/>
        <v>Agosto 26 de 2020</v>
      </c>
      <c r="C1920" s="1" t="s">
        <v>428</v>
      </c>
      <c r="D1920" s="2">
        <v>2338.1999999999998</v>
      </c>
      <c r="E1920" s="1" t="s">
        <v>429</v>
      </c>
      <c r="F1920" s="3">
        <v>-0.63869659999235939</v>
      </c>
      <c r="G1920" s="1" t="s">
        <v>430</v>
      </c>
      <c r="H1920" s="8">
        <f>VLOOKUP(B1920,'TRM2'!C:D,2,0)</f>
        <v>3867.32</v>
      </c>
      <c r="I1920" s="9">
        <f t="shared" si="204"/>
        <v>9042567.6239999998</v>
      </c>
      <c r="J1920" s="7">
        <f t="shared" si="205"/>
        <v>9042.5676239999993</v>
      </c>
      <c r="K1920" t="e">
        <f>VLOOKUP(A1920,'Cacao Nacional'!B:D,3,0)</f>
        <v>#N/A</v>
      </c>
      <c r="L1920" t="str">
        <f t="shared" si="206"/>
        <v>Agosto</v>
      </c>
      <c r="M1920" t="str">
        <f t="shared" si="207"/>
        <v>2020</v>
      </c>
      <c r="N1920" t="str">
        <f t="shared" si="208"/>
        <v>Agosto de 2020</v>
      </c>
      <c r="O1920" s="24">
        <f t="shared" si="209"/>
        <v>44069</v>
      </c>
    </row>
    <row r="1921" spans="1:15" x14ac:dyDescent="0.3">
      <c r="A1921" s="1" t="s">
        <v>2050</v>
      </c>
      <c r="B1921" s="1" t="str">
        <f t="shared" si="203"/>
        <v>Agosto 27 de 2020</v>
      </c>
      <c r="C1921" s="1" t="s">
        <v>428</v>
      </c>
      <c r="D1921" s="2">
        <v>2399.06</v>
      </c>
      <c r="E1921" s="1" t="s">
        <v>429</v>
      </c>
      <c r="F1921" s="3">
        <v>2.6028568984689135</v>
      </c>
      <c r="G1921" s="1" t="s">
        <v>430</v>
      </c>
      <c r="H1921" s="8">
        <f>VLOOKUP(B1921,'TRM2'!C:D,2,0)</f>
        <v>3846.64</v>
      </c>
      <c r="I1921" s="9">
        <f t="shared" si="204"/>
        <v>9228320.1583999991</v>
      </c>
      <c r="J1921" s="7">
        <f t="shared" si="205"/>
        <v>9228.3201583999999</v>
      </c>
      <c r="K1921" t="e">
        <f>VLOOKUP(A1921,'Cacao Nacional'!B:D,3,0)</f>
        <v>#N/A</v>
      </c>
      <c r="L1921" t="str">
        <f t="shared" si="206"/>
        <v>Agosto</v>
      </c>
      <c r="M1921" t="str">
        <f t="shared" si="207"/>
        <v>2020</v>
      </c>
      <c r="N1921" t="str">
        <f t="shared" si="208"/>
        <v>Agosto de 2020</v>
      </c>
      <c r="O1921" s="24">
        <f t="shared" si="209"/>
        <v>44070</v>
      </c>
    </row>
    <row r="1922" spans="1:15" x14ac:dyDescent="0.3">
      <c r="A1922" s="1" t="s">
        <v>2051</v>
      </c>
      <c r="B1922" s="1" t="str">
        <f t="shared" si="203"/>
        <v>Agosto 28 de 2020</v>
      </c>
      <c r="C1922" s="1" t="s">
        <v>428</v>
      </c>
      <c r="D1922" s="2">
        <v>2467.85</v>
      </c>
      <c r="E1922" s="1" t="s">
        <v>429</v>
      </c>
      <c r="F1922" s="3">
        <v>2.8673730544463232</v>
      </c>
      <c r="G1922" s="1" t="s">
        <v>430</v>
      </c>
      <c r="H1922" s="8">
        <f>VLOOKUP(B1922,'TRM2'!C:D,2,0)</f>
        <v>3820.17</v>
      </c>
      <c r="I1922" s="9">
        <f t="shared" si="204"/>
        <v>9427606.5344999991</v>
      </c>
      <c r="J1922" s="7">
        <f t="shared" si="205"/>
        <v>9427.6065344999988</v>
      </c>
      <c r="K1922" t="e">
        <f>VLOOKUP(A1922,'Cacao Nacional'!B:D,3,0)</f>
        <v>#N/A</v>
      </c>
      <c r="L1922" t="str">
        <f t="shared" si="206"/>
        <v>Agosto</v>
      </c>
      <c r="M1922" t="str">
        <f t="shared" si="207"/>
        <v>2020</v>
      </c>
      <c r="N1922" t="str">
        <f t="shared" si="208"/>
        <v>Agosto de 2020</v>
      </c>
      <c r="O1922" s="24">
        <f t="shared" si="209"/>
        <v>44071</v>
      </c>
    </row>
    <row r="1923" spans="1:15" x14ac:dyDescent="0.3">
      <c r="A1923" s="1" t="s">
        <v>342</v>
      </c>
      <c r="B1923" s="1" t="str">
        <f t="shared" ref="B1923:B1986" si="210">MID(A1923,FIND(",",A1923,1)+2,LEN(A1923)-FIND(",",A1923,1))</f>
        <v>Agosto 31 de 2020</v>
      </c>
      <c r="C1923" s="1" t="s">
        <v>428</v>
      </c>
      <c r="D1923" s="2">
        <v>2497.06</v>
      </c>
      <c r="E1923" s="1" t="s">
        <v>429</v>
      </c>
      <c r="F1923" s="3">
        <v>1.1836213708288605</v>
      </c>
      <c r="G1923" s="1" t="s">
        <v>430</v>
      </c>
      <c r="H1923" s="8">
        <f>VLOOKUP(B1923,'TRM2'!C:D,2,0)</f>
        <v>3760.38</v>
      </c>
      <c r="I1923" s="9">
        <f t="shared" ref="I1923:I1986" si="211">D1923*H1923</f>
        <v>9389894.4827999994</v>
      </c>
      <c r="J1923" s="7">
        <f t="shared" ref="J1923:J1986" si="212">I1923/1000</f>
        <v>9389.8944827999985</v>
      </c>
      <c r="K1923">
        <f>VLOOKUP(A1923,'Cacao Nacional'!B:D,3,0)</f>
        <v>8270.7999999999993</v>
      </c>
      <c r="L1923" t="str">
        <f t="shared" ref="L1923:L1986" si="213">MID(A1923,FIND(" ",A1923,1)+1,FIND(" ",A1923,FIND(" ",A1923,1)+1)-FIND(" ",A1923,1)-1)</f>
        <v>Agosto</v>
      </c>
      <c r="M1923" t="str">
        <f t="shared" ref="M1923:M1986" si="214">RIGHT(A1923,4)</f>
        <v>2020</v>
      </c>
      <c r="N1923" t="str">
        <f t="shared" ref="N1923:N1986" si="215">_xlfn.CONCAT(L1923," de ",M1923)</f>
        <v>Agosto de 2020</v>
      </c>
      <c r="O1923" s="24">
        <f t="shared" ref="O1923:O1986" si="216">VALUE(TEXT(VALUE(MID(A1923,FIND(" ",A1923,FIND(" ",A1923,1)+1)+1,FIND(" ",A1923,FIND(" ",A1923,FIND(" ",A1923,1)+1)+1)-FIND(" ",A1923,FIND(" ",A1923,1)+1)-1))&amp;"/"&amp;MONTH(L1923&amp;1)&amp;"/"&amp;VALUE(M1923),"dd/mm/yyyy"))</f>
        <v>44074</v>
      </c>
    </row>
    <row r="1924" spans="1:15" x14ac:dyDescent="0.3">
      <c r="A1924" s="1" t="s">
        <v>2052</v>
      </c>
      <c r="B1924" s="1" t="str">
        <f t="shared" si="210"/>
        <v>Septiembre 1 de 2020</v>
      </c>
      <c r="C1924" s="1" t="s">
        <v>428</v>
      </c>
      <c r="D1924" s="2">
        <v>2513.11</v>
      </c>
      <c r="E1924" s="1" t="s">
        <v>429</v>
      </c>
      <c r="F1924" s="3">
        <v>0.64275588091596447</v>
      </c>
      <c r="G1924" s="1" t="s">
        <v>430</v>
      </c>
      <c r="H1924" s="8">
        <f>VLOOKUP(B1924,'TRM2'!C:D,2,0)</f>
        <v>3745.41</v>
      </c>
      <c r="I1924" s="9">
        <f t="shared" si="211"/>
        <v>9412627.3251000009</v>
      </c>
      <c r="J1924" s="7">
        <f t="shared" si="212"/>
        <v>9412.6273251000002</v>
      </c>
      <c r="K1924" t="e">
        <f>VLOOKUP(A1924,'Cacao Nacional'!B:D,3,0)</f>
        <v>#N/A</v>
      </c>
      <c r="L1924" t="str">
        <f t="shared" si="213"/>
        <v>Septiembre</v>
      </c>
      <c r="M1924" t="str">
        <f t="shared" si="214"/>
        <v>2020</v>
      </c>
      <c r="N1924" t="str">
        <f t="shared" si="215"/>
        <v>Septiembre de 2020</v>
      </c>
      <c r="O1924" s="24">
        <f t="shared" si="216"/>
        <v>44075</v>
      </c>
    </row>
    <row r="1925" spans="1:15" x14ac:dyDescent="0.3">
      <c r="A1925" s="1" t="s">
        <v>2053</v>
      </c>
      <c r="B1925" s="1" t="str">
        <f t="shared" si="210"/>
        <v>Septiembre 2 de 2020</v>
      </c>
      <c r="C1925" s="1" t="s">
        <v>428</v>
      </c>
      <c r="D1925" s="2">
        <v>2533.8200000000002</v>
      </c>
      <c r="E1925" s="1" t="s">
        <v>429</v>
      </c>
      <c r="F1925" s="3">
        <v>0.8240785321772639</v>
      </c>
      <c r="G1925" s="1" t="s">
        <v>430</v>
      </c>
      <c r="H1925" s="8">
        <f>VLOOKUP(B1925,'TRM2'!C:D,2,0)</f>
        <v>3683.28</v>
      </c>
      <c r="I1925" s="9">
        <f t="shared" si="211"/>
        <v>9332768.5296000019</v>
      </c>
      <c r="J1925" s="7">
        <f t="shared" si="212"/>
        <v>9332.7685296000018</v>
      </c>
      <c r="K1925" t="e">
        <f>VLOOKUP(A1925,'Cacao Nacional'!B:D,3,0)</f>
        <v>#N/A</v>
      </c>
      <c r="L1925" t="str">
        <f t="shared" si="213"/>
        <v>Septiembre</v>
      </c>
      <c r="M1925" t="str">
        <f t="shared" si="214"/>
        <v>2020</v>
      </c>
      <c r="N1925" t="str">
        <f t="shared" si="215"/>
        <v>Septiembre de 2020</v>
      </c>
      <c r="O1925" s="24">
        <f t="shared" si="216"/>
        <v>44076</v>
      </c>
    </row>
    <row r="1926" spans="1:15" x14ac:dyDescent="0.3">
      <c r="A1926" s="1" t="s">
        <v>2054</v>
      </c>
      <c r="B1926" s="1" t="str">
        <f t="shared" si="210"/>
        <v>Septiembre 3 de 2020</v>
      </c>
      <c r="C1926" s="1" t="s">
        <v>428</v>
      </c>
      <c r="D1926" s="2">
        <v>2494.46</v>
      </c>
      <c r="E1926" s="1" t="s">
        <v>429</v>
      </c>
      <c r="F1926" s="3">
        <v>-1.5533857969390141</v>
      </c>
      <c r="G1926" s="1" t="s">
        <v>430</v>
      </c>
      <c r="H1926" s="8">
        <f>VLOOKUP(B1926,'TRM2'!C:D,2,0)</f>
        <v>3653.7</v>
      </c>
      <c r="I1926" s="9">
        <f t="shared" si="211"/>
        <v>9114008.5020000003</v>
      </c>
      <c r="J1926" s="7">
        <f t="shared" si="212"/>
        <v>9114.0085020000006</v>
      </c>
      <c r="K1926" t="e">
        <f>VLOOKUP(A1926,'Cacao Nacional'!B:D,3,0)</f>
        <v>#N/A</v>
      </c>
      <c r="L1926" t="str">
        <f t="shared" si="213"/>
        <v>Septiembre</v>
      </c>
      <c r="M1926" t="str">
        <f t="shared" si="214"/>
        <v>2020</v>
      </c>
      <c r="N1926" t="str">
        <f t="shared" si="215"/>
        <v>Septiembre de 2020</v>
      </c>
      <c r="O1926" s="24">
        <f t="shared" si="216"/>
        <v>44077</v>
      </c>
    </row>
    <row r="1927" spans="1:15" x14ac:dyDescent="0.3">
      <c r="A1927" s="1" t="s">
        <v>2055</v>
      </c>
      <c r="B1927" s="1" t="str">
        <f t="shared" si="210"/>
        <v>Septiembre 4 de 2020</v>
      </c>
      <c r="C1927" s="1" t="s">
        <v>428</v>
      </c>
      <c r="D1927" s="2">
        <v>2472.89</v>
      </c>
      <c r="E1927" s="1" t="s">
        <v>429</v>
      </c>
      <c r="F1927" s="3">
        <v>-0.86471621112385699</v>
      </c>
      <c r="G1927" s="1" t="s">
        <v>430</v>
      </c>
      <c r="H1927" s="8">
        <f>VLOOKUP(B1927,'TRM2'!C:D,2,0)</f>
        <v>3653.23</v>
      </c>
      <c r="I1927" s="9">
        <f t="shared" si="211"/>
        <v>9034035.9346999992</v>
      </c>
      <c r="J1927" s="7">
        <f t="shared" si="212"/>
        <v>9034.0359346999994</v>
      </c>
      <c r="K1927" t="e">
        <f>VLOOKUP(A1927,'Cacao Nacional'!B:D,3,0)</f>
        <v>#N/A</v>
      </c>
      <c r="L1927" t="str">
        <f t="shared" si="213"/>
        <v>Septiembre</v>
      </c>
      <c r="M1927" t="str">
        <f t="shared" si="214"/>
        <v>2020</v>
      </c>
      <c r="N1927" t="str">
        <f t="shared" si="215"/>
        <v>Septiembre de 2020</v>
      </c>
      <c r="O1927" s="24">
        <f t="shared" si="216"/>
        <v>44078</v>
      </c>
    </row>
    <row r="1928" spans="1:15" x14ac:dyDescent="0.3">
      <c r="A1928" s="1" t="s">
        <v>343</v>
      </c>
      <c r="B1928" s="1" t="str">
        <f t="shared" si="210"/>
        <v>Septiembre 7 de 2020</v>
      </c>
      <c r="C1928" s="1" t="s">
        <v>428</v>
      </c>
      <c r="D1928" s="2">
        <v>2448.59</v>
      </c>
      <c r="E1928" s="1" t="s">
        <v>429</v>
      </c>
      <c r="F1928" s="3">
        <v>-0.9826559208052007</v>
      </c>
      <c r="G1928" s="1" t="s">
        <v>430</v>
      </c>
      <c r="H1928" s="8">
        <f>VLOOKUP(B1928,'TRM2'!C:D,2,0)</f>
        <v>3702.62</v>
      </c>
      <c r="I1928" s="9">
        <f t="shared" si="211"/>
        <v>9066198.3058000002</v>
      </c>
      <c r="J1928" s="7">
        <f t="shared" si="212"/>
        <v>9066.1983058000005</v>
      </c>
      <c r="K1928">
        <f>VLOOKUP(A1928,'Cacao Nacional'!B:D,3,0)</f>
        <v>8528.2999999999993</v>
      </c>
      <c r="L1928" t="str">
        <f t="shared" si="213"/>
        <v>Septiembre</v>
      </c>
      <c r="M1928" t="str">
        <f t="shared" si="214"/>
        <v>2020</v>
      </c>
      <c r="N1928" t="str">
        <f t="shared" si="215"/>
        <v>Septiembre de 2020</v>
      </c>
      <c r="O1928" s="24">
        <f t="shared" si="216"/>
        <v>44081</v>
      </c>
    </row>
    <row r="1929" spans="1:15" x14ac:dyDescent="0.3">
      <c r="A1929" s="1" t="s">
        <v>2056</v>
      </c>
      <c r="B1929" s="1" t="str">
        <f t="shared" si="210"/>
        <v>Septiembre 8 de 2020</v>
      </c>
      <c r="C1929" s="1" t="s">
        <v>428</v>
      </c>
      <c r="D1929" s="2">
        <v>2423.25</v>
      </c>
      <c r="E1929" s="1" t="s">
        <v>429</v>
      </c>
      <c r="F1929" s="3">
        <v>-1.0348812990333272</v>
      </c>
      <c r="G1929" s="1" t="s">
        <v>430</v>
      </c>
      <c r="H1929" s="8">
        <f>VLOOKUP(B1929,'TRM2'!C:D,2,0)</f>
        <v>3702.62</v>
      </c>
      <c r="I1929" s="9">
        <f t="shared" si="211"/>
        <v>8972373.9149999991</v>
      </c>
      <c r="J1929" s="7">
        <f t="shared" si="212"/>
        <v>8972.3739149999983</v>
      </c>
      <c r="K1929" t="e">
        <f>VLOOKUP(A1929,'Cacao Nacional'!B:D,3,0)</f>
        <v>#N/A</v>
      </c>
      <c r="L1929" t="str">
        <f t="shared" si="213"/>
        <v>Septiembre</v>
      </c>
      <c r="M1929" t="str">
        <f t="shared" si="214"/>
        <v>2020</v>
      </c>
      <c r="N1929" t="str">
        <f t="shared" si="215"/>
        <v>Septiembre de 2020</v>
      </c>
      <c r="O1929" s="24">
        <f t="shared" si="216"/>
        <v>44082</v>
      </c>
    </row>
    <row r="1930" spans="1:15" x14ac:dyDescent="0.3">
      <c r="A1930" s="1" t="s">
        <v>2057</v>
      </c>
      <c r="B1930" s="1" t="str">
        <f t="shared" si="210"/>
        <v>Septiembre 9 de 2020</v>
      </c>
      <c r="C1930" s="1" t="s">
        <v>428</v>
      </c>
      <c r="D1930" s="2">
        <v>2423.63</v>
      </c>
      <c r="E1930" s="1" t="s">
        <v>429</v>
      </c>
      <c r="F1930" s="3">
        <v>1.5681419581145533E-2</v>
      </c>
      <c r="G1930" s="1" t="s">
        <v>430</v>
      </c>
      <c r="H1930" s="8">
        <f>VLOOKUP(B1930,'TRM2'!C:D,2,0)</f>
        <v>3757.21</v>
      </c>
      <c r="I1930" s="9">
        <f t="shared" si="211"/>
        <v>9106086.8723000009</v>
      </c>
      <c r="J1930" s="7">
        <f t="shared" si="212"/>
        <v>9106.0868723000003</v>
      </c>
      <c r="K1930" t="e">
        <f>VLOOKUP(A1930,'Cacao Nacional'!B:D,3,0)</f>
        <v>#N/A</v>
      </c>
      <c r="L1930" t="str">
        <f t="shared" si="213"/>
        <v>Septiembre</v>
      </c>
      <c r="M1930" t="str">
        <f t="shared" si="214"/>
        <v>2020</v>
      </c>
      <c r="N1930" t="str">
        <f t="shared" si="215"/>
        <v>Septiembre de 2020</v>
      </c>
      <c r="O1930" s="24">
        <f t="shared" si="216"/>
        <v>44083</v>
      </c>
    </row>
    <row r="1931" spans="1:15" x14ac:dyDescent="0.3">
      <c r="A1931" s="1" t="s">
        <v>2058</v>
      </c>
      <c r="B1931" s="1" t="str">
        <f t="shared" si="210"/>
        <v>Septiembre 10 de 2020</v>
      </c>
      <c r="C1931" s="1" t="s">
        <v>428</v>
      </c>
      <c r="D1931" s="2">
        <v>2396.27</v>
      </c>
      <c r="E1931" s="1" t="s">
        <v>429</v>
      </c>
      <c r="F1931" s="3">
        <v>-1.1288851846197698</v>
      </c>
      <c r="G1931" s="1" t="s">
        <v>430</v>
      </c>
      <c r="H1931" s="8">
        <f>VLOOKUP(B1931,'TRM2'!C:D,2,0)</f>
        <v>3717.25</v>
      </c>
      <c r="I1931" s="9">
        <f t="shared" si="211"/>
        <v>8907534.6575000007</v>
      </c>
      <c r="J1931" s="7">
        <f t="shared" si="212"/>
        <v>8907.5346575000003</v>
      </c>
      <c r="K1931" t="e">
        <f>VLOOKUP(A1931,'Cacao Nacional'!B:D,3,0)</f>
        <v>#N/A</v>
      </c>
      <c r="L1931" t="str">
        <f t="shared" si="213"/>
        <v>Septiembre</v>
      </c>
      <c r="M1931" t="str">
        <f t="shared" si="214"/>
        <v>2020</v>
      </c>
      <c r="N1931" t="str">
        <f t="shared" si="215"/>
        <v>Septiembre de 2020</v>
      </c>
      <c r="O1931" s="24">
        <f t="shared" si="216"/>
        <v>44084</v>
      </c>
    </row>
    <row r="1932" spans="1:15" x14ac:dyDescent="0.3">
      <c r="A1932" s="1" t="s">
        <v>2059</v>
      </c>
      <c r="B1932" s="1" t="str">
        <f t="shared" si="210"/>
        <v>Septiembre 11 de 2020</v>
      </c>
      <c r="C1932" s="1" t="s">
        <v>428</v>
      </c>
      <c r="D1932" s="2">
        <v>2410.94</v>
      </c>
      <c r="E1932" s="1" t="s">
        <v>429</v>
      </c>
      <c r="F1932" s="3">
        <v>0.61220146310724888</v>
      </c>
      <c r="G1932" s="1" t="s">
        <v>430</v>
      </c>
      <c r="H1932" s="8">
        <f>VLOOKUP(B1932,'TRM2'!C:D,2,0)</f>
        <v>3700.28</v>
      </c>
      <c r="I1932" s="9">
        <f t="shared" si="211"/>
        <v>8921153.0632000007</v>
      </c>
      <c r="J1932" s="7">
        <f t="shared" si="212"/>
        <v>8921.1530632000013</v>
      </c>
      <c r="K1932" t="e">
        <f>VLOOKUP(A1932,'Cacao Nacional'!B:D,3,0)</f>
        <v>#N/A</v>
      </c>
      <c r="L1932" t="str">
        <f t="shared" si="213"/>
        <v>Septiembre</v>
      </c>
      <c r="M1932" t="str">
        <f t="shared" si="214"/>
        <v>2020</v>
      </c>
      <c r="N1932" t="str">
        <f t="shared" si="215"/>
        <v>Septiembre de 2020</v>
      </c>
      <c r="O1932" s="24">
        <f t="shared" si="216"/>
        <v>44085</v>
      </c>
    </row>
    <row r="1933" spans="1:15" x14ac:dyDescent="0.3">
      <c r="A1933" s="1" t="s">
        <v>344</v>
      </c>
      <c r="B1933" s="1" t="str">
        <f t="shared" si="210"/>
        <v>Septiembre 14 de 2020</v>
      </c>
      <c r="C1933" s="1" t="s">
        <v>428</v>
      </c>
      <c r="D1933" s="2">
        <v>2417.52</v>
      </c>
      <c r="E1933" s="1" t="s">
        <v>429</v>
      </c>
      <c r="F1933" s="3">
        <v>0.27292259450670392</v>
      </c>
      <c r="G1933" s="1" t="s">
        <v>430</v>
      </c>
      <c r="H1933" s="8">
        <f>VLOOKUP(B1933,'TRM2'!C:D,2,0)</f>
        <v>3709</v>
      </c>
      <c r="I1933" s="9">
        <f t="shared" si="211"/>
        <v>8966581.6799999997</v>
      </c>
      <c r="J1933" s="7">
        <f t="shared" si="212"/>
        <v>8966.5816799999993</v>
      </c>
      <c r="K1933">
        <f>VLOOKUP(A1933,'Cacao Nacional'!B:D,3,0)</f>
        <v>8460</v>
      </c>
      <c r="L1933" t="str">
        <f t="shared" si="213"/>
        <v>Septiembre</v>
      </c>
      <c r="M1933" t="str">
        <f t="shared" si="214"/>
        <v>2020</v>
      </c>
      <c r="N1933" t="str">
        <f t="shared" si="215"/>
        <v>Septiembre de 2020</v>
      </c>
      <c r="O1933" s="24">
        <f t="shared" si="216"/>
        <v>44088</v>
      </c>
    </row>
    <row r="1934" spans="1:15" x14ac:dyDescent="0.3">
      <c r="A1934" s="1" t="s">
        <v>2060</v>
      </c>
      <c r="B1934" s="1" t="str">
        <f t="shared" si="210"/>
        <v>Septiembre 15 de 2020</v>
      </c>
      <c r="C1934" s="1" t="s">
        <v>428</v>
      </c>
      <c r="D1934" s="2">
        <v>2523.69</v>
      </c>
      <c r="E1934" s="1" t="s">
        <v>429</v>
      </c>
      <c r="F1934" s="3">
        <v>4.391690658195178</v>
      </c>
      <c r="G1934" s="1" t="s">
        <v>430</v>
      </c>
      <c r="H1934" s="8">
        <f>VLOOKUP(B1934,'TRM2'!C:D,2,0)</f>
        <v>3697</v>
      </c>
      <c r="I1934" s="9">
        <f t="shared" si="211"/>
        <v>9330081.9299999997</v>
      </c>
      <c r="J1934" s="7">
        <f t="shared" si="212"/>
        <v>9330.0819300000003</v>
      </c>
      <c r="K1934" t="e">
        <f>VLOOKUP(A1934,'Cacao Nacional'!B:D,3,0)</f>
        <v>#N/A</v>
      </c>
      <c r="L1934" t="str">
        <f t="shared" si="213"/>
        <v>Septiembre</v>
      </c>
      <c r="M1934" t="str">
        <f t="shared" si="214"/>
        <v>2020</v>
      </c>
      <c r="N1934" t="str">
        <f t="shared" si="215"/>
        <v>Septiembre de 2020</v>
      </c>
      <c r="O1934" s="24">
        <f t="shared" si="216"/>
        <v>44089</v>
      </c>
    </row>
    <row r="1935" spans="1:15" x14ac:dyDescent="0.3">
      <c r="A1935" s="1" t="s">
        <v>2061</v>
      </c>
      <c r="B1935" s="1" t="str">
        <f t="shared" si="210"/>
        <v>Septiembre 16 de 2020</v>
      </c>
      <c r="C1935" s="1" t="s">
        <v>428</v>
      </c>
      <c r="D1935" s="2">
        <v>2471.4299999999998</v>
      </c>
      <c r="E1935" s="1" t="s">
        <v>429</v>
      </c>
      <c r="F1935" s="3">
        <v>-2.0707773141709249</v>
      </c>
      <c r="G1935" s="1" t="s">
        <v>430</v>
      </c>
      <c r="H1935" s="8">
        <f>VLOOKUP(B1935,'TRM2'!C:D,2,0)</f>
        <v>3697</v>
      </c>
      <c r="I1935" s="9">
        <f t="shared" si="211"/>
        <v>9136876.709999999</v>
      </c>
      <c r="J1935" s="7">
        <f t="shared" si="212"/>
        <v>9136.8767099999986</v>
      </c>
      <c r="K1935" t="e">
        <f>VLOOKUP(A1935,'Cacao Nacional'!B:D,3,0)</f>
        <v>#N/A</v>
      </c>
      <c r="L1935" t="str">
        <f t="shared" si="213"/>
        <v>Septiembre</v>
      </c>
      <c r="M1935" t="str">
        <f t="shared" si="214"/>
        <v>2020</v>
      </c>
      <c r="N1935" t="str">
        <f t="shared" si="215"/>
        <v>Septiembre de 2020</v>
      </c>
      <c r="O1935" s="24">
        <f t="shared" si="216"/>
        <v>44090</v>
      </c>
    </row>
    <row r="1936" spans="1:15" x14ac:dyDescent="0.3">
      <c r="A1936" s="1" t="s">
        <v>2062</v>
      </c>
      <c r="B1936" s="1" t="str">
        <f t="shared" si="210"/>
        <v>Septiembre 17 de 2020</v>
      </c>
      <c r="C1936" s="1" t="s">
        <v>428</v>
      </c>
      <c r="D1936" s="2">
        <v>2474.73</v>
      </c>
      <c r="E1936" s="1" t="s">
        <v>429</v>
      </c>
      <c r="F1936" s="3">
        <v>0.13352593437808</v>
      </c>
      <c r="G1936" s="1" t="s">
        <v>430</v>
      </c>
      <c r="H1936" s="8">
        <f>VLOOKUP(B1936,'TRM2'!C:D,2,0)</f>
        <v>3697</v>
      </c>
      <c r="I1936" s="9">
        <f t="shared" si="211"/>
        <v>9149076.8100000005</v>
      </c>
      <c r="J1936" s="7">
        <f t="shared" si="212"/>
        <v>9149.0768100000005</v>
      </c>
      <c r="K1936" t="e">
        <f>VLOOKUP(A1936,'Cacao Nacional'!B:D,3,0)</f>
        <v>#N/A</v>
      </c>
      <c r="L1936" t="str">
        <f t="shared" si="213"/>
        <v>Septiembre</v>
      </c>
      <c r="M1936" t="str">
        <f t="shared" si="214"/>
        <v>2020</v>
      </c>
      <c r="N1936" t="str">
        <f t="shared" si="215"/>
        <v>Septiembre de 2020</v>
      </c>
      <c r="O1936" s="24">
        <f t="shared" si="216"/>
        <v>44091</v>
      </c>
    </row>
    <row r="1937" spans="1:15" x14ac:dyDescent="0.3">
      <c r="A1937" s="1" t="s">
        <v>2063</v>
      </c>
      <c r="B1937" s="1" t="str">
        <f t="shared" si="210"/>
        <v>Septiembre 18 de 2020</v>
      </c>
      <c r="C1937" s="1" t="s">
        <v>428</v>
      </c>
      <c r="D1937" s="2">
        <v>2500.92</v>
      </c>
      <c r="E1937" s="1" t="s">
        <v>429</v>
      </c>
      <c r="F1937" s="3">
        <v>1.0582972687929615</v>
      </c>
      <c r="G1937" s="1" t="s">
        <v>430</v>
      </c>
      <c r="H1937" s="8">
        <f>VLOOKUP(B1937,'TRM2'!C:D,2,0)</f>
        <v>3683.49</v>
      </c>
      <c r="I1937" s="9">
        <f t="shared" si="211"/>
        <v>9212113.8107999992</v>
      </c>
      <c r="J1937" s="7">
        <f t="shared" si="212"/>
        <v>9212.1138107999996</v>
      </c>
      <c r="K1937" t="e">
        <f>VLOOKUP(A1937,'Cacao Nacional'!B:D,3,0)</f>
        <v>#N/A</v>
      </c>
      <c r="L1937" t="str">
        <f t="shared" si="213"/>
        <v>Septiembre</v>
      </c>
      <c r="M1937" t="str">
        <f t="shared" si="214"/>
        <v>2020</v>
      </c>
      <c r="N1937" t="str">
        <f t="shared" si="215"/>
        <v>Septiembre de 2020</v>
      </c>
      <c r="O1937" s="24">
        <f t="shared" si="216"/>
        <v>44092</v>
      </c>
    </row>
    <row r="1938" spans="1:15" x14ac:dyDescent="0.3">
      <c r="A1938" s="1" t="s">
        <v>345</v>
      </c>
      <c r="B1938" s="1" t="str">
        <f t="shared" si="210"/>
        <v>Septiembre 21 de 2020</v>
      </c>
      <c r="C1938" s="1" t="s">
        <v>428</v>
      </c>
      <c r="D1938" s="2">
        <v>2488.94</v>
      </c>
      <c r="E1938" s="1" t="s">
        <v>429</v>
      </c>
      <c r="F1938" s="3">
        <v>-0.47902371927130888</v>
      </c>
      <c r="G1938" s="1" t="s">
        <v>430</v>
      </c>
      <c r="H1938" s="8">
        <f>VLOOKUP(B1938,'TRM2'!C:D,2,0)</f>
        <v>3725.37</v>
      </c>
      <c r="I1938" s="9">
        <f t="shared" si="211"/>
        <v>9272222.4078000002</v>
      </c>
      <c r="J1938" s="7">
        <f t="shared" si="212"/>
        <v>9272.2224077999999</v>
      </c>
      <c r="K1938">
        <f>VLOOKUP(A1938,'Cacao Nacional'!B:D,3,0)</f>
        <v>8560.5</v>
      </c>
      <c r="L1938" t="str">
        <f t="shared" si="213"/>
        <v>Septiembre</v>
      </c>
      <c r="M1938" t="str">
        <f t="shared" si="214"/>
        <v>2020</v>
      </c>
      <c r="N1938" t="str">
        <f t="shared" si="215"/>
        <v>Septiembre de 2020</v>
      </c>
      <c r="O1938" s="24">
        <f t="shared" si="216"/>
        <v>44095</v>
      </c>
    </row>
    <row r="1939" spans="1:15" x14ac:dyDescent="0.3">
      <c r="A1939" s="1" t="s">
        <v>2064</v>
      </c>
      <c r="B1939" s="1" t="str">
        <f t="shared" si="210"/>
        <v>Septiembre 22 de 2020</v>
      </c>
      <c r="C1939" s="1" t="s">
        <v>428</v>
      </c>
      <c r="D1939" s="2">
        <v>2425.75</v>
      </c>
      <c r="E1939" s="1" t="s">
        <v>429</v>
      </c>
      <c r="F1939" s="3">
        <v>-2.5388317918471337</v>
      </c>
      <c r="G1939" s="1" t="s">
        <v>430</v>
      </c>
      <c r="H1939" s="8">
        <f>VLOOKUP(B1939,'TRM2'!C:D,2,0)</f>
        <v>3790.54</v>
      </c>
      <c r="I1939" s="9">
        <f t="shared" si="211"/>
        <v>9194902.4049999993</v>
      </c>
      <c r="J1939" s="7">
        <f t="shared" si="212"/>
        <v>9194.9024049999989</v>
      </c>
      <c r="K1939" t="e">
        <f>VLOOKUP(A1939,'Cacao Nacional'!B:D,3,0)</f>
        <v>#N/A</v>
      </c>
      <c r="L1939" t="str">
        <f t="shared" si="213"/>
        <v>Septiembre</v>
      </c>
      <c r="M1939" t="str">
        <f t="shared" si="214"/>
        <v>2020</v>
      </c>
      <c r="N1939" t="str">
        <f t="shared" si="215"/>
        <v>Septiembre de 2020</v>
      </c>
      <c r="O1939" s="24">
        <f t="shared" si="216"/>
        <v>44096</v>
      </c>
    </row>
    <row r="1940" spans="1:15" x14ac:dyDescent="0.3">
      <c r="A1940" s="1" t="s">
        <v>2065</v>
      </c>
      <c r="B1940" s="1" t="str">
        <f t="shared" si="210"/>
        <v>Septiembre 23 de 2020</v>
      </c>
      <c r="C1940" s="1" t="s">
        <v>428</v>
      </c>
      <c r="D1940" s="2">
        <v>2449.7600000000002</v>
      </c>
      <c r="E1940" s="1" t="s">
        <v>429</v>
      </c>
      <c r="F1940" s="3">
        <v>0.98979697000928446</v>
      </c>
      <c r="G1940" s="1" t="s">
        <v>430</v>
      </c>
      <c r="H1940" s="8">
        <f>VLOOKUP(B1940,'TRM2'!C:D,2,0)</f>
        <v>3813.3</v>
      </c>
      <c r="I1940" s="9">
        <f t="shared" si="211"/>
        <v>9341669.8080000021</v>
      </c>
      <c r="J1940" s="7">
        <f t="shared" si="212"/>
        <v>9341.6698080000024</v>
      </c>
      <c r="K1940" t="e">
        <f>VLOOKUP(A1940,'Cacao Nacional'!B:D,3,0)</f>
        <v>#N/A</v>
      </c>
      <c r="L1940" t="str">
        <f t="shared" si="213"/>
        <v>Septiembre</v>
      </c>
      <c r="M1940" t="str">
        <f t="shared" si="214"/>
        <v>2020</v>
      </c>
      <c r="N1940" t="str">
        <f t="shared" si="215"/>
        <v>Septiembre de 2020</v>
      </c>
      <c r="O1940" s="24">
        <f t="shared" si="216"/>
        <v>44097</v>
      </c>
    </row>
    <row r="1941" spans="1:15" x14ac:dyDescent="0.3">
      <c r="A1941" s="1" t="s">
        <v>2066</v>
      </c>
      <c r="B1941" s="1" t="str">
        <f t="shared" si="210"/>
        <v>Septiembre 24 de 2020</v>
      </c>
      <c r="C1941" s="1" t="s">
        <v>428</v>
      </c>
      <c r="D1941" s="2">
        <v>2465.21</v>
      </c>
      <c r="E1941" s="1" t="s">
        <v>429</v>
      </c>
      <c r="F1941" s="3">
        <v>0.63067402521062543</v>
      </c>
      <c r="G1941" s="1" t="s">
        <v>430</v>
      </c>
      <c r="H1941" s="8">
        <f>VLOOKUP(B1941,'TRM2'!C:D,2,0)</f>
        <v>3863.6</v>
      </c>
      <c r="I1941" s="9">
        <f t="shared" si="211"/>
        <v>9524585.3560000006</v>
      </c>
      <c r="J1941" s="7">
        <f t="shared" si="212"/>
        <v>9524.5853560000014</v>
      </c>
      <c r="K1941" t="e">
        <f>VLOOKUP(A1941,'Cacao Nacional'!B:D,3,0)</f>
        <v>#N/A</v>
      </c>
      <c r="L1941" t="str">
        <f t="shared" si="213"/>
        <v>Septiembre</v>
      </c>
      <c r="M1941" t="str">
        <f t="shared" si="214"/>
        <v>2020</v>
      </c>
      <c r="N1941" t="str">
        <f t="shared" si="215"/>
        <v>Septiembre de 2020</v>
      </c>
      <c r="O1941" s="24">
        <f t="shared" si="216"/>
        <v>44098</v>
      </c>
    </row>
    <row r="1942" spans="1:15" x14ac:dyDescent="0.3">
      <c r="A1942" s="1" t="s">
        <v>2067</v>
      </c>
      <c r="B1942" s="1" t="str">
        <f t="shared" si="210"/>
        <v>Septiembre 25 de 2020</v>
      </c>
      <c r="C1942" s="1" t="s">
        <v>428</v>
      </c>
      <c r="D1942" s="2">
        <v>2436.65</v>
      </c>
      <c r="E1942" s="1" t="s">
        <v>429</v>
      </c>
      <c r="F1942" s="3">
        <v>-1.1585219920412437</v>
      </c>
      <c r="G1942" s="1" t="s">
        <v>430</v>
      </c>
      <c r="H1942" s="8">
        <f>VLOOKUP(B1942,'TRM2'!C:D,2,0)</f>
        <v>3873.8</v>
      </c>
      <c r="I1942" s="9">
        <f t="shared" si="211"/>
        <v>9439094.7700000014</v>
      </c>
      <c r="J1942" s="7">
        <f t="shared" si="212"/>
        <v>9439.0947700000015</v>
      </c>
      <c r="K1942" t="e">
        <f>VLOOKUP(A1942,'Cacao Nacional'!B:D,3,0)</f>
        <v>#N/A</v>
      </c>
      <c r="L1942" t="str">
        <f t="shared" si="213"/>
        <v>Septiembre</v>
      </c>
      <c r="M1942" t="str">
        <f t="shared" si="214"/>
        <v>2020</v>
      </c>
      <c r="N1942" t="str">
        <f t="shared" si="215"/>
        <v>Septiembre de 2020</v>
      </c>
      <c r="O1942" s="24">
        <f t="shared" si="216"/>
        <v>44099</v>
      </c>
    </row>
    <row r="1943" spans="1:15" x14ac:dyDescent="0.3">
      <c r="A1943" s="1" t="s">
        <v>346</v>
      </c>
      <c r="B1943" s="1" t="str">
        <f t="shared" si="210"/>
        <v>Septiembre 28 de 2020</v>
      </c>
      <c r="C1943" s="1" t="s">
        <v>428</v>
      </c>
      <c r="D1943" s="2">
        <v>2452.92</v>
      </c>
      <c r="E1943" s="1" t="s">
        <v>429</v>
      </c>
      <c r="F1943" s="3">
        <v>0.66772002544476972</v>
      </c>
      <c r="G1943" s="1" t="s">
        <v>430</v>
      </c>
      <c r="H1943" s="8">
        <f>VLOOKUP(B1943,'TRM2'!C:D,2,0)</f>
        <v>3867.81</v>
      </c>
      <c r="I1943" s="9">
        <f t="shared" si="211"/>
        <v>9487428.5052000005</v>
      </c>
      <c r="J1943" s="7">
        <f t="shared" si="212"/>
        <v>9487.4285052000014</v>
      </c>
      <c r="K1943">
        <f>VLOOKUP(A1943,'Cacao Nacional'!B:D,3,0)</f>
        <v>8786.7000000000007</v>
      </c>
      <c r="L1943" t="str">
        <f t="shared" si="213"/>
        <v>Septiembre</v>
      </c>
      <c r="M1943" t="str">
        <f t="shared" si="214"/>
        <v>2020</v>
      </c>
      <c r="N1943" t="str">
        <f t="shared" si="215"/>
        <v>Septiembre de 2020</v>
      </c>
      <c r="O1943" s="24">
        <f t="shared" si="216"/>
        <v>44102</v>
      </c>
    </row>
    <row r="1944" spans="1:15" x14ac:dyDescent="0.3">
      <c r="A1944" s="1" t="s">
        <v>2068</v>
      </c>
      <c r="B1944" s="1" t="str">
        <f t="shared" si="210"/>
        <v>Septiembre 29 de 2020</v>
      </c>
      <c r="C1944" s="1" t="s">
        <v>428</v>
      </c>
      <c r="D1944" s="2">
        <v>2445.11</v>
      </c>
      <c r="E1944" s="1" t="s">
        <v>429</v>
      </c>
      <c r="F1944" s="3">
        <v>-0.31839603411444095</v>
      </c>
      <c r="G1944" s="1" t="s">
        <v>430</v>
      </c>
      <c r="H1944" s="8">
        <f>VLOOKUP(B1944,'TRM2'!C:D,2,0)</f>
        <v>3859.9</v>
      </c>
      <c r="I1944" s="9">
        <f t="shared" si="211"/>
        <v>9437880.0890000015</v>
      </c>
      <c r="J1944" s="7">
        <f t="shared" si="212"/>
        <v>9437.880089000002</v>
      </c>
      <c r="K1944" t="e">
        <f>VLOOKUP(A1944,'Cacao Nacional'!B:D,3,0)</f>
        <v>#N/A</v>
      </c>
      <c r="L1944" t="str">
        <f t="shared" si="213"/>
        <v>Septiembre</v>
      </c>
      <c r="M1944" t="str">
        <f t="shared" si="214"/>
        <v>2020</v>
      </c>
      <c r="N1944" t="str">
        <f t="shared" si="215"/>
        <v>Septiembre de 2020</v>
      </c>
      <c r="O1944" s="24">
        <f t="shared" si="216"/>
        <v>44103</v>
      </c>
    </row>
    <row r="1945" spans="1:15" x14ac:dyDescent="0.3">
      <c r="A1945" s="1" t="s">
        <v>2069</v>
      </c>
      <c r="B1945" s="1" t="str">
        <f t="shared" si="210"/>
        <v>Septiembre 30 de 2020</v>
      </c>
      <c r="C1945" s="1" t="s">
        <v>428</v>
      </c>
      <c r="D1945" s="2">
        <v>2404.12</v>
      </c>
      <c r="E1945" s="1" t="s">
        <v>429</v>
      </c>
      <c r="F1945" s="3">
        <v>-1.6764071964042615</v>
      </c>
      <c r="G1945" s="1" t="s">
        <v>430</v>
      </c>
      <c r="H1945" s="8">
        <f>VLOOKUP(B1945,'TRM2'!C:D,2,0)</f>
        <v>3878.94</v>
      </c>
      <c r="I1945" s="9">
        <f t="shared" si="211"/>
        <v>9325437.2327999994</v>
      </c>
      <c r="J1945" s="7">
        <f t="shared" si="212"/>
        <v>9325.437232799999</v>
      </c>
      <c r="K1945" t="e">
        <f>VLOOKUP(A1945,'Cacao Nacional'!B:D,3,0)</f>
        <v>#N/A</v>
      </c>
      <c r="L1945" t="str">
        <f t="shared" si="213"/>
        <v>Septiembre</v>
      </c>
      <c r="M1945" t="str">
        <f t="shared" si="214"/>
        <v>2020</v>
      </c>
      <c r="N1945" t="str">
        <f t="shared" si="215"/>
        <v>Septiembre de 2020</v>
      </c>
      <c r="O1945" s="24">
        <f t="shared" si="216"/>
        <v>44104</v>
      </c>
    </row>
    <row r="1946" spans="1:15" x14ac:dyDescent="0.3">
      <c r="A1946" s="1" t="s">
        <v>2070</v>
      </c>
      <c r="B1946" s="1" t="str">
        <f t="shared" si="210"/>
        <v>Octubre 1 de 2020</v>
      </c>
      <c r="C1946" s="1" t="s">
        <v>428</v>
      </c>
      <c r="D1946" s="2">
        <v>2371.2199999999998</v>
      </c>
      <c r="E1946" s="1" t="s">
        <v>429</v>
      </c>
      <c r="F1946" s="3">
        <v>-1.3684841022910708</v>
      </c>
      <c r="G1946" s="1" t="s">
        <v>430</v>
      </c>
      <c r="H1946" s="8">
        <f>VLOOKUP(B1946,'TRM2'!C:D,2,0)</f>
        <v>3865.47</v>
      </c>
      <c r="I1946" s="9">
        <f t="shared" si="211"/>
        <v>9165879.7733999994</v>
      </c>
      <c r="J1946" s="7">
        <f t="shared" si="212"/>
        <v>9165.8797734</v>
      </c>
      <c r="K1946" t="e">
        <f>VLOOKUP(A1946,'Cacao Nacional'!B:D,3,0)</f>
        <v>#N/A</v>
      </c>
      <c r="L1946" t="str">
        <f t="shared" si="213"/>
        <v>Octubre</v>
      </c>
      <c r="M1946" t="str">
        <f t="shared" si="214"/>
        <v>2020</v>
      </c>
      <c r="N1946" t="str">
        <f t="shared" si="215"/>
        <v>Octubre de 2020</v>
      </c>
      <c r="O1946" s="24">
        <f t="shared" si="216"/>
        <v>44105</v>
      </c>
    </row>
    <row r="1947" spans="1:15" x14ac:dyDescent="0.3">
      <c r="A1947" s="1" t="s">
        <v>2071</v>
      </c>
      <c r="B1947" s="1" t="str">
        <f t="shared" si="210"/>
        <v>Octubre 2 de 2020</v>
      </c>
      <c r="C1947" s="1" t="s">
        <v>428</v>
      </c>
      <c r="D1947" s="2">
        <v>2339.27</v>
      </c>
      <c r="E1947" s="1" t="s">
        <v>429</v>
      </c>
      <c r="F1947" s="3">
        <v>-1.3474076635655832</v>
      </c>
      <c r="G1947" s="1" t="s">
        <v>430</v>
      </c>
      <c r="H1947" s="8">
        <f>VLOOKUP(B1947,'TRM2'!C:D,2,0)</f>
        <v>3842.34</v>
      </c>
      <c r="I1947" s="9">
        <f t="shared" si="211"/>
        <v>8988270.6918000001</v>
      </c>
      <c r="J1947" s="7">
        <f t="shared" si="212"/>
        <v>8988.2706918000003</v>
      </c>
      <c r="K1947" t="e">
        <f>VLOOKUP(A1947,'Cacao Nacional'!B:D,3,0)</f>
        <v>#N/A</v>
      </c>
      <c r="L1947" t="str">
        <f t="shared" si="213"/>
        <v>Octubre</v>
      </c>
      <c r="M1947" t="str">
        <f t="shared" si="214"/>
        <v>2020</v>
      </c>
      <c r="N1947" t="str">
        <f t="shared" si="215"/>
        <v>Octubre de 2020</v>
      </c>
      <c r="O1947" s="24">
        <f t="shared" si="216"/>
        <v>44106</v>
      </c>
    </row>
    <row r="1948" spans="1:15" x14ac:dyDescent="0.3">
      <c r="A1948" s="1" t="s">
        <v>2072</v>
      </c>
      <c r="B1948" s="1" t="str">
        <f t="shared" si="210"/>
        <v>Octubre 5 de 2020</v>
      </c>
      <c r="C1948" s="1" t="s">
        <v>428</v>
      </c>
      <c r="D1948" s="2">
        <v>2332.36</v>
      </c>
      <c r="E1948" s="1" t="s">
        <v>429</v>
      </c>
      <c r="F1948" s="3">
        <v>-0.29539129728504426</v>
      </c>
      <c r="G1948" s="1" t="s">
        <v>430</v>
      </c>
      <c r="H1948" s="8">
        <f>VLOOKUP(B1948,'TRM2'!C:D,2,0)</f>
        <v>3881.8</v>
      </c>
      <c r="I1948" s="9">
        <f t="shared" si="211"/>
        <v>9053755.0480000004</v>
      </c>
      <c r="J1948" s="7">
        <f t="shared" si="212"/>
        <v>9053.7550480000009</v>
      </c>
      <c r="K1948">
        <f>VLOOKUP(A1948,'Cacao Nacional'!B:D,3,0)</f>
        <v>8940.7000000000007</v>
      </c>
      <c r="L1948" t="str">
        <f t="shared" si="213"/>
        <v>Octubre</v>
      </c>
      <c r="M1948" t="str">
        <f t="shared" si="214"/>
        <v>2020</v>
      </c>
      <c r="N1948" t="str">
        <f t="shared" si="215"/>
        <v>Octubre de 2020</v>
      </c>
      <c r="O1948" s="24">
        <f t="shared" si="216"/>
        <v>44109</v>
      </c>
    </row>
    <row r="1949" spans="1:15" x14ac:dyDescent="0.3">
      <c r="A1949" s="1" t="s">
        <v>2073</v>
      </c>
      <c r="B1949" s="1" t="str">
        <f t="shared" si="210"/>
        <v>Octubre 6 de 2020</v>
      </c>
      <c r="C1949" s="1" t="s">
        <v>428</v>
      </c>
      <c r="D1949" s="2">
        <v>2304.58</v>
      </c>
      <c r="E1949" s="1" t="s">
        <v>429</v>
      </c>
      <c r="F1949" s="3">
        <v>-1.1910682741943868</v>
      </c>
      <c r="G1949" s="1" t="s">
        <v>430</v>
      </c>
      <c r="H1949" s="8">
        <f>VLOOKUP(B1949,'TRM2'!C:D,2,0)</f>
        <v>3843.75</v>
      </c>
      <c r="I1949" s="9">
        <f t="shared" si="211"/>
        <v>8858229.375</v>
      </c>
      <c r="J1949" s="7">
        <f t="shared" si="212"/>
        <v>8858.2293750000008</v>
      </c>
      <c r="K1949" t="e">
        <f>VLOOKUP(A1949,'Cacao Nacional'!B:D,3,0)</f>
        <v>#N/A</v>
      </c>
      <c r="L1949" t="str">
        <f t="shared" si="213"/>
        <v>Octubre</v>
      </c>
      <c r="M1949" t="str">
        <f t="shared" si="214"/>
        <v>2020</v>
      </c>
      <c r="N1949" t="str">
        <f t="shared" si="215"/>
        <v>Octubre de 2020</v>
      </c>
      <c r="O1949" s="24">
        <f t="shared" si="216"/>
        <v>44110</v>
      </c>
    </row>
    <row r="1950" spans="1:15" x14ac:dyDescent="0.3">
      <c r="A1950" s="1" t="s">
        <v>2074</v>
      </c>
      <c r="B1950" s="1" t="str">
        <f t="shared" si="210"/>
        <v>Octubre 7 de 2020</v>
      </c>
      <c r="C1950" s="1" t="s">
        <v>428</v>
      </c>
      <c r="D1950" s="2">
        <v>2319.92</v>
      </c>
      <c r="E1950" s="1" t="s">
        <v>429</v>
      </c>
      <c r="F1950" s="3">
        <v>0.66563104773972459</v>
      </c>
      <c r="G1950" s="1" t="s">
        <v>430</v>
      </c>
      <c r="H1950" s="8">
        <f>VLOOKUP(B1950,'TRM2'!C:D,2,0)</f>
        <v>3826.77</v>
      </c>
      <c r="I1950" s="9">
        <f t="shared" si="211"/>
        <v>8877800.2584000006</v>
      </c>
      <c r="J1950" s="7">
        <f t="shared" si="212"/>
        <v>8877.8002584000005</v>
      </c>
      <c r="K1950" t="e">
        <f>VLOOKUP(A1950,'Cacao Nacional'!B:D,3,0)</f>
        <v>#N/A</v>
      </c>
      <c r="L1950" t="str">
        <f t="shared" si="213"/>
        <v>Octubre</v>
      </c>
      <c r="M1950" t="str">
        <f t="shared" si="214"/>
        <v>2020</v>
      </c>
      <c r="N1950" t="str">
        <f t="shared" si="215"/>
        <v>Octubre de 2020</v>
      </c>
      <c r="O1950" s="24">
        <f t="shared" si="216"/>
        <v>44111</v>
      </c>
    </row>
    <row r="1951" spans="1:15" x14ac:dyDescent="0.3">
      <c r="A1951" s="1" t="s">
        <v>2075</v>
      </c>
      <c r="B1951" s="1" t="str">
        <f t="shared" si="210"/>
        <v>Octubre 8 de 2020</v>
      </c>
      <c r="C1951" s="1" t="s">
        <v>428</v>
      </c>
      <c r="D1951" s="2">
        <v>2335.29</v>
      </c>
      <c r="E1951" s="1" t="s">
        <v>429</v>
      </c>
      <c r="F1951" s="3">
        <v>0.66252284561536134</v>
      </c>
      <c r="G1951" s="1" t="s">
        <v>430</v>
      </c>
      <c r="H1951" s="8">
        <f>VLOOKUP(B1951,'TRM2'!C:D,2,0)</f>
        <v>3837.79</v>
      </c>
      <c r="I1951" s="9">
        <f t="shared" si="211"/>
        <v>8962352.6090999991</v>
      </c>
      <c r="J1951" s="7">
        <f t="shared" si="212"/>
        <v>8962.3526090999985</v>
      </c>
      <c r="K1951" t="e">
        <f>VLOOKUP(A1951,'Cacao Nacional'!B:D,3,0)</f>
        <v>#N/A</v>
      </c>
      <c r="L1951" t="str">
        <f t="shared" si="213"/>
        <v>Octubre</v>
      </c>
      <c r="M1951" t="str">
        <f t="shared" si="214"/>
        <v>2020</v>
      </c>
      <c r="N1951" t="str">
        <f t="shared" si="215"/>
        <v>Octubre de 2020</v>
      </c>
      <c r="O1951" s="24">
        <f t="shared" si="216"/>
        <v>44112</v>
      </c>
    </row>
    <row r="1952" spans="1:15" x14ac:dyDescent="0.3">
      <c r="A1952" s="1" t="s">
        <v>2076</v>
      </c>
      <c r="B1952" s="1" t="str">
        <f t="shared" si="210"/>
        <v>Octubre 9 de 2020</v>
      </c>
      <c r="C1952" s="1" t="s">
        <v>428</v>
      </c>
      <c r="D1952" s="2">
        <v>2302.02</v>
      </c>
      <c r="E1952" s="1" t="s">
        <v>429</v>
      </c>
      <c r="F1952" s="3">
        <v>-1.424662461621468</v>
      </c>
      <c r="G1952" s="1" t="s">
        <v>430</v>
      </c>
      <c r="H1952" s="8">
        <f>VLOOKUP(B1952,'TRM2'!C:D,2,0)</f>
        <v>3839.73</v>
      </c>
      <c r="I1952" s="9">
        <f t="shared" si="211"/>
        <v>8839135.2545999996</v>
      </c>
      <c r="J1952" s="7">
        <f t="shared" si="212"/>
        <v>8839.1352545999998</v>
      </c>
      <c r="K1952" t="e">
        <f>VLOOKUP(A1952,'Cacao Nacional'!B:D,3,0)</f>
        <v>#N/A</v>
      </c>
      <c r="L1952" t="str">
        <f t="shared" si="213"/>
        <v>Octubre</v>
      </c>
      <c r="M1952" t="str">
        <f t="shared" si="214"/>
        <v>2020</v>
      </c>
      <c r="N1952" t="str">
        <f t="shared" si="215"/>
        <v>Octubre de 2020</v>
      </c>
      <c r="O1952" s="24">
        <f t="shared" si="216"/>
        <v>44113</v>
      </c>
    </row>
    <row r="1953" spans="1:15" x14ac:dyDescent="0.3">
      <c r="A1953" s="1" t="s">
        <v>347</v>
      </c>
      <c r="B1953" s="1" t="str">
        <f t="shared" si="210"/>
        <v>Octubre 12 de 2020</v>
      </c>
      <c r="C1953" s="1" t="s">
        <v>428</v>
      </c>
      <c r="D1953" s="2">
        <v>2301.13</v>
      </c>
      <c r="E1953" s="1" t="s">
        <v>429</v>
      </c>
      <c r="F1953" s="3">
        <v>-3.8661697118177629E-2</v>
      </c>
      <c r="G1953" s="1" t="s">
        <v>430</v>
      </c>
      <c r="H1953" s="8">
        <f>VLOOKUP(B1953,'TRM2'!C:D,2,0)</f>
        <v>3824.25</v>
      </c>
      <c r="I1953" s="9">
        <f t="shared" si="211"/>
        <v>8800096.4024999999</v>
      </c>
      <c r="J1953" s="7">
        <f t="shared" si="212"/>
        <v>8800.0964024999994</v>
      </c>
      <c r="K1953">
        <f>VLOOKUP(A1953,'Cacao Nacional'!B:D,3,0)</f>
        <v>8780</v>
      </c>
      <c r="L1953" t="str">
        <f t="shared" si="213"/>
        <v>Octubre</v>
      </c>
      <c r="M1953" t="str">
        <f t="shared" si="214"/>
        <v>2020</v>
      </c>
      <c r="N1953" t="str">
        <f t="shared" si="215"/>
        <v>Octubre de 2020</v>
      </c>
      <c r="O1953" s="24">
        <f t="shared" si="216"/>
        <v>44116</v>
      </c>
    </row>
    <row r="1954" spans="1:15" x14ac:dyDescent="0.3">
      <c r="A1954" s="1" t="s">
        <v>2077</v>
      </c>
      <c r="B1954" s="1" t="str">
        <f t="shared" si="210"/>
        <v>Octubre 13 de 2020</v>
      </c>
      <c r="C1954" s="1" t="s">
        <v>428</v>
      </c>
      <c r="D1954" s="2">
        <v>2252.0100000000002</v>
      </c>
      <c r="E1954" s="1" t="s">
        <v>429</v>
      </c>
      <c r="F1954" s="3">
        <v>-2.1346034339650473</v>
      </c>
      <c r="G1954" s="1" t="s">
        <v>430</v>
      </c>
      <c r="H1954" s="8">
        <f>VLOOKUP(B1954,'TRM2'!C:D,2,0)</f>
        <v>3824.25</v>
      </c>
      <c r="I1954" s="9">
        <f t="shared" si="211"/>
        <v>8612249.2425000016</v>
      </c>
      <c r="J1954" s="7">
        <f t="shared" si="212"/>
        <v>8612.2492425000019</v>
      </c>
      <c r="K1954" t="e">
        <f>VLOOKUP(A1954,'Cacao Nacional'!B:D,3,0)</f>
        <v>#N/A</v>
      </c>
      <c r="L1954" t="str">
        <f t="shared" si="213"/>
        <v>Octubre</v>
      </c>
      <c r="M1954" t="str">
        <f t="shared" si="214"/>
        <v>2020</v>
      </c>
      <c r="N1954" t="str">
        <f t="shared" si="215"/>
        <v>Octubre de 2020</v>
      </c>
      <c r="O1954" s="24">
        <f t="shared" si="216"/>
        <v>44117</v>
      </c>
    </row>
    <row r="1955" spans="1:15" x14ac:dyDescent="0.3">
      <c r="A1955" s="1" t="s">
        <v>2078</v>
      </c>
      <c r="B1955" s="1" t="str">
        <f t="shared" si="210"/>
        <v>Octubre 14 de 2020</v>
      </c>
      <c r="C1955" s="1" t="s">
        <v>428</v>
      </c>
      <c r="D1955" s="2">
        <v>2253.98</v>
      </c>
      <c r="E1955" s="1" t="s">
        <v>429</v>
      </c>
      <c r="F1955" s="3">
        <v>8.7477409070110687E-2</v>
      </c>
      <c r="G1955" s="1" t="s">
        <v>430</v>
      </c>
      <c r="H1955" s="8">
        <f>VLOOKUP(B1955,'TRM2'!C:D,2,0)</f>
        <v>3856.32</v>
      </c>
      <c r="I1955" s="9">
        <f t="shared" si="211"/>
        <v>8692068.1535999998</v>
      </c>
      <c r="J1955" s="7">
        <f t="shared" si="212"/>
        <v>8692.0681535999993</v>
      </c>
      <c r="K1955" t="e">
        <f>VLOOKUP(A1955,'Cacao Nacional'!B:D,3,0)</f>
        <v>#N/A</v>
      </c>
      <c r="L1955" t="str">
        <f t="shared" si="213"/>
        <v>Octubre</v>
      </c>
      <c r="M1955" t="str">
        <f t="shared" si="214"/>
        <v>2020</v>
      </c>
      <c r="N1955" t="str">
        <f t="shared" si="215"/>
        <v>Octubre de 2020</v>
      </c>
      <c r="O1955" s="24">
        <f t="shared" si="216"/>
        <v>44118</v>
      </c>
    </row>
    <row r="1956" spans="1:15" x14ac:dyDescent="0.3">
      <c r="A1956" s="1" t="s">
        <v>2079</v>
      </c>
      <c r="B1956" s="1" t="str">
        <f t="shared" si="210"/>
        <v>Octubre 15 de 2020</v>
      </c>
      <c r="C1956" s="1" t="s">
        <v>428</v>
      </c>
      <c r="D1956" s="2">
        <v>2219.25</v>
      </c>
      <c r="E1956" s="1" t="s">
        <v>429</v>
      </c>
      <c r="F1956" s="3">
        <v>-1.5408299984915579</v>
      </c>
      <c r="G1956" s="1" t="s">
        <v>430</v>
      </c>
      <c r="H1956" s="8">
        <f>VLOOKUP(B1956,'TRM2'!C:D,2,0)</f>
        <v>3843.59</v>
      </c>
      <c r="I1956" s="9">
        <f t="shared" si="211"/>
        <v>8529887.1074999999</v>
      </c>
      <c r="J1956" s="7">
        <f t="shared" si="212"/>
        <v>8529.8871075000006</v>
      </c>
      <c r="K1956" t="e">
        <f>VLOOKUP(A1956,'Cacao Nacional'!B:D,3,0)</f>
        <v>#N/A</v>
      </c>
      <c r="L1956" t="str">
        <f t="shared" si="213"/>
        <v>Octubre</v>
      </c>
      <c r="M1956" t="str">
        <f t="shared" si="214"/>
        <v>2020</v>
      </c>
      <c r="N1956" t="str">
        <f t="shared" si="215"/>
        <v>Octubre de 2020</v>
      </c>
      <c r="O1956" s="24">
        <f t="shared" si="216"/>
        <v>44119</v>
      </c>
    </row>
    <row r="1957" spans="1:15" x14ac:dyDescent="0.3">
      <c r="A1957" s="1" t="s">
        <v>2080</v>
      </c>
      <c r="B1957" s="1" t="str">
        <f t="shared" si="210"/>
        <v>Octubre 16 de 2020</v>
      </c>
      <c r="C1957" s="1" t="s">
        <v>428</v>
      </c>
      <c r="D1957" s="2">
        <v>2237.2800000000002</v>
      </c>
      <c r="E1957" s="1" t="s">
        <v>429</v>
      </c>
      <c r="F1957" s="3">
        <v>0.81243663399798127</v>
      </c>
      <c r="G1957" s="1" t="s">
        <v>430</v>
      </c>
      <c r="H1957" s="8">
        <f>VLOOKUP(B1957,'TRM2'!C:D,2,0)</f>
        <v>3854.47</v>
      </c>
      <c r="I1957" s="9">
        <f t="shared" si="211"/>
        <v>8623528.6415999997</v>
      </c>
      <c r="J1957" s="7">
        <f t="shared" si="212"/>
        <v>8623.5286415999999</v>
      </c>
      <c r="K1957" t="e">
        <f>VLOOKUP(A1957,'Cacao Nacional'!B:D,3,0)</f>
        <v>#N/A</v>
      </c>
      <c r="L1957" t="str">
        <f t="shared" si="213"/>
        <v>Octubre</v>
      </c>
      <c r="M1957" t="str">
        <f t="shared" si="214"/>
        <v>2020</v>
      </c>
      <c r="N1957" t="str">
        <f t="shared" si="215"/>
        <v>Octubre de 2020</v>
      </c>
      <c r="O1957" s="24">
        <f t="shared" si="216"/>
        <v>44120</v>
      </c>
    </row>
    <row r="1958" spans="1:15" x14ac:dyDescent="0.3">
      <c r="A1958" s="1" t="s">
        <v>348</v>
      </c>
      <c r="B1958" s="1" t="str">
        <f t="shared" si="210"/>
        <v>Octubre 19 de 2020</v>
      </c>
      <c r="C1958" s="1" t="s">
        <v>428</v>
      </c>
      <c r="D1958" s="2">
        <v>2291.0700000000002</v>
      </c>
      <c r="E1958" s="1" t="s">
        <v>429</v>
      </c>
      <c r="F1958" s="3">
        <v>2.4042587427590627</v>
      </c>
      <c r="G1958" s="1" t="s">
        <v>430</v>
      </c>
      <c r="H1958" s="8">
        <f>VLOOKUP(B1958,'TRM2'!C:D,2,0)</f>
        <v>3846.48</v>
      </c>
      <c r="I1958" s="9">
        <f t="shared" si="211"/>
        <v>8812554.933600001</v>
      </c>
      <c r="J1958" s="7">
        <f t="shared" si="212"/>
        <v>8812.5549336000004</v>
      </c>
      <c r="K1958">
        <f>VLOOKUP(A1958,'Cacao Nacional'!B:D,3,0)</f>
        <v>8292.2999999999993</v>
      </c>
      <c r="L1958" t="str">
        <f t="shared" si="213"/>
        <v>Octubre</v>
      </c>
      <c r="M1958" t="str">
        <f t="shared" si="214"/>
        <v>2020</v>
      </c>
      <c r="N1958" t="str">
        <f t="shared" si="215"/>
        <v>Octubre de 2020</v>
      </c>
      <c r="O1958" s="24">
        <f t="shared" si="216"/>
        <v>44123</v>
      </c>
    </row>
    <row r="1959" spans="1:15" x14ac:dyDescent="0.3">
      <c r="A1959" s="1" t="s">
        <v>2081</v>
      </c>
      <c r="B1959" s="1" t="str">
        <f t="shared" si="210"/>
        <v>Octubre 20 de 2020</v>
      </c>
      <c r="C1959" s="1" t="s">
        <v>428</v>
      </c>
      <c r="D1959" s="2">
        <v>2257.71</v>
      </c>
      <c r="E1959" s="1" t="s">
        <v>429</v>
      </c>
      <c r="F1959" s="3">
        <v>-1.4560882033285811</v>
      </c>
      <c r="G1959" s="1" t="s">
        <v>430</v>
      </c>
      <c r="H1959" s="8">
        <f>VLOOKUP(B1959,'TRM2'!C:D,2,0)</f>
        <v>3842.76</v>
      </c>
      <c r="I1959" s="9">
        <f t="shared" si="211"/>
        <v>8675837.6796000004</v>
      </c>
      <c r="J1959" s="7">
        <f t="shared" si="212"/>
        <v>8675.8376796000011</v>
      </c>
      <c r="K1959" t="e">
        <f>VLOOKUP(A1959,'Cacao Nacional'!B:D,3,0)</f>
        <v>#N/A</v>
      </c>
      <c r="L1959" t="str">
        <f t="shared" si="213"/>
        <v>Octubre</v>
      </c>
      <c r="M1959" t="str">
        <f t="shared" si="214"/>
        <v>2020</v>
      </c>
      <c r="N1959" t="str">
        <f t="shared" si="215"/>
        <v>Octubre de 2020</v>
      </c>
      <c r="O1959" s="24">
        <f t="shared" si="216"/>
        <v>44124</v>
      </c>
    </row>
    <row r="1960" spans="1:15" x14ac:dyDescent="0.3">
      <c r="A1960" s="1" t="s">
        <v>2082</v>
      </c>
      <c r="B1960" s="1" t="str">
        <f t="shared" si="210"/>
        <v>Octubre 21 de 2020</v>
      </c>
      <c r="C1960" s="1" t="s">
        <v>428</v>
      </c>
      <c r="D1960" s="2">
        <v>2298.16</v>
      </c>
      <c r="E1960" s="1" t="s">
        <v>429</v>
      </c>
      <c r="F1960" s="3">
        <v>1.7916384300906592</v>
      </c>
      <c r="G1960" s="1" t="s">
        <v>430</v>
      </c>
      <c r="H1960" s="8">
        <f>VLOOKUP(B1960,'TRM2'!C:D,2,0)</f>
        <v>3830.79</v>
      </c>
      <c r="I1960" s="9">
        <f t="shared" si="211"/>
        <v>8803768.3464000002</v>
      </c>
      <c r="J1960" s="7">
        <f t="shared" si="212"/>
        <v>8803.7683464000002</v>
      </c>
      <c r="K1960" t="e">
        <f>VLOOKUP(A1960,'Cacao Nacional'!B:D,3,0)</f>
        <v>#N/A</v>
      </c>
      <c r="L1960" t="str">
        <f t="shared" si="213"/>
        <v>Octubre</v>
      </c>
      <c r="M1960" t="str">
        <f t="shared" si="214"/>
        <v>2020</v>
      </c>
      <c r="N1960" t="str">
        <f t="shared" si="215"/>
        <v>Octubre de 2020</v>
      </c>
      <c r="O1960" s="24">
        <f t="shared" si="216"/>
        <v>44125</v>
      </c>
    </row>
    <row r="1961" spans="1:15" x14ac:dyDescent="0.3">
      <c r="A1961" s="1" t="s">
        <v>2083</v>
      </c>
      <c r="B1961" s="1" t="str">
        <f t="shared" si="210"/>
        <v>Octubre 22 de 2020</v>
      </c>
      <c r="C1961" s="1" t="s">
        <v>428</v>
      </c>
      <c r="D1961" s="2">
        <v>2334.39</v>
      </c>
      <c r="E1961" s="1" t="s">
        <v>429</v>
      </c>
      <c r="F1961" s="3">
        <v>1.5764785741636798</v>
      </c>
      <c r="G1961" s="1" t="s">
        <v>430</v>
      </c>
      <c r="H1961" s="8">
        <f>VLOOKUP(B1961,'TRM2'!C:D,2,0)</f>
        <v>3784.51</v>
      </c>
      <c r="I1961" s="9">
        <f t="shared" si="211"/>
        <v>8834522.2989000008</v>
      </c>
      <c r="J1961" s="7">
        <f t="shared" si="212"/>
        <v>8834.5222989000013</v>
      </c>
      <c r="K1961" t="e">
        <f>VLOOKUP(A1961,'Cacao Nacional'!B:D,3,0)</f>
        <v>#N/A</v>
      </c>
      <c r="L1961" t="str">
        <f t="shared" si="213"/>
        <v>Octubre</v>
      </c>
      <c r="M1961" t="str">
        <f t="shared" si="214"/>
        <v>2020</v>
      </c>
      <c r="N1961" t="str">
        <f t="shared" si="215"/>
        <v>Octubre de 2020</v>
      </c>
      <c r="O1961" s="24">
        <f t="shared" si="216"/>
        <v>44126</v>
      </c>
    </row>
    <row r="1962" spans="1:15" x14ac:dyDescent="0.3">
      <c r="A1962" s="1" t="s">
        <v>2084</v>
      </c>
      <c r="B1962" s="1" t="str">
        <f t="shared" si="210"/>
        <v>Octubre 23 de 2020</v>
      </c>
      <c r="C1962" s="1" t="s">
        <v>428</v>
      </c>
      <c r="D1962" s="2">
        <v>2341.56</v>
      </c>
      <c r="E1962" s="1" t="s">
        <v>429</v>
      </c>
      <c r="F1962" s="3">
        <v>0.3071466207446088</v>
      </c>
      <c r="G1962" s="1" t="s">
        <v>430</v>
      </c>
      <c r="H1962" s="8">
        <f>VLOOKUP(B1962,'TRM2'!C:D,2,0)</f>
        <v>3776.73</v>
      </c>
      <c r="I1962" s="9">
        <f t="shared" si="211"/>
        <v>8843439.8988000005</v>
      </c>
      <c r="J1962" s="7">
        <f t="shared" si="212"/>
        <v>8843.4398988000012</v>
      </c>
      <c r="K1962" t="e">
        <f>VLOOKUP(A1962,'Cacao Nacional'!B:D,3,0)</f>
        <v>#N/A</v>
      </c>
      <c r="L1962" t="str">
        <f t="shared" si="213"/>
        <v>Octubre</v>
      </c>
      <c r="M1962" t="str">
        <f t="shared" si="214"/>
        <v>2020</v>
      </c>
      <c r="N1962" t="str">
        <f t="shared" si="215"/>
        <v>Octubre de 2020</v>
      </c>
      <c r="O1962" s="24">
        <f t="shared" si="216"/>
        <v>44127</v>
      </c>
    </row>
    <row r="1963" spans="1:15" x14ac:dyDescent="0.3">
      <c r="A1963" s="1" t="s">
        <v>349</v>
      </c>
      <c r="B1963" s="1" t="str">
        <f t="shared" si="210"/>
        <v>Octubre 26 de 2020</v>
      </c>
      <c r="C1963" s="1" t="s">
        <v>428</v>
      </c>
      <c r="D1963" s="2">
        <v>2357.73</v>
      </c>
      <c r="E1963" s="1" t="s">
        <v>429</v>
      </c>
      <c r="F1963" s="3">
        <v>0.69056526418285558</v>
      </c>
      <c r="G1963" s="1" t="s">
        <v>430</v>
      </c>
      <c r="H1963" s="8" t="e">
        <f>VLOOKUP(B1963,'TRM2'!C:D,2,0)</f>
        <v>#N/A</v>
      </c>
      <c r="I1963" s="9" t="e">
        <f t="shared" si="211"/>
        <v>#N/A</v>
      </c>
      <c r="J1963" s="7">
        <v>8843.4398988000012</v>
      </c>
      <c r="K1963">
        <f>VLOOKUP(A1963,'Cacao Nacional'!B:D,3,0)</f>
        <v>8405</v>
      </c>
      <c r="L1963" t="str">
        <f t="shared" si="213"/>
        <v>Octubre</v>
      </c>
      <c r="M1963" t="str">
        <f t="shared" si="214"/>
        <v>2020</v>
      </c>
      <c r="N1963" t="str">
        <f t="shared" si="215"/>
        <v>Octubre de 2020</v>
      </c>
      <c r="O1963" s="24">
        <f t="shared" si="216"/>
        <v>44130</v>
      </c>
    </row>
    <row r="1964" spans="1:15" x14ac:dyDescent="0.3">
      <c r="A1964" s="1" t="s">
        <v>2085</v>
      </c>
      <c r="B1964" s="1" t="str">
        <f t="shared" si="210"/>
        <v>Octubre 27 de 2020</v>
      </c>
      <c r="C1964" s="1" t="s">
        <v>428</v>
      </c>
      <c r="D1964" s="2">
        <v>2320.0100000000002</v>
      </c>
      <c r="E1964" s="1" t="s">
        <v>429</v>
      </c>
      <c r="F1964" s="3">
        <v>-1.5998439176665606</v>
      </c>
      <c r="G1964" s="1" t="s">
        <v>430</v>
      </c>
      <c r="H1964" s="8">
        <f>VLOOKUP(B1964,'TRM2'!C:D,2,0)</f>
        <v>3812.32</v>
      </c>
      <c r="I1964" s="9">
        <f t="shared" si="211"/>
        <v>8844620.5232000016</v>
      </c>
      <c r="J1964" s="7">
        <f t="shared" si="212"/>
        <v>8844.6205232000011</v>
      </c>
      <c r="K1964" t="e">
        <f>VLOOKUP(A1964,'Cacao Nacional'!B:D,3,0)</f>
        <v>#N/A</v>
      </c>
      <c r="L1964" t="str">
        <f t="shared" si="213"/>
        <v>Octubre</v>
      </c>
      <c r="M1964" t="str">
        <f t="shared" si="214"/>
        <v>2020</v>
      </c>
      <c r="N1964" t="str">
        <f t="shared" si="215"/>
        <v>Octubre de 2020</v>
      </c>
      <c r="O1964" s="24">
        <f t="shared" si="216"/>
        <v>44131</v>
      </c>
    </row>
    <row r="1965" spans="1:15" x14ac:dyDescent="0.3">
      <c r="A1965" s="1" t="s">
        <v>2086</v>
      </c>
      <c r="B1965" s="1" t="str">
        <f t="shared" si="210"/>
        <v>Octubre 28 de 2020</v>
      </c>
      <c r="C1965" s="1" t="s">
        <v>428</v>
      </c>
      <c r="D1965" s="2">
        <v>2248.14</v>
      </c>
      <c r="E1965" s="1" t="s">
        <v>429</v>
      </c>
      <c r="F1965" s="3">
        <v>-3.0978314748643472</v>
      </c>
      <c r="G1965" s="1" t="s">
        <v>430</v>
      </c>
      <c r="H1965" s="8">
        <f>VLOOKUP(B1965,'TRM2'!C:D,2,0)</f>
        <v>3810.23</v>
      </c>
      <c r="I1965" s="9">
        <f t="shared" si="211"/>
        <v>8565930.4721999988</v>
      </c>
      <c r="J1965" s="7">
        <f t="shared" si="212"/>
        <v>8565.9304721999979</v>
      </c>
      <c r="K1965" t="e">
        <f>VLOOKUP(A1965,'Cacao Nacional'!B:D,3,0)</f>
        <v>#N/A</v>
      </c>
      <c r="L1965" t="str">
        <f t="shared" si="213"/>
        <v>Octubre</v>
      </c>
      <c r="M1965" t="str">
        <f t="shared" si="214"/>
        <v>2020</v>
      </c>
      <c r="N1965" t="str">
        <f t="shared" si="215"/>
        <v>Octubre de 2020</v>
      </c>
      <c r="O1965" s="24">
        <f t="shared" si="216"/>
        <v>44132</v>
      </c>
    </row>
    <row r="1966" spans="1:15" x14ac:dyDescent="0.3">
      <c r="A1966" s="1" t="s">
        <v>2087</v>
      </c>
      <c r="B1966" s="1" t="str">
        <f t="shared" si="210"/>
        <v>Octubre 29 de 2020</v>
      </c>
      <c r="C1966" s="1" t="s">
        <v>428</v>
      </c>
      <c r="D1966" s="2">
        <v>2217.02</v>
      </c>
      <c r="E1966" s="1" t="s">
        <v>429</v>
      </c>
      <c r="F1966" s="3">
        <v>-1.384255428932357</v>
      </c>
      <c r="G1966" s="1" t="s">
        <v>430</v>
      </c>
      <c r="H1966" s="8">
        <f>VLOOKUP(B1966,'TRM2'!C:D,2,0)</f>
        <v>3841.46</v>
      </c>
      <c r="I1966" s="9">
        <f t="shared" si="211"/>
        <v>8516593.6491999999</v>
      </c>
      <c r="J1966" s="7">
        <f t="shared" si="212"/>
        <v>8516.5936492000001</v>
      </c>
      <c r="K1966" t="e">
        <f>VLOOKUP(A1966,'Cacao Nacional'!B:D,3,0)</f>
        <v>#N/A</v>
      </c>
      <c r="L1966" t="str">
        <f t="shared" si="213"/>
        <v>Octubre</v>
      </c>
      <c r="M1966" t="str">
        <f t="shared" si="214"/>
        <v>2020</v>
      </c>
      <c r="N1966" t="str">
        <f t="shared" si="215"/>
        <v>Octubre de 2020</v>
      </c>
      <c r="O1966" s="24">
        <f t="shared" si="216"/>
        <v>44133</v>
      </c>
    </row>
    <row r="1967" spans="1:15" x14ac:dyDescent="0.3">
      <c r="A1967" s="1" t="s">
        <v>2088</v>
      </c>
      <c r="B1967" s="1" t="str">
        <f t="shared" si="210"/>
        <v>Octubre 30 de 2020</v>
      </c>
      <c r="C1967" s="1" t="s">
        <v>428</v>
      </c>
      <c r="D1967" s="2">
        <v>2191.11</v>
      </c>
      <c r="E1967" s="1" t="s">
        <v>429</v>
      </c>
      <c r="F1967" s="3">
        <v>-1.1686858936770916</v>
      </c>
      <c r="G1967" s="1" t="s">
        <v>430</v>
      </c>
      <c r="H1967" s="8">
        <f>VLOOKUP(B1967,'TRM2'!C:D,2,0)</f>
        <v>3849.53</v>
      </c>
      <c r="I1967" s="9">
        <f t="shared" si="211"/>
        <v>8434743.6783000007</v>
      </c>
      <c r="J1967" s="7">
        <f t="shared" si="212"/>
        <v>8434.7436783000012</v>
      </c>
      <c r="K1967" t="e">
        <f>VLOOKUP(A1967,'Cacao Nacional'!B:D,3,0)</f>
        <v>#N/A</v>
      </c>
      <c r="L1967" t="str">
        <f t="shared" si="213"/>
        <v>Octubre</v>
      </c>
      <c r="M1967" t="str">
        <f t="shared" si="214"/>
        <v>2020</v>
      </c>
      <c r="N1967" t="str">
        <f t="shared" si="215"/>
        <v>Octubre de 2020</v>
      </c>
      <c r="O1967" s="24">
        <f t="shared" si="216"/>
        <v>44134</v>
      </c>
    </row>
    <row r="1968" spans="1:15" x14ac:dyDescent="0.3">
      <c r="A1968" s="1" t="s">
        <v>350</v>
      </c>
      <c r="B1968" s="1" t="str">
        <f t="shared" si="210"/>
        <v>Noviembre 2 de 2020</v>
      </c>
      <c r="C1968" s="1" t="s">
        <v>428</v>
      </c>
      <c r="D1968" s="2">
        <v>2149.7600000000002</v>
      </c>
      <c r="E1968" s="1" t="s">
        <v>429</v>
      </c>
      <c r="F1968" s="3">
        <v>-1.8871713423789727</v>
      </c>
      <c r="G1968" s="1" t="s">
        <v>430</v>
      </c>
      <c r="H1968" s="8">
        <f>VLOOKUP(B1968,'TRM2'!C:D,2,0)</f>
        <v>3858.56</v>
      </c>
      <c r="I1968" s="9">
        <f t="shared" si="211"/>
        <v>8294977.9456000011</v>
      </c>
      <c r="J1968" s="7">
        <f t="shared" si="212"/>
        <v>8294.9779456000015</v>
      </c>
      <c r="K1968">
        <f>VLOOKUP(A1968,'Cacao Nacional'!B:D,3,0)</f>
        <v>8446.7000000000007</v>
      </c>
      <c r="L1968" t="str">
        <f t="shared" si="213"/>
        <v>Noviembre</v>
      </c>
      <c r="M1968" t="str">
        <f t="shared" si="214"/>
        <v>2020</v>
      </c>
      <c r="N1968" t="str">
        <f t="shared" si="215"/>
        <v>Noviembre de 2020</v>
      </c>
      <c r="O1968" s="24">
        <f t="shared" si="216"/>
        <v>44137</v>
      </c>
    </row>
    <row r="1969" spans="1:15" x14ac:dyDescent="0.3">
      <c r="A1969" s="1" t="s">
        <v>2089</v>
      </c>
      <c r="B1969" s="1" t="str">
        <f t="shared" si="210"/>
        <v>Noviembre 3 de 2020</v>
      </c>
      <c r="C1969" s="1" t="s">
        <v>428</v>
      </c>
      <c r="D1969" s="2">
        <v>2189.4</v>
      </c>
      <c r="E1969" s="1" t="s">
        <v>429</v>
      </c>
      <c r="F1969" s="3">
        <v>1.8439267639178265</v>
      </c>
      <c r="G1969" s="1" t="s">
        <v>430</v>
      </c>
      <c r="H1969" s="8">
        <f>VLOOKUP(B1969,'TRM2'!C:D,2,0)</f>
        <v>3858.56</v>
      </c>
      <c r="I1969" s="9">
        <f t="shared" si="211"/>
        <v>8447931.2640000004</v>
      </c>
      <c r="J1969" s="7">
        <f t="shared" si="212"/>
        <v>8447.9312640000007</v>
      </c>
      <c r="K1969" t="e">
        <f>VLOOKUP(A1969,'Cacao Nacional'!B:D,3,0)</f>
        <v>#N/A</v>
      </c>
      <c r="L1969" t="str">
        <f t="shared" si="213"/>
        <v>Noviembre</v>
      </c>
      <c r="M1969" t="str">
        <f t="shared" si="214"/>
        <v>2020</v>
      </c>
      <c r="N1969" t="str">
        <f t="shared" si="215"/>
        <v>Noviembre de 2020</v>
      </c>
      <c r="O1969" s="24">
        <f t="shared" si="216"/>
        <v>44138</v>
      </c>
    </row>
    <row r="1970" spans="1:15" x14ac:dyDescent="0.3">
      <c r="A1970" s="1" t="s">
        <v>2090</v>
      </c>
      <c r="B1970" s="1" t="str">
        <f t="shared" si="210"/>
        <v>Noviembre 4 de 2020</v>
      </c>
      <c r="C1970" s="1" t="s">
        <v>428</v>
      </c>
      <c r="D1970" s="2">
        <v>2181.54</v>
      </c>
      <c r="E1970" s="1" t="s">
        <v>429</v>
      </c>
      <c r="F1970" s="3">
        <v>-0.3590024664291645</v>
      </c>
      <c r="G1970" s="1" t="s">
        <v>430</v>
      </c>
      <c r="H1970" s="8">
        <f>VLOOKUP(B1970,'TRM2'!C:D,2,0)</f>
        <v>3823.45</v>
      </c>
      <c r="I1970" s="9">
        <f t="shared" si="211"/>
        <v>8341009.1129999999</v>
      </c>
      <c r="J1970" s="7">
        <f t="shared" si="212"/>
        <v>8341.0091130000001</v>
      </c>
      <c r="K1970" t="e">
        <f>VLOOKUP(A1970,'Cacao Nacional'!B:D,3,0)</f>
        <v>#N/A</v>
      </c>
      <c r="L1970" t="str">
        <f t="shared" si="213"/>
        <v>Noviembre</v>
      </c>
      <c r="M1970" t="str">
        <f t="shared" si="214"/>
        <v>2020</v>
      </c>
      <c r="N1970" t="str">
        <f t="shared" si="215"/>
        <v>Noviembre de 2020</v>
      </c>
      <c r="O1970" s="24">
        <f t="shared" si="216"/>
        <v>44139</v>
      </c>
    </row>
    <row r="1971" spans="1:15" x14ac:dyDescent="0.3">
      <c r="A1971" s="1" t="s">
        <v>2091</v>
      </c>
      <c r="B1971" s="1" t="str">
        <f t="shared" si="210"/>
        <v>Noviembre 5 de 2020</v>
      </c>
      <c r="C1971" s="1" t="s">
        <v>428</v>
      </c>
      <c r="D1971" s="2">
        <v>2206.0300000000002</v>
      </c>
      <c r="E1971" s="1" t="s">
        <v>429</v>
      </c>
      <c r="F1971" s="3">
        <v>1.1226014650201341</v>
      </c>
      <c r="G1971" s="1" t="s">
        <v>430</v>
      </c>
      <c r="H1971" s="8">
        <f>VLOOKUP(B1971,'TRM2'!C:D,2,0)</f>
        <v>3807.13</v>
      </c>
      <c r="I1971" s="9">
        <f t="shared" si="211"/>
        <v>8398642.993900001</v>
      </c>
      <c r="J1971" s="7">
        <f t="shared" si="212"/>
        <v>8398.6429939000009</v>
      </c>
      <c r="K1971" t="e">
        <f>VLOOKUP(A1971,'Cacao Nacional'!B:D,3,0)</f>
        <v>#N/A</v>
      </c>
      <c r="L1971" t="str">
        <f t="shared" si="213"/>
        <v>Noviembre</v>
      </c>
      <c r="M1971" t="str">
        <f t="shared" si="214"/>
        <v>2020</v>
      </c>
      <c r="N1971" t="str">
        <f t="shared" si="215"/>
        <v>Noviembre de 2020</v>
      </c>
      <c r="O1971" s="24">
        <f t="shared" si="216"/>
        <v>44140</v>
      </c>
    </row>
    <row r="1972" spans="1:15" x14ac:dyDescent="0.3">
      <c r="A1972" s="1" t="s">
        <v>2092</v>
      </c>
      <c r="B1972" s="1" t="str">
        <f t="shared" si="210"/>
        <v>Noviembre 6 de 2020</v>
      </c>
      <c r="C1972" s="1" t="s">
        <v>428</v>
      </c>
      <c r="D1972" s="2">
        <v>2222.0700000000002</v>
      </c>
      <c r="E1972" s="1" t="s">
        <v>429</v>
      </c>
      <c r="F1972" s="3">
        <v>0.72709799957389343</v>
      </c>
      <c r="G1972" s="1" t="s">
        <v>430</v>
      </c>
      <c r="H1972" s="8">
        <f>VLOOKUP(B1972,'TRM2'!C:D,2,0)</f>
        <v>3763.82</v>
      </c>
      <c r="I1972" s="9">
        <f t="shared" si="211"/>
        <v>8363471.5074000014</v>
      </c>
      <c r="J1972" s="7">
        <f t="shared" si="212"/>
        <v>8363.4715074000014</v>
      </c>
      <c r="K1972" t="e">
        <f>VLOOKUP(A1972,'Cacao Nacional'!B:D,3,0)</f>
        <v>#N/A</v>
      </c>
      <c r="L1972" t="str">
        <f t="shared" si="213"/>
        <v>Noviembre</v>
      </c>
      <c r="M1972" t="str">
        <f t="shared" si="214"/>
        <v>2020</v>
      </c>
      <c r="N1972" t="str">
        <f t="shared" si="215"/>
        <v>Noviembre de 2020</v>
      </c>
      <c r="O1972" s="24">
        <f t="shared" si="216"/>
        <v>44141</v>
      </c>
    </row>
    <row r="1973" spans="1:15" x14ac:dyDescent="0.3">
      <c r="A1973" s="1" t="s">
        <v>351</v>
      </c>
      <c r="B1973" s="1" t="str">
        <f t="shared" si="210"/>
        <v>Noviembre 9 de 2020</v>
      </c>
      <c r="C1973" s="1" t="s">
        <v>428</v>
      </c>
      <c r="D1973" s="2">
        <v>2261.5</v>
      </c>
      <c r="E1973" s="1" t="s">
        <v>429</v>
      </c>
      <c r="F1973" s="3">
        <v>1.7744715513012568</v>
      </c>
      <c r="G1973" s="1" t="s">
        <v>430</v>
      </c>
      <c r="H1973" s="8">
        <f>VLOOKUP(B1973,'TRM2'!C:D,2,0)</f>
        <v>3738.19</v>
      </c>
      <c r="I1973" s="9">
        <f t="shared" si="211"/>
        <v>8453916.6850000005</v>
      </c>
      <c r="J1973" s="7">
        <f t="shared" si="212"/>
        <v>8453.9166850000001</v>
      </c>
      <c r="K1973">
        <f>VLOOKUP(A1973,'Cacao Nacional'!B:D,3,0)</f>
        <v>8096.7</v>
      </c>
      <c r="L1973" t="str">
        <f t="shared" si="213"/>
        <v>Noviembre</v>
      </c>
      <c r="M1973" t="str">
        <f t="shared" si="214"/>
        <v>2020</v>
      </c>
      <c r="N1973" t="str">
        <f t="shared" si="215"/>
        <v>Noviembre de 2020</v>
      </c>
      <c r="O1973" s="24">
        <f t="shared" si="216"/>
        <v>44144</v>
      </c>
    </row>
    <row r="1974" spans="1:15" x14ac:dyDescent="0.3">
      <c r="A1974" s="1" t="s">
        <v>2093</v>
      </c>
      <c r="B1974" s="1" t="str">
        <f t="shared" si="210"/>
        <v>Noviembre 10 de 2020</v>
      </c>
      <c r="C1974" s="1" t="s">
        <v>428</v>
      </c>
      <c r="D1974" s="2">
        <v>2241.9899999999998</v>
      </c>
      <c r="E1974" s="1" t="s">
        <v>429</v>
      </c>
      <c r="F1974" s="3">
        <v>-0.86270174662835364</v>
      </c>
      <c r="G1974" s="1" t="s">
        <v>430</v>
      </c>
      <c r="H1974" s="8">
        <f>VLOOKUP(B1974,'TRM2'!C:D,2,0)</f>
        <v>3646.15</v>
      </c>
      <c r="I1974" s="9">
        <f t="shared" si="211"/>
        <v>8174631.8384999996</v>
      </c>
      <c r="J1974" s="7">
        <f t="shared" si="212"/>
        <v>8174.6318384999995</v>
      </c>
      <c r="K1974" t="e">
        <f>VLOOKUP(A1974,'Cacao Nacional'!B:D,3,0)</f>
        <v>#N/A</v>
      </c>
      <c r="L1974" t="str">
        <f t="shared" si="213"/>
        <v>Noviembre</v>
      </c>
      <c r="M1974" t="str">
        <f t="shared" si="214"/>
        <v>2020</v>
      </c>
      <c r="N1974" t="str">
        <f t="shared" si="215"/>
        <v>Noviembre de 2020</v>
      </c>
      <c r="O1974" s="24">
        <f t="shared" si="216"/>
        <v>44145</v>
      </c>
    </row>
    <row r="1975" spans="1:15" x14ac:dyDescent="0.3">
      <c r="A1975" s="1" t="s">
        <v>2094</v>
      </c>
      <c r="B1975" s="1" t="str">
        <f t="shared" si="210"/>
        <v>Noviembre 11 de 2020</v>
      </c>
      <c r="C1975" s="1" t="s">
        <v>428</v>
      </c>
      <c r="D1975" s="2">
        <v>2240.06</v>
      </c>
      <c r="E1975" s="1" t="s">
        <v>429</v>
      </c>
      <c r="F1975" s="3">
        <v>-8.6084237663853827E-2</v>
      </c>
      <c r="G1975" s="1" t="s">
        <v>430</v>
      </c>
      <c r="H1975" s="8">
        <f>VLOOKUP(B1975,'TRM2'!C:D,2,0)</f>
        <v>3650.5</v>
      </c>
      <c r="I1975" s="9">
        <f t="shared" si="211"/>
        <v>8177339.0300000003</v>
      </c>
      <c r="J1975" s="7">
        <f t="shared" si="212"/>
        <v>8177.3390300000001</v>
      </c>
      <c r="K1975" t="e">
        <f>VLOOKUP(A1975,'Cacao Nacional'!B:D,3,0)</f>
        <v>#N/A</v>
      </c>
      <c r="L1975" t="str">
        <f t="shared" si="213"/>
        <v>Noviembre</v>
      </c>
      <c r="M1975" t="str">
        <f t="shared" si="214"/>
        <v>2020</v>
      </c>
      <c r="N1975" t="str">
        <f t="shared" si="215"/>
        <v>Noviembre de 2020</v>
      </c>
      <c r="O1975" s="24">
        <f t="shared" si="216"/>
        <v>44146</v>
      </c>
    </row>
    <row r="1976" spans="1:15" x14ac:dyDescent="0.3">
      <c r="A1976" s="1" t="s">
        <v>2095</v>
      </c>
      <c r="B1976" s="1" t="str">
        <f t="shared" si="210"/>
        <v>Noviembre 12 de 2020</v>
      </c>
      <c r="C1976" s="1" t="s">
        <v>428</v>
      </c>
      <c r="D1976" s="2">
        <v>2225.2399999999998</v>
      </c>
      <c r="E1976" s="1" t="s">
        <v>429</v>
      </c>
      <c r="F1976" s="3">
        <v>-0.6615894217119257</v>
      </c>
      <c r="G1976" s="1" t="s">
        <v>430</v>
      </c>
      <c r="H1976" s="8">
        <f>VLOOKUP(B1976,'TRM2'!C:D,2,0)</f>
        <v>3650.5</v>
      </c>
      <c r="I1976" s="9">
        <f t="shared" si="211"/>
        <v>8123238.6199999992</v>
      </c>
      <c r="J1976" s="7">
        <f t="shared" si="212"/>
        <v>8123.2386199999992</v>
      </c>
      <c r="K1976" t="e">
        <f>VLOOKUP(A1976,'Cacao Nacional'!B:D,3,0)</f>
        <v>#N/A</v>
      </c>
      <c r="L1976" t="str">
        <f t="shared" si="213"/>
        <v>Noviembre</v>
      </c>
      <c r="M1976" t="str">
        <f t="shared" si="214"/>
        <v>2020</v>
      </c>
      <c r="N1976" t="str">
        <f t="shared" si="215"/>
        <v>Noviembre de 2020</v>
      </c>
      <c r="O1976" s="24">
        <f t="shared" si="216"/>
        <v>44147</v>
      </c>
    </row>
    <row r="1977" spans="1:15" x14ac:dyDescent="0.3">
      <c r="A1977" s="1" t="s">
        <v>2096</v>
      </c>
      <c r="B1977" s="1" t="str">
        <f t="shared" si="210"/>
        <v>Noviembre 13 de 2020</v>
      </c>
      <c r="C1977" s="1" t="s">
        <v>428</v>
      </c>
      <c r="D1977" s="2">
        <v>2238.41</v>
      </c>
      <c r="E1977" s="1" t="s">
        <v>429</v>
      </c>
      <c r="F1977" s="3">
        <v>0.59184627276159307</v>
      </c>
      <c r="G1977" s="1" t="s">
        <v>430</v>
      </c>
      <c r="H1977" s="8">
        <f>VLOOKUP(B1977,'TRM2'!C:D,2,0)</f>
        <v>3646.22</v>
      </c>
      <c r="I1977" s="9">
        <f t="shared" si="211"/>
        <v>8161735.3101999993</v>
      </c>
      <c r="J1977" s="7">
        <f t="shared" si="212"/>
        <v>8161.7353101999988</v>
      </c>
      <c r="K1977" t="e">
        <f>VLOOKUP(A1977,'Cacao Nacional'!B:D,3,0)</f>
        <v>#N/A</v>
      </c>
      <c r="L1977" t="str">
        <f t="shared" si="213"/>
        <v>Noviembre</v>
      </c>
      <c r="M1977" t="str">
        <f t="shared" si="214"/>
        <v>2020</v>
      </c>
      <c r="N1977" t="str">
        <f t="shared" si="215"/>
        <v>Noviembre de 2020</v>
      </c>
      <c r="O1977" s="24">
        <f t="shared" si="216"/>
        <v>44148</v>
      </c>
    </row>
    <row r="1978" spans="1:15" x14ac:dyDescent="0.3">
      <c r="A1978" s="1" t="s">
        <v>352</v>
      </c>
      <c r="B1978" s="1" t="str">
        <f t="shared" si="210"/>
        <v>Noviembre 16 de 2020</v>
      </c>
      <c r="C1978" s="1" t="s">
        <v>428</v>
      </c>
      <c r="D1978" s="2">
        <v>2284.54</v>
      </c>
      <c r="E1978" s="1" t="s">
        <v>429</v>
      </c>
      <c r="F1978" s="3">
        <v>2.0608378268503138</v>
      </c>
      <c r="G1978" s="1" t="s">
        <v>430</v>
      </c>
      <c r="H1978" s="8">
        <f>VLOOKUP(B1978,'TRM2'!C:D,2,0)</f>
        <v>3639.95</v>
      </c>
      <c r="I1978" s="9">
        <f t="shared" si="211"/>
        <v>8315611.3729999997</v>
      </c>
      <c r="J1978" s="7">
        <f t="shared" si="212"/>
        <v>8315.6113729999997</v>
      </c>
      <c r="K1978">
        <f>VLOOKUP(A1978,'Cacao Nacional'!B:D,3,0)</f>
        <v>7995</v>
      </c>
      <c r="L1978" t="str">
        <f t="shared" si="213"/>
        <v>Noviembre</v>
      </c>
      <c r="M1978" t="str">
        <f t="shared" si="214"/>
        <v>2020</v>
      </c>
      <c r="N1978" t="str">
        <f t="shared" si="215"/>
        <v>Noviembre de 2020</v>
      </c>
      <c r="O1978" s="24">
        <f t="shared" si="216"/>
        <v>44151</v>
      </c>
    </row>
    <row r="1979" spans="1:15" x14ac:dyDescent="0.3">
      <c r="A1979" s="1" t="s">
        <v>2097</v>
      </c>
      <c r="B1979" s="1" t="str">
        <f t="shared" si="210"/>
        <v>Noviembre 17 de 2020</v>
      </c>
      <c r="C1979" s="1" t="s">
        <v>428</v>
      </c>
      <c r="D1979" s="2">
        <v>2361.7199999999998</v>
      </c>
      <c r="E1979" s="1" t="s">
        <v>429</v>
      </c>
      <c r="F1979" s="3">
        <v>3.3783606327750815</v>
      </c>
      <c r="G1979" s="1" t="s">
        <v>430</v>
      </c>
      <c r="H1979" s="8">
        <f>VLOOKUP(B1979,'TRM2'!C:D,2,0)</f>
        <v>3639.95</v>
      </c>
      <c r="I1979" s="9">
        <f t="shared" si="211"/>
        <v>8596542.7139999997</v>
      </c>
      <c r="J1979" s="7">
        <f t="shared" si="212"/>
        <v>8596.5427139999993</v>
      </c>
      <c r="K1979" t="e">
        <f>VLOOKUP(A1979,'Cacao Nacional'!B:D,3,0)</f>
        <v>#N/A</v>
      </c>
      <c r="L1979" t="str">
        <f t="shared" si="213"/>
        <v>Noviembre</v>
      </c>
      <c r="M1979" t="str">
        <f t="shared" si="214"/>
        <v>2020</v>
      </c>
      <c r="N1979" t="str">
        <f t="shared" si="215"/>
        <v>Noviembre de 2020</v>
      </c>
      <c r="O1979" s="24">
        <f t="shared" si="216"/>
        <v>44152</v>
      </c>
    </row>
    <row r="1980" spans="1:15" x14ac:dyDescent="0.3">
      <c r="A1980" s="1" t="s">
        <v>2098</v>
      </c>
      <c r="B1980" s="1" t="str">
        <f t="shared" si="210"/>
        <v>Noviembre 18 de 2020</v>
      </c>
      <c r="C1980" s="1" t="s">
        <v>428</v>
      </c>
      <c r="D1980" s="2">
        <v>2419.64</v>
      </c>
      <c r="E1980" s="1" t="s">
        <v>429</v>
      </c>
      <c r="F1980" s="3">
        <v>2.4524499093880761</v>
      </c>
      <c r="G1980" s="1" t="s">
        <v>430</v>
      </c>
      <c r="H1980" s="8">
        <f>VLOOKUP(B1980,'TRM2'!C:D,2,0)</f>
        <v>3635.19</v>
      </c>
      <c r="I1980" s="9">
        <f t="shared" si="211"/>
        <v>8795851.1316</v>
      </c>
      <c r="J1980" s="7">
        <f t="shared" si="212"/>
        <v>8795.8511316000004</v>
      </c>
      <c r="K1980" t="e">
        <f>VLOOKUP(A1980,'Cacao Nacional'!B:D,3,0)</f>
        <v>#N/A</v>
      </c>
      <c r="L1980" t="str">
        <f t="shared" si="213"/>
        <v>Noviembre</v>
      </c>
      <c r="M1980" t="str">
        <f t="shared" si="214"/>
        <v>2020</v>
      </c>
      <c r="N1980" t="str">
        <f t="shared" si="215"/>
        <v>Noviembre de 2020</v>
      </c>
      <c r="O1980" s="24">
        <f t="shared" si="216"/>
        <v>44153</v>
      </c>
    </row>
    <row r="1981" spans="1:15" x14ac:dyDescent="0.3">
      <c r="A1981" s="1" t="s">
        <v>2099</v>
      </c>
      <c r="B1981" s="1" t="str">
        <f t="shared" si="210"/>
        <v>Noviembre 19 de 2020</v>
      </c>
      <c r="C1981" s="1" t="s">
        <v>428</v>
      </c>
      <c r="D1981" s="2">
        <v>2477.7600000000002</v>
      </c>
      <c r="E1981" s="1" t="s">
        <v>429</v>
      </c>
      <c r="F1981" s="3">
        <v>2.4020102163958419</v>
      </c>
      <c r="G1981" s="1" t="s">
        <v>430</v>
      </c>
      <c r="H1981" s="8">
        <f>VLOOKUP(B1981,'TRM2'!C:D,2,0)</f>
        <v>3647.73</v>
      </c>
      <c r="I1981" s="9">
        <f t="shared" si="211"/>
        <v>9038199.4848000016</v>
      </c>
      <c r="J1981" s="7">
        <f t="shared" si="212"/>
        <v>9038.1994848000013</v>
      </c>
      <c r="K1981" t="e">
        <f>VLOOKUP(A1981,'Cacao Nacional'!B:D,3,0)</f>
        <v>#N/A</v>
      </c>
      <c r="L1981" t="str">
        <f t="shared" si="213"/>
        <v>Noviembre</v>
      </c>
      <c r="M1981" t="str">
        <f t="shared" si="214"/>
        <v>2020</v>
      </c>
      <c r="N1981" t="str">
        <f t="shared" si="215"/>
        <v>Noviembre de 2020</v>
      </c>
      <c r="O1981" s="24">
        <f t="shared" si="216"/>
        <v>44154</v>
      </c>
    </row>
    <row r="1982" spans="1:15" x14ac:dyDescent="0.3">
      <c r="A1982" s="1" t="s">
        <v>2100</v>
      </c>
      <c r="B1982" s="1" t="str">
        <f t="shared" si="210"/>
        <v>Noviembre 20 de 2020</v>
      </c>
      <c r="C1982" s="1" t="s">
        <v>428</v>
      </c>
      <c r="D1982" s="2">
        <v>2534.5</v>
      </c>
      <c r="E1982" s="1" t="s">
        <v>429</v>
      </c>
      <c r="F1982" s="3">
        <v>2.2899715872400788</v>
      </c>
      <c r="G1982" s="1" t="s">
        <v>430</v>
      </c>
      <c r="H1982" s="8">
        <f>VLOOKUP(B1982,'TRM2'!C:D,2,0)</f>
        <v>3647.1</v>
      </c>
      <c r="I1982" s="9">
        <f t="shared" si="211"/>
        <v>9243574.9499999993</v>
      </c>
      <c r="J1982" s="7">
        <f t="shared" si="212"/>
        <v>9243.5749499999984</v>
      </c>
      <c r="K1982" t="e">
        <f>VLOOKUP(A1982,'Cacao Nacional'!B:D,3,0)</f>
        <v>#N/A</v>
      </c>
      <c r="L1982" t="str">
        <f t="shared" si="213"/>
        <v>Noviembre</v>
      </c>
      <c r="M1982" t="str">
        <f t="shared" si="214"/>
        <v>2020</v>
      </c>
      <c r="N1982" t="str">
        <f t="shared" si="215"/>
        <v>Noviembre de 2020</v>
      </c>
      <c r="O1982" s="24">
        <f t="shared" si="216"/>
        <v>44155</v>
      </c>
    </row>
    <row r="1983" spans="1:15" x14ac:dyDescent="0.3">
      <c r="A1983" s="1" t="s">
        <v>353</v>
      </c>
      <c r="B1983" s="1" t="str">
        <f t="shared" si="210"/>
        <v>Noviembre 23 de 2020</v>
      </c>
      <c r="C1983" s="1" t="s">
        <v>428</v>
      </c>
      <c r="D1983" s="2">
        <v>2550.9899999999998</v>
      </c>
      <c r="E1983" s="1" t="s">
        <v>429</v>
      </c>
      <c r="F1983" s="3">
        <v>0.65062142434404346</v>
      </c>
      <c r="G1983" s="1" t="s">
        <v>430</v>
      </c>
      <c r="H1983" s="8">
        <f>VLOOKUP(B1983,'TRM2'!C:D,2,0)</f>
        <v>3649.9</v>
      </c>
      <c r="I1983" s="9">
        <f t="shared" si="211"/>
        <v>9310858.4009999987</v>
      </c>
      <c r="J1983" s="7">
        <f t="shared" si="212"/>
        <v>9310.8584009999995</v>
      </c>
      <c r="K1983">
        <f>VLOOKUP(A1983,'Cacao Nacional'!B:D,3,0)</f>
        <v>8293.2999999999993</v>
      </c>
      <c r="L1983" t="str">
        <f t="shared" si="213"/>
        <v>Noviembre</v>
      </c>
      <c r="M1983" t="str">
        <f t="shared" si="214"/>
        <v>2020</v>
      </c>
      <c r="N1983" t="str">
        <f t="shared" si="215"/>
        <v>Noviembre de 2020</v>
      </c>
      <c r="O1983" s="24">
        <f t="shared" si="216"/>
        <v>44158</v>
      </c>
    </row>
    <row r="1984" spans="1:15" x14ac:dyDescent="0.3">
      <c r="A1984" s="1" t="s">
        <v>2101</v>
      </c>
      <c r="B1984" s="1" t="str">
        <f t="shared" si="210"/>
        <v>Noviembre 24 de 2020</v>
      </c>
      <c r="C1984" s="1" t="s">
        <v>428</v>
      </c>
      <c r="D1984" s="2">
        <v>2568.2399999999998</v>
      </c>
      <c r="E1984" s="1" t="s">
        <v>429</v>
      </c>
      <c r="F1984" s="3">
        <v>0.67620806040007997</v>
      </c>
      <c r="G1984" s="1" t="s">
        <v>430</v>
      </c>
      <c r="H1984" s="8">
        <f>VLOOKUP(B1984,'TRM2'!C:D,2,0)</f>
        <v>3632.92</v>
      </c>
      <c r="I1984" s="9">
        <f t="shared" si="211"/>
        <v>9330210.4607999995</v>
      </c>
      <c r="J1984" s="7">
        <f t="shared" si="212"/>
        <v>9330.2104607999991</v>
      </c>
      <c r="K1984" t="e">
        <f>VLOOKUP(A1984,'Cacao Nacional'!B:D,3,0)</f>
        <v>#N/A</v>
      </c>
      <c r="L1984" t="str">
        <f t="shared" si="213"/>
        <v>Noviembre</v>
      </c>
      <c r="M1984" t="str">
        <f t="shared" si="214"/>
        <v>2020</v>
      </c>
      <c r="N1984" t="str">
        <f t="shared" si="215"/>
        <v>Noviembre de 2020</v>
      </c>
      <c r="O1984" s="24">
        <f t="shared" si="216"/>
        <v>44159</v>
      </c>
    </row>
    <row r="1985" spans="1:15" x14ac:dyDescent="0.3">
      <c r="A1985" s="1" t="s">
        <v>2102</v>
      </c>
      <c r="B1985" s="1" t="str">
        <f t="shared" si="210"/>
        <v>Noviembre 25 de 2020</v>
      </c>
      <c r="C1985" s="1" t="s">
        <v>428</v>
      </c>
      <c r="D1985" s="2">
        <v>2521.3200000000002</v>
      </c>
      <c r="E1985" s="1" t="s">
        <v>429</v>
      </c>
      <c r="F1985" s="3">
        <v>-1.8269320624240577</v>
      </c>
      <c r="G1985" s="1" t="s">
        <v>430</v>
      </c>
      <c r="H1985" s="8">
        <f>VLOOKUP(B1985,'TRM2'!C:D,2,0)</f>
        <v>3643.24</v>
      </c>
      <c r="I1985" s="9">
        <f t="shared" si="211"/>
        <v>9185773.8768000007</v>
      </c>
      <c r="J1985" s="7">
        <f t="shared" si="212"/>
        <v>9185.7738767999999</v>
      </c>
      <c r="K1985" t="e">
        <f>VLOOKUP(A1985,'Cacao Nacional'!B:D,3,0)</f>
        <v>#N/A</v>
      </c>
      <c r="L1985" t="str">
        <f t="shared" si="213"/>
        <v>Noviembre</v>
      </c>
      <c r="M1985" t="str">
        <f t="shared" si="214"/>
        <v>2020</v>
      </c>
      <c r="N1985" t="str">
        <f t="shared" si="215"/>
        <v>Noviembre de 2020</v>
      </c>
      <c r="O1985" s="24">
        <f t="shared" si="216"/>
        <v>44160</v>
      </c>
    </row>
    <row r="1986" spans="1:15" x14ac:dyDescent="0.3">
      <c r="A1986" s="1" t="s">
        <v>2103</v>
      </c>
      <c r="B1986" s="1" t="str">
        <f t="shared" si="210"/>
        <v>Noviembre 26 de 2020</v>
      </c>
      <c r="C1986" s="1" t="s">
        <v>428</v>
      </c>
      <c r="D1986" s="2">
        <v>2546.5</v>
      </c>
      <c r="E1986" s="1" t="s">
        <v>429</v>
      </c>
      <c r="F1986" s="3">
        <v>0.99868322941950394</v>
      </c>
      <c r="G1986" s="1" t="s">
        <v>430</v>
      </c>
      <c r="H1986" s="8">
        <f>VLOOKUP(B1986,'TRM2'!C:D,2,0)</f>
        <v>3620.39</v>
      </c>
      <c r="I1986" s="9">
        <f t="shared" si="211"/>
        <v>9219323.1349999998</v>
      </c>
      <c r="J1986" s="7">
        <f t="shared" si="212"/>
        <v>9219.3231350000005</v>
      </c>
      <c r="K1986" t="e">
        <f>VLOOKUP(A1986,'Cacao Nacional'!B:D,3,0)</f>
        <v>#N/A</v>
      </c>
      <c r="L1986" t="str">
        <f t="shared" si="213"/>
        <v>Noviembre</v>
      </c>
      <c r="M1986" t="str">
        <f t="shared" si="214"/>
        <v>2020</v>
      </c>
      <c r="N1986" t="str">
        <f t="shared" si="215"/>
        <v>Noviembre de 2020</v>
      </c>
      <c r="O1986" s="24">
        <f t="shared" si="216"/>
        <v>44161</v>
      </c>
    </row>
    <row r="1987" spans="1:15" x14ac:dyDescent="0.3">
      <c r="A1987" s="1" t="s">
        <v>2104</v>
      </c>
      <c r="B1987" s="1" t="str">
        <f t="shared" ref="B1987:B2050" si="217">MID(A1987,FIND(",",A1987,1)+2,LEN(A1987)-FIND(",",A1987,1))</f>
        <v>Noviembre 27 de 2020</v>
      </c>
      <c r="C1987" s="1" t="s">
        <v>428</v>
      </c>
      <c r="D1987" s="2">
        <v>2554.35</v>
      </c>
      <c r="E1987" s="1" t="s">
        <v>429</v>
      </c>
      <c r="F1987" s="3">
        <v>0.30826624779108225</v>
      </c>
      <c r="G1987" s="1" t="s">
        <v>430</v>
      </c>
      <c r="H1987" s="8">
        <f>VLOOKUP(B1987,'TRM2'!C:D,2,0)</f>
        <v>3620.39</v>
      </c>
      <c r="I1987" s="9">
        <f t="shared" ref="I1987:I2050" si="218">D1987*H1987</f>
        <v>9247743.1964999996</v>
      </c>
      <c r="J1987" s="7">
        <f t="shared" ref="J1987:J2050" si="219">I1987/1000</f>
        <v>9247.7431964999996</v>
      </c>
      <c r="K1987" t="e">
        <f>VLOOKUP(A1987,'Cacao Nacional'!B:D,3,0)</f>
        <v>#N/A</v>
      </c>
      <c r="L1987" t="str">
        <f t="shared" ref="L1987:L2050" si="220">MID(A1987,FIND(" ",A1987,1)+1,FIND(" ",A1987,FIND(" ",A1987,1)+1)-FIND(" ",A1987,1)-1)</f>
        <v>Noviembre</v>
      </c>
      <c r="M1987" t="str">
        <f t="shared" ref="M1987:M2050" si="221">RIGHT(A1987,4)</f>
        <v>2020</v>
      </c>
      <c r="N1987" t="str">
        <f t="shared" ref="N1987:N2050" si="222">_xlfn.CONCAT(L1987," de ",M1987)</f>
        <v>Noviembre de 2020</v>
      </c>
      <c r="O1987" s="24">
        <f t="shared" ref="O1987:O2050" si="223">VALUE(TEXT(VALUE(MID(A1987,FIND(" ",A1987,FIND(" ",A1987,1)+1)+1,FIND(" ",A1987,FIND(" ",A1987,FIND(" ",A1987,1)+1)+1)-FIND(" ",A1987,FIND(" ",A1987,1)+1)-1))&amp;"/"&amp;MONTH(L1987&amp;1)&amp;"/"&amp;VALUE(M1987),"dd/mm/yyyy"))</f>
        <v>44162</v>
      </c>
    </row>
    <row r="1988" spans="1:15" x14ac:dyDescent="0.3">
      <c r="A1988" s="1" t="s">
        <v>354</v>
      </c>
      <c r="B1988" s="1" t="str">
        <f t="shared" si="217"/>
        <v>Noviembre 30 de 2020</v>
      </c>
      <c r="C1988" s="1" t="s">
        <v>428</v>
      </c>
      <c r="D1988" s="2">
        <v>2546.33</v>
      </c>
      <c r="E1988" s="1" t="s">
        <v>429</v>
      </c>
      <c r="F1988" s="3">
        <v>-0.31397420087301986</v>
      </c>
      <c r="G1988" s="1" t="s">
        <v>430</v>
      </c>
      <c r="H1988" s="8">
        <f>VLOOKUP(B1988,'TRM2'!C:D,2,0)</f>
        <v>3611.44</v>
      </c>
      <c r="I1988" s="9">
        <f t="shared" si="218"/>
        <v>9195918.0152000003</v>
      </c>
      <c r="J1988" s="7">
        <f t="shared" si="219"/>
        <v>9195.9180152000008</v>
      </c>
      <c r="K1988">
        <f>VLOOKUP(A1988,'Cacao Nacional'!B:D,3,0)</f>
        <v>8808.2999999999993</v>
      </c>
      <c r="L1988" t="str">
        <f t="shared" si="220"/>
        <v>Noviembre</v>
      </c>
      <c r="M1988" t="str">
        <f t="shared" si="221"/>
        <v>2020</v>
      </c>
      <c r="N1988" t="str">
        <f t="shared" si="222"/>
        <v>Noviembre de 2020</v>
      </c>
      <c r="O1988" s="24">
        <f t="shared" si="223"/>
        <v>44165</v>
      </c>
    </row>
    <row r="1989" spans="1:15" x14ac:dyDescent="0.3">
      <c r="A1989" s="1" t="s">
        <v>2105</v>
      </c>
      <c r="B1989" s="1" t="str">
        <f t="shared" si="217"/>
        <v>Diciembre 1 de 2020</v>
      </c>
      <c r="C1989" s="1" t="s">
        <v>428</v>
      </c>
      <c r="D1989" s="2">
        <v>2519.16</v>
      </c>
      <c r="E1989" s="1" t="s">
        <v>429</v>
      </c>
      <c r="F1989" s="3">
        <v>-1.0670258764574927</v>
      </c>
      <c r="G1989" s="1" t="s">
        <v>430</v>
      </c>
      <c r="H1989" s="8">
        <f>VLOOKUP(B1989,'TRM2'!C:D,2,0)</f>
        <v>3591.84</v>
      </c>
      <c r="I1989" s="9">
        <f t="shared" si="218"/>
        <v>9048419.6544000003</v>
      </c>
      <c r="J1989" s="7">
        <f t="shared" si="219"/>
        <v>9048.4196544000006</v>
      </c>
      <c r="K1989" t="e">
        <f>VLOOKUP(A1989,'Cacao Nacional'!B:D,3,0)</f>
        <v>#N/A</v>
      </c>
      <c r="L1989" t="str">
        <f t="shared" si="220"/>
        <v>Diciembre</v>
      </c>
      <c r="M1989" t="str">
        <f t="shared" si="221"/>
        <v>2020</v>
      </c>
      <c r="N1989" t="str">
        <f t="shared" si="222"/>
        <v>Diciembre de 2020</v>
      </c>
      <c r="O1989" s="24">
        <f t="shared" si="223"/>
        <v>44166</v>
      </c>
    </row>
    <row r="1990" spans="1:15" x14ac:dyDescent="0.3">
      <c r="A1990" s="1" t="s">
        <v>2106</v>
      </c>
      <c r="B1990" s="1" t="str">
        <f t="shared" si="217"/>
        <v>Diciembre 2 de 2020</v>
      </c>
      <c r="C1990" s="1" t="s">
        <v>428</v>
      </c>
      <c r="D1990" s="2">
        <v>2475.4499999999998</v>
      </c>
      <c r="E1990" s="1" t="s">
        <v>429</v>
      </c>
      <c r="F1990" s="3">
        <v>-1.7351021769161163</v>
      </c>
      <c r="G1990" s="1" t="s">
        <v>430</v>
      </c>
      <c r="H1990" s="8">
        <f>VLOOKUP(B1990,'TRM2'!C:D,2,0)</f>
        <v>3558.57</v>
      </c>
      <c r="I1990" s="9">
        <f t="shared" si="218"/>
        <v>8809062.1064999998</v>
      </c>
      <c r="J1990" s="7">
        <f t="shared" si="219"/>
        <v>8809.0621064999996</v>
      </c>
      <c r="K1990" t="e">
        <f>VLOOKUP(A1990,'Cacao Nacional'!B:D,3,0)</f>
        <v>#N/A</v>
      </c>
      <c r="L1990" t="str">
        <f t="shared" si="220"/>
        <v>Diciembre</v>
      </c>
      <c r="M1990" t="str">
        <f t="shared" si="221"/>
        <v>2020</v>
      </c>
      <c r="N1990" t="str">
        <f t="shared" si="222"/>
        <v>Diciembre de 2020</v>
      </c>
      <c r="O1990" s="24">
        <f t="shared" si="223"/>
        <v>44167</v>
      </c>
    </row>
    <row r="1991" spans="1:15" x14ac:dyDescent="0.3">
      <c r="A1991" s="1" t="s">
        <v>2107</v>
      </c>
      <c r="B1991" s="1" t="str">
        <f t="shared" si="217"/>
        <v>Diciembre 3 de 2020</v>
      </c>
      <c r="C1991" s="1" t="s">
        <v>428</v>
      </c>
      <c r="D1991" s="2">
        <v>2481.9699999999998</v>
      </c>
      <c r="E1991" s="1" t="s">
        <v>429</v>
      </c>
      <c r="F1991" s="3">
        <v>0.2633864549879813</v>
      </c>
      <c r="G1991" s="1" t="s">
        <v>430</v>
      </c>
      <c r="H1991" s="8">
        <f>VLOOKUP(B1991,'TRM2'!C:D,2,0)</f>
        <v>3533.21</v>
      </c>
      <c r="I1991" s="9">
        <f t="shared" si="218"/>
        <v>8769321.2237</v>
      </c>
      <c r="J1991" s="7">
        <f t="shared" si="219"/>
        <v>8769.3212237000007</v>
      </c>
      <c r="K1991" t="e">
        <f>VLOOKUP(A1991,'Cacao Nacional'!B:D,3,0)</f>
        <v>#N/A</v>
      </c>
      <c r="L1991" t="str">
        <f t="shared" si="220"/>
        <v>Diciembre</v>
      </c>
      <c r="M1991" t="str">
        <f t="shared" si="221"/>
        <v>2020</v>
      </c>
      <c r="N1991" t="str">
        <f t="shared" si="222"/>
        <v>Diciembre de 2020</v>
      </c>
      <c r="O1991" s="24">
        <f t="shared" si="223"/>
        <v>44168</v>
      </c>
    </row>
    <row r="1992" spans="1:15" x14ac:dyDescent="0.3">
      <c r="A1992" s="1" t="s">
        <v>2108</v>
      </c>
      <c r="B1992" s="1" t="str">
        <f t="shared" si="217"/>
        <v>Diciembre 4 de 2020</v>
      </c>
      <c r="C1992" s="1" t="s">
        <v>428</v>
      </c>
      <c r="D1992" s="2">
        <v>2479.59</v>
      </c>
      <c r="E1992" s="1" t="s">
        <v>429</v>
      </c>
      <c r="F1992" s="3">
        <v>-9.5891570002846718E-2</v>
      </c>
      <c r="G1992" s="1" t="s">
        <v>430</v>
      </c>
      <c r="H1992" s="8">
        <f>VLOOKUP(B1992,'TRM2'!C:D,2,0)</f>
        <v>3481.44</v>
      </c>
      <c r="I1992" s="9">
        <f t="shared" si="218"/>
        <v>8632543.8096000012</v>
      </c>
      <c r="J1992" s="7">
        <f t="shared" si="219"/>
        <v>8632.5438096000016</v>
      </c>
      <c r="K1992" t="e">
        <f>VLOOKUP(A1992,'Cacao Nacional'!B:D,3,0)</f>
        <v>#N/A</v>
      </c>
      <c r="L1992" t="str">
        <f t="shared" si="220"/>
        <v>Diciembre</v>
      </c>
      <c r="M1992" t="str">
        <f t="shared" si="221"/>
        <v>2020</v>
      </c>
      <c r="N1992" t="str">
        <f t="shared" si="222"/>
        <v>Diciembre de 2020</v>
      </c>
      <c r="O1992" s="24">
        <f t="shared" si="223"/>
        <v>44169</v>
      </c>
    </row>
    <row r="1993" spans="1:15" x14ac:dyDescent="0.3">
      <c r="A1993" s="1" t="s">
        <v>355</v>
      </c>
      <c r="B1993" s="1" t="str">
        <f t="shared" si="217"/>
        <v>Diciembre 7 de 2020</v>
      </c>
      <c r="C1993" s="1" t="s">
        <v>428</v>
      </c>
      <c r="D1993" s="2">
        <v>2459.81</v>
      </c>
      <c r="E1993" s="1" t="s">
        <v>429</v>
      </c>
      <c r="F1993" s="3">
        <v>-0.79771252505455337</v>
      </c>
      <c r="G1993" s="1" t="s">
        <v>430</v>
      </c>
      <c r="H1993" s="8">
        <f>VLOOKUP(B1993,'TRM2'!C:D,2,0)</f>
        <v>3467.49</v>
      </c>
      <c r="I1993" s="9">
        <f t="shared" si="218"/>
        <v>8529366.5768999998</v>
      </c>
      <c r="J1993" s="7">
        <f t="shared" si="219"/>
        <v>8529.3665768999999</v>
      </c>
      <c r="K1993">
        <f>VLOOKUP(A1993,'Cacao Nacional'!B:D,3,0)</f>
        <v>8405.2999999999993</v>
      </c>
      <c r="L1993" t="str">
        <f t="shared" si="220"/>
        <v>Diciembre</v>
      </c>
      <c r="M1993" t="str">
        <f t="shared" si="221"/>
        <v>2020</v>
      </c>
      <c r="N1993" t="str">
        <f t="shared" si="222"/>
        <v>Diciembre de 2020</v>
      </c>
      <c r="O1993" s="24">
        <f t="shared" si="223"/>
        <v>44172</v>
      </c>
    </row>
    <row r="1994" spans="1:15" x14ac:dyDescent="0.3">
      <c r="A1994" s="1" t="s">
        <v>2109</v>
      </c>
      <c r="B1994" s="1" t="str">
        <f t="shared" si="217"/>
        <v>Diciembre 8 de 2020</v>
      </c>
      <c r="C1994" s="1" t="s">
        <v>428</v>
      </c>
      <c r="D1994" s="2">
        <v>2419.2800000000002</v>
      </c>
      <c r="E1994" s="1" t="s">
        <v>429</v>
      </c>
      <c r="F1994" s="3">
        <v>-1.6476882360832643</v>
      </c>
      <c r="G1994" s="1" t="s">
        <v>430</v>
      </c>
      <c r="H1994" s="8">
        <f>VLOOKUP(B1994,'TRM2'!C:D,2,0)</f>
        <v>3487.65</v>
      </c>
      <c r="I1994" s="9">
        <f t="shared" si="218"/>
        <v>8437601.8920000009</v>
      </c>
      <c r="J1994" s="7">
        <f t="shared" si="219"/>
        <v>8437.6018920000006</v>
      </c>
      <c r="K1994" t="e">
        <f>VLOOKUP(A1994,'Cacao Nacional'!B:D,3,0)</f>
        <v>#N/A</v>
      </c>
      <c r="L1994" t="str">
        <f t="shared" si="220"/>
        <v>Diciembre</v>
      </c>
      <c r="M1994" t="str">
        <f t="shared" si="221"/>
        <v>2020</v>
      </c>
      <c r="N1994" t="str">
        <f t="shared" si="222"/>
        <v>Diciembre de 2020</v>
      </c>
      <c r="O1994" s="24">
        <f t="shared" si="223"/>
        <v>44173</v>
      </c>
    </row>
    <row r="1995" spans="1:15" x14ac:dyDescent="0.3">
      <c r="A1995" s="1" t="s">
        <v>2110</v>
      </c>
      <c r="B1995" s="1" t="str">
        <f t="shared" si="217"/>
        <v>Diciembre 9 de 2020</v>
      </c>
      <c r="C1995" s="1" t="s">
        <v>428</v>
      </c>
      <c r="D1995" s="2">
        <v>2391.5500000000002</v>
      </c>
      <c r="E1995" s="1" t="s">
        <v>429</v>
      </c>
      <c r="F1995" s="3">
        <v>-1.1462087893918858</v>
      </c>
      <c r="G1995" s="1" t="s">
        <v>430</v>
      </c>
      <c r="H1995" s="8">
        <f>VLOOKUP(B1995,'TRM2'!C:D,2,0)</f>
        <v>3487.65</v>
      </c>
      <c r="I1995" s="9">
        <f t="shared" si="218"/>
        <v>8340889.3575000009</v>
      </c>
      <c r="J1995" s="7">
        <f t="shared" si="219"/>
        <v>8340.8893575000002</v>
      </c>
      <c r="K1995" t="e">
        <f>VLOOKUP(A1995,'Cacao Nacional'!B:D,3,0)</f>
        <v>#N/A</v>
      </c>
      <c r="L1995" t="str">
        <f t="shared" si="220"/>
        <v>Diciembre</v>
      </c>
      <c r="M1995" t="str">
        <f t="shared" si="221"/>
        <v>2020</v>
      </c>
      <c r="N1995" t="str">
        <f t="shared" si="222"/>
        <v>Diciembre de 2020</v>
      </c>
      <c r="O1995" s="24">
        <f t="shared" si="223"/>
        <v>44174</v>
      </c>
    </row>
    <row r="1996" spans="1:15" x14ac:dyDescent="0.3">
      <c r="A1996" s="1" t="s">
        <v>2111</v>
      </c>
      <c r="B1996" s="1" t="str">
        <f t="shared" si="217"/>
        <v>Diciembre 10 de 2020</v>
      </c>
      <c r="C1996" s="1" t="s">
        <v>428</v>
      </c>
      <c r="D1996" s="2">
        <v>2392.46</v>
      </c>
      <c r="E1996" s="1" t="s">
        <v>429</v>
      </c>
      <c r="F1996" s="3">
        <v>3.8050636616414224E-2</v>
      </c>
      <c r="G1996" s="1" t="s">
        <v>430</v>
      </c>
      <c r="H1996" s="8">
        <f>VLOOKUP(B1996,'TRM2'!C:D,2,0)</f>
        <v>3465.76</v>
      </c>
      <c r="I1996" s="9">
        <f t="shared" si="218"/>
        <v>8291692.1696000006</v>
      </c>
      <c r="J1996" s="7">
        <f t="shared" si="219"/>
        <v>8291.6921696000009</v>
      </c>
      <c r="K1996" t="e">
        <f>VLOOKUP(A1996,'Cacao Nacional'!B:D,3,0)</f>
        <v>#N/A</v>
      </c>
      <c r="L1996" t="str">
        <f t="shared" si="220"/>
        <v>Diciembre</v>
      </c>
      <c r="M1996" t="str">
        <f t="shared" si="221"/>
        <v>2020</v>
      </c>
      <c r="N1996" t="str">
        <f t="shared" si="222"/>
        <v>Diciembre de 2020</v>
      </c>
      <c r="O1996" s="24">
        <f t="shared" si="223"/>
        <v>44175</v>
      </c>
    </row>
    <row r="1997" spans="1:15" x14ac:dyDescent="0.3">
      <c r="A1997" s="1" t="s">
        <v>2112</v>
      </c>
      <c r="B1997" s="1" t="str">
        <f t="shared" si="217"/>
        <v>Diciembre 11 de 2020</v>
      </c>
      <c r="C1997" s="1" t="s">
        <v>428</v>
      </c>
      <c r="D1997" s="2">
        <v>2431.69</v>
      </c>
      <c r="E1997" s="1" t="s">
        <v>429</v>
      </c>
      <c r="F1997" s="3">
        <v>1.6397348336022344</v>
      </c>
      <c r="G1997" s="1" t="s">
        <v>430</v>
      </c>
      <c r="H1997" s="8">
        <f>VLOOKUP(B1997,'TRM2'!C:D,2,0)</f>
        <v>3448.89</v>
      </c>
      <c r="I1997" s="9">
        <f t="shared" si="218"/>
        <v>8386631.3240999999</v>
      </c>
      <c r="J1997" s="7">
        <f t="shared" si="219"/>
        <v>8386.6313241000007</v>
      </c>
      <c r="K1997" t="e">
        <f>VLOOKUP(A1997,'Cacao Nacional'!B:D,3,0)</f>
        <v>#N/A</v>
      </c>
      <c r="L1997" t="str">
        <f t="shared" si="220"/>
        <v>Diciembre</v>
      </c>
      <c r="M1997" t="str">
        <f t="shared" si="221"/>
        <v>2020</v>
      </c>
      <c r="N1997" t="str">
        <f t="shared" si="222"/>
        <v>Diciembre de 2020</v>
      </c>
      <c r="O1997" s="24">
        <f t="shared" si="223"/>
        <v>44176</v>
      </c>
    </row>
    <row r="1998" spans="1:15" x14ac:dyDescent="0.3">
      <c r="A1998" s="1" t="s">
        <v>356</v>
      </c>
      <c r="B1998" s="1" t="str">
        <f t="shared" si="217"/>
        <v>Diciembre 14 de 2020</v>
      </c>
      <c r="C1998" s="1" t="s">
        <v>428</v>
      </c>
      <c r="D1998" s="2">
        <v>2408.27</v>
      </c>
      <c r="E1998" s="1" t="s">
        <v>429</v>
      </c>
      <c r="F1998" s="3">
        <v>-0.96311618668498344</v>
      </c>
      <c r="G1998" s="1" t="s">
        <v>430</v>
      </c>
      <c r="H1998" s="8">
        <f>VLOOKUP(B1998,'TRM2'!C:D,2,0)</f>
        <v>3433.45</v>
      </c>
      <c r="I1998" s="9">
        <f t="shared" si="218"/>
        <v>8268674.6314999992</v>
      </c>
      <c r="J1998" s="7">
        <f t="shared" si="219"/>
        <v>8268.6746315</v>
      </c>
      <c r="K1998">
        <f>VLOOKUP(A1998,'Cacao Nacional'!B:D,3,0)</f>
        <v>8125</v>
      </c>
      <c r="L1998" t="str">
        <f t="shared" si="220"/>
        <v>Diciembre</v>
      </c>
      <c r="M1998" t="str">
        <f t="shared" si="221"/>
        <v>2020</v>
      </c>
      <c r="N1998" t="str">
        <f t="shared" si="222"/>
        <v>Diciembre de 2020</v>
      </c>
      <c r="O1998" s="24">
        <f t="shared" si="223"/>
        <v>44179</v>
      </c>
    </row>
    <row r="1999" spans="1:15" x14ac:dyDescent="0.3">
      <c r="A1999" s="1" t="s">
        <v>2113</v>
      </c>
      <c r="B1999" s="1" t="str">
        <f t="shared" si="217"/>
        <v>Diciembre 15 de 2020</v>
      </c>
      <c r="C1999" s="1" t="s">
        <v>428</v>
      </c>
      <c r="D1999" s="2">
        <v>2376.94</v>
      </c>
      <c r="E1999" s="1" t="s">
        <v>429</v>
      </c>
      <c r="F1999" s="3">
        <v>-1.3009338653888445</v>
      </c>
      <c r="G1999" s="1" t="s">
        <v>430</v>
      </c>
      <c r="H1999" s="8">
        <f>VLOOKUP(B1999,'TRM2'!C:D,2,0)</f>
        <v>3426.97</v>
      </c>
      <c r="I1999" s="9">
        <f t="shared" si="218"/>
        <v>8145702.0718</v>
      </c>
      <c r="J1999" s="7">
        <f t="shared" si="219"/>
        <v>8145.7020718000003</v>
      </c>
      <c r="K1999" t="e">
        <f>VLOOKUP(A1999,'Cacao Nacional'!B:D,3,0)</f>
        <v>#N/A</v>
      </c>
      <c r="L1999" t="str">
        <f t="shared" si="220"/>
        <v>Diciembre</v>
      </c>
      <c r="M1999" t="str">
        <f t="shared" si="221"/>
        <v>2020</v>
      </c>
      <c r="N1999" t="str">
        <f t="shared" si="222"/>
        <v>Diciembre de 2020</v>
      </c>
      <c r="O1999" s="24">
        <f t="shared" si="223"/>
        <v>44180</v>
      </c>
    </row>
    <row r="2000" spans="1:15" x14ac:dyDescent="0.3">
      <c r="A2000" s="1" t="s">
        <v>2114</v>
      </c>
      <c r="B2000" s="1" t="str">
        <f t="shared" si="217"/>
        <v>Diciembre 16 de 2020</v>
      </c>
      <c r="C2000" s="1" t="s">
        <v>428</v>
      </c>
      <c r="D2000" s="2">
        <v>2354.16</v>
      </c>
      <c r="E2000" s="1" t="s">
        <v>429</v>
      </c>
      <c r="F2000" s="3">
        <v>-0.95837505364040321</v>
      </c>
      <c r="G2000" s="1" t="s">
        <v>430</v>
      </c>
      <c r="H2000" s="8">
        <f>VLOOKUP(B2000,'TRM2'!C:D,2,0)</f>
        <v>3422.44</v>
      </c>
      <c r="I2000" s="9">
        <f t="shared" si="218"/>
        <v>8056971.3503999999</v>
      </c>
      <c r="J2000" s="7">
        <f t="shared" si="219"/>
        <v>8056.9713504000001</v>
      </c>
      <c r="K2000" t="e">
        <f>VLOOKUP(A2000,'Cacao Nacional'!B:D,3,0)</f>
        <v>#N/A</v>
      </c>
      <c r="L2000" t="str">
        <f t="shared" si="220"/>
        <v>Diciembre</v>
      </c>
      <c r="M2000" t="str">
        <f t="shared" si="221"/>
        <v>2020</v>
      </c>
      <c r="N2000" t="str">
        <f t="shared" si="222"/>
        <v>Diciembre de 2020</v>
      </c>
      <c r="O2000" s="24">
        <f t="shared" si="223"/>
        <v>44181</v>
      </c>
    </row>
    <row r="2001" spans="1:15" x14ac:dyDescent="0.3">
      <c r="A2001" s="1" t="s">
        <v>2115</v>
      </c>
      <c r="B2001" s="1" t="str">
        <f t="shared" si="217"/>
        <v>Diciembre 17 de 2020</v>
      </c>
      <c r="C2001" s="1" t="s">
        <v>428</v>
      </c>
      <c r="D2001" s="2">
        <v>2388.75</v>
      </c>
      <c r="E2001" s="1" t="s">
        <v>429</v>
      </c>
      <c r="F2001" s="3">
        <v>1.469313895402188</v>
      </c>
      <c r="G2001" s="1" t="s">
        <v>430</v>
      </c>
      <c r="H2001" s="8">
        <f>VLOOKUP(B2001,'TRM2'!C:D,2,0)</f>
        <v>3416.21</v>
      </c>
      <c r="I2001" s="9">
        <f t="shared" si="218"/>
        <v>8160471.6375000002</v>
      </c>
      <c r="J2001" s="7">
        <f t="shared" si="219"/>
        <v>8160.4716374999998</v>
      </c>
      <c r="K2001" t="e">
        <f>VLOOKUP(A2001,'Cacao Nacional'!B:D,3,0)</f>
        <v>#N/A</v>
      </c>
      <c r="L2001" t="str">
        <f t="shared" si="220"/>
        <v>Diciembre</v>
      </c>
      <c r="M2001" t="str">
        <f t="shared" si="221"/>
        <v>2020</v>
      </c>
      <c r="N2001" t="str">
        <f t="shared" si="222"/>
        <v>Diciembre de 2020</v>
      </c>
      <c r="O2001" s="24">
        <f t="shared" si="223"/>
        <v>44182</v>
      </c>
    </row>
    <row r="2002" spans="1:15" x14ac:dyDescent="0.3">
      <c r="A2002" s="1" t="s">
        <v>2116</v>
      </c>
      <c r="B2002" s="1" t="str">
        <f t="shared" si="217"/>
        <v>Diciembre 18 de 2020</v>
      </c>
      <c r="C2002" s="1" t="s">
        <v>428</v>
      </c>
      <c r="D2002" s="2">
        <v>2353.0300000000002</v>
      </c>
      <c r="E2002" s="1" t="s">
        <v>429</v>
      </c>
      <c r="F2002" s="3">
        <v>-1.4953427524856013</v>
      </c>
      <c r="G2002" s="1" t="s">
        <v>430</v>
      </c>
      <c r="H2002" s="8">
        <f>VLOOKUP(B2002,'TRM2'!C:D,2,0)</f>
        <v>3410.82</v>
      </c>
      <c r="I2002" s="9">
        <f t="shared" si="218"/>
        <v>8025761.7846000008</v>
      </c>
      <c r="J2002" s="7">
        <f t="shared" si="219"/>
        <v>8025.7617846000012</v>
      </c>
      <c r="K2002" t="e">
        <f>VLOOKUP(A2002,'Cacao Nacional'!B:D,3,0)</f>
        <v>#N/A</v>
      </c>
      <c r="L2002" t="str">
        <f t="shared" si="220"/>
        <v>Diciembre</v>
      </c>
      <c r="M2002" t="str">
        <f t="shared" si="221"/>
        <v>2020</v>
      </c>
      <c r="N2002" t="str">
        <f t="shared" si="222"/>
        <v>Diciembre de 2020</v>
      </c>
      <c r="O2002" s="24">
        <f t="shared" si="223"/>
        <v>44183</v>
      </c>
    </row>
    <row r="2003" spans="1:15" x14ac:dyDescent="0.3">
      <c r="A2003" s="1" t="s">
        <v>357</v>
      </c>
      <c r="B2003" s="1" t="str">
        <f t="shared" si="217"/>
        <v>Diciembre 21 de 2020</v>
      </c>
      <c r="C2003" s="1" t="s">
        <v>428</v>
      </c>
      <c r="D2003" s="2">
        <v>2377.1999999999998</v>
      </c>
      <c r="E2003" s="1" t="s">
        <v>429</v>
      </c>
      <c r="F2003" s="3">
        <v>1.0271862237200382</v>
      </c>
      <c r="G2003" s="1" t="s">
        <v>430</v>
      </c>
      <c r="H2003" s="8">
        <f>VLOOKUP(B2003,'TRM2'!C:D,2,0)</f>
        <v>3420.26</v>
      </c>
      <c r="I2003" s="9">
        <f t="shared" si="218"/>
        <v>8130642.0719999997</v>
      </c>
      <c r="J2003" s="7">
        <f t="shared" si="219"/>
        <v>8130.6420719999996</v>
      </c>
      <c r="K2003">
        <f>VLOOKUP(A2003,'Cacao Nacional'!B:D,3,0)</f>
        <v>8075</v>
      </c>
      <c r="L2003" t="str">
        <f t="shared" si="220"/>
        <v>Diciembre</v>
      </c>
      <c r="M2003" t="str">
        <f t="shared" si="221"/>
        <v>2020</v>
      </c>
      <c r="N2003" t="str">
        <f t="shared" si="222"/>
        <v>Diciembre de 2020</v>
      </c>
      <c r="O2003" s="24">
        <f t="shared" si="223"/>
        <v>44186</v>
      </c>
    </row>
    <row r="2004" spans="1:15" x14ac:dyDescent="0.3">
      <c r="A2004" s="1" t="s">
        <v>2117</v>
      </c>
      <c r="B2004" s="1" t="str">
        <f t="shared" si="217"/>
        <v>Diciembre 22 de 2020</v>
      </c>
      <c r="C2004" s="1" t="s">
        <v>428</v>
      </c>
      <c r="D2004" s="2">
        <v>2356.0500000000002</v>
      </c>
      <c r="E2004" s="1" t="s">
        <v>429</v>
      </c>
      <c r="F2004" s="3">
        <v>-0.88970217062088319</v>
      </c>
      <c r="G2004" s="1" t="s">
        <v>430</v>
      </c>
      <c r="H2004" s="8">
        <f>VLOOKUP(B2004,'TRM2'!C:D,2,0)</f>
        <v>3442.41</v>
      </c>
      <c r="I2004" s="9">
        <f t="shared" si="218"/>
        <v>8110490.0805000002</v>
      </c>
      <c r="J2004" s="7">
        <f t="shared" si="219"/>
        <v>8110.4900804999997</v>
      </c>
      <c r="K2004" t="e">
        <f>VLOOKUP(A2004,'Cacao Nacional'!B:D,3,0)</f>
        <v>#N/A</v>
      </c>
      <c r="L2004" t="str">
        <f t="shared" si="220"/>
        <v>Diciembre</v>
      </c>
      <c r="M2004" t="str">
        <f t="shared" si="221"/>
        <v>2020</v>
      </c>
      <c r="N2004" t="str">
        <f t="shared" si="222"/>
        <v>Diciembre de 2020</v>
      </c>
      <c r="O2004" s="24">
        <f t="shared" si="223"/>
        <v>44187</v>
      </c>
    </row>
    <row r="2005" spans="1:15" x14ac:dyDescent="0.3">
      <c r="A2005" s="1" t="s">
        <v>2118</v>
      </c>
      <c r="B2005" s="1" t="str">
        <f t="shared" si="217"/>
        <v>Diciembre 23 de 2020</v>
      </c>
      <c r="C2005" s="1" t="s">
        <v>428</v>
      </c>
      <c r="D2005" s="2">
        <v>2380.0500000000002</v>
      </c>
      <c r="E2005" s="1" t="s">
        <v>429</v>
      </c>
      <c r="F2005" s="3">
        <v>1.0186541032660597</v>
      </c>
      <c r="G2005" s="1" t="s">
        <v>430</v>
      </c>
      <c r="H2005" s="8">
        <f>VLOOKUP(B2005,'TRM2'!C:D,2,0)</f>
        <v>3444.9</v>
      </c>
      <c r="I2005" s="9">
        <f t="shared" si="218"/>
        <v>8199034.245000001</v>
      </c>
      <c r="J2005" s="7">
        <f t="shared" si="219"/>
        <v>8199.0342450000007</v>
      </c>
      <c r="K2005" t="e">
        <f>VLOOKUP(A2005,'Cacao Nacional'!B:D,3,0)</f>
        <v>#N/A</v>
      </c>
      <c r="L2005" t="str">
        <f t="shared" si="220"/>
        <v>Diciembre</v>
      </c>
      <c r="M2005" t="str">
        <f t="shared" si="221"/>
        <v>2020</v>
      </c>
      <c r="N2005" t="str">
        <f t="shared" si="222"/>
        <v>Diciembre de 2020</v>
      </c>
      <c r="O2005" s="24">
        <f t="shared" si="223"/>
        <v>44188</v>
      </c>
    </row>
    <row r="2006" spans="1:15" x14ac:dyDescent="0.3">
      <c r="A2006" s="1" t="s">
        <v>2119</v>
      </c>
      <c r="B2006" s="1" t="str">
        <f t="shared" si="217"/>
        <v>Diciembre 24 de 2020</v>
      </c>
      <c r="C2006" s="1" t="s">
        <v>428</v>
      </c>
      <c r="D2006" s="2">
        <v>2385.85</v>
      </c>
      <c r="E2006" s="1" t="s">
        <v>429</v>
      </c>
      <c r="F2006" s="3">
        <v>0.2436923594042027</v>
      </c>
      <c r="G2006" s="1" t="s">
        <v>430</v>
      </c>
      <c r="H2006" s="8">
        <f>VLOOKUP(B2006,'TRM2'!C:D,2,0)</f>
        <v>3482.51</v>
      </c>
      <c r="I2006" s="9">
        <f t="shared" si="218"/>
        <v>8308746.4835000001</v>
      </c>
      <c r="J2006" s="7">
        <f t="shared" si="219"/>
        <v>8308.746483500001</v>
      </c>
      <c r="K2006" t="e">
        <f>VLOOKUP(A2006,'Cacao Nacional'!B:D,3,0)</f>
        <v>#N/A</v>
      </c>
      <c r="L2006" t="str">
        <f t="shared" si="220"/>
        <v>Diciembre</v>
      </c>
      <c r="M2006" t="str">
        <f t="shared" si="221"/>
        <v>2020</v>
      </c>
      <c r="N2006" t="str">
        <f t="shared" si="222"/>
        <v>Diciembre de 2020</v>
      </c>
      <c r="O2006" s="24">
        <f t="shared" si="223"/>
        <v>44189</v>
      </c>
    </row>
    <row r="2007" spans="1:15" x14ac:dyDescent="0.3">
      <c r="A2007" s="1" t="s">
        <v>358</v>
      </c>
      <c r="B2007" s="1" t="str">
        <f t="shared" si="217"/>
        <v>Diciembre 28 de 2020</v>
      </c>
      <c r="C2007" s="1" t="s">
        <v>428</v>
      </c>
      <c r="D2007" s="2">
        <v>2355.17</v>
      </c>
      <c r="E2007" s="1" t="s">
        <v>429</v>
      </c>
      <c r="F2007" s="3">
        <v>-1.2859148731060139</v>
      </c>
      <c r="G2007" s="1" t="s">
        <v>430</v>
      </c>
      <c r="H2007" s="8">
        <f>VLOOKUP(B2007,'TRM2'!C:D,2,0)</f>
        <v>3493.77</v>
      </c>
      <c r="I2007" s="9">
        <f t="shared" si="218"/>
        <v>8228422.2909000004</v>
      </c>
      <c r="J2007" s="7">
        <f t="shared" si="219"/>
        <v>8228.4222909</v>
      </c>
      <c r="K2007">
        <f>VLOOKUP(A2007,'Cacao Nacional'!B:D,3,0)</f>
        <v>8048.3</v>
      </c>
      <c r="L2007" t="str">
        <f t="shared" si="220"/>
        <v>Diciembre</v>
      </c>
      <c r="M2007" t="str">
        <f t="shared" si="221"/>
        <v>2020</v>
      </c>
      <c r="N2007" t="str">
        <f t="shared" si="222"/>
        <v>Diciembre de 2020</v>
      </c>
      <c r="O2007" s="24">
        <f t="shared" si="223"/>
        <v>44193</v>
      </c>
    </row>
    <row r="2008" spans="1:15" x14ac:dyDescent="0.3">
      <c r="A2008" s="1" t="s">
        <v>2120</v>
      </c>
      <c r="B2008" s="1" t="str">
        <f t="shared" si="217"/>
        <v>Diciembre 29 de 2020</v>
      </c>
      <c r="C2008" s="1" t="s">
        <v>428</v>
      </c>
      <c r="D2008" s="2">
        <v>2334.66</v>
      </c>
      <c r="E2008" s="1" t="s">
        <v>429</v>
      </c>
      <c r="F2008" s="3">
        <v>-0.87085008725485713</v>
      </c>
      <c r="G2008" s="1" t="s">
        <v>430</v>
      </c>
      <c r="H2008" s="8">
        <f>VLOOKUP(B2008,'TRM2'!C:D,2,0)</f>
        <v>3495.39</v>
      </c>
      <c r="I2008" s="9">
        <f t="shared" si="218"/>
        <v>8160547.2173999995</v>
      </c>
      <c r="J2008" s="7">
        <f t="shared" si="219"/>
        <v>8160.5472173999997</v>
      </c>
      <c r="K2008" t="e">
        <f>VLOOKUP(A2008,'Cacao Nacional'!B:D,3,0)</f>
        <v>#N/A</v>
      </c>
      <c r="L2008" t="str">
        <f t="shared" si="220"/>
        <v>Diciembre</v>
      </c>
      <c r="M2008" t="str">
        <f t="shared" si="221"/>
        <v>2020</v>
      </c>
      <c r="N2008" t="str">
        <f t="shared" si="222"/>
        <v>Diciembre de 2020</v>
      </c>
      <c r="O2008" s="24">
        <f t="shared" si="223"/>
        <v>44194</v>
      </c>
    </row>
    <row r="2009" spans="1:15" x14ac:dyDescent="0.3">
      <c r="A2009" s="1" t="s">
        <v>2121</v>
      </c>
      <c r="B2009" s="1" t="str">
        <f t="shared" si="217"/>
        <v>Diciembre 30 de 2020</v>
      </c>
      <c r="C2009" s="1" t="s">
        <v>428</v>
      </c>
      <c r="D2009" s="2">
        <v>2412.9899999999998</v>
      </c>
      <c r="E2009" s="1" t="s">
        <v>429</v>
      </c>
      <c r="F2009" s="3">
        <v>3.3550923903266403</v>
      </c>
      <c r="G2009" s="1" t="s">
        <v>430</v>
      </c>
      <c r="H2009" s="8">
        <f>VLOOKUP(B2009,'TRM2'!C:D,2,0)</f>
        <v>3482.1</v>
      </c>
      <c r="I2009" s="9">
        <f t="shared" si="218"/>
        <v>8402272.4789999984</v>
      </c>
      <c r="J2009" s="7">
        <f t="shared" si="219"/>
        <v>8402.2724789999993</v>
      </c>
      <c r="K2009" t="e">
        <f>VLOOKUP(A2009,'Cacao Nacional'!B:D,3,0)</f>
        <v>#N/A</v>
      </c>
      <c r="L2009" t="str">
        <f t="shared" si="220"/>
        <v>Diciembre</v>
      </c>
      <c r="M2009" t="str">
        <f t="shared" si="221"/>
        <v>2020</v>
      </c>
      <c r="N2009" t="str">
        <f t="shared" si="222"/>
        <v>Diciembre de 2020</v>
      </c>
      <c r="O2009" s="24">
        <f t="shared" si="223"/>
        <v>44195</v>
      </c>
    </row>
    <row r="2010" spans="1:15" x14ac:dyDescent="0.3">
      <c r="A2010" s="1" t="s">
        <v>2122</v>
      </c>
      <c r="B2010" s="1" t="str">
        <f t="shared" si="217"/>
        <v>Diciembre 31 de 2020</v>
      </c>
      <c r="C2010" s="1" t="s">
        <v>428</v>
      </c>
      <c r="D2010" s="2">
        <v>2424.35</v>
      </c>
      <c r="E2010" s="1" t="s">
        <v>429</v>
      </c>
      <c r="F2010" s="3">
        <v>0.4707852083929121</v>
      </c>
      <c r="G2010" s="1" t="s">
        <v>430</v>
      </c>
      <c r="H2010" s="8">
        <f>VLOOKUP(B2010,'TRM2'!C:D,2,0)</f>
        <v>3432.5</v>
      </c>
      <c r="I2010" s="9">
        <f t="shared" si="218"/>
        <v>8321581.375</v>
      </c>
      <c r="J2010" s="7">
        <f t="shared" si="219"/>
        <v>8321.5813749999998</v>
      </c>
      <c r="K2010" t="e">
        <f>VLOOKUP(A2010,'Cacao Nacional'!B:D,3,0)</f>
        <v>#N/A</v>
      </c>
      <c r="L2010" t="str">
        <f t="shared" si="220"/>
        <v>Diciembre</v>
      </c>
      <c r="M2010" t="str">
        <f t="shared" si="221"/>
        <v>2020</v>
      </c>
      <c r="N2010" t="str">
        <f t="shared" si="222"/>
        <v>Diciembre de 2020</v>
      </c>
      <c r="O2010" s="24">
        <f t="shared" si="223"/>
        <v>44196</v>
      </c>
    </row>
    <row r="2011" spans="1:15" x14ac:dyDescent="0.3">
      <c r="A2011" s="1" t="s">
        <v>359</v>
      </c>
      <c r="B2011" s="1" t="str">
        <f t="shared" si="217"/>
        <v>Enero 4 de 2021</v>
      </c>
      <c r="C2011" s="1" t="s">
        <v>428</v>
      </c>
      <c r="D2011" s="2">
        <v>2394.8000000000002</v>
      </c>
      <c r="E2011" s="1" t="s">
        <v>429</v>
      </c>
      <c r="F2011" s="3">
        <v>-1.218883412048579</v>
      </c>
      <c r="G2011" s="1" t="s">
        <v>430</v>
      </c>
      <c r="H2011" s="8">
        <f>VLOOKUP(B2011,'TRM2'!C:D,2,0)</f>
        <v>3432.5</v>
      </c>
      <c r="I2011" s="9">
        <f t="shared" si="218"/>
        <v>8220151.0000000009</v>
      </c>
      <c r="J2011" s="7">
        <f t="shared" si="219"/>
        <v>8220.1510000000017</v>
      </c>
      <c r="K2011">
        <f>VLOOKUP(A2011,'Cacao Nacional'!B:D,3,0)</f>
        <v>8061.8</v>
      </c>
      <c r="L2011" t="str">
        <f t="shared" si="220"/>
        <v>Enero</v>
      </c>
      <c r="M2011" t="str">
        <f t="shared" si="221"/>
        <v>2021</v>
      </c>
      <c r="N2011" t="str">
        <f t="shared" si="222"/>
        <v>Enero de 2021</v>
      </c>
      <c r="O2011" s="24">
        <f t="shared" si="223"/>
        <v>44200</v>
      </c>
    </row>
    <row r="2012" spans="1:15" x14ac:dyDescent="0.3">
      <c r="A2012" s="1" t="s">
        <v>2123</v>
      </c>
      <c r="B2012" s="1" t="str">
        <f t="shared" si="217"/>
        <v>Enero 5 de 2021</v>
      </c>
      <c r="C2012" s="1" t="s">
        <v>428</v>
      </c>
      <c r="D2012" s="2">
        <v>2370.61</v>
      </c>
      <c r="E2012" s="1" t="s">
        <v>429</v>
      </c>
      <c r="F2012" s="3">
        <v>-1.0101052279939893</v>
      </c>
      <c r="G2012" s="1" t="s">
        <v>430</v>
      </c>
      <c r="H2012" s="8">
        <f>VLOOKUP(B2012,'TRM2'!C:D,2,0)</f>
        <v>3420.78</v>
      </c>
      <c r="I2012" s="9">
        <f t="shared" si="218"/>
        <v>8109335.2758000009</v>
      </c>
      <c r="J2012" s="7">
        <f t="shared" si="219"/>
        <v>8109.335275800001</v>
      </c>
      <c r="K2012" t="e">
        <f>VLOOKUP(A2012,'Cacao Nacional'!B:D,3,0)</f>
        <v>#N/A</v>
      </c>
      <c r="L2012" t="str">
        <f t="shared" si="220"/>
        <v>Enero</v>
      </c>
      <c r="M2012" t="str">
        <f t="shared" si="221"/>
        <v>2021</v>
      </c>
      <c r="N2012" t="str">
        <f t="shared" si="222"/>
        <v>Enero de 2021</v>
      </c>
      <c r="O2012" s="24">
        <f t="shared" si="223"/>
        <v>44201</v>
      </c>
    </row>
    <row r="2013" spans="1:15" x14ac:dyDescent="0.3">
      <c r="A2013" s="1" t="s">
        <v>2124</v>
      </c>
      <c r="B2013" s="1" t="str">
        <f t="shared" si="217"/>
        <v>Enero 6 de 2021</v>
      </c>
      <c r="C2013" s="1" t="s">
        <v>428</v>
      </c>
      <c r="D2013" s="2">
        <v>2442.41</v>
      </c>
      <c r="E2013" s="1" t="s">
        <v>429</v>
      </c>
      <c r="F2013" s="3">
        <v>3.0287563116666059</v>
      </c>
      <c r="G2013" s="1" t="s">
        <v>430</v>
      </c>
      <c r="H2013" s="8">
        <f>VLOOKUP(B2013,'TRM2'!C:D,2,0)</f>
        <v>3450.74</v>
      </c>
      <c r="I2013" s="9">
        <f t="shared" si="218"/>
        <v>8428121.8833999988</v>
      </c>
      <c r="J2013" s="7">
        <f t="shared" si="219"/>
        <v>8428.1218833999992</v>
      </c>
      <c r="K2013" t="e">
        <f>VLOOKUP(A2013,'Cacao Nacional'!B:D,3,0)</f>
        <v>#N/A</v>
      </c>
      <c r="L2013" t="str">
        <f t="shared" si="220"/>
        <v>Enero</v>
      </c>
      <c r="M2013" t="str">
        <f t="shared" si="221"/>
        <v>2021</v>
      </c>
      <c r="N2013" t="str">
        <f t="shared" si="222"/>
        <v>Enero de 2021</v>
      </c>
      <c r="O2013" s="24">
        <f t="shared" si="223"/>
        <v>44202</v>
      </c>
    </row>
    <row r="2014" spans="1:15" x14ac:dyDescent="0.3">
      <c r="A2014" s="1" t="s">
        <v>2125</v>
      </c>
      <c r="B2014" s="1" t="str">
        <f t="shared" si="217"/>
        <v>Enero 7 de 2021</v>
      </c>
      <c r="C2014" s="1" t="s">
        <v>428</v>
      </c>
      <c r="D2014" s="2">
        <v>2379.7600000000002</v>
      </c>
      <c r="E2014" s="1" t="s">
        <v>429</v>
      </c>
      <c r="F2014" s="3">
        <v>-2.565089399404672</v>
      </c>
      <c r="G2014" s="1" t="s">
        <v>430</v>
      </c>
      <c r="H2014" s="8">
        <f>VLOOKUP(B2014,'TRM2'!C:D,2,0)</f>
        <v>3428.04</v>
      </c>
      <c r="I2014" s="9">
        <f t="shared" si="218"/>
        <v>8157912.4704000009</v>
      </c>
      <c r="J2014" s="7">
        <f t="shared" si="219"/>
        <v>8157.9124704000005</v>
      </c>
      <c r="K2014" t="e">
        <f>VLOOKUP(A2014,'Cacao Nacional'!B:D,3,0)</f>
        <v>#N/A</v>
      </c>
      <c r="L2014" t="str">
        <f t="shared" si="220"/>
        <v>Enero</v>
      </c>
      <c r="M2014" t="str">
        <f t="shared" si="221"/>
        <v>2021</v>
      </c>
      <c r="N2014" t="str">
        <f t="shared" si="222"/>
        <v>Enero de 2021</v>
      </c>
      <c r="O2014" s="24">
        <f t="shared" si="223"/>
        <v>44203</v>
      </c>
    </row>
    <row r="2015" spans="1:15" x14ac:dyDescent="0.3">
      <c r="A2015" s="1" t="s">
        <v>2126</v>
      </c>
      <c r="B2015" s="1" t="str">
        <f t="shared" si="217"/>
        <v>Enero 8 de 2021</v>
      </c>
      <c r="C2015" s="1" t="s">
        <v>428</v>
      </c>
      <c r="D2015" s="2">
        <v>2356.44</v>
      </c>
      <c r="E2015" s="1" t="s">
        <v>429</v>
      </c>
      <c r="F2015" s="3">
        <v>-0.97993074931926583</v>
      </c>
      <c r="G2015" s="1" t="s">
        <v>430</v>
      </c>
      <c r="H2015" s="8">
        <f>VLOOKUP(B2015,'TRM2'!C:D,2,0)</f>
        <v>3459.39</v>
      </c>
      <c r="I2015" s="9">
        <f t="shared" si="218"/>
        <v>8151844.9715999998</v>
      </c>
      <c r="J2015" s="7">
        <f t="shared" si="219"/>
        <v>8151.8449715999996</v>
      </c>
      <c r="K2015" t="e">
        <f>VLOOKUP(A2015,'Cacao Nacional'!B:D,3,0)</f>
        <v>#N/A</v>
      </c>
      <c r="L2015" t="str">
        <f t="shared" si="220"/>
        <v>Enero</v>
      </c>
      <c r="M2015" t="str">
        <f t="shared" si="221"/>
        <v>2021</v>
      </c>
      <c r="N2015" t="str">
        <f t="shared" si="222"/>
        <v>Enero de 2021</v>
      </c>
      <c r="O2015" s="24">
        <f t="shared" si="223"/>
        <v>44204</v>
      </c>
    </row>
    <row r="2016" spans="1:15" x14ac:dyDescent="0.3">
      <c r="A2016" s="1" t="s">
        <v>360</v>
      </c>
      <c r="B2016" s="1" t="str">
        <f t="shared" si="217"/>
        <v>Enero 11 de 2021</v>
      </c>
      <c r="C2016" s="1" t="s">
        <v>428</v>
      </c>
      <c r="D2016" s="2">
        <v>2334.85</v>
      </c>
      <c r="E2016" s="1" t="s">
        <v>429</v>
      </c>
      <c r="F2016" s="3">
        <v>-0.91621259187588677</v>
      </c>
      <c r="G2016" s="1" t="s">
        <v>430</v>
      </c>
      <c r="H2016" s="8">
        <f>VLOOKUP(B2016,'TRM2'!C:D,2,0)</f>
        <v>3478.11</v>
      </c>
      <c r="I2016" s="9">
        <f t="shared" si="218"/>
        <v>8120865.1334999995</v>
      </c>
      <c r="J2016" s="7">
        <f t="shared" si="219"/>
        <v>8120.8651334999995</v>
      </c>
      <c r="K2016">
        <f>VLOOKUP(A2016,'Cacao Nacional'!B:D,3,0)</f>
        <v>7806.7</v>
      </c>
      <c r="L2016" t="str">
        <f t="shared" si="220"/>
        <v>Enero</v>
      </c>
      <c r="M2016" t="str">
        <f t="shared" si="221"/>
        <v>2021</v>
      </c>
      <c r="N2016" t="str">
        <f t="shared" si="222"/>
        <v>Enero de 2021</v>
      </c>
      <c r="O2016" s="24">
        <f t="shared" si="223"/>
        <v>44207</v>
      </c>
    </row>
    <row r="2017" spans="1:15" x14ac:dyDescent="0.3">
      <c r="A2017" s="1" t="s">
        <v>2127</v>
      </c>
      <c r="B2017" s="1" t="str">
        <f t="shared" si="217"/>
        <v>Enero 12 de 2021</v>
      </c>
      <c r="C2017" s="1" t="s">
        <v>428</v>
      </c>
      <c r="D2017" s="2">
        <v>2362.87</v>
      </c>
      <c r="E2017" s="1" t="s">
        <v>429</v>
      </c>
      <c r="F2017" s="3">
        <v>1.2000770927468567</v>
      </c>
      <c r="G2017" s="1" t="s">
        <v>430</v>
      </c>
      <c r="H2017" s="8">
        <f>VLOOKUP(B2017,'TRM2'!C:D,2,0)</f>
        <v>3478.11</v>
      </c>
      <c r="I2017" s="9">
        <f t="shared" si="218"/>
        <v>8218321.7757000001</v>
      </c>
      <c r="J2017" s="7">
        <f t="shared" si="219"/>
        <v>8218.3217757000002</v>
      </c>
      <c r="K2017" t="e">
        <f>VLOOKUP(A2017,'Cacao Nacional'!B:D,3,0)</f>
        <v>#N/A</v>
      </c>
      <c r="L2017" t="str">
        <f t="shared" si="220"/>
        <v>Enero</v>
      </c>
      <c r="M2017" t="str">
        <f t="shared" si="221"/>
        <v>2021</v>
      </c>
      <c r="N2017" t="str">
        <f t="shared" si="222"/>
        <v>Enero de 2021</v>
      </c>
      <c r="O2017" s="24">
        <f t="shared" si="223"/>
        <v>44208</v>
      </c>
    </row>
    <row r="2018" spans="1:15" x14ac:dyDescent="0.3">
      <c r="A2018" s="1" t="s">
        <v>2128</v>
      </c>
      <c r="B2018" s="1" t="str">
        <f t="shared" si="217"/>
        <v>Enero 13 de 2021</v>
      </c>
      <c r="C2018" s="1" t="s">
        <v>428</v>
      </c>
      <c r="D2018" s="2">
        <v>2363.9899999999998</v>
      </c>
      <c r="E2018" s="1" t="s">
        <v>429</v>
      </c>
      <c r="F2018" s="3">
        <v>4.7399983917857984E-2</v>
      </c>
      <c r="G2018" s="1" t="s">
        <v>430</v>
      </c>
      <c r="H2018" s="8">
        <f>VLOOKUP(B2018,'TRM2'!C:D,2,0)</f>
        <v>3487.65</v>
      </c>
      <c r="I2018" s="9">
        <f t="shared" si="218"/>
        <v>8244769.7234999994</v>
      </c>
      <c r="J2018" s="7">
        <f t="shared" si="219"/>
        <v>8244.7697234999996</v>
      </c>
      <c r="K2018" t="e">
        <f>VLOOKUP(A2018,'Cacao Nacional'!B:D,3,0)</f>
        <v>#N/A</v>
      </c>
      <c r="L2018" t="str">
        <f t="shared" si="220"/>
        <v>Enero</v>
      </c>
      <c r="M2018" t="str">
        <f t="shared" si="221"/>
        <v>2021</v>
      </c>
      <c r="N2018" t="str">
        <f t="shared" si="222"/>
        <v>Enero de 2021</v>
      </c>
      <c r="O2018" s="24">
        <f t="shared" si="223"/>
        <v>44209</v>
      </c>
    </row>
    <row r="2019" spans="1:15" x14ac:dyDescent="0.3">
      <c r="A2019" s="1" t="s">
        <v>2129</v>
      </c>
      <c r="B2019" s="1" t="str">
        <f t="shared" si="217"/>
        <v>Enero 14 de 2021</v>
      </c>
      <c r="C2019" s="1" t="s">
        <v>428</v>
      </c>
      <c r="D2019" s="2">
        <v>2374.5</v>
      </c>
      <c r="E2019" s="1" t="s">
        <v>429</v>
      </c>
      <c r="F2019" s="3">
        <v>0.44458732904962456</v>
      </c>
      <c r="G2019" s="1" t="s">
        <v>430</v>
      </c>
      <c r="H2019" s="8">
        <f>VLOOKUP(B2019,'TRM2'!C:D,2,0)</f>
        <v>3478.36</v>
      </c>
      <c r="I2019" s="9">
        <f t="shared" si="218"/>
        <v>8259365.8200000003</v>
      </c>
      <c r="J2019" s="7">
        <f t="shared" si="219"/>
        <v>8259.3658200000009</v>
      </c>
      <c r="K2019" t="e">
        <f>VLOOKUP(A2019,'Cacao Nacional'!B:D,3,0)</f>
        <v>#N/A</v>
      </c>
      <c r="L2019" t="str">
        <f t="shared" si="220"/>
        <v>Enero</v>
      </c>
      <c r="M2019" t="str">
        <f t="shared" si="221"/>
        <v>2021</v>
      </c>
      <c r="N2019" t="str">
        <f t="shared" si="222"/>
        <v>Enero de 2021</v>
      </c>
      <c r="O2019" s="24">
        <f t="shared" si="223"/>
        <v>44210</v>
      </c>
    </row>
    <row r="2020" spans="1:15" x14ac:dyDescent="0.3">
      <c r="A2020" s="1" t="s">
        <v>2130</v>
      </c>
      <c r="B2020" s="1" t="str">
        <f t="shared" si="217"/>
        <v>Enero 15 de 2021</v>
      </c>
      <c r="C2020" s="1" t="s">
        <v>428</v>
      </c>
      <c r="D2020" s="2">
        <v>2402.04</v>
      </c>
      <c r="E2020" s="1" t="s">
        <v>429</v>
      </c>
      <c r="F2020" s="3">
        <v>1.1598231206569789</v>
      </c>
      <c r="G2020" s="1" t="s">
        <v>430</v>
      </c>
      <c r="H2020" s="8">
        <f>VLOOKUP(B2020,'TRM2'!C:D,2,0)</f>
        <v>3469.76</v>
      </c>
      <c r="I2020" s="9">
        <f t="shared" si="218"/>
        <v>8334502.3104000008</v>
      </c>
      <c r="J2020" s="7">
        <f t="shared" si="219"/>
        <v>8334.5023104000011</v>
      </c>
      <c r="K2020" t="e">
        <f>VLOOKUP(A2020,'Cacao Nacional'!B:D,3,0)</f>
        <v>#N/A</v>
      </c>
      <c r="L2020" t="str">
        <f t="shared" si="220"/>
        <v>Enero</v>
      </c>
      <c r="M2020" t="str">
        <f t="shared" si="221"/>
        <v>2021</v>
      </c>
      <c r="N2020" t="str">
        <f t="shared" si="222"/>
        <v>Enero de 2021</v>
      </c>
      <c r="O2020" s="24">
        <f t="shared" si="223"/>
        <v>44211</v>
      </c>
    </row>
    <row r="2021" spans="1:15" x14ac:dyDescent="0.3">
      <c r="A2021" s="1" t="s">
        <v>361</v>
      </c>
      <c r="B2021" s="1" t="str">
        <f t="shared" si="217"/>
        <v>Enero 18 de 2021</v>
      </c>
      <c r="C2021" s="1" t="s">
        <v>428</v>
      </c>
      <c r="D2021" s="2">
        <v>2430.36</v>
      </c>
      <c r="E2021" s="1" t="s">
        <v>429</v>
      </c>
      <c r="F2021" s="3">
        <v>1.1789978518259547</v>
      </c>
      <c r="G2021" s="1" t="s">
        <v>430</v>
      </c>
      <c r="H2021" s="8" t="e">
        <f>VLOOKUP(B2021,'TRM2'!C:D,2,0)</f>
        <v>#N/A</v>
      </c>
      <c r="I2021" s="9" t="e">
        <f t="shared" si="218"/>
        <v>#N/A</v>
      </c>
      <c r="J2021" s="7">
        <v>8334.5023104000011</v>
      </c>
      <c r="K2021">
        <f>VLOOKUP(A2021,'Cacao Nacional'!B:D,3,0)</f>
        <v>7781.7</v>
      </c>
      <c r="L2021" t="str">
        <f t="shared" si="220"/>
        <v>Enero</v>
      </c>
      <c r="M2021" t="str">
        <f t="shared" si="221"/>
        <v>2021</v>
      </c>
      <c r="N2021" t="str">
        <f t="shared" si="222"/>
        <v>Enero de 2021</v>
      </c>
      <c r="O2021" s="24">
        <f t="shared" si="223"/>
        <v>44214</v>
      </c>
    </row>
    <row r="2022" spans="1:15" x14ac:dyDescent="0.3">
      <c r="A2022" s="1" t="s">
        <v>2131</v>
      </c>
      <c r="B2022" s="1" t="str">
        <f t="shared" si="217"/>
        <v>Enero 19 de 2021</v>
      </c>
      <c r="C2022" s="1" t="s">
        <v>428</v>
      </c>
      <c r="D2022" s="2">
        <v>2459.86</v>
      </c>
      <c r="E2022" s="1" t="s">
        <v>429</v>
      </c>
      <c r="F2022" s="3">
        <v>1.2138119455553911</v>
      </c>
      <c r="G2022" s="1" t="s">
        <v>430</v>
      </c>
      <c r="H2022" s="8">
        <f>VLOOKUP(B2022,'TRM2'!C:D,2,0)</f>
        <v>3466.8</v>
      </c>
      <c r="I2022" s="9">
        <f t="shared" si="218"/>
        <v>8527842.648</v>
      </c>
      <c r="J2022" s="7">
        <f t="shared" si="219"/>
        <v>8527.8426479999998</v>
      </c>
      <c r="K2022" t="e">
        <f>VLOOKUP(A2022,'Cacao Nacional'!B:D,3,0)</f>
        <v>#N/A</v>
      </c>
      <c r="L2022" t="str">
        <f t="shared" si="220"/>
        <v>Enero</v>
      </c>
      <c r="M2022" t="str">
        <f t="shared" si="221"/>
        <v>2021</v>
      </c>
      <c r="N2022" t="str">
        <f t="shared" si="222"/>
        <v>Enero de 2021</v>
      </c>
      <c r="O2022" s="24">
        <f t="shared" si="223"/>
        <v>44215</v>
      </c>
    </row>
    <row r="2023" spans="1:15" x14ac:dyDescent="0.3">
      <c r="A2023" s="1" t="s">
        <v>2132</v>
      </c>
      <c r="B2023" s="1" t="str">
        <f t="shared" si="217"/>
        <v>Enero 20 de 2021</v>
      </c>
      <c r="C2023" s="1" t="s">
        <v>428</v>
      </c>
      <c r="D2023" s="2">
        <v>2442.33</v>
      </c>
      <c r="E2023" s="1" t="s">
        <v>429</v>
      </c>
      <c r="F2023" s="3">
        <v>-0.71264218288846515</v>
      </c>
      <c r="G2023" s="1" t="s">
        <v>430</v>
      </c>
      <c r="H2023" s="8">
        <f>VLOOKUP(B2023,'TRM2'!C:D,2,0)</f>
        <v>3482.03</v>
      </c>
      <c r="I2023" s="9">
        <f t="shared" si="218"/>
        <v>8504266.3299000002</v>
      </c>
      <c r="J2023" s="7">
        <f t="shared" si="219"/>
        <v>8504.2663298999996</v>
      </c>
      <c r="K2023" t="e">
        <f>VLOOKUP(A2023,'Cacao Nacional'!B:D,3,0)</f>
        <v>#N/A</v>
      </c>
      <c r="L2023" t="str">
        <f t="shared" si="220"/>
        <v>Enero</v>
      </c>
      <c r="M2023" t="str">
        <f t="shared" si="221"/>
        <v>2021</v>
      </c>
      <c r="N2023" t="str">
        <f t="shared" si="222"/>
        <v>Enero de 2021</v>
      </c>
      <c r="O2023" s="24">
        <f t="shared" si="223"/>
        <v>44216</v>
      </c>
    </row>
    <row r="2024" spans="1:15" x14ac:dyDescent="0.3">
      <c r="A2024" s="1" t="s">
        <v>2133</v>
      </c>
      <c r="B2024" s="1" t="str">
        <f t="shared" si="217"/>
        <v>Enero 21 de 2021</v>
      </c>
      <c r="C2024" s="1" t="s">
        <v>428</v>
      </c>
      <c r="D2024" s="2">
        <v>2430.5100000000002</v>
      </c>
      <c r="E2024" s="1" t="s">
        <v>429</v>
      </c>
      <c r="F2024" s="3">
        <v>-0.48396408347765085</v>
      </c>
      <c r="G2024" s="1" t="s">
        <v>430</v>
      </c>
      <c r="H2024" s="8">
        <f>VLOOKUP(B2024,'TRM2'!C:D,2,0)</f>
        <v>3476.19</v>
      </c>
      <c r="I2024" s="9">
        <f t="shared" si="218"/>
        <v>8448914.5569000002</v>
      </c>
      <c r="J2024" s="7">
        <f t="shared" si="219"/>
        <v>8448.9145568999993</v>
      </c>
      <c r="K2024" t="e">
        <f>VLOOKUP(A2024,'Cacao Nacional'!B:D,3,0)</f>
        <v>#N/A</v>
      </c>
      <c r="L2024" t="str">
        <f t="shared" si="220"/>
        <v>Enero</v>
      </c>
      <c r="M2024" t="str">
        <f t="shared" si="221"/>
        <v>2021</v>
      </c>
      <c r="N2024" t="str">
        <f t="shared" si="222"/>
        <v>Enero de 2021</v>
      </c>
      <c r="O2024" s="24">
        <f t="shared" si="223"/>
        <v>44217</v>
      </c>
    </row>
    <row r="2025" spans="1:15" x14ac:dyDescent="0.3">
      <c r="A2025" s="1" t="s">
        <v>2134</v>
      </c>
      <c r="B2025" s="1" t="str">
        <f t="shared" si="217"/>
        <v>Enero 22 de 2021</v>
      </c>
      <c r="C2025" s="1" t="s">
        <v>428</v>
      </c>
      <c r="D2025" s="2">
        <v>2412.65</v>
      </c>
      <c r="E2025" s="1" t="s">
        <v>429</v>
      </c>
      <c r="F2025" s="3">
        <v>-0.73482520129520656</v>
      </c>
      <c r="G2025" s="1" t="s">
        <v>430</v>
      </c>
      <c r="H2025" s="8">
        <f>VLOOKUP(B2025,'TRM2'!C:D,2,0)</f>
        <v>3477.48</v>
      </c>
      <c r="I2025" s="9">
        <f t="shared" si="218"/>
        <v>8389942.1219999995</v>
      </c>
      <c r="J2025" s="7">
        <f t="shared" si="219"/>
        <v>8389.9421220000004</v>
      </c>
      <c r="K2025" t="e">
        <f>VLOOKUP(A2025,'Cacao Nacional'!B:D,3,0)</f>
        <v>#N/A</v>
      </c>
      <c r="L2025" t="str">
        <f t="shared" si="220"/>
        <v>Enero</v>
      </c>
      <c r="M2025" t="str">
        <f t="shared" si="221"/>
        <v>2021</v>
      </c>
      <c r="N2025" t="str">
        <f t="shared" si="222"/>
        <v>Enero de 2021</v>
      </c>
      <c r="O2025" s="24">
        <f t="shared" si="223"/>
        <v>44218</v>
      </c>
    </row>
    <row r="2026" spans="1:15" x14ac:dyDescent="0.3">
      <c r="A2026" s="1" t="s">
        <v>362</v>
      </c>
      <c r="B2026" s="1" t="str">
        <f t="shared" si="217"/>
        <v>Enero 25 de 2021</v>
      </c>
      <c r="C2026" s="1" t="s">
        <v>428</v>
      </c>
      <c r="D2026" s="2">
        <v>2389.59</v>
      </c>
      <c r="E2026" s="1" t="s">
        <v>429</v>
      </c>
      <c r="F2026" s="3">
        <v>-0.95579549458064561</v>
      </c>
      <c r="G2026" s="1" t="s">
        <v>430</v>
      </c>
      <c r="H2026" s="8">
        <f>VLOOKUP(B2026,'TRM2'!C:D,2,0)</f>
        <v>3525.25</v>
      </c>
      <c r="I2026" s="9">
        <f t="shared" si="218"/>
        <v>8423902.1475000009</v>
      </c>
      <c r="J2026" s="7">
        <f t="shared" si="219"/>
        <v>8423.9021475000009</v>
      </c>
      <c r="K2026">
        <f>VLOOKUP(A2026,'Cacao Nacional'!B:D,3,0)</f>
        <v>7848.3</v>
      </c>
      <c r="L2026" t="str">
        <f t="shared" si="220"/>
        <v>Enero</v>
      </c>
      <c r="M2026" t="str">
        <f t="shared" si="221"/>
        <v>2021</v>
      </c>
      <c r="N2026" t="str">
        <f t="shared" si="222"/>
        <v>Enero de 2021</v>
      </c>
      <c r="O2026" s="24">
        <f t="shared" si="223"/>
        <v>44221</v>
      </c>
    </row>
    <row r="2027" spans="1:15" x14ac:dyDescent="0.3">
      <c r="A2027" s="1" t="s">
        <v>2135</v>
      </c>
      <c r="B2027" s="1" t="str">
        <f t="shared" si="217"/>
        <v>Enero 26 de 2021</v>
      </c>
      <c r="C2027" s="1" t="s">
        <v>428</v>
      </c>
      <c r="D2027" s="2">
        <v>2408.2600000000002</v>
      </c>
      <c r="E2027" s="1" t="s">
        <v>429</v>
      </c>
      <c r="F2027" s="3">
        <v>0.78130557961826386</v>
      </c>
      <c r="G2027" s="1" t="s">
        <v>430</v>
      </c>
      <c r="H2027" s="8">
        <f>VLOOKUP(B2027,'TRM2'!C:D,2,0)</f>
        <v>3582.41</v>
      </c>
      <c r="I2027" s="9">
        <f t="shared" si="218"/>
        <v>8627374.7066000011</v>
      </c>
      <c r="J2027" s="7">
        <f t="shared" si="219"/>
        <v>8627.3747066000014</v>
      </c>
      <c r="K2027" t="e">
        <f>VLOOKUP(A2027,'Cacao Nacional'!B:D,3,0)</f>
        <v>#N/A</v>
      </c>
      <c r="L2027" t="str">
        <f t="shared" si="220"/>
        <v>Enero</v>
      </c>
      <c r="M2027" t="str">
        <f t="shared" si="221"/>
        <v>2021</v>
      </c>
      <c r="N2027" t="str">
        <f t="shared" si="222"/>
        <v>Enero de 2021</v>
      </c>
      <c r="O2027" s="24">
        <f t="shared" si="223"/>
        <v>44222</v>
      </c>
    </row>
    <row r="2028" spans="1:15" x14ac:dyDescent="0.3">
      <c r="A2028" s="1" t="s">
        <v>2136</v>
      </c>
      <c r="B2028" s="1" t="str">
        <f t="shared" si="217"/>
        <v>Enero 27 de 2021</v>
      </c>
      <c r="C2028" s="1" t="s">
        <v>428</v>
      </c>
      <c r="D2028" s="2">
        <v>2380.3000000000002</v>
      </c>
      <c r="E2028" s="1" t="s">
        <v>429</v>
      </c>
      <c r="F2028" s="3">
        <v>-1.1610042105088334</v>
      </c>
      <c r="G2028" s="1" t="s">
        <v>430</v>
      </c>
      <c r="H2028" s="8">
        <f>VLOOKUP(B2028,'TRM2'!C:D,2,0)</f>
        <v>3591.48</v>
      </c>
      <c r="I2028" s="9">
        <f t="shared" si="218"/>
        <v>8548799.8440000005</v>
      </c>
      <c r="J2028" s="7">
        <f t="shared" si="219"/>
        <v>8548.799844000001</v>
      </c>
      <c r="K2028" t="e">
        <f>VLOOKUP(A2028,'Cacao Nacional'!B:D,3,0)</f>
        <v>#N/A</v>
      </c>
      <c r="L2028" t="str">
        <f t="shared" si="220"/>
        <v>Enero</v>
      </c>
      <c r="M2028" t="str">
        <f t="shared" si="221"/>
        <v>2021</v>
      </c>
      <c r="N2028" t="str">
        <f t="shared" si="222"/>
        <v>Enero de 2021</v>
      </c>
      <c r="O2028" s="24">
        <f t="shared" si="223"/>
        <v>44223</v>
      </c>
    </row>
    <row r="2029" spans="1:15" x14ac:dyDescent="0.3">
      <c r="A2029" s="1" t="s">
        <v>2137</v>
      </c>
      <c r="B2029" s="1" t="str">
        <f t="shared" si="217"/>
        <v>Enero 28 de 2021</v>
      </c>
      <c r="C2029" s="1" t="s">
        <v>428</v>
      </c>
      <c r="D2029" s="2">
        <v>2390.4499999999998</v>
      </c>
      <c r="E2029" s="1" t="s">
        <v>429</v>
      </c>
      <c r="F2029" s="3">
        <v>0.42641683821365522</v>
      </c>
      <c r="G2029" s="1" t="s">
        <v>430</v>
      </c>
      <c r="H2029" s="8">
        <f>VLOOKUP(B2029,'TRM2'!C:D,2,0)</f>
        <v>3636.91</v>
      </c>
      <c r="I2029" s="9">
        <f t="shared" si="218"/>
        <v>8693851.5094999988</v>
      </c>
      <c r="J2029" s="7">
        <f t="shared" si="219"/>
        <v>8693.8515094999984</v>
      </c>
      <c r="K2029" t="e">
        <f>VLOOKUP(A2029,'Cacao Nacional'!B:D,3,0)</f>
        <v>#N/A</v>
      </c>
      <c r="L2029" t="str">
        <f t="shared" si="220"/>
        <v>Enero</v>
      </c>
      <c r="M2029" t="str">
        <f t="shared" si="221"/>
        <v>2021</v>
      </c>
      <c r="N2029" t="str">
        <f t="shared" si="222"/>
        <v>Enero de 2021</v>
      </c>
      <c r="O2029" s="24">
        <f t="shared" si="223"/>
        <v>44224</v>
      </c>
    </row>
    <row r="2030" spans="1:15" x14ac:dyDescent="0.3">
      <c r="A2030" s="1" t="s">
        <v>2138</v>
      </c>
      <c r="B2030" s="1" t="str">
        <f t="shared" si="217"/>
        <v>Enero 29 de 2021</v>
      </c>
      <c r="C2030" s="1" t="s">
        <v>428</v>
      </c>
      <c r="D2030" s="2">
        <v>2401.5500000000002</v>
      </c>
      <c r="E2030" s="1" t="s">
        <v>429</v>
      </c>
      <c r="F2030" s="3">
        <v>0.4643477169570735</v>
      </c>
      <c r="G2030" s="1" t="s">
        <v>430</v>
      </c>
      <c r="H2030" s="8">
        <f>VLOOKUP(B2030,'TRM2'!C:D,2,0)</f>
        <v>3585.44</v>
      </c>
      <c r="I2030" s="9">
        <f t="shared" si="218"/>
        <v>8610613.432</v>
      </c>
      <c r="J2030" s="7">
        <f t="shared" si="219"/>
        <v>8610.6134320000001</v>
      </c>
      <c r="K2030" t="e">
        <f>VLOOKUP(A2030,'Cacao Nacional'!B:D,3,0)</f>
        <v>#N/A</v>
      </c>
      <c r="L2030" t="str">
        <f t="shared" si="220"/>
        <v>Enero</v>
      </c>
      <c r="M2030" t="str">
        <f t="shared" si="221"/>
        <v>2021</v>
      </c>
      <c r="N2030" t="str">
        <f t="shared" si="222"/>
        <v>Enero de 2021</v>
      </c>
      <c r="O2030" s="24">
        <f t="shared" si="223"/>
        <v>44225</v>
      </c>
    </row>
    <row r="2031" spans="1:15" x14ac:dyDescent="0.3">
      <c r="A2031" s="1" t="s">
        <v>363</v>
      </c>
      <c r="B2031" s="1" t="str">
        <f t="shared" si="217"/>
        <v>Febrero 1 de 2021</v>
      </c>
      <c r="C2031" s="1" t="s">
        <v>428</v>
      </c>
      <c r="D2031" s="2">
        <v>2413.3200000000002</v>
      </c>
      <c r="E2031" s="1" t="s">
        <v>429</v>
      </c>
      <c r="F2031" s="3">
        <v>0.4901001436572206</v>
      </c>
      <c r="G2031" s="1" t="s">
        <v>430</v>
      </c>
      <c r="H2031" s="8">
        <f>VLOOKUP(B2031,'TRM2'!C:D,2,0)</f>
        <v>3559.46</v>
      </c>
      <c r="I2031" s="9">
        <f t="shared" si="218"/>
        <v>8590116.0072000008</v>
      </c>
      <c r="J2031" s="7">
        <f t="shared" si="219"/>
        <v>8590.1160072000002</v>
      </c>
      <c r="K2031">
        <f>VLOOKUP(A2031,'Cacao Nacional'!B:D,3,0)</f>
        <v>7935.3</v>
      </c>
      <c r="L2031" t="str">
        <f t="shared" si="220"/>
        <v>Febrero</v>
      </c>
      <c r="M2031" t="str">
        <f t="shared" si="221"/>
        <v>2021</v>
      </c>
      <c r="N2031" t="str">
        <f t="shared" si="222"/>
        <v>Febrero de 2021</v>
      </c>
      <c r="O2031" s="24">
        <f t="shared" si="223"/>
        <v>44228</v>
      </c>
    </row>
    <row r="2032" spans="1:15" x14ac:dyDescent="0.3">
      <c r="A2032" s="1" t="s">
        <v>2139</v>
      </c>
      <c r="B2032" s="1" t="str">
        <f t="shared" si="217"/>
        <v>Febrero 2 de 2021</v>
      </c>
      <c r="C2032" s="1" t="s">
        <v>428</v>
      </c>
      <c r="D2032" s="2">
        <v>2426.34</v>
      </c>
      <c r="E2032" s="1" t="s">
        <v>429</v>
      </c>
      <c r="F2032" s="3">
        <v>0.5395057431256518</v>
      </c>
      <c r="G2032" s="1" t="s">
        <v>430</v>
      </c>
      <c r="H2032" s="8">
        <f>VLOOKUP(B2032,'TRM2'!C:D,2,0)</f>
        <v>3561.37</v>
      </c>
      <c r="I2032" s="9">
        <f t="shared" si="218"/>
        <v>8641094.4857999999</v>
      </c>
      <c r="J2032" s="7">
        <f t="shared" si="219"/>
        <v>8641.0944858000003</v>
      </c>
      <c r="K2032" t="e">
        <f>VLOOKUP(A2032,'Cacao Nacional'!B:D,3,0)</f>
        <v>#N/A</v>
      </c>
      <c r="L2032" t="str">
        <f t="shared" si="220"/>
        <v>Febrero</v>
      </c>
      <c r="M2032" t="str">
        <f t="shared" si="221"/>
        <v>2021</v>
      </c>
      <c r="N2032" t="str">
        <f t="shared" si="222"/>
        <v>Febrero de 2021</v>
      </c>
      <c r="O2032" s="24">
        <f t="shared" si="223"/>
        <v>44229</v>
      </c>
    </row>
    <row r="2033" spans="1:15" x14ac:dyDescent="0.3">
      <c r="A2033" s="1" t="s">
        <v>2140</v>
      </c>
      <c r="B2033" s="1" t="str">
        <f t="shared" si="217"/>
        <v>Febrero 3 de 2021</v>
      </c>
      <c r="C2033" s="1" t="s">
        <v>428</v>
      </c>
      <c r="D2033" s="2">
        <v>2381.5700000000002</v>
      </c>
      <c r="E2033" s="1" t="s">
        <v>429</v>
      </c>
      <c r="F2033" s="3">
        <v>-1.8451659701443319</v>
      </c>
      <c r="G2033" s="1" t="s">
        <v>430</v>
      </c>
      <c r="H2033" s="8">
        <f>VLOOKUP(B2033,'TRM2'!C:D,2,0)</f>
        <v>3534.99</v>
      </c>
      <c r="I2033" s="9">
        <f t="shared" si="218"/>
        <v>8418826.134300001</v>
      </c>
      <c r="J2033" s="7">
        <f t="shared" si="219"/>
        <v>8418.8261343000013</v>
      </c>
      <c r="K2033" t="e">
        <f>VLOOKUP(A2033,'Cacao Nacional'!B:D,3,0)</f>
        <v>#N/A</v>
      </c>
      <c r="L2033" t="str">
        <f t="shared" si="220"/>
        <v>Febrero</v>
      </c>
      <c r="M2033" t="str">
        <f t="shared" si="221"/>
        <v>2021</v>
      </c>
      <c r="N2033" t="str">
        <f t="shared" si="222"/>
        <v>Febrero de 2021</v>
      </c>
      <c r="O2033" s="24">
        <f t="shared" si="223"/>
        <v>44230</v>
      </c>
    </row>
    <row r="2034" spans="1:15" x14ac:dyDescent="0.3">
      <c r="A2034" s="1" t="s">
        <v>2141</v>
      </c>
      <c r="B2034" s="1" t="str">
        <f t="shared" si="217"/>
        <v>Febrero 4 de 2021</v>
      </c>
      <c r="C2034" s="1" t="s">
        <v>428</v>
      </c>
      <c r="D2034" s="2">
        <v>2386.81</v>
      </c>
      <c r="E2034" s="1" t="s">
        <v>429</v>
      </c>
      <c r="F2034" s="3">
        <v>0.22002292605297269</v>
      </c>
      <c r="G2034" s="1" t="s">
        <v>430</v>
      </c>
      <c r="H2034" s="8">
        <f>VLOOKUP(B2034,'TRM2'!C:D,2,0)</f>
        <v>3522.57</v>
      </c>
      <c r="I2034" s="9">
        <f t="shared" si="218"/>
        <v>8407705.3016999997</v>
      </c>
      <c r="J2034" s="7">
        <f t="shared" si="219"/>
        <v>8407.7053016999998</v>
      </c>
      <c r="K2034" t="e">
        <f>VLOOKUP(A2034,'Cacao Nacional'!B:D,3,0)</f>
        <v>#N/A</v>
      </c>
      <c r="L2034" t="str">
        <f t="shared" si="220"/>
        <v>Febrero</v>
      </c>
      <c r="M2034" t="str">
        <f t="shared" si="221"/>
        <v>2021</v>
      </c>
      <c r="N2034" t="str">
        <f t="shared" si="222"/>
        <v>Febrero de 2021</v>
      </c>
      <c r="O2034" s="24">
        <f t="shared" si="223"/>
        <v>44231</v>
      </c>
    </row>
    <row r="2035" spans="1:15" x14ac:dyDescent="0.3">
      <c r="A2035" s="1" t="s">
        <v>2142</v>
      </c>
      <c r="B2035" s="1" t="str">
        <f t="shared" si="217"/>
        <v>Febrero 5 de 2021</v>
      </c>
      <c r="C2035" s="1" t="s">
        <v>428</v>
      </c>
      <c r="D2035" s="2">
        <v>2411.79</v>
      </c>
      <c r="E2035" s="1" t="s">
        <v>429</v>
      </c>
      <c r="F2035" s="3">
        <v>1.046585191112825</v>
      </c>
      <c r="G2035" s="1" t="s">
        <v>430</v>
      </c>
      <c r="H2035" s="8">
        <f>VLOOKUP(B2035,'TRM2'!C:D,2,0)</f>
        <v>3558.63</v>
      </c>
      <c r="I2035" s="9">
        <f t="shared" si="218"/>
        <v>8582668.2477000002</v>
      </c>
      <c r="J2035" s="7">
        <f t="shared" si="219"/>
        <v>8582.6682476999995</v>
      </c>
      <c r="K2035" t="e">
        <f>VLOOKUP(A2035,'Cacao Nacional'!B:D,3,0)</f>
        <v>#N/A</v>
      </c>
      <c r="L2035" t="str">
        <f t="shared" si="220"/>
        <v>Febrero</v>
      </c>
      <c r="M2035" t="str">
        <f t="shared" si="221"/>
        <v>2021</v>
      </c>
      <c r="N2035" t="str">
        <f t="shared" si="222"/>
        <v>Febrero de 2021</v>
      </c>
      <c r="O2035" s="24">
        <f t="shared" si="223"/>
        <v>44232</v>
      </c>
    </row>
    <row r="2036" spans="1:15" x14ac:dyDescent="0.3">
      <c r="A2036" s="1" t="s">
        <v>364</v>
      </c>
      <c r="B2036" s="1" t="str">
        <f t="shared" si="217"/>
        <v>Febrero 8 de 2021</v>
      </c>
      <c r="C2036" s="1" t="s">
        <v>428</v>
      </c>
      <c r="D2036" s="2">
        <v>2398.96</v>
      </c>
      <c r="E2036" s="1" t="s">
        <v>429</v>
      </c>
      <c r="F2036" s="3">
        <v>-0.53197003055821313</v>
      </c>
      <c r="G2036" s="1" t="s">
        <v>430</v>
      </c>
      <c r="H2036" s="8">
        <f>VLOOKUP(B2036,'TRM2'!C:D,2,0)</f>
        <v>3543.28</v>
      </c>
      <c r="I2036" s="9">
        <f t="shared" si="218"/>
        <v>8500186.9888000004</v>
      </c>
      <c r="J2036" s="7">
        <f t="shared" si="219"/>
        <v>8500.1869888000001</v>
      </c>
      <c r="K2036">
        <f>VLOOKUP(A2036,'Cacao Nacional'!B:D,3,0)</f>
        <v>7902</v>
      </c>
      <c r="L2036" t="str">
        <f t="shared" si="220"/>
        <v>Febrero</v>
      </c>
      <c r="M2036" t="str">
        <f t="shared" si="221"/>
        <v>2021</v>
      </c>
      <c r="N2036" t="str">
        <f t="shared" si="222"/>
        <v>Febrero de 2021</v>
      </c>
      <c r="O2036" s="24">
        <f t="shared" si="223"/>
        <v>44235</v>
      </c>
    </row>
    <row r="2037" spans="1:15" x14ac:dyDescent="0.3">
      <c r="A2037" s="1" t="s">
        <v>2143</v>
      </c>
      <c r="B2037" s="1" t="str">
        <f t="shared" si="217"/>
        <v>Febrero 9 de 2021</v>
      </c>
      <c r="C2037" s="1" t="s">
        <v>428</v>
      </c>
      <c r="D2037" s="2">
        <v>2401.5500000000002</v>
      </c>
      <c r="E2037" s="1" t="s">
        <v>429</v>
      </c>
      <c r="F2037" s="3">
        <v>0.10796345082869849</v>
      </c>
      <c r="G2037" s="1" t="s">
        <v>430</v>
      </c>
      <c r="H2037" s="8">
        <f>VLOOKUP(B2037,'TRM2'!C:D,2,0)</f>
        <v>3554.65</v>
      </c>
      <c r="I2037" s="9">
        <f t="shared" si="218"/>
        <v>8536669.7075000014</v>
      </c>
      <c r="J2037" s="7">
        <f t="shared" si="219"/>
        <v>8536.6697075000011</v>
      </c>
      <c r="K2037" t="e">
        <f>VLOOKUP(A2037,'Cacao Nacional'!B:D,3,0)</f>
        <v>#N/A</v>
      </c>
      <c r="L2037" t="str">
        <f t="shared" si="220"/>
        <v>Febrero</v>
      </c>
      <c r="M2037" t="str">
        <f t="shared" si="221"/>
        <v>2021</v>
      </c>
      <c r="N2037" t="str">
        <f t="shared" si="222"/>
        <v>Febrero de 2021</v>
      </c>
      <c r="O2037" s="24">
        <f t="shared" si="223"/>
        <v>44236</v>
      </c>
    </row>
    <row r="2038" spans="1:15" x14ac:dyDescent="0.3">
      <c r="A2038" s="1" t="s">
        <v>2144</v>
      </c>
      <c r="B2038" s="1" t="str">
        <f t="shared" si="217"/>
        <v>Febrero 10 de 2021</v>
      </c>
      <c r="C2038" s="1" t="s">
        <v>428</v>
      </c>
      <c r="D2038" s="2">
        <v>2451.64</v>
      </c>
      <c r="E2038" s="1" t="s">
        <v>429</v>
      </c>
      <c r="F2038" s="3">
        <v>2.0857362953092666</v>
      </c>
      <c r="G2038" s="1" t="s">
        <v>430</v>
      </c>
      <c r="H2038" s="8">
        <f>VLOOKUP(B2038,'TRM2'!C:D,2,0)</f>
        <v>3583.23</v>
      </c>
      <c r="I2038" s="9">
        <f t="shared" si="218"/>
        <v>8784789.9971999992</v>
      </c>
      <c r="J2038" s="7">
        <f t="shared" si="219"/>
        <v>8784.7899971999996</v>
      </c>
      <c r="K2038" t="e">
        <f>VLOOKUP(A2038,'Cacao Nacional'!B:D,3,0)</f>
        <v>#N/A</v>
      </c>
      <c r="L2038" t="str">
        <f t="shared" si="220"/>
        <v>Febrero</v>
      </c>
      <c r="M2038" t="str">
        <f t="shared" si="221"/>
        <v>2021</v>
      </c>
      <c r="N2038" t="str">
        <f t="shared" si="222"/>
        <v>Febrero de 2021</v>
      </c>
      <c r="O2038" s="24">
        <f t="shared" si="223"/>
        <v>44237</v>
      </c>
    </row>
    <row r="2039" spans="1:15" x14ac:dyDescent="0.3">
      <c r="A2039" s="1" t="s">
        <v>2145</v>
      </c>
      <c r="B2039" s="1" t="str">
        <f t="shared" si="217"/>
        <v>Febrero 11 de 2021</v>
      </c>
      <c r="C2039" s="1" t="s">
        <v>428</v>
      </c>
      <c r="D2039" s="2">
        <v>2378.5500000000002</v>
      </c>
      <c r="E2039" s="1" t="s">
        <v>429</v>
      </c>
      <c r="F2039" s="3">
        <v>-2.9812696807035168</v>
      </c>
      <c r="G2039" s="1" t="s">
        <v>430</v>
      </c>
      <c r="H2039" s="8">
        <f>VLOOKUP(B2039,'TRM2'!C:D,2,0)</f>
        <v>3557.16</v>
      </c>
      <c r="I2039" s="9">
        <f t="shared" si="218"/>
        <v>8460882.9179999996</v>
      </c>
      <c r="J2039" s="7">
        <f t="shared" si="219"/>
        <v>8460.8829179999993</v>
      </c>
      <c r="K2039" t="e">
        <f>VLOOKUP(A2039,'Cacao Nacional'!B:D,3,0)</f>
        <v>#N/A</v>
      </c>
      <c r="L2039" t="str">
        <f t="shared" si="220"/>
        <v>Febrero</v>
      </c>
      <c r="M2039" t="str">
        <f t="shared" si="221"/>
        <v>2021</v>
      </c>
      <c r="N2039" t="str">
        <f t="shared" si="222"/>
        <v>Febrero de 2021</v>
      </c>
      <c r="O2039" s="24">
        <f t="shared" si="223"/>
        <v>44238</v>
      </c>
    </row>
    <row r="2040" spans="1:15" x14ac:dyDescent="0.3">
      <c r="A2040" s="1" t="s">
        <v>2146</v>
      </c>
      <c r="B2040" s="1" t="str">
        <f t="shared" si="217"/>
        <v>Febrero 12 de 2021</v>
      </c>
      <c r="C2040" s="1" t="s">
        <v>428</v>
      </c>
      <c r="D2040" s="2">
        <v>2394.9299999999998</v>
      </c>
      <c r="E2040" s="1" t="s">
        <v>429</v>
      </c>
      <c r="F2040" s="3">
        <v>0.68865485274640659</v>
      </c>
      <c r="G2040" s="1" t="s">
        <v>430</v>
      </c>
      <c r="H2040" s="8">
        <f>VLOOKUP(B2040,'TRM2'!C:D,2,0)</f>
        <v>3545.25</v>
      </c>
      <c r="I2040" s="9">
        <f t="shared" si="218"/>
        <v>8490625.5824999996</v>
      </c>
      <c r="J2040" s="7">
        <f t="shared" si="219"/>
        <v>8490.6255824999989</v>
      </c>
      <c r="K2040" t="e">
        <f>VLOOKUP(A2040,'Cacao Nacional'!B:D,3,0)</f>
        <v>#N/A</v>
      </c>
      <c r="L2040" t="str">
        <f t="shared" si="220"/>
        <v>Febrero</v>
      </c>
      <c r="M2040" t="str">
        <f t="shared" si="221"/>
        <v>2021</v>
      </c>
      <c r="N2040" t="str">
        <f t="shared" si="222"/>
        <v>Febrero de 2021</v>
      </c>
      <c r="O2040" s="24">
        <f t="shared" si="223"/>
        <v>44239</v>
      </c>
    </row>
    <row r="2041" spans="1:15" x14ac:dyDescent="0.3">
      <c r="A2041" s="1" t="s">
        <v>365</v>
      </c>
      <c r="B2041" s="1" t="str">
        <f t="shared" si="217"/>
        <v>Febrero 15 de 2021</v>
      </c>
      <c r="C2041" s="1" t="s">
        <v>428</v>
      </c>
      <c r="D2041" s="2">
        <v>2366.4299999999998</v>
      </c>
      <c r="E2041" s="1" t="s">
        <v>429</v>
      </c>
      <c r="F2041" s="3">
        <v>-1.190013904372988</v>
      </c>
      <c r="G2041" s="1" t="s">
        <v>430</v>
      </c>
      <c r="H2041" s="8">
        <f>VLOOKUP(B2041,'TRM2'!C:D,2,0)</f>
        <v>3515.65</v>
      </c>
      <c r="I2041" s="9">
        <f t="shared" si="218"/>
        <v>8319539.6294999998</v>
      </c>
      <c r="J2041" s="7">
        <f t="shared" si="219"/>
        <v>8319.5396294999991</v>
      </c>
      <c r="K2041">
        <f>VLOOKUP(A2041,'Cacao Nacional'!B:D,3,0)</f>
        <v>7660.2</v>
      </c>
      <c r="L2041" t="str">
        <f t="shared" si="220"/>
        <v>Febrero</v>
      </c>
      <c r="M2041" t="str">
        <f t="shared" si="221"/>
        <v>2021</v>
      </c>
      <c r="N2041" t="str">
        <f t="shared" si="222"/>
        <v>Febrero de 2021</v>
      </c>
      <c r="O2041" s="24">
        <f t="shared" si="223"/>
        <v>44242</v>
      </c>
    </row>
    <row r="2042" spans="1:15" x14ac:dyDescent="0.3">
      <c r="A2042" s="1" t="s">
        <v>2147</v>
      </c>
      <c r="B2042" s="1" t="str">
        <f t="shared" si="217"/>
        <v>Febrero 16 de 2021</v>
      </c>
      <c r="C2042" s="1" t="s">
        <v>428</v>
      </c>
      <c r="D2042" s="2">
        <v>2343.7199999999998</v>
      </c>
      <c r="E2042" s="1" t="s">
        <v>429</v>
      </c>
      <c r="F2042" s="3">
        <v>-0.95967343213194722</v>
      </c>
      <c r="G2042" s="1" t="s">
        <v>430</v>
      </c>
      <c r="H2042" s="8">
        <f>VLOOKUP(B2042,'TRM2'!C:D,2,0)</f>
        <v>3515.65</v>
      </c>
      <c r="I2042" s="9">
        <f t="shared" si="218"/>
        <v>8239699.2179999994</v>
      </c>
      <c r="J2042" s="7">
        <f t="shared" si="219"/>
        <v>8239.6992179999997</v>
      </c>
      <c r="K2042" t="e">
        <f>VLOOKUP(A2042,'Cacao Nacional'!B:D,3,0)</f>
        <v>#N/A</v>
      </c>
      <c r="L2042" t="str">
        <f t="shared" si="220"/>
        <v>Febrero</v>
      </c>
      <c r="M2042" t="str">
        <f t="shared" si="221"/>
        <v>2021</v>
      </c>
      <c r="N2042" t="str">
        <f t="shared" si="222"/>
        <v>Febrero de 2021</v>
      </c>
      <c r="O2042" s="24">
        <f t="shared" si="223"/>
        <v>44243</v>
      </c>
    </row>
    <row r="2043" spans="1:15" x14ac:dyDescent="0.3">
      <c r="A2043" s="1" t="s">
        <v>2148</v>
      </c>
      <c r="B2043" s="1" t="str">
        <f t="shared" si="217"/>
        <v>Febrero 17 de 2021</v>
      </c>
      <c r="C2043" s="1" t="s">
        <v>428</v>
      </c>
      <c r="D2043" s="2">
        <v>2311.7399999999998</v>
      </c>
      <c r="E2043" s="1" t="s">
        <v>429</v>
      </c>
      <c r="F2043" s="3">
        <v>-1.3644974655675601</v>
      </c>
      <c r="G2043" s="1" t="s">
        <v>430</v>
      </c>
      <c r="H2043" s="8">
        <f>VLOOKUP(B2043,'TRM2'!C:D,2,0)</f>
        <v>3518.19</v>
      </c>
      <c r="I2043" s="9">
        <f t="shared" si="218"/>
        <v>8133140.5505999997</v>
      </c>
      <c r="J2043" s="7">
        <f t="shared" si="219"/>
        <v>8133.1405506000001</v>
      </c>
      <c r="K2043" t="e">
        <f>VLOOKUP(A2043,'Cacao Nacional'!B:D,3,0)</f>
        <v>#N/A</v>
      </c>
      <c r="L2043" t="str">
        <f t="shared" si="220"/>
        <v>Febrero</v>
      </c>
      <c r="M2043" t="str">
        <f t="shared" si="221"/>
        <v>2021</v>
      </c>
      <c r="N2043" t="str">
        <f t="shared" si="222"/>
        <v>Febrero de 2021</v>
      </c>
      <c r="O2043" s="24">
        <f t="shared" si="223"/>
        <v>44244</v>
      </c>
    </row>
    <row r="2044" spans="1:15" x14ac:dyDescent="0.3">
      <c r="A2044" s="1" t="s">
        <v>2149</v>
      </c>
      <c r="B2044" s="1" t="str">
        <f t="shared" si="217"/>
        <v>Febrero 18 de 2021</v>
      </c>
      <c r="C2044" s="1" t="s">
        <v>428</v>
      </c>
      <c r="D2044" s="2">
        <v>2323.64</v>
      </c>
      <c r="E2044" s="1" t="s">
        <v>429</v>
      </c>
      <c r="F2044" s="3">
        <v>0.51476377101231507</v>
      </c>
      <c r="G2044" s="1" t="s">
        <v>430</v>
      </c>
      <c r="H2044" s="8">
        <f>VLOOKUP(B2044,'TRM2'!C:D,2,0)</f>
        <v>3545.84</v>
      </c>
      <c r="I2044" s="9">
        <f t="shared" si="218"/>
        <v>8239255.6575999996</v>
      </c>
      <c r="J2044" s="7">
        <f t="shared" si="219"/>
        <v>8239.2556575999988</v>
      </c>
      <c r="K2044" t="e">
        <f>VLOOKUP(A2044,'Cacao Nacional'!B:D,3,0)</f>
        <v>#N/A</v>
      </c>
      <c r="L2044" t="str">
        <f t="shared" si="220"/>
        <v>Febrero</v>
      </c>
      <c r="M2044" t="str">
        <f t="shared" si="221"/>
        <v>2021</v>
      </c>
      <c r="N2044" t="str">
        <f t="shared" si="222"/>
        <v>Febrero de 2021</v>
      </c>
      <c r="O2044" s="24">
        <f t="shared" si="223"/>
        <v>44245</v>
      </c>
    </row>
    <row r="2045" spans="1:15" x14ac:dyDescent="0.3">
      <c r="A2045" s="1" t="s">
        <v>2150</v>
      </c>
      <c r="B2045" s="1" t="str">
        <f t="shared" si="217"/>
        <v>Febrero 19 de 2021</v>
      </c>
      <c r="C2045" s="1" t="s">
        <v>428</v>
      </c>
      <c r="D2045" s="2">
        <v>2371.71</v>
      </c>
      <c r="E2045" s="1" t="s">
        <v>429</v>
      </c>
      <c r="F2045" s="3">
        <v>2.068736981632274</v>
      </c>
      <c r="G2045" s="1" t="s">
        <v>430</v>
      </c>
      <c r="H2045" s="8">
        <f>VLOOKUP(B2045,'TRM2'!C:D,2,0)</f>
        <v>3537.86</v>
      </c>
      <c r="I2045" s="9">
        <f t="shared" si="218"/>
        <v>8390777.9406000003</v>
      </c>
      <c r="J2045" s="7">
        <f t="shared" si="219"/>
        <v>8390.7779406000009</v>
      </c>
      <c r="K2045" t="e">
        <f>VLOOKUP(A2045,'Cacao Nacional'!B:D,3,0)</f>
        <v>#N/A</v>
      </c>
      <c r="L2045" t="str">
        <f t="shared" si="220"/>
        <v>Febrero</v>
      </c>
      <c r="M2045" t="str">
        <f t="shared" si="221"/>
        <v>2021</v>
      </c>
      <c r="N2045" t="str">
        <f t="shared" si="222"/>
        <v>Febrero de 2021</v>
      </c>
      <c r="O2045" s="24">
        <f t="shared" si="223"/>
        <v>44246</v>
      </c>
    </row>
    <row r="2046" spans="1:15" x14ac:dyDescent="0.3">
      <c r="A2046" s="1" t="s">
        <v>366</v>
      </c>
      <c r="B2046" s="1" t="str">
        <f t="shared" si="217"/>
        <v>Febrero 22 de 2021</v>
      </c>
      <c r="C2046" s="1" t="s">
        <v>428</v>
      </c>
      <c r="D2046" s="2">
        <v>2422.6</v>
      </c>
      <c r="E2046" s="1" t="s">
        <v>429</v>
      </c>
      <c r="F2046" s="3">
        <v>2.1457092140270047</v>
      </c>
      <c r="G2046" s="1" t="s">
        <v>430</v>
      </c>
      <c r="H2046" s="8">
        <f>VLOOKUP(B2046,'TRM2'!C:D,2,0)</f>
        <v>3555.4</v>
      </c>
      <c r="I2046" s="9">
        <f t="shared" si="218"/>
        <v>8613312.0399999991</v>
      </c>
      <c r="J2046" s="7">
        <f t="shared" si="219"/>
        <v>8613.3120399999989</v>
      </c>
      <c r="K2046">
        <f>VLOOKUP(A2046,'Cacao Nacional'!B:D,3,0)</f>
        <v>7336</v>
      </c>
      <c r="L2046" t="str">
        <f t="shared" si="220"/>
        <v>Febrero</v>
      </c>
      <c r="M2046" t="str">
        <f t="shared" si="221"/>
        <v>2021</v>
      </c>
      <c r="N2046" t="str">
        <f t="shared" si="222"/>
        <v>Febrero de 2021</v>
      </c>
      <c r="O2046" s="24">
        <f t="shared" si="223"/>
        <v>44249</v>
      </c>
    </row>
    <row r="2047" spans="1:15" x14ac:dyDescent="0.3">
      <c r="A2047" s="1" t="s">
        <v>2151</v>
      </c>
      <c r="B2047" s="1" t="str">
        <f t="shared" si="217"/>
        <v>Febrero 23 de 2021</v>
      </c>
      <c r="C2047" s="1" t="s">
        <v>428</v>
      </c>
      <c r="D2047" s="2">
        <v>2428.3000000000002</v>
      </c>
      <c r="E2047" s="1" t="s">
        <v>429</v>
      </c>
      <c r="F2047" s="3">
        <v>0.23528440518452379</v>
      </c>
      <c r="G2047" s="1" t="s">
        <v>430</v>
      </c>
      <c r="H2047" s="8">
        <f>VLOOKUP(B2047,'TRM2'!C:D,2,0)</f>
        <v>3602.41</v>
      </c>
      <c r="I2047" s="9">
        <f t="shared" si="218"/>
        <v>8747732.2029999997</v>
      </c>
      <c r="J2047" s="7">
        <f t="shared" si="219"/>
        <v>8747.7322029999996</v>
      </c>
      <c r="K2047" t="e">
        <f>VLOOKUP(A2047,'Cacao Nacional'!B:D,3,0)</f>
        <v>#N/A</v>
      </c>
      <c r="L2047" t="str">
        <f t="shared" si="220"/>
        <v>Febrero</v>
      </c>
      <c r="M2047" t="str">
        <f t="shared" si="221"/>
        <v>2021</v>
      </c>
      <c r="N2047" t="str">
        <f t="shared" si="222"/>
        <v>Febrero de 2021</v>
      </c>
      <c r="O2047" s="24">
        <f t="shared" si="223"/>
        <v>44250</v>
      </c>
    </row>
    <row r="2048" spans="1:15" x14ac:dyDescent="0.3">
      <c r="A2048" s="1" t="s">
        <v>2152</v>
      </c>
      <c r="B2048" s="1" t="str">
        <f t="shared" si="217"/>
        <v>Febrero 24 de 2021</v>
      </c>
      <c r="C2048" s="1" t="s">
        <v>428</v>
      </c>
      <c r="D2048" s="2">
        <v>2468.0700000000002</v>
      </c>
      <c r="E2048" s="1" t="s">
        <v>429</v>
      </c>
      <c r="F2048" s="3">
        <v>1.6377712803195641</v>
      </c>
      <c r="G2048" s="1" t="s">
        <v>430</v>
      </c>
      <c r="H2048" s="8">
        <f>VLOOKUP(B2048,'TRM2'!C:D,2,0)</f>
        <v>3590.37</v>
      </c>
      <c r="I2048" s="9">
        <f t="shared" si="218"/>
        <v>8861284.4858999997</v>
      </c>
      <c r="J2048" s="7">
        <f t="shared" si="219"/>
        <v>8861.2844858999997</v>
      </c>
      <c r="K2048" t="e">
        <f>VLOOKUP(A2048,'Cacao Nacional'!B:D,3,0)</f>
        <v>#N/A</v>
      </c>
      <c r="L2048" t="str">
        <f t="shared" si="220"/>
        <v>Febrero</v>
      </c>
      <c r="M2048" t="str">
        <f t="shared" si="221"/>
        <v>2021</v>
      </c>
      <c r="N2048" t="str">
        <f t="shared" si="222"/>
        <v>Febrero de 2021</v>
      </c>
      <c r="O2048" s="24">
        <f t="shared" si="223"/>
        <v>44251</v>
      </c>
    </row>
    <row r="2049" spans="1:15" x14ac:dyDescent="0.3">
      <c r="A2049" s="1" t="s">
        <v>2153</v>
      </c>
      <c r="B2049" s="1" t="str">
        <f t="shared" si="217"/>
        <v>Febrero 25 de 2021</v>
      </c>
      <c r="C2049" s="1" t="s">
        <v>428</v>
      </c>
      <c r="D2049" s="2">
        <v>2520.12</v>
      </c>
      <c r="E2049" s="1" t="s">
        <v>429</v>
      </c>
      <c r="F2049" s="3">
        <v>2.1089353219317006</v>
      </c>
      <c r="G2049" s="1" t="s">
        <v>430</v>
      </c>
      <c r="H2049" s="8">
        <f>VLOOKUP(B2049,'TRM2'!C:D,2,0)</f>
        <v>3578.29</v>
      </c>
      <c r="I2049" s="9">
        <f t="shared" si="218"/>
        <v>9017720.1947999988</v>
      </c>
      <c r="J2049" s="7">
        <f t="shared" si="219"/>
        <v>9017.7201947999984</v>
      </c>
      <c r="K2049" t="e">
        <f>VLOOKUP(A2049,'Cacao Nacional'!B:D,3,0)</f>
        <v>#N/A</v>
      </c>
      <c r="L2049" t="str">
        <f t="shared" si="220"/>
        <v>Febrero</v>
      </c>
      <c r="M2049" t="str">
        <f t="shared" si="221"/>
        <v>2021</v>
      </c>
      <c r="N2049" t="str">
        <f t="shared" si="222"/>
        <v>Febrero de 2021</v>
      </c>
      <c r="O2049" s="24">
        <f t="shared" si="223"/>
        <v>44252</v>
      </c>
    </row>
    <row r="2050" spans="1:15" x14ac:dyDescent="0.3">
      <c r="A2050" s="1" t="s">
        <v>2154</v>
      </c>
      <c r="B2050" s="1" t="str">
        <f t="shared" si="217"/>
        <v>Febrero 26 de 2021</v>
      </c>
      <c r="C2050" s="1" t="s">
        <v>428</v>
      </c>
      <c r="D2050" s="2">
        <v>2507.04</v>
      </c>
      <c r="E2050" s="1" t="s">
        <v>429</v>
      </c>
      <c r="F2050" s="3">
        <v>-0.51902290367125092</v>
      </c>
      <c r="G2050" s="1" t="s">
        <v>430</v>
      </c>
      <c r="H2050" s="8">
        <f>VLOOKUP(B2050,'TRM2'!C:D,2,0)</f>
        <v>3588.23</v>
      </c>
      <c r="I2050" s="9">
        <f t="shared" si="218"/>
        <v>8995836.1392000001</v>
      </c>
      <c r="J2050" s="7">
        <f t="shared" si="219"/>
        <v>8995.8361392000006</v>
      </c>
      <c r="K2050" t="e">
        <f>VLOOKUP(A2050,'Cacao Nacional'!B:D,3,0)</f>
        <v>#N/A</v>
      </c>
      <c r="L2050" t="str">
        <f t="shared" si="220"/>
        <v>Febrero</v>
      </c>
      <c r="M2050" t="str">
        <f t="shared" si="221"/>
        <v>2021</v>
      </c>
      <c r="N2050" t="str">
        <f t="shared" si="222"/>
        <v>Febrero de 2021</v>
      </c>
      <c r="O2050" s="24">
        <f t="shared" si="223"/>
        <v>44253</v>
      </c>
    </row>
    <row r="2051" spans="1:15" x14ac:dyDescent="0.3">
      <c r="A2051" s="1" t="s">
        <v>367</v>
      </c>
      <c r="B2051" s="1" t="str">
        <f t="shared" ref="B2051:B2114" si="224">MID(A2051,FIND(",",A2051,1)+2,LEN(A2051)-FIND(",",A2051,1))</f>
        <v>Marzo 1 de 2021</v>
      </c>
      <c r="C2051" s="1" t="s">
        <v>428</v>
      </c>
      <c r="D2051" s="2">
        <v>2547.91</v>
      </c>
      <c r="E2051" s="1" t="s">
        <v>429</v>
      </c>
      <c r="F2051" s="3">
        <v>1.6302093305252365</v>
      </c>
      <c r="G2051" s="1" t="s">
        <v>430</v>
      </c>
      <c r="H2051" s="8">
        <f>VLOOKUP(B2051,'TRM2'!C:D,2,0)</f>
        <v>3624.39</v>
      </c>
      <c r="I2051" s="9">
        <f t="shared" ref="I2051:I2114" si="225">D2051*H2051</f>
        <v>9234619.5248999987</v>
      </c>
      <c r="J2051" s="7">
        <f t="shared" ref="J2051:J2114" si="226">I2051/1000</f>
        <v>9234.6195248999993</v>
      </c>
      <c r="K2051">
        <f>VLOOKUP(A2051,'Cacao Nacional'!B:D,3,0)</f>
        <v>7522.2</v>
      </c>
      <c r="L2051" t="str">
        <f t="shared" ref="L2051:L2114" si="227">MID(A2051,FIND(" ",A2051,1)+1,FIND(" ",A2051,FIND(" ",A2051,1)+1)-FIND(" ",A2051,1)-1)</f>
        <v>Marzo</v>
      </c>
      <c r="M2051" t="str">
        <f t="shared" ref="M2051:M2114" si="228">RIGHT(A2051,4)</f>
        <v>2021</v>
      </c>
      <c r="N2051" t="str">
        <f t="shared" ref="N2051:N2114" si="229">_xlfn.CONCAT(L2051," de ",M2051)</f>
        <v>Marzo de 2021</v>
      </c>
      <c r="O2051" s="24">
        <f t="shared" ref="O2051:O2114" si="230">VALUE(TEXT(VALUE(MID(A2051,FIND(" ",A2051,FIND(" ",A2051,1)+1)+1,FIND(" ",A2051,FIND(" ",A2051,FIND(" ",A2051,1)+1)+1)-FIND(" ",A2051,FIND(" ",A2051,1)+1)-1))&amp;"/"&amp;MONTH(L2051&amp;1)&amp;"/"&amp;VALUE(M2051),"dd/mm/yyyy"))</f>
        <v>44256</v>
      </c>
    </row>
    <row r="2052" spans="1:15" x14ac:dyDescent="0.3">
      <c r="A2052" s="1" t="s">
        <v>2155</v>
      </c>
      <c r="B2052" s="1" t="str">
        <f t="shared" si="224"/>
        <v>Marzo 2 de 2021</v>
      </c>
      <c r="C2052" s="1" t="s">
        <v>428</v>
      </c>
      <c r="D2052" s="2">
        <v>2554.58</v>
      </c>
      <c r="E2052" s="1" t="s">
        <v>429</v>
      </c>
      <c r="F2052" s="3">
        <v>0.2617831870042534</v>
      </c>
      <c r="G2052" s="1" t="s">
        <v>430</v>
      </c>
      <c r="H2052" s="8">
        <f>VLOOKUP(B2052,'TRM2'!C:D,2,0)</f>
        <v>3622.36</v>
      </c>
      <c r="I2052" s="9">
        <f t="shared" si="225"/>
        <v>9253608.4088000003</v>
      </c>
      <c r="J2052" s="7">
        <f t="shared" si="226"/>
        <v>9253.6084088000007</v>
      </c>
      <c r="K2052" t="e">
        <f>VLOOKUP(A2052,'Cacao Nacional'!B:D,3,0)</f>
        <v>#N/A</v>
      </c>
      <c r="L2052" t="str">
        <f t="shared" si="227"/>
        <v>Marzo</v>
      </c>
      <c r="M2052" t="str">
        <f t="shared" si="228"/>
        <v>2021</v>
      </c>
      <c r="N2052" t="str">
        <f t="shared" si="229"/>
        <v>Marzo de 2021</v>
      </c>
      <c r="O2052" s="24">
        <f t="shared" si="230"/>
        <v>44257</v>
      </c>
    </row>
    <row r="2053" spans="1:15" x14ac:dyDescent="0.3">
      <c r="A2053" s="1" t="s">
        <v>2156</v>
      </c>
      <c r="B2053" s="1" t="str">
        <f t="shared" si="224"/>
        <v>Marzo 3 de 2021</v>
      </c>
      <c r="C2053" s="1" t="s">
        <v>428</v>
      </c>
      <c r="D2053" s="2">
        <v>2571.29</v>
      </c>
      <c r="E2053" s="1" t="s">
        <v>429</v>
      </c>
      <c r="F2053" s="3">
        <v>0.65411926813801236</v>
      </c>
      <c r="G2053" s="1" t="s">
        <v>430</v>
      </c>
      <c r="H2053" s="8">
        <f>VLOOKUP(B2053,'TRM2'!C:D,2,0)</f>
        <v>3641.61</v>
      </c>
      <c r="I2053" s="9">
        <f t="shared" si="225"/>
        <v>9363635.3769000005</v>
      </c>
      <c r="J2053" s="7">
        <f t="shared" si="226"/>
        <v>9363.6353768999998</v>
      </c>
      <c r="K2053" t="e">
        <f>VLOOKUP(A2053,'Cacao Nacional'!B:D,3,0)</f>
        <v>#N/A</v>
      </c>
      <c r="L2053" t="str">
        <f t="shared" si="227"/>
        <v>Marzo</v>
      </c>
      <c r="M2053" t="str">
        <f t="shared" si="228"/>
        <v>2021</v>
      </c>
      <c r="N2053" t="str">
        <f t="shared" si="229"/>
        <v>Marzo de 2021</v>
      </c>
      <c r="O2053" s="24">
        <f t="shared" si="230"/>
        <v>44258</v>
      </c>
    </row>
    <row r="2054" spans="1:15" x14ac:dyDescent="0.3">
      <c r="A2054" s="1" t="s">
        <v>2157</v>
      </c>
      <c r="B2054" s="1" t="str">
        <f t="shared" si="224"/>
        <v>Marzo 4 de 2021</v>
      </c>
      <c r="C2054" s="1" t="s">
        <v>428</v>
      </c>
      <c r="D2054" s="2">
        <v>2553.5</v>
      </c>
      <c r="E2054" s="1" t="s">
        <v>429</v>
      </c>
      <c r="F2054" s="3">
        <v>-0.69187061747216239</v>
      </c>
      <c r="G2054" s="1" t="s">
        <v>430</v>
      </c>
      <c r="H2054" s="8">
        <f>VLOOKUP(B2054,'TRM2'!C:D,2,0)</f>
        <v>3676.94</v>
      </c>
      <c r="I2054" s="9">
        <f t="shared" si="225"/>
        <v>9389066.290000001</v>
      </c>
      <c r="J2054" s="7">
        <f t="shared" si="226"/>
        <v>9389.0662900000007</v>
      </c>
      <c r="K2054" t="e">
        <f>VLOOKUP(A2054,'Cacao Nacional'!B:D,3,0)</f>
        <v>#N/A</v>
      </c>
      <c r="L2054" t="str">
        <f t="shared" si="227"/>
        <v>Marzo</v>
      </c>
      <c r="M2054" t="str">
        <f t="shared" si="228"/>
        <v>2021</v>
      </c>
      <c r="N2054" t="str">
        <f t="shared" si="229"/>
        <v>Marzo de 2021</v>
      </c>
      <c r="O2054" s="24">
        <f t="shared" si="230"/>
        <v>44259</v>
      </c>
    </row>
    <row r="2055" spans="1:15" x14ac:dyDescent="0.3">
      <c r="A2055" s="1" t="s">
        <v>2158</v>
      </c>
      <c r="B2055" s="1" t="str">
        <f t="shared" si="224"/>
        <v>Marzo 5 de 2021</v>
      </c>
      <c r="C2055" s="1" t="s">
        <v>428</v>
      </c>
      <c r="D2055" s="2">
        <v>2485.9699999999998</v>
      </c>
      <c r="E2055" s="1" t="s">
        <v>429</v>
      </c>
      <c r="F2055" s="3">
        <v>-2.6446054435089175</v>
      </c>
      <c r="G2055" s="1" t="s">
        <v>430</v>
      </c>
      <c r="H2055" s="8">
        <f>VLOOKUP(B2055,'TRM2'!C:D,2,0)</f>
        <v>3647.99</v>
      </c>
      <c r="I2055" s="9">
        <f t="shared" si="225"/>
        <v>9068793.7002999987</v>
      </c>
      <c r="J2055" s="7">
        <f t="shared" si="226"/>
        <v>9068.7937002999988</v>
      </c>
      <c r="K2055" t="e">
        <f>VLOOKUP(A2055,'Cacao Nacional'!B:D,3,0)</f>
        <v>#N/A</v>
      </c>
      <c r="L2055" t="str">
        <f t="shared" si="227"/>
        <v>Marzo</v>
      </c>
      <c r="M2055" t="str">
        <f t="shared" si="228"/>
        <v>2021</v>
      </c>
      <c r="N2055" t="str">
        <f t="shared" si="229"/>
        <v>Marzo de 2021</v>
      </c>
      <c r="O2055" s="24">
        <f t="shared" si="230"/>
        <v>44260</v>
      </c>
    </row>
    <row r="2056" spans="1:15" x14ac:dyDescent="0.3">
      <c r="A2056" s="1" t="s">
        <v>368</v>
      </c>
      <c r="B2056" s="1" t="str">
        <f t="shared" si="224"/>
        <v>Marzo 8 de 2021</v>
      </c>
      <c r="C2056" s="1" t="s">
        <v>428</v>
      </c>
      <c r="D2056" s="2">
        <v>2472.6799999999998</v>
      </c>
      <c r="E2056" s="1" t="s">
        <v>429</v>
      </c>
      <c r="F2056" s="3">
        <v>-0.53460017618876998</v>
      </c>
      <c r="G2056" s="1" t="s">
        <v>430</v>
      </c>
      <c r="H2056" s="8">
        <f>VLOOKUP(B2056,'TRM2'!C:D,2,0)</f>
        <v>3640.2</v>
      </c>
      <c r="I2056" s="9">
        <f t="shared" si="225"/>
        <v>9001049.7359999996</v>
      </c>
      <c r="J2056" s="7">
        <f t="shared" si="226"/>
        <v>9001.049735999999</v>
      </c>
      <c r="K2056">
        <f>VLOOKUP(A2056,'Cacao Nacional'!B:D,3,0)</f>
        <v>7808</v>
      </c>
      <c r="L2056" t="str">
        <f t="shared" si="227"/>
        <v>Marzo</v>
      </c>
      <c r="M2056" t="str">
        <f t="shared" si="228"/>
        <v>2021</v>
      </c>
      <c r="N2056" t="str">
        <f t="shared" si="229"/>
        <v>Marzo de 2021</v>
      </c>
      <c r="O2056" s="24">
        <f t="shared" si="230"/>
        <v>44263</v>
      </c>
    </row>
    <row r="2057" spans="1:15" x14ac:dyDescent="0.3">
      <c r="A2057" s="1" t="s">
        <v>2159</v>
      </c>
      <c r="B2057" s="1" t="str">
        <f t="shared" si="224"/>
        <v>Marzo 9 de 2021</v>
      </c>
      <c r="C2057" s="1" t="s">
        <v>428</v>
      </c>
      <c r="D2057" s="2">
        <v>2483.56</v>
      </c>
      <c r="E2057" s="1" t="s">
        <v>429</v>
      </c>
      <c r="F2057" s="3">
        <v>0.44000841192552659</v>
      </c>
      <c r="G2057" s="1" t="s">
        <v>430</v>
      </c>
      <c r="H2057" s="8">
        <f>VLOOKUP(B2057,'TRM2'!C:D,2,0)</f>
        <v>3623.61</v>
      </c>
      <c r="I2057" s="9">
        <f t="shared" si="225"/>
        <v>8999452.8516000006</v>
      </c>
      <c r="J2057" s="7">
        <f t="shared" si="226"/>
        <v>8999.4528516000009</v>
      </c>
      <c r="K2057" t="e">
        <f>VLOOKUP(A2057,'Cacao Nacional'!B:D,3,0)</f>
        <v>#N/A</v>
      </c>
      <c r="L2057" t="str">
        <f t="shared" si="227"/>
        <v>Marzo</v>
      </c>
      <c r="M2057" t="str">
        <f t="shared" si="228"/>
        <v>2021</v>
      </c>
      <c r="N2057" t="str">
        <f t="shared" si="229"/>
        <v>Marzo de 2021</v>
      </c>
      <c r="O2057" s="24">
        <f t="shared" si="230"/>
        <v>44264</v>
      </c>
    </row>
    <row r="2058" spans="1:15" x14ac:dyDescent="0.3">
      <c r="A2058" s="1" t="s">
        <v>2160</v>
      </c>
      <c r="B2058" s="1" t="str">
        <f t="shared" si="224"/>
        <v>Marzo 10 de 2021</v>
      </c>
      <c r="C2058" s="1" t="s">
        <v>428</v>
      </c>
      <c r="D2058" s="2">
        <v>2501.5</v>
      </c>
      <c r="E2058" s="1" t="s">
        <v>429</v>
      </c>
      <c r="F2058" s="3">
        <v>0.72235017474915264</v>
      </c>
      <c r="G2058" s="1" t="s">
        <v>430</v>
      </c>
      <c r="H2058" s="8">
        <f>VLOOKUP(B2058,'TRM2'!C:D,2,0)</f>
        <v>3598.77</v>
      </c>
      <c r="I2058" s="9">
        <f t="shared" si="225"/>
        <v>9002323.1549999993</v>
      </c>
      <c r="J2058" s="7">
        <f t="shared" si="226"/>
        <v>9002.323155</v>
      </c>
      <c r="K2058" t="e">
        <f>VLOOKUP(A2058,'Cacao Nacional'!B:D,3,0)</f>
        <v>#N/A</v>
      </c>
      <c r="L2058" t="str">
        <f t="shared" si="227"/>
        <v>Marzo</v>
      </c>
      <c r="M2058" t="str">
        <f t="shared" si="228"/>
        <v>2021</v>
      </c>
      <c r="N2058" t="str">
        <f t="shared" si="229"/>
        <v>Marzo de 2021</v>
      </c>
      <c r="O2058" s="24">
        <f t="shared" si="230"/>
        <v>44265</v>
      </c>
    </row>
    <row r="2059" spans="1:15" x14ac:dyDescent="0.3">
      <c r="A2059" s="1" t="s">
        <v>2161</v>
      </c>
      <c r="B2059" s="1" t="str">
        <f t="shared" si="224"/>
        <v>Marzo 11 de 2021</v>
      </c>
      <c r="C2059" s="1" t="s">
        <v>428</v>
      </c>
      <c r="D2059" s="2">
        <v>2519.66</v>
      </c>
      <c r="E2059" s="1" t="s">
        <v>429</v>
      </c>
      <c r="F2059" s="3">
        <v>0.72596442134718586</v>
      </c>
      <c r="G2059" s="1" t="s">
        <v>430</v>
      </c>
      <c r="H2059" s="8">
        <f>VLOOKUP(B2059,'TRM2'!C:D,2,0)</f>
        <v>3561.91</v>
      </c>
      <c r="I2059" s="9">
        <f t="shared" si="225"/>
        <v>8974802.1505999994</v>
      </c>
      <c r="J2059" s="7">
        <f t="shared" si="226"/>
        <v>8974.8021505999986</v>
      </c>
      <c r="K2059" t="e">
        <f>VLOOKUP(A2059,'Cacao Nacional'!B:D,3,0)</f>
        <v>#N/A</v>
      </c>
      <c r="L2059" t="str">
        <f t="shared" si="227"/>
        <v>Marzo</v>
      </c>
      <c r="M2059" t="str">
        <f t="shared" si="228"/>
        <v>2021</v>
      </c>
      <c r="N2059" t="str">
        <f t="shared" si="229"/>
        <v>Marzo de 2021</v>
      </c>
      <c r="O2059" s="24">
        <f t="shared" si="230"/>
        <v>44266</v>
      </c>
    </row>
    <row r="2060" spans="1:15" x14ac:dyDescent="0.3">
      <c r="A2060" s="1" t="s">
        <v>2162</v>
      </c>
      <c r="B2060" s="1" t="str">
        <f t="shared" si="224"/>
        <v>Marzo 12 de 2021</v>
      </c>
      <c r="C2060" s="1" t="s">
        <v>428</v>
      </c>
      <c r="D2060" s="2">
        <v>2506.39</v>
      </c>
      <c r="E2060" s="1" t="s">
        <v>429</v>
      </c>
      <c r="F2060" s="3">
        <v>-0.52665835866743849</v>
      </c>
      <c r="G2060" s="1" t="s">
        <v>430</v>
      </c>
      <c r="H2060" s="8">
        <f>VLOOKUP(B2060,'TRM2'!C:D,2,0)</f>
        <v>3534.62</v>
      </c>
      <c r="I2060" s="9">
        <f t="shared" si="225"/>
        <v>8859136.2217999995</v>
      </c>
      <c r="J2060" s="7">
        <f t="shared" si="226"/>
        <v>8859.1362217999995</v>
      </c>
      <c r="K2060" t="e">
        <f>VLOOKUP(A2060,'Cacao Nacional'!B:D,3,0)</f>
        <v>#N/A</v>
      </c>
      <c r="L2060" t="str">
        <f t="shared" si="227"/>
        <v>Marzo</v>
      </c>
      <c r="M2060" t="str">
        <f t="shared" si="228"/>
        <v>2021</v>
      </c>
      <c r="N2060" t="str">
        <f t="shared" si="229"/>
        <v>Marzo de 2021</v>
      </c>
      <c r="O2060" s="24">
        <f t="shared" si="230"/>
        <v>44267</v>
      </c>
    </row>
    <row r="2061" spans="1:15" x14ac:dyDescent="0.3">
      <c r="A2061" s="1" t="s">
        <v>369</v>
      </c>
      <c r="B2061" s="1" t="str">
        <f t="shared" si="224"/>
        <v>Marzo 15 de 2021</v>
      </c>
      <c r="C2061" s="1" t="s">
        <v>428</v>
      </c>
      <c r="D2061" s="2">
        <v>2472.5100000000002</v>
      </c>
      <c r="E2061" s="1" t="s">
        <v>429</v>
      </c>
      <c r="F2061" s="3">
        <v>-1.3517449399335162</v>
      </c>
      <c r="G2061" s="1" t="s">
        <v>430</v>
      </c>
      <c r="H2061" s="8">
        <f>VLOOKUP(B2061,'TRM2'!C:D,2,0)</f>
        <v>3575.3</v>
      </c>
      <c r="I2061" s="9">
        <f t="shared" si="225"/>
        <v>8839965.0030000005</v>
      </c>
      <c r="J2061" s="7">
        <f t="shared" si="226"/>
        <v>8839.9650030000012</v>
      </c>
      <c r="K2061">
        <f>VLOOKUP(A2061,'Cacao Nacional'!B:D,3,0)</f>
        <v>7737.7</v>
      </c>
      <c r="L2061" t="str">
        <f t="shared" si="227"/>
        <v>Marzo</v>
      </c>
      <c r="M2061" t="str">
        <f t="shared" si="228"/>
        <v>2021</v>
      </c>
      <c r="N2061" t="str">
        <f t="shared" si="229"/>
        <v>Marzo de 2021</v>
      </c>
      <c r="O2061" s="24">
        <f t="shared" si="230"/>
        <v>44270</v>
      </c>
    </row>
    <row r="2062" spans="1:15" x14ac:dyDescent="0.3">
      <c r="A2062" s="1" t="s">
        <v>2163</v>
      </c>
      <c r="B2062" s="1" t="str">
        <f t="shared" si="224"/>
        <v>Marzo 16 de 2021</v>
      </c>
      <c r="C2062" s="1" t="s">
        <v>428</v>
      </c>
      <c r="D2062" s="2">
        <v>2464.6999999999998</v>
      </c>
      <c r="E2062" s="1" t="s">
        <v>429</v>
      </c>
      <c r="F2062" s="3">
        <v>-0.31587334328275313</v>
      </c>
      <c r="G2062" s="1" t="s">
        <v>430</v>
      </c>
      <c r="H2062" s="8">
        <f>VLOOKUP(B2062,'TRM2'!C:D,2,0)</f>
        <v>3575.63</v>
      </c>
      <c r="I2062" s="9">
        <f t="shared" si="225"/>
        <v>8812855.2609999999</v>
      </c>
      <c r="J2062" s="7">
        <f t="shared" si="226"/>
        <v>8812.8552610000006</v>
      </c>
      <c r="K2062" t="e">
        <f>VLOOKUP(A2062,'Cacao Nacional'!B:D,3,0)</f>
        <v>#N/A</v>
      </c>
      <c r="L2062" t="str">
        <f t="shared" si="227"/>
        <v>Marzo</v>
      </c>
      <c r="M2062" t="str">
        <f t="shared" si="228"/>
        <v>2021</v>
      </c>
      <c r="N2062" t="str">
        <f t="shared" si="229"/>
        <v>Marzo de 2021</v>
      </c>
      <c r="O2062" s="24">
        <f t="shared" si="230"/>
        <v>44271</v>
      </c>
    </row>
    <row r="2063" spans="1:15" x14ac:dyDescent="0.3">
      <c r="A2063" s="1" t="s">
        <v>2164</v>
      </c>
      <c r="B2063" s="1" t="str">
        <f t="shared" si="224"/>
        <v>Marzo 17 de 2021</v>
      </c>
      <c r="C2063" s="1" t="s">
        <v>428</v>
      </c>
      <c r="D2063" s="2">
        <v>2443.29</v>
      </c>
      <c r="E2063" s="1" t="s">
        <v>429</v>
      </c>
      <c r="F2063" s="3">
        <v>-0.86866555767435627</v>
      </c>
      <c r="G2063" s="1" t="s">
        <v>430</v>
      </c>
      <c r="H2063" s="8">
        <f>VLOOKUP(B2063,'TRM2'!C:D,2,0)</f>
        <v>3553.51</v>
      </c>
      <c r="I2063" s="9">
        <f t="shared" si="225"/>
        <v>8682255.447900001</v>
      </c>
      <c r="J2063" s="7">
        <f t="shared" si="226"/>
        <v>8682.2554479000009</v>
      </c>
      <c r="K2063" t="e">
        <f>VLOOKUP(A2063,'Cacao Nacional'!B:D,3,0)</f>
        <v>#N/A</v>
      </c>
      <c r="L2063" t="str">
        <f t="shared" si="227"/>
        <v>Marzo</v>
      </c>
      <c r="M2063" t="str">
        <f t="shared" si="228"/>
        <v>2021</v>
      </c>
      <c r="N2063" t="str">
        <f t="shared" si="229"/>
        <v>Marzo de 2021</v>
      </c>
      <c r="O2063" s="24">
        <f t="shared" si="230"/>
        <v>44272</v>
      </c>
    </row>
    <row r="2064" spans="1:15" x14ac:dyDescent="0.3">
      <c r="A2064" s="1" t="s">
        <v>2165</v>
      </c>
      <c r="B2064" s="1" t="str">
        <f t="shared" si="224"/>
        <v>Marzo 18 de 2021</v>
      </c>
      <c r="C2064" s="1" t="s">
        <v>428</v>
      </c>
      <c r="D2064" s="2">
        <v>2468.9299999999998</v>
      </c>
      <c r="E2064" s="1" t="s">
        <v>429</v>
      </c>
      <c r="F2064" s="3">
        <v>1.0494046961269383</v>
      </c>
      <c r="G2064" s="1" t="s">
        <v>430</v>
      </c>
      <c r="H2064" s="8">
        <f>VLOOKUP(B2064,'TRM2'!C:D,2,0)</f>
        <v>3578.02</v>
      </c>
      <c r="I2064" s="9">
        <f t="shared" si="225"/>
        <v>8833880.9185999986</v>
      </c>
      <c r="J2064" s="7">
        <f t="shared" si="226"/>
        <v>8833.880918599998</v>
      </c>
      <c r="K2064" t="e">
        <f>VLOOKUP(A2064,'Cacao Nacional'!B:D,3,0)</f>
        <v>#N/A</v>
      </c>
      <c r="L2064" t="str">
        <f t="shared" si="227"/>
        <v>Marzo</v>
      </c>
      <c r="M2064" t="str">
        <f t="shared" si="228"/>
        <v>2021</v>
      </c>
      <c r="N2064" t="str">
        <f t="shared" si="229"/>
        <v>Marzo de 2021</v>
      </c>
      <c r="O2064" s="24">
        <f t="shared" si="230"/>
        <v>44273</v>
      </c>
    </row>
    <row r="2065" spans="1:15" x14ac:dyDescent="0.3">
      <c r="A2065" s="1" t="s">
        <v>2166</v>
      </c>
      <c r="B2065" s="1" t="str">
        <f t="shared" si="224"/>
        <v>Marzo 19 de 2021</v>
      </c>
      <c r="C2065" s="1" t="s">
        <v>428</v>
      </c>
      <c r="D2065" s="2">
        <v>2436.91</v>
      </c>
      <c r="E2065" s="1" t="s">
        <v>429</v>
      </c>
      <c r="F2065" s="3">
        <v>-1.296918098123478</v>
      </c>
      <c r="G2065" s="1" t="s">
        <v>430</v>
      </c>
      <c r="H2065" s="8">
        <f>VLOOKUP(B2065,'TRM2'!C:D,2,0)</f>
        <v>3569.45</v>
      </c>
      <c r="I2065" s="9">
        <f t="shared" si="225"/>
        <v>8698428.3994999994</v>
      </c>
      <c r="J2065" s="7">
        <f t="shared" si="226"/>
        <v>8698.4283994999987</v>
      </c>
      <c r="K2065" t="e">
        <f>VLOOKUP(A2065,'Cacao Nacional'!B:D,3,0)</f>
        <v>#N/A</v>
      </c>
      <c r="L2065" t="str">
        <f t="shared" si="227"/>
        <v>Marzo</v>
      </c>
      <c r="M2065" t="str">
        <f t="shared" si="228"/>
        <v>2021</v>
      </c>
      <c r="N2065" t="str">
        <f t="shared" si="229"/>
        <v>Marzo de 2021</v>
      </c>
      <c r="O2065" s="24">
        <f t="shared" si="230"/>
        <v>44274</v>
      </c>
    </row>
    <row r="2066" spans="1:15" x14ac:dyDescent="0.3">
      <c r="A2066" s="1" t="s">
        <v>370</v>
      </c>
      <c r="B2066" s="1" t="str">
        <f t="shared" si="224"/>
        <v>Marzo 22 de 2021</v>
      </c>
      <c r="C2066" s="1" t="s">
        <v>428</v>
      </c>
      <c r="D2066" s="2">
        <v>2438.4299999999998</v>
      </c>
      <c r="E2066" s="1" t="s">
        <v>429</v>
      </c>
      <c r="F2066" s="3">
        <v>6.2374072083088088E-2</v>
      </c>
      <c r="G2066" s="1" t="s">
        <v>430</v>
      </c>
      <c r="H2066" s="8">
        <f>VLOOKUP(B2066,'TRM2'!C:D,2,0)</f>
        <v>3553.34</v>
      </c>
      <c r="I2066" s="9">
        <f t="shared" si="225"/>
        <v>8664570.8562000003</v>
      </c>
      <c r="J2066" s="7">
        <f t="shared" si="226"/>
        <v>8664.5708562</v>
      </c>
      <c r="K2066">
        <f>VLOOKUP(A2066,'Cacao Nacional'!B:D,3,0)</f>
        <v>7722.2</v>
      </c>
      <c r="L2066" t="str">
        <f t="shared" si="227"/>
        <v>Marzo</v>
      </c>
      <c r="M2066" t="str">
        <f t="shared" si="228"/>
        <v>2021</v>
      </c>
      <c r="N2066" t="str">
        <f t="shared" si="229"/>
        <v>Marzo de 2021</v>
      </c>
      <c r="O2066" s="24">
        <f t="shared" si="230"/>
        <v>44277</v>
      </c>
    </row>
    <row r="2067" spans="1:15" x14ac:dyDescent="0.3">
      <c r="A2067" s="1" t="s">
        <v>2167</v>
      </c>
      <c r="B2067" s="1" t="str">
        <f t="shared" si="224"/>
        <v>Marzo 23 de 2021</v>
      </c>
      <c r="C2067" s="1" t="s">
        <v>428</v>
      </c>
      <c r="D2067" s="2">
        <v>2396.4899999999998</v>
      </c>
      <c r="E2067" s="1" t="s">
        <v>429</v>
      </c>
      <c r="F2067" s="3">
        <v>-1.7199591540458432</v>
      </c>
      <c r="G2067" s="1" t="s">
        <v>430</v>
      </c>
      <c r="H2067" s="8">
        <f>VLOOKUP(B2067,'TRM2'!C:D,2,0)</f>
        <v>3553.34</v>
      </c>
      <c r="I2067" s="9">
        <f t="shared" si="225"/>
        <v>8515543.7765999995</v>
      </c>
      <c r="J2067" s="7">
        <f t="shared" si="226"/>
        <v>8515.5437765999995</v>
      </c>
      <c r="K2067" t="e">
        <f>VLOOKUP(A2067,'Cacao Nacional'!B:D,3,0)</f>
        <v>#N/A</v>
      </c>
      <c r="L2067" t="str">
        <f t="shared" si="227"/>
        <v>Marzo</v>
      </c>
      <c r="M2067" t="str">
        <f t="shared" si="228"/>
        <v>2021</v>
      </c>
      <c r="N2067" t="str">
        <f t="shared" si="229"/>
        <v>Marzo de 2021</v>
      </c>
      <c r="O2067" s="24">
        <f t="shared" si="230"/>
        <v>44278</v>
      </c>
    </row>
    <row r="2068" spans="1:15" x14ac:dyDescent="0.3">
      <c r="A2068" s="1" t="s">
        <v>2168</v>
      </c>
      <c r="B2068" s="1" t="str">
        <f t="shared" si="224"/>
        <v>Marzo 24 de 2021</v>
      </c>
      <c r="C2068" s="1" t="s">
        <v>428</v>
      </c>
      <c r="D2068" s="2">
        <v>2386.9299999999998</v>
      </c>
      <c r="E2068" s="1" t="s">
        <v>429</v>
      </c>
      <c r="F2068" s="3">
        <v>-0.39891674907885893</v>
      </c>
      <c r="G2068" s="1" t="s">
        <v>430</v>
      </c>
      <c r="H2068" s="8">
        <f>VLOOKUP(B2068,'TRM2'!C:D,2,0)</f>
        <v>3589.82</v>
      </c>
      <c r="I2068" s="9">
        <f t="shared" si="225"/>
        <v>8568649.0526000001</v>
      </c>
      <c r="J2068" s="7">
        <f t="shared" si="226"/>
        <v>8568.6490525999998</v>
      </c>
      <c r="K2068" t="e">
        <f>VLOOKUP(A2068,'Cacao Nacional'!B:D,3,0)</f>
        <v>#N/A</v>
      </c>
      <c r="L2068" t="str">
        <f t="shared" si="227"/>
        <v>Marzo</v>
      </c>
      <c r="M2068" t="str">
        <f t="shared" si="228"/>
        <v>2021</v>
      </c>
      <c r="N2068" t="str">
        <f t="shared" si="229"/>
        <v>Marzo de 2021</v>
      </c>
      <c r="O2068" s="24">
        <f t="shared" si="230"/>
        <v>44279</v>
      </c>
    </row>
    <row r="2069" spans="1:15" x14ac:dyDescent="0.3">
      <c r="A2069" s="1" t="s">
        <v>2169</v>
      </c>
      <c r="B2069" s="1" t="str">
        <f t="shared" si="224"/>
        <v>Marzo 25 de 2021</v>
      </c>
      <c r="C2069" s="1" t="s">
        <v>428</v>
      </c>
      <c r="D2069" s="2">
        <v>2415.16</v>
      </c>
      <c r="E2069" s="1" t="s">
        <v>429</v>
      </c>
      <c r="F2069" s="3">
        <v>1.1826907366366011</v>
      </c>
      <c r="G2069" s="1" t="s">
        <v>430</v>
      </c>
      <c r="H2069" s="8">
        <f>VLOOKUP(B2069,'TRM2'!C:D,2,0)</f>
        <v>3635.12</v>
      </c>
      <c r="I2069" s="9">
        <f t="shared" si="225"/>
        <v>8779396.4191999994</v>
      </c>
      <c r="J2069" s="7">
        <f t="shared" si="226"/>
        <v>8779.3964192000003</v>
      </c>
      <c r="K2069" t="e">
        <f>VLOOKUP(A2069,'Cacao Nacional'!B:D,3,0)</f>
        <v>#N/A</v>
      </c>
      <c r="L2069" t="str">
        <f t="shared" si="227"/>
        <v>Marzo</v>
      </c>
      <c r="M2069" t="str">
        <f t="shared" si="228"/>
        <v>2021</v>
      </c>
      <c r="N2069" t="str">
        <f t="shared" si="229"/>
        <v>Marzo de 2021</v>
      </c>
      <c r="O2069" s="24">
        <f t="shared" si="230"/>
        <v>44280</v>
      </c>
    </row>
    <row r="2070" spans="1:15" x14ac:dyDescent="0.3">
      <c r="A2070" s="1" t="s">
        <v>2170</v>
      </c>
      <c r="B2070" s="1" t="str">
        <f t="shared" si="224"/>
        <v>Marzo 26 de 2021</v>
      </c>
      <c r="C2070" s="1" t="s">
        <v>428</v>
      </c>
      <c r="D2070" s="2">
        <v>2414.94</v>
      </c>
      <c r="E2070" s="1" t="s">
        <v>429</v>
      </c>
      <c r="F2070" s="3">
        <v>-9.1091273455920063E-3</v>
      </c>
      <c r="G2070" s="1" t="s">
        <v>430</v>
      </c>
      <c r="H2070" s="8">
        <f>VLOOKUP(B2070,'TRM2'!C:D,2,0)</f>
        <v>3658.22</v>
      </c>
      <c r="I2070" s="9">
        <f t="shared" si="225"/>
        <v>8834381.8068000004</v>
      </c>
      <c r="J2070" s="7">
        <f t="shared" si="226"/>
        <v>8834.3818068</v>
      </c>
      <c r="K2070" t="e">
        <f>VLOOKUP(A2070,'Cacao Nacional'!B:D,3,0)</f>
        <v>#N/A</v>
      </c>
      <c r="L2070" t="str">
        <f t="shared" si="227"/>
        <v>Marzo</v>
      </c>
      <c r="M2070" t="str">
        <f t="shared" si="228"/>
        <v>2021</v>
      </c>
      <c r="N2070" t="str">
        <f t="shared" si="229"/>
        <v>Marzo de 2021</v>
      </c>
      <c r="O2070" s="24">
        <f t="shared" si="230"/>
        <v>44281</v>
      </c>
    </row>
    <row r="2071" spans="1:15" x14ac:dyDescent="0.3">
      <c r="A2071" s="1" t="s">
        <v>371</v>
      </c>
      <c r="B2071" s="1" t="str">
        <f t="shared" si="224"/>
        <v>Marzo 29 de 2021</v>
      </c>
      <c r="C2071" s="1" t="s">
        <v>428</v>
      </c>
      <c r="D2071" s="2">
        <v>2402.98</v>
      </c>
      <c r="E2071" s="1" t="s">
        <v>429</v>
      </c>
      <c r="F2071" s="3">
        <v>-0.49525039959585071</v>
      </c>
      <c r="G2071" s="1" t="s">
        <v>430</v>
      </c>
      <c r="H2071" s="8">
        <f>VLOOKUP(B2071,'TRM2'!C:D,2,0)</f>
        <v>3665.41</v>
      </c>
      <c r="I2071" s="9">
        <f t="shared" si="225"/>
        <v>8807906.9218000006</v>
      </c>
      <c r="J2071" s="7">
        <f t="shared" si="226"/>
        <v>8807.9069218000004</v>
      </c>
      <c r="K2071">
        <f>VLOOKUP(A2071,'Cacao Nacional'!B:D,3,0)</f>
        <v>7653.3</v>
      </c>
      <c r="L2071" t="str">
        <f t="shared" si="227"/>
        <v>Marzo</v>
      </c>
      <c r="M2071" t="str">
        <f t="shared" si="228"/>
        <v>2021</v>
      </c>
      <c r="N2071" t="str">
        <f t="shared" si="229"/>
        <v>Marzo de 2021</v>
      </c>
      <c r="O2071" s="24">
        <f t="shared" si="230"/>
        <v>44284</v>
      </c>
    </row>
    <row r="2072" spans="1:15" x14ac:dyDescent="0.3">
      <c r="A2072" s="1" t="s">
        <v>2171</v>
      </c>
      <c r="B2072" s="1" t="str">
        <f t="shared" si="224"/>
        <v>Marzo 30 de 2021</v>
      </c>
      <c r="C2072" s="1" t="s">
        <v>428</v>
      </c>
      <c r="D2072" s="2">
        <v>2336.02</v>
      </c>
      <c r="E2072" s="1" t="s">
        <v>429</v>
      </c>
      <c r="F2072" s="3">
        <v>-2.7865400461094159</v>
      </c>
      <c r="G2072" s="1" t="s">
        <v>430</v>
      </c>
      <c r="H2072" s="8">
        <f>VLOOKUP(B2072,'TRM2'!C:D,2,0)</f>
        <v>3705.85</v>
      </c>
      <c r="I2072" s="9">
        <f t="shared" si="225"/>
        <v>8656939.7170000002</v>
      </c>
      <c r="J2072" s="7">
        <f t="shared" si="226"/>
        <v>8656.9397169999993</v>
      </c>
      <c r="K2072" t="e">
        <f>VLOOKUP(A2072,'Cacao Nacional'!B:D,3,0)</f>
        <v>#N/A</v>
      </c>
      <c r="L2072" t="str">
        <f t="shared" si="227"/>
        <v>Marzo</v>
      </c>
      <c r="M2072" t="str">
        <f t="shared" si="228"/>
        <v>2021</v>
      </c>
      <c r="N2072" t="str">
        <f t="shared" si="229"/>
        <v>Marzo de 2021</v>
      </c>
      <c r="O2072" s="24">
        <f t="shared" si="230"/>
        <v>44285</v>
      </c>
    </row>
    <row r="2073" spans="1:15" x14ac:dyDescent="0.3">
      <c r="A2073" s="1" t="s">
        <v>2172</v>
      </c>
      <c r="B2073" s="1" t="str">
        <f t="shared" si="224"/>
        <v>Marzo 31 de 2021</v>
      </c>
      <c r="C2073" s="1" t="s">
        <v>428</v>
      </c>
      <c r="D2073" s="2">
        <v>2347.85</v>
      </c>
      <c r="E2073" s="1" t="s">
        <v>429</v>
      </c>
      <c r="F2073" s="3">
        <v>0.50641689711560378</v>
      </c>
      <c r="G2073" s="1" t="s">
        <v>430</v>
      </c>
      <c r="H2073" s="8">
        <f>VLOOKUP(B2073,'TRM2'!C:D,2,0)</f>
        <v>3736.91</v>
      </c>
      <c r="I2073" s="9">
        <f t="shared" si="225"/>
        <v>8773704.1435000002</v>
      </c>
      <c r="J2073" s="7">
        <f t="shared" si="226"/>
        <v>8773.704143500001</v>
      </c>
      <c r="K2073" t="e">
        <f>VLOOKUP(A2073,'Cacao Nacional'!B:D,3,0)</f>
        <v>#N/A</v>
      </c>
      <c r="L2073" t="str">
        <f t="shared" si="227"/>
        <v>Marzo</v>
      </c>
      <c r="M2073" t="str">
        <f t="shared" si="228"/>
        <v>2021</v>
      </c>
      <c r="N2073" t="str">
        <f t="shared" si="229"/>
        <v>Marzo de 2021</v>
      </c>
      <c r="O2073" s="24">
        <f t="shared" si="230"/>
        <v>44286</v>
      </c>
    </row>
    <row r="2074" spans="1:15" x14ac:dyDescent="0.3">
      <c r="A2074" s="1" t="s">
        <v>2173</v>
      </c>
      <c r="B2074" s="1" t="str">
        <f t="shared" si="224"/>
        <v>Abril 1 de 2021</v>
      </c>
      <c r="C2074" s="1" t="s">
        <v>428</v>
      </c>
      <c r="D2074" s="2">
        <v>2374.1</v>
      </c>
      <c r="E2074" s="1" t="s">
        <v>429</v>
      </c>
      <c r="F2074" s="3">
        <v>1.1180441680686586</v>
      </c>
      <c r="G2074" s="1" t="s">
        <v>430</v>
      </c>
      <c r="H2074" s="8">
        <f>VLOOKUP(B2074,'TRM2'!C:D,2,0)</f>
        <v>3678.62</v>
      </c>
      <c r="I2074" s="9">
        <f t="shared" si="225"/>
        <v>8733411.7419999987</v>
      </c>
      <c r="J2074" s="7">
        <f t="shared" si="226"/>
        <v>8733.4117419999984</v>
      </c>
      <c r="K2074" t="e">
        <f>VLOOKUP(A2074,'Cacao Nacional'!B:D,3,0)</f>
        <v>#N/A</v>
      </c>
      <c r="L2074" t="str">
        <f t="shared" si="227"/>
        <v>Abril</v>
      </c>
      <c r="M2074" t="str">
        <f t="shared" si="228"/>
        <v>2021</v>
      </c>
      <c r="N2074" t="str">
        <f t="shared" si="229"/>
        <v>Abril de 2021</v>
      </c>
      <c r="O2074" s="24">
        <f t="shared" si="230"/>
        <v>44287</v>
      </c>
    </row>
    <row r="2075" spans="1:15" x14ac:dyDescent="0.3">
      <c r="A2075" s="1" t="s">
        <v>372</v>
      </c>
      <c r="B2075" s="1" t="str">
        <f t="shared" si="224"/>
        <v>Abril 5 de 2021</v>
      </c>
      <c r="C2075" s="1" t="s">
        <v>428</v>
      </c>
      <c r="D2075" s="2">
        <v>2357.71</v>
      </c>
      <c r="E2075" s="1" t="s">
        <v>429</v>
      </c>
      <c r="F2075" s="3">
        <v>-0.69036687586874501</v>
      </c>
      <c r="G2075" s="1" t="s">
        <v>430</v>
      </c>
      <c r="H2075" s="8">
        <f>VLOOKUP(B2075,'TRM2'!C:D,2,0)</f>
        <v>3678.62</v>
      </c>
      <c r="I2075" s="9">
        <f t="shared" si="225"/>
        <v>8673119.1601999998</v>
      </c>
      <c r="J2075" s="7">
        <f t="shared" si="226"/>
        <v>8673.1191601999999</v>
      </c>
      <c r="K2075">
        <f>VLOOKUP(A2075,'Cacao Nacional'!B:D,3,0)</f>
        <v>7527.7</v>
      </c>
      <c r="L2075" t="str">
        <f t="shared" si="227"/>
        <v>Abril</v>
      </c>
      <c r="M2075" t="str">
        <f t="shared" si="228"/>
        <v>2021</v>
      </c>
      <c r="N2075" t="str">
        <f t="shared" si="229"/>
        <v>Abril de 2021</v>
      </c>
      <c r="O2075" s="24">
        <f t="shared" si="230"/>
        <v>44291</v>
      </c>
    </row>
    <row r="2076" spans="1:15" x14ac:dyDescent="0.3">
      <c r="A2076" s="1" t="s">
        <v>2174</v>
      </c>
      <c r="B2076" s="1" t="str">
        <f t="shared" si="224"/>
        <v>Abril 6 de 2021</v>
      </c>
      <c r="C2076" s="1" t="s">
        <v>428</v>
      </c>
      <c r="D2076" s="2">
        <v>2370.7600000000002</v>
      </c>
      <c r="E2076" s="1" t="s">
        <v>429</v>
      </c>
      <c r="F2076" s="3">
        <v>0.55350318741491455</v>
      </c>
      <c r="G2076" s="1" t="s">
        <v>430</v>
      </c>
      <c r="H2076" s="8">
        <f>VLOOKUP(B2076,'TRM2'!C:D,2,0)</f>
        <v>3645.79</v>
      </c>
      <c r="I2076" s="9">
        <f t="shared" si="225"/>
        <v>8643293.1004000008</v>
      </c>
      <c r="J2076" s="7">
        <f t="shared" si="226"/>
        <v>8643.2931004000002</v>
      </c>
      <c r="K2076" t="e">
        <f>VLOOKUP(A2076,'Cacao Nacional'!B:D,3,0)</f>
        <v>#N/A</v>
      </c>
      <c r="L2076" t="str">
        <f t="shared" si="227"/>
        <v>Abril</v>
      </c>
      <c r="M2076" t="str">
        <f t="shared" si="228"/>
        <v>2021</v>
      </c>
      <c r="N2076" t="str">
        <f t="shared" si="229"/>
        <v>Abril de 2021</v>
      </c>
      <c r="O2076" s="24">
        <f t="shared" si="230"/>
        <v>44292</v>
      </c>
    </row>
    <row r="2077" spans="1:15" x14ac:dyDescent="0.3">
      <c r="A2077" s="1" t="s">
        <v>2175</v>
      </c>
      <c r="B2077" s="1" t="str">
        <f t="shared" si="224"/>
        <v>Abril 7 de 2021</v>
      </c>
      <c r="C2077" s="1" t="s">
        <v>428</v>
      </c>
      <c r="D2077" s="2">
        <v>2359.92</v>
      </c>
      <c r="E2077" s="1" t="s">
        <v>429</v>
      </c>
      <c r="F2077" s="3">
        <v>-0.45723734161197865</v>
      </c>
      <c r="G2077" s="1" t="s">
        <v>430</v>
      </c>
      <c r="H2077" s="8">
        <f>VLOOKUP(B2077,'TRM2'!C:D,2,0)</f>
        <v>3645.14</v>
      </c>
      <c r="I2077" s="9">
        <f t="shared" si="225"/>
        <v>8602238.7887999993</v>
      </c>
      <c r="J2077" s="7">
        <f t="shared" si="226"/>
        <v>8602.2387887999994</v>
      </c>
      <c r="K2077" t="e">
        <f>VLOOKUP(A2077,'Cacao Nacional'!B:D,3,0)</f>
        <v>#N/A</v>
      </c>
      <c r="L2077" t="str">
        <f t="shared" si="227"/>
        <v>Abril</v>
      </c>
      <c r="M2077" t="str">
        <f t="shared" si="228"/>
        <v>2021</v>
      </c>
      <c r="N2077" t="str">
        <f t="shared" si="229"/>
        <v>Abril de 2021</v>
      </c>
      <c r="O2077" s="24">
        <f t="shared" si="230"/>
        <v>44293</v>
      </c>
    </row>
    <row r="2078" spans="1:15" x14ac:dyDescent="0.3">
      <c r="A2078" s="1" t="s">
        <v>2176</v>
      </c>
      <c r="B2078" s="1" t="str">
        <f t="shared" si="224"/>
        <v>Abril 8 de 2021</v>
      </c>
      <c r="C2078" s="1" t="s">
        <v>428</v>
      </c>
      <c r="D2078" s="2">
        <v>2327.92</v>
      </c>
      <c r="E2078" s="1" t="s">
        <v>429</v>
      </c>
      <c r="F2078" s="3">
        <v>-1.3559781687514831</v>
      </c>
      <c r="G2078" s="1" t="s">
        <v>430</v>
      </c>
      <c r="H2078" s="8">
        <f>VLOOKUP(B2078,'TRM2'!C:D,2,0)</f>
        <v>3639.62</v>
      </c>
      <c r="I2078" s="9">
        <f t="shared" si="225"/>
        <v>8472744.1904000007</v>
      </c>
      <c r="J2078" s="7">
        <f t="shared" si="226"/>
        <v>8472.7441904000007</v>
      </c>
      <c r="K2078" t="e">
        <f>VLOOKUP(A2078,'Cacao Nacional'!B:D,3,0)</f>
        <v>#N/A</v>
      </c>
      <c r="L2078" t="str">
        <f t="shared" si="227"/>
        <v>Abril</v>
      </c>
      <c r="M2078" t="str">
        <f t="shared" si="228"/>
        <v>2021</v>
      </c>
      <c r="N2078" t="str">
        <f t="shared" si="229"/>
        <v>Abril de 2021</v>
      </c>
      <c r="O2078" s="24">
        <f t="shared" si="230"/>
        <v>44294</v>
      </c>
    </row>
    <row r="2079" spans="1:15" x14ac:dyDescent="0.3">
      <c r="A2079" s="1" t="s">
        <v>2177</v>
      </c>
      <c r="B2079" s="1" t="str">
        <f t="shared" si="224"/>
        <v>Abril 9 de 2021</v>
      </c>
      <c r="C2079" s="1" t="s">
        <v>428</v>
      </c>
      <c r="D2079" s="2">
        <v>2304.7399999999998</v>
      </c>
      <c r="E2079" s="1" t="s">
        <v>429</v>
      </c>
      <c r="F2079" s="3">
        <v>-0.9957386851781973</v>
      </c>
      <c r="G2079" s="1" t="s">
        <v>430</v>
      </c>
      <c r="H2079" s="8">
        <f>VLOOKUP(B2079,'TRM2'!C:D,2,0)</f>
        <v>3634.27</v>
      </c>
      <c r="I2079" s="9">
        <f t="shared" si="225"/>
        <v>8376047.4397999989</v>
      </c>
      <c r="J2079" s="7">
        <f t="shared" si="226"/>
        <v>8376.0474397999988</v>
      </c>
      <c r="K2079" t="e">
        <f>VLOOKUP(A2079,'Cacao Nacional'!B:D,3,0)</f>
        <v>#N/A</v>
      </c>
      <c r="L2079" t="str">
        <f t="shared" si="227"/>
        <v>Abril</v>
      </c>
      <c r="M2079" t="str">
        <f t="shared" si="228"/>
        <v>2021</v>
      </c>
      <c r="N2079" t="str">
        <f t="shared" si="229"/>
        <v>Abril de 2021</v>
      </c>
      <c r="O2079" s="24">
        <f t="shared" si="230"/>
        <v>44295</v>
      </c>
    </row>
    <row r="2080" spans="1:15" x14ac:dyDescent="0.3">
      <c r="A2080" s="1" t="s">
        <v>373</v>
      </c>
      <c r="B2080" s="1" t="str">
        <f t="shared" si="224"/>
        <v>Abril 12 de 2021</v>
      </c>
      <c r="C2080" s="1" t="s">
        <v>428</v>
      </c>
      <c r="D2080" s="2">
        <v>2300.98</v>
      </c>
      <c r="E2080" s="1" t="s">
        <v>429</v>
      </c>
      <c r="F2080" s="3">
        <v>-0.16314204639133975</v>
      </c>
      <c r="G2080" s="1" t="s">
        <v>430</v>
      </c>
      <c r="H2080" s="8">
        <f>VLOOKUP(B2080,'TRM2'!C:D,2,0)</f>
        <v>3650.23</v>
      </c>
      <c r="I2080" s="9">
        <f t="shared" si="225"/>
        <v>8399106.2254000008</v>
      </c>
      <c r="J2080" s="7">
        <f t="shared" si="226"/>
        <v>8399.1062254000008</v>
      </c>
      <c r="K2080">
        <f>VLOOKUP(A2080,'Cacao Nacional'!B:D,3,0)</f>
        <v>7437</v>
      </c>
      <c r="L2080" t="str">
        <f t="shared" si="227"/>
        <v>Abril</v>
      </c>
      <c r="M2080" t="str">
        <f t="shared" si="228"/>
        <v>2021</v>
      </c>
      <c r="N2080" t="str">
        <f t="shared" si="229"/>
        <v>Abril de 2021</v>
      </c>
      <c r="O2080" s="24">
        <f t="shared" si="230"/>
        <v>44298</v>
      </c>
    </row>
    <row r="2081" spans="1:15" x14ac:dyDescent="0.3">
      <c r="A2081" s="1" t="s">
        <v>2178</v>
      </c>
      <c r="B2081" s="1" t="str">
        <f t="shared" si="224"/>
        <v>Abril 13 de 2021</v>
      </c>
      <c r="C2081" s="1" t="s">
        <v>428</v>
      </c>
      <c r="D2081" s="2">
        <v>2331.48</v>
      </c>
      <c r="E2081" s="1" t="s">
        <v>429</v>
      </c>
      <c r="F2081" s="3">
        <v>1.3255221688150267</v>
      </c>
      <c r="G2081" s="1" t="s">
        <v>430</v>
      </c>
      <c r="H2081" s="8">
        <f>VLOOKUP(B2081,'TRM2'!C:D,2,0)</f>
        <v>3653.57</v>
      </c>
      <c r="I2081" s="9">
        <f t="shared" si="225"/>
        <v>8518225.3836000003</v>
      </c>
      <c r="J2081" s="7">
        <f t="shared" si="226"/>
        <v>8518.2253836</v>
      </c>
      <c r="K2081" t="e">
        <f>VLOOKUP(A2081,'Cacao Nacional'!B:D,3,0)</f>
        <v>#N/A</v>
      </c>
      <c r="L2081" t="str">
        <f t="shared" si="227"/>
        <v>Abril</v>
      </c>
      <c r="M2081" t="str">
        <f t="shared" si="228"/>
        <v>2021</v>
      </c>
      <c r="N2081" t="str">
        <f t="shared" si="229"/>
        <v>Abril de 2021</v>
      </c>
      <c r="O2081" s="24">
        <f t="shared" si="230"/>
        <v>44299</v>
      </c>
    </row>
    <row r="2082" spans="1:15" x14ac:dyDescent="0.3">
      <c r="A2082" s="1" t="s">
        <v>2179</v>
      </c>
      <c r="B2082" s="1" t="str">
        <f t="shared" si="224"/>
        <v>Abril 14 de 2021</v>
      </c>
      <c r="C2082" s="1" t="s">
        <v>428</v>
      </c>
      <c r="D2082" s="2">
        <v>2346.83</v>
      </c>
      <c r="E2082" s="1" t="s">
        <v>429</v>
      </c>
      <c r="F2082" s="3">
        <v>0.65838008475302856</v>
      </c>
      <c r="G2082" s="1" t="s">
        <v>430</v>
      </c>
      <c r="H2082" s="8">
        <f>VLOOKUP(B2082,'TRM2'!C:D,2,0)</f>
        <v>3666.17</v>
      </c>
      <c r="I2082" s="9">
        <f t="shared" si="225"/>
        <v>8603877.7411000002</v>
      </c>
      <c r="J2082" s="7">
        <f t="shared" si="226"/>
        <v>8603.877741100001</v>
      </c>
      <c r="K2082" t="e">
        <f>VLOOKUP(A2082,'Cacao Nacional'!B:D,3,0)</f>
        <v>#N/A</v>
      </c>
      <c r="L2082" t="str">
        <f t="shared" si="227"/>
        <v>Abril</v>
      </c>
      <c r="M2082" t="str">
        <f t="shared" si="228"/>
        <v>2021</v>
      </c>
      <c r="N2082" t="str">
        <f t="shared" si="229"/>
        <v>Abril de 2021</v>
      </c>
      <c r="O2082" s="24">
        <f t="shared" si="230"/>
        <v>44300</v>
      </c>
    </row>
    <row r="2083" spans="1:15" x14ac:dyDescent="0.3">
      <c r="A2083" s="1" t="s">
        <v>2180</v>
      </c>
      <c r="B2083" s="1" t="str">
        <f t="shared" si="224"/>
        <v>Abril 15 de 2021</v>
      </c>
      <c r="C2083" s="1" t="s">
        <v>428</v>
      </c>
      <c r="D2083" s="2">
        <v>2372.8200000000002</v>
      </c>
      <c r="E2083" s="1" t="s">
        <v>429</v>
      </c>
      <c r="F2083" s="3">
        <v>1.1074513279615581</v>
      </c>
      <c r="G2083" s="1" t="s">
        <v>430</v>
      </c>
      <c r="H2083" s="8">
        <f>VLOOKUP(B2083,'TRM2'!C:D,2,0)</f>
        <v>3665.49</v>
      </c>
      <c r="I2083" s="9">
        <f t="shared" si="225"/>
        <v>8697547.9817999993</v>
      </c>
      <c r="J2083" s="7">
        <f t="shared" si="226"/>
        <v>8697.5479817999985</v>
      </c>
      <c r="K2083" t="e">
        <f>VLOOKUP(A2083,'Cacao Nacional'!B:D,3,0)</f>
        <v>#N/A</v>
      </c>
      <c r="L2083" t="str">
        <f t="shared" si="227"/>
        <v>Abril</v>
      </c>
      <c r="M2083" t="str">
        <f t="shared" si="228"/>
        <v>2021</v>
      </c>
      <c r="N2083" t="str">
        <f t="shared" si="229"/>
        <v>Abril de 2021</v>
      </c>
      <c r="O2083" s="24">
        <f t="shared" si="230"/>
        <v>44301</v>
      </c>
    </row>
    <row r="2084" spans="1:15" x14ac:dyDescent="0.3">
      <c r="A2084" s="1" t="s">
        <v>2181</v>
      </c>
      <c r="B2084" s="1" t="str">
        <f t="shared" si="224"/>
        <v>Abril 16 de 2021</v>
      </c>
      <c r="C2084" s="1" t="s">
        <v>428</v>
      </c>
      <c r="D2084" s="2">
        <v>2379.56</v>
      </c>
      <c r="E2084" s="1" t="s">
        <v>429</v>
      </c>
      <c r="F2084" s="3">
        <v>0.28405020186949625</v>
      </c>
      <c r="G2084" s="1" t="s">
        <v>430</v>
      </c>
      <c r="H2084" s="8">
        <f>VLOOKUP(B2084,'TRM2'!C:D,2,0)</f>
        <v>3620.4</v>
      </c>
      <c r="I2084" s="9">
        <f t="shared" si="225"/>
        <v>8614959.0240000002</v>
      </c>
      <c r="J2084" s="7">
        <f t="shared" si="226"/>
        <v>8614.9590239999998</v>
      </c>
      <c r="K2084" t="e">
        <f>VLOOKUP(A2084,'Cacao Nacional'!B:D,3,0)</f>
        <v>#N/A</v>
      </c>
      <c r="L2084" t="str">
        <f t="shared" si="227"/>
        <v>Abril</v>
      </c>
      <c r="M2084" t="str">
        <f t="shared" si="228"/>
        <v>2021</v>
      </c>
      <c r="N2084" t="str">
        <f t="shared" si="229"/>
        <v>Abril de 2021</v>
      </c>
      <c r="O2084" s="24">
        <f t="shared" si="230"/>
        <v>44302</v>
      </c>
    </row>
    <row r="2085" spans="1:15" x14ac:dyDescent="0.3">
      <c r="A2085" s="1" t="s">
        <v>374</v>
      </c>
      <c r="B2085" s="1" t="str">
        <f t="shared" si="224"/>
        <v>Abril 19 de 2021</v>
      </c>
      <c r="C2085" s="1" t="s">
        <v>428</v>
      </c>
      <c r="D2085" s="2">
        <v>2409.6</v>
      </c>
      <c r="E2085" s="1" t="s">
        <v>429</v>
      </c>
      <c r="F2085" s="3">
        <v>1.2624182621997331</v>
      </c>
      <c r="G2085" s="1" t="s">
        <v>430</v>
      </c>
      <c r="H2085" s="8">
        <f>VLOOKUP(B2085,'TRM2'!C:D,2,0)</f>
        <v>3595.57</v>
      </c>
      <c r="I2085" s="9">
        <f t="shared" si="225"/>
        <v>8663885.4719999991</v>
      </c>
      <c r="J2085" s="7">
        <f t="shared" si="226"/>
        <v>8663.8854719999999</v>
      </c>
      <c r="K2085">
        <f>VLOOKUP(A2085,'Cacao Nacional'!B:D,3,0)</f>
        <v>7456.3</v>
      </c>
      <c r="L2085" t="str">
        <f t="shared" si="227"/>
        <v>Abril</v>
      </c>
      <c r="M2085" t="str">
        <f t="shared" si="228"/>
        <v>2021</v>
      </c>
      <c r="N2085" t="str">
        <f t="shared" si="229"/>
        <v>Abril de 2021</v>
      </c>
      <c r="O2085" s="24">
        <f t="shared" si="230"/>
        <v>44305</v>
      </c>
    </row>
    <row r="2086" spans="1:15" x14ac:dyDescent="0.3">
      <c r="A2086" s="1" t="s">
        <v>2182</v>
      </c>
      <c r="B2086" s="1" t="str">
        <f t="shared" si="224"/>
        <v>Abril 20 de 2021</v>
      </c>
      <c r="C2086" s="1" t="s">
        <v>428</v>
      </c>
      <c r="D2086" s="2">
        <v>2359.69</v>
      </c>
      <c r="E2086" s="1" t="s">
        <v>429</v>
      </c>
      <c r="F2086" s="3">
        <v>-2.0712981407702462</v>
      </c>
      <c r="G2086" s="1" t="s">
        <v>430</v>
      </c>
      <c r="H2086" s="8">
        <f>VLOOKUP(B2086,'TRM2'!C:D,2,0)</f>
        <v>3606.42</v>
      </c>
      <c r="I2086" s="9">
        <f t="shared" si="225"/>
        <v>8510033.2098000012</v>
      </c>
      <c r="J2086" s="7">
        <f t="shared" si="226"/>
        <v>8510.0332098000017</v>
      </c>
      <c r="K2086" t="e">
        <f>VLOOKUP(A2086,'Cacao Nacional'!B:D,3,0)</f>
        <v>#N/A</v>
      </c>
      <c r="L2086" t="str">
        <f t="shared" si="227"/>
        <v>Abril</v>
      </c>
      <c r="M2086" t="str">
        <f t="shared" si="228"/>
        <v>2021</v>
      </c>
      <c r="N2086" t="str">
        <f t="shared" si="229"/>
        <v>Abril de 2021</v>
      </c>
      <c r="O2086" s="24">
        <f t="shared" si="230"/>
        <v>44306</v>
      </c>
    </row>
    <row r="2087" spans="1:15" x14ac:dyDescent="0.3">
      <c r="A2087" s="1" t="s">
        <v>2183</v>
      </c>
      <c r="B2087" s="1" t="str">
        <f t="shared" si="224"/>
        <v>Abril 21 de 2021</v>
      </c>
      <c r="C2087" s="1" t="s">
        <v>428</v>
      </c>
      <c r="D2087" s="2">
        <v>2378.1999999999998</v>
      </c>
      <c r="E2087" s="1" t="s">
        <v>429</v>
      </c>
      <c r="F2087" s="3">
        <v>0.78442507278497442</v>
      </c>
      <c r="G2087" s="1" t="s">
        <v>430</v>
      </c>
      <c r="H2087" s="8">
        <f>VLOOKUP(B2087,'TRM2'!C:D,2,0)</f>
        <v>3636.26</v>
      </c>
      <c r="I2087" s="9">
        <f t="shared" si="225"/>
        <v>8647753.5319999997</v>
      </c>
      <c r="J2087" s="7">
        <f t="shared" si="226"/>
        <v>8647.7535319999988</v>
      </c>
      <c r="K2087" t="e">
        <f>VLOOKUP(A2087,'Cacao Nacional'!B:D,3,0)</f>
        <v>#N/A</v>
      </c>
      <c r="L2087" t="str">
        <f t="shared" si="227"/>
        <v>Abril</v>
      </c>
      <c r="M2087" t="str">
        <f t="shared" si="228"/>
        <v>2021</v>
      </c>
      <c r="N2087" t="str">
        <f t="shared" si="229"/>
        <v>Abril de 2021</v>
      </c>
      <c r="O2087" s="24">
        <f t="shared" si="230"/>
        <v>44307</v>
      </c>
    </row>
    <row r="2088" spans="1:15" x14ac:dyDescent="0.3">
      <c r="A2088" s="1" t="s">
        <v>2184</v>
      </c>
      <c r="B2088" s="1" t="str">
        <f t="shared" si="224"/>
        <v>Abril 22 de 2021</v>
      </c>
      <c r="C2088" s="1" t="s">
        <v>428</v>
      </c>
      <c r="D2088" s="2">
        <v>2383.4699999999998</v>
      </c>
      <c r="E2088" s="1" t="s">
        <v>429</v>
      </c>
      <c r="F2088" s="3">
        <v>0.22159616516693226</v>
      </c>
      <c r="G2088" s="1" t="s">
        <v>430</v>
      </c>
      <c r="H2088" s="8">
        <f>VLOOKUP(B2088,'TRM2'!C:D,2,0)</f>
        <v>3639.12</v>
      </c>
      <c r="I2088" s="9">
        <f t="shared" si="225"/>
        <v>8673733.3463999983</v>
      </c>
      <c r="J2088" s="7">
        <f t="shared" si="226"/>
        <v>8673.7333463999985</v>
      </c>
      <c r="K2088" t="e">
        <f>VLOOKUP(A2088,'Cacao Nacional'!B:D,3,0)</f>
        <v>#N/A</v>
      </c>
      <c r="L2088" t="str">
        <f t="shared" si="227"/>
        <v>Abril</v>
      </c>
      <c r="M2088" t="str">
        <f t="shared" si="228"/>
        <v>2021</v>
      </c>
      <c r="N2088" t="str">
        <f t="shared" si="229"/>
        <v>Abril de 2021</v>
      </c>
      <c r="O2088" s="24">
        <f t="shared" si="230"/>
        <v>44308</v>
      </c>
    </row>
    <row r="2089" spans="1:15" x14ac:dyDescent="0.3">
      <c r="A2089" s="1" t="s">
        <v>2185</v>
      </c>
      <c r="B2089" s="1" t="str">
        <f t="shared" si="224"/>
        <v>Abril 23 de 2021</v>
      </c>
      <c r="C2089" s="1" t="s">
        <v>428</v>
      </c>
      <c r="D2089" s="2">
        <v>2387.8000000000002</v>
      </c>
      <c r="E2089" s="1" t="s">
        <v>429</v>
      </c>
      <c r="F2089" s="3">
        <v>0.18166790435794797</v>
      </c>
      <c r="G2089" s="1" t="s">
        <v>430</v>
      </c>
      <c r="H2089" s="8">
        <f>VLOOKUP(B2089,'TRM2'!C:D,2,0)</f>
        <v>3630.81</v>
      </c>
      <c r="I2089" s="9">
        <f t="shared" si="225"/>
        <v>8669648.1180000007</v>
      </c>
      <c r="J2089" s="7">
        <f t="shared" si="226"/>
        <v>8669.648118000001</v>
      </c>
      <c r="K2089" t="e">
        <f>VLOOKUP(A2089,'Cacao Nacional'!B:D,3,0)</f>
        <v>#N/A</v>
      </c>
      <c r="L2089" t="str">
        <f t="shared" si="227"/>
        <v>Abril</v>
      </c>
      <c r="M2089" t="str">
        <f t="shared" si="228"/>
        <v>2021</v>
      </c>
      <c r="N2089" t="str">
        <f t="shared" si="229"/>
        <v>Abril de 2021</v>
      </c>
      <c r="O2089" s="24">
        <f t="shared" si="230"/>
        <v>44309</v>
      </c>
    </row>
    <row r="2090" spans="1:15" x14ac:dyDescent="0.3">
      <c r="A2090" s="1" t="s">
        <v>375</v>
      </c>
      <c r="B2090" s="1" t="str">
        <f t="shared" si="224"/>
        <v>Abril 26 de 2021</v>
      </c>
      <c r="C2090" s="1" t="s">
        <v>428</v>
      </c>
      <c r="D2090" s="2">
        <v>2412.04</v>
      </c>
      <c r="E2090" s="1" t="s">
        <v>429</v>
      </c>
      <c r="F2090" s="3">
        <v>1.0151603986933486</v>
      </c>
      <c r="G2090" s="1" t="s">
        <v>430</v>
      </c>
      <c r="H2090" s="8">
        <f>VLOOKUP(B2090,'TRM2'!C:D,2,0)</f>
        <v>3640.07</v>
      </c>
      <c r="I2090" s="9">
        <f t="shared" si="225"/>
        <v>8779994.4428000003</v>
      </c>
      <c r="J2090" s="7">
        <f t="shared" si="226"/>
        <v>8779.9944427999999</v>
      </c>
      <c r="K2090">
        <f>VLOOKUP(A2090,'Cacao Nacional'!B:D,3,0)</f>
        <v>7447.7</v>
      </c>
      <c r="L2090" t="str">
        <f t="shared" si="227"/>
        <v>Abril</v>
      </c>
      <c r="M2090" t="str">
        <f t="shared" si="228"/>
        <v>2021</v>
      </c>
      <c r="N2090" t="str">
        <f t="shared" si="229"/>
        <v>Abril de 2021</v>
      </c>
      <c r="O2090" s="24">
        <f t="shared" si="230"/>
        <v>44312</v>
      </c>
    </row>
    <row r="2091" spans="1:15" x14ac:dyDescent="0.3">
      <c r="A2091" s="1" t="s">
        <v>2186</v>
      </c>
      <c r="B2091" s="1" t="str">
        <f t="shared" si="224"/>
        <v>Abril 27 de 2021</v>
      </c>
      <c r="C2091" s="1" t="s">
        <v>428</v>
      </c>
      <c r="D2091" s="2">
        <v>2410.08</v>
      </c>
      <c r="E2091" s="1" t="s">
        <v>429</v>
      </c>
      <c r="F2091" s="3">
        <v>-8.1259017263396807E-2</v>
      </c>
      <c r="G2091" s="1" t="s">
        <v>430</v>
      </c>
      <c r="H2091" s="8">
        <f>VLOOKUP(B2091,'TRM2'!C:D,2,0)</f>
        <v>3659.62</v>
      </c>
      <c r="I2091" s="9">
        <f t="shared" si="225"/>
        <v>8819976.9695999995</v>
      </c>
      <c r="J2091" s="7">
        <f t="shared" si="226"/>
        <v>8819.9769696000003</v>
      </c>
      <c r="K2091" t="e">
        <f>VLOOKUP(A2091,'Cacao Nacional'!B:D,3,0)</f>
        <v>#N/A</v>
      </c>
      <c r="L2091" t="str">
        <f t="shared" si="227"/>
        <v>Abril</v>
      </c>
      <c r="M2091" t="str">
        <f t="shared" si="228"/>
        <v>2021</v>
      </c>
      <c r="N2091" t="str">
        <f t="shared" si="229"/>
        <v>Abril de 2021</v>
      </c>
      <c r="O2091" s="24">
        <f t="shared" si="230"/>
        <v>44313</v>
      </c>
    </row>
    <row r="2092" spans="1:15" x14ac:dyDescent="0.3">
      <c r="A2092" s="1" t="s">
        <v>2187</v>
      </c>
      <c r="B2092" s="1" t="str">
        <f t="shared" si="224"/>
        <v>Abril 28 de 2021</v>
      </c>
      <c r="C2092" s="1" t="s">
        <v>428</v>
      </c>
      <c r="D2092" s="2">
        <v>2406.1799999999998</v>
      </c>
      <c r="E2092" s="1" t="s">
        <v>429</v>
      </c>
      <c r="F2092" s="3">
        <v>-0.16182035451105736</v>
      </c>
      <c r="G2092" s="1" t="s">
        <v>430</v>
      </c>
      <c r="H2092" s="8">
        <f>VLOOKUP(B2092,'TRM2'!C:D,2,0)</f>
        <v>3717.46</v>
      </c>
      <c r="I2092" s="9">
        <f t="shared" si="225"/>
        <v>8944877.9027999993</v>
      </c>
      <c r="J2092" s="7">
        <f t="shared" si="226"/>
        <v>8944.877902799999</v>
      </c>
      <c r="K2092" t="e">
        <f>VLOOKUP(A2092,'Cacao Nacional'!B:D,3,0)</f>
        <v>#N/A</v>
      </c>
      <c r="L2092" t="str">
        <f t="shared" si="227"/>
        <v>Abril</v>
      </c>
      <c r="M2092" t="str">
        <f t="shared" si="228"/>
        <v>2021</v>
      </c>
      <c r="N2092" t="str">
        <f t="shared" si="229"/>
        <v>Abril de 2021</v>
      </c>
      <c r="O2092" s="24">
        <f t="shared" si="230"/>
        <v>44314</v>
      </c>
    </row>
    <row r="2093" spans="1:15" x14ac:dyDescent="0.3">
      <c r="A2093" s="1" t="s">
        <v>2188</v>
      </c>
      <c r="B2093" s="1" t="str">
        <f t="shared" si="224"/>
        <v>Abril 29 de 2021</v>
      </c>
      <c r="C2093" s="1" t="s">
        <v>428</v>
      </c>
      <c r="D2093" s="2">
        <v>2425.04</v>
      </c>
      <c r="E2093" s="1" t="s">
        <v>429</v>
      </c>
      <c r="F2093" s="3">
        <v>0.7838150096834039</v>
      </c>
      <c r="G2093" s="1" t="s">
        <v>430</v>
      </c>
      <c r="H2093" s="8">
        <f>VLOOKUP(B2093,'TRM2'!C:D,2,0)</f>
        <v>3699.74</v>
      </c>
      <c r="I2093" s="9">
        <f t="shared" si="225"/>
        <v>8972017.489599999</v>
      </c>
      <c r="J2093" s="7">
        <f t="shared" si="226"/>
        <v>8972.017489599999</v>
      </c>
      <c r="K2093" t="e">
        <f>VLOOKUP(A2093,'Cacao Nacional'!B:D,3,0)</f>
        <v>#N/A</v>
      </c>
      <c r="L2093" t="str">
        <f t="shared" si="227"/>
        <v>Abril</v>
      </c>
      <c r="M2093" t="str">
        <f t="shared" si="228"/>
        <v>2021</v>
      </c>
      <c r="N2093" t="str">
        <f t="shared" si="229"/>
        <v>Abril de 2021</v>
      </c>
      <c r="O2093" s="24">
        <f t="shared" si="230"/>
        <v>44315</v>
      </c>
    </row>
    <row r="2094" spans="1:15" x14ac:dyDescent="0.3">
      <c r="A2094" s="1" t="s">
        <v>2189</v>
      </c>
      <c r="B2094" s="1" t="str">
        <f t="shared" si="224"/>
        <v>Abril 30 de 2021</v>
      </c>
      <c r="C2094" s="1" t="s">
        <v>428</v>
      </c>
      <c r="D2094" s="2">
        <v>2336.0700000000002</v>
      </c>
      <c r="E2094" s="1" t="s">
        <v>429</v>
      </c>
      <c r="F2094" s="3">
        <v>-3.6688054630026641</v>
      </c>
      <c r="G2094" s="1" t="s">
        <v>430</v>
      </c>
      <c r="H2094" s="8">
        <f>VLOOKUP(B2094,'TRM2'!C:D,2,0)</f>
        <v>3712.89</v>
      </c>
      <c r="I2094" s="9">
        <f t="shared" si="225"/>
        <v>8673570.9423000012</v>
      </c>
      <c r="J2094" s="7">
        <f t="shared" si="226"/>
        <v>8673.5709423000008</v>
      </c>
      <c r="K2094" t="e">
        <f>VLOOKUP(A2094,'Cacao Nacional'!B:D,3,0)</f>
        <v>#N/A</v>
      </c>
      <c r="L2094" t="str">
        <f t="shared" si="227"/>
        <v>Abril</v>
      </c>
      <c r="M2094" t="str">
        <f t="shared" si="228"/>
        <v>2021</v>
      </c>
      <c r="N2094" t="str">
        <f t="shared" si="229"/>
        <v>Abril de 2021</v>
      </c>
      <c r="O2094" s="24">
        <f t="shared" si="230"/>
        <v>44316</v>
      </c>
    </row>
    <row r="2095" spans="1:15" x14ac:dyDescent="0.3">
      <c r="A2095" s="1" t="s">
        <v>376</v>
      </c>
      <c r="B2095" s="1" t="str">
        <f t="shared" si="224"/>
        <v>Mayo 3 de 2021</v>
      </c>
      <c r="C2095" s="1" t="s">
        <v>428</v>
      </c>
      <c r="D2095" s="2">
        <v>2320.39</v>
      </c>
      <c r="E2095" s="1" t="s">
        <v>429</v>
      </c>
      <c r="F2095" s="3">
        <v>-0.67121276331618018</v>
      </c>
      <c r="G2095" s="1" t="s">
        <v>430</v>
      </c>
      <c r="H2095" s="8">
        <f>VLOOKUP(B2095,'TRM2'!C:D,2,0)</f>
        <v>3740.14</v>
      </c>
      <c r="I2095" s="9">
        <f t="shared" si="225"/>
        <v>8678583.4545999989</v>
      </c>
      <c r="J2095" s="7">
        <f t="shared" si="226"/>
        <v>8678.5834545999987</v>
      </c>
      <c r="K2095">
        <f>VLOOKUP(A2095,'Cacao Nacional'!B:D,3,0)</f>
        <v>7531.3</v>
      </c>
      <c r="L2095" t="str">
        <f t="shared" si="227"/>
        <v>Mayo</v>
      </c>
      <c r="M2095" t="str">
        <f t="shared" si="228"/>
        <v>2021</v>
      </c>
      <c r="N2095" t="str">
        <f t="shared" si="229"/>
        <v>Mayo de 2021</v>
      </c>
      <c r="O2095" s="24">
        <f t="shared" si="230"/>
        <v>44319</v>
      </c>
    </row>
    <row r="2096" spans="1:15" x14ac:dyDescent="0.3">
      <c r="A2096" s="1" t="s">
        <v>2190</v>
      </c>
      <c r="B2096" s="1" t="str">
        <f t="shared" si="224"/>
        <v>Mayo 4 de 2021</v>
      </c>
      <c r="C2096" s="1" t="s">
        <v>428</v>
      </c>
      <c r="D2096" s="2">
        <v>2300.09</v>
      </c>
      <c r="E2096" s="1" t="s">
        <v>429</v>
      </c>
      <c r="F2096" s="3">
        <v>-0.87485293420501409</v>
      </c>
      <c r="G2096" s="1" t="s">
        <v>430</v>
      </c>
      <c r="H2096" s="8">
        <f>VLOOKUP(B2096,'TRM2'!C:D,2,0)</f>
        <v>3816.65</v>
      </c>
      <c r="I2096" s="9">
        <f t="shared" si="225"/>
        <v>8778638.4985000007</v>
      </c>
      <c r="J2096" s="7">
        <f t="shared" si="226"/>
        <v>8778.6384985000004</v>
      </c>
      <c r="K2096" t="e">
        <f>VLOOKUP(A2096,'Cacao Nacional'!B:D,3,0)</f>
        <v>#N/A</v>
      </c>
      <c r="L2096" t="str">
        <f t="shared" si="227"/>
        <v>Mayo</v>
      </c>
      <c r="M2096" t="str">
        <f t="shared" si="228"/>
        <v>2021</v>
      </c>
      <c r="N2096" t="str">
        <f t="shared" si="229"/>
        <v>Mayo de 2021</v>
      </c>
      <c r="O2096" s="24">
        <f t="shared" si="230"/>
        <v>44320</v>
      </c>
    </row>
    <row r="2097" spans="1:15" x14ac:dyDescent="0.3">
      <c r="A2097" s="1" t="s">
        <v>2191</v>
      </c>
      <c r="B2097" s="1" t="str">
        <f t="shared" si="224"/>
        <v>Mayo 5 de 2021</v>
      </c>
      <c r="C2097" s="1" t="s">
        <v>428</v>
      </c>
      <c r="D2097" s="2">
        <v>2345.64</v>
      </c>
      <c r="E2097" s="1" t="s">
        <v>429</v>
      </c>
      <c r="F2097" s="3">
        <v>1.9803572903668867</v>
      </c>
      <c r="G2097" s="1" t="s">
        <v>430</v>
      </c>
      <c r="H2097" s="8">
        <f>VLOOKUP(B2097,'TRM2'!C:D,2,0)</f>
        <v>3831.35</v>
      </c>
      <c r="I2097" s="9">
        <f t="shared" si="225"/>
        <v>8986967.8139999993</v>
      </c>
      <c r="J2097" s="7">
        <f t="shared" si="226"/>
        <v>8986.9678139999996</v>
      </c>
      <c r="K2097" t="e">
        <f>VLOOKUP(A2097,'Cacao Nacional'!B:D,3,0)</f>
        <v>#N/A</v>
      </c>
      <c r="L2097" t="str">
        <f t="shared" si="227"/>
        <v>Mayo</v>
      </c>
      <c r="M2097" t="str">
        <f t="shared" si="228"/>
        <v>2021</v>
      </c>
      <c r="N2097" t="str">
        <f t="shared" si="229"/>
        <v>Mayo de 2021</v>
      </c>
      <c r="O2097" s="24">
        <f t="shared" si="230"/>
        <v>44321</v>
      </c>
    </row>
    <row r="2098" spans="1:15" x14ac:dyDescent="0.3">
      <c r="A2098" s="1" t="s">
        <v>2192</v>
      </c>
      <c r="B2098" s="1" t="str">
        <f t="shared" si="224"/>
        <v>Mayo 6 de 2021</v>
      </c>
      <c r="C2098" s="1" t="s">
        <v>428</v>
      </c>
      <c r="D2098" s="2">
        <v>2357.98</v>
      </c>
      <c r="E2098" s="1" t="s">
        <v>429</v>
      </c>
      <c r="F2098" s="3">
        <v>0.52608243379206299</v>
      </c>
      <c r="G2098" s="1" t="s">
        <v>430</v>
      </c>
      <c r="H2098" s="8">
        <f>VLOOKUP(B2098,'TRM2'!C:D,2,0)</f>
        <v>3846.28</v>
      </c>
      <c r="I2098" s="9">
        <f t="shared" si="225"/>
        <v>9069451.3144000005</v>
      </c>
      <c r="J2098" s="7">
        <f t="shared" si="226"/>
        <v>9069.4513144000011</v>
      </c>
      <c r="K2098" t="e">
        <f>VLOOKUP(A2098,'Cacao Nacional'!B:D,3,0)</f>
        <v>#N/A</v>
      </c>
      <c r="L2098" t="str">
        <f t="shared" si="227"/>
        <v>Mayo</v>
      </c>
      <c r="M2098" t="str">
        <f t="shared" si="228"/>
        <v>2021</v>
      </c>
      <c r="N2098" t="str">
        <f t="shared" si="229"/>
        <v>Mayo de 2021</v>
      </c>
      <c r="O2098" s="24">
        <f t="shared" si="230"/>
        <v>44322</v>
      </c>
    </row>
    <row r="2099" spans="1:15" x14ac:dyDescent="0.3">
      <c r="A2099" s="1" t="s">
        <v>2193</v>
      </c>
      <c r="B2099" s="1" t="str">
        <f t="shared" si="224"/>
        <v>Mayo 7 de 2021</v>
      </c>
      <c r="C2099" s="1" t="s">
        <v>428</v>
      </c>
      <c r="D2099" s="2">
        <v>2408.1999999999998</v>
      </c>
      <c r="E2099" s="1" t="s">
        <v>429</v>
      </c>
      <c r="F2099" s="3">
        <v>2.1297890567349933</v>
      </c>
      <c r="G2099" s="1" t="s">
        <v>430</v>
      </c>
      <c r="H2099" s="8">
        <f>VLOOKUP(B2099,'TRM2'!C:D,2,0)</f>
        <v>3800.33</v>
      </c>
      <c r="I2099" s="9">
        <f t="shared" si="225"/>
        <v>9151954.7059999984</v>
      </c>
      <c r="J2099" s="7">
        <f t="shared" si="226"/>
        <v>9151.9547059999986</v>
      </c>
      <c r="K2099" t="e">
        <f>VLOOKUP(A2099,'Cacao Nacional'!B:D,3,0)</f>
        <v>#N/A</v>
      </c>
      <c r="L2099" t="str">
        <f t="shared" si="227"/>
        <v>Mayo</v>
      </c>
      <c r="M2099" t="str">
        <f t="shared" si="228"/>
        <v>2021</v>
      </c>
      <c r="N2099" t="str">
        <f t="shared" si="229"/>
        <v>Mayo de 2021</v>
      </c>
      <c r="O2099" s="24">
        <f t="shared" si="230"/>
        <v>44323</v>
      </c>
    </row>
    <row r="2100" spans="1:15" x14ac:dyDescent="0.3">
      <c r="A2100" s="1" t="s">
        <v>377</v>
      </c>
      <c r="B2100" s="1" t="str">
        <f t="shared" si="224"/>
        <v>Mayo 10 de 2021</v>
      </c>
      <c r="C2100" s="1" t="s">
        <v>428</v>
      </c>
      <c r="D2100" s="2">
        <v>2462.71</v>
      </c>
      <c r="E2100" s="1" t="s">
        <v>429</v>
      </c>
      <c r="F2100" s="3">
        <v>2.2635163192425969</v>
      </c>
      <c r="G2100" s="1" t="s">
        <v>430</v>
      </c>
      <c r="H2100" s="8">
        <f>VLOOKUP(B2100,'TRM2'!C:D,2,0)</f>
        <v>3765.33</v>
      </c>
      <c r="I2100" s="9">
        <f t="shared" si="225"/>
        <v>9272915.8443</v>
      </c>
      <c r="J2100" s="7">
        <f t="shared" si="226"/>
        <v>9272.9158442999997</v>
      </c>
      <c r="K2100">
        <f>VLOOKUP(A2100,'Cacao Nacional'!B:D,3,0)</f>
        <v>7547.3</v>
      </c>
      <c r="L2100" t="str">
        <f t="shared" si="227"/>
        <v>Mayo</v>
      </c>
      <c r="M2100" t="str">
        <f t="shared" si="228"/>
        <v>2021</v>
      </c>
      <c r="N2100" t="str">
        <f t="shared" si="229"/>
        <v>Mayo de 2021</v>
      </c>
      <c r="O2100" s="24">
        <f t="shared" si="230"/>
        <v>44326</v>
      </c>
    </row>
    <row r="2101" spans="1:15" x14ac:dyDescent="0.3">
      <c r="A2101" s="1" t="s">
        <v>2194</v>
      </c>
      <c r="B2101" s="1" t="str">
        <f t="shared" si="224"/>
        <v>Mayo 11 de 2021</v>
      </c>
      <c r="C2101" s="1" t="s">
        <v>428</v>
      </c>
      <c r="D2101" s="2">
        <v>2436.79</v>
      </c>
      <c r="E2101" s="1" t="s">
        <v>429</v>
      </c>
      <c r="F2101" s="3">
        <v>-1.0524990762209141</v>
      </c>
      <c r="G2101" s="1" t="s">
        <v>430</v>
      </c>
      <c r="H2101" s="8">
        <f>VLOOKUP(B2101,'TRM2'!C:D,2,0)</f>
        <v>3714.94</v>
      </c>
      <c r="I2101" s="9">
        <f t="shared" si="225"/>
        <v>9052528.6425999999</v>
      </c>
      <c r="J2101" s="7">
        <f t="shared" si="226"/>
        <v>9052.5286426000002</v>
      </c>
      <c r="K2101" t="e">
        <f>VLOOKUP(A2101,'Cacao Nacional'!B:D,3,0)</f>
        <v>#N/A</v>
      </c>
      <c r="L2101" t="str">
        <f t="shared" si="227"/>
        <v>Mayo</v>
      </c>
      <c r="M2101" t="str">
        <f t="shared" si="228"/>
        <v>2021</v>
      </c>
      <c r="N2101" t="str">
        <f t="shared" si="229"/>
        <v>Mayo de 2021</v>
      </c>
      <c r="O2101" s="24">
        <f t="shared" si="230"/>
        <v>44327</v>
      </c>
    </row>
    <row r="2102" spans="1:15" x14ac:dyDescent="0.3">
      <c r="A2102" s="1" t="s">
        <v>2195</v>
      </c>
      <c r="B2102" s="1" t="str">
        <f t="shared" si="224"/>
        <v>Mayo 12 de 2021</v>
      </c>
      <c r="C2102" s="1" t="s">
        <v>428</v>
      </c>
      <c r="D2102" s="2">
        <v>2473.4699999999998</v>
      </c>
      <c r="E2102" s="1" t="s">
        <v>429</v>
      </c>
      <c r="F2102" s="3">
        <v>1.5052589677403403</v>
      </c>
      <c r="G2102" s="1" t="s">
        <v>430</v>
      </c>
      <c r="H2102" s="8">
        <f>VLOOKUP(B2102,'TRM2'!C:D,2,0)</f>
        <v>3703.2</v>
      </c>
      <c r="I2102" s="9">
        <f t="shared" si="225"/>
        <v>9159754.1039999984</v>
      </c>
      <c r="J2102" s="7">
        <f t="shared" si="226"/>
        <v>9159.7541039999978</v>
      </c>
      <c r="K2102" t="e">
        <f>VLOOKUP(A2102,'Cacao Nacional'!B:D,3,0)</f>
        <v>#N/A</v>
      </c>
      <c r="L2102" t="str">
        <f t="shared" si="227"/>
        <v>Mayo</v>
      </c>
      <c r="M2102" t="str">
        <f t="shared" si="228"/>
        <v>2021</v>
      </c>
      <c r="N2102" t="str">
        <f t="shared" si="229"/>
        <v>Mayo de 2021</v>
      </c>
      <c r="O2102" s="24">
        <f t="shared" si="230"/>
        <v>44328</v>
      </c>
    </row>
    <row r="2103" spans="1:15" x14ac:dyDescent="0.3">
      <c r="A2103" s="1" t="s">
        <v>2196</v>
      </c>
      <c r="B2103" s="1" t="str">
        <f t="shared" si="224"/>
        <v>Mayo 13 de 2021</v>
      </c>
      <c r="C2103" s="1" t="s">
        <v>428</v>
      </c>
      <c r="D2103" s="2">
        <v>2474.2800000000002</v>
      </c>
      <c r="E2103" s="1" t="s">
        <v>429</v>
      </c>
      <c r="F2103" s="3">
        <v>3.2747516646670478E-2</v>
      </c>
      <c r="G2103" s="1" t="s">
        <v>430</v>
      </c>
      <c r="H2103" s="8">
        <f>VLOOKUP(B2103,'TRM2'!C:D,2,0)</f>
        <v>3734.09</v>
      </c>
      <c r="I2103" s="9">
        <f t="shared" si="225"/>
        <v>9239184.2052000016</v>
      </c>
      <c r="J2103" s="7">
        <f t="shared" si="226"/>
        <v>9239.1842052000011</v>
      </c>
      <c r="K2103" t="e">
        <f>VLOOKUP(A2103,'Cacao Nacional'!B:D,3,0)</f>
        <v>#N/A</v>
      </c>
      <c r="L2103" t="str">
        <f t="shared" si="227"/>
        <v>Mayo</v>
      </c>
      <c r="M2103" t="str">
        <f t="shared" si="228"/>
        <v>2021</v>
      </c>
      <c r="N2103" t="str">
        <f t="shared" si="229"/>
        <v>Mayo de 2021</v>
      </c>
      <c r="O2103" s="24">
        <f t="shared" si="230"/>
        <v>44329</v>
      </c>
    </row>
    <row r="2104" spans="1:15" x14ac:dyDescent="0.3">
      <c r="A2104" s="1" t="s">
        <v>2197</v>
      </c>
      <c r="B2104" s="1" t="str">
        <f t="shared" si="224"/>
        <v>Mayo 14 de 2021</v>
      </c>
      <c r="C2104" s="1" t="s">
        <v>428</v>
      </c>
      <c r="D2104" s="2">
        <v>2456.34</v>
      </c>
      <c r="E2104" s="1" t="s">
        <v>429</v>
      </c>
      <c r="F2104" s="3">
        <v>-0.72505941122266082</v>
      </c>
      <c r="G2104" s="1" t="s">
        <v>430</v>
      </c>
      <c r="H2104" s="8">
        <f>VLOOKUP(B2104,'TRM2'!C:D,2,0)</f>
        <v>3728.09</v>
      </c>
      <c r="I2104" s="9">
        <f t="shared" si="225"/>
        <v>9157456.5906000007</v>
      </c>
      <c r="J2104" s="7">
        <f t="shared" si="226"/>
        <v>9157.4565906000007</v>
      </c>
      <c r="K2104" t="e">
        <f>VLOOKUP(A2104,'Cacao Nacional'!B:D,3,0)</f>
        <v>#N/A</v>
      </c>
      <c r="L2104" t="str">
        <f t="shared" si="227"/>
        <v>Mayo</v>
      </c>
      <c r="M2104" t="str">
        <f t="shared" si="228"/>
        <v>2021</v>
      </c>
      <c r="N2104" t="str">
        <f t="shared" si="229"/>
        <v>Mayo de 2021</v>
      </c>
      <c r="O2104" s="24">
        <f t="shared" si="230"/>
        <v>44330</v>
      </c>
    </row>
    <row r="2105" spans="1:15" x14ac:dyDescent="0.3">
      <c r="A2105" s="1" t="s">
        <v>378</v>
      </c>
      <c r="B2105" s="1" t="str">
        <f t="shared" si="224"/>
        <v>Mayo 17 de 2021</v>
      </c>
      <c r="C2105" s="1" t="s">
        <v>428</v>
      </c>
      <c r="D2105" s="2">
        <v>2504.44</v>
      </c>
      <c r="E2105" s="1" t="s">
        <v>429</v>
      </c>
      <c r="F2105" s="3">
        <v>1.9581979693364886</v>
      </c>
      <c r="G2105" s="1" t="s">
        <v>430</v>
      </c>
      <c r="H2105" s="8">
        <f>VLOOKUP(B2105,'TRM2'!C:D,2,0)</f>
        <v>3682.84</v>
      </c>
      <c r="I2105" s="9">
        <f t="shared" si="225"/>
        <v>9223451.8096000012</v>
      </c>
      <c r="J2105" s="7">
        <f t="shared" si="226"/>
        <v>9223.4518096000011</v>
      </c>
      <c r="K2105">
        <f>VLOOKUP(A2105,'Cacao Nacional'!B:D,3,0)</f>
        <v>7567.3</v>
      </c>
      <c r="L2105" t="str">
        <f t="shared" si="227"/>
        <v>Mayo</v>
      </c>
      <c r="M2105" t="str">
        <f t="shared" si="228"/>
        <v>2021</v>
      </c>
      <c r="N2105" t="str">
        <f t="shared" si="229"/>
        <v>Mayo de 2021</v>
      </c>
      <c r="O2105" s="24">
        <f t="shared" si="230"/>
        <v>44333</v>
      </c>
    </row>
    <row r="2106" spans="1:15" x14ac:dyDescent="0.3">
      <c r="A2106" s="1" t="s">
        <v>2198</v>
      </c>
      <c r="B2106" s="1" t="str">
        <f t="shared" si="224"/>
        <v>Mayo 18 de 2021</v>
      </c>
      <c r="C2106" s="1" t="s">
        <v>428</v>
      </c>
      <c r="D2106" s="2">
        <v>2488.91</v>
      </c>
      <c r="E2106" s="1" t="s">
        <v>429</v>
      </c>
      <c r="F2106" s="3">
        <v>-0.62009870470046002</v>
      </c>
      <c r="G2106" s="1" t="s">
        <v>430</v>
      </c>
      <c r="H2106" s="8">
        <f>VLOOKUP(B2106,'TRM2'!C:D,2,0)</f>
        <v>3682.84</v>
      </c>
      <c r="I2106" s="9">
        <f t="shared" si="225"/>
        <v>9166257.3044000007</v>
      </c>
      <c r="J2106" s="7">
        <f t="shared" si="226"/>
        <v>9166.2573044000001</v>
      </c>
      <c r="K2106" t="e">
        <f>VLOOKUP(A2106,'Cacao Nacional'!B:D,3,0)</f>
        <v>#N/A</v>
      </c>
      <c r="L2106" t="str">
        <f t="shared" si="227"/>
        <v>Mayo</v>
      </c>
      <c r="M2106" t="str">
        <f t="shared" si="228"/>
        <v>2021</v>
      </c>
      <c r="N2106" t="str">
        <f t="shared" si="229"/>
        <v>Mayo de 2021</v>
      </c>
      <c r="O2106" s="24">
        <f t="shared" si="230"/>
        <v>44334</v>
      </c>
    </row>
    <row r="2107" spans="1:15" x14ac:dyDescent="0.3">
      <c r="A2107" s="1" t="s">
        <v>2199</v>
      </c>
      <c r="B2107" s="1" t="str">
        <f t="shared" si="224"/>
        <v>Mayo 19 de 2021</v>
      </c>
      <c r="C2107" s="1" t="s">
        <v>428</v>
      </c>
      <c r="D2107" s="2">
        <v>2444.77</v>
      </c>
      <c r="E2107" s="1" t="s">
        <v>429</v>
      </c>
      <c r="F2107" s="3">
        <v>-1.7734671000558428</v>
      </c>
      <c r="G2107" s="1" t="s">
        <v>430</v>
      </c>
      <c r="H2107" s="8">
        <f>VLOOKUP(B2107,'TRM2'!C:D,2,0)</f>
        <v>3655.74</v>
      </c>
      <c r="I2107" s="9">
        <f t="shared" si="225"/>
        <v>8937443.4797999989</v>
      </c>
      <c r="J2107" s="7">
        <f t="shared" si="226"/>
        <v>8937.4434797999984</v>
      </c>
      <c r="K2107" t="e">
        <f>VLOOKUP(A2107,'Cacao Nacional'!B:D,3,0)</f>
        <v>#N/A</v>
      </c>
      <c r="L2107" t="str">
        <f t="shared" si="227"/>
        <v>Mayo</v>
      </c>
      <c r="M2107" t="str">
        <f t="shared" si="228"/>
        <v>2021</v>
      </c>
      <c r="N2107" t="str">
        <f t="shared" si="229"/>
        <v>Mayo de 2021</v>
      </c>
      <c r="O2107" s="24">
        <f t="shared" si="230"/>
        <v>44335</v>
      </c>
    </row>
    <row r="2108" spans="1:15" x14ac:dyDescent="0.3">
      <c r="A2108" s="1" t="s">
        <v>2200</v>
      </c>
      <c r="B2108" s="1" t="str">
        <f t="shared" si="224"/>
        <v>Mayo 20 de 2021</v>
      </c>
      <c r="C2108" s="1" t="s">
        <v>428</v>
      </c>
      <c r="D2108" s="2">
        <v>2419.25</v>
      </c>
      <c r="E2108" s="1" t="s">
        <v>429</v>
      </c>
      <c r="F2108" s="3">
        <v>-1.0438609766971938</v>
      </c>
      <c r="G2108" s="1" t="s">
        <v>430</v>
      </c>
      <c r="H2108" s="8">
        <f>VLOOKUP(B2108,'TRM2'!C:D,2,0)</f>
        <v>3682.66</v>
      </c>
      <c r="I2108" s="9">
        <f t="shared" si="225"/>
        <v>8909275.2050000001</v>
      </c>
      <c r="J2108" s="7">
        <f t="shared" si="226"/>
        <v>8909.2752049999999</v>
      </c>
      <c r="K2108" t="e">
        <f>VLOOKUP(A2108,'Cacao Nacional'!B:D,3,0)</f>
        <v>#N/A</v>
      </c>
      <c r="L2108" t="str">
        <f t="shared" si="227"/>
        <v>Mayo</v>
      </c>
      <c r="M2108" t="str">
        <f t="shared" si="228"/>
        <v>2021</v>
      </c>
      <c r="N2108" t="str">
        <f t="shared" si="229"/>
        <v>Mayo de 2021</v>
      </c>
      <c r="O2108" s="24">
        <f t="shared" si="230"/>
        <v>44336</v>
      </c>
    </row>
    <row r="2109" spans="1:15" x14ac:dyDescent="0.3">
      <c r="A2109" s="1" t="s">
        <v>2201</v>
      </c>
      <c r="B2109" s="1" t="str">
        <f t="shared" si="224"/>
        <v>Mayo 21 de 2021</v>
      </c>
      <c r="C2109" s="1" t="s">
        <v>428</v>
      </c>
      <c r="D2109" s="2">
        <v>2418.0300000000002</v>
      </c>
      <c r="E2109" s="1" t="s">
        <v>429</v>
      </c>
      <c r="F2109" s="3">
        <v>-5.042885191690813E-2</v>
      </c>
      <c r="G2109" s="1" t="s">
        <v>430</v>
      </c>
      <c r="H2109" s="8">
        <f>VLOOKUP(B2109,'TRM2'!C:D,2,0)</f>
        <v>3721.57</v>
      </c>
      <c r="I2109" s="9">
        <f t="shared" si="225"/>
        <v>8998867.9071000014</v>
      </c>
      <c r="J2109" s="7">
        <f t="shared" si="226"/>
        <v>8998.8679071000006</v>
      </c>
      <c r="K2109" t="e">
        <f>VLOOKUP(A2109,'Cacao Nacional'!B:D,3,0)</f>
        <v>#N/A</v>
      </c>
      <c r="L2109" t="str">
        <f t="shared" si="227"/>
        <v>Mayo</v>
      </c>
      <c r="M2109" t="str">
        <f t="shared" si="228"/>
        <v>2021</v>
      </c>
      <c r="N2109" t="str">
        <f t="shared" si="229"/>
        <v>Mayo de 2021</v>
      </c>
      <c r="O2109" s="24">
        <f t="shared" si="230"/>
        <v>44337</v>
      </c>
    </row>
    <row r="2110" spans="1:15" x14ac:dyDescent="0.3">
      <c r="A2110" s="1" t="s">
        <v>379</v>
      </c>
      <c r="B2110" s="1" t="str">
        <f t="shared" si="224"/>
        <v>Mayo 24 de 2021</v>
      </c>
      <c r="C2110" s="1" t="s">
        <v>428</v>
      </c>
      <c r="D2110" s="2">
        <v>2384.38</v>
      </c>
      <c r="E2110" s="1" t="s">
        <v>429</v>
      </c>
      <c r="F2110" s="3">
        <v>-1.3916287225551416</v>
      </c>
      <c r="G2110" s="1" t="s">
        <v>430</v>
      </c>
      <c r="H2110" s="8">
        <f>VLOOKUP(B2110,'TRM2'!C:D,2,0)</f>
        <v>3738.19</v>
      </c>
      <c r="I2110" s="9">
        <f t="shared" si="225"/>
        <v>8913265.4722000007</v>
      </c>
      <c r="J2110" s="7">
        <f t="shared" si="226"/>
        <v>8913.2654722000007</v>
      </c>
      <c r="K2110">
        <f>VLOOKUP(A2110,'Cacao Nacional'!B:D,3,0)</f>
        <v>7555.7</v>
      </c>
      <c r="L2110" t="str">
        <f t="shared" si="227"/>
        <v>Mayo</v>
      </c>
      <c r="M2110" t="str">
        <f t="shared" si="228"/>
        <v>2021</v>
      </c>
      <c r="N2110" t="str">
        <f t="shared" si="229"/>
        <v>Mayo de 2021</v>
      </c>
      <c r="O2110" s="24">
        <f t="shared" si="230"/>
        <v>44340</v>
      </c>
    </row>
    <row r="2111" spans="1:15" x14ac:dyDescent="0.3">
      <c r="A2111" s="1" t="s">
        <v>2202</v>
      </c>
      <c r="B2111" s="1" t="str">
        <f t="shared" si="224"/>
        <v>Mayo 25 de 2021</v>
      </c>
      <c r="C2111" s="1" t="s">
        <v>428</v>
      </c>
      <c r="D2111" s="2">
        <v>2374.0500000000002</v>
      </c>
      <c r="E2111" s="1" t="s">
        <v>429</v>
      </c>
      <c r="F2111" s="3">
        <v>-0.43323631300379661</v>
      </c>
      <c r="G2111" s="1" t="s">
        <v>430</v>
      </c>
      <c r="H2111" s="8">
        <f>VLOOKUP(B2111,'TRM2'!C:D,2,0)</f>
        <v>3750.66</v>
      </c>
      <c r="I2111" s="9">
        <f t="shared" si="225"/>
        <v>8904254.3729999997</v>
      </c>
      <c r="J2111" s="7">
        <f t="shared" si="226"/>
        <v>8904.2543729999998</v>
      </c>
      <c r="K2111" t="e">
        <f>VLOOKUP(A2111,'Cacao Nacional'!B:D,3,0)</f>
        <v>#N/A</v>
      </c>
      <c r="L2111" t="str">
        <f t="shared" si="227"/>
        <v>Mayo</v>
      </c>
      <c r="M2111" t="str">
        <f t="shared" si="228"/>
        <v>2021</v>
      </c>
      <c r="N2111" t="str">
        <f t="shared" si="229"/>
        <v>Mayo de 2021</v>
      </c>
      <c r="O2111" s="24">
        <f t="shared" si="230"/>
        <v>44341</v>
      </c>
    </row>
    <row r="2112" spans="1:15" x14ac:dyDescent="0.3">
      <c r="A2112" s="1" t="s">
        <v>2203</v>
      </c>
      <c r="B2112" s="1" t="str">
        <f t="shared" si="224"/>
        <v>Mayo 26 de 2021</v>
      </c>
      <c r="C2112" s="1" t="s">
        <v>428</v>
      </c>
      <c r="D2112" s="2">
        <v>2399.44</v>
      </c>
      <c r="E2112" s="1" t="s">
        <v>429</v>
      </c>
      <c r="F2112" s="3">
        <v>1.0694804237484412</v>
      </c>
      <c r="G2112" s="1" t="s">
        <v>430</v>
      </c>
      <c r="H2112" s="8">
        <f>VLOOKUP(B2112,'TRM2'!C:D,2,0)</f>
        <v>3735.41</v>
      </c>
      <c r="I2112" s="9">
        <f t="shared" si="225"/>
        <v>8962892.1703999992</v>
      </c>
      <c r="J2112" s="7">
        <f t="shared" si="226"/>
        <v>8962.8921703999986</v>
      </c>
      <c r="K2112" t="e">
        <f>VLOOKUP(A2112,'Cacao Nacional'!B:D,3,0)</f>
        <v>#N/A</v>
      </c>
      <c r="L2112" t="str">
        <f t="shared" si="227"/>
        <v>Mayo</v>
      </c>
      <c r="M2112" t="str">
        <f t="shared" si="228"/>
        <v>2021</v>
      </c>
      <c r="N2112" t="str">
        <f t="shared" si="229"/>
        <v>Mayo de 2021</v>
      </c>
      <c r="O2112" s="24">
        <f t="shared" si="230"/>
        <v>44342</v>
      </c>
    </row>
    <row r="2113" spans="1:15" x14ac:dyDescent="0.3">
      <c r="A2113" s="1" t="s">
        <v>2204</v>
      </c>
      <c r="B2113" s="1" t="str">
        <f t="shared" si="224"/>
        <v>Mayo 27 de 2021</v>
      </c>
      <c r="C2113" s="1" t="s">
        <v>428</v>
      </c>
      <c r="D2113" s="2">
        <v>2395.41</v>
      </c>
      <c r="E2113" s="1" t="s">
        <v>429</v>
      </c>
      <c r="F2113" s="3">
        <v>-0.16795585636649385</v>
      </c>
      <c r="G2113" s="1" t="s">
        <v>430</v>
      </c>
      <c r="H2113" s="8">
        <f>VLOOKUP(B2113,'TRM2'!C:D,2,0)</f>
        <v>3747.48</v>
      </c>
      <c r="I2113" s="9">
        <f t="shared" si="225"/>
        <v>8976751.0668000001</v>
      </c>
      <c r="J2113" s="7">
        <f t="shared" si="226"/>
        <v>8976.7510667999995</v>
      </c>
      <c r="K2113" t="e">
        <f>VLOOKUP(A2113,'Cacao Nacional'!B:D,3,0)</f>
        <v>#N/A</v>
      </c>
      <c r="L2113" t="str">
        <f t="shared" si="227"/>
        <v>Mayo</v>
      </c>
      <c r="M2113" t="str">
        <f t="shared" si="228"/>
        <v>2021</v>
      </c>
      <c r="N2113" t="str">
        <f t="shared" si="229"/>
        <v>Mayo de 2021</v>
      </c>
      <c r="O2113" s="24">
        <f t="shared" si="230"/>
        <v>44343</v>
      </c>
    </row>
    <row r="2114" spans="1:15" x14ac:dyDescent="0.3">
      <c r="A2114" s="1" t="s">
        <v>2205</v>
      </c>
      <c r="B2114" s="1" t="str">
        <f t="shared" si="224"/>
        <v>Mayo 28 de 2021</v>
      </c>
      <c r="C2114" s="1" t="s">
        <v>428</v>
      </c>
      <c r="D2114" s="2">
        <v>2392.69</v>
      </c>
      <c r="E2114" s="1" t="s">
        <v>429</v>
      </c>
      <c r="F2114" s="3">
        <v>-0.11355049866201611</v>
      </c>
      <c r="G2114" s="1" t="s">
        <v>430</v>
      </c>
      <c r="H2114" s="8">
        <f>VLOOKUP(B2114,'TRM2'!C:D,2,0)</f>
        <v>3709.02</v>
      </c>
      <c r="I2114" s="9">
        <f t="shared" si="225"/>
        <v>8874535.0637999997</v>
      </c>
      <c r="J2114" s="7">
        <f t="shared" si="226"/>
        <v>8874.5350638</v>
      </c>
      <c r="K2114" t="e">
        <f>VLOOKUP(A2114,'Cacao Nacional'!B:D,3,0)</f>
        <v>#N/A</v>
      </c>
      <c r="L2114" t="str">
        <f t="shared" si="227"/>
        <v>Mayo</v>
      </c>
      <c r="M2114" t="str">
        <f t="shared" si="228"/>
        <v>2021</v>
      </c>
      <c r="N2114" t="str">
        <f t="shared" si="229"/>
        <v>Mayo de 2021</v>
      </c>
      <c r="O2114" s="24">
        <f t="shared" si="230"/>
        <v>44344</v>
      </c>
    </row>
    <row r="2115" spans="1:15" x14ac:dyDescent="0.3">
      <c r="A2115" s="1" t="s">
        <v>2206</v>
      </c>
      <c r="B2115" s="1" t="str">
        <f t="shared" ref="B2115:B2178" si="231">MID(A2115,FIND(",",A2115,1)+2,LEN(A2115)-FIND(",",A2115,1))</f>
        <v>Junio 1 de 2021</v>
      </c>
      <c r="C2115" s="1" t="s">
        <v>428</v>
      </c>
      <c r="D2115" s="2">
        <v>2396.5700000000002</v>
      </c>
      <c r="E2115" s="1" t="s">
        <v>429</v>
      </c>
      <c r="F2115" s="3">
        <v>0.16216058076892992</v>
      </c>
      <c r="G2115" s="1" t="s">
        <v>430</v>
      </c>
      <c r="H2115" s="8">
        <f>VLOOKUP(B2115,'TRM2'!C:D,2,0)</f>
        <v>3715.28</v>
      </c>
      <c r="I2115" s="9">
        <f t="shared" ref="I2115:I2178" si="232">D2115*H2115</f>
        <v>8903928.5896000005</v>
      </c>
      <c r="J2115" s="7">
        <f t="shared" ref="J2115:J2178" si="233">I2115/1000</f>
        <v>8903.9285896000001</v>
      </c>
      <c r="K2115" t="e">
        <f>VLOOKUP(A2115,'Cacao Nacional'!B:D,3,0)</f>
        <v>#N/A</v>
      </c>
      <c r="L2115" t="str">
        <f t="shared" ref="L2115:L2178" si="234">MID(A2115,FIND(" ",A2115,1)+1,FIND(" ",A2115,FIND(" ",A2115,1)+1)-FIND(" ",A2115,1)-1)</f>
        <v>Junio</v>
      </c>
      <c r="M2115" t="str">
        <f t="shared" ref="M2115:M2178" si="235">RIGHT(A2115,4)</f>
        <v>2021</v>
      </c>
      <c r="N2115" t="str">
        <f t="shared" ref="N2115:N2178" si="236">_xlfn.CONCAT(L2115," de ",M2115)</f>
        <v>Junio de 2021</v>
      </c>
      <c r="O2115" s="24">
        <f t="shared" ref="O2115:O2178" si="237">VALUE(TEXT(VALUE(MID(A2115,FIND(" ",A2115,FIND(" ",A2115,1)+1)+1,FIND(" ",A2115,FIND(" ",A2115,FIND(" ",A2115,1)+1)+1)-FIND(" ",A2115,FIND(" ",A2115,1)+1)-1))&amp;"/"&amp;MONTH(L2115&amp;1)&amp;"/"&amp;VALUE(M2115),"dd/mm/yyyy"))</f>
        <v>44348</v>
      </c>
    </row>
    <row r="2116" spans="1:15" x14ac:dyDescent="0.3">
      <c r="A2116" s="1" t="s">
        <v>2207</v>
      </c>
      <c r="B2116" s="1" t="str">
        <f t="shared" si="231"/>
        <v>Junio 2 de 2021</v>
      </c>
      <c r="C2116" s="1" t="s">
        <v>428</v>
      </c>
      <c r="D2116" s="2">
        <v>2392.4699999999998</v>
      </c>
      <c r="E2116" s="1" t="s">
        <v>429</v>
      </c>
      <c r="F2116" s="3">
        <v>-0.17107783206834615</v>
      </c>
      <c r="G2116" s="1" t="s">
        <v>430</v>
      </c>
      <c r="H2116" s="8">
        <f>VLOOKUP(B2116,'TRM2'!C:D,2,0)</f>
        <v>3671.38</v>
      </c>
      <c r="I2116" s="9">
        <f t="shared" si="232"/>
        <v>8783666.5086000003</v>
      </c>
      <c r="J2116" s="7">
        <f t="shared" si="233"/>
        <v>8783.6665086000012</v>
      </c>
      <c r="K2116" t="e">
        <f>VLOOKUP(A2116,'Cacao Nacional'!B:D,3,0)</f>
        <v>#N/A</v>
      </c>
      <c r="L2116" t="str">
        <f t="shared" si="234"/>
        <v>Junio</v>
      </c>
      <c r="M2116" t="str">
        <f t="shared" si="235"/>
        <v>2021</v>
      </c>
      <c r="N2116" t="str">
        <f t="shared" si="236"/>
        <v>Junio de 2021</v>
      </c>
      <c r="O2116" s="24">
        <f t="shared" si="237"/>
        <v>44349</v>
      </c>
    </row>
    <row r="2117" spans="1:15" x14ac:dyDescent="0.3">
      <c r="A2117" s="1" t="s">
        <v>2208</v>
      </c>
      <c r="B2117" s="1" t="str">
        <f t="shared" si="231"/>
        <v>Junio 3 de 2021</v>
      </c>
      <c r="C2117" s="1" t="s">
        <v>428</v>
      </c>
      <c r="D2117" s="2">
        <v>2376.69</v>
      </c>
      <c r="E2117" s="1" t="s">
        <v>429</v>
      </c>
      <c r="F2117" s="3">
        <v>-0.65956939898931843</v>
      </c>
      <c r="G2117" s="1" t="s">
        <v>430</v>
      </c>
      <c r="H2117" s="8">
        <f>VLOOKUP(B2117,'TRM2'!C:D,2,0)</f>
        <v>3642.29</v>
      </c>
      <c r="I2117" s="9">
        <f t="shared" si="232"/>
        <v>8656594.2201000005</v>
      </c>
      <c r="J2117" s="7">
        <f t="shared" si="233"/>
        <v>8656.5942200999998</v>
      </c>
      <c r="K2117" t="e">
        <f>VLOOKUP(A2117,'Cacao Nacional'!B:D,3,0)</f>
        <v>#N/A</v>
      </c>
      <c r="L2117" t="str">
        <f t="shared" si="234"/>
        <v>Junio</v>
      </c>
      <c r="M2117" t="str">
        <f t="shared" si="235"/>
        <v>2021</v>
      </c>
      <c r="N2117" t="str">
        <f t="shared" si="236"/>
        <v>Junio de 2021</v>
      </c>
      <c r="O2117" s="24">
        <f t="shared" si="237"/>
        <v>44350</v>
      </c>
    </row>
    <row r="2118" spans="1:15" x14ac:dyDescent="0.3">
      <c r="A2118" s="1" t="s">
        <v>2209</v>
      </c>
      <c r="B2118" s="1" t="str">
        <f t="shared" si="231"/>
        <v>Junio 4 de 2021</v>
      </c>
      <c r="C2118" s="1" t="s">
        <v>428</v>
      </c>
      <c r="D2118" s="2">
        <v>2385.64</v>
      </c>
      <c r="E2118" s="1" t="s">
        <v>429</v>
      </c>
      <c r="F2118" s="3">
        <v>0.37657414303084613</v>
      </c>
      <c r="G2118" s="1" t="s">
        <v>430</v>
      </c>
      <c r="H2118" s="8">
        <f>VLOOKUP(B2118,'TRM2'!C:D,2,0)</f>
        <v>3657.41</v>
      </c>
      <c r="I2118" s="9">
        <f t="shared" si="232"/>
        <v>8725263.5923999995</v>
      </c>
      <c r="J2118" s="7">
        <f t="shared" si="233"/>
        <v>8725.2635923999987</v>
      </c>
      <c r="K2118" t="e">
        <f>VLOOKUP(A2118,'Cacao Nacional'!B:D,3,0)</f>
        <v>#N/A</v>
      </c>
      <c r="L2118" t="str">
        <f t="shared" si="234"/>
        <v>Junio</v>
      </c>
      <c r="M2118" t="str">
        <f t="shared" si="235"/>
        <v>2021</v>
      </c>
      <c r="N2118" t="str">
        <f t="shared" si="236"/>
        <v>Junio de 2021</v>
      </c>
      <c r="O2118" s="24">
        <f t="shared" si="237"/>
        <v>44351</v>
      </c>
    </row>
    <row r="2119" spans="1:15" x14ac:dyDescent="0.3">
      <c r="A2119" s="1" t="s">
        <v>381</v>
      </c>
      <c r="B2119" s="1" t="str">
        <f t="shared" si="231"/>
        <v>Junio 7 de 2021</v>
      </c>
      <c r="C2119" s="1" t="s">
        <v>428</v>
      </c>
      <c r="D2119" s="2">
        <v>2349.79</v>
      </c>
      <c r="E2119" s="1" t="s">
        <v>429</v>
      </c>
      <c r="F2119" s="3">
        <v>-1.5027414027263086</v>
      </c>
      <c r="G2119" s="1" t="s">
        <v>430</v>
      </c>
      <c r="H2119" s="8">
        <f>VLOOKUP(B2119,'TRM2'!C:D,2,0)</f>
        <v>3609.2</v>
      </c>
      <c r="I2119" s="9">
        <f t="shared" si="232"/>
        <v>8480862.068</v>
      </c>
      <c r="J2119" s="7">
        <f t="shared" si="233"/>
        <v>8480.8620680000004</v>
      </c>
      <c r="K2119">
        <f>VLOOKUP(A2119,'Cacao Nacional'!B:D,3,0)</f>
        <v>7441.3</v>
      </c>
      <c r="L2119" t="str">
        <f t="shared" si="234"/>
        <v>Junio</v>
      </c>
      <c r="M2119" t="str">
        <f t="shared" si="235"/>
        <v>2021</v>
      </c>
      <c r="N2119" t="str">
        <f t="shared" si="236"/>
        <v>Junio de 2021</v>
      </c>
      <c r="O2119" s="24">
        <f t="shared" si="237"/>
        <v>44354</v>
      </c>
    </row>
    <row r="2120" spans="1:15" x14ac:dyDescent="0.3">
      <c r="A2120" s="1" t="s">
        <v>2210</v>
      </c>
      <c r="B2120" s="1" t="str">
        <f t="shared" si="231"/>
        <v>Junio 8 de 2021</v>
      </c>
      <c r="C2120" s="1" t="s">
        <v>428</v>
      </c>
      <c r="D2120" s="2">
        <v>2362.25</v>
      </c>
      <c r="E2120" s="1" t="s">
        <v>429</v>
      </c>
      <c r="F2120" s="3">
        <v>0.53026015090710388</v>
      </c>
      <c r="G2120" s="1" t="s">
        <v>430</v>
      </c>
      <c r="H2120" s="8">
        <f>VLOOKUP(B2120,'TRM2'!C:D,2,0)</f>
        <v>3609.2</v>
      </c>
      <c r="I2120" s="9">
        <f t="shared" si="232"/>
        <v>8525832.6999999993</v>
      </c>
      <c r="J2120" s="7">
        <f t="shared" si="233"/>
        <v>8525.832699999999</v>
      </c>
      <c r="K2120" t="e">
        <f>VLOOKUP(A2120,'Cacao Nacional'!B:D,3,0)</f>
        <v>#N/A</v>
      </c>
      <c r="L2120" t="str">
        <f t="shared" si="234"/>
        <v>Junio</v>
      </c>
      <c r="M2120" t="str">
        <f t="shared" si="235"/>
        <v>2021</v>
      </c>
      <c r="N2120" t="str">
        <f t="shared" si="236"/>
        <v>Junio de 2021</v>
      </c>
      <c r="O2120" s="24">
        <f t="shared" si="237"/>
        <v>44355</v>
      </c>
    </row>
    <row r="2121" spans="1:15" x14ac:dyDescent="0.3">
      <c r="A2121" s="1" t="s">
        <v>2211</v>
      </c>
      <c r="B2121" s="1" t="str">
        <f t="shared" si="231"/>
        <v>Junio 9 de 2021</v>
      </c>
      <c r="C2121" s="1" t="s">
        <v>428</v>
      </c>
      <c r="D2121" s="2">
        <v>2340.63</v>
      </c>
      <c r="E2121" s="1" t="s">
        <v>429</v>
      </c>
      <c r="F2121" s="3">
        <v>-0.91522912477510387</v>
      </c>
      <c r="G2121" s="1" t="s">
        <v>430</v>
      </c>
      <c r="H2121" s="8">
        <f>VLOOKUP(B2121,'TRM2'!C:D,2,0)</f>
        <v>3597.18</v>
      </c>
      <c r="I2121" s="9">
        <f t="shared" si="232"/>
        <v>8419667.4233999997</v>
      </c>
      <c r="J2121" s="7">
        <f t="shared" si="233"/>
        <v>8419.6674234000002</v>
      </c>
      <c r="K2121" t="e">
        <f>VLOOKUP(A2121,'Cacao Nacional'!B:D,3,0)</f>
        <v>#N/A</v>
      </c>
      <c r="L2121" t="str">
        <f t="shared" si="234"/>
        <v>Junio</v>
      </c>
      <c r="M2121" t="str">
        <f t="shared" si="235"/>
        <v>2021</v>
      </c>
      <c r="N2121" t="str">
        <f t="shared" si="236"/>
        <v>Junio de 2021</v>
      </c>
      <c r="O2121" s="24">
        <f t="shared" si="237"/>
        <v>44356</v>
      </c>
    </row>
    <row r="2122" spans="1:15" x14ac:dyDescent="0.3">
      <c r="A2122" s="1" t="s">
        <v>2212</v>
      </c>
      <c r="B2122" s="1" t="str">
        <f t="shared" si="231"/>
        <v>Junio 10 de 2021</v>
      </c>
      <c r="C2122" s="1" t="s">
        <v>428</v>
      </c>
      <c r="D2122" s="2">
        <v>2366.9299999999998</v>
      </c>
      <c r="E2122" s="1" t="s">
        <v>429</v>
      </c>
      <c r="F2122" s="3">
        <v>1.1236291084024268</v>
      </c>
      <c r="G2122" s="1" t="s">
        <v>430</v>
      </c>
      <c r="H2122" s="8">
        <f>VLOOKUP(B2122,'TRM2'!C:D,2,0)</f>
        <v>3588.41</v>
      </c>
      <c r="I2122" s="9">
        <f t="shared" si="232"/>
        <v>8493515.281299999</v>
      </c>
      <c r="J2122" s="7">
        <f t="shared" si="233"/>
        <v>8493.5152812999986</v>
      </c>
      <c r="K2122" t="e">
        <f>VLOOKUP(A2122,'Cacao Nacional'!B:D,3,0)</f>
        <v>#N/A</v>
      </c>
      <c r="L2122" t="str">
        <f t="shared" si="234"/>
        <v>Junio</v>
      </c>
      <c r="M2122" t="str">
        <f t="shared" si="235"/>
        <v>2021</v>
      </c>
      <c r="N2122" t="str">
        <f t="shared" si="236"/>
        <v>Junio de 2021</v>
      </c>
      <c r="O2122" s="24">
        <f t="shared" si="237"/>
        <v>44357</v>
      </c>
    </row>
    <row r="2123" spans="1:15" x14ac:dyDescent="0.3">
      <c r="A2123" s="1" t="s">
        <v>2213</v>
      </c>
      <c r="B2123" s="1" t="str">
        <f t="shared" si="231"/>
        <v>Junio 11 de 2021</v>
      </c>
      <c r="C2123" s="1" t="s">
        <v>428</v>
      </c>
      <c r="D2123" s="2">
        <v>2350.64</v>
      </c>
      <c r="E2123" s="1" t="s">
        <v>429</v>
      </c>
      <c r="F2123" s="3">
        <v>-0.6882332810856242</v>
      </c>
      <c r="G2123" s="1" t="s">
        <v>430</v>
      </c>
      <c r="H2123" s="8">
        <f>VLOOKUP(B2123,'TRM2'!C:D,2,0)</f>
        <v>3589.86</v>
      </c>
      <c r="I2123" s="9">
        <f t="shared" si="232"/>
        <v>8438468.5103999991</v>
      </c>
      <c r="J2123" s="7">
        <f t="shared" si="233"/>
        <v>8438.4685103999982</v>
      </c>
      <c r="K2123" t="e">
        <f>VLOOKUP(A2123,'Cacao Nacional'!B:D,3,0)</f>
        <v>#N/A</v>
      </c>
      <c r="L2123" t="str">
        <f t="shared" si="234"/>
        <v>Junio</v>
      </c>
      <c r="M2123" t="str">
        <f t="shared" si="235"/>
        <v>2021</v>
      </c>
      <c r="N2123" t="str">
        <f t="shared" si="236"/>
        <v>Junio de 2021</v>
      </c>
      <c r="O2123" s="24">
        <f t="shared" si="237"/>
        <v>44358</v>
      </c>
    </row>
    <row r="2124" spans="1:15" x14ac:dyDescent="0.3">
      <c r="A2124" s="1" t="s">
        <v>382</v>
      </c>
      <c r="B2124" s="1" t="str">
        <f t="shared" si="231"/>
        <v>Junio 14 de 2021</v>
      </c>
      <c r="C2124" s="1" t="s">
        <v>428</v>
      </c>
      <c r="D2124" s="2">
        <v>2380.54</v>
      </c>
      <c r="E2124" s="1" t="s">
        <v>429</v>
      </c>
      <c r="F2124" s="3">
        <v>1.2719940101419227</v>
      </c>
      <c r="G2124" s="1" t="s">
        <v>430</v>
      </c>
      <c r="H2124" s="8">
        <f>VLOOKUP(B2124,'TRM2'!C:D,2,0)</f>
        <v>3626.02</v>
      </c>
      <c r="I2124" s="9">
        <f t="shared" si="232"/>
        <v>8631885.650799999</v>
      </c>
      <c r="J2124" s="7">
        <f t="shared" si="233"/>
        <v>8631.885650799999</v>
      </c>
      <c r="K2124">
        <f>VLOOKUP(A2124,'Cacao Nacional'!B:D,3,0)</f>
        <v>7164.7</v>
      </c>
      <c r="L2124" t="str">
        <f t="shared" si="234"/>
        <v>Junio</v>
      </c>
      <c r="M2124" t="str">
        <f t="shared" si="235"/>
        <v>2021</v>
      </c>
      <c r="N2124" t="str">
        <f t="shared" si="236"/>
        <v>Junio de 2021</v>
      </c>
      <c r="O2124" s="24">
        <f t="shared" si="237"/>
        <v>44361</v>
      </c>
    </row>
    <row r="2125" spans="1:15" x14ac:dyDescent="0.3">
      <c r="A2125" s="1" t="s">
        <v>2214</v>
      </c>
      <c r="B2125" s="1" t="str">
        <f t="shared" si="231"/>
        <v>Junio 15 de 2021</v>
      </c>
      <c r="C2125" s="1" t="s">
        <v>428</v>
      </c>
      <c r="D2125" s="2">
        <v>2398.39</v>
      </c>
      <c r="E2125" s="1" t="s">
        <v>429</v>
      </c>
      <c r="F2125" s="3">
        <v>0.74982987053357264</v>
      </c>
      <c r="G2125" s="1" t="s">
        <v>430</v>
      </c>
      <c r="H2125" s="8">
        <f>VLOOKUP(B2125,'TRM2'!C:D,2,0)</f>
        <v>3626.02</v>
      </c>
      <c r="I2125" s="9">
        <f t="shared" si="232"/>
        <v>8696610.1077999994</v>
      </c>
      <c r="J2125" s="7">
        <f t="shared" si="233"/>
        <v>8696.6101077999992</v>
      </c>
      <c r="K2125" t="e">
        <f>VLOOKUP(A2125,'Cacao Nacional'!B:D,3,0)</f>
        <v>#N/A</v>
      </c>
      <c r="L2125" t="str">
        <f t="shared" si="234"/>
        <v>Junio</v>
      </c>
      <c r="M2125" t="str">
        <f t="shared" si="235"/>
        <v>2021</v>
      </c>
      <c r="N2125" t="str">
        <f t="shared" si="236"/>
        <v>Junio de 2021</v>
      </c>
      <c r="O2125" s="24">
        <f t="shared" si="237"/>
        <v>44362</v>
      </c>
    </row>
    <row r="2126" spans="1:15" x14ac:dyDescent="0.3">
      <c r="A2126" s="1" t="s">
        <v>2215</v>
      </c>
      <c r="B2126" s="1" t="str">
        <f t="shared" si="231"/>
        <v>Junio 16 de 2021</v>
      </c>
      <c r="C2126" s="1" t="s">
        <v>428</v>
      </c>
      <c r="D2126" s="2">
        <v>2388.9899999999998</v>
      </c>
      <c r="E2126" s="1" t="s">
        <v>429</v>
      </c>
      <c r="F2126" s="3">
        <v>-0.39192958609734407</v>
      </c>
      <c r="G2126" s="1" t="s">
        <v>430</v>
      </c>
      <c r="H2126" s="8">
        <f>VLOOKUP(B2126,'TRM2'!C:D,2,0)</f>
        <v>3693.35</v>
      </c>
      <c r="I2126" s="9">
        <f t="shared" si="232"/>
        <v>8823376.2164999992</v>
      </c>
      <c r="J2126" s="7">
        <f t="shared" si="233"/>
        <v>8823.3762164999989</v>
      </c>
      <c r="K2126" t="e">
        <f>VLOOKUP(A2126,'Cacao Nacional'!B:D,3,0)</f>
        <v>#N/A</v>
      </c>
      <c r="L2126" t="str">
        <f t="shared" si="234"/>
        <v>Junio</v>
      </c>
      <c r="M2126" t="str">
        <f t="shared" si="235"/>
        <v>2021</v>
      </c>
      <c r="N2126" t="str">
        <f t="shared" si="236"/>
        <v>Junio de 2021</v>
      </c>
      <c r="O2126" s="24">
        <f t="shared" si="237"/>
        <v>44363</v>
      </c>
    </row>
    <row r="2127" spans="1:15" x14ac:dyDescent="0.3">
      <c r="A2127" s="1" t="s">
        <v>2216</v>
      </c>
      <c r="B2127" s="1" t="str">
        <f t="shared" si="231"/>
        <v>Junio 17 de 2021</v>
      </c>
      <c r="C2127" s="1" t="s">
        <v>428</v>
      </c>
      <c r="D2127" s="2">
        <v>2366.52</v>
      </c>
      <c r="E2127" s="1" t="s">
        <v>429</v>
      </c>
      <c r="F2127" s="3">
        <v>-0.94056484120903816</v>
      </c>
      <c r="G2127" s="1" t="s">
        <v>430</v>
      </c>
      <c r="H2127" s="8">
        <f>VLOOKUP(B2127,'TRM2'!C:D,2,0)</f>
        <v>3690.56</v>
      </c>
      <c r="I2127" s="9">
        <f t="shared" si="232"/>
        <v>8733784.0512000006</v>
      </c>
      <c r="J2127" s="7">
        <f t="shared" si="233"/>
        <v>8733.7840512000002</v>
      </c>
      <c r="K2127" t="e">
        <f>VLOOKUP(A2127,'Cacao Nacional'!B:D,3,0)</f>
        <v>#N/A</v>
      </c>
      <c r="L2127" t="str">
        <f t="shared" si="234"/>
        <v>Junio</v>
      </c>
      <c r="M2127" t="str">
        <f t="shared" si="235"/>
        <v>2021</v>
      </c>
      <c r="N2127" t="str">
        <f t="shared" si="236"/>
        <v>Junio de 2021</v>
      </c>
      <c r="O2127" s="24">
        <f t="shared" si="237"/>
        <v>44364</v>
      </c>
    </row>
    <row r="2128" spans="1:15" x14ac:dyDescent="0.3">
      <c r="A2128" s="1" t="s">
        <v>2217</v>
      </c>
      <c r="B2128" s="1" t="str">
        <f t="shared" si="231"/>
        <v>Junio 18 de 2021</v>
      </c>
      <c r="C2128" s="1" t="s">
        <v>428</v>
      </c>
      <c r="D2128" s="2">
        <v>2354.33</v>
      </c>
      <c r="E2128" s="1" t="s">
        <v>429</v>
      </c>
      <c r="F2128" s="3">
        <v>-0.5151023443706394</v>
      </c>
      <c r="G2128" s="1" t="s">
        <v>430</v>
      </c>
      <c r="H2128" s="8">
        <f>VLOOKUP(B2128,'TRM2'!C:D,2,0)</f>
        <v>3730.45</v>
      </c>
      <c r="I2128" s="9">
        <f t="shared" si="232"/>
        <v>8782710.3484999985</v>
      </c>
      <c r="J2128" s="7">
        <f t="shared" si="233"/>
        <v>8782.7103484999989</v>
      </c>
      <c r="K2128" t="e">
        <f>VLOOKUP(A2128,'Cacao Nacional'!B:D,3,0)</f>
        <v>#N/A</v>
      </c>
      <c r="L2128" t="str">
        <f t="shared" si="234"/>
        <v>Junio</v>
      </c>
      <c r="M2128" t="str">
        <f t="shared" si="235"/>
        <v>2021</v>
      </c>
      <c r="N2128" t="str">
        <f t="shared" si="236"/>
        <v>Junio de 2021</v>
      </c>
      <c r="O2128" s="24">
        <f t="shared" si="237"/>
        <v>44365</v>
      </c>
    </row>
    <row r="2129" spans="1:15" x14ac:dyDescent="0.3">
      <c r="A2129" s="1" t="s">
        <v>383</v>
      </c>
      <c r="B2129" s="1" t="str">
        <f t="shared" si="231"/>
        <v>Junio 21 de 2021</v>
      </c>
      <c r="C2129" s="1" t="s">
        <v>428</v>
      </c>
      <c r="D2129" s="2">
        <v>2359.54</v>
      </c>
      <c r="E2129" s="1" t="s">
        <v>429</v>
      </c>
      <c r="F2129" s="3">
        <v>0.22129438099162124</v>
      </c>
      <c r="G2129" s="1" t="s">
        <v>430</v>
      </c>
      <c r="H2129" s="8">
        <f>VLOOKUP(B2129,'TRM2'!C:D,2,0)</f>
        <v>3753.77</v>
      </c>
      <c r="I2129" s="9">
        <f t="shared" si="232"/>
        <v>8857170.4658000004</v>
      </c>
      <c r="J2129" s="7">
        <f t="shared" si="233"/>
        <v>8857.1704657999999</v>
      </c>
      <c r="K2129">
        <f>VLOOKUP(A2129,'Cacao Nacional'!B:D,3,0)</f>
        <v>6983.7</v>
      </c>
      <c r="L2129" t="str">
        <f t="shared" si="234"/>
        <v>Junio</v>
      </c>
      <c r="M2129" t="str">
        <f t="shared" si="235"/>
        <v>2021</v>
      </c>
      <c r="N2129" t="str">
        <f t="shared" si="236"/>
        <v>Junio de 2021</v>
      </c>
      <c r="O2129" s="24">
        <f t="shared" si="237"/>
        <v>44368</v>
      </c>
    </row>
    <row r="2130" spans="1:15" x14ac:dyDescent="0.3">
      <c r="A2130" s="1" t="s">
        <v>2218</v>
      </c>
      <c r="B2130" s="1" t="str">
        <f t="shared" si="231"/>
        <v>Junio 22 de 2021</v>
      </c>
      <c r="C2130" s="1" t="s">
        <v>428</v>
      </c>
      <c r="D2130" s="2">
        <v>2373.2600000000002</v>
      </c>
      <c r="E2130" s="1" t="s">
        <v>429</v>
      </c>
      <c r="F2130" s="3">
        <v>0.58146926943388355</v>
      </c>
      <c r="G2130" s="1" t="s">
        <v>430</v>
      </c>
      <c r="H2130" s="8">
        <f>VLOOKUP(B2130,'TRM2'!C:D,2,0)</f>
        <v>3758.08</v>
      </c>
      <c r="I2130" s="9">
        <f t="shared" si="232"/>
        <v>8918900.9408</v>
      </c>
      <c r="J2130" s="7">
        <f t="shared" si="233"/>
        <v>8918.9009408000002</v>
      </c>
      <c r="K2130" t="e">
        <f>VLOOKUP(A2130,'Cacao Nacional'!B:D,3,0)</f>
        <v>#N/A</v>
      </c>
      <c r="L2130" t="str">
        <f t="shared" si="234"/>
        <v>Junio</v>
      </c>
      <c r="M2130" t="str">
        <f t="shared" si="235"/>
        <v>2021</v>
      </c>
      <c r="N2130" t="str">
        <f t="shared" si="236"/>
        <v>Junio de 2021</v>
      </c>
      <c r="O2130" s="24">
        <f t="shared" si="237"/>
        <v>44369</v>
      </c>
    </row>
    <row r="2131" spans="1:15" x14ac:dyDescent="0.3">
      <c r="A2131" s="1" t="s">
        <v>2219</v>
      </c>
      <c r="B2131" s="1" t="str">
        <f t="shared" si="231"/>
        <v>Junio 23 de 2021</v>
      </c>
      <c r="C2131" s="1" t="s">
        <v>428</v>
      </c>
      <c r="D2131" s="2">
        <v>2355.42</v>
      </c>
      <c r="E2131" s="1" t="s">
        <v>429</v>
      </c>
      <c r="F2131" s="3">
        <v>-0.75170862021018114</v>
      </c>
      <c r="G2131" s="1" t="s">
        <v>430</v>
      </c>
      <c r="H2131" s="8">
        <f>VLOOKUP(B2131,'TRM2'!C:D,2,0)</f>
        <v>3784.45</v>
      </c>
      <c r="I2131" s="9">
        <f t="shared" si="232"/>
        <v>8913969.2190000005</v>
      </c>
      <c r="J2131" s="7">
        <f t="shared" si="233"/>
        <v>8913.9692190000005</v>
      </c>
      <c r="K2131" t="e">
        <f>VLOOKUP(A2131,'Cacao Nacional'!B:D,3,0)</f>
        <v>#N/A</v>
      </c>
      <c r="L2131" t="str">
        <f t="shared" si="234"/>
        <v>Junio</v>
      </c>
      <c r="M2131" t="str">
        <f t="shared" si="235"/>
        <v>2021</v>
      </c>
      <c r="N2131" t="str">
        <f t="shared" si="236"/>
        <v>Junio de 2021</v>
      </c>
      <c r="O2131" s="24">
        <f t="shared" si="237"/>
        <v>44370</v>
      </c>
    </row>
    <row r="2132" spans="1:15" x14ac:dyDescent="0.3">
      <c r="A2132" s="1" t="s">
        <v>2220</v>
      </c>
      <c r="B2132" s="1" t="str">
        <f t="shared" si="231"/>
        <v>Junio 24 de 2021</v>
      </c>
      <c r="C2132" s="1" t="s">
        <v>428</v>
      </c>
      <c r="D2132" s="2">
        <v>2330.1999999999998</v>
      </c>
      <c r="E2132" s="1" t="s">
        <v>429</v>
      </c>
      <c r="F2132" s="3">
        <v>-1.0707219943789326</v>
      </c>
      <c r="G2132" s="1" t="s">
        <v>430</v>
      </c>
      <c r="H2132" s="8">
        <f>VLOOKUP(B2132,'TRM2'!C:D,2,0)</f>
        <v>3773.11</v>
      </c>
      <c r="I2132" s="9">
        <f t="shared" si="232"/>
        <v>8792100.9220000003</v>
      </c>
      <c r="J2132" s="7">
        <f t="shared" si="233"/>
        <v>8792.1009219999996</v>
      </c>
      <c r="K2132" t="e">
        <f>VLOOKUP(A2132,'Cacao Nacional'!B:D,3,0)</f>
        <v>#N/A</v>
      </c>
      <c r="L2132" t="str">
        <f t="shared" si="234"/>
        <v>Junio</v>
      </c>
      <c r="M2132" t="str">
        <f t="shared" si="235"/>
        <v>2021</v>
      </c>
      <c r="N2132" t="str">
        <f t="shared" si="236"/>
        <v>Junio de 2021</v>
      </c>
      <c r="O2132" s="24">
        <f t="shared" si="237"/>
        <v>44371</v>
      </c>
    </row>
    <row r="2133" spans="1:15" x14ac:dyDescent="0.3">
      <c r="A2133" s="1" t="s">
        <v>2221</v>
      </c>
      <c r="B2133" s="1" t="str">
        <f t="shared" si="231"/>
        <v>Junio 25 de 2021</v>
      </c>
      <c r="C2133" s="1" t="s">
        <v>428</v>
      </c>
      <c r="D2133" s="2">
        <v>2351.9899999999998</v>
      </c>
      <c r="E2133" s="1" t="s">
        <v>429</v>
      </c>
      <c r="F2133" s="3">
        <v>0.93511286584842357</v>
      </c>
      <c r="G2133" s="1" t="s">
        <v>430</v>
      </c>
      <c r="H2133" s="8">
        <f>VLOOKUP(B2133,'TRM2'!C:D,2,0)</f>
        <v>3770.35</v>
      </c>
      <c r="I2133" s="9">
        <f t="shared" si="232"/>
        <v>8867825.4964999985</v>
      </c>
      <c r="J2133" s="7">
        <f t="shared" si="233"/>
        <v>8867.8254964999978</v>
      </c>
      <c r="K2133" t="e">
        <f>VLOOKUP(A2133,'Cacao Nacional'!B:D,3,0)</f>
        <v>#N/A</v>
      </c>
      <c r="L2133" t="str">
        <f t="shared" si="234"/>
        <v>Junio</v>
      </c>
      <c r="M2133" t="str">
        <f t="shared" si="235"/>
        <v>2021</v>
      </c>
      <c r="N2133" t="str">
        <f t="shared" si="236"/>
        <v>Junio de 2021</v>
      </c>
      <c r="O2133" s="24">
        <f t="shared" si="237"/>
        <v>44372</v>
      </c>
    </row>
    <row r="2134" spans="1:15" x14ac:dyDescent="0.3">
      <c r="A2134" s="1" t="s">
        <v>384</v>
      </c>
      <c r="B2134" s="1" t="str">
        <f t="shared" si="231"/>
        <v>Junio 28 de 2021</v>
      </c>
      <c r="C2134" s="1" t="s">
        <v>428</v>
      </c>
      <c r="D2134" s="2">
        <v>2352.9699999999998</v>
      </c>
      <c r="E2134" s="1" t="s">
        <v>429</v>
      </c>
      <c r="F2134" s="3">
        <v>4.1666843821615666E-2</v>
      </c>
      <c r="G2134" s="1" t="s">
        <v>430</v>
      </c>
      <c r="H2134" s="8">
        <f>VLOOKUP(B2134,'TRM2'!C:D,2,0)</f>
        <v>3739.03</v>
      </c>
      <c r="I2134" s="9">
        <f t="shared" si="232"/>
        <v>8797825.4190999996</v>
      </c>
      <c r="J2134" s="7">
        <f t="shared" si="233"/>
        <v>8797.8254190999996</v>
      </c>
      <c r="K2134">
        <f>VLOOKUP(A2134,'Cacao Nacional'!B:D,3,0)</f>
        <v>6976.2</v>
      </c>
      <c r="L2134" t="str">
        <f t="shared" si="234"/>
        <v>Junio</v>
      </c>
      <c r="M2134" t="str">
        <f t="shared" si="235"/>
        <v>2021</v>
      </c>
      <c r="N2134" t="str">
        <f t="shared" si="236"/>
        <v>Junio de 2021</v>
      </c>
      <c r="O2134" s="24">
        <f t="shared" si="237"/>
        <v>44375</v>
      </c>
    </row>
    <row r="2135" spans="1:15" x14ac:dyDescent="0.3">
      <c r="A2135" s="1" t="s">
        <v>2222</v>
      </c>
      <c r="B2135" s="1" t="str">
        <f t="shared" si="231"/>
        <v>Junio 29 de 2021</v>
      </c>
      <c r="C2135" s="1" t="s">
        <v>428</v>
      </c>
      <c r="D2135" s="2">
        <v>2360.04</v>
      </c>
      <c r="E2135" s="1" t="s">
        <v>429</v>
      </c>
      <c r="F2135" s="3">
        <v>0.30047131922634646</v>
      </c>
      <c r="G2135" s="1" t="s">
        <v>430</v>
      </c>
      <c r="H2135" s="8">
        <f>VLOOKUP(B2135,'TRM2'!C:D,2,0)</f>
        <v>3713.17</v>
      </c>
      <c r="I2135" s="9">
        <f t="shared" si="232"/>
        <v>8763229.7268000003</v>
      </c>
      <c r="J2135" s="7">
        <f t="shared" si="233"/>
        <v>8763.2297268000002</v>
      </c>
      <c r="K2135" t="e">
        <f>VLOOKUP(A2135,'Cacao Nacional'!B:D,3,0)</f>
        <v>#N/A</v>
      </c>
      <c r="L2135" t="str">
        <f t="shared" si="234"/>
        <v>Junio</v>
      </c>
      <c r="M2135" t="str">
        <f t="shared" si="235"/>
        <v>2021</v>
      </c>
      <c r="N2135" t="str">
        <f t="shared" si="236"/>
        <v>Junio de 2021</v>
      </c>
      <c r="O2135" s="24">
        <f t="shared" si="237"/>
        <v>44376</v>
      </c>
    </row>
    <row r="2136" spans="1:15" x14ac:dyDescent="0.3">
      <c r="A2136" s="1" t="s">
        <v>2223</v>
      </c>
      <c r="B2136" s="1" t="str">
        <f t="shared" si="231"/>
        <v>Junio 30 de 2021</v>
      </c>
      <c r="C2136" s="1" t="s">
        <v>428</v>
      </c>
      <c r="D2136" s="2">
        <v>2363.34</v>
      </c>
      <c r="E2136" s="1" t="s">
        <v>429</v>
      </c>
      <c r="F2136" s="3">
        <v>0.13982813850613474</v>
      </c>
      <c r="G2136" s="1" t="s">
        <v>430</v>
      </c>
      <c r="H2136" s="8">
        <f>VLOOKUP(B2136,'TRM2'!C:D,2,0)</f>
        <v>3756.67</v>
      </c>
      <c r="I2136" s="9">
        <f t="shared" si="232"/>
        <v>8878288.4778000005</v>
      </c>
      <c r="J2136" s="7">
        <f t="shared" si="233"/>
        <v>8878.2884778000007</v>
      </c>
      <c r="K2136" t="e">
        <f>VLOOKUP(A2136,'Cacao Nacional'!B:D,3,0)</f>
        <v>#N/A</v>
      </c>
      <c r="L2136" t="str">
        <f t="shared" si="234"/>
        <v>Junio</v>
      </c>
      <c r="M2136" t="str">
        <f t="shared" si="235"/>
        <v>2021</v>
      </c>
      <c r="N2136" t="str">
        <f t="shared" si="236"/>
        <v>Junio de 2021</v>
      </c>
      <c r="O2136" s="24">
        <f t="shared" si="237"/>
        <v>44377</v>
      </c>
    </row>
    <row r="2137" spans="1:15" x14ac:dyDescent="0.3">
      <c r="A2137" s="1" t="s">
        <v>2224</v>
      </c>
      <c r="B2137" s="1" t="str">
        <f t="shared" si="231"/>
        <v>Julio 1 de 2021</v>
      </c>
      <c r="C2137" s="1" t="s">
        <v>428</v>
      </c>
      <c r="D2137" s="2">
        <v>2339.08</v>
      </c>
      <c r="E2137" s="1" t="s">
        <v>429</v>
      </c>
      <c r="F2137" s="3">
        <v>-1.0265133243629871</v>
      </c>
      <c r="G2137" s="1" t="s">
        <v>430</v>
      </c>
      <c r="H2137" s="8">
        <f>VLOOKUP(B2137,'TRM2'!C:D,2,0)</f>
        <v>3748.5</v>
      </c>
      <c r="I2137" s="9">
        <f t="shared" si="232"/>
        <v>8768041.379999999</v>
      </c>
      <c r="J2137" s="7">
        <f t="shared" si="233"/>
        <v>8768.0413799999988</v>
      </c>
      <c r="K2137" t="e">
        <f>VLOOKUP(A2137,'Cacao Nacional'!B:D,3,0)</f>
        <v>#N/A</v>
      </c>
      <c r="L2137" t="str">
        <f t="shared" si="234"/>
        <v>Julio</v>
      </c>
      <c r="M2137" t="str">
        <f t="shared" si="235"/>
        <v>2021</v>
      </c>
      <c r="N2137" t="str">
        <f t="shared" si="236"/>
        <v>Julio de 2021</v>
      </c>
      <c r="O2137" s="24">
        <f t="shared" si="237"/>
        <v>44378</v>
      </c>
    </row>
    <row r="2138" spans="1:15" x14ac:dyDescent="0.3">
      <c r="A2138" s="1" t="s">
        <v>2225</v>
      </c>
      <c r="B2138" s="1" t="str">
        <f t="shared" si="231"/>
        <v>Julio 2 de 2021</v>
      </c>
      <c r="C2138" s="1" t="s">
        <v>428</v>
      </c>
      <c r="D2138" s="2">
        <v>2316.8200000000002</v>
      </c>
      <c r="E2138" s="1" t="s">
        <v>429</v>
      </c>
      <c r="F2138" s="3">
        <v>-0.95165620671374063</v>
      </c>
      <c r="G2138" s="1" t="s">
        <v>430</v>
      </c>
      <c r="H2138" s="8">
        <f>VLOOKUP(B2138,'TRM2'!C:D,2,0)</f>
        <v>3775.53</v>
      </c>
      <c r="I2138" s="9">
        <f t="shared" si="232"/>
        <v>8747223.4146000016</v>
      </c>
      <c r="J2138" s="7">
        <f t="shared" si="233"/>
        <v>8747.223414600001</v>
      </c>
      <c r="K2138" t="e">
        <f>VLOOKUP(A2138,'Cacao Nacional'!B:D,3,0)</f>
        <v>#N/A</v>
      </c>
      <c r="L2138" t="str">
        <f t="shared" si="234"/>
        <v>Julio</v>
      </c>
      <c r="M2138" t="str">
        <f t="shared" si="235"/>
        <v>2021</v>
      </c>
      <c r="N2138" t="str">
        <f t="shared" si="236"/>
        <v>Julio de 2021</v>
      </c>
      <c r="O2138" s="24">
        <f t="shared" si="237"/>
        <v>44379</v>
      </c>
    </row>
    <row r="2139" spans="1:15" x14ac:dyDescent="0.3">
      <c r="A2139" s="1" t="s">
        <v>385</v>
      </c>
      <c r="B2139" s="1" t="str">
        <f t="shared" si="231"/>
        <v>Julio 5 de 2021</v>
      </c>
      <c r="C2139" s="1" t="s">
        <v>428</v>
      </c>
      <c r="D2139" s="2">
        <v>2326.1</v>
      </c>
      <c r="E2139" s="1" t="s">
        <v>429</v>
      </c>
      <c r="F2139" s="3">
        <v>0.40054902840961942</v>
      </c>
      <c r="G2139" s="1" t="s">
        <v>430</v>
      </c>
      <c r="H2139" s="8">
        <f>VLOOKUP(B2139,'TRM2'!C:D,2,0)</f>
        <v>3777.17</v>
      </c>
      <c r="I2139" s="9">
        <f t="shared" si="232"/>
        <v>8786075.1370000001</v>
      </c>
      <c r="J2139" s="7">
        <f t="shared" si="233"/>
        <v>8786.0751369999998</v>
      </c>
      <c r="K2139">
        <f>VLOOKUP(A2139,'Cacao Nacional'!B:D,3,0)</f>
        <v>6927.5</v>
      </c>
      <c r="L2139" t="str">
        <f t="shared" si="234"/>
        <v>Julio</v>
      </c>
      <c r="M2139" t="str">
        <f t="shared" si="235"/>
        <v>2021</v>
      </c>
      <c r="N2139" t="str">
        <f t="shared" si="236"/>
        <v>Julio de 2021</v>
      </c>
      <c r="O2139" s="24">
        <f t="shared" si="237"/>
        <v>44382</v>
      </c>
    </row>
    <row r="2140" spans="1:15" x14ac:dyDescent="0.3">
      <c r="A2140" s="1" t="s">
        <v>2226</v>
      </c>
      <c r="B2140" s="1" t="str">
        <f t="shared" si="231"/>
        <v>Julio 6 de 2021</v>
      </c>
      <c r="C2140" s="1" t="s">
        <v>428</v>
      </c>
      <c r="D2140" s="2">
        <v>2300.06</v>
      </c>
      <c r="E2140" s="1" t="s">
        <v>429</v>
      </c>
      <c r="F2140" s="3">
        <v>-1.11947035811014</v>
      </c>
      <c r="G2140" s="1" t="s">
        <v>430</v>
      </c>
      <c r="H2140" s="8">
        <f>VLOOKUP(B2140,'TRM2'!C:D,2,0)</f>
        <v>3777.17</v>
      </c>
      <c r="I2140" s="9">
        <f t="shared" si="232"/>
        <v>8687717.6302000005</v>
      </c>
      <c r="J2140" s="7">
        <f t="shared" si="233"/>
        <v>8687.7176302000007</v>
      </c>
      <c r="K2140" t="e">
        <f>VLOOKUP(A2140,'Cacao Nacional'!B:D,3,0)</f>
        <v>#N/A</v>
      </c>
      <c r="L2140" t="str">
        <f t="shared" si="234"/>
        <v>Julio</v>
      </c>
      <c r="M2140" t="str">
        <f t="shared" si="235"/>
        <v>2021</v>
      </c>
      <c r="N2140" t="str">
        <f t="shared" si="236"/>
        <v>Julio de 2021</v>
      </c>
      <c r="O2140" s="24">
        <f t="shared" si="237"/>
        <v>44383</v>
      </c>
    </row>
    <row r="2141" spans="1:15" x14ac:dyDescent="0.3">
      <c r="A2141" s="1" t="s">
        <v>2227</v>
      </c>
      <c r="B2141" s="1" t="str">
        <f t="shared" si="231"/>
        <v>Julio 7 de 2021</v>
      </c>
      <c r="C2141" s="1" t="s">
        <v>428</v>
      </c>
      <c r="D2141" s="2">
        <v>2301.41</v>
      </c>
      <c r="E2141" s="1" t="s">
        <v>429</v>
      </c>
      <c r="F2141" s="3">
        <v>5.8694121022925878E-2</v>
      </c>
      <c r="G2141" s="1" t="s">
        <v>430</v>
      </c>
      <c r="H2141" s="8">
        <f>VLOOKUP(B2141,'TRM2'!C:D,2,0)</f>
        <v>3782.27</v>
      </c>
      <c r="I2141" s="9">
        <f t="shared" si="232"/>
        <v>8704554.0006999988</v>
      </c>
      <c r="J2141" s="7">
        <f t="shared" si="233"/>
        <v>8704.5540006999981</v>
      </c>
      <c r="K2141" t="e">
        <f>VLOOKUP(A2141,'Cacao Nacional'!B:D,3,0)</f>
        <v>#N/A</v>
      </c>
      <c r="L2141" t="str">
        <f t="shared" si="234"/>
        <v>Julio</v>
      </c>
      <c r="M2141" t="str">
        <f t="shared" si="235"/>
        <v>2021</v>
      </c>
      <c r="N2141" t="str">
        <f t="shared" si="236"/>
        <v>Julio de 2021</v>
      </c>
      <c r="O2141" s="24">
        <f t="shared" si="237"/>
        <v>44384</v>
      </c>
    </row>
    <row r="2142" spans="1:15" x14ac:dyDescent="0.3">
      <c r="A2142" s="1" t="s">
        <v>2228</v>
      </c>
      <c r="B2142" s="1" t="str">
        <f t="shared" si="231"/>
        <v>Julio 8 de 2021</v>
      </c>
      <c r="C2142" s="1" t="s">
        <v>428</v>
      </c>
      <c r="D2142" s="2">
        <v>2281.4699999999998</v>
      </c>
      <c r="E2142" s="1" t="s">
        <v>429</v>
      </c>
      <c r="F2142" s="3">
        <v>-0.86642536531952397</v>
      </c>
      <c r="G2142" s="1" t="s">
        <v>430</v>
      </c>
      <c r="H2142" s="8">
        <f>VLOOKUP(B2142,'TRM2'!C:D,2,0)</f>
        <v>3815.22</v>
      </c>
      <c r="I2142" s="9">
        <f t="shared" si="232"/>
        <v>8704309.9733999986</v>
      </c>
      <c r="J2142" s="7">
        <f t="shared" si="233"/>
        <v>8704.3099733999989</v>
      </c>
      <c r="K2142" t="e">
        <f>VLOOKUP(A2142,'Cacao Nacional'!B:D,3,0)</f>
        <v>#N/A</v>
      </c>
      <c r="L2142" t="str">
        <f t="shared" si="234"/>
        <v>Julio</v>
      </c>
      <c r="M2142" t="str">
        <f t="shared" si="235"/>
        <v>2021</v>
      </c>
      <c r="N2142" t="str">
        <f t="shared" si="236"/>
        <v>Julio de 2021</v>
      </c>
      <c r="O2142" s="24">
        <f t="shared" si="237"/>
        <v>44385</v>
      </c>
    </row>
    <row r="2143" spans="1:15" x14ac:dyDescent="0.3">
      <c r="A2143" s="1" t="s">
        <v>2229</v>
      </c>
      <c r="B2143" s="1" t="str">
        <f t="shared" si="231"/>
        <v>Julio 9 de 2021</v>
      </c>
      <c r="C2143" s="1" t="s">
        <v>428</v>
      </c>
      <c r="D2143" s="2">
        <v>2326.8200000000002</v>
      </c>
      <c r="E2143" s="1" t="s">
        <v>429</v>
      </c>
      <c r="F2143" s="3">
        <v>1.9877535097985233</v>
      </c>
      <c r="G2143" s="1" t="s">
        <v>430</v>
      </c>
      <c r="H2143" s="8">
        <f>VLOOKUP(B2143,'TRM2'!C:D,2,0)</f>
        <v>3850.46</v>
      </c>
      <c r="I2143" s="9">
        <f t="shared" si="232"/>
        <v>8959327.3372000009</v>
      </c>
      <c r="J2143" s="7">
        <f t="shared" si="233"/>
        <v>8959.3273372000003</v>
      </c>
      <c r="K2143" t="e">
        <f>VLOOKUP(A2143,'Cacao Nacional'!B:D,3,0)</f>
        <v>#N/A</v>
      </c>
      <c r="L2143" t="str">
        <f t="shared" si="234"/>
        <v>Julio</v>
      </c>
      <c r="M2143" t="str">
        <f t="shared" si="235"/>
        <v>2021</v>
      </c>
      <c r="N2143" t="str">
        <f t="shared" si="236"/>
        <v>Julio de 2021</v>
      </c>
      <c r="O2143" s="24">
        <f t="shared" si="237"/>
        <v>44386</v>
      </c>
    </row>
    <row r="2144" spans="1:15" x14ac:dyDescent="0.3">
      <c r="A2144" s="1" t="s">
        <v>386</v>
      </c>
      <c r="B2144" s="1" t="str">
        <f t="shared" si="231"/>
        <v>Julio 12 de 2021</v>
      </c>
      <c r="C2144" s="1" t="s">
        <v>428</v>
      </c>
      <c r="D2144" s="2">
        <v>2398.6999999999998</v>
      </c>
      <c r="E2144" s="1" t="s">
        <v>429</v>
      </c>
      <c r="F2144" s="3">
        <v>3.089194694905478</v>
      </c>
      <c r="G2144" s="1" t="s">
        <v>430</v>
      </c>
      <c r="H2144" s="8">
        <f>VLOOKUP(B2144,'TRM2'!C:D,2,0)</f>
        <v>3829.46</v>
      </c>
      <c r="I2144" s="9">
        <f t="shared" si="232"/>
        <v>9185725.7019999996</v>
      </c>
      <c r="J2144" s="7">
        <f t="shared" si="233"/>
        <v>9185.7257019999997</v>
      </c>
      <c r="K2144">
        <f>VLOOKUP(A2144,'Cacao Nacional'!B:D,3,0)</f>
        <v>6886</v>
      </c>
      <c r="L2144" t="str">
        <f t="shared" si="234"/>
        <v>Julio</v>
      </c>
      <c r="M2144" t="str">
        <f t="shared" si="235"/>
        <v>2021</v>
      </c>
      <c r="N2144" t="str">
        <f t="shared" si="236"/>
        <v>Julio de 2021</v>
      </c>
      <c r="O2144" s="24">
        <f t="shared" si="237"/>
        <v>44389</v>
      </c>
    </row>
    <row r="2145" spans="1:15" x14ac:dyDescent="0.3">
      <c r="A2145" s="1" t="s">
        <v>2230</v>
      </c>
      <c r="B2145" s="1" t="str">
        <f t="shared" si="231"/>
        <v>Julio 13 de 2021</v>
      </c>
      <c r="C2145" s="1" t="s">
        <v>428</v>
      </c>
      <c r="D2145" s="2">
        <v>2375.88</v>
      </c>
      <c r="E2145" s="1" t="s">
        <v>429</v>
      </c>
      <c r="F2145" s="3">
        <v>-0.95134864718387924</v>
      </c>
      <c r="G2145" s="1" t="s">
        <v>430</v>
      </c>
      <c r="H2145" s="8">
        <f>VLOOKUP(B2145,'TRM2'!C:D,2,0)</f>
        <v>3824.08</v>
      </c>
      <c r="I2145" s="9">
        <f t="shared" si="232"/>
        <v>9085555.1904000007</v>
      </c>
      <c r="J2145" s="7">
        <f t="shared" si="233"/>
        <v>9085.5551904000004</v>
      </c>
      <c r="K2145" t="e">
        <f>VLOOKUP(A2145,'Cacao Nacional'!B:D,3,0)</f>
        <v>#N/A</v>
      </c>
      <c r="L2145" t="str">
        <f t="shared" si="234"/>
        <v>Julio</v>
      </c>
      <c r="M2145" t="str">
        <f t="shared" si="235"/>
        <v>2021</v>
      </c>
      <c r="N2145" t="str">
        <f t="shared" si="236"/>
        <v>Julio de 2021</v>
      </c>
      <c r="O2145" s="24">
        <f t="shared" si="237"/>
        <v>44390</v>
      </c>
    </row>
    <row r="2146" spans="1:15" x14ac:dyDescent="0.3">
      <c r="A2146" s="1" t="s">
        <v>2231</v>
      </c>
      <c r="B2146" s="1" t="str">
        <f t="shared" si="231"/>
        <v>Julio 14 de 2021</v>
      </c>
      <c r="C2146" s="1" t="s">
        <v>428</v>
      </c>
      <c r="D2146" s="2">
        <v>2369.1</v>
      </c>
      <c r="E2146" s="1" t="s">
        <v>429</v>
      </c>
      <c r="F2146" s="3">
        <v>-0.28536794787616376</v>
      </c>
      <c r="G2146" s="1" t="s">
        <v>430</v>
      </c>
      <c r="H2146" s="8">
        <f>VLOOKUP(B2146,'TRM2'!C:D,2,0)</f>
        <v>3826.85</v>
      </c>
      <c r="I2146" s="9">
        <f t="shared" si="232"/>
        <v>9066190.334999999</v>
      </c>
      <c r="J2146" s="7">
        <f t="shared" si="233"/>
        <v>9066.1903349999993</v>
      </c>
      <c r="K2146" t="e">
        <f>VLOOKUP(A2146,'Cacao Nacional'!B:D,3,0)</f>
        <v>#N/A</v>
      </c>
      <c r="L2146" t="str">
        <f t="shared" si="234"/>
        <v>Julio</v>
      </c>
      <c r="M2146" t="str">
        <f t="shared" si="235"/>
        <v>2021</v>
      </c>
      <c r="N2146" t="str">
        <f t="shared" si="236"/>
        <v>Julio de 2021</v>
      </c>
      <c r="O2146" s="24">
        <f t="shared" si="237"/>
        <v>44391</v>
      </c>
    </row>
    <row r="2147" spans="1:15" x14ac:dyDescent="0.3">
      <c r="A2147" s="1" t="s">
        <v>2232</v>
      </c>
      <c r="B2147" s="1" t="str">
        <f t="shared" si="231"/>
        <v>Julio 15 de 2021</v>
      </c>
      <c r="C2147" s="1" t="s">
        <v>428</v>
      </c>
      <c r="D2147" s="2">
        <v>2339.19</v>
      </c>
      <c r="E2147" s="1" t="s">
        <v>429</v>
      </c>
      <c r="F2147" s="3">
        <v>-1.2625047486387173</v>
      </c>
      <c r="G2147" s="1" t="s">
        <v>430</v>
      </c>
      <c r="H2147" s="8">
        <f>VLOOKUP(B2147,'TRM2'!C:D,2,0)</f>
        <v>3796.07</v>
      </c>
      <c r="I2147" s="9">
        <f t="shared" si="232"/>
        <v>8879728.9833000004</v>
      </c>
      <c r="J2147" s="7">
        <f t="shared" si="233"/>
        <v>8879.7289832999995</v>
      </c>
      <c r="K2147" t="e">
        <f>VLOOKUP(A2147,'Cacao Nacional'!B:D,3,0)</f>
        <v>#N/A</v>
      </c>
      <c r="L2147" t="str">
        <f t="shared" si="234"/>
        <v>Julio</v>
      </c>
      <c r="M2147" t="str">
        <f t="shared" si="235"/>
        <v>2021</v>
      </c>
      <c r="N2147" t="str">
        <f t="shared" si="236"/>
        <v>Julio de 2021</v>
      </c>
      <c r="O2147" s="24">
        <f t="shared" si="237"/>
        <v>44392</v>
      </c>
    </row>
    <row r="2148" spans="1:15" x14ac:dyDescent="0.3">
      <c r="A2148" s="1" t="s">
        <v>2233</v>
      </c>
      <c r="B2148" s="1" t="str">
        <f t="shared" si="231"/>
        <v>Julio 16 de 2021</v>
      </c>
      <c r="C2148" s="1" t="s">
        <v>428</v>
      </c>
      <c r="D2148" s="2">
        <v>2303.39</v>
      </c>
      <c r="E2148" s="1" t="s">
        <v>429</v>
      </c>
      <c r="F2148" s="3">
        <v>-1.5304442990949936</v>
      </c>
      <c r="G2148" s="1" t="s">
        <v>430</v>
      </c>
      <c r="H2148" s="8">
        <f>VLOOKUP(B2148,'TRM2'!C:D,2,0)</f>
        <v>3809.07</v>
      </c>
      <c r="I2148" s="9">
        <f t="shared" si="232"/>
        <v>8773773.747299999</v>
      </c>
      <c r="J2148" s="7">
        <f t="shared" si="233"/>
        <v>8773.7737472999997</v>
      </c>
      <c r="K2148" t="e">
        <f>VLOOKUP(A2148,'Cacao Nacional'!B:D,3,0)</f>
        <v>#N/A</v>
      </c>
      <c r="L2148" t="str">
        <f t="shared" si="234"/>
        <v>Julio</v>
      </c>
      <c r="M2148" t="str">
        <f t="shared" si="235"/>
        <v>2021</v>
      </c>
      <c r="N2148" t="str">
        <f t="shared" si="236"/>
        <v>Julio de 2021</v>
      </c>
      <c r="O2148" s="24">
        <f t="shared" si="237"/>
        <v>44393</v>
      </c>
    </row>
    <row r="2149" spans="1:15" x14ac:dyDescent="0.3">
      <c r="A2149" s="1" t="s">
        <v>387</v>
      </c>
      <c r="B2149" s="1" t="str">
        <f t="shared" si="231"/>
        <v>Julio 19 de 2021</v>
      </c>
      <c r="C2149" s="1" t="s">
        <v>428</v>
      </c>
      <c r="D2149" s="2">
        <v>2339.81</v>
      </c>
      <c r="E2149" s="1" t="s">
        <v>429</v>
      </c>
      <c r="F2149" s="3">
        <v>1.5811477865233448</v>
      </c>
      <c r="G2149" s="1" t="s">
        <v>430</v>
      </c>
      <c r="H2149" s="8">
        <f>VLOOKUP(B2149,'TRM2'!C:D,2,0)</f>
        <v>3808.46</v>
      </c>
      <c r="I2149" s="9">
        <f t="shared" si="232"/>
        <v>8911072.7926000003</v>
      </c>
      <c r="J2149" s="7">
        <f t="shared" si="233"/>
        <v>8911.0727926</v>
      </c>
      <c r="K2149">
        <f>VLOOKUP(A2149,'Cacao Nacional'!B:D,3,0)</f>
        <v>6960</v>
      </c>
      <c r="L2149" t="str">
        <f t="shared" si="234"/>
        <v>Julio</v>
      </c>
      <c r="M2149" t="str">
        <f t="shared" si="235"/>
        <v>2021</v>
      </c>
      <c r="N2149" t="str">
        <f t="shared" si="236"/>
        <v>Julio de 2021</v>
      </c>
      <c r="O2149" s="24">
        <f t="shared" si="237"/>
        <v>44396</v>
      </c>
    </row>
    <row r="2150" spans="1:15" x14ac:dyDescent="0.3">
      <c r="A2150" s="1" t="s">
        <v>2234</v>
      </c>
      <c r="B2150" s="1" t="str">
        <f t="shared" si="231"/>
        <v>Julio 20 de 2021</v>
      </c>
      <c r="C2150" s="1" t="s">
        <v>428</v>
      </c>
      <c r="D2150" s="2">
        <v>2238.31</v>
      </c>
      <c r="E2150" s="1" t="s">
        <v>429</v>
      </c>
      <c r="F2150" s="3">
        <v>-4.3379590650522912</v>
      </c>
      <c r="G2150" s="1" t="s">
        <v>430</v>
      </c>
      <c r="H2150" s="8">
        <f>VLOOKUP(B2150,'TRM2'!C:D,2,0)</f>
        <v>3842.97</v>
      </c>
      <c r="I2150" s="9">
        <f t="shared" si="232"/>
        <v>8601758.1806999985</v>
      </c>
      <c r="J2150" s="7">
        <f t="shared" si="233"/>
        <v>8601.7581806999988</v>
      </c>
      <c r="K2150" t="e">
        <f>VLOOKUP(A2150,'Cacao Nacional'!B:D,3,0)</f>
        <v>#N/A</v>
      </c>
      <c r="L2150" t="str">
        <f t="shared" si="234"/>
        <v>Julio</v>
      </c>
      <c r="M2150" t="str">
        <f t="shared" si="235"/>
        <v>2021</v>
      </c>
      <c r="N2150" t="str">
        <f t="shared" si="236"/>
        <v>Julio de 2021</v>
      </c>
      <c r="O2150" s="24">
        <f t="shared" si="237"/>
        <v>44397</v>
      </c>
    </row>
    <row r="2151" spans="1:15" x14ac:dyDescent="0.3">
      <c r="A2151" s="1" t="s">
        <v>2235</v>
      </c>
      <c r="B2151" s="1" t="str">
        <f t="shared" si="231"/>
        <v>Julio 21 de 2021</v>
      </c>
      <c r="C2151" s="1" t="s">
        <v>428</v>
      </c>
      <c r="D2151" s="2">
        <v>2256.91</v>
      </c>
      <c r="E2151" s="1" t="s">
        <v>429</v>
      </c>
      <c r="F2151" s="3">
        <v>0.83098409067555035</v>
      </c>
      <c r="G2151" s="1" t="s">
        <v>430</v>
      </c>
      <c r="H2151" s="8">
        <f>VLOOKUP(B2151,'TRM2'!C:D,2,0)</f>
        <v>3842.97</v>
      </c>
      <c r="I2151" s="9">
        <f t="shared" si="232"/>
        <v>8673237.4226999991</v>
      </c>
      <c r="J2151" s="7">
        <f t="shared" si="233"/>
        <v>8673.2374226999982</v>
      </c>
      <c r="K2151" t="e">
        <f>VLOOKUP(A2151,'Cacao Nacional'!B:D,3,0)</f>
        <v>#N/A</v>
      </c>
      <c r="L2151" t="str">
        <f t="shared" si="234"/>
        <v>Julio</v>
      </c>
      <c r="M2151" t="str">
        <f t="shared" si="235"/>
        <v>2021</v>
      </c>
      <c r="N2151" t="str">
        <f t="shared" si="236"/>
        <v>Julio de 2021</v>
      </c>
      <c r="O2151" s="24">
        <f t="shared" si="237"/>
        <v>44398</v>
      </c>
    </row>
    <row r="2152" spans="1:15" x14ac:dyDescent="0.3">
      <c r="A2152" s="1" t="s">
        <v>2236</v>
      </c>
      <c r="B2152" s="1" t="str">
        <f t="shared" si="231"/>
        <v>Julio 22 de 2021</v>
      </c>
      <c r="C2152" s="1" t="s">
        <v>428</v>
      </c>
      <c r="D2152" s="2">
        <v>2288.89</v>
      </c>
      <c r="E2152" s="1" t="s">
        <v>429</v>
      </c>
      <c r="F2152" s="3">
        <v>1.4169816253195751</v>
      </c>
      <c r="G2152" s="1" t="s">
        <v>430</v>
      </c>
      <c r="H2152" s="8">
        <f>VLOOKUP(B2152,'TRM2'!C:D,2,0)</f>
        <v>3855.68</v>
      </c>
      <c r="I2152" s="9">
        <f t="shared" si="232"/>
        <v>8825227.3951999992</v>
      </c>
      <c r="J2152" s="7">
        <f t="shared" si="233"/>
        <v>8825.2273951999996</v>
      </c>
      <c r="K2152" t="e">
        <f>VLOOKUP(A2152,'Cacao Nacional'!B:D,3,0)</f>
        <v>#N/A</v>
      </c>
      <c r="L2152" t="str">
        <f t="shared" si="234"/>
        <v>Julio</v>
      </c>
      <c r="M2152" t="str">
        <f t="shared" si="235"/>
        <v>2021</v>
      </c>
      <c r="N2152" t="str">
        <f t="shared" si="236"/>
        <v>Julio de 2021</v>
      </c>
      <c r="O2152" s="24">
        <f t="shared" si="237"/>
        <v>44399</v>
      </c>
    </row>
    <row r="2153" spans="1:15" x14ac:dyDescent="0.3">
      <c r="A2153" s="1" t="s">
        <v>2237</v>
      </c>
      <c r="B2153" s="1" t="str">
        <f t="shared" si="231"/>
        <v>Julio 23 de 2021</v>
      </c>
      <c r="C2153" s="1" t="s">
        <v>428</v>
      </c>
      <c r="D2153" s="2">
        <v>2303.7800000000002</v>
      </c>
      <c r="E2153" s="1" t="s">
        <v>429</v>
      </c>
      <c r="F2153" s="3">
        <v>0.65053366478949748</v>
      </c>
      <c r="G2153" s="1" t="s">
        <v>430</v>
      </c>
      <c r="H2153" s="8">
        <f>VLOOKUP(B2153,'TRM2'!C:D,2,0)</f>
        <v>3866.86</v>
      </c>
      <c r="I2153" s="9">
        <f t="shared" si="232"/>
        <v>8908394.730800001</v>
      </c>
      <c r="J2153" s="7">
        <f t="shared" si="233"/>
        <v>8908.3947308000006</v>
      </c>
      <c r="K2153" t="e">
        <f>VLOOKUP(A2153,'Cacao Nacional'!B:D,3,0)</f>
        <v>#N/A</v>
      </c>
      <c r="L2153" t="str">
        <f t="shared" si="234"/>
        <v>Julio</v>
      </c>
      <c r="M2153" t="str">
        <f t="shared" si="235"/>
        <v>2021</v>
      </c>
      <c r="N2153" t="str">
        <f t="shared" si="236"/>
        <v>Julio de 2021</v>
      </c>
      <c r="O2153" s="24">
        <f t="shared" si="237"/>
        <v>44400</v>
      </c>
    </row>
    <row r="2154" spans="1:15" x14ac:dyDescent="0.3">
      <c r="A2154" s="1" t="s">
        <v>388</v>
      </c>
      <c r="B2154" s="1" t="str">
        <f t="shared" si="231"/>
        <v>Julio 26 de 2021</v>
      </c>
      <c r="C2154" s="1" t="s">
        <v>428</v>
      </c>
      <c r="D2154" s="2">
        <v>2359.7800000000002</v>
      </c>
      <c r="E2154" s="1" t="s">
        <v>429</v>
      </c>
      <c r="F2154" s="3">
        <v>2.4307876620163382</v>
      </c>
      <c r="G2154" s="1" t="s">
        <v>430</v>
      </c>
      <c r="H2154" s="8">
        <f>VLOOKUP(B2154,'TRM2'!C:D,2,0)</f>
        <v>3874.44</v>
      </c>
      <c r="I2154" s="9">
        <f t="shared" si="232"/>
        <v>9142826.0232000016</v>
      </c>
      <c r="J2154" s="7">
        <f t="shared" si="233"/>
        <v>9142.8260232000011</v>
      </c>
      <c r="K2154">
        <f>VLOOKUP(A2154,'Cacao Nacional'!B:D,3,0)</f>
        <v>6996.7</v>
      </c>
      <c r="L2154" t="str">
        <f t="shared" si="234"/>
        <v>Julio</v>
      </c>
      <c r="M2154" t="str">
        <f t="shared" si="235"/>
        <v>2021</v>
      </c>
      <c r="N2154" t="str">
        <f t="shared" si="236"/>
        <v>Julio de 2021</v>
      </c>
      <c r="O2154" s="24">
        <f t="shared" si="237"/>
        <v>44403</v>
      </c>
    </row>
    <row r="2155" spans="1:15" x14ac:dyDescent="0.3">
      <c r="A2155" s="1" t="s">
        <v>2238</v>
      </c>
      <c r="B2155" s="1" t="str">
        <f t="shared" si="231"/>
        <v>Julio 27 de 2021</v>
      </c>
      <c r="C2155" s="1" t="s">
        <v>428</v>
      </c>
      <c r="D2155" s="2">
        <v>2370.52</v>
      </c>
      <c r="E2155" s="1" t="s">
        <v>429</v>
      </c>
      <c r="F2155" s="3">
        <v>0.45512717287203808</v>
      </c>
      <c r="G2155" s="1" t="s">
        <v>430</v>
      </c>
      <c r="H2155" s="8">
        <f>VLOOKUP(B2155,'TRM2'!C:D,2,0)</f>
        <v>3904.17</v>
      </c>
      <c r="I2155" s="9">
        <f t="shared" si="232"/>
        <v>9254913.0683999993</v>
      </c>
      <c r="J2155" s="7">
        <f t="shared" si="233"/>
        <v>9254.9130683999992</v>
      </c>
      <c r="K2155" t="e">
        <f>VLOOKUP(A2155,'Cacao Nacional'!B:D,3,0)</f>
        <v>#N/A</v>
      </c>
      <c r="L2155" t="str">
        <f t="shared" si="234"/>
        <v>Julio</v>
      </c>
      <c r="M2155" t="str">
        <f t="shared" si="235"/>
        <v>2021</v>
      </c>
      <c r="N2155" t="str">
        <f t="shared" si="236"/>
        <v>Julio de 2021</v>
      </c>
      <c r="O2155" s="24">
        <f t="shared" si="237"/>
        <v>44404</v>
      </c>
    </row>
    <row r="2156" spans="1:15" x14ac:dyDescent="0.3">
      <c r="A2156" s="1" t="s">
        <v>2239</v>
      </c>
      <c r="B2156" s="1" t="str">
        <f t="shared" si="231"/>
        <v>Julio 28 de 2021</v>
      </c>
      <c r="C2156" s="1" t="s">
        <v>428</v>
      </c>
      <c r="D2156" s="2">
        <v>2400.17</v>
      </c>
      <c r="E2156" s="1" t="s">
        <v>429</v>
      </c>
      <c r="F2156" s="3">
        <v>1.2507804194860239</v>
      </c>
      <c r="G2156" s="1" t="s">
        <v>430</v>
      </c>
      <c r="H2156" s="8">
        <f>VLOOKUP(B2156,'TRM2'!C:D,2,0)</f>
        <v>3918.49</v>
      </c>
      <c r="I2156" s="9">
        <f t="shared" si="232"/>
        <v>9405042.1433000006</v>
      </c>
      <c r="J2156" s="7">
        <f t="shared" si="233"/>
        <v>9405.042143300001</v>
      </c>
      <c r="K2156" t="e">
        <f>VLOOKUP(A2156,'Cacao Nacional'!B:D,3,0)</f>
        <v>#N/A</v>
      </c>
      <c r="L2156" t="str">
        <f t="shared" si="234"/>
        <v>Julio</v>
      </c>
      <c r="M2156" t="str">
        <f t="shared" si="235"/>
        <v>2021</v>
      </c>
      <c r="N2156" t="str">
        <f t="shared" si="236"/>
        <v>Julio de 2021</v>
      </c>
      <c r="O2156" s="24">
        <f t="shared" si="237"/>
        <v>44405</v>
      </c>
    </row>
    <row r="2157" spans="1:15" x14ac:dyDescent="0.3">
      <c r="A2157" s="1" t="s">
        <v>2240</v>
      </c>
      <c r="B2157" s="1" t="str">
        <f t="shared" si="231"/>
        <v>Julio 29 de 2021</v>
      </c>
      <c r="C2157" s="1" t="s">
        <v>428</v>
      </c>
      <c r="D2157" s="2">
        <v>2403.2199999999998</v>
      </c>
      <c r="E2157" s="1" t="s">
        <v>429</v>
      </c>
      <c r="F2157" s="3">
        <v>0.12707433223478867</v>
      </c>
      <c r="G2157" s="1" t="s">
        <v>430</v>
      </c>
      <c r="H2157" s="8">
        <f>VLOOKUP(B2157,'TRM2'!C:D,2,0)</f>
        <v>3902.18</v>
      </c>
      <c r="I2157" s="9">
        <f t="shared" si="232"/>
        <v>9377797.0195999984</v>
      </c>
      <c r="J2157" s="7">
        <f t="shared" si="233"/>
        <v>9377.7970195999987</v>
      </c>
      <c r="K2157" t="e">
        <f>VLOOKUP(A2157,'Cacao Nacional'!B:D,3,0)</f>
        <v>#N/A</v>
      </c>
      <c r="L2157" t="str">
        <f t="shared" si="234"/>
        <v>Julio</v>
      </c>
      <c r="M2157" t="str">
        <f t="shared" si="235"/>
        <v>2021</v>
      </c>
      <c r="N2157" t="str">
        <f t="shared" si="236"/>
        <v>Julio de 2021</v>
      </c>
      <c r="O2157" s="24">
        <f t="shared" si="237"/>
        <v>44406</v>
      </c>
    </row>
    <row r="2158" spans="1:15" x14ac:dyDescent="0.3">
      <c r="A2158" s="1" t="s">
        <v>2241</v>
      </c>
      <c r="B2158" s="1" t="str">
        <f t="shared" si="231"/>
        <v>Julio 30 de 2021</v>
      </c>
      <c r="C2158" s="1" t="s">
        <v>428</v>
      </c>
      <c r="D2158" s="2">
        <v>2356.79</v>
      </c>
      <c r="E2158" s="1" t="s">
        <v>429</v>
      </c>
      <c r="F2158" s="3">
        <v>-1.9319912450795118</v>
      </c>
      <c r="G2158" s="1" t="s">
        <v>430</v>
      </c>
      <c r="H2158" s="8">
        <f>VLOOKUP(B2158,'TRM2'!C:D,2,0)</f>
        <v>3836.95</v>
      </c>
      <c r="I2158" s="9">
        <f t="shared" si="232"/>
        <v>9042885.3904999997</v>
      </c>
      <c r="J2158" s="7">
        <f t="shared" si="233"/>
        <v>9042.8853904999996</v>
      </c>
      <c r="K2158" t="e">
        <f>VLOOKUP(A2158,'Cacao Nacional'!B:D,3,0)</f>
        <v>#N/A</v>
      </c>
      <c r="L2158" t="str">
        <f t="shared" si="234"/>
        <v>Julio</v>
      </c>
      <c r="M2158" t="str">
        <f t="shared" si="235"/>
        <v>2021</v>
      </c>
      <c r="N2158" t="str">
        <f t="shared" si="236"/>
        <v>Julio de 2021</v>
      </c>
      <c r="O2158" s="24">
        <f t="shared" si="237"/>
        <v>44407</v>
      </c>
    </row>
    <row r="2159" spans="1:15" x14ac:dyDescent="0.3">
      <c r="A2159" s="1" t="s">
        <v>389</v>
      </c>
      <c r="B2159" s="1" t="str">
        <f t="shared" si="231"/>
        <v>Agosto 2 de 2021</v>
      </c>
      <c r="C2159" s="1" t="s">
        <v>428</v>
      </c>
      <c r="D2159" s="2">
        <v>2349.8200000000002</v>
      </c>
      <c r="E2159" s="1" t="s">
        <v>429</v>
      </c>
      <c r="F2159" s="3">
        <v>-0.29574124126459295</v>
      </c>
      <c r="G2159" s="1" t="s">
        <v>430</v>
      </c>
      <c r="H2159" s="8">
        <f>VLOOKUP(B2159,'TRM2'!C:D,2,0)</f>
        <v>3867.88</v>
      </c>
      <c r="I2159" s="9">
        <f t="shared" si="232"/>
        <v>9088821.7816000003</v>
      </c>
      <c r="J2159" s="7">
        <f t="shared" si="233"/>
        <v>9088.8217815999997</v>
      </c>
      <c r="K2159">
        <f>VLOOKUP(A2159,'Cacao Nacional'!B:D,3,0)</f>
        <v>7130.5</v>
      </c>
      <c r="L2159" t="str">
        <f t="shared" si="234"/>
        <v>Agosto</v>
      </c>
      <c r="M2159" t="str">
        <f t="shared" si="235"/>
        <v>2021</v>
      </c>
      <c r="N2159" t="str">
        <f t="shared" si="236"/>
        <v>Agosto de 2021</v>
      </c>
      <c r="O2159" s="24">
        <f t="shared" si="237"/>
        <v>44410</v>
      </c>
    </row>
    <row r="2160" spans="1:15" x14ac:dyDescent="0.3">
      <c r="A2160" s="1" t="s">
        <v>2242</v>
      </c>
      <c r="B2160" s="1" t="str">
        <f t="shared" si="231"/>
        <v>Agosto 3 de 2021</v>
      </c>
      <c r="C2160" s="1" t="s">
        <v>428</v>
      </c>
      <c r="D2160" s="2">
        <v>2396.39</v>
      </c>
      <c r="E2160" s="1" t="s">
        <v>429</v>
      </c>
      <c r="F2160" s="3">
        <v>1.9818539292371207</v>
      </c>
      <c r="G2160" s="1" t="s">
        <v>430</v>
      </c>
      <c r="H2160" s="8">
        <f>VLOOKUP(B2160,'TRM2'!C:D,2,0)</f>
        <v>3865.46</v>
      </c>
      <c r="I2160" s="9">
        <f t="shared" si="232"/>
        <v>9263149.6894000005</v>
      </c>
      <c r="J2160" s="7">
        <f t="shared" si="233"/>
        <v>9263.1496894000011</v>
      </c>
      <c r="K2160" t="e">
        <f>VLOOKUP(A2160,'Cacao Nacional'!B:D,3,0)</f>
        <v>#N/A</v>
      </c>
      <c r="L2160" t="str">
        <f t="shared" si="234"/>
        <v>Agosto</v>
      </c>
      <c r="M2160" t="str">
        <f t="shared" si="235"/>
        <v>2021</v>
      </c>
      <c r="N2160" t="str">
        <f t="shared" si="236"/>
        <v>Agosto de 2021</v>
      </c>
      <c r="O2160" s="24">
        <f t="shared" si="237"/>
        <v>44411</v>
      </c>
    </row>
    <row r="2161" spans="1:15" x14ac:dyDescent="0.3">
      <c r="A2161" s="1" t="s">
        <v>2243</v>
      </c>
      <c r="B2161" s="1" t="str">
        <f t="shared" si="231"/>
        <v>Agosto 4 de 2021</v>
      </c>
      <c r="C2161" s="1" t="s">
        <v>428</v>
      </c>
      <c r="D2161" s="2">
        <v>2382.89</v>
      </c>
      <c r="E2161" s="1" t="s">
        <v>429</v>
      </c>
      <c r="F2161" s="3">
        <v>-0.5633473683332012</v>
      </c>
      <c r="G2161" s="1" t="s">
        <v>430</v>
      </c>
      <c r="H2161" s="8">
        <f>VLOOKUP(B2161,'TRM2'!C:D,2,0)</f>
        <v>3913.59</v>
      </c>
      <c r="I2161" s="9">
        <f t="shared" si="232"/>
        <v>9325654.4750999995</v>
      </c>
      <c r="J2161" s="7">
        <f t="shared" si="233"/>
        <v>9325.6544751000001</v>
      </c>
      <c r="K2161" t="e">
        <f>VLOOKUP(A2161,'Cacao Nacional'!B:D,3,0)</f>
        <v>#N/A</v>
      </c>
      <c r="L2161" t="str">
        <f t="shared" si="234"/>
        <v>Agosto</v>
      </c>
      <c r="M2161" t="str">
        <f t="shared" si="235"/>
        <v>2021</v>
      </c>
      <c r="N2161" t="str">
        <f t="shared" si="236"/>
        <v>Agosto de 2021</v>
      </c>
      <c r="O2161" s="24">
        <f t="shared" si="237"/>
        <v>44412</v>
      </c>
    </row>
    <row r="2162" spans="1:15" x14ac:dyDescent="0.3">
      <c r="A2162" s="1" t="s">
        <v>2244</v>
      </c>
      <c r="B2162" s="1" t="str">
        <f t="shared" si="231"/>
        <v>Agosto 5 de 2021</v>
      </c>
      <c r="C2162" s="1" t="s">
        <v>428</v>
      </c>
      <c r="D2162" s="2">
        <v>2386.5</v>
      </c>
      <c r="E2162" s="1" t="s">
        <v>429</v>
      </c>
      <c r="F2162" s="3">
        <v>0.15149671197579945</v>
      </c>
      <c r="G2162" s="1" t="s">
        <v>430</v>
      </c>
      <c r="H2162" s="8">
        <f>VLOOKUP(B2162,'TRM2'!C:D,2,0)</f>
        <v>3911.36</v>
      </c>
      <c r="I2162" s="9">
        <f t="shared" si="232"/>
        <v>9334460.6400000006</v>
      </c>
      <c r="J2162" s="7">
        <f t="shared" si="233"/>
        <v>9334.4606400000011</v>
      </c>
      <c r="K2162" t="e">
        <f>VLOOKUP(A2162,'Cacao Nacional'!B:D,3,0)</f>
        <v>#N/A</v>
      </c>
      <c r="L2162" t="str">
        <f t="shared" si="234"/>
        <v>Agosto</v>
      </c>
      <c r="M2162" t="str">
        <f t="shared" si="235"/>
        <v>2021</v>
      </c>
      <c r="N2162" t="str">
        <f t="shared" si="236"/>
        <v>Agosto de 2021</v>
      </c>
      <c r="O2162" s="24">
        <f t="shared" si="237"/>
        <v>44413</v>
      </c>
    </row>
    <row r="2163" spans="1:15" x14ac:dyDescent="0.3">
      <c r="A2163" s="1" t="s">
        <v>2245</v>
      </c>
      <c r="B2163" s="1" t="str">
        <f t="shared" si="231"/>
        <v>Agosto 6 de 2021</v>
      </c>
      <c r="C2163" s="1" t="s">
        <v>428</v>
      </c>
      <c r="D2163" s="2">
        <v>2405.0100000000002</v>
      </c>
      <c r="E2163" s="1" t="s">
        <v>429</v>
      </c>
      <c r="F2163" s="3">
        <v>0.77561282212445914</v>
      </c>
      <c r="G2163" s="1" t="s">
        <v>430</v>
      </c>
      <c r="H2163" s="8">
        <f>VLOOKUP(B2163,'TRM2'!C:D,2,0)</f>
        <v>3910.81</v>
      </c>
      <c r="I2163" s="9">
        <f t="shared" si="232"/>
        <v>9405537.1581000015</v>
      </c>
      <c r="J2163" s="7">
        <f t="shared" si="233"/>
        <v>9405.5371581000018</v>
      </c>
      <c r="K2163" t="e">
        <f>VLOOKUP(A2163,'Cacao Nacional'!B:D,3,0)</f>
        <v>#N/A</v>
      </c>
      <c r="L2163" t="str">
        <f t="shared" si="234"/>
        <v>Agosto</v>
      </c>
      <c r="M2163" t="str">
        <f t="shared" si="235"/>
        <v>2021</v>
      </c>
      <c r="N2163" t="str">
        <f t="shared" si="236"/>
        <v>Agosto de 2021</v>
      </c>
      <c r="O2163" s="24">
        <f t="shared" si="237"/>
        <v>44414</v>
      </c>
    </row>
    <row r="2164" spans="1:15" x14ac:dyDescent="0.3">
      <c r="A2164" s="1" t="s">
        <v>390</v>
      </c>
      <c r="B2164" s="1" t="str">
        <f t="shared" si="231"/>
        <v>Agosto 9 de 2021</v>
      </c>
      <c r="C2164" s="1" t="s">
        <v>428</v>
      </c>
      <c r="D2164" s="2">
        <v>2411.34</v>
      </c>
      <c r="E2164" s="1" t="s">
        <v>429</v>
      </c>
      <c r="F2164" s="3">
        <v>0.26320056881260062</v>
      </c>
      <c r="G2164" s="1" t="s">
        <v>430</v>
      </c>
      <c r="H2164" s="8">
        <f>VLOOKUP(B2164,'TRM2'!C:D,2,0)</f>
        <v>3949.33</v>
      </c>
      <c r="I2164" s="9">
        <f t="shared" si="232"/>
        <v>9523177.4022000004</v>
      </c>
      <c r="J2164" s="7">
        <f t="shared" si="233"/>
        <v>9523.1774022000009</v>
      </c>
      <c r="K2164">
        <f>VLOOKUP(A2164,'Cacao Nacional'!B:D,3,0)</f>
        <v>7407.2</v>
      </c>
      <c r="L2164" t="str">
        <f t="shared" si="234"/>
        <v>Agosto</v>
      </c>
      <c r="M2164" t="str">
        <f t="shared" si="235"/>
        <v>2021</v>
      </c>
      <c r="N2164" t="str">
        <f t="shared" si="236"/>
        <v>Agosto de 2021</v>
      </c>
      <c r="O2164" s="24">
        <f t="shared" si="237"/>
        <v>44417</v>
      </c>
    </row>
    <row r="2165" spans="1:15" x14ac:dyDescent="0.3">
      <c r="A2165" s="1" t="s">
        <v>2246</v>
      </c>
      <c r="B2165" s="1" t="str">
        <f t="shared" si="231"/>
        <v>Agosto 10 de 2021</v>
      </c>
      <c r="C2165" s="1" t="s">
        <v>428</v>
      </c>
      <c r="D2165" s="2">
        <v>2455.88</v>
      </c>
      <c r="E2165" s="1" t="s">
        <v>429</v>
      </c>
      <c r="F2165" s="3">
        <v>1.8471057586238342</v>
      </c>
      <c r="G2165" s="1" t="s">
        <v>430</v>
      </c>
      <c r="H2165" s="8">
        <f>VLOOKUP(B2165,'TRM2'!C:D,2,0)</f>
        <v>3988.27</v>
      </c>
      <c r="I2165" s="9">
        <f t="shared" si="232"/>
        <v>9794712.5275999997</v>
      </c>
      <c r="J2165" s="7">
        <f t="shared" si="233"/>
        <v>9794.7125275999988</v>
      </c>
      <c r="K2165" t="e">
        <f>VLOOKUP(A2165,'Cacao Nacional'!B:D,3,0)</f>
        <v>#N/A</v>
      </c>
      <c r="L2165" t="str">
        <f t="shared" si="234"/>
        <v>Agosto</v>
      </c>
      <c r="M2165" t="str">
        <f t="shared" si="235"/>
        <v>2021</v>
      </c>
      <c r="N2165" t="str">
        <f t="shared" si="236"/>
        <v>Agosto de 2021</v>
      </c>
      <c r="O2165" s="24">
        <f t="shared" si="237"/>
        <v>44418</v>
      </c>
    </row>
    <row r="2166" spans="1:15" x14ac:dyDescent="0.3">
      <c r="A2166" s="1" t="s">
        <v>2247</v>
      </c>
      <c r="B2166" s="1" t="str">
        <f t="shared" si="231"/>
        <v>Agosto 11 de 2021</v>
      </c>
      <c r="C2166" s="1" t="s">
        <v>428</v>
      </c>
      <c r="D2166" s="2">
        <v>2489.9499999999998</v>
      </c>
      <c r="E2166" s="1" t="s">
        <v>429</v>
      </c>
      <c r="F2166" s="3">
        <v>1.3872827662589258</v>
      </c>
      <c r="G2166" s="1" t="s">
        <v>430</v>
      </c>
      <c r="H2166" s="8">
        <f>VLOOKUP(B2166,'TRM2'!C:D,2,0)</f>
        <v>3979.8</v>
      </c>
      <c r="I2166" s="9">
        <f t="shared" si="232"/>
        <v>9909503.0099999998</v>
      </c>
      <c r="J2166" s="7">
        <f t="shared" si="233"/>
        <v>9909.5030100000004</v>
      </c>
      <c r="K2166" t="e">
        <f>VLOOKUP(A2166,'Cacao Nacional'!B:D,3,0)</f>
        <v>#N/A</v>
      </c>
      <c r="L2166" t="str">
        <f t="shared" si="234"/>
        <v>Agosto</v>
      </c>
      <c r="M2166" t="str">
        <f t="shared" si="235"/>
        <v>2021</v>
      </c>
      <c r="N2166" t="str">
        <f t="shared" si="236"/>
        <v>Agosto de 2021</v>
      </c>
      <c r="O2166" s="24">
        <f t="shared" si="237"/>
        <v>44419</v>
      </c>
    </row>
    <row r="2167" spans="1:15" x14ac:dyDescent="0.3">
      <c r="A2167" s="1" t="s">
        <v>2248</v>
      </c>
      <c r="B2167" s="1" t="str">
        <f t="shared" si="231"/>
        <v>Agosto 12 de 2021</v>
      </c>
      <c r="C2167" s="1" t="s">
        <v>428</v>
      </c>
      <c r="D2167" s="2">
        <v>2488.12</v>
      </c>
      <c r="E2167" s="1" t="s">
        <v>429</v>
      </c>
      <c r="F2167" s="3">
        <v>-7.3495451715894985E-2</v>
      </c>
      <c r="G2167" s="1" t="s">
        <v>430</v>
      </c>
      <c r="H2167" s="8">
        <f>VLOOKUP(B2167,'TRM2'!C:D,2,0)</f>
        <v>3950.43</v>
      </c>
      <c r="I2167" s="9">
        <f t="shared" si="232"/>
        <v>9829143.8915999997</v>
      </c>
      <c r="J2167" s="7">
        <f t="shared" si="233"/>
        <v>9829.1438916000006</v>
      </c>
      <c r="K2167" t="e">
        <f>VLOOKUP(A2167,'Cacao Nacional'!B:D,3,0)</f>
        <v>#N/A</v>
      </c>
      <c r="L2167" t="str">
        <f t="shared" si="234"/>
        <v>Agosto</v>
      </c>
      <c r="M2167" t="str">
        <f t="shared" si="235"/>
        <v>2021</v>
      </c>
      <c r="N2167" t="str">
        <f t="shared" si="236"/>
        <v>Agosto de 2021</v>
      </c>
      <c r="O2167" s="24">
        <f t="shared" si="237"/>
        <v>44420</v>
      </c>
    </row>
    <row r="2168" spans="1:15" x14ac:dyDescent="0.3">
      <c r="A2168" s="1" t="s">
        <v>2249</v>
      </c>
      <c r="B2168" s="1" t="str">
        <f t="shared" si="231"/>
        <v>Agosto 13 de 2021</v>
      </c>
      <c r="C2168" s="1" t="s">
        <v>428</v>
      </c>
      <c r="D2168" s="2">
        <v>2512.6999999999998</v>
      </c>
      <c r="E2168" s="1" t="s">
        <v>429</v>
      </c>
      <c r="F2168" s="3">
        <v>0.98789447454302559</v>
      </c>
      <c r="G2168" s="1" t="s">
        <v>430</v>
      </c>
      <c r="H2168" s="8">
        <f>VLOOKUP(B2168,'TRM2'!C:D,2,0)</f>
        <v>3887.07</v>
      </c>
      <c r="I2168" s="9">
        <f t="shared" si="232"/>
        <v>9767040.7889999989</v>
      </c>
      <c r="J2168" s="7">
        <f t="shared" si="233"/>
        <v>9767.0407889999988</v>
      </c>
      <c r="K2168" t="e">
        <f>VLOOKUP(A2168,'Cacao Nacional'!B:D,3,0)</f>
        <v>#N/A</v>
      </c>
      <c r="L2168" t="str">
        <f t="shared" si="234"/>
        <v>Agosto</v>
      </c>
      <c r="M2168" t="str">
        <f t="shared" si="235"/>
        <v>2021</v>
      </c>
      <c r="N2168" t="str">
        <f t="shared" si="236"/>
        <v>Agosto de 2021</v>
      </c>
      <c r="O2168" s="24">
        <f t="shared" si="237"/>
        <v>44421</v>
      </c>
    </row>
    <row r="2169" spans="1:15" x14ac:dyDescent="0.3">
      <c r="A2169" s="1" t="s">
        <v>391</v>
      </c>
      <c r="B2169" s="1" t="str">
        <f t="shared" si="231"/>
        <v>Agosto 16 de 2021</v>
      </c>
      <c r="C2169" s="1" t="s">
        <v>428</v>
      </c>
      <c r="D2169" s="2">
        <v>2549.2399999999998</v>
      </c>
      <c r="E2169" s="1" t="s">
        <v>429</v>
      </c>
      <c r="F2169" s="3">
        <v>1.454212599992039</v>
      </c>
      <c r="G2169" s="1" t="s">
        <v>430</v>
      </c>
      <c r="H2169" s="8">
        <f>VLOOKUP(B2169,'TRM2'!C:D,2,0)</f>
        <v>3830.25</v>
      </c>
      <c r="I2169" s="9">
        <f t="shared" si="232"/>
        <v>9764226.5099999998</v>
      </c>
      <c r="J2169" s="7">
        <f t="shared" si="233"/>
        <v>9764.2265100000004</v>
      </c>
      <c r="K2169">
        <f>VLOOKUP(A2169,'Cacao Nacional'!B:D,3,0)</f>
        <v>7852</v>
      </c>
      <c r="L2169" t="str">
        <f t="shared" si="234"/>
        <v>Agosto</v>
      </c>
      <c r="M2169" t="str">
        <f t="shared" si="235"/>
        <v>2021</v>
      </c>
      <c r="N2169" t="str">
        <f t="shared" si="236"/>
        <v>Agosto de 2021</v>
      </c>
      <c r="O2169" s="24">
        <f t="shared" si="237"/>
        <v>44424</v>
      </c>
    </row>
    <row r="2170" spans="1:15" x14ac:dyDescent="0.3">
      <c r="A2170" s="1" t="s">
        <v>2250</v>
      </c>
      <c r="B2170" s="1" t="str">
        <f t="shared" si="231"/>
        <v>Agosto 17 de 2021</v>
      </c>
      <c r="C2170" s="1" t="s">
        <v>428</v>
      </c>
      <c r="D2170" s="2">
        <v>2560.5300000000002</v>
      </c>
      <c r="E2170" s="1" t="s">
        <v>429</v>
      </c>
      <c r="F2170" s="3">
        <v>0.44287709278060988</v>
      </c>
      <c r="G2170" s="1" t="s">
        <v>430</v>
      </c>
      <c r="H2170" s="8">
        <f>VLOOKUP(B2170,'TRM2'!C:D,2,0)</f>
        <v>3830.25</v>
      </c>
      <c r="I2170" s="9">
        <f t="shared" si="232"/>
        <v>9807470.0325000007</v>
      </c>
      <c r="J2170" s="7">
        <f t="shared" si="233"/>
        <v>9807.4700325000013</v>
      </c>
      <c r="K2170" t="e">
        <f>VLOOKUP(A2170,'Cacao Nacional'!B:D,3,0)</f>
        <v>#N/A</v>
      </c>
      <c r="L2170" t="str">
        <f t="shared" si="234"/>
        <v>Agosto</v>
      </c>
      <c r="M2170" t="str">
        <f t="shared" si="235"/>
        <v>2021</v>
      </c>
      <c r="N2170" t="str">
        <f t="shared" si="236"/>
        <v>Agosto de 2021</v>
      </c>
      <c r="O2170" s="24">
        <f t="shared" si="237"/>
        <v>44425</v>
      </c>
    </row>
    <row r="2171" spans="1:15" x14ac:dyDescent="0.3">
      <c r="A2171" s="1" t="s">
        <v>2251</v>
      </c>
      <c r="B2171" s="1" t="str">
        <f t="shared" si="231"/>
        <v>Agosto 18 de 2021</v>
      </c>
      <c r="C2171" s="1" t="s">
        <v>428</v>
      </c>
      <c r="D2171" s="2">
        <v>2576.14</v>
      </c>
      <c r="E2171" s="1" t="s">
        <v>429</v>
      </c>
      <c r="F2171" s="3">
        <v>0.60963941059076332</v>
      </c>
      <c r="G2171" s="1" t="s">
        <v>430</v>
      </c>
      <c r="H2171" s="8">
        <f>VLOOKUP(B2171,'TRM2'!C:D,2,0)</f>
        <v>3868.41</v>
      </c>
      <c r="I2171" s="9">
        <f t="shared" si="232"/>
        <v>9965565.7373999991</v>
      </c>
      <c r="J2171" s="7">
        <f t="shared" si="233"/>
        <v>9965.5657373999984</v>
      </c>
      <c r="K2171" t="e">
        <f>VLOOKUP(A2171,'Cacao Nacional'!B:D,3,0)</f>
        <v>#N/A</v>
      </c>
      <c r="L2171" t="str">
        <f t="shared" si="234"/>
        <v>Agosto</v>
      </c>
      <c r="M2171" t="str">
        <f t="shared" si="235"/>
        <v>2021</v>
      </c>
      <c r="N2171" t="str">
        <f t="shared" si="236"/>
        <v>Agosto de 2021</v>
      </c>
      <c r="O2171" s="24">
        <f t="shared" si="237"/>
        <v>44426</v>
      </c>
    </row>
    <row r="2172" spans="1:15" x14ac:dyDescent="0.3">
      <c r="A2172" s="1" t="s">
        <v>2252</v>
      </c>
      <c r="B2172" s="1" t="str">
        <f t="shared" si="231"/>
        <v>Agosto 19 de 2021</v>
      </c>
      <c r="C2172" s="1" t="s">
        <v>428</v>
      </c>
      <c r="D2172" s="2">
        <v>2547.48</v>
      </c>
      <c r="E2172" s="1" t="s">
        <v>429</v>
      </c>
      <c r="F2172" s="3">
        <v>-1.1125171768615005</v>
      </c>
      <c r="G2172" s="1" t="s">
        <v>430</v>
      </c>
      <c r="H2172" s="8">
        <f>VLOOKUP(B2172,'TRM2'!C:D,2,0)</f>
        <v>3861.33</v>
      </c>
      <c r="I2172" s="9">
        <f t="shared" si="232"/>
        <v>9836660.9484000001</v>
      </c>
      <c r="J2172" s="7">
        <f t="shared" si="233"/>
        <v>9836.6609484000001</v>
      </c>
      <c r="K2172" t="e">
        <f>VLOOKUP(A2172,'Cacao Nacional'!B:D,3,0)</f>
        <v>#N/A</v>
      </c>
      <c r="L2172" t="str">
        <f t="shared" si="234"/>
        <v>Agosto</v>
      </c>
      <c r="M2172" t="str">
        <f t="shared" si="235"/>
        <v>2021</v>
      </c>
      <c r="N2172" t="str">
        <f t="shared" si="236"/>
        <v>Agosto de 2021</v>
      </c>
      <c r="O2172" s="24">
        <f t="shared" si="237"/>
        <v>44427</v>
      </c>
    </row>
    <row r="2173" spans="1:15" x14ac:dyDescent="0.3">
      <c r="A2173" s="1" t="s">
        <v>2253</v>
      </c>
      <c r="B2173" s="1" t="str">
        <f t="shared" si="231"/>
        <v>Agosto 20 de 2021</v>
      </c>
      <c r="C2173" s="1" t="s">
        <v>428</v>
      </c>
      <c r="D2173" s="2">
        <v>2506.77</v>
      </c>
      <c r="E2173" s="1" t="s">
        <v>429</v>
      </c>
      <c r="F2173" s="3">
        <v>-1.5980498374864587</v>
      </c>
      <c r="G2173" s="1" t="s">
        <v>430</v>
      </c>
      <c r="H2173" s="8">
        <f>VLOOKUP(B2173,'TRM2'!C:D,2,0)</f>
        <v>3876.08</v>
      </c>
      <c r="I2173" s="9">
        <f t="shared" si="232"/>
        <v>9716441.0615999997</v>
      </c>
      <c r="J2173" s="7">
        <f t="shared" si="233"/>
        <v>9716.4410616000005</v>
      </c>
      <c r="K2173" t="e">
        <f>VLOOKUP(A2173,'Cacao Nacional'!B:D,3,0)</f>
        <v>#N/A</v>
      </c>
      <c r="L2173" t="str">
        <f t="shared" si="234"/>
        <v>Agosto</v>
      </c>
      <c r="M2173" t="str">
        <f t="shared" si="235"/>
        <v>2021</v>
      </c>
      <c r="N2173" t="str">
        <f t="shared" si="236"/>
        <v>Agosto de 2021</v>
      </c>
      <c r="O2173" s="24">
        <f t="shared" si="237"/>
        <v>44428</v>
      </c>
    </row>
    <row r="2174" spans="1:15" x14ac:dyDescent="0.3">
      <c r="A2174" s="1" t="s">
        <v>392</v>
      </c>
      <c r="B2174" s="1" t="str">
        <f t="shared" si="231"/>
        <v>Agosto 23 de 2021</v>
      </c>
      <c r="C2174" s="1" t="s">
        <v>428</v>
      </c>
      <c r="D2174" s="2">
        <v>2508.96</v>
      </c>
      <c r="E2174" s="1" t="s">
        <v>429</v>
      </c>
      <c r="F2174" s="3">
        <v>8.7363419859023947E-2</v>
      </c>
      <c r="G2174" s="1" t="s">
        <v>430</v>
      </c>
      <c r="H2174" s="8">
        <f>VLOOKUP(B2174,'TRM2'!C:D,2,0)</f>
        <v>3874.95</v>
      </c>
      <c r="I2174" s="9">
        <f t="shared" si="232"/>
        <v>9722094.5519999992</v>
      </c>
      <c r="J2174" s="7">
        <f t="shared" si="233"/>
        <v>9722.0945519999987</v>
      </c>
      <c r="K2174">
        <f>VLOOKUP(A2174,'Cacao Nacional'!B:D,3,0)</f>
        <v>8208.5</v>
      </c>
      <c r="L2174" t="str">
        <f t="shared" si="234"/>
        <v>Agosto</v>
      </c>
      <c r="M2174" t="str">
        <f t="shared" si="235"/>
        <v>2021</v>
      </c>
      <c r="N2174" t="str">
        <f t="shared" si="236"/>
        <v>Agosto de 2021</v>
      </c>
      <c r="O2174" s="24">
        <f t="shared" si="237"/>
        <v>44431</v>
      </c>
    </row>
    <row r="2175" spans="1:15" x14ac:dyDescent="0.3">
      <c r="A2175" s="1" t="s">
        <v>2254</v>
      </c>
      <c r="B2175" s="1" t="str">
        <f t="shared" si="231"/>
        <v>Agosto 24 de 2021</v>
      </c>
      <c r="C2175" s="1" t="s">
        <v>428</v>
      </c>
      <c r="D2175" s="2">
        <v>2517.2600000000002</v>
      </c>
      <c r="E2175" s="1" t="s">
        <v>429</v>
      </c>
      <c r="F2175" s="3">
        <v>0.3308143613290041</v>
      </c>
      <c r="G2175" s="1" t="s">
        <v>430</v>
      </c>
      <c r="H2175" s="8">
        <f>VLOOKUP(B2175,'TRM2'!C:D,2,0)</f>
        <v>3867.73</v>
      </c>
      <c r="I2175" s="9">
        <f t="shared" si="232"/>
        <v>9736082.0198000018</v>
      </c>
      <c r="J2175" s="7">
        <f t="shared" si="233"/>
        <v>9736.0820198000019</v>
      </c>
      <c r="K2175" t="e">
        <f>VLOOKUP(A2175,'Cacao Nacional'!B:D,3,0)</f>
        <v>#N/A</v>
      </c>
      <c r="L2175" t="str">
        <f t="shared" si="234"/>
        <v>Agosto</v>
      </c>
      <c r="M2175" t="str">
        <f t="shared" si="235"/>
        <v>2021</v>
      </c>
      <c r="N2175" t="str">
        <f t="shared" si="236"/>
        <v>Agosto de 2021</v>
      </c>
      <c r="O2175" s="24">
        <f t="shared" si="237"/>
        <v>44432</v>
      </c>
    </row>
    <row r="2176" spans="1:15" x14ac:dyDescent="0.3">
      <c r="A2176" s="1" t="s">
        <v>2255</v>
      </c>
      <c r="B2176" s="1" t="str">
        <f t="shared" si="231"/>
        <v>Agosto 25 de 2021</v>
      </c>
      <c r="C2176" s="1" t="s">
        <v>428</v>
      </c>
      <c r="D2176" s="2">
        <v>2539.96</v>
      </c>
      <c r="E2176" s="1" t="s">
        <v>429</v>
      </c>
      <c r="F2176" s="3">
        <v>0.90177415125969573</v>
      </c>
      <c r="G2176" s="1" t="s">
        <v>430</v>
      </c>
      <c r="H2176" s="8">
        <f>VLOOKUP(B2176,'TRM2'!C:D,2,0)</f>
        <v>3861.88</v>
      </c>
      <c r="I2176" s="9">
        <f t="shared" si="232"/>
        <v>9809020.7248</v>
      </c>
      <c r="J2176" s="7">
        <f t="shared" si="233"/>
        <v>9809.0207248000006</v>
      </c>
      <c r="K2176" t="e">
        <f>VLOOKUP(A2176,'Cacao Nacional'!B:D,3,0)</f>
        <v>#N/A</v>
      </c>
      <c r="L2176" t="str">
        <f t="shared" si="234"/>
        <v>Agosto</v>
      </c>
      <c r="M2176" t="str">
        <f t="shared" si="235"/>
        <v>2021</v>
      </c>
      <c r="N2176" t="str">
        <f t="shared" si="236"/>
        <v>Agosto de 2021</v>
      </c>
      <c r="O2176" s="24">
        <f t="shared" si="237"/>
        <v>44433</v>
      </c>
    </row>
    <row r="2177" spans="1:15" x14ac:dyDescent="0.3">
      <c r="A2177" s="1" t="s">
        <v>2256</v>
      </c>
      <c r="B2177" s="1" t="str">
        <f t="shared" si="231"/>
        <v>Agosto 26 de 2021</v>
      </c>
      <c r="C2177" s="1" t="s">
        <v>428</v>
      </c>
      <c r="D2177" s="2">
        <v>2542.77</v>
      </c>
      <c r="E2177" s="1" t="s">
        <v>429</v>
      </c>
      <c r="F2177" s="3">
        <v>0.11063166349076148</v>
      </c>
      <c r="G2177" s="1" t="s">
        <v>430</v>
      </c>
      <c r="H2177" s="8">
        <f>VLOOKUP(B2177,'TRM2'!C:D,2,0)</f>
        <v>3865.04</v>
      </c>
      <c r="I2177" s="9">
        <f t="shared" si="232"/>
        <v>9827907.7608000003</v>
      </c>
      <c r="J2177" s="7">
        <f t="shared" si="233"/>
        <v>9827.9077608000007</v>
      </c>
      <c r="K2177" t="e">
        <f>VLOOKUP(A2177,'Cacao Nacional'!B:D,3,0)</f>
        <v>#N/A</v>
      </c>
      <c r="L2177" t="str">
        <f t="shared" si="234"/>
        <v>Agosto</v>
      </c>
      <c r="M2177" t="str">
        <f t="shared" si="235"/>
        <v>2021</v>
      </c>
      <c r="N2177" t="str">
        <f t="shared" si="236"/>
        <v>Agosto de 2021</v>
      </c>
      <c r="O2177" s="24">
        <f t="shared" si="237"/>
        <v>44434</v>
      </c>
    </row>
    <row r="2178" spans="1:15" x14ac:dyDescent="0.3">
      <c r="A2178" s="1" t="s">
        <v>2257</v>
      </c>
      <c r="B2178" s="1" t="str">
        <f t="shared" si="231"/>
        <v>Agosto 27 de 2021</v>
      </c>
      <c r="C2178" s="1" t="s">
        <v>428</v>
      </c>
      <c r="D2178" s="2">
        <v>2522.33</v>
      </c>
      <c r="E2178" s="1" t="s">
        <v>429</v>
      </c>
      <c r="F2178" s="3">
        <v>-0.80384777231130045</v>
      </c>
      <c r="G2178" s="1" t="s">
        <v>430</v>
      </c>
      <c r="H2178" s="8">
        <f>VLOOKUP(B2178,'TRM2'!C:D,2,0)</f>
        <v>3870.57</v>
      </c>
      <c r="I2178" s="9">
        <f t="shared" si="232"/>
        <v>9762854.8280999996</v>
      </c>
      <c r="J2178" s="7">
        <f t="shared" si="233"/>
        <v>9762.8548281000003</v>
      </c>
      <c r="K2178" t="e">
        <f>VLOOKUP(A2178,'Cacao Nacional'!B:D,3,0)</f>
        <v>#N/A</v>
      </c>
      <c r="L2178" t="str">
        <f t="shared" si="234"/>
        <v>Agosto</v>
      </c>
      <c r="M2178" t="str">
        <f t="shared" si="235"/>
        <v>2021</v>
      </c>
      <c r="N2178" t="str">
        <f t="shared" si="236"/>
        <v>Agosto de 2021</v>
      </c>
      <c r="O2178" s="24">
        <f t="shared" si="237"/>
        <v>44435</v>
      </c>
    </row>
    <row r="2179" spans="1:15" x14ac:dyDescent="0.3">
      <c r="A2179" s="1" t="s">
        <v>393</v>
      </c>
      <c r="B2179" s="1" t="str">
        <f t="shared" ref="B2179:B2242" si="238">MID(A2179,FIND(",",A2179,1)+2,LEN(A2179)-FIND(",",A2179,1))</f>
        <v>Agosto 30 de 2021</v>
      </c>
      <c r="C2179" s="1" t="s">
        <v>428</v>
      </c>
      <c r="D2179" s="2">
        <v>2520.2399999999998</v>
      </c>
      <c r="E2179" s="1" t="s">
        <v>429</v>
      </c>
      <c r="F2179" s="3">
        <v>-8.2859895414166496E-2</v>
      </c>
      <c r="G2179" s="1" t="s">
        <v>430</v>
      </c>
      <c r="H2179" s="8">
        <f>VLOOKUP(B2179,'TRM2'!C:D,2,0)</f>
        <v>3834.13</v>
      </c>
      <c r="I2179" s="9">
        <f t="shared" ref="I2179:I2242" si="239">D2179*H2179</f>
        <v>9662927.7911999989</v>
      </c>
      <c r="J2179" s="7">
        <f t="shared" ref="J2179:J2242" si="240">I2179/1000</f>
        <v>9662.9277911999998</v>
      </c>
      <c r="K2179">
        <f>VLOOKUP(A2179,'Cacao Nacional'!B:D,3,0)</f>
        <v>8185.3</v>
      </c>
      <c r="L2179" t="str">
        <f t="shared" ref="L2179:L2242" si="241">MID(A2179,FIND(" ",A2179,1)+1,FIND(" ",A2179,FIND(" ",A2179,1)+1)-FIND(" ",A2179,1)-1)</f>
        <v>Agosto</v>
      </c>
      <c r="M2179" t="str">
        <f t="shared" ref="M2179:M2242" si="242">RIGHT(A2179,4)</f>
        <v>2021</v>
      </c>
      <c r="N2179" t="str">
        <f t="shared" ref="N2179:N2242" si="243">_xlfn.CONCAT(L2179," de ",M2179)</f>
        <v>Agosto de 2021</v>
      </c>
      <c r="O2179" s="24">
        <f t="shared" ref="O2179:O2242" si="244">VALUE(TEXT(VALUE(MID(A2179,FIND(" ",A2179,FIND(" ",A2179,1)+1)+1,FIND(" ",A2179,FIND(" ",A2179,FIND(" ",A2179,1)+1)+1)-FIND(" ",A2179,FIND(" ",A2179,1)+1)-1))&amp;"/"&amp;MONTH(L2179&amp;1)&amp;"/"&amp;VALUE(M2179),"dd/mm/yyyy"))</f>
        <v>44438</v>
      </c>
    </row>
    <row r="2180" spans="1:15" x14ac:dyDescent="0.3">
      <c r="A2180" s="1" t="s">
        <v>2258</v>
      </c>
      <c r="B2180" s="1" t="str">
        <f t="shared" si="238"/>
        <v>Agosto 31 de 2021</v>
      </c>
      <c r="C2180" s="1" t="s">
        <v>428</v>
      </c>
      <c r="D2180" s="2">
        <v>2484.58</v>
      </c>
      <c r="E2180" s="1" t="s">
        <v>429</v>
      </c>
      <c r="F2180" s="3">
        <v>-1.4149446084499833</v>
      </c>
      <c r="G2180" s="1" t="s">
        <v>430</v>
      </c>
      <c r="H2180" s="8">
        <f>VLOOKUP(B2180,'TRM2'!C:D,2,0)</f>
        <v>3806.87</v>
      </c>
      <c r="I2180" s="9">
        <f t="shared" si="239"/>
        <v>9458473.0646000002</v>
      </c>
      <c r="J2180" s="7">
        <f t="shared" si="240"/>
        <v>9458.4730646000007</v>
      </c>
      <c r="K2180" t="e">
        <f>VLOOKUP(A2180,'Cacao Nacional'!B:D,3,0)</f>
        <v>#N/A</v>
      </c>
      <c r="L2180" t="str">
        <f t="shared" si="241"/>
        <v>Agosto</v>
      </c>
      <c r="M2180" t="str">
        <f t="shared" si="242"/>
        <v>2021</v>
      </c>
      <c r="N2180" t="str">
        <f t="shared" si="243"/>
        <v>Agosto de 2021</v>
      </c>
      <c r="O2180" s="24">
        <f t="shared" si="244"/>
        <v>44439</v>
      </c>
    </row>
    <row r="2181" spans="1:15" x14ac:dyDescent="0.3">
      <c r="A2181" s="1" t="s">
        <v>2259</v>
      </c>
      <c r="B2181" s="1" t="str">
        <f t="shared" si="238"/>
        <v>Septiembre 1 de 2021</v>
      </c>
      <c r="C2181" s="1" t="s">
        <v>428</v>
      </c>
      <c r="D2181" s="2">
        <v>2487.85</v>
      </c>
      <c r="E2181" s="1" t="s">
        <v>429</v>
      </c>
      <c r="F2181" s="3">
        <v>0.13161178146809449</v>
      </c>
      <c r="G2181" s="1" t="s">
        <v>430</v>
      </c>
      <c r="H2181" s="8">
        <f>VLOOKUP(B2181,'TRM2'!C:D,2,0)</f>
        <v>3774</v>
      </c>
      <c r="I2181" s="9">
        <f t="shared" si="239"/>
        <v>9389145.9000000004</v>
      </c>
      <c r="J2181" s="7">
        <f t="shared" si="240"/>
        <v>9389.1458999999995</v>
      </c>
      <c r="K2181" t="e">
        <f>VLOOKUP(A2181,'Cacao Nacional'!B:D,3,0)</f>
        <v>#N/A</v>
      </c>
      <c r="L2181" t="str">
        <f t="shared" si="241"/>
        <v>Septiembre</v>
      </c>
      <c r="M2181" t="str">
        <f t="shared" si="242"/>
        <v>2021</v>
      </c>
      <c r="N2181" t="str">
        <f t="shared" si="243"/>
        <v>Septiembre de 2021</v>
      </c>
      <c r="O2181" s="24">
        <f t="shared" si="244"/>
        <v>44440</v>
      </c>
    </row>
    <row r="2182" spans="1:15" x14ac:dyDescent="0.3">
      <c r="A2182" s="1" t="s">
        <v>2260</v>
      </c>
      <c r="B2182" s="1" t="str">
        <f t="shared" si="238"/>
        <v>Septiembre 2 de 2021</v>
      </c>
      <c r="C2182" s="1" t="s">
        <v>428</v>
      </c>
      <c r="D2182" s="2">
        <v>2546.41</v>
      </c>
      <c r="E2182" s="1" t="s">
        <v>429</v>
      </c>
      <c r="F2182" s="3">
        <v>2.3538396607512491</v>
      </c>
      <c r="G2182" s="1" t="s">
        <v>430</v>
      </c>
      <c r="H2182" s="8">
        <f>VLOOKUP(B2182,'TRM2'!C:D,2,0)</f>
        <v>3753.3</v>
      </c>
      <c r="I2182" s="9">
        <f t="shared" si="239"/>
        <v>9557440.652999999</v>
      </c>
      <c r="J2182" s="7">
        <f t="shared" si="240"/>
        <v>9557.4406529999997</v>
      </c>
      <c r="K2182" t="e">
        <f>VLOOKUP(A2182,'Cacao Nacional'!B:D,3,0)</f>
        <v>#N/A</v>
      </c>
      <c r="L2182" t="str">
        <f t="shared" si="241"/>
        <v>Septiembre</v>
      </c>
      <c r="M2182" t="str">
        <f t="shared" si="242"/>
        <v>2021</v>
      </c>
      <c r="N2182" t="str">
        <f t="shared" si="243"/>
        <v>Septiembre de 2021</v>
      </c>
      <c r="O2182" s="24">
        <f t="shared" si="244"/>
        <v>44441</v>
      </c>
    </row>
    <row r="2183" spans="1:15" x14ac:dyDescent="0.3">
      <c r="A2183" s="1" t="s">
        <v>2261</v>
      </c>
      <c r="B2183" s="1" t="str">
        <f t="shared" si="238"/>
        <v>Septiembre 3 de 2021</v>
      </c>
      <c r="C2183" s="1" t="s">
        <v>428</v>
      </c>
      <c r="D2183" s="2">
        <v>2569.9299999999998</v>
      </c>
      <c r="E2183" s="1" t="s">
        <v>429</v>
      </c>
      <c r="F2183" s="3">
        <v>0.92365330013626967</v>
      </c>
      <c r="G2183" s="1" t="s">
        <v>430</v>
      </c>
      <c r="H2183" s="8">
        <f>VLOOKUP(B2183,'TRM2'!C:D,2,0)</f>
        <v>3780.85</v>
      </c>
      <c r="I2183" s="9">
        <f t="shared" si="239"/>
        <v>9716519.840499999</v>
      </c>
      <c r="J2183" s="7">
        <f t="shared" si="240"/>
        <v>9716.5198404999992</v>
      </c>
      <c r="K2183" t="e">
        <f>VLOOKUP(A2183,'Cacao Nacional'!B:D,3,0)</f>
        <v>#N/A</v>
      </c>
      <c r="L2183" t="str">
        <f t="shared" si="241"/>
        <v>Septiembre</v>
      </c>
      <c r="M2183" t="str">
        <f t="shared" si="242"/>
        <v>2021</v>
      </c>
      <c r="N2183" t="str">
        <f t="shared" si="243"/>
        <v>Septiembre de 2021</v>
      </c>
      <c r="O2183" s="24">
        <f t="shared" si="244"/>
        <v>44442</v>
      </c>
    </row>
    <row r="2184" spans="1:15" x14ac:dyDescent="0.3">
      <c r="A2184" s="1" t="s">
        <v>394</v>
      </c>
      <c r="B2184" s="1" t="str">
        <f t="shared" si="238"/>
        <v>Septiembre 6 de 2021</v>
      </c>
      <c r="C2184" s="1" t="s">
        <v>428</v>
      </c>
      <c r="D2184" s="2">
        <v>2569.9299999999998</v>
      </c>
      <c r="E2184" s="1" t="s">
        <v>429</v>
      </c>
      <c r="F2184" s="3">
        <v>0</v>
      </c>
      <c r="G2184" s="1" t="s">
        <v>430</v>
      </c>
      <c r="H2184" s="8">
        <f>VLOOKUP(B2184,'TRM2'!C:D,2,0)</f>
        <v>3790.04</v>
      </c>
      <c r="I2184" s="9">
        <f t="shared" si="239"/>
        <v>9740137.4971999992</v>
      </c>
      <c r="J2184" s="7">
        <f t="shared" si="240"/>
        <v>9740.1374971999994</v>
      </c>
      <c r="K2184">
        <f>VLOOKUP(A2184,'Cacao Nacional'!B:D,3,0)</f>
        <v>8096.3</v>
      </c>
      <c r="L2184" t="str">
        <f t="shared" si="241"/>
        <v>Septiembre</v>
      </c>
      <c r="M2184" t="str">
        <f t="shared" si="242"/>
        <v>2021</v>
      </c>
      <c r="N2184" t="str">
        <f t="shared" si="243"/>
        <v>Septiembre de 2021</v>
      </c>
      <c r="O2184" s="24">
        <f t="shared" si="244"/>
        <v>44445</v>
      </c>
    </row>
    <row r="2185" spans="1:15" x14ac:dyDescent="0.3">
      <c r="A2185" s="1" t="s">
        <v>2262</v>
      </c>
      <c r="B2185" s="1" t="str">
        <f t="shared" si="238"/>
        <v>Septiembre 7 de 2021</v>
      </c>
      <c r="C2185" s="1" t="s">
        <v>428</v>
      </c>
      <c r="D2185" s="2">
        <v>2616.25</v>
      </c>
      <c r="E2185" s="1" t="s">
        <v>429</v>
      </c>
      <c r="F2185" s="3">
        <v>1.8023837225138493</v>
      </c>
      <c r="G2185" s="1" t="s">
        <v>430</v>
      </c>
      <c r="H2185" s="8">
        <f>VLOOKUP(B2185,'TRM2'!C:D,2,0)</f>
        <v>3790.04</v>
      </c>
      <c r="I2185" s="9">
        <f t="shared" si="239"/>
        <v>9915692.1500000004</v>
      </c>
      <c r="J2185" s="7">
        <f t="shared" si="240"/>
        <v>9915.6921500000008</v>
      </c>
      <c r="K2185" t="e">
        <f>VLOOKUP(A2185,'Cacao Nacional'!B:D,3,0)</f>
        <v>#N/A</v>
      </c>
      <c r="L2185" t="str">
        <f t="shared" si="241"/>
        <v>Septiembre</v>
      </c>
      <c r="M2185" t="str">
        <f t="shared" si="242"/>
        <v>2021</v>
      </c>
      <c r="N2185" t="str">
        <f t="shared" si="243"/>
        <v>Septiembre de 2021</v>
      </c>
      <c r="O2185" s="24">
        <f t="shared" si="244"/>
        <v>44446</v>
      </c>
    </row>
    <row r="2186" spans="1:15" x14ac:dyDescent="0.3">
      <c r="A2186" s="1" t="s">
        <v>2263</v>
      </c>
      <c r="B2186" s="1" t="str">
        <f t="shared" si="238"/>
        <v>Septiembre 8 de 2021</v>
      </c>
      <c r="C2186" s="1" t="s">
        <v>428</v>
      </c>
      <c r="D2186" s="2">
        <v>2598.04</v>
      </c>
      <c r="E2186" s="1" t="s">
        <v>429</v>
      </c>
      <c r="F2186" s="3">
        <v>-0.69603440038222786</v>
      </c>
      <c r="G2186" s="1" t="s">
        <v>430</v>
      </c>
      <c r="H2186" s="8">
        <f>VLOOKUP(B2186,'TRM2'!C:D,2,0)</f>
        <v>3812.76</v>
      </c>
      <c r="I2186" s="9">
        <f t="shared" si="239"/>
        <v>9905702.9903999995</v>
      </c>
      <c r="J2186" s="7">
        <f t="shared" si="240"/>
        <v>9905.7029903999992</v>
      </c>
      <c r="K2186" t="e">
        <f>VLOOKUP(A2186,'Cacao Nacional'!B:D,3,0)</f>
        <v>#N/A</v>
      </c>
      <c r="L2186" t="str">
        <f t="shared" si="241"/>
        <v>Septiembre</v>
      </c>
      <c r="M2186" t="str">
        <f t="shared" si="242"/>
        <v>2021</v>
      </c>
      <c r="N2186" t="str">
        <f t="shared" si="243"/>
        <v>Septiembre de 2021</v>
      </c>
      <c r="O2186" s="24">
        <f t="shared" si="244"/>
        <v>44447</v>
      </c>
    </row>
    <row r="2187" spans="1:15" x14ac:dyDescent="0.3">
      <c r="A2187" s="1" t="s">
        <v>2264</v>
      </c>
      <c r="B2187" s="1" t="str">
        <f t="shared" si="238"/>
        <v>Septiembre 9 de 2021</v>
      </c>
      <c r="C2187" s="1" t="s">
        <v>428</v>
      </c>
      <c r="D2187" s="2">
        <v>2588.96</v>
      </c>
      <c r="E2187" s="1" t="s">
        <v>429</v>
      </c>
      <c r="F2187" s="3">
        <v>-0.3494942341149454</v>
      </c>
      <c r="G2187" s="1" t="s">
        <v>430</v>
      </c>
      <c r="H2187" s="8">
        <f>VLOOKUP(B2187,'TRM2'!C:D,2,0)</f>
        <v>3816.14</v>
      </c>
      <c r="I2187" s="9">
        <f t="shared" si="239"/>
        <v>9879833.8144000005</v>
      </c>
      <c r="J2187" s="7">
        <f t="shared" si="240"/>
        <v>9879.8338144000008</v>
      </c>
      <c r="K2187" t="e">
        <f>VLOOKUP(A2187,'Cacao Nacional'!B:D,3,0)</f>
        <v>#N/A</v>
      </c>
      <c r="L2187" t="str">
        <f t="shared" si="241"/>
        <v>Septiembre</v>
      </c>
      <c r="M2187" t="str">
        <f t="shared" si="242"/>
        <v>2021</v>
      </c>
      <c r="N2187" t="str">
        <f t="shared" si="243"/>
        <v>Septiembre de 2021</v>
      </c>
      <c r="O2187" s="24">
        <f t="shared" si="244"/>
        <v>44448</v>
      </c>
    </row>
    <row r="2188" spans="1:15" x14ac:dyDescent="0.3">
      <c r="A2188" s="1" t="s">
        <v>2265</v>
      </c>
      <c r="B2188" s="1" t="str">
        <f t="shared" si="238"/>
        <v>Septiembre 10 de 2021</v>
      </c>
      <c r="C2188" s="1" t="s">
        <v>428</v>
      </c>
      <c r="D2188" s="2">
        <v>2543.81</v>
      </c>
      <c r="E2188" s="1" t="s">
        <v>429</v>
      </c>
      <c r="F2188" s="3">
        <v>-1.743943513997902</v>
      </c>
      <c r="G2188" s="1" t="s">
        <v>430</v>
      </c>
      <c r="H2188" s="8">
        <f>VLOOKUP(B2188,'TRM2'!C:D,2,0)</f>
        <v>3829.72</v>
      </c>
      <c r="I2188" s="9">
        <f t="shared" si="239"/>
        <v>9742080.0331999995</v>
      </c>
      <c r="J2188" s="7">
        <f t="shared" si="240"/>
        <v>9742.0800331999999</v>
      </c>
      <c r="K2188" t="e">
        <f>VLOOKUP(A2188,'Cacao Nacional'!B:D,3,0)</f>
        <v>#N/A</v>
      </c>
      <c r="L2188" t="str">
        <f t="shared" si="241"/>
        <v>Septiembre</v>
      </c>
      <c r="M2188" t="str">
        <f t="shared" si="242"/>
        <v>2021</v>
      </c>
      <c r="N2188" t="str">
        <f t="shared" si="243"/>
        <v>Septiembre de 2021</v>
      </c>
      <c r="O2188" s="24">
        <f t="shared" si="244"/>
        <v>44449</v>
      </c>
    </row>
    <row r="2189" spans="1:15" x14ac:dyDescent="0.3">
      <c r="A2189" s="1" t="s">
        <v>395</v>
      </c>
      <c r="B2189" s="1" t="str">
        <f t="shared" si="238"/>
        <v>Septiembre 13 de 2021</v>
      </c>
      <c r="C2189" s="1" t="s">
        <v>428</v>
      </c>
      <c r="D2189" s="2">
        <v>2556.65</v>
      </c>
      <c r="E2189" s="1" t="s">
        <v>429</v>
      </c>
      <c r="F2189" s="3">
        <v>0.50475467900512005</v>
      </c>
      <c r="G2189" s="1" t="s">
        <v>430</v>
      </c>
      <c r="H2189" s="8">
        <f>VLOOKUP(B2189,'TRM2'!C:D,2,0)</f>
        <v>3836.85</v>
      </c>
      <c r="I2189" s="9">
        <f t="shared" si="239"/>
        <v>9809482.5525000002</v>
      </c>
      <c r="J2189" s="7">
        <f t="shared" si="240"/>
        <v>9809.4825524999997</v>
      </c>
      <c r="K2189">
        <f>VLOOKUP(A2189,'Cacao Nacional'!B:D,3,0)</f>
        <v>8289.5</v>
      </c>
      <c r="L2189" t="str">
        <f t="shared" si="241"/>
        <v>Septiembre</v>
      </c>
      <c r="M2189" t="str">
        <f t="shared" si="242"/>
        <v>2021</v>
      </c>
      <c r="N2189" t="str">
        <f t="shared" si="243"/>
        <v>Septiembre de 2021</v>
      </c>
      <c r="O2189" s="24">
        <f t="shared" si="244"/>
        <v>44452</v>
      </c>
    </row>
    <row r="2190" spans="1:15" x14ac:dyDescent="0.3">
      <c r="A2190" s="1" t="s">
        <v>2266</v>
      </c>
      <c r="B2190" s="1" t="str">
        <f t="shared" si="238"/>
        <v>Septiembre 14 de 2021</v>
      </c>
      <c r="C2190" s="1" t="s">
        <v>428</v>
      </c>
      <c r="D2190" s="2">
        <v>2573.89</v>
      </c>
      <c r="E2190" s="1" t="s">
        <v>429</v>
      </c>
      <c r="F2190" s="3">
        <v>0.67431991082079212</v>
      </c>
      <c r="G2190" s="1" t="s">
        <v>430</v>
      </c>
      <c r="H2190" s="8">
        <f>VLOOKUP(B2190,'TRM2'!C:D,2,0)</f>
        <v>3835.27</v>
      </c>
      <c r="I2190" s="9">
        <f t="shared" si="239"/>
        <v>9871563.1002999991</v>
      </c>
      <c r="J2190" s="7">
        <f t="shared" si="240"/>
        <v>9871.5631002999999</v>
      </c>
      <c r="K2190" t="e">
        <f>VLOOKUP(A2190,'Cacao Nacional'!B:D,3,0)</f>
        <v>#N/A</v>
      </c>
      <c r="L2190" t="str">
        <f t="shared" si="241"/>
        <v>Septiembre</v>
      </c>
      <c r="M2190" t="str">
        <f t="shared" si="242"/>
        <v>2021</v>
      </c>
      <c r="N2190" t="str">
        <f t="shared" si="243"/>
        <v>Septiembre de 2021</v>
      </c>
      <c r="O2190" s="24">
        <f t="shared" si="244"/>
        <v>44453</v>
      </c>
    </row>
    <row r="2191" spans="1:15" x14ac:dyDescent="0.3">
      <c r="A2191" s="1" t="s">
        <v>2267</v>
      </c>
      <c r="B2191" s="1" t="str">
        <f t="shared" si="238"/>
        <v>Septiembre 15 de 2021</v>
      </c>
      <c r="C2191" s="1" t="s">
        <v>428</v>
      </c>
      <c r="D2191" s="2">
        <v>2580.9499999999998</v>
      </c>
      <c r="E2191" s="1" t="s">
        <v>429</v>
      </c>
      <c r="F2191" s="3">
        <v>0.2742929962041869</v>
      </c>
      <c r="G2191" s="1" t="s">
        <v>430</v>
      </c>
      <c r="H2191" s="8">
        <f>VLOOKUP(B2191,'TRM2'!C:D,2,0)</f>
        <v>3830.83</v>
      </c>
      <c r="I2191" s="9">
        <f t="shared" si="239"/>
        <v>9887180.6884999983</v>
      </c>
      <c r="J2191" s="7">
        <f t="shared" si="240"/>
        <v>9887.1806884999987</v>
      </c>
      <c r="K2191" t="e">
        <f>VLOOKUP(A2191,'Cacao Nacional'!B:D,3,0)</f>
        <v>#N/A</v>
      </c>
      <c r="L2191" t="str">
        <f t="shared" si="241"/>
        <v>Septiembre</v>
      </c>
      <c r="M2191" t="str">
        <f t="shared" si="242"/>
        <v>2021</v>
      </c>
      <c r="N2191" t="str">
        <f t="shared" si="243"/>
        <v>Septiembre de 2021</v>
      </c>
      <c r="O2191" s="24">
        <f t="shared" si="244"/>
        <v>44454</v>
      </c>
    </row>
    <row r="2192" spans="1:15" x14ac:dyDescent="0.3">
      <c r="A2192" s="1" t="s">
        <v>2268</v>
      </c>
      <c r="B2192" s="1" t="str">
        <f t="shared" si="238"/>
        <v>Septiembre 16 de 2021</v>
      </c>
      <c r="C2192" s="1" t="s">
        <v>428</v>
      </c>
      <c r="D2192" s="2">
        <v>2581.61</v>
      </c>
      <c r="E2192" s="1" t="s">
        <v>429</v>
      </c>
      <c r="F2192" s="3">
        <v>2.5571979309955993E-2</v>
      </c>
      <c r="G2192" s="1" t="s">
        <v>430</v>
      </c>
      <c r="H2192" s="8">
        <f>VLOOKUP(B2192,'TRM2'!C:D,2,0)</f>
        <v>3825.36</v>
      </c>
      <c r="I2192" s="9">
        <f t="shared" si="239"/>
        <v>9875587.6296000015</v>
      </c>
      <c r="J2192" s="7">
        <f t="shared" si="240"/>
        <v>9875.5876296000024</v>
      </c>
      <c r="K2192" t="e">
        <f>VLOOKUP(A2192,'Cacao Nacional'!B:D,3,0)</f>
        <v>#N/A</v>
      </c>
      <c r="L2192" t="str">
        <f t="shared" si="241"/>
        <v>Septiembre</v>
      </c>
      <c r="M2192" t="str">
        <f t="shared" si="242"/>
        <v>2021</v>
      </c>
      <c r="N2192" t="str">
        <f t="shared" si="243"/>
        <v>Septiembre de 2021</v>
      </c>
      <c r="O2192" s="24">
        <f t="shared" si="244"/>
        <v>44455</v>
      </c>
    </row>
    <row r="2193" spans="1:15" x14ac:dyDescent="0.3">
      <c r="A2193" s="1" t="s">
        <v>2269</v>
      </c>
      <c r="B2193" s="1" t="str">
        <f t="shared" si="238"/>
        <v>Septiembre 17 de 2021</v>
      </c>
      <c r="C2193" s="1" t="s">
        <v>428</v>
      </c>
      <c r="D2193" s="2">
        <v>2587.5100000000002</v>
      </c>
      <c r="E2193" s="1" t="s">
        <v>429</v>
      </c>
      <c r="F2193" s="3">
        <v>0.2285395547739624</v>
      </c>
      <c r="G2193" s="1" t="s">
        <v>430</v>
      </c>
      <c r="H2193" s="8">
        <f>VLOOKUP(B2193,'TRM2'!C:D,2,0)</f>
        <v>3818.16</v>
      </c>
      <c r="I2193" s="9">
        <f t="shared" si="239"/>
        <v>9879527.1816000007</v>
      </c>
      <c r="J2193" s="7">
        <f t="shared" si="240"/>
        <v>9879.5271816000004</v>
      </c>
      <c r="K2193" t="e">
        <f>VLOOKUP(A2193,'Cacao Nacional'!B:D,3,0)</f>
        <v>#N/A</v>
      </c>
      <c r="L2193" t="str">
        <f t="shared" si="241"/>
        <v>Septiembre</v>
      </c>
      <c r="M2193" t="str">
        <f t="shared" si="242"/>
        <v>2021</v>
      </c>
      <c r="N2193" t="str">
        <f t="shared" si="243"/>
        <v>Septiembre de 2021</v>
      </c>
      <c r="O2193" s="24">
        <f t="shared" si="244"/>
        <v>44456</v>
      </c>
    </row>
    <row r="2194" spans="1:15" x14ac:dyDescent="0.3">
      <c r="A2194" s="1" t="s">
        <v>396</v>
      </c>
      <c r="B2194" s="1" t="str">
        <f t="shared" si="238"/>
        <v>Septiembre 20 de 2021</v>
      </c>
      <c r="C2194" s="1" t="s">
        <v>428</v>
      </c>
      <c r="D2194" s="2">
        <v>2527.9699999999998</v>
      </c>
      <c r="E2194" s="1" t="s">
        <v>429</v>
      </c>
      <c r="F2194" s="3">
        <v>-2.3010539089704163</v>
      </c>
      <c r="G2194" s="1" t="s">
        <v>430</v>
      </c>
      <c r="H2194" s="8">
        <f>VLOOKUP(B2194,'TRM2'!C:D,2,0)</f>
        <v>3828.18</v>
      </c>
      <c r="I2194" s="9">
        <f t="shared" si="239"/>
        <v>9677524.1945999991</v>
      </c>
      <c r="J2194" s="7">
        <f t="shared" si="240"/>
        <v>9677.5241945999987</v>
      </c>
      <c r="K2194">
        <f>VLOOKUP(A2194,'Cacao Nacional'!B:D,3,0)</f>
        <v>8332</v>
      </c>
      <c r="L2194" t="str">
        <f t="shared" si="241"/>
        <v>Septiembre</v>
      </c>
      <c r="M2194" t="str">
        <f t="shared" si="242"/>
        <v>2021</v>
      </c>
      <c r="N2194" t="str">
        <f t="shared" si="243"/>
        <v>Septiembre de 2021</v>
      </c>
      <c r="O2194" s="24">
        <f t="shared" si="244"/>
        <v>44459</v>
      </c>
    </row>
    <row r="2195" spans="1:15" x14ac:dyDescent="0.3">
      <c r="A2195" s="1" t="s">
        <v>2270</v>
      </c>
      <c r="B2195" s="1" t="str">
        <f t="shared" si="238"/>
        <v>Septiembre 21 de 2021</v>
      </c>
      <c r="C2195" s="1" t="s">
        <v>428</v>
      </c>
      <c r="D2195" s="2">
        <v>2546.15</v>
      </c>
      <c r="E2195" s="1" t="s">
        <v>429</v>
      </c>
      <c r="F2195" s="3">
        <v>0.71915410388573808</v>
      </c>
      <c r="G2195" s="1" t="s">
        <v>430</v>
      </c>
      <c r="H2195" s="8">
        <f>VLOOKUP(B2195,'TRM2'!C:D,2,0)</f>
        <v>3851.22</v>
      </c>
      <c r="I2195" s="9">
        <f t="shared" si="239"/>
        <v>9805783.8029999994</v>
      </c>
      <c r="J2195" s="7">
        <f t="shared" si="240"/>
        <v>9805.7838030000003</v>
      </c>
      <c r="K2195" t="e">
        <f>VLOOKUP(A2195,'Cacao Nacional'!B:D,3,0)</f>
        <v>#N/A</v>
      </c>
      <c r="L2195" t="str">
        <f t="shared" si="241"/>
        <v>Septiembre</v>
      </c>
      <c r="M2195" t="str">
        <f t="shared" si="242"/>
        <v>2021</v>
      </c>
      <c r="N2195" t="str">
        <f t="shared" si="243"/>
        <v>Septiembre de 2021</v>
      </c>
      <c r="O2195" s="24">
        <f t="shared" si="244"/>
        <v>44460</v>
      </c>
    </row>
    <row r="2196" spans="1:15" x14ac:dyDescent="0.3">
      <c r="A2196" s="1" t="s">
        <v>2271</v>
      </c>
      <c r="B2196" s="1" t="str">
        <f t="shared" si="238"/>
        <v>Septiembre 22 de 2021</v>
      </c>
      <c r="C2196" s="1" t="s">
        <v>428</v>
      </c>
      <c r="D2196" s="2">
        <v>2586.85</v>
      </c>
      <c r="E2196" s="1" t="s">
        <v>429</v>
      </c>
      <c r="F2196" s="3">
        <v>1.5984918406221085</v>
      </c>
      <c r="G2196" s="1" t="s">
        <v>430</v>
      </c>
      <c r="H2196" s="8">
        <f>VLOOKUP(B2196,'TRM2'!C:D,2,0)</f>
        <v>3843.77</v>
      </c>
      <c r="I2196" s="9">
        <f t="shared" si="239"/>
        <v>9943256.4244999997</v>
      </c>
      <c r="J2196" s="7">
        <f t="shared" si="240"/>
        <v>9943.2564244999994</v>
      </c>
      <c r="K2196" t="e">
        <f>VLOOKUP(A2196,'Cacao Nacional'!B:D,3,0)</f>
        <v>#N/A</v>
      </c>
      <c r="L2196" t="str">
        <f t="shared" si="241"/>
        <v>Septiembre</v>
      </c>
      <c r="M2196" t="str">
        <f t="shared" si="242"/>
        <v>2021</v>
      </c>
      <c r="N2196" t="str">
        <f t="shared" si="243"/>
        <v>Septiembre de 2021</v>
      </c>
      <c r="O2196" s="24">
        <f t="shared" si="244"/>
        <v>44461</v>
      </c>
    </row>
    <row r="2197" spans="1:15" x14ac:dyDescent="0.3">
      <c r="A2197" s="1" t="s">
        <v>2272</v>
      </c>
      <c r="B2197" s="1" t="str">
        <f t="shared" si="238"/>
        <v>Septiembre 23 de 2021</v>
      </c>
      <c r="C2197" s="1" t="s">
        <v>428</v>
      </c>
      <c r="D2197" s="2">
        <v>2558.0500000000002</v>
      </c>
      <c r="E2197" s="1" t="s">
        <v>429</v>
      </c>
      <c r="F2197" s="3">
        <v>-1.1133231536424504</v>
      </c>
      <c r="G2197" s="1" t="s">
        <v>430</v>
      </c>
      <c r="H2197" s="8">
        <f>VLOOKUP(B2197,'TRM2'!C:D,2,0)</f>
        <v>3834.66</v>
      </c>
      <c r="I2197" s="9">
        <f t="shared" si="239"/>
        <v>9809252.0130000003</v>
      </c>
      <c r="J2197" s="7">
        <f t="shared" si="240"/>
        <v>9809.2520130000012</v>
      </c>
      <c r="K2197" t="e">
        <f>VLOOKUP(A2197,'Cacao Nacional'!B:D,3,0)</f>
        <v>#N/A</v>
      </c>
      <c r="L2197" t="str">
        <f t="shared" si="241"/>
        <v>Septiembre</v>
      </c>
      <c r="M2197" t="str">
        <f t="shared" si="242"/>
        <v>2021</v>
      </c>
      <c r="N2197" t="str">
        <f t="shared" si="243"/>
        <v>Septiembre de 2021</v>
      </c>
      <c r="O2197" s="24">
        <f t="shared" si="244"/>
        <v>44462</v>
      </c>
    </row>
    <row r="2198" spans="1:15" x14ac:dyDescent="0.3">
      <c r="A2198" s="1" t="s">
        <v>2273</v>
      </c>
      <c r="B2198" s="1" t="str">
        <f t="shared" si="238"/>
        <v>Septiembre 24 de 2021</v>
      </c>
      <c r="C2198" s="1" t="s">
        <v>428</v>
      </c>
      <c r="D2198" s="2">
        <v>2528.1999999999998</v>
      </c>
      <c r="E2198" s="1" t="s">
        <v>429</v>
      </c>
      <c r="F2198" s="3">
        <v>-1.1669044780203812</v>
      </c>
      <c r="G2198" s="1" t="s">
        <v>430</v>
      </c>
      <c r="H2198" s="8">
        <f>VLOOKUP(B2198,'TRM2'!C:D,2,0)</f>
        <v>3835.67</v>
      </c>
      <c r="I2198" s="9">
        <f t="shared" si="239"/>
        <v>9697340.8939999994</v>
      </c>
      <c r="J2198" s="7">
        <f t="shared" si="240"/>
        <v>9697.340893999999</v>
      </c>
      <c r="K2198" t="e">
        <f>VLOOKUP(A2198,'Cacao Nacional'!B:D,3,0)</f>
        <v>#N/A</v>
      </c>
      <c r="L2198" t="str">
        <f t="shared" si="241"/>
        <v>Septiembre</v>
      </c>
      <c r="M2198" t="str">
        <f t="shared" si="242"/>
        <v>2021</v>
      </c>
      <c r="N2198" t="str">
        <f t="shared" si="243"/>
        <v>Septiembre de 2021</v>
      </c>
      <c r="O2198" s="24">
        <f t="shared" si="244"/>
        <v>44463</v>
      </c>
    </row>
    <row r="2199" spans="1:15" x14ac:dyDescent="0.3">
      <c r="A2199" s="1" t="s">
        <v>397</v>
      </c>
      <c r="B2199" s="1" t="str">
        <f t="shared" si="238"/>
        <v>Septiembre 27 de 2021</v>
      </c>
      <c r="C2199" s="1" t="s">
        <v>428</v>
      </c>
      <c r="D2199" s="2">
        <v>2497.6999999999998</v>
      </c>
      <c r="E2199" s="1" t="s">
        <v>429</v>
      </c>
      <c r="F2199" s="3">
        <v>-1.2063918993750495</v>
      </c>
      <c r="G2199" s="1" t="s">
        <v>430</v>
      </c>
      <c r="H2199" s="8">
        <f>VLOOKUP(B2199,'TRM2'!C:D,2,0)</f>
        <v>3844.88</v>
      </c>
      <c r="I2199" s="9">
        <f t="shared" si="239"/>
        <v>9603356.7759999987</v>
      </c>
      <c r="J2199" s="7">
        <f t="shared" si="240"/>
        <v>9603.3567759999987</v>
      </c>
      <c r="K2199">
        <f>VLOOKUP(A2199,'Cacao Nacional'!B:D,3,0)</f>
        <v>8399.5</v>
      </c>
      <c r="L2199" t="str">
        <f t="shared" si="241"/>
        <v>Septiembre</v>
      </c>
      <c r="M2199" t="str">
        <f t="shared" si="242"/>
        <v>2021</v>
      </c>
      <c r="N2199" t="str">
        <f t="shared" si="243"/>
        <v>Septiembre de 2021</v>
      </c>
      <c r="O2199" s="24">
        <f t="shared" si="244"/>
        <v>44466</v>
      </c>
    </row>
    <row r="2200" spans="1:15" x14ac:dyDescent="0.3">
      <c r="A2200" s="1" t="s">
        <v>2274</v>
      </c>
      <c r="B2200" s="1" t="str">
        <f t="shared" si="238"/>
        <v>Septiembre 28 de 2021</v>
      </c>
      <c r="C2200" s="1" t="s">
        <v>428</v>
      </c>
      <c r="D2200" s="2">
        <v>2497.12</v>
      </c>
      <c r="E2200" s="1" t="s">
        <v>429</v>
      </c>
      <c r="F2200" s="3">
        <v>-2.3221363654559287E-2</v>
      </c>
      <c r="G2200" s="1" t="s">
        <v>430</v>
      </c>
      <c r="H2200" s="8">
        <f>VLOOKUP(B2200,'TRM2'!C:D,2,0)</f>
        <v>3837.91</v>
      </c>
      <c r="I2200" s="9">
        <f t="shared" si="239"/>
        <v>9583721.8191999998</v>
      </c>
      <c r="J2200" s="7">
        <f t="shared" si="240"/>
        <v>9583.7218192</v>
      </c>
      <c r="K2200" t="e">
        <f>VLOOKUP(A2200,'Cacao Nacional'!B:D,3,0)</f>
        <v>#N/A</v>
      </c>
      <c r="L2200" t="str">
        <f t="shared" si="241"/>
        <v>Septiembre</v>
      </c>
      <c r="M2200" t="str">
        <f t="shared" si="242"/>
        <v>2021</v>
      </c>
      <c r="N2200" t="str">
        <f t="shared" si="243"/>
        <v>Septiembre de 2021</v>
      </c>
      <c r="O2200" s="24">
        <f t="shared" si="244"/>
        <v>44467</v>
      </c>
    </row>
    <row r="2201" spans="1:15" x14ac:dyDescent="0.3">
      <c r="A2201" s="1" t="s">
        <v>2275</v>
      </c>
      <c r="B2201" s="1" t="str">
        <f t="shared" si="238"/>
        <v>Septiembre 29 de 2021</v>
      </c>
      <c r="C2201" s="1" t="s">
        <v>428</v>
      </c>
      <c r="D2201" s="2">
        <v>2531.84</v>
      </c>
      <c r="E2201" s="1" t="s">
        <v>429</v>
      </c>
      <c r="F2201" s="3">
        <v>1.3904017428077247</v>
      </c>
      <c r="G2201" s="1" t="s">
        <v>430</v>
      </c>
      <c r="H2201" s="8">
        <f>VLOOKUP(B2201,'TRM2'!C:D,2,0)</f>
        <v>3841.94</v>
      </c>
      <c r="I2201" s="9">
        <f t="shared" si="239"/>
        <v>9727177.3695999999</v>
      </c>
      <c r="J2201" s="7">
        <f t="shared" si="240"/>
        <v>9727.1773696</v>
      </c>
      <c r="K2201" t="e">
        <f>VLOOKUP(A2201,'Cacao Nacional'!B:D,3,0)</f>
        <v>#N/A</v>
      </c>
      <c r="L2201" t="str">
        <f t="shared" si="241"/>
        <v>Septiembre</v>
      </c>
      <c r="M2201" t="str">
        <f t="shared" si="242"/>
        <v>2021</v>
      </c>
      <c r="N2201" t="str">
        <f t="shared" si="243"/>
        <v>Septiembre de 2021</v>
      </c>
      <c r="O2201" s="24">
        <f t="shared" si="244"/>
        <v>44468</v>
      </c>
    </row>
    <row r="2202" spans="1:15" x14ac:dyDescent="0.3">
      <c r="A2202" s="1" t="s">
        <v>2276</v>
      </c>
      <c r="B2202" s="1" t="str">
        <f t="shared" si="238"/>
        <v>Septiembre 30 de 2021</v>
      </c>
      <c r="C2202" s="1" t="s">
        <v>428</v>
      </c>
      <c r="D2202" s="2">
        <v>2583.06</v>
      </c>
      <c r="E2202" s="1" t="s">
        <v>429</v>
      </c>
      <c r="F2202" s="3">
        <v>2.0230346309403355</v>
      </c>
      <c r="G2202" s="1" t="s">
        <v>430</v>
      </c>
      <c r="H2202" s="8">
        <f>VLOOKUP(B2202,'TRM2'!C:D,2,0)</f>
        <v>3834.68</v>
      </c>
      <c r="I2202" s="9">
        <f t="shared" si="239"/>
        <v>9905208.5208000001</v>
      </c>
      <c r="J2202" s="7">
        <f t="shared" si="240"/>
        <v>9905.2085208000008</v>
      </c>
      <c r="K2202" t="e">
        <f>VLOOKUP(A2202,'Cacao Nacional'!B:D,3,0)</f>
        <v>#N/A</v>
      </c>
      <c r="L2202" t="str">
        <f t="shared" si="241"/>
        <v>Septiembre</v>
      </c>
      <c r="M2202" t="str">
        <f t="shared" si="242"/>
        <v>2021</v>
      </c>
      <c r="N2202" t="str">
        <f t="shared" si="243"/>
        <v>Septiembre de 2021</v>
      </c>
      <c r="O2202" s="24">
        <f t="shared" si="244"/>
        <v>44469</v>
      </c>
    </row>
    <row r="2203" spans="1:15" x14ac:dyDescent="0.3">
      <c r="A2203" s="1" t="s">
        <v>2277</v>
      </c>
      <c r="B2203" s="1" t="str">
        <f t="shared" si="238"/>
        <v>Octubre 1 de 2021</v>
      </c>
      <c r="C2203" s="1" t="s">
        <v>428</v>
      </c>
      <c r="D2203" s="2">
        <v>2627.59</v>
      </c>
      <c r="E2203" s="1" t="s">
        <v>429</v>
      </c>
      <c r="F2203" s="3">
        <v>1.7239243378009104</v>
      </c>
      <c r="G2203" s="1" t="s">
        <v>430</v>
      </c>
      <c r="H2203" s="8">
        <f>VLOOKUP(B2203,'TRM2'!C:D,2,0)</f>
        <v>3812.77</v>
      </c>
      <c r="I2203" s="9">
        <f t="shared" si="239"/>
        <v>10018396.3243</v>
      </c>
      <c r="J2203" s="7">
        <f t="shared" si="240"/>
        <v>10018.3963243</v>
      </c>
      <c r="K2203" t="e">
        <f>VLOOKUP(A2203,'Cacao Nacional'!B:D,3,0)</f>
        <v>#N/A</v>
      </c>
      <c r="L2203" t="str">
        <f t="shared" si="241"/>
        <v>Octubre</v>
      </c>
      <c r="M2203" t="str">
        <f t="shared" si="242"/>
        <v>2021</v>
      </c>
      <c r="N2203" t="str">
        <f t="shared" si="243"/>
        <v>Octubre de 2021</v>
      </c>
      <c r="O2203" s="24">
        <f t="shared" si="244"/>
        <v>44470</v>
      </c>
    </row>
    <row r="2204" spans="1:15" x14ac:dyDescent="0.3">
      <c r="A2204" s="1" t="s">
        <v>398</v>
      </c>
      <c r="B2204" s="1" t="str">
        <f t="shared" si="238"/>
        <v>Octubre 4 de 2021</v>
      </c>
      <c r="C2204" s="1" t="s">
        <v>428</v>
      </c>
      <c r="D2204" s="2">
        <v>2662.51</v>
      </c>
      <c r="E2204" s="1" t="s">
        <v>429</v>
      </c>
      <c r="F2204" s="3">
        <v>1.3289744594856912</v>
      </c>
      <c r="G2204" s="1" t="s">
        <v>430</v>
      </c>
      <c r="H2204" s="8">
        <f>VLOOKUP(B2204,'TRM2'!C:D,2,0)</f>
        <v>3781.35</v>
      </c>
      <c r="I2204" s="9">
        <f t="shared" si="239"/>
        <v>10067882.1885</v>
      </c>
      <c r="J2204" s="7">
        <f t="shared" si="240"/>
        <v>10067.8821885</v>
      </c>
      <c r="K2204">
        <f>VLOOKUP(A2204,'Cacao Nacional'!B:D,3,0)</f>
        <v>8504</v>
      </c>
      <c r="L2204" t="str">
        <f t="shared" si="241"/>
        <v>Octubre</v>
      </c>
      <c r="M2204" t="str">
        <f t="shared" si="242"/>
        <v>2021</v>
      </c>
      <c r="N2204" t="str">
        <f t="shared" si="243"/>
        <v>Octubre de 2021</v>
      </c>
      <c r="O2204" s="24">
        <f t="shared" si="244"/>
        <v>44473</v>
      </c>
    </row>
    <row r="2205" spans="1:15" x14ac:dyDescent="0.3">
      <c r="A2205" s="1" t="s">
        <v>2278</v>
      </c>
      <c r="B2205" s="1" t="str">
        <f t="shared" si="238"/>
        <v>Octubre 5 de 2021</v>
      </c>
      <c r="C2205" s="1" t="s">
        <v>428</v>
      </c>
      <c r="D2205" s="2">
        <v>2665.53</v>
      </c>
      <c r="E2205" s="1" t="s">
        <v>429</v>
      </c>
      <c r="F2205" s="3">
        <v>0.1134268040307823</v>
      </c>
      <c r="G2205" s="1" t="s">
        <v>430</v>
      </c>
      <c r="H2205" s="8">
        <f>VLOOKUP(B2205,'TRM2'!C:D,2,0)</f>
        <v>3786.05</v>
      </c>
      <c r="I2205" s="9">
        <f t="shared" si="239"/>
        <v>10091829.856500002</v>
      </c>
      <c r="J2205" s="7">
        <f t="shared" si="240"/>
        <v>10091.829856500002</v>
      </c>
      <c r="K2205" t="e">
        <f>VLOOKUP(A2205,'Cacao Nacional'!B:D,3,0)</f>
        <v>#N/A</v>
      </c>
      <c r="L2205" t="str">
        <f t="shared" si="241"/>
        <v>Octubre</v>
      </c>
      <c r="M2205" t="str">
        <f t="shared" si="242"/>
        <v>2021</v>
      </c>
      <c r="N2205" t="str">
        <f t="shared" si="243"/>
        <v>Octubre de 2021</v>
      </c>
      <c r="O2205" s="24">
        <f t="shared" si="244"/>
        <v>44474</v>
      </c>
    </row>
    <row r="2206" spans="1:15" x14ac:dyDescent="0.3">
      <c r="A2206" s="1" t="s">
        <v>2279</v>
      </c>
      <c r="B2206" s="1" t="str">
        <f t="shared" si="238"/>
        <v>Octubre 6 de 2021</v>
      </c>
      <c r="C2206" s="1" t="s">
        <v>428</v>
      </c>
      <c r="D2206" s="2">
        <v>2632.8</v>
      </c>
      <c r="E2206" s="1" t="s">
        <v>429</v>
      </c>
      <c r="F2206" s="3">
        <v>-1.2278983916894581</v>
      </c>
      <c r="G2206" s="1" t="s">
        <v>430</v>
      </c>
      <c r="H2206" s="8">
        <f>VLOOKUP(B2206,'TRM2'!C:D,2,0)</f>
        <v>3796.3</v>
      </c>
      <c r="I2206" s="9">
        <f t="shared" si="239"/>
        <v>9994898.6400000006</v>
      </c>
      <c r="J2206" s="7">
        <f t="shared" si="240"/>
        <v>9994.8986400000013</v>
      </c>
      <c r="K2206" t="e">
        <f>VLOOKUP(A2206,'Cacao Nacional'!B:D,3,0)</f>
        <v>#N/A</v>
      </c>
      <c r="L2206" t="str">
        <f t="shared" si="241"/>
        <v>Octubre</v>
      </c>
      <c r="M2206" t="str">
        <f t="shared" si="242"/>
        <v>2021</v>
      </c>
      <c r="N2206" t="str">
        <f t="shared" si="243"/>
        <v>Octubre de 2021</v>
      </c>
      <c r="O2206" s="24">
        <f t="shared" si="244"/>
        <v>44475</v>
      </c>
    </row>
    <row r="2207" spans="1:15" x14ac:dyDescent="0.3">
      <c r="A2207" s="1" t="s">
        <v>2280</v>
      </c>
      <c r="B2207" s="1" t="str">
        <f t="shared" si="238"/>
        <v>Octubre 7 de 2021</v>
      </c>
      <c r="C2207" s="1" t="s">
        <v>428</v>
      </c>
      <c r="D2207" s="2">
        <v>2643.27</v>
      </c>
      <c r="E2207" s="1" t="s">
        <v>429</v>
      </c>
      <c r="F2207" s="3">
        <v>0.39767547857793217</v>
      </c>
      <c r="G2207" s="1" t="s">
        <v>430</v>
      </c>
      <c r="H2207" s="8">
        <f>VLOOKUP(B2207,'TRM2'!C:D,2,0)</f>
        <v>3788.03</v>
      </c>
      <c r="I2207" s="9">
        <f t="shared" si="239"/>
        <v>10012786.0581</v>
      </c>
      <c r="J2207" s="7">
        <f t="shared" si="240"/>
        <v>10012.7860581</v>
      </c>
      <c r="K2207" t="e">
        <f>VLOOKUP(A2207,'Cacao Nacional'!B:D,3,0)</f>
        <v>#N/A</v>
      </c>
      <c r="L2207" t="str">
        <f t="shared" si="241"/>
        <v>Octubre</v>
      </c>
      <c r="M2207" t="str">
        <f t="shared" si="242"/>
        <v>2021</v>
      </c>
      <c r="N2207" t="str">
        <f t="shared" si="243"/>
        <v>Octubre de 2021</v>
      </c>
      <c r="O2207" s="24">
        <f t="shared" si="244"/>
        <v>44476</v>
      </c>
    </row>
    <row r="2208" spans="1:15" x14ac:dyDescent="0.3">
      <c r="A2208" s="1" t="s">
        <v>2281</v>
      </c>
      <c r="B2208" s="1" t="str">
        <f t="shared" si="238"/>
        <v>Octubre 8 de 2021</v>
      </c>
      <c r="C2208" s="1" t="s">
        <v>428</v>
      </c>
      <c r="D2208" s="2">
        <v>2664.46</v>
      </c>
      <c r="E2208" s="1" t="s">
        <v>429</v>
      </c>
      <c r="F2208" s="3">
        <v>0.80165855171813916</v>
      </c>
      <c r="G2208" s="1" t="s">
        <v>430</v>
      </c>
      <c r="H2208" s="8">
        <f>VLOOKUP(B2208,'TRM2'!C:D,2,0)</f>
        <v>3772.44</v>
      </c>
      <c r="I2208" s="9">
        <f t="shared" si="239"/>
        <v>10051515.4824</v>
      </c>
      <c r="J2208" s="7">
        <f t="shared" si="240"/>
        <v>10051.5154824</v>
      </c>
      <c r="K2208" t="e">
        <f>VLOOKUP(A2208,'Cacao Nacional'!B:D,3,0)</f>
        <v>#N/A</v>
      </c>
      <c r="L2208" t="str">
        <f t="shared" si="241"/>
        <v>Octubre</v>
      </c>
      <c r="M2208" t="str">
        <f t="shared" si="242"/>
        <v>2021</v>
      </c>
      <c r="N2208" t="str">
        <f t="shared" si="243"/>
        <v>Octubre de 2021</v>
      </c>
      <c r="O2208" s="24">
        <f t="shared" si="244"/>
        <v>44477</v>
      </c>
    </row>
    <row r="2209" spans="1:15" x14ac:dyDescent="0.3">
      <c r="A2209" s="1" t="s">
        <v>399</v>
      </c>
      <c r="B2209" s="1" t="str">
        <f t="shared" si="238"/>
        <v>Octubre 11 de 2021</v>
      </c>
      <c r="C2209" s="1" t="s">
        <v>428</v>
      </c>
      <c r="D2209" s="2">
        <v>2616.1</v>
      </c>
      <c r="E2209" s="1" t="s">
        <v>429</v>
      </c>
      <c r="F2209" s="3">
        <v>-1.8150019140839091</v>
      </c>
      <c r="G2209" s="1" t="s">
        <v>430</v>
      </c>
      <c r="H2209" s="8">
        <f>VLOOKUP(B2209,'TRM2'!C:D,2,0)</f>
        <v>3765.8</v>
      </c>
      <c r="I2209" s="9">
        <f t="shared" si="239"/>
        <v>9851709.3800000008</v>
      </c>
      <c r="J2209" s="7">
        <f t="shared" si="240"/>
        <v>9851.7093800000002</v>
      </c>
      <c r="K2209">
        <f>VLOOKUP(A2209,'Cacao Nacional'!B:D,3,0)</f>
        <v>8782</v>
      </c>
      <c r="L2209" t="str">
        <f t="shared" si="241"/>
        <v>Octubre</v>
      </c>
      <c r="M2209" t="str">
        <f t="shared" si="242"/>
        <v>2021</v>
      </c>
      <c r="N2209" t="str">
        <f t="shared" si="243"/>
        <v>Octubre de 2021</v>
      </c>
      <c r="O2209" s="24">
        <f t="shared" si="244"/>
        <v>44480</v>
      </c>
    </row>
    <row r="2210" spans="1:15" x14ac:dyDescent="0.3">
      <c r="A2210" s="1" t="s">
        <v>2282</v>
      </c>
      <c r="B2210" s="1" t="str">
        <f t="shared" si="238"/>
        <v>Octubre 12 de 2021</v>
      </c>
      <c r="C2210" s="1" t="s">
        <v>428</v>
      </c>
      <c r="D2210" s="2">
        <v>2610.7800000000002</v>
      </c>
      <c r="E2210" s="1" t="s">
        <v>429</v>
      </c>
      <c r="F2210" s="3">
        <v>-0.20335614082029391</v>
      </c>
      <c r="G2210" s="1" t="s">
        <v>430</v>
      </c>
      <c r="H2210" s="8">
        <f>VLOOKUP(B2210,'TRM2'!C:D,2,0)</f>
        <v>3765.8</v>
      </c>
      <c r="I2210" s="9">
        <f t="shared" si="239"/>
        <v>9831675.324000001</v>
      </c>
      <c r="J2210" s="7">
        <f t="shared" si="240"/>
        <v>9831.6753240000016</v>
      </c>
      <c r="K2210" t="e">
        <f>VLOOKUP(A2210,'Cacao Nacional'!B:D,3,0)</f>
        <v>#N/A</v>
      </c>
      <c r="L2210" t="str">
        <f t="shared" si="241"/>
        <v>Octubre</v>
      </c>
      <c r="M2210" t="str">
        <f t="shared" si="242"/>
        <v>2021</v>
      </c>
      <c r="N2210" t="str">
        <f t="shared" si="243"/>
        <v>Octubre de 2021</v>
      </c>
      <c r="O2210" s="24">
        <f t="shared" si="244"/>
        <v>44481</v>
      </c>
    </row>
    <row r="2211" spans="1:15" x14ac:dyDescent="0.3">
      <c r="A2211" s="1" t="s">
        <v>2283</v>
      </c>
      <c r="B2211" s="1" t="str">
        <f t="shared" si="238"/>
        <v>Octubre 13 de 2021</v>
      </c>
      <c r="C2211" s="1" t="s">
        <v>428</v>
      </c>
      <c r="D2211" s="2">
        <v>2556.9699999999998</v>
      </c>
      <c r="E2211" s="1" t="s">
        <v>429</v>
      </c>
      <c r="F2211" s="3">
        <v>-2.0610698718390821</v>
      </c>
      <c r="G2211" s="1" t="s">
        <v>430</v>
      </c>
      <c r="H2211" s="8">
        <f>VLOOKUP(B2211,'TRM2'!C:D,2,0)</f>
        <v>3738.48</v>
      </c>
      <c r="I2211" s="9">
        <f t="shared" si="239"/>
        <v>9559181.2055999991</v>
      </c>
      <c r="J2211" s="7">
        <f t="shared" si="240"/>
        <v>9559.1812055999999</v>
      </c>
      <c r="K2211" t="e">
        <f>VLOOKUP(A2211,'Cacao Nacional'!B:D,3,0)</f>
        <v>#N/A</v>
      </c>
      <c r="L2211" t="str">
        <f t="shared" si="241"/>
        <v>Octubre</v>
      </c>
      <c r="M2211" t="str">
        <f t="shared" si="242"/>
        <v>2021</v>
      </c>
      <c r="N2211" t="str">
        <f t="shared" si="243"/>
        <v>Octubre de 2021</v>
      </c>
      <c r="O2211" s="24">
        <f t="shared" si="244"/>
        <v>44482</v>
      </c>
    </row>
    <row r="2212" spans="1:15" x14ac:dyDescent="0.3">
      <c r="A2212" s="1" t="s">
        <v>2284</v>
      </c>
      <c r="B2212" s="1" t="str">
        <f t="shared" si="238"/>
        <v>Octubre 14 de 2021</v>
      </c>
      <c r="C2212" s="1" t="s">
        <v>428</v>
      </c>
      <c r="D2212" s="2">
        <v>2550.41</v>
      </c>
      <c r="E2212" s="1" t="s">
        <v>429</v>
      </c>
      <c r="F2212" s="3">
        <v>-0.2565536553029541</v>
      </c>
      <c r="G2212" s="1" t="s">
        <v>430</v>
      </c>
      <c r="H2212" s="8">
        <f>VLOOKUP(B2212,'TRM2'!C:D,2,0)</f>
        <v>3725.75</v>
      </c>
      <c r="I2212" s="9">
        <f t="shared" si="239"/>
        <v>9502190.0574999992</v>
      </c>
      <c r="J2212" s="7">
        <f t="shared" si="240"/>
        <v>9502.1900575</v>
      </c>
      <c r="K2212" t="e">
        <f>VLOOKUP(A2212,'Cacao Nacional'!B:D,3,0)</f>
        <v>#N/A</v>
      </c>
      <c r="L2212" t="str">
        <f t="shared" si="241"/>
        <v>Octubre</v>
      </c>
      <c r="M2212" t="str">
        <f t="shared" si="242"/>
        <v>2021</v>
      </c>
      <c r="N2212" t="str">
        <f t="shared" si="243"/>
        <v>Octubre de 2021</v>
      </c>
      <c r="O2212" s="24">
        <f t="shared" si="244"/>
        <v>44483</v>
      </c>
    </row>
    <row r="2213" spans="1:15" x14ac:dyDescent="0.3">
      <c r="A2213" s="1" t="s">
        <v>2285</v>
      </c>
      <c r="B2213" s="1" t="str">
        <f t="shared" si="238"/>
        <v>Octubre 15 de 2021</v>
      </c>
      <c r="C2213" s="1" t="s">
        <v>428</v>
      </c>
      <c r="D2213" s="2">
        <v>2565.0300000000002</v>
      </c>
      <c r="E2213" s="1" t="s">
        <v>429</v>
      </c>
      <c r="F2213" s="3">
        <v>0.57324116514600976</v>
      </c>
      <c r="G2213" s="1" t="s">
        <v>430</v>
      </c>
      <c r="H2213" s="8">
        <f>VLOOKUP(B2213,'TRM2'!C:D,2,0)</f>
        <v>3755.29</v>
      </c>
      <c r="I2213" s="9">
        <f t="shared" si="239"/>
        <v>9632431.5087000001</v>
      </c>
      <c r="J2213" s="7">
        <f t="shared" si="240"/>
        <v>9632.4315086999995</v>
      </c>
      <c r="K2213" t="e">
        <f>VLOOKUP(A2213,'Cacao Nacional'!B:D,3,0)</f>
        <v>#N/A</v>
      </c>
      <c r="L2213" t="str">
        <f t="shared" si="241"/>
        <v>Octubre</v>
      </c>
      <c r="M2213" t="str">
        <f t="shared" si="242"/>
        <v>2021</v>
      </c>
      <c r="N2213" t="str">
        <f t="shared" si="243"/>
        <v>Octubre de 2021</v>
      </c>
      <c r="O2213" s="24">
        <f t="shared" si="244"/>
        <v>44484</v>
      </c>
    </row>
    <row r="2214" spans="1:15" x14ac:dyDescent="0.3">
      <c r="A2214" s="1" t="s">
        <v>400</v>
      </c>
      <c r="B2214" s="1" t="str">
        <f t="shared" si="238"/>
        <v>Octubre 18 de 2021</v>
      </c>
      <c r="C2214" s="1" t="s">
        <v>428</v>
      </c>
      <c r="D2214" s="2">
        <v>2560.84</v>
      </c>
      <c r="E2214" s="1" t="s">
        <v>429</v>
      </c>
      <c r="F2214" s="3">
        <v>-0.16335091597369444</v>
      </c>
      <c r="G2214" s="1" t="s">
        <v>430</v>
      </c>
      <c r="H2214" s="8">
        <f>VLOOKUP(B2214,'TRM2'!C:D,2,0)</f>
        <v>3772.49</v>
      </c>
      <c r="I2214" s="9">
        <f t="shared" si="239"/>
        <v>9660743.2916000001</v>
      </c>
      <c r="J2214" s="7">
        <f t="shared" si="240"/>
        <v>9660.7432915999998</v>
      </c>
      <c r="K2214">
        <f>VLOOKUP(A2214,'Cacao Nacional'!B:D,3,0)</f>
        <v>8512.2000000000007</v>
      </c>
      <c r="L2214" t="str">
        <f t="shared" si="241"/>
        <v>Octubre</v>
      </c>
      <c r="M2214" t="str">
        <f t="shared" si="242"/>
        <v>2021</v>
      </c>
      <c r="N2214" t="str">
        <f t="shared" si="243"/>
        <v>Octubre de 2021</v>
      </c>
      <c r="O2214" s="24">
        <f t="shared" si="244"/>
        <v>44487</v>
      </c>
    </row>
    <row r="2215" spans="1:15" x14ac:dyDescent="0.3">
      <c r="A2215" s="1" t="s">
        <v>2286</v>
      </c>
      <c r="B2215" s="1" t="str">
        <f t="shared" si="238"/>
        <v>Octubre 19 de 2021</v>
      </c>
      <c r="C2215" s="1" t="s">
        <v>428</v>
      </c>
      <c r="D2215" s="2">
        <v>2514.9299999999998</v>
      </c>
      <c r="E2215" s="1" t="s">
        <v>429</v>
      </c>
      <c r="F2215" s="3">
        <v>-1.7927711219756135</v>
      </c>
      <c r="G2215" s="1" t="s">
        <v>430</v>
      </c>
      <c r="H2215" s="8">
        <f>VLOOKUP(B2215,'TRM2'!C:D,2,0)</f>
        <v>3772.49</v>
      </c>
      <c r="I2215" s="9">
        <f t="shared" si="239"/>
        <v>9487548.2756999992</v>
      </c>
      <c r="J2215" s="7">
        <f t="shared" si="240"/>
        <v>9487.5482756999991</v>
      </c>
      <c r="K2215" t="e">
        <f>VLOOKUP(A2215,'Cacao Nacional'!B:D,3,0)</f>
        <v>#N/A</v>
      </c>
      <c r="L2215" t="str">
        <f t="shared" si="241"/>
        <v>Octubre</v>
      </c>
      <c r="M2215" t="str">
        <f t="shared" si="242"/>
        <v>2021</v>
      </c>
      <c r="N2215" t="str">
        <f t="shared" si="243"/>
        <v>Octubre de 2021</v>
      </c>
      <c r="O2215" s="24">
        <f t="shared" si="244"/>
        <v>44488</v>
      </c>
    </row>
    <row r="2216" spans="1:15" x14ac:dyDescent="0.3">
      <c r="A2216" s="1" t="s">
        <v>2287</v>
      </c>
      <c r="B2216" s="1" t="str">
        <f t="shared" si="238"/>
        <v>Octubre 20 de 2021</v>
      </c>
      <c r="C2216" s="1" t="s">
        <v>428</v>
      </c>
      <c r="D2216" s="2">
        <v>2484.42</v>
      </c>
      <c r="E2216" s="1" t="s">
        <v>429</v>
      </c>
      <c r="F2216" s="3">
        <v>-1.2131550381123835</v>
      </c>
      <c r="G2216" s="1" t="s">
        <v>430</v>
      </c>
      <c r="H2216" s="8">
        <f>VLOOKUP(B2216,'TRM2'!C:D,2,0)</f>
        <v>3766.94</v>
      </c>
      <c r="I2216" s="9">
        <f t="shared" si="239"/>
        <v>9358661.0747999996</v>
      </c>
      <c r="J2216" s="7">
        <f t="shared" si="240"/>
        <v>9358.6610748000003</v>
      </c>
      <c r="K2216" t="e">
        <f>VLOOKUP(A2216,'Cacao Nacional'!B:D,3,0)</f>
        <v>#N/A</v>
      </c>
      <c r="L2216" t="str">
        <f t="shared" si="241"/>
        <v>Octubre</v>
      </c>
      <c r="M2216" t="str">
        <f t="shared" si="242"/>
        <v>2021</v>
      </c>
      <c r="N2216" t="str">
        <f t="shared" si="243"/>
        <v>Octubre de 2021</v>
      </c>
      <c r="O2216" s="24">
        <f t="shared" si="244"/>
        <v>44489</v>
      </c>
    </row>
    <row r="2217" spans="1:15" x14ac:dyDescent="0.3">
      <c r="A2217" s="1" t="s">
        <v>2288</v>
      </c>
      <c r="B2217" s="1" t="str">
        <f t="shared" si="238"/>
        <v>Octubre 21 de 2021</v>
      </c>
      <c r="C2217" s="1" t="s">
        <v>428</v>
      </c>
      <c r="D2217" s="2">
        <v>2516.1</v>
      </c>
      <c r="E2217" s="1" t="s">
        <v>429</v>
      </c>
      <c r="F2217" s="3">
        <v>1.2751467143236586</v>
      </c>
      <c r="G2217" s="1" t="s">
        <v>430</v>
      </c>
      <c r="H2217" s="8">
        <f>VLOOKUP(B2217,'TRM2'!C:D,2,0)</f>
        <v>3770.58</v>
      </c>
      <c r="I2217" s="9">
        <f t="shared" si="239"/>
        <v>9487156.3379999995</v>
      </c>
      <c r="J2217" s="7">
        <f t="shared" si="240"/>
        <v>9487.1563379999989</v>
      </c>
      <c r="K2217" t="e">
        <f>VLOOKUP(A2217,'Cacao Nacional'!B:D,3,0)</f>
        <v>#N/A</v>
      </c>
      <c r="L2217" t="str">
        <f t="shared" si="241"/>
        <v>Octubre</v>
      </c>
      <c r="M2217" t="str">
        <f t="shared" si="242"/>
        <v>2021</v>
      </c>
      <c r="N2217" t="str">
        <f t="shared" si="243"/>
        <v>Octubre de 2021</v>
      </c>
      <c r="O2217" s="24">
        <f t="shared" si="244"/>
        <v>44490</v>
      </c>
    </row>
    <row r="2218" spans="1:15" x14ac:dyDescent="0.3">
      <c r="A2218" s="1" t="s">
        <v>2289</v>
      </c>
      <c r="B2218" s="1" t="str">
        <f t="shared" si="238"/>
        <v>Octubre 22 de 2021</v>
      </c>
      <c r="C2218" s="1" t="s">
        <v>428</v>
      </c>
      <c r="D2218" s="2">
        <v>2521.69</v>
      </c>
      <c r="E2218" s="1" t="s">
        <v>429</v>
      </c>
      <c r="F2218" s="3">
        <v>0.22216923015778967</v>
      </c>
      <c r="G2218" s="1" t="s">
        <v>430</v>
      </c>
      <c r="H2218" s="8">
        <f>VLOOKUP(B2218,'TRM2'!C:D,2,0)</f>
        <v>3783.3</v>
      </c>
      <c r="I2218" s="9">
        <f t="shared" si="239"/>
        <v>9540309.7770000007</v>
      </c>
      <c r="J2218" s="7">
        <f t="shared" si="240"/>
        <v>9540.3097770000004</v>
      </c>
      <c r="K2218" t="e">
        <f>VLOOKUP(A2218,'Cacao Nacional'!B:D,3,0)</f>
        <v>#N/A</v>
      </c>
      <c r="L2218" t="str">
        <f t="shared" si="241"/>
        <v>Octubre</v>
      </c>
      <c r="M2218" t="str">
        <f t="shared" si="242"/>
        <v>2021</v>
      </c>
      <c r="N2218" t="str">
        <f t="shared" si="243"/>
        <v>Octubre de 2021</v>
      </c>
      <c r="O2218" s="24">
        <f t="shared" si="244"/>
        <v>44491</v>
      </c>
    </row>
    <row r="2219" spans="1:15" x14ac:dyDescent="0.3">
      <c r="A2219" s="1" t="s">
        <v>401</v>
      </c>
      <c r="B2219" s="1" t="str">
        <f t="shared" si="238"/>
        <v>Octubre 25 de 2021</v>
      </c>
      <c r="C2219" s="1" t="s">
        <v>428</v>
      </c>
      <c r="D2219" s="2">
        <v>2533.92</v>
      </c>
      <c r="E2219" s="1" t="s">
        <v>429</v>
      </c>
      <c r="F2219" s="3">
        <v>0.48499220760680412</v>
      </c>
      <c r="G2219" s="1" t="s">
        <v>430</v>
      </c>
      <c r="H2219" s="8">
        <f>VLOOKUP(B2219,'TRM2'!C:D,2,0)</f>
        <v>3780.38</v>
      </c>
      <c r="I2219" s="9">
        <f t="shared" si="239"/>
        <v>9579180.4896000009</v>
      </c>
      <c r="J2219" s="7">
        <f t="shared" si="240"/>
        <v>9579.1804896000012</v>
      </c>
      <c r="K2219">
        <f>VLOOKUP(A2219,'Cacao Nacional'!B:D,3,0)</f>
        <v>8299.5</v>
      </c>
      <c r="L2219" t="str">
        <f t="shared" si="241"/>
        <v>Octubre</v>
      </c>
      <c r="M2219" t="str">
        <f t="shared" si="242"/>
        <v>2021</v>
      </c>
      <c r="N2219" t="str">
        <f t="shared" si="243"/>
        <v>Octubre de 2021</v>
      </c>
      <c r="O2219" s="24">
        <f t="shared" si="244"/>
        <v>44494</v>
      </c>
    </row>
    <row r="2220" spans="1:15" x14ac:dyDescent="0.3">
      <c r="A2220" s="1" t="s">
        <v>2290</v>
      </c>
      <c r="B2220" s="1" t="str">
        <f t="shared" si="238"/>
        <v>Octubre 26 de 2021</v>
      </c>
      <c r="C2220" s="1" t="s">
        <v>428</v>
      </c>
      <c r="D2220" s="2">
        <v>2518.11</v>
      </c>
      <c r="E2220" s="1" t="s">
        <v>429</v>
      </c>
      <c r="F2220" s="3">
        <v>-0.62393445728357422</v>
      </c>
      <c r="G2220" s="1" t="s">
        <v>430</v>
      </c>
      <c r="H2220" s="8">
        <f>VLOOKUP(B2220,'TRM2'!C:D,2,0)</f>
        <v>3769.98</v>
      </c>
      <c r="I2220" s="9">
        <f t="shared" si="239"/>
        <v>9493224.3377999999</v>
      </c>
      <c r="J2220" s="7">
        <f t="shared" si="240"/>
        <v>9493.2243378000003</v>
      </c>
      <c r="K2220" t="e">
        <f>VLOOKUP(A2220,'Cacao Nacional'!B:D,3,0)</f>
        <v>#N/A</v>
      </c>
      <c r="L2220" t="str">
        <f t="shared" si="241"/>
        <v>Octubre</v>
      </c>
      <c r="M2220" t="str">
        <f t="shared" si="242"/>
        <v>2021</v>
      </c>
      <c r="N2220" t="str">
        <f t="shared" si="243"/>
        <v>Octubre de 2021</v>
      </c>
      <c r="O2220" s="24">
        <f t="shared" si="244"/>
        <v>44495</v>
      </c>
    </row>
    <row r="2221" spans="1:15" x14ac:dyDescent="0.3">
      <c r="A2221" s="1" t="s">
        <v>2291</v>
      </c>
      <c r="B2221" s="1" t="str">
        <f t="shared" si="238"/>
        <v>Octubre 27 de 2021</v>
      </c>
      <c r="C2221" s="1" t="s">
        <v>428</v>
      </c>
      <c r="D2221" s="2">
        <v>2511.85</v>
      </c>
      <c r="E2221" s="1" t="s">
        <v>429</v>
      </c>
      <c r="F2221" s="3">
        <v>-0.2485991477735372</v>
      </c>
      <c r="G2221" s="1" t="s">
        <v>430</v>
      </c>
      <c r="H2221" s="8">
        <f>VLOOKUP(B2221,'TRM2'!C:D,2,0)</f>
        <v>3774.46</v>
      </c>
      <c r="I2221" s="9">
        <f t="shared" si="239"/>
        <v>9480877.3509999998</v>
      </c>
      <c r="J2221" s="7">
        <f t="shared" si="240"/>
        <v>9480.8773509999992</v>
      </c>
      <c r="K2221" t="e">
        <f>VLOOKUP(A2221,'Cacao Nacional'!B:D,3,0)</f>
        <v>#N/A</v>
      </c>
      <c r="L2221" t="str">
        <f t="shared" si="241"/>
        <v>Octubre</v>
      </c>
      <c r="M2221" t="str">
        <f t="shared" si="242"/>
        <v>2021</v>
      </c>
      <c r="N2221" t="str">
        <f t="shared" si="243"/>
        <v>Octubre de 2021</v>
      </c>
      <c r="O2221" s="24">
        <f t="shared" si="244"/>
        <v>44496</v>
      </c>
    </row>
    <row r="2222" spans="1:15" x14ac:dyDescent="0.3">
      <c r="A2222" s="1" t="s">
        <v>2292</v>
      </c>
      <c r="B2222" s="1" t="str">
        <f t="shared" si="238"/>
        <v>Octubre 28 de 2021</v>
      </c>
      <c r="C2222" s="1" t="s">
        <v>428</v>
      </c>
      <c r="D2222" s="2">
        <v>2499.98</v>
      </c>
      <c r="E2222" s="1" t="s">
        <v>429</v>
      </c>
      <c r="F2222" s="3">
        <v>-0.47256006529051858</v>
      </c>
      <c r="G2222" s="1" t="s">
        <v>430</v>
      </c>
      <c r="H2222" s="8">
        <f>VLOOKUP(B2222,'TRM2'!C:D,2,0)</f>
        <v>3761.21</v>
      </c>
      <c r="I2222" s="9">
        <f t="shared" si="239"/>
        <v>9402949.7758000009</v>
      </c>
      <c r="J2222" s="7">
        <f t="shared" si="240"/>
        <v>9402.9497758000016</v>
      </c>
      <c r="K2222" t="e">
        <f>VLOOKUP(A2222,'Cacao Nacional'!B:D,3,0)</f>
        <v>#N/A</v>
      </c>
      <c r="L2222" t="str">
        <f t="shared" si="241"/>
        <v>Octubre</v>
      </c>
      <c r="M2222" t="str">
        <f t="shared" si="242"/>
        <v>2021</v>
      </c>
      <c r="N2222" t="str">
        <f t="shared" si="243"/>
        <v>Octubre de 2021</v>
      </c>
      <c r="O2222" s="24">
        <f t="shared" si="244"/>
        <v>44497</v>
      </c>
    </row>
    <row r="2223" spans="1:15" x14ac:dyDescent="0.3">
      <c r="A2223" s="1" t="s">
        <v>2293</v>
      </c>
      <c r="B2223" s="1" t="str">
        <f t="shared" si="238"/>
        <v>Octubre 29 de 2021</v>
      </c>
      <c r="C2223" s="1" t="s">
        <v>428</v>
      </c>
      <c r="D2223" s="2">
        <v>2461.66</v>
      </c>
      <c r="E2223" s="1" t="s">
        <v>429</v>
      </c>
      <c r="F2223" s="3">
        <v>-1.5328122624981064</v>
      </c>
      <c r="G2223" s="1" t="s">
        <v>430</v>
      </c>
      <c r="H2223" s="8">
        <f>VLOOKUP(B2223,'TRM2'!C:D,2,0)</f>
        <v>3766.1</v>
      </c>
      <c r="I2223" s="9">
        <f t="shared" si="239"/>
        <v>9270857.7259999998</v>
      </c>
      <c r="J2223" s="7">
        <f t="shared" si="240"/>
        <v>9270.8577260000002</v>
      </c>
      <c r="K2223" t="e">
        <f>VLOOKUP(A2223,'Cacao Nacional'!B:D,3,0)</f>
        <v>#N/A</v>
      </c>
      <c r="L2223" t="str">
        <f t="shared" si="241"/>
        <v>Octubre</v>
      </c>
      <c r="M2223" t="str">
        <f t="shared" si="242"/>
        <v>2021</v>
      </c>
      <c r="N2223" t="str">
        <f t="shared" si="243"/>
        <v>Octubre de 2021</v>
      </c>
      <c r="O2223" s="24">
        <f t="shared" si="244"/>
        <v>44498</v>
      </c>
    </row>
    <row r="2224" spans="1:15" x14ac:dyDescent="0.3">
      <c r="A2224" s="1" t="s">
        <v>402</v>
      </c>
      <c r="B2224" s="1" t="str">
        <f t="shared" si="238"/>
        <v>Noviembre 1 de 2021</v>
      </c>
      <c r="C2224" s="1" t="s">
        <v>428</v>
      </c>
      <c r="D2224" s="2">
        <v>2458.0100000000002</v>
      </c>
      <c r="E2224" s="1" t="s">
        <v>429</v>
      </c>
      <c r="F2224" s="3">
        <v>-0.14827392897474209</v>
      </c>
      <c r="G2224" s="1" t="s">
        <v>430</v>
      </c>
      <c r="H2224" s="8">
        <f>VLOOKUP(B2224,'TRM2'!C:D,2,0)</f>
        <v>3784.44</v>
      </c>
      <c r="I2224" s="9">
        <f t="shared" si="239"/>
        <v>9302191.3644000012</v>
      </c>
      <c r="J2224" s="7">
        <f t="shared" si="240"/>
        <v>9302.1913644000015</v>
      </c>
      <c r="K2224">
        <f>VLOOKUP(A2224,'Cacao Nacional'!B:D,3,0)</f>
        <v>8310.2999999999993</v>
      </c>
      <c r="L2224" t="str">
        <f t="shared" si="241"/>
        <v>Noviembre</v>
      </c>
      <c r="M2224" t="str">
        <f t="shared" si="242"/>
        <v>2021</v>
      </c>
      <c r="N2224" t="str">
        <f t="shared" si="243"/>
        <v>Noviembre de 2021</v>
      </c>
      <c r="O2224" s="24">
        <f t="shared" si="244"/>
        <v>44501</v>
      </c>
    </row>
    <row r="2225" spans="1:15" x14ac:dyDescent="0.3">
      <c r="A2225" s="1" t="s">
        <v>2294</v>
      </c>
      <c r="B2225" s="1" t="str">
        <f t="shared" si="238"/>
        <v>Noviembre 2 de 2021</v>
      </c>
      <c r="C2225" s="1" t="s">
        <v>428</v>
      </c>
      <c r="D2225" s="2">
        <v>2394.98</v>
      </c>
      <c r="E2225" s="1" t="s">
        <v>429</v>
      </c>
      <c r="F2225" s="3">
        <v>-2.5642694700184374</v>
      </c>
      <c r="G2225" s="1" t="s">
        <v>430</v>
      </c>
      <c r="H2225" s="8">
        <f>VLOOKUP(B2225,'TRM2'!C:D,2,0)</f>
        <v>3784.44</v>
      </c>
      <c r="I2225" s="9">
        <f t="shared" si="239"/>
        <v>9063658.1112000011</v>
      </c>
      <c r="J2225" s="7">
        <f t="shared" si="240"/>
        <v>9063.6581112000003</v>
      </c>
      <c r="K2225" t="e">
        <f>VLOOKUP(A2225,'Cacao Nacional'!B:D,3,0)</f>
        <v>#N/A</v>
      </c>
      <c r="L2225" t="str">
        <f t="shared" si="241"/>
        <v>Noviembre</v>
      </c>
      <c r="M2225" t="str">
        <f t="shared" si="242"/>
        <v>2021</v>
      </c>
      <c r="N2225" t="str">
        <f t="shared" si="243"/>
        <v>Noviembre de 2021</v>
      </c>
      <c r="O2225" s="24">
        <f t="shared" si="244"/>
        <v>44502</v>
      </c>
    </row>
    <row r="2226" spans="1:15" x14ac:dyDescent="0.3">
      <c r="A2226" s="1" t="s">
        <v>2295</v>
      </c>
      <c r="B2226" s="1" t="str">
        <f t="shared" si="238"/>
        <v>Noviembre 3 de 2021</v>
      </c>
      <c r="C2226" s="1" t="s">
        <v>428</v>
      </c>
      <c r="D2226" s="2">
        <v>2374.13</v>
      </c>
      <c r="E2226" s="1" t="s">
        <v>429</v>
      </c>
      <c r="F2226" s="3">
        <v>-0.87057094422500014</v>
      </c>
      <c r="G2226" s="1" t="s">
        <v>430</v>
      </c>
      <c r="H2226" s="8">
        <f>VLOOKUP(B2226,'TRM2'!C:D,2,0)</f>
        <v>3778.69</v>
      </c>
      <c r="I2226" s="9">
        <f t="shared" si="239"/>
        <v>8971101.2896999996</v>
      </c>
      <c r="J2226" s="7">
        <f t="shared" si="240"/>
        <v>8971.1012897000001</v>
      </c>
      <c r="K2226" t="e">
        <f>VLOOKUP(A2226,'Cacao Nacional'!B:D,3,0)</f>
        <v>#N/A</v>
      </c>
      <c r="L2226" t="str">
        <f t="shared" si="241"/>
        <v>Noviembre</v>
      </c>
      <c r="M2226" t="str">
        <f t="shared" si="242"/>
        <v>2021</v>
      </c>
      <c r="N2226" t="str">
        <f t="shared" si="243"/>
        <v>Noviembre de 2021</v>
      </c>
      <c r="O2226" s="24">
        <f t="shared" si="244"/>
        <v>44503</v>
      </c>
    </row>
    <row r="2227" spans="1:15" x14ac:dyDescent="0.3">
      <c r="A2227" s="1" t="s">
        <v>2296</v>
      </c>
      <c r="B2227" s="1" t="str">
        <f t="shared" si="238"/>
        <v>Noviembre 4 de 2021</v>
      </c>
      <c r="C2227" s="1" t="s">
        <v>428</v>
      </c>
      <c r="D2227" s="2">
        <v>2366.66</v>
      </c>
      <c r="E2227" s="1" t="s">
        <v>429</v>
      </c>
      <c r="F2227" s="3">
        <v>-0.31464157396605297</v>
      </c>
      <c r="G2227" s="1" t="s">
        <v>430</v>
      </c>
      <c r="H2227" s="8">
        <f>VLOOKUP(B2227,'TRM2'!C:D,2,0)</f>
        <v>3837.84</v>
      </c>
      <c r="I2227" s="9">
        <f t="shared" si="239"/>
        <v>9082862.4144000001</v>
      </c>
      <c r="J2227" s="7">
        <f t="shared" si="240"/>
        <v>9082.8624144000005</v>
      </c>
      <c r="K2227" t="e">
        <f>VLOOKUP(A2227,'Cacao Nacional'!B:D,3,0)</f>
        <v>#N/A</v>
      </c>
      <c r="L2227" t="str">
        <f t="shared" si="241"/>
        <v>Noviembre</v>
      </c>
      <c r="M2227" t="str">
        <f t="shared" si="242"/>
        <v>2021</v>
      </c>
      <c r="N2227" t="str">
        <f t="shared" si="243"/>
        <v>Noviembre de 2021</v>
      </c>
      <c r="O2227" s="24">
        <f t="shared" si="244"/>
        <v>44504</v>
      </c>
    </row>
    <row r="2228" spans="1:15" x14ac:dyDescent="0.3">
      <c r="A2228" s="1" t="s">
        <v>2297</v>
      </c>
      <c r="B2228" s="1" t="str">
        <f t="shared" si="238"/>
        <v>Noviembre 5 de 2021</v>
      </c>
      <c r="C2228" s="1" t="s">
        <v>428</v>
      </c>
      <c r="D2228" s="2">
        <v>2344.0700000000002</v>
      </c>
      <c r="E2228" s="1" t="s">
        <v>429</v>
      </c>
      <c r="F2228" s="3">
        <v>-0.95450973101331382</v>
      </c>
      <c r="G2228" s="1" t="s">
        <v>430</v>
      </c>
      <c r="H2228" s="8">
        <f>VLOOKUP(B2228,'TRM2'!C:D,2,0)</f>
        <v>3847.4</v>
      </c>
      <c r="I2228" s="9">
        <f t="shared" si="239"/>
        <v>9018574.9180000015</v>
      </c>
      <c r="J2228" s="7">
        <f t="shared" si="240"/>
        <v>9018.5749180000021</v>
      </c>
      <c r="K2228" t="e">
        <f>VLOOKUP(A2228,'Cacao Nacional'!B:D,3,0)</f>
        <v>#N/A</v>
      </c>
      <c r="L2228" t="str">
        <f t="shared" si="241"/>
        <v>Noviembre</v>
      </c>
      <c r="M2228" t="str">
        <f t="shared" si="242"/>
        <v>2021</v>
      </c>
      <c r="N2228" t="str">
        <f t="shared" si="243"/>
        <v>Noviembre de 2021</v>
      </c>
      <c r="O2228" s="24">
        <f t="shared" si="244"/>
        <v>44505</v>
      </c>
    </row>
    <row r="2229" spans="1:15" x14ac:dyDescent="0.3">
      <c r="A2229" s="1" t="s">
        <v>403</v>
      </c>
      <c r="B2229" s="1" t="str">
        <f t="shared" si="238"/>
        <v>Noviembre 8 de 2021</v>
      </c>
      <c r="C2229" s="1" t="s">
        <v>428</v>
      </c>
      <c r="D2229" s="2">
        <v>2364.83</v>
      </c>
      <c r="E2229" s="1" t="s">
        <v>429</v>
      </c>
      <c r="F2229" s="3">
        <v>0.88563908074416553</v>
      </c>
      <c r="G2229" s="1" t="s">
        <v>430</v>
      </c>
      <c r="H2229" s="8">
        <f>VLOOKUP(B2229,'TRM2'!C:D,2,0)</f>
        <v>3881.76</v>
      </c>
      <c r="I2229" s="9">
        <f t="shared" si="239"/>
        <v>9179702.5008000005</v>
      </c>
      <c r="J2229" s="7">
        <f t="shared" si="240"/>
        <v>9179.7025008000001</v>
      </c>
      <c r="K2229">
        <f>VLOOKUP(A2229,'Cacao Nacional'!B:D,3,0)</f>
        <v>7937.7</v>
      </c>
      <c r="L2229" t="str">
        <f t="shared" si="241"/>
        <v>Noviembre</v>
      </c>
      <c r="M2229" t="str">
        <f t="shared" si="242"/>
        <v>2021</v>
      </c>
      <c r="N2229" t="str">
        <f t="shared" si="243"/>
        <v>Noviembre de 2021</v>
      </c>
      <c r="O2229" s="24">
        <f t="shared" si="244"/>
        <v>44508</v>
      </c>
    </row>
    <row r="2230" spans="1:15" x14ac:dyDescent="0.3">
      <c r="A2230" s="1" t="s">
        <v>2298</v>
      </c>
      <c r="B2230" s="1" t="str">
        <f t="shared" si="238"/>
        <v>Noviembre 9 de 2021</v>
      </c>
      <c r="C2230" s="1" t="s">
        <v>428</v>
      </c>
      <c r="D2230" s="2">
        <v>2351.48</v>
      </c>
      <c r="E2230" s="1" t="s">
        <v>429</v>
      </c>
      <c r="F2230" s="3">
        <v>-0.56452260839045132</v>
      </c>
      <c r="G2230" s="1" t="s">
        <v>430</v>
      </c>
      <c r="H2230" s="8">
        <f>VLOOKUP(B2230,'TRM2'!C:D,2,0)</f>
        <v>3874.41</v>
      </c>
      <c r="I2230" s="9">
        <f t="shared" si="239"/>
        <v>9110597.6267999988</v>
      </c>
      <c r="J2230" s="7">
        <f t="shared" si="240"/>
        <v>9110.5976267999995</v>
      </c>
      <c r="K2230" t="e">
        <f>VLOOKUP(A2230,'Cacao Nacional'!B:D,3,0)</f>
        <v>#N/A</v>
      </c>
      <c r="L2230" t="str">
        <f t="shared" si="241"/>
        <v>Noviembre</v>
      </c>
      <c r="M2230" t="str">
        <f t="shared" si="242"/>
        <v>2021</v>
      </c>
      <c r="N2230" t="str">
        <f t="shared" si="243"/>
        <v>Noviembre de 2021</v>
      </c>
      <c r="O2230" s="24">
        <f t="shared" si="244"/>
        <v>44509</v>
      </c>
    </row>
    <row r="2231" spans="1:15" x14ac:dyDescent="0.3">
      <c r="A2231" s="1" t="s">
        <v>2299</v>
      </c>
      <c r="B2231" s="1" t="str">
        <f t="shared" si="238"/>
        <v>Noviembre 10 de 2021</v>
      </c>
      <c r="C2231" s="1" t="s">
        <v>428</v>
      </c>
      <c r="D2231" s="2">
        <v>2388.15</v>
      </c>
      <c r="E2231" s="1" t="s">
        <v>429</v>
      </c>
      <c r="F2231" s="3">
        <v>1.5594434143603209</v>
      </c>
      <c r="G2231" s="1" t="s">
        <v>430</v>
      </c>
      <c r="H2231" s="8">
        <f>VLOOKUP(B2231,'TRM2'!C:D,2,0)</f>
        <v>3876.86</v>
      </c>
      <c r="I2231" s="9">
        <f t="shared" si="239"/>
        <v>9258523.2090000007</v>
      </c>
      <c r="J2231" s="7">
        <f t="shared" si="240"/>
        <v>9258.5232090000009</v>
      </c>
      <c r="K2231" t="e">
        <f>VLOOKUP(A2231,'Cacao Nacional'!B:D,3,0)</f>
        <v>#N/A</v>
      </c>
      <c r="L2231" t="str">
        <f t="shared" si="241"/>
        <v>Noviembre</v>
      </c>
      <c r="M2231" t="str">
        <f t="shared" si="242"/>
        <v>2021</v>
      </c>
      <c r="N2231" t="str">
        <f t="shared" si="243"/>
        <v>Noviembre de 2021</v>
      </c>
      <c r="O2231" s="24">
        <f t="shared" si="244"/>
        <v>44510</v>
      </c>
    </row>
    <row r="2232" spans="1:15" x14ac:dyDescent="0.3">
      <c r="A2232" s="1" t="s">
        <v>2300</v>
      </c>
      <c r="B2232" s="1" t="str">
        <f t="shared" si="238"/>
        <v>Noviembre 11 de 2021</v>
      </c>
      <c r="C2232" s="1" t="s">
        <v>428</v>
      </c>
      <c r="D2232" s="2">
        <v>2406.73</v>
      </c>
      <c r="E2232" s="1" t="s">
        <v>429</v>
      </c>
      <c r="F2232" s="3">
        <v>0.77800808156941259</v>
      </c>
      <c r="G2232" s="1" t="s">
        <v>430</v>
      </c>
      <c r="H2232" s="8">
        <f>VLOOKUP(B2232,'TRM2'!C:D,2,0)</f>
        <v>3875.38</v>
      </c>
      <c r="I2232" s="9">
        <f t="shared" si="239"/>
        <v>9326993.3074000012</v>
      </c>
      <c r="J2232" s="7">
        <f t="shared" si="240"/>
        <v>9326.9933074000019</v>
      </c>
      <c r="K2232" t="e">
        <f>VLOOKUP(A2232,'Cacao Nacional'!B:D,3,0)</f>
        <v>#N/A</v>
      </c>
      <c r="L2232" t="str">
        <f t="shared" si="241"/>
        <v>Noviembre</v>
      </c>
      <c r="M2232" t="str">
        <f t="shared" si="242"/>
        <v>2021</v>
      </c>
      <c r="N2232" t="str">
        <f t="shared" si="243"/>
        <v>Noviembre de 2021</v>
      </c>
      <c r="O2232" s="24">
        <f t="shared" si="244"/>
        <v>44511</v>
      </c>
    </row>
    <row r="2233" spans="1:15" x14ac:dyDescent="0.3">
      <c r="A2233" s="1" t="s">
        <v>2301</v>
      </c>
      <c r="B2233" s="1" t="str">
        <f t="shared" si="238"/>
        <v>Noviembre 12 de 2021</v>
      </c>
      <c r="C2233" s="1" t="s">
        <v>428</v>
      </c>
      <c r="D2233" s="2">
        <v>2388.7600000000002</v>
      </c>
      <c r="E2233" s="1" t="s">
        <v>429</v>
      </c>
      <c r="F2233" s="3">
        <v>-0.74665625142827818</v>
      </c>
      <c r="G2233" s="1" t="s">
        <v>430</v>
      </c>
      <c r="H2233" s="8">
        <f>VLOOKUP(B2233,'TRM2'!C:D,2,0)</f>
        <v>3875.38</v>
      </c>
      <c r="I2233" s="9">
        <f t="shared" si="239"/>
        <v>9257352.7288000006</v>
      </c>
      <c r="J2233" s="7">
        <f t="shared" si="240"/>
        <v>9257.3527288000005</v>
      </c>
      <c r="K2233" t="e">
        <f>VLOOKUP(A2233,'Cacao Nacional'!B:D,3,0)</f>
        <v>#N/A</v>
      </c>
      <c r="L2233" t="str">
        <f t="shared" si="241"/>
        <v>Noviembre</v>
      </c>
      <c r="M2233" t="str">
        <f t="shared" si="242"/>
        <v>2021</v>
      </c>
      <c r="N2233" t="str">
        <f t="shared" si="243"/>
        <v>Noviembre de 2021</v>
      </c>
      <c r="O2233" s="24">
        <f t="shared" si="244"/>
        <v>44512</v>
      </c>
    </row>
    <row r="2234" spans="1:15" x14ac:dyDescent="0.3">
      <c r="A2234" s="1" t="s">
        <v>404</v>
      </c>
      <c r="B2234" s="1" t="str">
        <f t="shared" si="238"/>
        <v>Noviembre 15 de 2021</v>
      </c>
      <c r="C2234" s="1" t="s">
        <v>428</v>
      </c>
      <c r="D2234" s="2">
        <v>2417.37</v>
      </c>
      <c r="E2234" s="1" t="s">
        <v>429</v>
      </c>
      <c r="F2234" s="3">
        <v>1.197692526666541</v>
      </c>
      <c r="G2234" s="1" t="s">
        <v>430</v>
      </c>
      <c r="H2234" s="8">
        <f>VLOOKUP(B2234,'TRM2'!C:D,2,0)</f>
        <v>3888.53</v>
      </c>
      <c r="I2234" s="9">
        <f t="shared" si="239"/>
        <v>9400015.7661000006</v>
      </c>
      <c r="J2234" s="7">
        <f t="shared" si="240"/>
        <v>9400.0157661000012</v>
      </c>
      <c r="K2234">
        <f>VLOOKUP(A2234,'Cacao Nacional'!B:D,3,0)</f>
        <v>8118.2</v>
      </c>
      <c r="L2234" t="str">
        <f t="shared" si="241"/>
        <v>Noviembre</v>
      </c>
      <c r="M2234" t="str">
        <f t="shared" si="242"/>
        <v>2021</v>
      </c>
      <c r="N2234" t="str">
        <f t="shared" si="243"/>
        <v>Noviembre de 2021</v>
      </c>
      <c r="O2234" s="24">
        <f t="shared" si="244"/>
        <v>44515</v>
      </c>
    </row>
    <row r="2235" spans="1:15" x14ac:dyDescent="0.3">
      <c r="A2235" s="1" t="s">
        <v>2302</v>
      </c>
      <c r="B2235" s="1" t="str">
        <f t="shared" si="238"/>
        <v>Noviembre 16 de 2021</v>
      </c>
      <c r="C2235" s="1" t="s">
        <v>428</v>
      </c>
      <c r="D2235" s="2">
        <v>2425</v>
      </c>
      <c r="E2235" s="1" t="s">
        <v>429</v>
      </c>
      <c r="F2235" s="3">
        <v>0.31563227805425353</v>
      </c>
      <c r="G2235" s="1" t="s">
        <v>430</v>
      </c>
      <c r="H2235" s="8">
        <f>VLOOKUP(B2235,'TRM2'!C:D,2,0)</f>
        <v>3888.53</v>
      </c>
      <c r="I2235" s="9">
        <f t="shared" si="239"/>
        <v>9429685.25</v>
      </c>
      <c r="J2235" s="7">
        <f t="shared" si="240"/>
        <v>9429.6852500000005</v>
      </c>
      <c r="K2235" t="e">
        <f>VLOOKUP(A2235,'Cacao Nacional'!B:D,3,0)</f>
        <v>#N/A</v>
      </c>
      <c r="L2235" t="str">
        <f t="shared" si="241"/>
        <v>Noviembre</v>
      </c>
      <c r="M2235" t="str">
        <f t="shared" si="242"/>
        <v>2021</v>
      </c>
      <c r="N2235" t="str">
        <f t="shared" si="243"/>
        <v>Noviembre de 2021</v>
      </c>
      <c r="O2235" s="24">
        <f t="shared" si="244"/>
        <v>44516</v>
      </c>
    </row>
    <row r="2236" spans="1:15" x14ac:dyDescent="0.3">
      <c r="A2236" s="1" t="s">
        <v>2303</v>
      </c>
      <c r="B2236" s="1" t="str">
        <f t="shared" si="238"/>
        <v>Noviembre 17 de 2021</v>
      </c>
      <c r="C2236" s="1" t="s">
        <v>428</v>
      </c>
      <c r="D2236" s="2">
        <v>2442.54</v>
      </c>
      <c r="E2236" s="1" t="s">
        <v>429</v>
      </c>
      <c r="F2236" s="3">
        <v>0.72329896907216351</v>
      </c>
      <c r="G2236" s="1" t="s">
        <v>430</v>
      </c>
      <c r="H2236" s="8">
        <f>VLOOKUP(B2236,'TRM2'!C:D,2,0)</f>
        <v>3898.84</v>
      </c>
      <c r="I2236" s="9">
        <f t="shared" si="239"/>
        <v>9523072.6535999998</v>
      </c>
      <c r="J2236" s="7">
        <f t="shared" si="240"/>
        <v>9523.0726536000002</v>
      </c>
      <c r="K2236" t="e">
        <f>VLOOKUP(A2236,'Cacao Nacional'!B:D,3,0)</f>
        <v>#N/A</v>
      </c>
      <c r="L2236" t="str">
        <f t="shared" si="241"/>
        <v>Noviembre</v>
      </c>
      <c r="M2236" t="str">
        <f t="shared" si="242"/>
        <v>2021</v>
      </c>
      <c r="N2236" t="str">
        <f t="shared" si="243"/>
        <v>Noviembre de 2021</v>
      </c>
      <c r="O2236" s="24">
        <f t="shared" si="244"/>
        <v>44517</v>
      </c>
    </row>
    <row r="2237" spans="1:15" x14ac:dyDescent="0.3">
      <c r="A2237" s="1" t="s">
        <v>2304</v>
      </c>
      <c r="B2237" s="1" t="str">
        <f t="shared" si="238"/>
        <v>Noviembre 18 de 2021</v>
      </c>
      <c r="C2237" s="1" t="s">
        <v>428</v>
      </c>
      <c r="D2237" s="2">
        <v>2461.4499999999998</v>
      </c>
      <c r="E2237" s="1" t="s">
        <v>429</v>
      </c>
      <c r="F2237" s="3">
        <v>0.7741940766578993</v>
      </c>
      <c r="G2237" s="1" t="s">
        <v>430</v>
      </c>
      <c r="H2237" s="8">
        <f>VLOOKUP(B2237,'TRM2'!C:D,2,0)</f>
        <v>3907.95</v>
      </c>
      <c r="I2237" s="9">
        <f t="shared" si="239"/>
        <v>9619223.527499998</v>
      </c>
      <c r="J2237" s="7">
        <f t="shared" si="240"/>
        <v>9619.2235274999985</v>
      </c>
      <c r="K2237" t="e">
        <f>VLOOKUP(A2237,'Cacao Nacional'!B:D,3,0)</f>
        <v>#N/A</v>
      </c>
      <c r="L2237" t="str">
        <f t="shared" si="241"/>
        <v>Noviembre</v>
      </c>
      <c r="M2237" t="str">
        <f t="shared" si="242"/>
        <v>2021</v>
      </c>
      <c r="N2237" t="str">
        <f t="shared" si="243"/>
        <v>Noviembre de 2021</v>
      </c>
      <c r="O2237" s="24">
        <f t="shared" si="244"/>
        <v>44518</v>
      </c>
    </row>
    <row r="2238" spans="1:15" x14ac:dyDescent="0.3">
      <c r="A2238" s="1" t="s">
        <v>2305</v>
      </c>
      <c r="B2238" s="1" t="str">
        <f t="shared" si="238"/>
        <v>Noviembre 19 de 2021</v>
      </c>
      <c r="C2238" s="1" t="s">
        <v>428</v>
      </c>
      <c r="D2238" s="2">
        <v>2458.1999999999998</v>
      </c>
      <c r="E2238" s="1" t="s">
        <v>429</v>
      </c>
      <c r="F2238" s="3">
        <v>-0.13203599504357189</v>
      </c>
      <c r="G2238" s="1" t="s">
        <v>430</v>
      </c>
      <c r="H2238" s="8">
        <f>VLOOKUP(B2238,'TRM2'!C:D,2,0)</f>
        <v>3943.43</v>
      </c>
      <c r="I2238" s="9">
        <f t="shared" si="239"/>
        <v>9693739.6259999983</v>
      </c>
      <c r="J2238" s="7">
        <f t="shared" si="240"/>
        <v>9693.7396259999987</v>
      </c>
      <c r="K2238" t="e">
        <f>VLOOKUP(A2238,'Cacao Nacional'!B:D,3,0)</f>
        <v>#N/A</v>
      </c>
      <c r="L2238" t="str">
        <f t="shared" si="241"/>
        <v>Noviembre</v>
      </c>
      <c r="M2238" t="str">
        <f t="shared" si="242"/>
        <v>2021</v>
      </c>
      <c r="N2238" t="str">
        <f t="shared" si="243"/>
        <v>Noviembre de 2021</v>
      </c>
      <c r="O2238" s="24">
        <f t="shared" si="244"/>
        <v>44519</v>
      </c>
    </row>
    <row r="2239" spans="1:15" x14ac:dyDescent="0.3">
      <c r="A2239" s="1" t="s">
        <v>405</v>
      </c>
      <c r="B2239" s="1" t="str">
        <f t="shared" si="238"/>
        <v>Noviembre 22 de 2021</v>
      </c>
      <c r="C2239" s="1" t="s">
        <v>428</v>
      </c>
      <c r="D2239" s="2">
        <v>2465.7800000000002</v>
      </c>
      <c r="E2239" s="1" t="s">
        <v>429</v>
      </c>
      <c r="F2239" s="3">
        <v>0.30835570742821505</v>
      </c>
      <c r="G2239" s="1" t="s">
        <v>430</v>
      </c>
      <c r="H2239" s="8">
        <f>VLOOKUP(B2239,'TRM2'!C:D,2,0)</f>
        <v>3923.53</v>
      </c>
      <c r="I2239" s="9">
        <f t="shared" si="239"/>
        <v>9674561.8034000006</v>
      </c>
      <c r="J2239" s="7">
        <f t="shared" si="240"/>
        <v>9674.5618033999999</v>
      </c>
      <c r="K2239">
        <f>VLOOKUP(A2239,'Cacao Nacional'!B:D,3,0)</f>
        <v>8396</v>
      </c>
      <c r="L2239" t="str">
        <f t="shared" si="241"/>
        <v>Noviembre</v>
      </c>
      <c r="M2239" t="str">
        <f t="shared" si="242"/>
        <v>2021</v>
      </c>
      <c r="N2239" t="str">
        <f t="shared" si="243"/>
        <v>Noviembre de 2021</v>
      </c>
      <c r="O2239" s="24">
        <f t="shared" si="244"/>
        <v>44522</v>
      </c>
    </row>
    <row r="2240" spans="1:15" x14ac:dyDescent="0.3">
      <c r="A2240" s="1" t="s">
        <v>2306</v>
      </c>
      <c r="B2240" s="1" t="str">
        <f t="shared" si="238"/>
        <v>Noviembre 23 de 2021</v>
      </c>
      <c r="C2240" s="1" t="s">
        <v>428</v>
      </c>
      <c r="D2240" s="2">
        <v>2461.39</v>
      </c>
      <c r="E2240" s="1" t="s">
        <v>429</v>
      </c>
      <c r="F2240" s="3">
        <v>-0.17803697004600277</v>
      </c>
      <c r="G2240" s="1" t="s">
        <v>430</v>
      </c>
      <c r="H2240" s="8">
        <f>VLOOKUP(B2240,'TRM2'!C:D,2,0)</f>
        <v>3913.26</v>
      </c>
      <c r="I2240" s="9">
        <f t="shared" si="239"/>
        <v>9632059.0314000007</v>
      </c>
      <c r="J2240" s="7">
        <f t="shared" si="240"/>
        <v>9632.0590314000001</v>
      </c>
      <c r="K2240" t="e">
        <f>VLOOKUP(A2240,'Cacao Nacional'!B:D,3,0)</f>
        <v>#N/A</v>
      </c>
      <c r="L2240" t="str">
        <f t="shared" si="241"/>
        <v>Noviembre</v>
      </c>
      <c r="M2240" t="str">
        <f t="shared" si="242"/>
        <v>2021</v>
      </c>
      <c r="N2240" t="str">
        <f t="shared" si="243"/>
        <v>Noviembre de 2021</v>
      </c>
      <c r="O2240" s="24">
        <f t="shared" si="244"/>
        <v>44523</v>
      </c>
    </row>
    <row r="2241" spans="1:15" x14ac:dyDescent="0.3">
      <c r="A2241" s="1" t="s">
        <v>2307</v>
      </c>
      <c r="B2241" s="1" t="str">
        <f t="shared" si="238"/>
        <v>Noviembre 24 de 2021</v>
      </c>
      <c r="C2241" s="1" t="s">
        <v>428</v>
      </c>
      <c r="D2241" s="2">
        <v>2405.4</v>
      </c>
      <c r="E2241" s="1" t="s">
        <v>429</v>
      </c>
      <c r="F2241" s="3">
        <v>-2.2747309447100941</v>
      </c>
      <c r="G2241" s="1" t="s">
        <v>430</v>
      </c>
      <c r="H2241" s="8">
        <f>VLOOKUP(B2241,'TRM2'!C:D,2,0)</f>
        <v>3944.37</v>
      </c>
      <c r="I2241" s="9">
        <f t="shared" si="239"/>
        <v>9487787.5979999993</v>
      </c>
      <c r="J2241" s="7">
        <f t="shared" si="240"/>
        <v>9487.787597999999</v>
      </c>
      <c r="K2241" t="e">
        <f>VLOOKUP(A2241,'Cacao Nacional'!B:D,3,0)</f>
        <v>#N/A</v>
      </c>
      <c r="L2241" t="str">
        <f t="shared" si="241"/>
        <v>Noviembre</v>
      </c>
      <c r="M2241" t="str">
        <f t="shared" si="242"/>
        <v>2021</v>
      </c>
      <c r="N2241" t="str">
        <f t="shared" si="243"/>
        <v>Noviembre de 2021</v>
      </c>
      <c r="O2241" s="24">
        <f t="shared" si="244"/>
        <v>44524</v>
      </c>
    </row>
    <row r="2242" spans="1:15" x14ac:dyDescent="0.3">
      <c r="A2242" s="1" t="s">
        <v>2308</v>
      </c>
      <c r="B2242" s="1" t="str">
        <f t="shared" si="238"/>
        <v>Noviembre 25 de 2021</v>
      </c>
      <c r="C2242" s="1" t="s">
        <v>428</v>
      </c>
      <c r="D2242" s="2">
        <v>2380.0300000000002</v>
      </c>
      <c r="E2242" s="1" t="s">
        <v>429</v>
      </c>
      <c r="F2242" s="3">
        <v>-1.0547102353038951</v>
      </c>
      <c r="G2242" s="1" t="s">
        <v>430</v>
      </c>
      <c r="H2242" s="8">
        <f>VLOOKUP(B2242,'TRM2'!C:D,2,0)</f>
        <v>3969.49</v>
      </c>
      <c r="I2242" s="9">
        <f t="shared" si="239"/>
        <v>9447505.2847000007</v>
      </c>
      <c r="J2242" s="7">
        <f t="shared" si="240"/>
        <v>9447.5052847000006</v>
      </c>
      <c r="K2242" t="e">
        <f>VLOOKUP(A2242,'Cacao Nacional'!B:D,3,0)</f>
        <v>#N/A</v>
      </c>
      <c r="L2242" t="str">
        <f t="shared" si="241"/>
        <v>Noviembre</v>
      </c>
      <c r="M2242" t="str">
        <f t="shared" si="242"/>
        <v>2021</v>
      </c>
      <c r="N2242" t="str">
        <f t="shared" si="243"/>
        <v>Noviembre de 2021</v>
      </c>
      <c r="O2242" s="24">
        <f t="shared" si="244"/>
        <v>44525</v>
      </c>
    </row>
    <row r="2243" spans="1:15" x14ac:dyDescent="0.3">
      <c r="A2243" s="1" t="s">
        <v>2309</v>
      </c>
      <c r="B2243" s="1" t="str">
        <f t="shared" ref="B2243:B2306" si="245">MID(A2243,FIND(",",A2243,1)+2,LEN(A2243)-FIND(",",A2243,1))</f>
        <v>Noviembre 26 de 2021</v>
      </c>
      <c r="C2243" s="1" t="s">
        <v>428</v>
      </c>
      <c r="D2243" s="2">
        <v>2319.0500000000002</v>
      </c>
      <c r="E2243" s="1" t="s">
        <v>429</v>
      </c>
      <c r="F2243" s="3">
        <v>-2.562152577908682</v>
      </c>
      <c r="G2243" s="1" t="s">
        <v>430</v>
      </c>
      <c r="H2243" s="8">
        <f>VLOOKUP(B2243,'TRM2'!C:D,2,0)</f>
        <v>3969.49</v>
      </c>
      <c r="I2243" s="9">
        <f t="shared" ref="I2243:I2306" si="246">D2243*H2243</f>
        <v>9205445.784500001</v>
      </c>
      <c r="J2243" s="7">
        <f t="shared" ref="J2243:J2306" si="247">I2243/1000</f>
        <v>9205.4457845000015</v>
      </c>
      <c r="K2243" t="e">
        <f>VLOOKUP(A2243,'Cacao Nacional'!B:D,3,0)</f>
        <v>#N/A</v>
      </c>
      <c r="L2243" t="str">
        <f t="shared" ref="L2243:L2306" si="248">MID(A2243,FIND(" ",A2243,1)+1,FIND(" ",A2243,FIND(" ",A2243,1)+1)-FIND(" ",A2243,1)-1)</f>
        <v>Noviembre</v>
      </c>
      <c r="M2243" t="str">
        <f t="shared" ref="M2243:M2306" si="249">RIGHT(A2243,4)</f>
        <v>2021</v>
      </c>
      <c r="N2243" t="str">
        <f t="shared" ref="N2243:N2306" si="250">_xlfn.CONCAT(L2243," de ",M2243)</f>
        <v>Noviembre de 2021</v>
      </c>
      <c r="O2243" s="24">
        <f t="shared" ref="O2243:O2306" si="251">VALUE(TEXT(VALUE(MID(A2243,FIND(" ",A2243,FIND(" ",A2243,1)+1)+1,FIND(" ",A2243,FIND(" ",A2243,FIND(" ",A2243,1)+1)+1)-FIND(" ",A2243,FIND(" ",A2243,1)+1)-1))&amp;"/"&amp;MONTH(L2243&amp;1)&amp;"/"&amp;VALUE(M2243),"dd/mm/yyyy"))</f>
        <v>44526</v>
      </c>
    </row>
    <row r="2244" spans="1:15" x14ac:dyDescent="0.3">
      <c r="A2244" s="1" t="s">
        <v>406</v>
      </c>
      <c r="B2244" s="1" t="str">
        <f t="shared" si="245"/>
        <v>Noviembre 29 de 2021</v>
      </c>
      <c r="C2244" s="1" t="s">
        <v>428</v>
      </c>
      <c r="D2244" s="2">
        <v>2303.33</v>
      </c>
      <c r="E2244" s="1" t="s">
        <v>429</v>
      </c>
      <c r="F2244" s="3">
        <v>-0.67786378042734108</v>
      </c>
      <c r="G2244" s="1" t="s">
        <v>430</v>
      </c>
      <c r="H2244" s="8">
        <f>VLOOKUP(B2244,'TRM2'!C:D,2,0)</f>
        <v>4008.13</v>
      </c>
      <c r="I2244" s="9">
        <f t="shared" si="246"/>
        <v>9232046.0728999991</v>
      </c>
      <c r="J2244" s="7">
        <f t="shared" si="247"/>
        <v>9232.0460728999988</v>
      </c>
      <c r="K2244">
        <f>VLOOKUP(A2244,'Cacao Nacional'!B:D,3,0)</f>
        <v>8411.7999999999993</v>
      </c>
      <c r="L2244" t="str">
        <f t="shared" si="248"/>
        <v>Noviembre</v>
      </c>
      <c r="M2244" t="str">
        <f t="shared" si="249"/>
        <v>2021</v>
      </c>
      <c r="N2244" t="str">
        <f t="shared" si="250"/>
        <v>Noviembre de 2021</v>
      </c>
      <c r="O2244" s="24">
        <f t="shared" si="251"/>
        <v>44529</v>
      </c>
    </row>
    <row r="2245" spans="1:15" x14ac:dyDescent="0.3">
      <c r="A2245" s="1" t="s">
        <v>2310</v>
      </c>
      <c r="B2245" s="1" t="str">
        <f t="shared" si="245"/>
        <v>Noviembre 30 de 2021</v>
      </c>
      <c r="C2245" s="1" t="s">
        <v>428</v>
      </c>
      <c r="D2245" s="2">
        <v>2275.5300000000002</v>
      </c>
      <c r="E2245" s="1" t="s">
        <v>429</v>
      </c>
      <c r="F2245" s="3">
        <v>-1.2069482010827683</v>
      </c>
      <c r="G2245" s="1" t="s">
        <v>430</v>
      </c>
      <c r="H2245" s="8">
        <f>VLOOKUP(B2245,'TRM2'!C:D,2,0)</f>
        <v>4010.98</v>
      </c>
      <c r="I2245" s="9">
        <f t="shared" si="246"/>
        <v>9127105.3194000013</v>
      </c>
      <c r="J2245" s="7">
        <f t="shared" si="247"/>
        <v>9127.1053194000015</v>
      </c>
      <c r="K2245" t="e">
        <f>VLOOKUP(A2245,'Cacao Nacional'!B:D,3,0)</f>
        <v>#N/A</v>
      </c>
      <c r="L2245" t="str">
        <f t="shared" si="248"/>
        <v>Noviembre</v>
      </c>
      <c r="M2245" t="str">
        <f t="shared" si="249"/>
        <v>2021</v>
      </c>
      <c r="N2245" t="str">
        <f t="shared" si="250"/>
        <v>Noviembre de 2021</v>
      </c>
      <c r="O2245" s="24">
        <f t="shared" si="251"/>
        <v>44530</v>
      </c>
    </row>
    <row r="2246" spans="1:15" x14ac:dyDescent="0.3">
      <c r="A2246" s="1" t="s">
        <v>2311</v>
      </c>
      <c r="B2246" s="1" t="str">
        <f t="shared" si="245"/>
        <v>Diciembre 1 de 2021</v>
      </c>
      <c r="C2246" s="1" t="s">
        <v>428</v>
      </c>
      <c r="D2246" s="2">
        <v>2281.29</v>
      </c>
      <c r="E2246" s="1" t="s">
        <v>429</v>
      </c>
      <c r="F2246" s="3">
        <v>0.25312784274431732</v>
      </c>
      <c r="G2246" s="1" t="s">
        <v>430</v>
      </c>
      <c r="H2246" s="8">
        <f>VLOOKUP(B2246,'TRM2'!C:D,2,0)</f>
        <v>4004.54</v>
      </c>
      <c r="I2246" s="9">
        <f t="shared" si="246"/>
        <v>9135517.0565999988</v>
      </c>
      <c r="J2246" s="7">
        <f t="shared" si="247"/>
        <v>9135.5170565999997</v>
      </c>
      <c r="K2246" t="e">
        <f>VLOOKUP(A2246,'Cacao Nacional'!B:D,3,0)</f>
        <v>#N/A</v>
      </c>
      <c r="L2246" t="str">
        <f t="shared" si="248"/>
        <v>Diciembre</v>
      </c>
      <c r="M2246" t="str">
        <f t="shared" si="249"/>
        <v>2021</v>
      </c>
      <c r="N2246" t="str">
        <f t="shared" si="250"/>
        <v>Diciembre de 2021</v>
      </c>
      <c r="O2246" s="24">
        <f t="shared" si="251"/>
        <v>44531</v>
      </c>
    </row>
    <row r="2247" spans="1:15" x14ac:dyDescent="0.3">
      <c r="A2247" s="1" t="s">
        <v>2312</v>
      </c>
      <c r="B2247" s="1" t="str">
        <f t="shared" si="245"/>
        <v>Diciembre 2 de 2021</v>
      </c>
      <c r="C2247" s="1" t="s">
        <v>428</v>
      </c>
      <c r="D2247" s="2">
        <v>2254.65</v>
      </c>
      <c r="E2247" s="1" t="s">
        <v>429</v>
      </c>
      <c r="F2247" s="3">
        <v>-1.1677603461199528</v>
      </c>
      <c r="G2247" s="1" t="s">
        <v>430</v>
      </c>
      <c r="H2247" s="8">
        <f>VLOOKUP(B2247,'TRM2'!C:D,2,0)</f>
        <v>3953.26</v>
      </c>
      <c r="I2247" s="9">
        <f t="shared" si="246"/>
        <v>8913217.659</v>
      </c>
      <c r="J2247" s="7">
        <f t="shared" si="247"/>
        <v>8913.2176589999999</v>
      </c>
      <c r="K2247" t="e">
        <f>VLOOKUP(A2247,'Cacao Nacional'!B:D,3,0)</f>
        <v>#N/A</v>
      </c>
      <c r="L2247" t="str">
        <f t="shared" si="248"/>
        <v>Diciembre</v>
      </c>
      <c r="M2247" t="str">
        <f t="shared" si="249"/>
        <v>2021</v>
      </c>
      <c r="N2247" t="str">
        <f t="shared" si="250"/>
        <v>Diciembre de 2021</v>
      </c>
      <c r="O2247" s="24">
        <f t="shared" si="251"/>
        <v>44532</v>
      </c>
    </row>
    <row r="2248" spans="1:15" x14ac:dyDescent="0.3">
      <c r="A2248" s="1" t="s">
        <v>2313</v>
      </c>
      <c r="B2248" s="1" t="str">
        <f t="shared" si="245"/>
        <v>Diciembre 3 de 2021</v>
      </c>
      <c r="C2248" s="1" t="s">
        <v>428</v>
      </c>
      <c r="D2248" s="2">
        <v>2265.66</v>
      </c>
      <c r="E2248" s="1" t="s">
        <v>429</v>
      </c>
      <c r="F2248" s="3">
        <v>0.48832413013105197</v>
      </c>
      <c r="G2248" s="1" t="s">
        <v>430</v>
      </c>
      <c r="H2248" s="8">
        <f>VLOOKUP(B2248,'TRM2'!C:D,2,0)</f>
        <v>3945.18</v>
      </c>
      <c r="I2248" s="9">
        <f t="shared" si="246"/>
        <v>8938436.5187999997</v>
      </c>
      <c r="J2248" s="7">
        <f t="shared" si="247"/>
        <v>8938.4365187999992</v>
      </c>
      <c r="K2248" t="e">
        <f>VLOOKUP(A2248,'Cacao Nacional'!B:D,3,0)</f>
        <v>#N/A</v>
      </c>
      <c r="L2248" t="str">
        <f t="shared" si="248"/>
        <v>Diciembre</v>
      </c>
      <c r="M2248" t="str">
        <f t="shared" si="249"/>
        <v>2021</v>
      </c>
      <c r="N2248" t="str">
        <f t="shared" si="250"/>
        <v>Diciembre de 2021</v>
      </c>
      <c r="O2248" s="24">
        <f t="shared" si="251"/>
        <v>44533</v>
      </c>
    </row>
    <row r="2249" spans="1:15" x14ac:dyDescent="0.3">
      <c r="A2249" s="1" t="s">
        <v>407</v>
      </c>
      <c r="B2249" s="1" t="str">
        <f t="shared" si="245"/>
        <v>Diciembre 6 de 2021</v>
      </c>
      <c r="C2249" s="1" t="s">
        <v>428</v>
      </c>
      <c r="D2249" s="2">
        <v>2369.6</v>
      </c>
      <c r="E2249" s="1" t="s">
        <v>429</v>
      </c>
      <c r="F2249" s="3">
        <v>4.5876256808170712</v>
      </c>
      <c r="G2249" s="1" t="s">
        <v>430</v>
      </c>
      <c r="H2249" s="8">
        <f>VLOOKUP(B2249,'TRM2'!C:D,2,0)</f>
        <v>3948.33</v>
      </c>
      <c r="I2249" s="9">
        <f t="shared" si="246"/>
        <v>9355962.7679999992</v>
      </c>
      <c r="J2249" s="7">
        <f t="shared" si="247"/>
        <v>9355.9627679999994</v>
      </c>
      <c r="K2249">
        <f>VLOOKUP(A2249,'Cacao Nacional'!B:D,3,0)</f>
        <v>8040.4</v>
      </c>
      <c r="L2249" t="str">
        <f t="shared" si="248"/>
        <v>Diciembre</v>
      </c>
      <c r="M2249" t="str">
        <f t="shared" si="249"/>
        <v>2021</v>
      </c>
      <c r="N2249" t="str">
        <f t="shared" si="250"/>
        <v>Diciembre de 2021</v>
      </c>
      <c r="O2249" s="24">
        <f t="shared" si="251"/>
        <v>44536</v>
      </c>
    </row>
    <row r="2250" spans="1:15" x14ac:dyDescent="0.3">
      <c r="A2250" s="1" t="s">
        <v>2314</v>
      </c>
      <c r="B2250" s="1" t="str">
        <f t="shared" si="245"/>
        <v>Diciembre 7 de 2021</v>
      </c>
      <c r="C2250" s="1" t="s">
        <v>428</v>
      </c>
      <c r="D2250" s="2">
        <v>2375.23</v>
      </c>
      <c r="E2250" s="1" t="s">
        <v>429</v>
      </c>
      <c r="F2250" s="3">
        <v>0.23759284267387362</v>
      </c>
      <c r="G2250" s="1" t="s">
        <v>430</v>
      </c>
      <c r="H2250" s="8">
        <f>VLOOKUP(B2250,'TRM2'!C:D,2,0)</f>
        <v>3944</v>
      </c>
      <c r="I2250" s="9">
        <f t="shared" si="246"/>
        <v>9367907.1199999992</v>
      </c>
      <c r="J2250" s="7">
        <f t="shared" si="247"/>
        <v>9367.9071199999998</v>
      </c>
      <c r="K2250" t="e">
        <f>VLOOKUP(A2250,'Cacao Nacional'!B:D,3,0)</f>
        <v>#N/A</v>
      </c>
      <c r="L2250" t="str">
        <f t="shared" si="248"/>
        <v>Diciembre</v>
      </c>
      <c r="M2250" t="str">
        <f t="shared" si="249"/>
        <v>2021</v>
      </c>
      <c r="N2250" t="str">
        <f t="shared" si="250"/>
        <v>Diciembre de 2021</v>
      </c>
      <c r="O2250" s="24">
        <f t="shared" si="251"/>
        <v>44537</v>
      </c>
    </row>
    <row r="2251" spans="1:15" x14ac:dyDescent="0.3">
      <c r="A2251" s="1" t="s">
        <v>2315</v>
      </c>
      <c r="B2251" s="1" t="str">
        <f t="shared" si="245"/>
        <v>Diciembre 8 de 2021</v>
      </c>
      <c r="C2251" s="1" t="s">
        <v>428</v>
      </c>
      <c r="D2251" s="2">
        <v>2367.17</v>
      </c>
      <c r="E2251" s="1" t="s">
        <v>429</v>
      </c>
      <c r="F2251" s="3">
        <v>-0.33933555908269702</v>
      </c>
      <c r="G2251" s="1" t="s">
        <v>430</v>
      </c>
      <c r="H2251" s="8">
        <f>VLOOKUP(B2251,'TRM2'!C:D,2,0)</f>
        <v>3906.1</v>
      </c>
      <c r="I2251" s="9">
        <f t="shared" si="246"/>
        <v>9246402.7369999997</v>
      </c>
      <c r="J2251" s="7">
        <f t="shared" si="247"/>
        <v>9246.4027370000003</v>
      </c>
      <c r="K2251" t="e">
        <f>VLOOKUP(A2251,'Cacao Nacional'!B:D,3,0)</f>
        <v>#N/A</v>
      </c>
      <c r="L2251" t="str">
        <f t="shared" si="248"/>
        <v>Diciembre</v>
      </c>
      <c r="M2251" t="str">
        <f t="shared" si="249"/>
        <v>2021</v>
      </c>
      <c r="N2251" t="str">
        <f t="shared" si="250"/>
        <v>Diciembre de 2021</v>
      </c>
      <c r="O2251" s="24">
        <f t="shared" si="251"/>
        <v>44538</v>
      </c>
    </row>
    <row r="2252" spans="1:15" x14ac:dyDescent="0.3">
      <c r="A2252" s="1" t="s">
        <v>2316</v>
      </c>
      <c r="B2252" s="1" t="str">
        <f t="shared" si="245"/>
        <v>Diciembre 9 de 2021</v>
      </c>
      <c r="C2252" s="1" t="s">
        <v>428</v>
      </c>
      <c r="D2252" s="2">
        <v>2352.38</v>
      </c>
      <c r="E2252" s="1" t="s">
        <v>429</v>
      </c>
      <c r="F2252" s="3">
        <v>-0.624796698167008</v>
      </c>
      <c r="G2252" s="1" t="s">
        <v>430</v>
      </c>
      <c r="H2252" s="8">
        <f>VLOOKUP(B2252,'TRM2'!C:D,2,0)</f>
        <v>3906.1</v>
      </c>
      <c r="I2252" s="9">
        <f t="shared" si="246"/>
        <v>9188631.5180000011</v>
      </c>
      <c r="J2252" s="7">
        <f t="shared" si="247"/>
        <v>9188.631518000002</v>
      </c>
      <c r="K2252" t="e">
        <f>VLOOKUP(A2252,'Cacao Nacional'!B:D,3,0)</f>
        <v>#N/A</v>
      </c>
      <c r="L2252" t="str">
        <f t="shared" si="248"/>
        <v>Diciembre</v>
      </c>
      <c r="M2252" t="str">
        <f t="shared" si="249"/>
        <v>2021</v>
      </c>
      <c r="N2252" t="str">
        <f t="shared" si="250"/>
        <v>Diciembre de 2021</v>
      </c>
      <c r="O2252" s="24">
        <f t="shared" si="251"/>
        <v>44539</v>
      </c>
    </row>
    <row r="2253" spans="1:15" x14ac:dyDescent="0.3">
      <c r="A2253" s="1" t="s">
        <v>2317</v>
      </c>
      <c r="B2253" s="1" t="str">
        <f t="shared" si="245"/>
        <v>Diciembre 10 de 2021</v>
      </c>
      <c r="C2253" s="1" t="s">
        <v>428</v>
      </c>
      <c r="D2253" s="2">
        <v>2356.0300000000002</v>
      </c>
      <c r="E2253" s="1" t="s">
        <v>429</v>
      </c>
      <c r="F2253" s="3">
        <v>0.1551620061384679</v>
      </c>
      <c r="G2253" s="1" t="s">
        <v>430</v>
      </c>
      <c r="H2253" s="8">
        <f>VLOOKUP(B2253,'TRM2'!C:D,2,0)</f>
        <v>3899.87</v>
      </c>
      <c r="I2253" s="9">
        <f t="shared" si="246"/>
        <v>9188210.7160999998</v>
      </c>
      <c r="J2253" s="7">
        <f t="shared" si="247"/>
        <v>9188.2107161000004</v>
      </c>
      <c r="K2253" t="e">
        <f>VLOOKUP(A2253,'Cacao Nacional'!B:D,3,0)</f>
        <v>#N/A</v>
      </c>
      <c r="L2253" t="str">
        <f t="shared" si="248"/>
        <v>Diciembre</v>
      </c>
      <c r="M2253" t="str">
        <f t="shared" si="249"/>
        <v>2021</v>
      </c>
      <c r="N2253" t="str">
        <f t="shared" si="250"/>
        <v>Diciembre de 2021</v>
      </c>
      <c r="O2253" s="24">
        <f t="shared" si="251"/>
        <v>44540</v>
      </c>
    </row>
    <row r="2254" spans="1:15" x14ac:dyDescent="0.3">
      <c r="A2254" s="1" t="s">
        <v>408</v>
      </c>
      <c r="B2254" s="1" t="str">
        <f t="shared" si="245"/>
        <v>Diciembre 13 de 2021</v>
      </c>
      <c r="C2254" s="1" t="s">
        <v>428</v>
      </c>
      <c r="D2254" s="2">
        <v>2408.96</v>
      </c>
      <c r="E2254" s="1" t="s">
        <v>429</v>
      </c>
      <c r="F2254" s="3">
        <v>2.2465758076085547</v>
      </c>
      <c r="G2254" s="1" t="s">
        <v>430</v>
      </c>
      <c r="H2254" s="8">
        <f>VLOOKUP(B2254,'TRM2'!C:D,2,0)</f>
        <v>3887.71</v>
      </c>
      <c r="I2254" s="9">
        <f t="shared" si="246"/>
        <v>9365337.8816</v>
      </c>
      <c r="J2254" s="7">
        <f t="shared" si="247"/>
        <v>9365.3378816000004</v>
      </c>
      <c r="K2254">
        <f>VLOOKUP(A2254,'Cacao Nacional'!B:D,3,0)</f>
        <v>8175.3</v>
      </c>
      <c r="L2254" t="str">
        <f t="shared" si="248"/>
        <v>Diciembre</v>
      </c>
      <c r="M2254" t="str">
        <f t="shared" si="249"/>
        <v>2021</v>
      </c>
      <c r="N2254" t="str">
        <f t="shared" si="250"/>
        <v>Diciembre de 2021</v>
      </c>
      <c r="O2254" s="24">
        <f t="shared" si="251"/>
        <v>44543</v>
      </c>
    </row>
    <row r="2255" spans="1:15" x14ac:dyDescent="0.3">
      <c r="A2255" s="1" t="s">
        <v>2318</v>
      </c>
      <c r="B2255" s="1" t="str">
        <f t="shared" si="245"/>
        <v>Diciembre 14 de 2021</v>
      </c>
      <c r="C2255" s="1" t="s">
        <v>428</v>
      </c>
      <c r="D2255" s="2">
        <v>2402.77</v>
      </c>
      <c r="E2255" s="1" t="s">
        <v>429</v>
      </c>
      <c r="F2255" s="3">
        <v>-0.25695735919235085</v>
      </c>
      <c r="G2255" s="1" t="s">
        <v>430</v>
      </c>
      <c r="H2255" s="8">
        <f>VLOOKUP(B2255,'TRM2'!C:D,2,0)</f>
        <v>3886.87</v>
      </c>
      <c r="I2255" s="9">
        <f t="shared" si="246"/>
        <v>9339254.6298999991</v>
      </c>
      <c r="J2255" s="7">
        <f t="shared" si="247"/>
        <v>9339.2546298999987</v>
      </c>
      <c r="K2255" t="e">
        <f>VLOOKUP(A2255,'Cacao Nacional'!B:D,3,0)</f>
        <v>#N/A</v>
      </c>
      <c r="L2255" t="str">
        <f t="shared" si="248"/>
        <v>Diciembre</v>
      </c>
      <c r="M2255" t="str">
        <f t="shared" si="249"/>
        <v>2021</v>
      </c>
      <c r="N2255" t="str">
        <f t="shared" si="250"/>
        <v>Diciembre de 2021</v>
      </c>
      <c r="O2255" s="24">
        <f t="shared" si="251"/>
        <v>44544</v>
      </c>
    </row>
    <row r="2256" spans="1:15" x14ac:dyDescent="0.3">
      <c r="A2256" s="1" t="s">
        <v>2319</v>
      </c>
      <c r="B2256" s="1" t="str">
        <f t="shared" si="245"/>
        <v>Diciembre 15 de 2021</v>
      </c>
      <c r="C2256" s="1" t="s">
        <v>428</v>
      </c>
      <c r="D2256" s="2">
        <v>2431.34</v>
      </c>
      <c r="E2256" s="1" t="s">
        <v>429</v>
      </c>
      <c r="F2256" s="3">
        <v>1.1890443113573153</v>
      </c>
      <c r="G2256" s="1" t="s">
        <v>430</v>
      </c>
      <c r="H2256" s="8">
        <f>VLOOKUP(B2256,'TRM2'!C:D,2,0)</f>
        <v>3936.41</v>
      </c>
      <c r="I2256" s="9">
        <f t="shared" si="246"/>
        <v>9570751.0894000009</v>
      </c>
      <c r="J2256" s="7">
        <f t="shared" si="247"/>
        <v>9570.7510894000006</v>
      </c>
      <c r="K2256" t="e">
        <f>VLOOKUP(A2256,'Cacao Nacional'!B:D,3,0)</f>
        <v>#N/A</v>
      </c>
      <c r="L2256" t="str">
        <f t="shared" si="248"/>
        <v>Diciembre</v>
      </c>
      <c r="M2256" t="str">
        <f t="shared" si="249"/>
        <v>2021</v>
      </c>
      <c r="N2256" t="str">
        <f t="shared" si="250"/>
        <v>Diciembre de 2021</v>
      </c>
      <c r="O2256" s="24">
        <f t="shared" si="251"/>
        <v>44545</v>
      </c>
    </row>
    <row r="2257" spans="1:15" x14ac:dyDescent="0.3">
      <c r="A2257" s="1" t="s">
        <v>2320</v>
      </c>
      <c r="B2257" s="1" t="str">
        <f t="shared" si="245"/>
        <v>Diciembre 16 de 2021</v>
      </c>
      <c r="C2257" s="1" t="s">
        <v>428</v>
      </c>
      <c r="D2257" s="2">
        <v>2439.42</v>
      </c>
      <c r="E2257" s="1" t="s">
        <v>429</v>
      </c>
      <c r="F2257" s="3">
        <v>0.33232702953926341</v>
      </c>
      <c r="G2257" s="1" t="s">
        <v>430</v>
      </c>
      <c r="H2257" s="8">
        <f>VLOOKUP(B2257,'TRM2'!C:D,2,0)</f>
        <v>3990.27</v>
      </c>
      <c r="I2257" s="9">
        <f t="shared" si="246"/>
        <v>9733944.4434000012</v>
      </c>
      <c r="J2257" s="7">
        <f t="shared" si="247"/>
        <v>9733.9444434000015</v>
      </c>
      <c r="K2257" t="e">
        <f>VLOOKUP(A2257,'Cacao Nacional'!B:D,3,0)</f>
        <v>#N/A</v>
      </c>
      <c r="L2257" t="str">
        <f t="shared" si="248"/>
        <v>Diciembre</v>
      </c>
      <c r="M2257" t="str">
        <f t="shared" si="249"/>
        <v>2021</v>
      </c>
      <c r="N2257" t="str">
        <f t="shared" si="250"/>
        <v>Diciembre de 2021</v>
      </c>
      <c r="O2257" s="24">
        <f t="shared" si="251"/>
        <v>44546</v>
      </c>
    </row>
    <row r="2258" spans="1:15" x14ac:dyDescent="0.3">
      <c r="A2258" s="1" t="s">
        <v>2321</v>
      </c>
      <c r="B2258" s="1" t="str">
        <f t="shared" si="245"/>
        <v>Diciembre 17 de 2021</v>
      </c>
      <c r="C2258" s="1" t="s">
        <v>428</v>
      </c>
      <c r="D2258" s="2">
        <v>2400.5700000000002</v>
      </c>
      <c r="E2258" s="1" t="s">
        <v>429</v>
      </c>
      <c r="F2258" s="3">
        <v>-1.5925916816292358</v>
      </c>
      <c r="G2258" s="1" t="s">
        <v>430</v>
      </c>
      <c r="H2258" s="8">
        <f>VLOOKUP(B2258,'TRM2'!C:D,2,0)</f>
        <v>4002.97</v>
      </c>
      <c r="I2258" s="9">
        <f t="shared" si="246"/>
        <v>9609409.6929000001</v>
      </c>
      <c r="J2258" s="7">
        <f t="shared" si="247"/>
        <v>9609.4096929000007</v>
      </c>
      <c r="K2258" t="e">
        <f>VLOOKUP(A2258,'Cacao Nacional'!B:D,3,0)</f>
        <v>#N/A</v>
      </c>
      <c r="L2258" t="str">
        <f t="shared" si="248"/>
        <v>Diciembre</v>
      </c>
      <c r="M2258" t="str">
        <f t="shared" si="249"/>
        <v>2021</v>
      </c>
      <c r="N2258" t="str">
        <f t="shared" si="250"/>
        <v>Diciembre de 2021</v>
      </c>
      <c r="O2258" s="24">
        <f t="shared" si="251"/>
        <v>44547</v>
      </c>
    </row>
    <row r="2259" spans="1:15" x14ac:dyDescent="0.3">
      <c r="A2259" s="1" t="s">
        <v>2322</v>
      </c>
      <c r="B2259" s="1" t="str">
        <f t="shared" si="245"/>
        <v>Diciembre 21 de 2021</v>
      </c>
      <c r="C2259" s="1" t="s">
        <v>428</v>
      </c>
      <c r="D2259" s="2">
        <v>2343.5500000000002</v>
      </c>
      <c r="E2259" s="1" t="s">
        <v>429</v>
      </c>
      <c r="F2259" s="3">
        <v>-2.3752692068966947</v>
      </c>
      <c r="G2259" s="1" t="s">
        <v>430</v>
      </c>
      <c r="H2259" s="8">
        <f>VLOOKUP(B2259,'TRM2'!C:D,2,0)</f>
        <v>4002.12</v>
      </c>
      <c r="I2259" s="9">
        <f t="shared" si="246"/>
        <v>9379168.3260000013</v>
      </c>
      <c r="J2259" s="7">
        <f t="shared" si="247"/>
        <v>9379.1683260000009</v>
      </c>
      <c r="K2259" t="e">
        <f>VLOOKUP(A2259,'Cacao Nacional'!B:D,3,0)</f>
        <v>#N/A</v>
      </c>
      <c r="L2259" t="str">
        <f t="shared" si="248"/>
        <v>Diciembre</v>
      </c>
      <c r="M2259" t="str">
        <f t="shared" si="249"/>
        <v>2021</v>
      </c>
      <c r="N2259" t="str">
        <f t="shared" si="250"/>
        <v>Diciembre de 2021</v>
      </c>
      <c r="O2259" s="24">
        <f t="shared" si="251"/>
        <v>44551</v>
      </c>
    </row>
    <row r="2260" spans="1:15" x14ac:dyDescent="0.3">
      <c r="A2260" s="1" t="s">
        <v>2323</v>
      </c>
      <c r="B2260" s="1" t="str">
        <f t="shared" si="245"/>
        <v>Diciembre 22 de 2021</v>
      </c>
      <c r="C2260" s="1" t="s">
        <v>428</v>
      </c>
      <c r="D2260" s="2">
        <v>2369.64</v>
      </c>
      <c r="E2260" s="1" t="s">
        <v>429</v>
      </c>
      <c r="F2260" s="3">
        <v>1.1132683322310037</v>
      </c>
      <c r="G2260" s="1" t="s">
        <v>430</v>
      </c>
      <c r="H2260" s="8">
        <f>VLOOKUP(B2260,'TRM2'!C:D,2,0)</f>
        <v>3996.28</v>
      </c>
      <c r="I2260" s="9">
        <f t="shared" si="246"/>
        <v>9469744.9392000008</v>
      </c>
      <c r="J2260" s="7">
        <f t="shared" si="247"/>
        <v>9469.7449392000017</v>
      </c>
      <c r="K2260" t="e">
        <f>VLOOKUP(A2260,'Cacao Nacional'!B:D,3,0)</f>
        <v>#N/A</v>
      </c>
      <c r="L2260" t="str">
        <f t="shared" si="248"/>
        <v>Diciembre</v>
      </c>
      <c r="M2260" t="str">
        <f t="shared" si="249"/>
        <v>2021</v>
      </c>
      <c r="N2260" t="str">
        <f t="shared" si="250"/>
        <v>Diciembre de 2021</v>
      </c>
      <c r="O2260" s="24">
        <f t="shared" si="251"/>
        <v>44552</v>
      </c>
    </row>
    <row r="2261" spans="1:15" x14ac:dyDescent="0.3">
      <c r="A2261" s="1" t="s">
        <v>2324</v>
      </c>
      <c r="B2261" s="1" t="str">
        <f t="shared" si="245"/>
        <v>Diciembre 23 de 2021</v>
      </c>
      <c r="C2261" s="1" t="s">
        <v>428</v>
      </c>
      <c r="D2261" s="2">
        <v>2376.0100000000002</v>
      </c>
      <c r="E2261" s="1" t="s">
        <v>429</v>
      </c>
      <c r="F2261" s="3">
        <v>0.26881720430108985</v>
      </c>
      <c r="G2261" s="1" t="s">
        <v>430</v>
      </c>
      <c r="H2261" s="8">
        <f>VLOOKUP(B2261,'TRM2'!C:D,2,0)</f>
        <v>3997.71</v>
      </c>
      <c r="I2261" s="9">
        <f t="shared" si="246"/>
        <v>9498598.9371000007</v>
      </c>
      <c r="J2261" s="7">
        <f t="shared" si="247"/>
        <v>9498.5989371000014</v>
      </c>
      <c r="K2261" t="e">
        <f>VLOOKUP(A2261,'Cacao Nacional'!B:D,3,0)</f>
        <v>#N/A</v>
      </c>
      <c r="L2261" t="str">
        <f t="shared" si="248"/>
        <v>Diciembre</v>
      </c>
      <c r="M2261" t="str">
        <f t="shared" si="249"/>
        <v>2021</v>
      </c>
      <c r="N2261" t="str">
        <f t="shared" si="250"/>
        <v>Diciembre de 2021</v>
      </c>
      <c r="O2261" s="24">
        <f t="shared" si="251"/>
        <v>44553</v>
      </c>
    </row>
    <row r="2262" spans="1:15" x14ac:dyDescent="0.3">
      <c r="A2262" s="1" t="s">
        <v>410</v>
      </c>
      <c r="B2262" s="1" t="str">
        <f t="shared" si="245"/>
        <v>Diciembre 27 de 2021</v>
      </c>
      <c r="C2262" s="1" t="s">
        <v>428</v>
      </c>
      <c r="D2262" s="2">
        <v>2389.2600000000002</v>
      </c>
      <c r="E2262" s="1" t="s">
        <v>429</v>
      </c>
      <c r="F2262" s="3">
        <v>0.55765758561622214</v>
      </c>
      <c r="G2262" s="1" t="s">
        <v>430</v>
      </c>
      <c r="H2262" s="8">
        <f>VLOOKUP(B2262,'TRM2'!C:D,2,0)</f>
        <v>3994.15</v>
      </c>
      <c r="I2262" s="9">
        <f t="shared" si="246"/>
        <v>9543062.8290000018</v>
      </c>
      <c r="J2262" s="7">
        <f t="shared" si="247"/>
        <v>9543.0628290000022</v>
      </c>
      <c r="K2262">
        <f>VLOOKUP(A2262,'Cacao Nacional'!B:D,3,0)</f>
        <v>8359</v>
      </c>
      <c r="L2262" t="str">
        <f t="shared" si="248"/>
        <v>Diciembre</v>
      </c>
      <c r="M2262" t="str">
        <f t="shared" si="249"/>
        <v>2021</v>
      </c>
      <c r="N2262" t="str">
        <f t="shared" si="250"/>
        <v>Diciembre de 2021</v>
      </c>
      <c r="O2262" s="24">
        <f t="shared" si="251"/>
        <v>44557</v>
      </c>
    </row>
    <row r="2263" spans="1:15" x14ac:dyDescent="0.3">
      <c r="A2263" s="1" t="s">
        <v>2325</v>
      </c>
      <c r="B2263" s="1" t="str">
        <f t="shared" si="245"/>
        <v>Diciembre 28 de 2021</v>
      </c>
      <c r="C2263" s="1" t="s">
        <v>428</v>
      </c>
      <c r="D2263" s="2">
        <v>2395.8200000000002</v>
      </c>
      <c r="E2263" s="1" t="s">
        <v>429</v>
      </c>
      <c r="F2263" s="3">
        <v>0.27456199827561439</v>
      </c>
      <c r="G2263" s="1" t="s">
        <v>430</v>
      </c>
      <c r="H2263" s="8">
        <f>VLOOKUP(B2263,'TRM2'!C:D,2,0)</f>
        <v>3989.41</v>
      </c>
      <c r="I2263" s="9">
        <f t="shared" si="246"/>
        <v>9557908.2662000004</v>
      </c>
      <c r="J2263" s="7">
        <f t="shared" si="247"/>
        <v>9557.9082662000001</v>
      </c>
      <c r="K2263" t="e">
        <f>VLOOKUP(A2263,'Cacao Nacional'!B:D,3,0)</f>
        <v>#N/A</v>
      </c>
      <c r="L2263" t="str">
        <f t="shared" si="248"/>
        <v>Diciembre</v>
      </c>
      <c r="M2263" t="str">
        <f t="shared" si="249"/>
        <v>2021</v>
      </c>
      <c r="N2263" t="str">
        <f t="shared" si="250"/>
        <v>Diciembre de 2021</v>
      </c>
      <c r="O2263" s="24">
        <f t="shared" si="251"/>
        <v>44558</v>
      </c>
    </row>
    <row r="2264" spans="1:15" x14ac:dyDescent="0.3">
      <c r="A2264" s="1" t="s">
        <v>2326</v>
      </c>
      <c r="B2264" s="1" t="str">
        <f t="shared" si="245"/>
        <v>Diciembre 29 de 2021</v>
      </c>
      <c r="C2264" s="1" t="s">
        <v>428</v>
      </c>
      <c r="D2264" s="2">
        <v>2416.7800000000002</v>
      </c>
      <c r="E2264" s="1" t="s">
        <v>429</v>
      </c>
      <c r="F2264" s="3">
        <v>0.87485704268267384</v>
      </c>
      <c r="G2264" s="1" t="s">
        <v>430</v>
      </c>
      <c r="H2264" s="8">
        <f>VLOOKUP(B2264,'TRM2'!C:D,2,0)</f>
        <v>4004</v>
      </c>
      <c r="I2264" s="9">
        <f t="shared" si="246"/>
        <v>9676787.120000001</v>
      </c>
      <c r="J2264" s="7">
        <f t="shared" si="247"/>
        <v>9676.7871200000009</v>
      </c>
      <c r="K2264" t="e">
        <f>VLOOKUP(A2264,'Cacao Nacional'!B:D,3,0)</f>
        <v>#N/A</v>
      </c>
      <c r="L2264" t="str">
        <f t="shared" si="248"/>
        <v>Diciembre</v>
      </c>
      <c r="M2264" t="str">
        <f t="shared" si="249"/>
        <v>2021</v>
      </c>
      <c r="N2264" t="str">
        <f t="shared" si="250"/>
        <v>Diciembre de 2021</v>
      </c>
      <c r="O2264" s="24">
        <f t="shared" si="251"/>
        <v>44559</v>
      </c>
    </row>
    <row r="2265" spans="1:15" x14ac:dyDescent="0.3">
      <c r="A2265" s="1" t="s">
        <v>2327</v>
      </c>
      <c r="B2265" s="1" t="str">
        <f t="shared" si="245"/>
        <v>Diciembre 30 de 2021</v>
      </c>
      <c r="C2265" s="1" t="s">
        <v>428</v>
      </c>
      <c r="D2265" s="2">
        <v>2450.1</v>
      </c>
      <c r="E2265" s="1" t="s">
        <v>429</v>
      </c>
      <c r="F2265" s="3">
        <v>1.3786939646968159</v>
      </c>
      <c r="G2265" s="1" t="s">
        <v>430</v>
      </c>
      <c r="H2265" s="8">
        <f>VLOOKUP(B2265,'TRM2'!C:D,2,0)</f>
        <v>4023.68</v>
      </c>
      <c r="I2265" s="9">
        <f t="shared" si="246"/>
        <v>9858418.3679999989</v>
      </c>
      <c r="J2265" s="7">
        <f t="shared" si="247"/>
        <v>9858.4183679999987</v>
      </c>
      <c r="K2265" t="e">
        <f>VLOOKUP(A2265,'Cacao Nacional'!B:D,3,0)</f>
        <v>#N/A</v>
      </c>
      <c r="L2265" t="str">
        <f t="shared" si="248"/>
        <v>Diciembre</v>
      </c>
      <c r="M2265" t="str">
        <f t="shared" si="249"/>
        <v>2021</v>
      </c>
      <c r="N2265" t="str">
        <f t="shared" si="250"/>
        <v>Diciembre de 2021</v>
      </c>
      <c r="O2265" s="24">
        <f t="shared" si="251"/>
        <v>44560</v>
      </c>
    </row>
    <row r="2266" spans="1:15" x14ac:dyDescent="0.3">
      <c r="A2266" s="1" t="s">
        <v>2328</v>
      </c>
      <c r="B2266" s="1" t="str">
        <f t="shared" si="245"/>
        <v>Diciembre 31 de 2021</v>
      </c>
      <c r="C2266" s="1" t="s">
        <v>428</v>
      </c>
      <c r="D2266" s="2">
        <v>2439.31</v>
      </c>
      <c r="E2266" s="1" t="s">
        <v>429</v>
      </c>
      <c r="F2266" s="3">
        <v>-0.44039018815558406</v>
      </c>
      <c r="G2266" s="1" t="s">
        <v>430</v>
      </c>
      <c r="H2266" s="8">
        <f>VLOOKUP(B2266,'TRM2'!C:D,2,0)</f>
        <v>3981.16</v>
      </c>
      <c r="I2266" s="9">
        <f t="shared" si="246"/>
        <v>9711283.3995999992</v>
      </c>
      <c r="J2266" s="7">
        <f t="shared" si="247"/>
        <v>9711.283399599999</v>
      </c>
      <c r="K2266" t="e">
        <f>VLOOKUP(A2266,'Cacao Nacional'!B:D,3,0)</f>
        <v>#N/A</v>
      </c>
      <c r="L2266" t="str">
        <f t="shared" si="248"/>
        <v>Diciembre</v>
      </c>
      <c r="M2266" t="str">
        <f t="shared" si="249"/>
        <v>2021</v>
      </c>
      <c r="N2266" t="str">
        <f t="shared" si="250"/>
        <v>Diciembre de 2021</v>
      </c>
      <c r="O2266" s="24">
        <f t="shared" si="251"/>
        <v>44561</v>
      </c>
    </row>
    <row r="2267" spans="1:15" x14ac:dyDescent="0.3">
      <c r="A2267" s="1" t="s">
        <v>411</v>
      </c>
      <c r="B2267" s="1" t="str">
        <f t="shared" si="245"/>
        <v>Enero 3 de 2022</v>
      </c>
      <c r="C2267" s="1" t="s">
        <v>428</v>
      </c>
      <c r="D2267" s="2">
        <v>2406.58</v>
      </c>
      <c r="E2267" s="1" t="s">
        <v>429</v>
      </c>
      <c r="F2267" s="3">
        <v>-1.3417728783959406</v>
      </c>
      <c r="G2267" s="1" t="s">
        <v>430</v>
      </c>
      <c r="H2267" s="8">
        <f>VLOOKUP(B2267,'TRM2'!C:D,2,0)</f>
        <v>3981.16</v>
      </c>
      <c r="I2267" s="9">
        <f t="shared" si="246"/>
        <v>9580980.0328000002</v>
      </c>
      <c r="J2267" s="7">
        <f t="shared" si="247"/>
        <v>9580.9800328000001</v>
      </c>
      <c r="K2267">
        <f>VLOOKUP(A2267,'Cacao Nacional'!B:D,3,0)</f>
        <v>8408.5</v>
      </c>
      <c r="L2267" t="str">
        <f t="shared" si="248"/>
        <v>Enero</v>
      </c>
      <c r="M2267" t="str">
        <f t="shared" si="249"/>
        <v>2022</v>
      </c>
      <c r="N2267" t="str">
        <f t="shared" si="250"/>
        <v>Enero de 2022</v>
      </c>
      <c r="O2267" s="24">
        <f t="shared" si="251"/>
        <v>44564</v>
      </c>
    </row>
    <row r="2268" spans="1:15" x14ac:dyDescent="0.3">
      <c r="A2268" s="1" t="s">
        <v>2329</v>
      </c>
      <c r="B2268" s="1" t="str">
        <f t="shared" si="245"/>
        <v>Enero 4 de 2022</v>
      </c>
      <c r="C2268" s="1" t="s">
        <v>428</v>
      </c>
      <c r="D2268" s="2">
        <v>2392.21</v>
      </c>
      <c r="E2268" s="1" t="s">
        <v>429</v>
      </c>
      <c r="F2268" s="3">
        <v>-0.59711291542354261</v>
      </c>
      <c r="G2268" s="1" t="s">
        <v>430</v>
      </c>
      <c r="H2268" s="8">
        <f>VLOOKUP(B2268,'TRM2'!C:D,2,0)</f>
        <v>4082.75</v>
      </c>
      <c r="I2268" s="9">
        <f t="shared" si="246"/>
        <v>9766795.3774999995</v>
      </c>
      <c r="J2268" s="7">
        <f t="shared" si="247"/>
        <v>9766.7953774999987</v>
      </c>
      <c r="K2268" t="e">
        <f>VLOOKUP(A2268,'Cacao Nacional'!B:D,3,0)</f>
        <v>#N/A</v>
      </c>
      <c r="L2268" t="str">
        <f t="shared" si="248"/>
        <v>Enero</v>
      </c>
      <c r="M2268" t="str">
        <f t="shared" si="249"/>
        <v>2022</v>
      </c>
      <c r="N2268" t="str">
        <f t="shared" si="250"/>
        <v>Enero de 2022</v>
      </c>
      <c r="O2268" s="24">
        <f t="shared" si="251"/>
        <v>44565</v>
      </c>
    </row>
    <row r="2269" spans="1:15" x14ac:dyDescent="0.3">
      <c r="A2269" s="1" t="s">
        <v>2330</v>
      </c>
      <c r="B2269" s="1" t="str">
        <f t="shared" si="245"/>
        <v>Enero 5 de 2022</v>
      </c>
      <c r="C2269" s="1" t="s">
        <v>428</v>
      </c>
      <c r="D2269" s="2">
        <v>2394.6999999999998</v>
      </c>
      <c r="E2269" s="1" t="s">
        <v>429</v>
      </c>
      <c r="F2269" s="3">
        <v>0.10408785181902014</v>
      </c>
      <c r="G2269" s="1" t="s">
        <v>430</v>
      </c>
      <c r="H2269" s="8">
        <f>VLOOKUP(B2269,'TRM2'!C:D,2,0)</f>
        <v>4084.11</v>
      </c>
      <c r="I2269" s="9">
        <f t="shared" si="246"/>
        <v>9780218.2170000002</v>
      </c>
      <c r="J2269" s="7">
        <f t="shared" si="247"/>
        <v>9780.2182169999996</v>
      </c>
      <c r="K2269" t="e">
        <f>VLOOKUP(A2269,'Cacao Nacional'!B:D,3,0)</f>
        <v>#N/A</v>
      </c>
      <c r="L2269" t="str">
        <f t="shared" si="248"/>
        <v>Enero</v>
      </c>
      <c r="M2269" t="str">
        <f t="shared" si="249"/>
        <v>2022</v>
      </c>
      <c r="N2269" t="str">
        <f t="shared" si="250"/>
        <v>Enero de 2022</v>
      </c>
      <c r="O2269" s="24">
        <f t="shared" si="251"/>
        <v>44566</v>
      </c>
    </row>
    <row r="2270" spans="1:15" x14ac:dyDescent="0.3">
      <c r="A2270" s="1" t="s">
        <v>2331</v>
      </c>
      <c r="B2270" s="1" t="str">
        <f t="shared" si="245"/>
        <v>Enero 6 de 2022</v>
      </c>
      <c r="C2270" s="1" t="s">
        <v>428</v>
      </c>
      <c r="D2270" s="2">
        <v>2358.9299999999998</v>
      </c>
      <c r="E2270" s="1" t="s">
        <v>429</v>
      </c>
      <c r="F2270" s="3">
        <v>-1.493715287927506</v>
      </c>
      <c r="G2270" s="1" t="s">
        <v>430</v>
      </c>
      <c r="H2270" s="8">
        <f>VLOOKUP(B2270,'TRM2'!C:D,2,0)</f>
        <v>4042.36</v>
      </c>
      <c r="I2270" s="9">
        <f t="shared" si="246"/>
        <v>9535644.2747999988</v>
      </c>
      <c r="J2270" s="7">
        <f t="shared" si="247"/>
        <v>9535.644274799999</v>
      </c>
      <c r="K2270" t="e">
        <f>VLOOKUP(A2270,'Cacao Nacional'!B:D,3,0)</f>
        <v>#N/A</v>
      </c>
      <c r="L2270" t="str">
        <f t="shared" si="248"/>
        <v>Enero</v>
      </c>
      <c r="M2270" t="str">
        <f t="shared" si="249"/>
        <v>2022</v>
      </c>
      <c r="N2270" t="str">
        <f t="shared" si="250"/>
        <v>Enero de 2022</v>
      </c>
      <c r="O2270" s="24">
        <f t="shared" si="251"/>
        <v>44567</v>
      </c>
    </row>
    <row r="2271" spans="1:15" x14ac:dyDescent="0.3">
      <c r="A2271" s="1" t="s">
        <v>2332</v>
      </c>
      <c r="B2271" s="1" t="str">
        <f t="shared" si="245"/>
        <v>Enero 7 de 2022</v>
      </c>
      <c r="C2271" s="1" t="s">
        <v>428</v>
      </c>
      <c r="D2271" s="2">
        <v>2441.38</v>
      </c>
      <c r="E2271" s="1" t="s">
        <v>429</v>
      </c>
      <c r="F2271" s="3">
        <v>3.4952287689757764</v>
      </c>
      <c r="G2271" s="1" t="s">
        <v>430</v>
      </c>
      <c r="H2271" s="8">
        <f>VLOOKUP(B2271,'TRM2'!C:D,2,0)</f>
        <v>4039.31</v>
      </c>
      <c r="I2271" s="9">
        <f t="shared" si="246"/>
        <v>9861490.6478000004</v>
      </c>
      <c r="J2271" s="7">
        <f t="shared" si="247"/>
        <v>9861.4906478000012</v>
      </c>
      <c r="K2271" t="e">
        <f>VLOOKUP(A2271,'Cacao Nacional'!B:D,3,0)</f>
        <v>#N/A</v>
      </c>
      <c r="L2271" t="str">
        <f t="shared" si="248"/>
        <v>Enero</v>
      </c>
      <c r="M2271" t="str">
        <f t="shared" si="249"/>
        <v>2022</v>
      </c>
      <c r="N2271" t="str">
        <f t="shared" si="250"/>
        <v>Enero de 2022</v>
      </c>
      <c r="O2271" s="24">
        <f t="shared" si="251"/>
        <v>44568</v>
      </c>
    </row>
    <row r="2272" spans="1:15" x14ac:dyDescent="0.3">
      <c r="A2272" s="1" t="s">
        <v>412</v>
      </c>
      <c r="B2272" s="1" t="str">
        <f t="shared" si="245"/>
        <v>Enero 10 de 2022</v>
      </c>
      <c r="C2272" s="1" t="s">
        <v>428</v>
      </c>
      <c r="D2272" s="2">
        <v>2438.54</v>
      </c>
      <c r="E2272" s="1" t="s">
        <v>429</v>
      </c>
      <c r="F2272" s="3">
        <v>-0.11632765075490688</v>
      </c>
      <c r="G2272" s="1" t="s">
        <v>430</v>
      </c>
      <c r="H2272" s="8">
        <f>VLOOKUP(B2272,'TRM2'!C:D,2,0)</f>
        <v>4043.46</v>
      </c>
      <c r="I2272" s="9">
        <f t="shared" si="246"/>
        <v>9860138.9484000001</v>
      </c>
      <c r="J2272" s="7">
        <f t="shared" si="247"/>
        <v>9860.1389483999992</v>
      </c>
      <c r="K2272">
        <f>VLOOKUP(A2272,'Cacao Nacional'!B:D,3,0)</f>
        <v>8469</v>
      </c>
      <c r="L2272" t="str">
        <f t="shared" si="248"/>
        <v>Enero</v>
      </c>
      <c r="M2272" t="str">
        <f t="shared" si="249"/>
        <v>2022</v>
      </c>
      <c r="N2272" t="str">
        <f t="shared" si="250"/>
        <v>Enero de 2022</v>
      </c>
      <c r="O2272" s="24">
        <f t="shared" si="251"/>
        <v>44571</v>
      </c>
    </row>
    <row r="2273" spans="1:15" x14ac:dyDescent="0.3">
      <c r="A2273" s="1" t="s">
        <v>2333</v>
      </c>
      <c r="B2273" s="1" t="str">
        <f t="shared" si="245"/>
        <v>Enero 11 de 2022</v>
      </c>
      <c r="C2273" s="1" t="s">
        <v>428</v>
      </c>
      <c r="D2273" s="2">
        <v>2490.14</v>
      </c>
      <c r="E2273" s="1" t="s">
        <v>429</v>
      </c>
      <c r="F2273" s="3">
        <v>2.116020241619982</v>
      </c>
      <c r="G2273" s="1" t="s">
        <v>430</v>
      </c>
      <c r="H2273" s="8">
        <f>VLOOKUP(B2273,'TRM2'!C:D,2,0)</f>
        <v>4043.46</v>
      </c>
      <c r="I2273" s="9">
        <f t="shared" si="246"/>
        <v>10068781.4844</v>
      </c>
      <c r="J2273" s="7">
        <f t="shared" si="247"/>
        <v>10068.7814844</v>
      </c>
      <c r="K2273" t="e">
        <f>VLOOKUP(A2273,'Cacao Nacional'!B:D,3,0)</f>
        <v>#N/A</v>
      </c>
      <c r="L2273" t="str">
        <f t="shared" si="248"/>
        <v>Enero</v>
      </c>
      <c r="M2273" t="str">
        <f t="shared" si="249"/>
        <v>2022</v>
      </c>
      <c r="N2273" t="str">
        <f t="shared" si="250"/>
        <v>Enero de 2022</v>
      </c>
      <c r="O2273" s="24">
        <f t="shared" si="251"/>
        <v>44572</v>
      </c>
    </row>
    <row r="2274" spans="1:15" x14ac:dyDescent="0.3">
      <c r="A2274" s="1" t="s">
        <v>2334</v>
      </c>
      <c r="B2274" s="1" t="str">
        <f t="shared" si="245"/>
        <v>Enero 12 de 2022</v>
      </c>
      <c r="C2274" s="1" t="s">
        <v>428</v>
      </c>
      <c r="D2274" s="2">
        <v>2481.59</v>
      </c>
      <c r="E2274" s="1" t="s">
        <v>429</v>
      </c>
      <c r="F2274" s="3">
        <v>-0.34335418892109387</v>
      </c>
      <c r="G2274" s="1" t="s">
        <v>430</v>
      </c>
      <c r="H2274" s="8">
        <f>VLOOKUP(B2274,'TRM2'!C:D,2,0)</f>
        <v>4011.65</v>
      </c>
      <c r="I2274" s="9">
        <f t="shared" si="246"/>
        <v>9955270.5235000011</v>
      </c>
      <c r="J2274" s="7">
        <f t="shared" si="247"/>
        <v>9955.2705235000012</v>
      </c>
      <c r="K2274" t="e">
        <f>VLOOKUP(A2274,'Cacao Nacional'!B:D,3,0)</f>
        <v>#N/A</v>
      </c>
      <c r="L2274" t="str">
        <f t="shared" si="248"/>
        <v>Enero</v>
      </c>
      <c r="M2274" t="str">
        <f t="shared" si="249"/>
        <v>2022</v>
      </c>
      <c r="N2274" t="str">
        <f t="shared" si="250"/>
        <v>Enero de 2022</v>
      </c>
      <c r="O2274" s="24">
        <f t="shared" si="251"/>
        <v>44573</v>
      </c>
    </row>
    <row r="2275" spans="1:15" x14ac:dyDescent="0.3">
      <c r="A2275" s="1" t="s">
        <v>2335</v>
      </c>
      <c r="B2275" s="1" t="str">
        <f t="shared" si="245"/>
        <v>Enero 13 de 2022</v>
      </c>
      <c r="C2275" s="1" t="s">
        <v>428</v>
      </c>
      <c r="D2275" s="2">
        <v>2525.8200000000002</v>
      </c>
      <c r="E2275" s="1" t="s">
        <v>429</v>
      </c>
      <c r="F2275" s="3">
        <v>1.78232504160639</v>
      </c>
      <c r="G2275" s="1" t="s">
        <v>430</v>
      </c>
      <c r="H2275" s="8">
        <f>VLOOKUP(B2275,'TRM2'!C:D,2,0)</f>
        <v>3970.08</v>
      </c>
      <c r="I2275" s="9">
        <f t="shared" si="246"/>
        <v>10027707.465600001</v>
      </c>
      <c r="J2275" s="7">
        <f t="shared" si="247"/>
        <v>10027.7074656</v>
      </c>
      <c r="K2275" t="e">
        <f>VLOOKUP(A2275,'Cacao Nacional'!B:D,3,0)</f>
        <v>#N/A</v>
      </c>
      <c r="L2275" t="str">
        <f t="shared" si="248"/>
        <v>Enero</v>
      </c>
      <c r="M2275" t="str">
        <f t="shared" si="249"/>
        <v>2022</v>
      </c>
      <c r="N2275" t="str">
        <f t="shared" si="250"/>
        <v>Enero de 2022</v>
      </c>
      <c r="O2275" s="24">
        <f t="shared" si="251"/>
        <v>44574</v>
      </c>
    </row>
    <row r="2276" spans="1:15" x14ac:dyDescent="0.3">
      <c r="A2276" s="1" t="s">
        <v>2336</v>
      </c>
      <c r="B2276" s="1" t="str">
        <f t="shared" si="245"/>
        <v>Enero 14 de 2022</v>
      </c>
      <c r="C2276" s="1" t="s">
        <v>428</v>
      </c>
      <c r="D2276" s="2">
        <v>2567.27</v>
      </c>
      <c r="E2276" s="1" t="s">
        <v>429</v>
      </c>
      <c r="F2276" s="3">
        <v>1.6410512229691672</v>
      </c>
      <c r="G2276" s="1" t="s">
        <v>430</v>
      </c>
      <c r="H2276" s="8">
        <f>VLOOKUP(B2276,'TRM2'!C:D,2,0)</f>
        <v>3950.4</v>
      </c>
      <c r="I2276" s="9">
        <f t="shared" si="246"/>
        <v>10141743.408</v>
      </c>
      <c r="J2276" s="7">
        <f t="shared" si="247"/>
        <v>10141.743408</v>
      </c>
      <c r="K2276" t="e">
        <f>VLOOKUP(A2276,'Cacao Nacional'!B:D,3,0)</f>
        <v>#N/A</v>
      </c>
      <c r="L2276" t="str">
        <f t="shared" si="248"/>
        <v>Enero</v>
      </c>
      <c r="M2276" t="str">
        <f t="shared" si="249"/>
        <v>2022</v>
      </c>
      <c r="N2276" t="str">
        <f t="shared" si="250"/>
        <v>Enero de 2022</v>
      </c>
      <c r="O2276" s="24">
        <f t="shared" si="251"/>
        <v>44575</v>
      </c>
    </row>
    <row r="2277" spans="1:15" x14ac:dyDescent="0.3">
      <c r="A2277" s="1" t="s">
        <v>413</v>
      </c>
      <c r="B2277" s="1" t="str">
        <f t="shared" si="245"/>
        <v>Enero 17 de 2022</v>
      </c>
      <c r="C2277" s="1" t="s">
        <v>428</v>
      </c>
      <c r="D2277" s="2">
        <v>2565.5300000000002</v>
      </c>
      <c r="E2277" s="1" t="s">
        <v>429</v>
      </c>
      <c r="F2277" s="3">
        <v>-6.7776275966290322E-2</v>
      </c>
      <c r="G2277" s="1" t="s">
        <v>430</v>
      </c>
      <c r="H2277" s="8">
        <f>VLOOKUP(B2277,'TRM2'!C:D,2,0)</f>
        <v>3993.65</v>
      </c>
      <c r="I2277" s="9">
        <f t="shared" si="246"/>
        <v>10245828.884500001</v>
      </c>
      <c r="J2277" s="7">
        <f t="shared" si="247"/>
        <v>10245.828884500001</v>
      </c>
      <c r="K2277">
        <f>VLOOKUP(A2277,'Cacao Nacional'!B:D,3,0)</f>
        <v>8654.5</v>
      </c>
      <c r="L2277" t="str">
        <f t="shared" si="248"/>
        <v>Enero</v>
      </c>
      <c r="M2277" t="str">
        <f t="shared" si="249"/>
        <v>2022</v>
      </c>
      <c r="N2277" t="str">
        <f t="shared" si="250"/>
        <v>Enero de 2022</v>
      </c>
      <c r="O2277" s="24">
        <f t="shared" si="251"/>
        <v>44578</v>
      </c>
    </row>
    <row r="2278" spans="1:15" x14ac:dyDescent="0.3">
      <c r="A2278" s="1" t="s">
        <v>2337</v>
      </c>
      <c r="B2278" s="1" t="str">
        <f t="shared" si="245"/>
        <v>Enero 18 de 2022</v>
      </c>
      <c r="C2278" s="1" t="s">
        <v>428</v>
      </c>
      <c r="D2278" s="2">
        <v>2551.61</v>
      </c>
      <c r="E2278" s="1" t="s">
        <v>429</v>
      </c>
      <c r="F2278" s="3">
        <v>-0.54257794685698746</v>
      </c>
      <c r="G2278" s="1" t="s">
        <v>430</v>
      </c>
      <c r="H2278" s="8">
        <f>VLOOKUP(B2278,'TRM2'!C:D,2,0)</f>
        <v>3993.65</v>
      </c>
      <c r="I2278" s="9">
        <f t="shared" si="246"/>
        <v>10190237.276500002</v>
      </c>
      <c r="J2278" s="7">
        <f t="shared" si="247"/>
        <v>10190.237276500002</v>
      </c>
      <c r="K2278" t="e">
        <f>VLOOKUP(A2278,'Cacao Nacional'!B:D,3,0)</f>
        <v>#N/A</v>
      </c>
      <c r="L2278" t="str">
        <f t="shared" si="248"/>
        <v>Enero</v>
      </c>
      <c r="M2278" t="str">
        <f t="shared" si="249"/>
        <v>2022</v>
      </c>
      <c r="N2278" t="str">
        <f t="shared" si="250"/>
        <v>Enero de 2022</v>
      </c>
      <c r="O2278" s="24">
        <f t="shared" si="251"/>
        <v>44579</v>
      </c>
    </row>
    <row r="2279" spans="1:15" x14ac:dyDescent="0.3">
      <c r="A2279" s="1" t="s">
        <v>2338</v>
      </c>
      <c r="B2279" s="1" t="str">
        <f t="shared" si="245"/>
        <v>Enero 19 de 2022</v>
      </c>
      <c r="C2279" s="1" t="s">
        <v>428</v>
      </c>
      <c r="D2279" s="2">
        <v>2567.06</v>
      </c>
      <c r="E2279" s="1" t="s">
        <v>429</v>
      </c>
      <c r="F2279" s="3">
        <v>0.60550005682685892</v>
      </c>
      <c r="G2279" s="1" t="s">
        <v>430</v>
      </c>
      <c r="H2279" s="8">
        <f>VLOOKUP(B2279,'TRM2'!C:D,2,0)</f>
        <v>4033.37</v>
      </c>
      <c r="I2279" s="9">
        <f t="shared" si="246"/>
        <v>10353902.792199999</v>
      </c>
      <c r="J2279" s="7">
        <f t="shared" si="247"/>
        <v>10353.902792199999</v>
      </c>
      <c r="K2279" t="e">
        <f>VLOOKUP(A2279,'Cacao Nacional'!B:D,3,0)</f>
        <v>#N/A</v>
      </c>
      <c r="L2279" t="str">
        <f t="shared" si="248"/>
        <v>Enero</v>
      </c>
      <c r="M2279" t="str">
        <f t="shared" si="249"/>
        <v>2022</v>
      </c>
      <c r="N2279" t="str">
        <f t="shared" si="250"/>
        <v>Enero de 2022</v>
      </c>
      <c r="O2279" s="24">
        <f t="shared" si="251"/>
        <v>44580</v>
      </c>
    </row>
    <row r="2280" spans="1:15" x14ac:dyDescent="0.3">
      <c r="A2280" s="1" t="s">
        <v>2339</v>
      </c>
      <c r="B2280" s="1" t="str">
        <f t="shared" si="245"/>
        <v>Enero 20 de 2022</v>
      </c>
      <c r="C2280" s="1" t="s">
        <v>428</v>
      </c>
      <c r="D2280" s="2">
        <v>2563.27</v>
      </c>
      <c r="E2280" s="1" t="s">
        <v>429</v>
      </c>
      <c r="F2280" s="3">
        <v>-0.14763971235576745</v>
      </c>
      <c r="G2280" s="1" t="s">
        <v>430</v>
      </c>
      <c r="H2280" s="8">
        <f>VLOOKUP(B2280,'TRM2'!C:D,2,0)</f>
        <v>4003.95</v>
      </c>
      <c r="I2280" s="9">
        <f t="shared" si="246"/>
        <v>10263204.9165</v>
      </c>
      <c r="J2280" s="7">
        <f t="shared" si="247"/>
        <v>10263.204916500001</v>
      </c>
      <c r="K2280" t="e">
        <f>VLOOKUP(A2280,'Cacao Nacional'!B:D,3,0)</f>
        <v>#N/A</v>
      </c>
      <c r="L2280" t="str">
        <f t="shared" si="248"/>
        <v>Enero</v>
      </c>
      <c r="M2280" t="str">
        <f t="shared" si="249"/>
        <v>2022</v>
      </c>
      <c r="N2280" t="str">
        <f t="shared" si="250"/>
        <v>Enero de 2022</v>
      </c>
      <c r="O2280" s="24">
        <f t="shared" si="251"/>
        <v>44581</v>
      </c>
    </row>
    <row r="2281" spans="1:15" x14ac:dyDescent="0.3">
      <c r="A2281" s="1" t="s">
        <v>2340</v>
      </c>
      <c r="B2281" s="1" t="str">
        <f t="shared" si="245"/>
        <v>Enero 21 de 2022</v>
      </c>
      <c r="C2281" s="1" t="s">
        <v>428</v>
      </c>
      <c r="D2281" s="2">
        <v>2503.86</v>
      </c>
      <c r="E2281" s="1" t="s">
        <v>429</v>
      </c>
      <c r="F2281" s="3">
        <v>-2.3177425710128019</v>
      </c>
      <c r="G2281" s="1" t="s">
        <v>430</v>
      </c>
      <c r="H2281" s="8">
        <f>VLOOKUP(B2281,'TRM2'!C:D,2,0)</f>
        <v>3980.8</v>
      </c>
      <c r="I2281" s="9">
        <f t="shared" si="246"/>
        <v>9967365.8880000003</v>
      </c>
      <c r="J2281" s="7">
        <f t="shared" si="247"/>
        <v>9967.3658880000003</v>
      </c>
      <c r="K2281" t="e">
        <f>VLOOKUP(A2281,'Cacao Nacional'!B:D,3,0)</f>
        <v>#N/A</v>
      </c>
      <c r="L2281" t="str">
        <f t="shared" si="248"/>
        <v>Enero</v>
      </c>
      <c r="M2281" t="str">
        <f t="shared" si="249"/>
        <v>2022</v>
      </c>
      <c r="N2281" t="str">
        <f t="shared" si="250"/>
        <v>Enero de 2022</v>
      </c>
      <c r="O2281" s="24">
        <f t="shared" si="251"/>
        <v>44582</v>
      </c>
    </row>
    <row r="2282" spans="1:15" x14ac:dyDescent="0.3">
      <c r="A2282" s="1" t="s">
        <v>414</v>
      </c>
      <c r="B2282" s="1" t="str">
        <f t="shared" si="245"/>
        <v>Enero 24 de 2022</v>
      </c>
      <c r="C2282" s="1" t="s">
        <v>428</v>
      </c>
      <c r="D2282" s="2">
        <v>2429.64</v>
      </c>
      <c r="E2282" s="1" t="s">
        <v>429</v>
      </c>
      <c r="F2282" s="3">
        <v>-2.9642232393185024</v>
      </c>
      <c r="G2282" s="1" t="s">
        <v>430</v>
      </c>
      <c r="H2282" s="8">
        <f>VLOOKUP(B2282,'TRM2'!C:D,2,0)</f>
        <v>3964.3</v>
      </c>
      <c r="I2282" s="9">
        <f t="shared" si="246"/>
        <v>9631821.852</v>
      </c>
      <c r="J2282" s="7">
        <f t="shared" si="247"/>
        <v>9631.8218519999991</v>
      </c>
      <c r="K2282">
        <f>VLOOKUP(A2282,'Cacao Nacional'!B:D,3,0)</f>
        <v>8943.7999999999993</v>
      </c>
      <c r="L2282" t="str">
        <f t="shared" si="248"/>
        <v>Enero</v>
      </c>
      <c r="M2282" t="str">
        <f t="shared" si="249"/>
        <v>2022</v>
      </c>
      <c r="N2282" t="str">
        <f t="shared" si="250"/>
        <v>Enero de 2022</v>
      </c>
      <c r="O2282" s="24">
        <f t="shared" si="251"/>
        <v>44585</v>
      </c>
    </row>
    <row r="2283" spans="1:15" x14ac:dyDescent="0.3">
      <c r="A2283" s="1" t="s">
        <v>2341</v>
      </c>
      <c r="B2283" s="1" t="str">
        <f t="shared" si="245"/>
        <v>Enero 25 de 2022</v>
      </c>
      <c r="C2283" s="1" t="s">
        <v>428</v>
      </c>
      <c r="D2283" s="2">
        <v>2432.81</v>
      </c>
      <c r="E2283" s="1" t="s">
        <v>429</v>
      </c>
      <c r="F2283" s="3">
        <v>0.1304720040829124</v>
      </c>
      <c r="G2283" s="1" t="s">
        <v>430</v>
      </c>
      <c r="H2283" s="8">
        <f>VLOOKUP(B2283,'TRM2'!C:D,2,0)</f>
        <v>3977.51</v>
      </c>
      <c r="I2283" s="9">
        <f t="shared" si="246"/>
        <v>9676526.1030999999</v>
      </c>
      <c r="J2283" s="7">
        <f t="shared" si="247"/>
        <v>9676.5261030999991</v>
      </c>
      <c r="K2283" t="e">
        <f>VLOOKUP(A2283,'Cacao Nacional'!B:D,3,0)</f>
        <v>#N/A</v>
      </c>
      <c r="L2283" t="str">
        <f t="shared" si="248"/>
        <v>Enero</v>
      </c>
      <c r="M2283" t="str">
        <f t="shared" si="249"/>
        <v>2022</v>
      </c>
      <c r="N2283" t="str">
        <f t="shared" si="250"/>
        <v>Enero de 2022</v>
      </c>
      <c r="O2283" s="24">
        <f t="shared" si="251"/>
        <v>44586</v>
      </c>
    </row>
    <row r="2284" spans="1:15" x14ac:dyDescent="0.3">
      <c r="A2284" s="1" t="s">
        <v>2342</v>
      </c>
      <c r="B2284" s="1" t="str">
        <f t="shared" si="245"/>
        <v>Enero 26 de 2022</v>
      </c>
      <c r="C2284" s="1" t="s">
        <v>428</v>
      </c>
      <c r="D2284" s="2">
        <v>2446.4699999999998</v>
      </c>
      <c r="E2284" s="1" t="s">
        <v>429</v>
      </c>
      <c r="F2284" s="3">
        <v>0.5614906219556749</v>
      </c>
      <c r="G2284" s="1" t="s">
        <v>430</v>
      </c>
      <c r="H2284" s="8">
        <f>VLOOKUP(B2284,'TRM2'!C:D,2,0)</f>
        <v>3987.32</v>
      </c>
      <c r="I2284" s="9">
        <f t="shared" si="246"/>
        <v>9754858.7603999991</v>
      </c>
      <c r="J2284" s="7">
        <f t="shared" si="247"/>
        <v>9754.8587603999986</v>
      </c>
      <c r="K2284" t="e">
        <f>VLOOKUP(A2284,'Cacao Nacional'!B:D,3,0)</f>
        <v>#N/A</v>
      </c>
      <c r="L2284" t="str">
        <f t="shared" si="248"/>
        <v>Enero</v>
      </c>
      <c r="M2284" t="str">
        <f t="shared" si="249"/>
        <v>2022</v>
      </c>
      <c r="N2284" t="str">
        <f t="shared" si="250"/>
        <v>Enero de 2022</v>
      </c>
      <c r="O2284" s="24">
        <f t="shared" si="251"/>
        <v>44587</v>
      </c>
    </row>
    <row r="2285" spans="1:15" x14ac:dyDescent="0.3">
      <c r="A2285" s="1" t="s">
        <v>2343</v>
      </c>
      <c r="B2285" s="1" t="str">
        <f t="shared" si="245"/>
        <v>Enero 27 de 2022</v>
      </c>
      <c r="C2285" s="1" t="s">
        <v>428</v>
      </c>
      <c r="D2285" s="2">
        <v>2388.42</v>
      </c>
      <c r="E2285" s="1" t="s">
        <v>429</v>
      </c>
      <c r="F2285" s="3">
        <v>-2.3728065334951882</v>
      </c>
      <c r="G2285" s="1" t="s">
        <v>430</v>
      </c>
      <c r="H2285" s="8">
        <f>VLOOKUP(B2285,'TRM2'!C:D,2,0)</f>
        <v>3947.83</v>
      </c>
      <c r="I2285" s="9">
        <f t="shared" si="246"/>
        <v>9429076.1285999995</v>
      </c>
      <c r="J2285" s="7">
        <f t="shared" si="247"/>
        <v>9429.0761285999997</v>
      </c>
      <c r="K2285" t="e">
        <f>VLOOKUP(A2285,'Cacao Nacional'!B:D,3,0)</f>
        <v>#N/A</v>
      </c>
      <c r="L2285" t="str">
        <f t="shared" si="248"/>
        <v>Enero</v>
      </c>
      <c r="M2285" t="str">
        <f t="shared" si="249"/>
        <v>2022</v>
      </c>
      <c r="N2285" t="str">
        <f t="shared" si="250"/>
        <v>Enero de 2022</v>
      </c>
      <c r="O2285" s="24">
        <f t="shared" si="251"/>
        <v>44588</v>
      </c>
    </row>
    <row r="2286" spans="1:15" x14ac:dyDescent="0.3">
      <c r="A2286" s="1" t="s">
        <v>2344</v>
      </c>
      <c r="B2286" s="1" t="str">
        <f t="shared" si="245"/>
        <v>Enero 28 de 2022</v>
      </c>
      <c r="C2286" s="1" t="s">
        <v>428</v>
      </c>
      <c r="D2286" s="2">
        <v>2420.58</v>
      </c>
      <c r="E2286" s="1" t="s">
        <v>429</v>
      </c>
      <c r="F2286" s="3">
        <v>1.3464968472881593</v>
      </c>
      <c r="G2286" s="1" t="s">
        <v>430</v>
      </c>
      <c r="H2286" s="8">
        <f>VLOOKUP(B2286,'TRM2'!C:D,2,0)</f>
        <v>3944.04</v>
      </c>
      <c r="I2286" s="9">
        <f t="shared" si="246"/>
        <v>9546864.3432</v>
      </c>
      <c r="J2286" s="7">
        <f t="shared" si="247"/>
        <v>9546.8643432000008</v>
      </c>
      <c r="K2286" t="e">
        <f>VLOOKUP(A2286,'Cacao Nacional'!B:D,3,0)</f>
        <v>#N/A</v>
      </c>
      <c r="L2286" t="str">
        <f t="shared" si="248"/>
        <v>Enero</v>
      </c>
      <c r="M2286" t="str">
        <f t="shared" si="249"/>
        <v>2022</v>
      </c>
      <c r="N2286" t="str">
        <f t="shared" si="250"/>
        <v>Enero de 2022</v>
      </c>
      <c r="O2286" s="24">
        <f t="shared" si="251"/>
        <v>44589</v>
      </c>
    </row>
    <row r="2287" spans="1:15" x14ac:dyDescent="0.3">
      <c r="A2287" s="1" t="s">
        <v>415</v>
      </c>
      <c r="B2287" s="1" t="str">
        <f t="shared" si="245"/>
        <v>Enero 31 de 2022</v>
      </c>
      <c r="C2287" s="1" t="s">
        <v>428</v>
      </c>
      <c r="D2287" s="2">
        <v>2448.0500000000002</v>
      </c>
      <c r="E2287" s="1" t="s">
        <v>429</v>
      </c>
      <c r="F2287" s="3">
        <v>1.1348519776252077</v>
      </c>
      <c r="G2287" s="1" t="s">
        <v>430</v>
      </c>
      <c r="H2287" s="8">
        <f>VLOOKUP(B2287,'TRM2'!C:D,2,0)</f>
        <v>3982.6</v>
      </c>
      <c r="I2287" s="9">
        <f t="shared" si="246"/>
        <v>9749603.9299999997</v>
      </c>
      <c r="J2287" s="7">
        <f t="shared" si="247"/>
        <v>9749.6039299999993</v>
      </c>
      <c r="K2287">
        <f>VLOOKUP(A2287,'Cacao Nacional'!B:D,3,0)</f>
        <v>8664</v>
      </c>
      <c r="L2287" t="str">
        <f t="shared" si="248"/>
        <v>Enero</v>
      </c>
      <c r="M2287" t="str">
        <f t="shared" si="249"/>
        <v>2022</v>
      </c>
      <c r="N2287" t="str">
        <f t="shared" si="250"/>
        <v>Enero de 2022</v>
      </c>
      <c r="O2287" s="24">
        <f t="shared" si="251"/>
        <v>44592</v>
      </c>
    </row>
    <row r="2288" spans="1:15" x14ac:dyDescent="0.3">
      <c r="A2288" s="1" t="s">
        <v>2345</v>
      </c>
      <c r="B2288" s="1" t="str">
        <f t="shared" si="245"/>
        <v>Febrero 1 de 2022</v>
      </c>
      <c r="C2288" s="1" t="s">
        <v>428</v>
      </c>
      <c r="D2288" s="2">
        <v>2523.5</v>
      </c>
      <c r="E2288" s="1" t="s">
        <v>429</v>
      </c>
      <c r="F2288" s="3">
        <v>3.0820448928739124</v>
      </c>
      <c r="G2288" s="1" t="s">
        <v>430</v>
      </c>
      <c r="H2288" s="8">
        <f>VLOOKUP(B2288,'TRM2'!C:D,2,0)</f>
        <v>3942.73</v>
      </c>
      <c r="I2288" s="9">
        <f t="shared" si="246"/>
        <v>9949479.1549999993</v>
      </c>
      <c r="J2288" s="7">
        <f t="shared" si="247"/>
        <v>9949.4791549999991</v>
      </c>
      <c r="K2288" t="e">
        <f>VLOOKUP(A2288,'Cacao Nacional'!B:D,3,0)</f>
        <v>#N/A</v>
      </c>
      <c r="L2288" t="str">
        <f t="shared" si="248"/>
        <v>Febrero</v>
      </c>
      <c r="M2288" t="str">
        <f t="shared" si="249"/>
        <v>2022</v>
      </c>
      <c r="N2288" t="str">
        <f t="shared" si="250"/>
        <v>Febrero de 2022</v>
      </c>
      <c r="O2288" s="24">
        <f t="shared" si="251"/>
        <v>44593</v>
      </c>
    </row>
    <row r="2289" spans="1:15" x14ac:dyDescent="0.3">
      <c r="A2289" s="1" t="s">
        <v>2346</v>
      </c>
      <c r="B2289" s="1" t="str">
        <f t="shared" si="245"/>
        <v>Febrero 2 de 2022</v>
      </c>
      <c r="C2289" s="1" t="s">
        <v>428</v>
      </c>
      <c r="D2289" s="2">
        <v>2539.0700000000002</v>
      </c>
      <c r="E2289" s="1" t="s">
        <v>429</v>
      </c>
      <c r="F2289" s="3">
        <v>0.61700019813751383</v>
      </c>
      <c r="G2289" s="1" t="s">
        <v>430</v>
      </c>
      <c r="H2289" s="8">
        <f>VLOOKUP(B2289,'TRM2'!C:D,2,0)</f>
        <v>3923.61</v>
      </c>
      <c r="I2289" s="9">
        <f t="shared" si="246"/>
        <v>9962320.4427000005</v>
      </c>
      <c r="J2289" s="7">
        <f t="shared" si="247"/>
        <v>9962.3204427000001</v>
      </c>
      <c r="K2289" t="e">
        <f>VLOOKUP(A2289,'Cacao Nacional'!B:D,3,0)</f>
        <v>#N/A</v>
      </c>
      <c r="L2289" t="str">
        <f t="shared" si="248"/>
        <v>Febrero</v>
      </c>
      <c r="M2289" t="str">
        <f t="shared" si="249"/>
        <v>2022</v>
      </c>
      <c r="N2289" t="str">
        <f t="shared" si="250"/>
        <v>Febrero de 2022</v>
      </c>
      <c r="O2289" s="24">
        <f t="shared" si="251"/>
        <v>44594</v>
      </c>
    </row>
    <row r="2290" spans="1:15" x14ac:dyDescent="0.3">
      <c r="A2290" s="1" t="s">
        <v>2347</v>
      </c>
      <c r="B2290" s="1" t="str">
        <f t="shared" si="245"/>
        <v>Febrero 3 de 2022</v>
      </c>
      <c r="C2290" s="1" t="s">
        <v>428</v>
      </c>
      <c r="D2290" s="2">
        <v>2554.33</v>
      </c>
      <c r="E2290" s="1" t="s">
        <v>429</v>
      </c>
      <c r="F2290" s="3">
        <v>0.60100745548566059</v>
      </c>
      <c r="G2290" s="1" t="s">
        <v>430</v>
      </c>
      <c r="H2290" s="8">
        <f>VLOOKUP(B2290,'TRM2'!C:D,2,0)</f>
        <v>3928.05</v>
      </c>
      <c r="I2290" s="9">
        <f t="shared" si="246"/>
        <v>10033535.956499999</v>
      </c>
      <c r="J2290" s="7">
        <f t="shared" si="247"/>
        <v>10033.5359565</v>
      </c>
      <c r="K2290" t="e">
        <f>VLOOKUP(A2290,'Cacao Nacional'!B:D,3,0)</f>
        <v>#N/A</v>
      </c>
      <c r="L2290" t="str">
        <f t="shared" si="248"/>
        <v>Febrero</v>
      </c>
      <c r="M2290" t="str">
        <f t="shared" si="249"/>
        <v>2022</v>
      </c>
      <c r="N2290" t="str">
        <f t="shared" si="250"/>
        <v>Febrero de 2022</v>
      </c>
      <c r="O2290" s="24">
        <f t="shared" si="251"/>
        <v>44595</v>
      </c>
    </row>
    <row r="2291" spans="1:15" x14ac:dyDescent="0.3">
      <c r="A2291" s="1" t="s">
        <v>2348</v>
      </c>
      <c r="B2291" s="1" t="str">
        <f t="shared" si="245"/>
        <v>Febrero 4 de 2022</v>
      </c>
      <c r="C2291" s="1" t="s">
        <v>428</v>
      </c>
      <c r="D2291" s="2">
        <v>2576.5700000000002</v>
      </c>
      <c r="E2291" s="1" t="s">
        <v>429</v>
      </c>
      <c r="F2291" s="3">
        <v>0.87067841664938506</v>
      </c>
      <c r="G2291" s="1" t="s">
        <v>430</v>
      </c>
      <c r="H2291" s="8">
        <f>VLOOKUP(B2291,'TRM2'!C:D,2,0)</f>
        <v>3951.96</v>
      </c>
      <c r="I2291" s="9">
        <f t="shared" si="246"/>
        <v>10182501.577200001</v>
      </c>
      <c r="J2291" s="7">
        <f t="shared" si="247"/>
        <v>10182.501577200001</v>
      </c>
      <c r="K2291" t="e">
        <f>VLOOKUP(A2291,'Cacao Nacional'!B:D,3,0)</f>
        <v>#N/A</v>
      </c>
      <c r="L2291" t="str">
        <f t="shared" si="248"/>
        <v>Febrero</v>
      </c>
      <c r="M2291" t="str">
        <f t="shared" si="249"/>
        <v>2022</v>
      </c>
      <c r="N2291" t="str">
        <f t="shared" si="250"/>
        <v>Febrero de 2022</v>
      </c>
      <c r="O2291" s="24">
        <f t="shared" si="251"/>
        <v>44596</v>
      </c>
    </row>
    <row r="2292" spans="1:15" x14ac:dyDescent="0.3">
      <c r="A2292" s="1" t="s">
        <v>416</v>
      </c>
      <c r="B2292" s="1" t="str">
        <f t="shared" si="245"/>
        <v>Febrero 7 de 2022</v>
      </c>
      <c r="C2292" s="1" t="s">
        <v>428</v>
      </c>
      <c r="D2292" s="2">
        <v>2544.27</v>
      </c>
      <c r="E2292" s="1" t="s">
        <v>429</v>
      </c>
      <c r="F2292" s="3">
        <v>-1.2536045983613944</v>
      </c>
      <c r="G2292" s="1" t="s">
        <v>430</v>
      </c>
      <c r="H2292" s="8">
        <f>VLOOKUP(B2292,'TRM2'!C:D,2,0)</f>
        <v>3962.68</v>
      </c>
      <c r="I2292" s="9">
        <f t="shared" si="246"/>
        <v>10082127.843599999</v>
      </c>
      <c r="J2292" s="7">
        <f t="shared" si="247"/>
        <v>10082.127843599999</v>
      </c>
      <c r="K2292">
        <f>VLOOKUP(A2292,'Cacao Nacional'!B:D,3,0)</f>
        <v>8814</v>
      </c>
      <c r="L2292" t="str">
        <f t="shared" si="248"/>
        <v>Febrero</v>
      </c>
      <c r="M2292" t="str">
        <f t="shared" si="249"/>
        <v>2022</v>
      </c>
      <c r="N2292" t="str">
        <f t="shared" si="250"/>
        <v>Febrero de 2022</v>
      </c>
      <c r="O2292" s="24">
        <f t="shared" si="251"/>
        <v>44599</v>
      </c>
    </row>
    <row r="2293" spans="1:15" x14ac:dyDescent="0.3">
      <c r="A2293" s="1" t="s">
        <v>2349</v>
      </c>
      <c r="B2293" s="1" t="str">
        <f t="shared" si="245"/>
        <v>Febrero 8 de 2022</v>
      </c>
      <c r="C2293" s="1" t="s">
        <v>428</v>
      </c>
      <c r="D2293" s="2">
        <v>2572.4699999999998</v>
      </c>
      <c r="E2293" s="1" t="s">
        <v>429</v>
      </c>
      <c r="F2293" s="3">
        <v>1.1083729321180462</v>
      </c>
      <c r="G2293" s="1" t="s">
        <v>430</v>
      </c>
      <c r="H2293" s="8">
        <f>VLOOKUP(B2293,'TRM2'!C:D,2,0)</f>
        <v>3963.84</v>
      </c>
      <c r="I2293" s="9">
        <f t="shared" si="246"/>
        <v>10196859.4848</v>
      </c>
      <c r="J2293" s="7">
        <f t="shared" si="247"/>
        <v>10196.859484799999</v>
      </c>
      <c r="K2293" t="e">
        <f>VLOOKUP(A2293,'Cacao Nacional'!B:D,3,0)</f>
        <v>#N/A</v>
      </c>
      <c r="L2293" t="str">
        <f t="shared" si="248"/>
        <v>Febrero</v>
      </c>
      <c r="M2293" t="str">
        <f t="shared" si="249"/>
        <v>2022</v>
      </c>
      <c r="N2293" t="str">
        <f t="shared" si="250"/>
        <v>Febrero de 2022</v>
      </c>
      <c r="O2293" s="24">
        <f t="shared" si="251"/>
        <v>44600</v>
      </c>
    </row>
    <row r="2294" spans="1:15" x14ac:dyDescent="0.3">
      <c r="A2294" s="1" t="s">
        <v>2350</v>
      </c>
      <c r="B2294" s="1" t="str">
        <f t="shared" si="245"/>
        <v>Febrero 14 de 2022</v>
      </c>
      <c r="C2294" s="1" t="s">
        <v>428</v>
      </c>
      <c r="D2294" s="2">
        <v>2573.04</v>
      </c>
      <c r="E2294" s="1" t="s">
        <v>429</v>
      </c>
      <c r="F2294" s="3">
        <v>2.2157692801088594E-2</v>
      </c>
      <c r="G2294" s="1" t="s">
        <v>430</v>
      </c>
      <c r="H2294" s="8" t="e">
        <f>VLOOKUP(B2294,'TRM2'!C:D,2,0)</f>
        <v>#N/A</v>
      </c>
      <c r="I2294" s="9" t="e">
        <f t="shared" si="246"/>
        <v>#N/A</v>
      </c>
      <c r="J2294" s="7" t="e">
        <f t="shared" si="247"/>
        <v>#N/A</v>
      </c>
      <c r="K2294" t="e">
        <f>VLOOKUP(A2294,'Cacao Nacional'!B:D,3,0)</f>
        <v>#N/A</v>
      </c>
      <c r="L2294" t="str">
        <f t="shared" si="248"/>
        <v>Febrero</v>
      </c>
      <c r="M2294" t="str">
        <f t="shared" si="249"/>
        <v>2022</v>
      </c>
      <c r="N2294" t="str">
        <f t="shared" si="250"/>
        <v>Febrero de 2022</v>
      </c>
      <c r="O2294" s="24">
        <f t="shared" si="251"/>
        <v>44606</v>
      </c>
    </row>
    <row r="2295" spans="1:15" x14ac:dyDescent="0.3">
      <c r="A2295" s="1" t="s">
        <v>2351</v>
      </c>
      <c r="B2295" s="1" t="str">
        <f t="shared" si="245"/>
        <v>Febrero 15 de 2022</v>
      </c>
      <c r="C2295" s="1" t="s">
        <v>428</v>
      </c>
      <c r="D2295" s="2">
        <v>2598.19</v>
      </c>
      <c r="E2295" s="1" t="s">
        <v>429</v>
      </c>
      <c r="F2295" s="3">
        <v>0.97744302459348043</v>
      </c>
      <c r="G2295" s="1" t="s">
        <v>430</v>
      </c>
      <c r="H2295" s="8" t="e">
        <f>VLOOKUP(B2295,'TRM2'!C:D,2,0)</f>
        <v>#N/A</v>
      </c>
      <c r="I2295" s="9" t="e">
        <f t="shared" si="246"/>
        <v>#N/A</v>
      </c>
      <c r="J2295" s="7" t="e">
        <f t="shared" si="247"/>
        <v>#N/A</v>
      </c>
      <c r="K2295" t="e">
        <f>VLOOKUP(A2295,'Cacao Nacional'!B:D,3,0)</f>
        <v>#N/A</v>
      </c>
      <c r="L2295" t="str">
        <f t="shared" si="248"/>
        <v>Febrero</v>
      </c>
      <c r="M2295" t="str">
        <f t="shared" si="249"/>
        <v>2022</v>
      </c>
      <c r="N2295" t="str">
        <f t="shared" si="250"/>
        <v>Febrero de 2022</v>
      </c>
      <c r="O2295" s="24">
        <f t="shared" si="251"/>
        <v>44607</v>
      </c>
    </row>
    <row r="2296" spans="1:15" x14ac:dyDescent="0.3">
      <c r="A2296" s="1" t="s">
        <v>2352</v>
      </c>
      <c r="B2296" s="1" t="str">
        <f t="shared" si="245"/>
        <v>Febrero 16 de 2022</v>
      </c>
      <c r="C2296" s="1" t="s">
        <v>428</v>
      </c>
      <c r="D2296" s="2">
        <v>2565.5500000000002</v>
      </c>
      <c r="E2296" s="1" t="s">
        <v>429</v>
      </c>
      <c r="F2296" s="3">
        <v>-1.2562591650341151</v>
      </c>
      <c r="G2296" s="1" t="s">
        <v>430</v>
      </c>
      <c r="H2296" s="8">
        <f>VLOOKUP(B2296,'TRM2'!C:D,2,0)</f>
        <v>3946.88</v>
      </c>
      <c r="I2296" s="9">
        <f t="shared" si="246"/>
        <v>10125917.984000001</v>
      </c>
      <c r="J2296" s="7">
        <f t="shared" si="247"/>
        <v>10125.917984000002</v>
      </c>
      <c r="K2296" t="e">
        <f>VLOOKUP(A2296,'Cacao Nacional'!B:D,3,0)</f>
        <v>#N/A</v>
      </c>
      <c r="L2296" t="str">
        <f t="shared" si="248"/>
        <v>Febrero</v>
      </c>
      <c r="M2296" t="str">
        <f t="shared" si="249"/>
        <v>2022</v>
      </c>
      <c r="N2296" t="str">
        <f t="shared" si="250"/>
        <v>Febrero de 2022</v>
      </c>
      <c r="O2296" s="24">
        <f t="shared" si="251"/>
        <v>44608</v>
      </c>
    </row>
    <row r="2297" spans="1:15" x14ac:dyDescent="0.3">
      <c r="A2297" s="1" t="s">
        <v>2353</v>
      </c>
      <c r="B2297" s="1" t="str">
        <f t="shared" si="245"/>
        <v>Febrero 17 de 2022</v>
      </c>
      <c r="C2297" s="1" t="s">
        <v>428</v>
      </c>
      <c r="D2297" s="2">
        <v>2533.16</v>
      </c>
      <c r="E2297" s="1" t="s">
        <v>429</v>
      </c>
      <c r="F2297" s="3">
        <v>-1.2624973202627243</v>
      </c>
      <c r="G2297" s="1" t="s">
        <v>430</v>
      </c>
      <c r="H2297" s="8">
        <f>VLOOKUP(B2297,'TRM2'!C:D,2,0)</f>
        <v>3963.72</v>
      </c>
      <c r="I2297" s="9">
        <f t="shared" si="246"/>
        <v>10040736.9552</v>
      </c>
      <c r="J2297" s="7">
        <f t="shared" si="247"/>
        <v>10040.7369552</v>
      </c>
      <c r="K2297" t="e">
        <f>VLOOKUP(A2297,'Cacao Nacional'!B:D,3,0)</f>
        <v>#N/A</v>
      </c>
      <c r="L2297" t="str">
        <f t="shared" si="248"/>
        <v>Febrero</v>
      </c>
      <c r="M2297" t="str">
        <f t="shared" si="249"/>
        <v>2022</v>
      </c>
      <c r="N2297" t="str">
        <f t="shared" si="250"/>
        <v>Febrero de 2022</v>
      </c>
      <c r="O2297" s="24">
        <f t="shared" si="251"/>
        <v>44609</v>
      </c>
    </row>
    <row r="2298" spans="1:15" x14ac:dyDescent="0.3">
      <c r="A2298" s="1" t="s">
        <v>2354</v>
      </c>
      <c r="B2298" s="1" t="str">
        <f t="shared" si="245"/>
        <v>Febrero 18 de 2022</v>
      </c>
      <c r="C2298" s="1" t="s">
        <v>428</v>
      </c>
      <c r="D2298" s="2">
        <v>2517</v>
      </c>
      <c r="E2298" s="1" t="s">
        <v>429</v>
      </c>
      <c r="F2298" s="3">
        <v>-0.637938385257933</v>
      </c>
      <c r="G2298" s="1" t="s">
        <v>430</v>
      </c>
      <c r="H2298" s="8">
        <f>VLOOKUP(B2298,'TRM2'!C:D,2,0)</f>
        <v>3953.26</v>
      </c>
      <c r="I2298" s="9">
        <f t="shared" si="246"/>
        <v>9950355.4199999999</v>
      </c>
      <c r="J2298" s="7">
        <f t="shared" si="247"/>
        <v>9950.3554199999999</v>
      </c>
      <c r="K2298" t="e">
        <f>VLOOKUP(A2298,'Cacao Nacional'!B:D,3,0)</f>
        <v>#N/A</v>
      </c>
      <c r="L2298" t="str">
        <f t="shared" si="248"/>
        <v>Febrero</v>
      </c>
      <c r="M2298" t="str">
        <f t="shared" si="249"/>
        <v>2022</v>
      </c>
      <c r="N2298" t="str">
        <f t="shared" si="250"/>
        <v>Febrero de 2022</v>
      </c>
      <c r="O2298" s="24">
        <f t="shared" si="251"/>
        <v>44610</v>
      </c>
    </row>
    <row r="2299" spans="1:15" x14ac:dyDescent="0.3">
      <c r="A2299" s="1" t="s">
        <v>417</v>
      </c>
      <c r="B2299" s="1" t="str">
        <f t="shared" si="245"/>
        <v>Febrero 21 de 2022</v>
      </c>
      <c r="C2299" s="1" t="s">
        <v>428</v>
      </c>
      <c r="D2299" s="2">
        <v>2509.37</v>
      </c>
      <c r="E2299" s="1" t="s">
        <v>429</v>
      </c>
      <c r="F2299" s="3">
        <v>-0.30313865713151006</v>
      </c>
      <c r="G2299" s="1" t="s">
        <v>430</v>
      </c>
      <c r="H2299" s="8">
        <f>VLOOKUP(B2299,'TRM2'!C:D,2,0)</f>
        <v>3927.25</v>
      </c>
      <c r="I2299" s="9">
        <f t="shared" si="246"/>
        <v>9854923.3324999996</v>
      </c>
      <c r="J2299" s="7">
        <f t="shared" si="247"/>
        <v>9854.9233324999987</v>
      </c>
      <c r="K2299">
        <f>VLOOKUP(A2299,'Cacao Nacional'!B:D,3,0)</f>
        <v>9028.2000000000007</v>
      </c>
      <c r="L2299" t="str">
        <f t="shared" si="248"/>
        <v>Febrero</v>
      </c>
      <c r="M2299" t="str">
        <f t="shared" si="249"/>
        <v>2022</v>
      </c>
      <c r="N2299" t="str">
        <f t="shared" si="250"/>
        <v>Febrero de 2022</v>
      </c>
      <c r="O2299" s="24">
        <f t="shared" si="251"/>
        <v>44613</v>
      </c>
    </row>
    <row r="2300" spans="1:15" x14ac:dyDescent="0.3">
      <c r="A2300" s="1" t="s">
        <v>2355</v>
      </c>
      <c r="B2300" s="1" t="str">
        <f t="shared" si="245"/>
        <v>Febrero 22 de 2022</v>
      </c>
      <c r="C2300" s="1" t="s">
        <v>428</v>
      </c>
      <c r="D2300" s="2">
        <v>2517.29</v>
      </c>
      <c r="E2300" s="1" t="s">
        <v>429</v>
      </c>
      <c r="F2300" s="3">
        <v>0.31561706723201732</v>
      </c>
      <c r="G2300" s="1" t="s">
        <v>430</v>
      </c>
      <c r="H2300" s="8">
        <f>VLOOKUP(B2300,'TRM2'!C:D,2,0)</f>
        <v>3927.25</v>
      </c>
      <c r="I2300" s="9">
        <f t="shared" si="246"/>
        <v>9886027.1524999999</v>
      </c>
      <c r="J2300" s="7">
        <f t="shared" si="247"/>
        <v>9886.0271525000007</v>
      </c>
      <c r="K2300" t="e">
        <f>VLOOKUP(A2300,'Cacao Nacional'!B:D,3,0)</f>
        <v>#N/A</v>
      </c>
      <c r="L2300" t="str">
        <f t="shared" si="248"/>
        <v>Febrero</v>
      </c>
      <c r="M2300" t="str">
        <f t="shared" si="249"/>
        <v>2022</v>
      </c>
      <c r="N2300" t="str">
        <f t="shared" si="250"/>
        <v>Febrero de 2022</v>
      </c>
      <c r="O2300" s="24">
        <f t="shared" si="251"/>
        <v>44614</v>
      </c>
    </row>
    <row r="2301" spans="1:15" x14ac:dyDescent="0.3">
      <c r="A2301" s="1" t="s">
        <v>2356</v>
      </c>
      <c r="B2301" s="1" t="str">
        <f t="shared" si="245"/>
        <v>Febrero 23 de 2022</v>
      </c>
      <c r="C2301" s="1" t="s">
        <v>428</v>
      </c>
      <c r="D2301" s="2">
        <v>2544.1999999999998</v>
      </c>
      <c r="E2301" s="1" t="s">
        <v>429</v>
      </c>
      <c r="F2301" s="3">
        <v>1.0690067493216855</v>
      </c>
      <c r="G2301" s="1" t="s">
        <v>430</v>
      </c>
      <c r="H2301" s="8">
        <f>VLOOKUP(B2301,'TRM2'!C:D,2,0)</f>
        <v>3932.4</v>
      </c>
      <c r="I2301" s="9">
        <f t="shared" si="246"/>
        <v>10004812.08</v>
      </c>
      <c r="J2301" s="7">
        <f t="shared" si="247"/>
        <v>10004.81208</v>
      </c>
      <c r="K2301" t="e">
        <f>VLOOKUP(A2301,'Cacao Nacional'!B:D,3,0)</f>
        <v>#N/A</v>
      </c>
      <c r="L2301" t="str">
        <f t="shared" si="248"/>
        <v>Febrero</v>
      </c>
      <c r="M2301" t="str">
        <f t="shared" si="249"/>
        <v>2022</v>
      </c>
      <c r="N2301" t="str">
        <f t="shared" si="250"/>
        <v>Febrero de 2022</v>
      </c>
      <c r="O2301" s="24">
        <f t="shared" si="251"/>
        <v>44615</v>
      </c>
    </row>
    <row r="2302" spans="1:15" x14ac:dyDescent="0.3">
      <c r="A2302" s="1" t="s">
        <v>2357</v>
      </c>
      <c r="B2302" s="1" t="str">
        <f t="shared" si="245"/>
        <v>Febrero 24 de 2022</v>
      </c>
      <c r="C2302" s="1" t="s">
        <v>428</v>
      </c>
      <c r="D2302" s="2">
        <v>2489.84</v>
      </c>
      <c r="E2302" s="1" t="s">
        <v>429</v>
      </c>
      <c r="F2302" s="3">
        <v>-2.1366244792075966</v>
      </c>
      <c r="G2302" s="1" t="s">
        <v>430</v>
      </c>
      <c r="H2302" s="8">
        <f>VLOOKUP(B2302,'TRM2'!C:D,2,0)</f>
        <v>3913.79</v>
      </c>
      <c r="I2302" s="9">
        <f t="shared" si="246"/>
        <v>9744710.8936000001</v>
      </c>
      <c r="J2302" s="7">
        <f t="shared" si="247"/>
        <v>9744.7108936000004</v>
      </c>
      <c r="K2302" t="e">
        <f>VLOOKUP(A2302,'Cacao Nacional'!B:D,3,0)</f>
        <v>#N/A</v>
      </c>
      <c r="L2302" t="str">
        <f t="shared" si="248"/>
        <v>Febrero</v>
      </c>
      <c r="M2302" t="str">
        <f t="shared" si="249"/>
        <v>2022</v>
      </c>
      <c r="N2302" t="str">
        <f t="shared" si="250"/>
        <v>Febrero de 2022</v>
      </c>
      <c r="O2302" s="24">
        <f t="shared" si="251"/>
        <v>44616</v>
      </c>
    </row>
    <row r="2303" spans="1:15" x14ac:dyDescent="0.3">
      <c r="A2303" s="1" t="s">
        <v>2358</v>
      </c>
      <c r="B2303" s="1" t="str">
        <f t="shared" si="245"/>
        <v>Febrero 25 de 2022</v>
      </c>
      <c r="C2303" s="1" t="s">
        <v>428</v>
      </c>
      <c r="D2303" s="2">
        <v>2487.02</v>
      </c>
      <c r="E2303" s="1" t="s">
        <v>429</v>
      </c>
      <c r="F2303" s="3">
        <v>-0.1132602898178262</v>
      </c>
      <c r="G2303" s="1" t="s">
        <v>430</v>
      </c>
      <c r="H2303" s="8">
        <f>VLOOKUP(B2303,'TRM2'!C:D,2,0)</f>
        <v>3940.2</v>
      </c>
      <c r="I2303" s="9">
        <f t="shared" si="246"/>
        <v>9799356.2039999999</v>
      </c>
      <c r="J2303" s="7">
        <f t="shared" si="247"/>
        <v>9799.3562039999997</v>
      </c>
      <c r="K2303" t="e">
        <f>VLOOKUP(A2303,'Cacao Nacional'!B:D,3,0)</f>
        <v>#N/A</v>
      </c>
      <c r="L2303" t="str">
        <f t="shared" si="248"/>
        <v>Febrero</v>
      </c>
      <c r="M2303" t="str">
        <f t="shared" si="249"/>
        <v>2022</v>
      </c>
      <c r="N2303" t="str">
        <f t="shared" si="250"/>
        <v>Febrero de 2022</v>
      </c>
      <c r="O2303" s="24">
        <f t="shared" si="251"/>
        <v>44617</v>
      </c>
    </row>
    <row r="2304" spans="1:15" x14ac:dyDescent="0.3">
      <c r="A2304" s="1" t="s">
        <v>418</v>
      </c>
      <c r="B2304" s="1" t="str">
        <f t="shared" si="245"/>
        <v>Febrero 28 de 2022</v>
      </c>
      <c r="C2304" s="1" t="s">
        <v>428</v>
      </c>
      <c r="D2304" s="2">
        <v>2422.96</v>
      </c>
      <c r="E2304" s="1" t="s">
        <v>429</v>
      </c>
      <c r="F2304" s="3">
        <v>-2.5757734155736562</v>
      </c>
      <c r="G2304" s="1" t="s">
        <v>430</v>
      </c>
      <c r="H2304" s="8">
        <f>VLOOKUP(B2304,'TRM2'!C:D,2,0)</f>
        <v>3910.64</v>
      </c>
      <c r="I2304" s="9">
        <f t="shared" si="246"/>
        <v>9475324.2943999991</v>
      </c>
      <c r="J2304" s="7">
        <f t="shared" si="247"/>
        <v>9475.3242943999994</v>
      </c>
      <c r="K2304">
        <f>VLOOKUP(A2304,'Cacao Nacional'!B:D,3,0)</f>
        <v>8955.2999999999993</v>
      </c>
      <c r="L2304" t="str">
        <f t="shared" si="248"/>
        <v>Febrero</v>
      </c>
      <c r="M2304" t="str">
        <f t="shared" si="249"/>
        <v>2022</v>
      </c>
      <c r="N2304" t="str">
        <f t="shared" si="250"/>
        <v>Febrero de 2022</v>
      </c>
      <c r="O2304" s="24">
        <f t="shared" si="251"/>
        <v>44620</v>
      </c>
    </row>
    <row r="2305" spans="1:15" x14ac:dyDescent="0.3">
      <c r="A2305" s="1" t="s">
        <v>2359</v>
      </c>
      <c r="B2305" s="1" t="str">
        <f t="shared" si="245"/>
        <v>Marzo 1 de 2022</v>
      </c>
      <c r="C2305" s="1" t="s">
        <v>428</v>
      </c>
      <c r="D2305" s="2">
        <v>2405.6999999999998</v>
      </c>
      <c r="E2305" s="1" t="s">
        <v>429</v>
      </c>
      <c r="F2305" s="3">
        <v>-0.7123518341202586</v>
      </c>
      <c r="G2305" s="1" t="s">
        <v>430</v>
      </c>
      <c r="H2305" s="8">
        <f>VLOOKUP(B2305,'TRM2'!C:D,2,0)</f>
        <v>3910.28</v>
      </c>
      <c r="I2305" s="9">
        <f t="shared" si="246"/>
        <v>9406960.595999999</v>
      </c>
      <c r="J2305" s="7">
        <f t="shared" si="247"/>
        <v>9406.960595999999</v>
      </c>
      <c r="K2305" t="e">
        <f>VLOOKUP(A2305,'Cacao Nacional'!B:D,3,0)</f>
        <v>#N/A</v>
      </c>
      <c r="L2305" t="str">
        <f t="shared" si="248"/>
        <v>Marzo</v>
      </c>
      <c r="M2305" t="str">
        <f t="shared" si="249"/>
        <v>2022</v>
      </c>
      <c r="N2305" t="str">
        <f t="shared" si="250"/>
        <v>Marzo de 2022</v>
      </c>
      <c r="O2305" s="24">
        <f t="shared" si="251"/>
        <v>44621</v>
      </c>
    </row>
    <row r="2306" spans="1:15" x14ac:dyDescent="0.3">
      <c r="A2306" s="1" t="s">
        <v>2360</v>
      </c>
      <c r="B2306" s="1" t="str">
        <f t="shared" si="245"/>
        <v>Marzo 2 de 2022</v>
      </c>
      <c r="C2306" s="1" t="s">
        <v>428</v>
      </c>
      <c r="D2306" s="2">
        <v>2542.67</v>
      </c>
      <c r="E2306" s="1" t="s">
        <v>429</v>
      </c>
      <c r="F2306" s="3">
        <v>5.6935611256599028</v>
      </c>
      <c r="G2306" s="1" t="s">
        <v>430</v>
      </c>
      <c r="H2306" s="8">
        <f>VLOOKUP(B2306,'TRM2'!C:D,2,0)</f>
        <v>3901.62</v>
      </c>
      <c r="I2306" s="9">
        <f t="shared" si="246"/>
        <v>9920532.1253999993</v>
      </c>
      <c r="J2306" s="7">
        <f t="shared" si="247"/>
        <v>9920.5321253999991</v>
      </c>
      <c r="K2306" t="e">
        <f>VLOOKUP(A2306,'Cacao Nacional'!B:D,3,0)</f>
        <v>#N/A</v>
      </c>
      <c r="L2306" t="str">
        <f t="shared" si="248"/>
        <v>Marzo</v>
      </c>
      <c r="M2306" t="str">
        <f t="shared" si="249"/>
        <v>2022</v>
      </c>
      <c r="N2306" t="str">
        <f t="shared" si="250"/>
        <v>Marzo de 2022</v>
      </c>
      <c r="O2306" s="24">
        <f t="shared" si="251"/>
        <v>44622</v>
      </c>
    </row>
    <row r="2307" spans="1:15" x14ac:dyDescent="0.3">
      <c r="A2307" s="1" t="s">
        <v>2361</v>
      </c>
      <c r="B2307" s="1" t="str">
        <f t="shared" ref="B2307:B2327" si="252">MID(A2307,FIND(",",A2307,1)+2,LEN(A2307)-FIND(",",A2307,1))</f>
        <v>Marzo 3 de 2022</v>
      </c>
      <c r="C2307" s="1" t="s">
        <v>428</v>
      </c>
      <c r="D2307" s="2">
        <v>2576.33</v>
      </c>
      <c r="E2307" s="1" t="s">
        <v>429</v>
      </c>
      <c r="F2307" s="3">
        <v>1.3238052912882856</v>
      </c>
      <c r="G2307" s="1" t="s">
        <v>430</v>
      </c>
      <c r="H2307" s="8">
        <f>VLOOKUP(B2307,'TRM2'!C:D,2,0)</f>
        <v>3862.95</v>
      </c>
      <c r="I2307" s="9">
        <f t="shared" ref="I2307:I2327" si="253">D2307*H2307</f>
        <v>9952233.9734999985</v>
      </c>
      <c r="J2307" s="7">
        <f t="shared" ref="J2307:J2327" si="254">I2307/1000</f>
        <v>9952.2339734999987</v>
      </c>
      <c r="K2307" t="e">
        <f>VLOOKUP(A2307,'Cacao Nacional'!B:D,3,0)</f>
        <v>#N/A</v>
      </c>
      <c r="L2307" t="str">
        <f t="shared" ref="L2307:L2327" si="255">MID(A2307,FIND(" ",A2307,1)+1,FIND(" ",A2307,FIND(" ",A2307,1)+1)-FIND(" ",A2307,1)-1)</f>
        <v>Marzo</v>
      </c>
      <c r="M2307" t="str">
        <f t="shared" ref="M2307:M2327" si="256">RIGHT(A2307,4)</f>
        <v>2022</v>
      </c>
      <c r="N2307" t="str">
        <f t="shared" ref="N2307:N2327" si="257">_xlfn.CONCAT(L2307," de ",M2307)</f>
        <v>Marzo de 2022</v>
      </c>
      <c r="O2307" s="24">
        <f t="shared" ref="O2307:O2327" si="258">VALUE(TEXT(VALUE(MID(A2307,FIND(" ",A2307,FIND(" ",A2307,1)+1)+1,FIND(" ",A2307,FIND(" ",A2307,FIND(" ",A2307,1)+1)+1)-FIND(" ",A2307,FIND(" ",A2307,1)+1)-1))&amp;"/"&amp;MONTH(L2307&amp;1)&amp;"/"&amp;VALUE(M2307),"dd/mm/yyyy"))</f>
        <v>44623</v>
      </c>
    </row>
    <row r="2308" spans="1:15" x14ac:dyDescent="0.3">
      <c r="A2308" s="1" t="s">
        <v>2362</v>
      </c>
      <c r="B2308" s="1" t="str">
        <f t="shared" si="252"/>
        <v>Marzo 4 de 2022</v>
      </c>
      <c r="C2308" s="1" t="s">
        <v>428</v>
      </c>
      <c r="D2308" s="2">
        <v>2623.33</v>
      </c>
      <c r="E2308" s="1" t="s">
        <v>429</v>
      </c>
      <c r="F2308" s="3">
        <v>1.8243004584040088</v>
      </c>
      <c r="G2308" s="1" t="s">
        <v>430</v>
      </c>
      <c r="H2308" s="8">
        <f>VLOOKUP(B2308,'TRM2'!C:D,2,0)</f>
        <v>3771.77</v>
      </c>
      <c r="I2308" s="9">
        <f t="shared" si="253"/>
        <v>9894597.3940999992</v>
      </c>
      <c r="J2308" s="7">
        <f t="shared" si="254"/>
        <v>9894.5973940999993</v>
      </c>
      <c r="K2308" t="e">
        <f>VLOOKUP(A2308,'Cacao Nacional'!B:D,3,0)</f>
        <v>#N/A</v>
      </c>
      <c r="L2308" t="str">
        <f t="shared" si="255"/>
        <v>Marzo</v>
      </c>
      <c r="M2308" t="str">
        <f t="shared" si="256"/>
        <v>2022</v>
      </c>
      <c r="N2308" t="str">
        <f t="shared" si="257"/>
        <v>Marzo de 2022</v>
      </c>
      <c r="O2308" s="24">
        <f t="shared" si="258"/>
        <v>44624</v>
      </c>
    </row>
    <row r="2309" spans="1:15" x14ac:dyDescent="0.3">
      <c r="A2309" s="1" t="s">
        <v>419</v>
      </c>
      <c r="B2309" s="1" t="str">
        <f t="shared" si="252"/>
        <v>Marzo 7 de 2022</v>
      </c>
      <c r="C2309" s="1" t="s">
        <v>428</v>
      </c>
      <c r="D2309" s="2">
        <v>2650.33</v>
      </c>
      <c r="E2309" s="1" t="s">
        <v>429</v>
      </c>
      <c r="F2309" s="3">
        <v>1.0292262124856577</v>
      </c>
      <c r="G2309" s="1" t="s">
        <v>430</v>
      </c>
      <c r="H2309" s="8">
        <f>VLOOKUP(B2309,'TRM2'!C:D,2,0)</f>
        <v>3806.11</v>
      </c>
      <c r="I2309" s="9">
        <f t="shared" si="253"/>
        <v>10087447.5163</v>
      </c>
      <c r="J2309" s="7">
        <f t="shared" si="254"/>
        <v>10087.447516300001</v>
      </c>
      <c r="K2309">
        <f>VLOOKUP(A2309,'Cacao Nacional'!B:D,3,0)</f>
        <v>8562</v>
      </c>
      <c r="L2309" t="str">
        <f t="shared" si="255"/>
        <v>Marzo</v>
      </c>
      <c r="M2309" t="str">
        <f t="shared" si="256"/>
        <v>2022</v>
      </c>
      <c r="N2309" t="str">
        <f t="shared" si="257"/>
        <v>Marzo de 2022</v>
      </c>
      <c r="O2309" s="24">
        <f t="shared" si="258"/>
        <v>44627</v>
      </c>
    </row>
    <row r="2310" spans="1:15" x14ac:dyDescent="0.3">
      <c r="A2310" s="1" t="s">
        <v>2363</v>
      </c>
      <c r="B2310" s="1" t="str">
        <f t="shared" si="252"/>
        <v>Marzo 8 de 2022</v>
      </c>
      <c r="C2310" s="1" t="s">
        <v>428</v>
      </c>
      <c r="D2310" s="2">
        <v>2643.33</v>
      </c>
      <c r="E2310" s="1" t="s">
        <v>429</v>
      </c>
      <c r="F2310" s="3">
        <v>-0.26411805322356086</v>
      </c>
      <c r="G2310" s="1" t="s">
        <v>430</v>
      </c>
      <c r="H2310" s="8">
        <f>VLOOKUP(B2310,'TRM2'!C:D,2,0)</f>
        <v>3813.41</v>
      </c>
      <c r="I2310" s="9">
        <f t="shared" si="253"/>
        <v>10080101.055299999</v>
      </c>
      <c r="J2310" s="7">
        <f t="shared" si="254"/>
        <v>10080.1010553</v>
      </c>
      <c r="K2310" t="e">
        <f>VLOOKUP(A2310,'Cacao Nacional'!B:D,3,0)</f>
        <v>#N/A</v>
      </c>
      <c r="L2310" t="str">
        <f t="shared" si="255"/>
        <v>Marzo</v>
      </c>
      <c r="M2310" t="str">
        <f t="shared" si="256"/>
        <v>2022</v>
      </c>
      <c r="N2310" t="str">
        <f t="shared" si="257"/>
        <v>Marzo de 2022</v>
      </c>
      <c r="O2310" s="24">
        <f t="shared" si="258"/>
        <v>44628</v>
      </c>
    </row>
    <row r="2311" spans="1:15" x14ac:dyDescent="0.3">
      <c r="A2311" s="1" t="s">
        <v>2364</v>
      </c>
      <c r="B2311" s="1" t="str">
        <f t="shared" si="252"/>
        <v>Marzo 9 de 2022</v>
      </c>
      <c r="C2311" s="1" t="s">
        <v>428</v>
      </c>
      <c r="D2311" s="2">
        <v>2670</v>
      </c>
      <c r="E2311" s="1" t="s">
        <v>429</v>
      </c>
      <c r="F2311" s="3">
        <v>1.008954614066351</v>
      </c>
      <c r="G2311" s="1" t="s">
        <v>430</v>
      </c>
      <c r="H2311" s="8">
        <f>VLOOKUP(B2311,'TRM2'!C:D,2,0)</f>
        <v>3787.18</v>
      </c>
      <c r="I2311" s="9">
        <f t="shared" si="253"/>
        <v>10111770.6</v>
      </c>
      <c r="J2311" s="7">
        <f t="shared" si="254"/>
        <v>10111.7706</v>
      </c>
      <c r="K2311" t="e">
        <f>VLOOKUP(A2311,'Cacao Nacional'!B:D,3,0)</f>
        <v>#N/A</v>
      </c>
      <c r="L2311" t="str">
        <f t="shared" si="255"/>
        <v>Marzo</v>
      </c>
      <c r="M2311" t="str">
        <f t="shared" si="256"/>
        <v>2022</v>
      </c>
      <c r="N2311" t="str">
        <f t="shared" si="257"/>
        <v>Marzo de 2022</v>
      </c>
      <c r="O2311" s="24">
        <f t="shared" si="258"/>
        <v>44629</v>
      </c>
    </row>
    <row r="2312" spans="1:15" x14ac:dyDescent="0.3">
      <c r="A2312" s="1" t="s">
        <v>2365</v>
      </c>
      <c r="B2312" s="1" t="str">
        <f t="shared" si="252"/>
        <v>Marzo 10 de 2022</v>
      </c>
      <c r="C2312" s="1" t="s">
        <v>428</v>
      </c>
      <c r="D2312" s="2">
        <v>2676</v>
      </c>
      <c r="E2312" s="1" t="s">
        <v>429</v>
      </c>
      <c r="F2312" s="3">
        <v>0.22471910112359553</v>
      </c>
      <c r="G2312" s="1" t="s">
        <v>430</v>
      </c>
      <c r="H2312" s="8">
        <f>VLOOKUP(B2312,'TRM2'!C:D,2,0)</f>
        <v>3746.43</v>
      </c>
      <c r="I2312" s="9">
        <f t="shared" si="253"/>
        <v>10025446.68</v>
      </c>
      <c r="J2312" s="7">
        <f t="shared" si="254"/>
        <v>10025.446679999999</v>
      </c>
      <c r="K2312" t="e">
        <f>VLOOKUP(A2312,'Cacao Nacional'!B:D,3,0)</f>
        <v>#N/A</v>
      </c>
      <c r="L2312" t="str">
        <f t="shared" si="255"/>
        <v>Marzo</v>
      </c>
      <c r="M2312" t="str">
        <f t="shared" si="256"/>
        <v>2022</v>
      </c>
      <c r="N2312" t="str">
        <f t="shared" si="257"/>
        <v>Marzo de 2022</v>
      </c>
      <c r="O2312" s="24">
        <f t="shared" si="258"/>
        <v>44630</v>
      </c>
    </row>
    <row r="2313" spans="1:15" x14ac:dyDescent="0.3">
      <c r="A2313" s="1" t="s">
        <v>2366</v>
      </c>
      <c r="B2313" s="1" t="str">
        <f t="shared" si="252"/>
        <v>Marzo 11 de 2022</v>
      </c>
      <c r="C2313" s="1" t="s">
        <v>428</v>
      </c>
      <c r="D2313" s="2">
        <v>2650.33</v>
      </c>
      <c r="E2313" s="1" t="s">
        <v>429</v>
      </c>
      <c r="F2313" s="3">
        <v>-0.95926756352765585</v>
      </c>
      <c r="G2313" s="1" t="s">
        <v>430</v>
      </c>
      <c r="H2313" s="8">
        <f>VLOOKUP(B2313,'TRM2'!C:D,2,0)</f>
        <v>3786</v>
      </c>
      <c r="I2313" s="9">
        <f t="shared" si="253"/>
        <v>10034149.379999999</v>
      </c>
      <c r="J2313" s="7">
        <f t="shared" si="254"/>
        <v>10034.149379999999</v>
      </c>
      <c r="K2313" t="e">
        <f>VLOOKUP(A2313,'Cacao Nacional'!B:D,3,0)</f>
        <v>#N/A</v>
      </c>
      <c r="L2313" t="str">
        <f t="shared" si="255"/>
        <v>Marzo</v>
      </c>
      <c r="M2313" t="str">
        <f t="shared" si="256"/>
        <v>2022</v>
      </c>
      <c r="N2313" t="str">
        <f t="shared" si="257"/>
        <v>Marzo de 2022</v>
      </c>
      <c r="O2313" s="24">
        <f t="shared" si="258"/>
        <v>44631</v>
      </c>
    </row>
    <row r="2314" spans="1:15" x14ac:dyDescent="0.3">
      <c r="A2314" s="1" t="s">
        <v>420</v>
      </c>
      <c r="B2314" s="1" t="str">
        <f t="shared" si="252"/>
        <v>Marzo 14 de 2022</v>
      </c>
      <c r="C2314" s="1" t="s">
        <v>428</v>
      </c>
      <c r="D2314" s="2">
        <v>2632.67</v>
      </c>
      <c r="E2314" s="1" t="s">
        <v>429</v>
      </c>
      <c r="F2314" s="3">
        <v>-0.66633211713257801</v>
      </c>
      <c r="G2314" s="1" t="s">
        <v>430</v>
      </c>
      <c r="H2314" s="8">
        <f>VLOOKUP(B2314,'TRM2'!C:D,2,0)</f>
        <v>3827.64</v>
      </c>
      <c r="I2314" s="9">
        <f t="shared" si="253"/>
        <v>10076912.9988</v>
      </c>
      <c r="J2314" s="7">
        <f t="shared" si="254"/>
        <v>10076.9129988</v>
      </c>
      <c r="K2314">
        <f>VLOOKUP(A2314,'Cacao Nacional'!B:D,3,0)</f>
        <v>8696.2000000000007</v>
      </c>
      <c r="L2314" t="str">
        <f t="shared" si="255"/>
        <v>Marzo</v>
      </c>
      <c r="M2314" t="str">
        <f t="shared" si="256"/>
        <v>2022</v>
      </c>
      <c r="N2314" t="str">
        <f t="shared" si="257"/>
        <v>Marzo de 2022</v>
      </c>
      <c r="O2314" s="24">
        <f t="shared" si="258"/>
        <v>44634</v>
      </c>
    </row>
    <row r="2315" spans="1:15" x14ac:dyDescent="0.3">
      <c r="A2315" s="1" t="s">
        <v>2367</v>
      </c>
      <c r="B2315" s="1" t="str">
        <f t="shared" si="252"/>
        <v>Marzo 15 de 2022</v>
      </c>
      <c r="C2315" s="1" t="s">
        <v>428</v>
      </c>
      <c r="D2315" s="2">
        <v>2405.0100000000002</v>
      </c>
      <c r="E2315" s="1" t="s">
        <v>429</v>
      </c>
      <c r="F2315" s="3">
        <v>-8.6474947486771931</v>
      </c>
      <c r="G2315" s="1" t="s">
        <v>430</v>
      </c>
      <c r="H2315" s="8">
        <f>VLOOKUP(B2315,'TRM2'!C:D,2,0)</f>
        <v>3800.85</v>
      </c>
      <c r="I2315" s="9">
        <f t="shared" si="253"/>
        <v>9141082.2585000005</v>
      </c>
      <c r="J2315" s="7">
        <f t="shared" si="254"/>
        <v>9141.0822585000005</v>
      </c>
      <c r="K2315" t="e">
        <f>VLOOKUP(A2315,'Cacao Nacional'!B:D,3,0)</f>
        <v>#N/A</v>
      </c>
      <c r="L2315" t="str">
        <f t="shared" si="255"/>
        <v>Marzo</v>
      </c>
      <c r="M2315" t="str">
        <f t="shared" si="256"/>
        <v>2022</v>
      </c>
      <c r="N2315" t="str">
        <f t="shared" si="257"/>
        <v>Marzo de 2022</v>
      </c>
      <c r="O2315" s="24">
        <f t="shared" si="258"/>
        <v>44635</v>
      </c>
    </row>
    <row r="2316" spans="1:15" x14ac:dyDescent="0.3">
      <c r="A2316" s="1" t="s">
        <v>2368</v>
      </c>
      <c r="B2316" s="1" t="str">
        <f t="shared" si="252"/>
        <v>Marzo 16 de 2022</v>
      </c>
      <c r="C2316" s="1" t="s">
        <v>428</v>
      </c>
      <c r="D2316" s="2">
        <v>2407.89</v>
      </c>
      <c r="E2316" s="1" t="s">
        <v>429</v>
      </c>
      <c r="F2316" s="3">
        <v>0.11975002182941669</v>
      </c>
      <c r="G2316" s="1" t="s">
        <v>430</v>
      </c>
      <c r="H2316" s="8">
        <f>VLOOKUP(B2316,'TRM2'!C:D,2,0)</f>
        <v>3836.56</v>
      </c>
      <c r="I2316" s="9">
        <f t="shared" si="253"/>
        <v>9238014.4583999999</v>
      </c>
      <c r="J2316" s="7">
        <f t="shared" si="254"/>
        <v>9238.0144583999991</v>
      </c>
      <c r="K2316" t="e">
        <f>VLOOKUP(A2316,'Cacao Nacional'!B:D,3,0)</f>
        <v>#N/A</v>
      </c>
      <c r="L2316" t="str">
        <f t="shared" si="255"/>
        <v>Marzo</v>
      </c>
      <c r="M2316" t="str">
        <f t="shared" si="256"/>
        <v>2022</v>
      </c>
      <c r="N2316" t="str">
        <f t="shared" si="257"/>
        <v>Marzo de 2022</v>
      </c>
      <c r="O2316" s="24">
        <f t="shared" si="258"/>
        <v>44636</v>
      </c>
    </row>
    <row r="2317" spans="1:15" x14ac:dyDescent="0.3">
      <c r="A2317" s="1" t="s">
        <v>2369</v>
      </c>
      <c r="B2317" s="1" t="str">
        <f t="shared" si="252"/>
        <v>Marzo 17 de 2022</v>
      </c>
      <c r="C2317" s="1" t="s">
        <v>428</v>
      </c>
      <c r="D2317" s="2">
        <v>2395.39</v>
      </c>
      <c r="E2317" s="1" t="s">
        <v>429</v>
      </c>
      <c r="F2317" s="3">
        <v>-0.51912670429297025</v>
      </c>
      <c r="G2317" s="1" t="s">
        <v>430</v>
      </c>
      <c r="H2317" s="8">
        <f>VLOOKUP(B2317,'TRM2'!C:D,2,0)</f>
        <v>3826.89</v>
      </c>
      <c r="I2317" s="9">
        <f t="shared" si="253"/>
        <v>9166894.0370999984</v>
      </c>
      <c r="J2317" s="7">
        <f t="shared" si="254"/>
        <v>9166.894037099999</v>
      </c>
      <c r="K2317" t="e">
        <f>VLOOKUP(A2317,'Cacao Nacional'!B:D,3,0)</f>
        <v>#N/A</v>
      </c>
      <c r="L2317" t="str">
        <f t="shared" si="255"/>
        <v>Marzo</v>
      </c>
      <c r="M2317" t="str">
        <f t="shared" si="256"/>
        <v>2022</v>
      </c>
      <c r="N2317" t="str">
        <f t="shared" si="257"/>
        <v>Marzo de 2022</v>
      </c>
      <c r="O2317" s="24">
        <f t="shared" si="258"/>
        <v>44637</v>
      </c>
    </row>
    <row r="2318" spans="1:15" x14ac:dyDescent="0.3">
      <c r="A2318" s="1" t="s">
        <v>2370</v>
      </c>
      <c r="B2318" s="1" t="str">
        <f t="shared" si="252"/>
        <v>Marzo 18 de 2022</v>
      </c>
      <c r="C2318" s="1" t="s">
        <v>428</v>
      </c>
      <c r="D2318" s="2">
        <v>2425.16</v>
      </c>
      <c r="E2318" s="1" t="s">
        <v>429</v>
      </c>
      <c r="F2318" s="3">
        <v>1.2428038857973016</v>
      </c>
      <c r="G2318" s="1" t="s">
        <v>430</v>
      </c>
      <c r="H2318" s="8">
        <f>VLOOKUP(B2318,'TRM2'!C:D,2,0)</f>
        <v>3816.43</v>
      </c>
      <c r="I2318" s="9">
        <f t="shared" si="253"/>
        <v>9255453.3787999991</v>
      </c>
      <c r="J2318" s="7">
        <f t="shared" si="254"/>
        <v>9255.453378799999</v>
      </c>
      <c r="K2318" t="e">
        <f>VLOOKUP(A2318,'Cacao Nacional'!B:D,3,0)</f>
        <v>#N/A</v>
      </c>
      <c r="L2318" t="str">
        <f t="shared" si="255"/>
        <v>Marzo</v>
      </c>
      <c r="M2318" t="str">
        <f t="shared" si="256"/>
        <v>2022</v>
      </c>
      <c r="N2318" t="str">
        <f t="shared" si="257"/>
        <v>Marzo de 2022</v>
      </c>
      <c r="O2318" s="24">
        <f t="shared" si="258"/>
        <v>44638</v>
      </c>
    </row>
    <row r="2319" spans="1:15" x14ac:dyDescent="0.3">
      <c r="A2319" s="1" t="s">
        <v>421</v>
      </c>
      <c r="B2319" s="1" t="str">
        <f t="shared" si="252"/>
        <v>Marzo 21 de 2022</v>
      </c>
      <c r="C2319" s="1" t="s">
        <v>428</v>
      </c>
      <c r="D2319" s="2">
        <v>2402.8000000000002</v>
      </c>
      <c r="E2319" s="1" t="s">
        <v>429</v>
      </c>
      <c r="F2319" s="3">
        <v>-0.9220010226129276</v>
      </c>
      <c r="G2319" s="1" t="s">
        <v>430</v>
      </c>
      <c r="H2319" s="8">
        <f>VLOOKUP(B2319,'TRM2'!C:D,2,0)</f>
        <v>3820.67</v>
      </c>
      <c r="I2319" s="9">
        <f t="shared" si="253"/>
        <v>9180305.8760000002</v>
      </c>
      <c r="J2319" s="7">
        <f t="shared" si="254"/>
        <v>9180.3058760000004</v>
      </c>
      <c r="K2319">
        <f>VLOOKUP(A2319,'Cacao Nacional'!B:D,3,0)</f>
        <v>8527.7000000000007</v>
      </c>
      <c r="L2319" t="str">
        <f t="shared" si="255"/>
        <v>Marzo</v>
      </c>
      <c r="M2319" t="str">
        <f t="shared" si="256"/>
        <v>2022</v>
      </c>
      <c r="N2319" t="str">
        <f t="shared" si="257"/>
        <v>Marzo de 2022</v>
      </c>
      <c r="O2319" s="24">
        <f t="shared" si="258"/>
        <v>44641</v>
      </c>
    </row>
    <row r="2320" spans="1:15" x14ac:dyDescent="0.3">
      <c r="A2320" s="1" t="s">
        <v>2371</v>
      </c>
      <c r="B2320" s="1" t="str">
        <f t="shared" si="252"/>
        <v>Marzo 22 de 2022</v>
      </c>
      <c r="C2320" s="1" t="s">
        <v>428</v>
      </c>
      <c r="D2320" s="2">
        <v>2454.62</v>
      </c>
      <c r="E2320" s="1" t="s">
        <v>429</v>
      </c>
      <c r="F2320" s="3">
        <v>2.1566505743299365</v>
      </c>
      <c r="G2320" s="1" t="s">
        <v>430</v>
      </c>
      <c r="H2320" s="8">
        <f>VLOOKUP(B2320,'TRM2'!C:D,2,0)</f>
        <v>3820.67</v>
      </c>
      <c r="I2320" s="9">
        <f t="shared" si="253"/>
        <v>9378292.9954000004</v>
      </c>
      <c r="J2320" s="7">
        <f t="shared" si="254"/>
        <v>9378.292995400001</v>
      </c>
      <c r="K2320" t="e">
        <f>VLOOKUP(A2320,'Cacao Nacional'!B:D,3,0)</f>
        <v>#N/A</v>
      </c>
      <c r="L2320" t="str">
        <f t="shared" si="255"/>
        <v>Marzo</v>
      </c>
      <c r="M2320" t="str">
        <f t="shared" si="256"/>
        <v>2022</v>
      </c>
      <c r="N2320" t="str">
        <f t="shared" si="257"/>
        <v>Marzo de 2022</v>
      </c>
      <c r="O2320" s="24">
        <f t="shared" si="258"/>
        <v>44642</v>
      </c>
    </row>
    <row r="2321" spans="1:15" x14ac:dyDescent="0.3">
      <c r="A2321" s="1" t="s">
        <v>2372</v>
      </c>
      <c r="B2321" s="1" t="str">
        <f t="shared" si="252"/>
        <v>Marzo 23 de 2022</v>
      </c>
      <c r="C2321" s="1" t="s">
        <v>428</v>
      </c>
      <c r="D2321" s="2">
        <v>2496.77</v>
      </c>
      <c r="E2321" s="1" t="s">
        <v>429</v>
      </c>
      <c r="F2321" s="3">
        <v>1.7171700711311768</v>
      </c>
      <c r="G2321" s="1" t="s">
        <v>430</v>
      </c>
      <c r="H2321" s="8">
        <f>VLOOKUP(B2321,'TRM2'!C:D,2,0)</f>
        <v>3765.67</v>
      </c>
      <c r="I2321" s="9">
        <f t="shared" si="253"/>
        <v>9402011.8859000001</v>
      </c>
      <c r="J2321" s="7">
        <f t="shared" si="254"/>
        <v>9402.0118858999995</v>
      </c>
      <c r="K2321" t="e">
        <f>VLOOKUP(A2321,'Cacao Nacional'!B:D,3,0)</f>
        <v>#N/A</v>
      </c>
      <c r="L2321" t="str">
        <f t="shared" si="255"/>
        <v>Marzo</v>
      </c>
      <c r="M2321" t="str">
        <f t="shared" si="256"/>
        <v>2022</v>
      </c>
      <c r="N2321" t="str">
        <f t="shared" si="257"/>
        <v>Marzo de 2022</v>
      </c>
      <c r="O2321" s="24">
        <f t="shared" si="258"/>
        <v>44643</v>
      </c>
    </row>
    <row r="2322" spans="1:15" x14ac:dyDescent="0.3">
      <c r="A2322" s="1" t="s">
        <v>2373</v>
      </c>
      <c r="B2322" s="1" t="str">
        <f t="shared" si="252"/>
        <v>Marzo 24 de 2022</v>
      </c>
      <c r="C2322" s="1" t="s">
        <v>428</v>
      </c>
      <c r="D2322" s="2">
        <v>2450.7800000000002</v>
      </c>
      <c r="E2322" s="1" t="s">
        <v>429</v>
      </c>
      <c r="F2322" s="3">
        <v>-1.8419798379506236</v>
      </c>
      <c r="G2322" s="1" t="s">
        <v>430</v>
      </c>
      <c r="H2322" s="8">
        <f>VLOOKUP(B2322,'TRM2'!C:D,2,0)</f>
        <v>3756.64</v>
      </c>
      <c r="I2322" s="9">
        <f t="shared" si="253"/>
        <v>9206698.1792000011</v>
      </c>
      <c r="J2322" s="7">
        <f t="shared" si="254"/>
        <v>9206.6981792000006</v>
      </c>
      <c r="K2322" t="e">
        <f>VLOOKUP(A2322,'Cacao Nacional'!B:D,3,0)</f>
        <v>#N/A</v>
      </c>
      <c r="L2322" t="str">
        <f t="shared" si="255"/>
        <v>Marzo</v>
      </c>
      <c r="M2322" t="str">
        <f t="shared" si="256"/>
        <v>2022</v>
      </c>
      <c r="N2322" t="str">
        <f t="shared" si="257"/>
        <v>Marzo de 2022</v>
      </c>
      <c r="O2322" s="24">
        <f t="shared" si="258"/>
        <v>44644</v>
      </c>
    </row>
    <row r="2323" spans="1:15" x14ac:dyDescent="0.3">
      <c r="A2323" s="1" t="s">
        <v>2374</v>
      </c>
      <c r="B2323" s="1" t="str">
        <f t="shared" si="252"/>
        <v>Marzo 25 de 2022</v>
      </c>
      <c r="C2323" s="1" t="s">
        <v>428</v>
      </c>
      <c r="D2323" s="2">
        <v>2447.4699999999998</v>
      </c>
      <c r="E2323" s="1" t="s">
        <v>429</v>
      </c>
      <c r="F2323" s="3">
        <v>-0.13505904242732517</v>
      </c>
      <c r="G2323" s="1" t="s">
        <v>430</v>
      </c>
      <c r="H2323" s="8">
        <f>VLOOKUP(B2323,'TRM2'!C:D,2,0)</f>
        <v>3798.9</v>
      </c>
      <c r="I2323" s="9">
        <f t="shared" si="253"/>
        <v>9297693.7829999998</v>
      </c>
      <c r="J2323" s="7">
        <f t="shared" si="254"/>
        <v>9297.6937830000006</v>
      </c>
      <c r="K2323" t="e">
        <f>VLOOKUP(A2323,'Cacao Nacional'!B:D,3,0)</f>
        <v>#N/A</v>
      </c>
      <c r="L2323" t="str">
        <f t="shared" si="255"/>
        <v>Marzo</v>
      </c>
      <c r="M2323" t="str">
        <f t="shared" si="256"/>
        <v>2022</v>
      </c>
      <c r="N2323" t="str">
        <f t="shared" si="257"/>
        <v>Marzo de 2022</v>
      </c>
      <c r="O2323" s="24">
        <f t="shared" si="258"/>
        <v>44645</v>
      </c>
    </row>
    <row r="2324" spans="1:15" x14ac:dyDescent="0.3">
      <c r="A2324" s="1" t="s">
        <v>422</v>
      </c>
      <c r="B2324" s="1" t="str">
        <f t="shared" si="252"/>
        <v>Marzo 28 de 2022</v>
      </c>
      <c r="C2324" s="1" t="s">
        <v>428</v>
      </c>
      <c r="D2324" s="2">
        <v>2471.81</v>
      </c>
      <c r="E2324" s="1" t="s">
        <v>429</v>
      </c>
      <c r="F2324" s="3">
        <v>0.99449635746301879</v>
      </c>
      <c r="G2324" s="1" t="s">
        <v>430</v>
      </c>
      <c r="H2324" s="8">
        <f>VLOOKUP(B2324,'TRM2'!C:D,2,0)</f>
        <v>3785.66</v>
      </c>
      <c r="I2324" s="9">
        <f t="shared" si="253"/>
        <v>9357432.2445999999</v>
      </c>
      <c r="J2324" s="7">
        <f t="shared" si="254"/>
        <v>9357.4322446000006</v>
      </c>
      <c r="K2324">
        <f>VLOOKUP(A2324,'Cacao Nacional'!B:D,3,0)</f>
        <v>8536.5</v>
      </c>
      <c r="L2324" t="str">
        <f t="shared" si="255"/>
        <v>Marzo</v>
      </c>
      <c r="M2324" t="str">
        <f t="shared" si="256"/>
        <v>2022</v>
      </c>
      <c r="N2324" t="str">
        <f t="shared" si="257"/>
        <v>Marzo de 2022</v>
      </c>
      <c r="O2324" s="24">
        <f t="shared" si="258"/>
        <v>44648</v>
      </c>
    </row>
    <row r="2325" spans="1:15" x14ac:dyDescent="0.3">
      <c r="A2325" s="1" t="s">
        <v>2375</v>
      </c>
      <c r="B2325" s="1" t="str">
        <f t="shared" si="252"/>
        <v>Marzo 29 de 2022</v>
      </c>
      <c r="C2325" s="1" t="s">
        <v>428</v>
      </c>
      <c r="D2325" s="2">
        <v>2498.87</v>
      </c>
      <c r="E2325" s="1" t="s">
        <v>429</v>
      </c>
      <c r="F2325" s="3">
        <v>1.0947443371456522</v>
      </c>
      <c r="G2325" s="1" t="s">
        <v>430</v>
      </c>
      <c r="H2325" s="8">
        <f>VLOOKUP(B2325,'TRM2'!C:D,2,0)</f>
        <v>3785.7</v>
      </c>
      <c r="I2325" s="9">
        <f t="shared" si="253"/>
        <v>9459972.159</v>
      </c>
      <c r="J2325" s="7">
        <f t="shared" si="254"/>
        <v>9459.9721590000008</v>
      </c>
      <c r="K2325" t="e">
        <f>VLOOKUP(A2325,'Cacao Nacional'!B:D,3,0)</f>
        <v>#N/A</v>
      </c>
      <c r="L2325" t="str">
        <f t="shared" si="255"/>
        <v>Marzo</v>
      </c>
      <c r="M2325" t="str">
        <f t="shared" si="256"/>
        <v>2022</v>
      </c>
      <c r="N2325" t="str">
        <f t="shared" si="257"/>
        <v>Marzo de 2022</v>
      </c>
      <c r="O2325" s="24">
        <f t="shared" si="258"/>
        <v>44649</v>
      </c>
    </row>
    <row r="2326" spans="1:15" x14ac:dyDescent="0.3">
      <c r="A2326" s="1" t="s">
        <v>2376</v>
      </c>
      <c r="B2326" s="1" t="str">
        <f t="shared" si="252"/>
        <v>Marzo 30 de 2022</v>
      </c>
      <c r="C2326" s="1" t="s">
        <v>428</v>
      </c>
      <c r="D2326" s="2">
        <v>2513.2800000000002</v>
      </c>
      <c r="E2326" s="1" t="s">
        <v>429</v>
      </c>
      <c r="F2326" s="3">
        <v>0.57666065061409</v>
      </c>
      <c r="G2326" s="1" t="s">
        <v>430</v>
      </c>
      <c r="H2326" s="8">
        <f>VLOOKUP(B2326,'TRM2'!C:D,2,0)</f>
        <v>3765.96</v>
      </c>
      <c r="I2326" s="9">
        <f t="shared" si="253"/>
        <v>9464911.9488000013</v>
      </c>
      <c r="J2326" s="7">
        <f t="shared" si="254"/>
        <v>9464.9119488000015</v>
      </c>
      <c r="K2326" t="e">
        <f>VLOOKUP(A2326,'Cacao Nacional'!B:D,3,0)</f>
        <v>#N/A</v>
      </c>
      <c r="L2326" t="str">
        <f t="shared" si="255"/>
        <v>Marzo</v>
      </c>
      <c r="M2326" t="str">
        <f t="shared" si="256"/>
        <v>2022</v>
      </c>
      <c r="N2326" t="str">
        <f t="shared" si="257"/>
        <v>Marzo de 2022</v>
      </c>
      <c r="O2326" s="24">
        <f t="shared" si="258"/>
        <v>44650</v>
      </c>
    </row>
    <row r="2327" spans="1:15" x14ac:dyDescent="0.3">
      <c r="A2327" s="1" t="s">
        <v>2377</v>
      </c>
      <c r="B2327" s="1" t="str">
        <f t="shared" si="252"/>
        <v>Marzo 31 de 2022</v>
      </c>
      <c r="C2327" s="1" t="s">
        <v>428</v>
      </c>
      <c r="D2327" s="2">
        <v>2513.46</v>
      </c>
      <c r="E2327" s="1" t="s">
        <v>429</v>
      </c>
      <c r="F2327" s="3">
        <v>7.1619556913609418E-3</v>
      </c>
      <c r="G2327" s="1" t="s">
        <v>430</v>
      </c>
      <c r="H2327" s="8">
        <f>VLOOKUP(B2327,'TRM2'!C:D,2,0)</f>
        <v>3748.15</v>
      </c>
      <c r="I2327" s="9">
        <f t="shared" si="253"/>
        <v>9420825.0989999995</v>
      </c>
      <c r="J2327" s="7">
        <f t="shared" si="254"/>
        <v>9420.8250989999997</v>
      </c>
      <c r="K2327" t="e">
        <f>VLOOKUP(A2327,'Cacao Nacional'!B:D,3,0)</f>
        <v>#N/A</v>
      </c>
      <c r="L2327" t="str">
        <f t="shared" si="255"/>
        <v>Marzo</v>
      </c>
      <c r="M2327" t="str">
        <f t="shared" si="256"/>
        <v>2022</v>
      </c>
      <c r="N2327" t="str">
        <f t="shared" si="257"/>
        <v>Marzo de 2022</v>
      </c>
      <c r="O2327" s="24">
        <f t="shared" si="258"/>
        <v>44651</v>
      </c>
    </row>
  </sheetData>
  <autoFilter ref="A1:K2327" xr:uid="{2FE27AD3-3A4A-4C39-8685-8E6BAB0389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948A-5979-48BB-A6A5-E09A449BA91A}">
  <dimension ref="A1:I2881"/>
  <sheetViews>
    <sheetView workbookViewId="0">
      <pane ySplit="1" topLeftCell="A2" activePane="bottomLeft" state="frozen"/>
      <selection pane="bottomLeft" activeCell="F6" sqref="F1:H1048576"/>
    </sheetView>
  </sheetViews>
  <sheetFormatPr baseColWidth="10" defaultColWidth="8.88671875" defaultRowHeight="14.4" outlineLevelCol="1" x14ac:dyDescent="0.3"/>
  <cols>
    <col min="1" max="1" width="14.6640625" hidden="1" customWidth="1" outlineLevel="1"/>
    <col min="2" max="2" width="19.6640625" bestFit="1" customWidth="1" collapsed="1"/>
    <col min="3" max="3" width="19.6640625" hidden="1" customWidth="1" outlineLevel="1"/>
    <col min="4" max="4" width="8.88671875" collapsed="1"/>
    <col min="5" max="5" width="16.5546875" bestFit="1" customWidth="1"/>
    <col min="6" max="6" width="0" hidden="1" customWidth="1" outlineLevel="1"/>
    <col min="7" max="7" width="14.33203125" hidden="1" customWidth="1" outlineLevel="1"/>
    <col min="8" max="8" width="0" hidden="1" customWidth="1" outlineLevel="1"/>
    <col min="9" max="9" width="8.88671875" collapsed="1"/>
  </cols>
  <sheetData>
    <row r="1" spans="1:8" x14ac:dyDescent="0.3">
      <c r="B1" t="s">
        <v>0</v>
      </c>
      <c r="D1" t="s">
        <v>423</v>
      </c>
      <c r="E1" t="s">
        <v>2378</v>
      </c>
      <c r="F1" t="s">
        <v>2379</v>
      </c>
      <c r="G1" t="s">
        <v>2380</v>
      </c>
      <c r="H1" t="s">
        <v>2381</v>
      </c>
    </row>
    <row r="2" spans="1:8" x14ac:dyDescent="0.3">
      <c r="A2" t="str">
        <f>_xlfn.CONCAT(G2," de ",F2)</f>
        <v>Enero de 2013</v>
      </c>
      <c r="B2" s="1" t="s">
        <v>2382</v>
      </c>
      <c r="C2" s="1" t="str">
        <f>_xlfn.CONCAT(G2," ",H2," de ",F2)</f>
        <v>Enero 3 de 2013</v>
      </c>
      <c r="D2" s="3">
        <v>1759.97</v>
      </c>
      <c r="E2" s="3">
        <v>-8.2599999999999909</v>
      </c>
      <c r="F2" t="str">
        <f t="shared" ref="F2:F65" si="0">RIGHT(B2,4)</f>
        <v>2013</v>
      </c>
      <c r="G2" t="str">
        <f t="shared" ref="G2:G65" si="1">MID(B2,FIND(" ",B2,1)+1,FIND(" ",B2,FIND(" ",B2,1)+1)-FIND(" ",B2,1)-1)</f>
        <v>Enero</v>
      </c>
      <c r="H2" t="str">
        <f t="shared" ref="H2:H65" si="2">MID(B2,1,FIND(" ",B2,1)-1)</f>
        <v>3</v>
      </c>
    </row>
    <row r="3" spans="1:8" x14ac:dyDescent="0.3">
      <c r="A3" t="str">
        <f t="shared" ref="A3:A66" si="3">_xlfn.CONCAT(G3," de ",F3)</f>
        <v>Enero de 2013</v>
      </c>
      <c r="B3" s="1" t="s">
        <v>2383</v>
      </c>
      <c r="C3" s="1" t="str">
        <f t="shared" ref="C3:C66" si="4">_xlfn.CONCAT(G3," ",H3," de ",F3)</f>
        <v>Enero 4 de 2013</v>
      </c>
      <c r="D3" s="3">
        <v>1760.83</v>
      </c>
      <c r="E3" s="3">
        <v>0.85999999999989996</v>
      </c>
      <c r="F3" t="str">
        <f t="shared" si="0"/>
        <v>2013</v>
      </c>
      <c r="G3" t="str">
        <f t="shared" si="1"/>
        <v>Enero</v>
      </c>
      <c r="H3" t="str">
        <f t="shared" si="2"/>
        <v>4</v>
      </c>
    </row>
    <row r="4" spans="1:8" x14ac:dyDescent="0.3">
      <c r="A4" t="str">
        <f t="shared" si="3"/>
        <v>Enero de 2013</v>
      </c>
      <c r="B4" s="1" t="s">
        <v>2384</v>
      </c>
      <c r="C4" s="1" t="str">
        <f t="shared" si="4"/>
        <v>Enero 8 de 2013</v>
      </c>
      <c r="D4" s="3">
        <v>1767.54</v>
      </c>
      <c r="E4" s="3">
        <v>6.7100000000000364</v>
      </c>
      <c r="F4" t="str">
        <f t="shared" si="0"/>
        <v>2013</v>
      </c>
      <c r="G4" t="str">
        <f t="shared" si="1"/>
        <v>Enero</v>
      </c>
      <c r="H4" t="str">
        <f t="shared" si="2"/>
        <v>8</v>
      </c>
    </row>
    <row r="5" spans="1:8" x14ac:dyDescent="0.3">
      <c r="A5" t="str">
        <f t="shared" si="3"/>
        <v>Enero de 2013</v>
      </c>
      <c r="B5" s="1" t="s">
        <v>2385</v>
      </c>
      <c r="C5" s="1" t="str">
        <f t="shared" si="4"/>
        <v>Enero 9 de 2013</v>
      </c>
      <c r="D5" s="3">
        <v>1771.31</v>
      </c>
      <c r="E5" s="3">
        <v>3.7699999999999818</v>
      </c>
      <c r="F5" t="str">
        <f t="shared" si="0"/>
        <v>2013</v>
      </c>
      <c r="G5" t="str">
        <f t="shared" si="1"/>
        <v>Enero</v>
      </c>
      <c r="H5" t="str">
        <f t="shared" si="2"/>
        <v>9</v>
      </c>
    </row>
    <row r="6" spans="1:8" x14ac:dyDescent="0.3">
      <c r="A6" t="str">
        <f t="shared" si="3"/>
        <v>Enero de 2013</v>
      </c>
      <c r="B6" s="1" t="s">
        <v>2386</v>
      </c>
      <c r="C6" s="1" t="str">
        <f t="shared" si="4"/>
        <v>Enero 11 de 2013</v>
      </c>
      <c r="D6" s="3">
        <v>1761.5</v>
      </c>
      <c r="E6" s="3">
        <v>-9.8099999999999454</v>
      </c>
      <c r="F6" t="str">
        <f t="shared" si="0"/>
        <v>2013</v>
      </c>
      <c r="G6" t="str">
        <f t="shared" si="1"/>
        <v>Enero</v>
      </c>
      <c r="H6" t="str">
        <f t="shared" si="2"/>
        <v>11</v>
      </c>
    </row>
    <row r="7" spans="1:8" x14ac:dyDescent="0.3">
      <c r="A7" t="str">
        <f t="shared" si="3"/>
        <v>Enero de 2013</v>
      </c>
      <c r="B7" s="1" t="s">
        <v>2387</v>
      </c>
      <c r="C7" s="1" t="str">
        <f t="shared" si="4"/>
        <v>Enero 14 de 2013</v>
      </c>
      <c r="D7" s="3">
        <v>1762.38</v>
      </c>
      <c r="E7" s="3">
        <v>0.88000000000010914</v>
      </c>
      <c r="F7" t="str">
        <f t="shared" si="0"/>
        <v>2013</v>
      </c>
      <c r="G7" t="str">
        <f t="shared" si="1"/>
        <v>Enero</v>
      </c>
      <c r="H7" t="str">
        <f t="shared" si="2"/>
        <v>14</v>
      </c>
    </row>
    <row r="8" spans="1:8" x14ac:dyDescent="0.3">
      <c r="A8" t="str">
        <f t="shared" si="3"/>
        <v>Enero de 2013</v>
      </c>
      <c r="B8" s="1" t="s">
        <v>2388</v>
      </c>
      <c r="C8" s="1" t="str">
        <f t="shared" si="4"/>
        <v>Enero 16 de 2013</v>
      </c>
      <c r="D8" s="3">
        <v>1769.88</v>
      </c>
      <c r="E8" s="3">
        <v>7.5</v>
      </c>
      <c r="F8" t="str">
        <f t="shared" si="0"/>
        <v>2013</v>
      </c>
      <c r="G8" t="str">
        <f t="shared" si="1"/>
        <v>Enero</v>
      </c>
      <c r="H8" t="str">
        <f t="shared" si="2"/>
        <v>16</v>
      </c>
    </row>
    <row r="9" spans="1:8" x14ac:dyDescent="0.3">
      <c r="A9" t="str">
        <f t="shared" si="3"/>
        <v>Enero de 2013</v>
      </c>
      <c r="B9" s="1" t="s">
        <v>2389</v>
      </c>
      <c r="C9" s="1" t="str">
        <f t="shared" si="4"/>
        <v>Enero 17 de 2013</v>
      </c>
      <c r="D9" s="3">
        <v>1775.15</v>
      </c>
      <c r="E9" s="3">
        <v>5.2699999999999818</v>
      </c>
      <c r="F9" t="str">
        <f t="shared" si="0"/>
        <v>2013</v>
      </c>
      <c r="G9" t="str">
        <f t="shared" si="1"/>
        <v>Enero</v>
      </c>
      <c r="H9" t="str">
        <f t="shared" si="2"/>
        <v>17</v>
      </c>
    </row>
    <row r="10" spans="1:8" x14ac:dyDescent="0.3">
      <c r="A10" t="str">
        <f t="shared" si="3"/>
        <v>Enero de 2013</v>
      </c>
      <c r="B10" s="1" t="s">
        <v>2390</v>
      </c>
      <c r="C10" s="1" t="str">
        <f t="shared" si="4"/>
        <v>Enero 21 de 2013</v>
      </c>
      <c r="D10" s="3">
        <v>1767.74</v>
      </c>
      <c r="E10" s="3">
        <v>-7.4100000000000819</v>
      </c>
      <c r="F10" t="str">
        <f t="shared" si="0"/>
        <v>2013</v>
      </c>
      <c r="G10" t="str">
        <f t="shared" si="1"/>
        <v>Enero</v>
      </c>
      <c r="H10" t="str">
        <f t="shared" si="2"/>
        <v>21</v>
      </c>
    </row>
    <row r="11" spans="1:8" x14ac:dyDescent="0.3">
      <c r="A11" t="str">
        <f t="shared" si="3"/>
        <v>Enero de 2013</v>
      </c>
      <c r="B11" s="1" t="s">
        <v>2391</v>
      </c>
      <c r="C11" s="1" t="str">
        <f t="shared" si="4"/>
        <v>Enero 22 de 2013</v>
      </c>
      <c r="D11" s="3">
        <v>1767.74</v>
      </c>
      <c r="E11" s="3">
        <v>0</v>
      </c>
      <c r="F11" t="str">
        <f t="shared" si="0"/>
        <v>2013</v>
      </c>
      <c r="G11" t="str">
        <f t="shared" si="1"/>
        <v>Enero</v>
      </c>
      <c r="H11" t="str">
        <f t="shared" si="2"/>
        <v>22</v>
      </c>
    </row>
    <row r="12" spans="1:8" x14ac:dyDescent="0.3">
      <c r="A12" t="str">
        <f t="shared" si="3"/>
        <v>Enero de 2013</v>
      </c>
      <c r="B12" s="1" t="s">
        <v>2392</v>
      </c>
      <c r="C12" s="1" t="str">
        <f t="shared" si="4"/>
        <v>Enero 23 de 2013</v>
      </c>
      <c r="D12" s="3">
        <v>1776.96</v>
      </c>
      <c r="E12" s="3">
        <v>9.2200000000000273</v>
      </c>
      <c r="F12" t="str">
        <f t="shared" si="0"/>
        <v>2013</v>
      </c>
      <c r="G12" t="str">
        <f t="shared" si="1"/>
        <v>Enero</v>
      </c>
      <c r="H12" t="str">
        <f t="shared" si="2"/>
        <v>23</v>
      </c>
    </row>
    <row r="13" spans="1:8" x14ac:dyDescent="0.3">
      <c r="A13" t="str">
        <f t="shared" si="3"/>
        <v>Enero de 2013</v>
      </c>
      <c r="B13" s="1" t="s">
        <v>2393</v>
      </c>
      <c r="C13" s="1" t="str">
        <f t="shared" si="4"/>
        <v>Enero 24 de 2013</v>
      </c>
      <c r="D13" s="3">
        <v>1778.69</v>
      </c>
      <c r="E13" s="3">
        <v>1.7300000000000182</v>
      </c>
      <c r="F13" t="str">
        <f t="shared" si="0"/>
        <v>2013</v>
      </c>
      <c r="G13" t="str">
        <f t="shared" si="1"/>
        <v>Enero</v>
      </c>
      <c r="H13" t="str">
        <f t="shared" si="2"/>
        <v>24</v>
      </c>
    </row>
    <row r="14" spans="1:8" x14ac:dyDescent="0.3">
      <c r="A14" t="str">
        <f t="shared" si="3"/>
        <v>Enero de 2013</v>
      </c>
      <c r="B14" s="1" t="s">
        <v>2394</v>
      </c>
      <c r="C14" s="1" t="str">
        <f t="shared" si="4"/>
        <v>Enero 25 de 2013</v>
      </c>
      <c r="D14" s="3">
        <v>1779.73</v>
      </c>
      <c r="E14" s="3">
        <v>1.0399999999999636</v>
      </c>
      <c r="F14" t="str">
        <f t="shared" si="0"/>
        <v>2013</v>
      </c>
      <c r="G14" t="str">
        <f t="shared" si="1"/>
        <v>Enero</v>
      </c>
      <c r="H14" t="str">
        <f t="shared" si="2"/>
        <v>25</v>
      </c>
    </row>
    <row r="15" spans="1:8" x14ac:dyDescent="0.3">
      <c r="A15" t="str">
        <f t="shared" si="3"/>
        <v>Enero de 2013</v>
      </c>
      <c r="B15" s="1" t="s">
        <v>2395</v>
      </c>
      <c r="C15" s="1" t="str">
        <f t="shared" si="4"/>
        <v>Enero 28 de 2013</v>
      </c>
      <c r="D15" s="3">
        <v>1779.25</v>
      </c>
      <c r="E15" s="3">
        <v>-0.48000000000001819</v>
      </c>
      <c r="F15" t="str">
        <f t="shared" si="0"/>
        <v>2013</v>
      </c>
      <c r="G15" t="str">
        <f t="shared" si="1"/>
        <v>Enero</v>
      </c>
      <c r="H15" t="str">
        <f t="shared" si="2"/>
        <v>28</v>
      </c>
    </row>
    <row r="16" spans="1:8" x14ac:dyDescent="0.3">
      <c r="A16" t="str">
        <f t="shared" si="3"/>
        <v>Enero de 2013</v>
      </c>
      <c r="B16" s="1" t="s">
        <v>2396</v>
      </c>
      <c r="C16" s="1" t="str">
        <f t="shared" si="4"/>
        <v>Enero 29 de 2013</v>
      </c>
      <c r="D16" s="3">
        <v>1779.84</v>
      </c>
      <c r="E16" s="3">
        <v>0.58999999999991815</v>
      </c>
      <c r="F16" t="str">
        <f t="shared" si="0"/>
        <v>2013</v>
      </c>
      <c r="G16" t="str">
        <f t="shared" si="1"/>
        <v>Enero</v>
      </c>
      <c r="H16" t="str">
        <f t="shared" si="2"/>
        <v>29</v>
      </c>
    </row>
    <row r="17" spans="1:8" x14ac:dyDescent="0.3">
      <c r="A17" t="str">
        <f t="shared" si="3"/>
        <v>Enero de 2013</v>
      </c>
      <c r="B17" s="1" t="s">
        <v>2397</v>
      </c>
      <c r="C17" s="1" t="str">
        <f t="shared" si="4"/>
        <v>Enero 30 de 2013</v>
      </c>
      <c r="D17" s="3">
        <v>1776.09</v>
      </c>
      <c r="E17" s="3">
        <v>-3.75</v>
      </c>
      <c r="F17" t="str">
        <f t="shared" si="0"/>
        <v>2013</v>
      </c>
      <c r="G17" t="str">
        <f t="shared" si="1"/>
        <v>Enero</v>
      </c>
      <c r="H17" t="str">
        <f t="shared" si="2"/>
        <v>30</v>
      </c>
    </row>
    <row r="18" spans="1:8" x14ac:dyDescent="0.3">
      <c r="A18" t="str">
        <f t="shared" si="3"/>
        <v>Enero de 2013</v>
      </c>
      <c r="B18" s="1" t="s">
        <v>2398</v>
      </c>
      <c r="C18" s="1" t="str">
        <f t="shared" si="4"/>
        <v>Enero 31 de 2013</v>
      </c>
      <c r="D18" s="3">
        <v>1773.24</v>
      </c>
      <c r="E18" s="3">
        <v>-2.8499999999999091</v>
      </c>
      <c r="F18" t="str">
        <f t="shared" si="0"/>
        <v>2013</v>
      </c>
      <c r="G18" t="str">
        <f t="shared" si="1"/>
        <v>Enero</v>
      </c>
      <c r="H18" t="str">
        <f t="shared" si="2"/>
        <v>31</v>
      </c>
    </row>
    <row r="19" spans="1:8" x14ac:dyDescent="0.3">
      <c r="A19" t="str">
        <f t="shared" si="3"/>
        <v>Febrero de 2013</v>
      </c>
      <c r="B19" s="1" t="s">
        <v>2399</v>
      </c>
      <c r="C19" s="1" t="str">
        <f t="shared" si="4"/>
        <v>Febrero 1 de 2013</v>
      </c>
      <c r="D19" s="3">
        <v>1775.65</v>
      </c>
      <c r="E19" s="3">
        <v>2.4100000000000819</v>
      </c>
      <c r="F19" t="str">
        <f t="shared" si="0"/>
        <v>2013</v>
      </c>
      <c r="G19" t="str">
        <f t="shared" si="1"/>
        <v>Febrero</v>
      </c>
      <c r="H19" t="str">
        <f t="shared" si="2"/>
        <v>1</v>
      </c>
    </row>
    <row r="20" spans="1:8" x14ac:dyDescent="0.3">
      <c r="A20" t="str">
        <f t="shared" si="3"/>
        <v>Febrero de 2013</v>
      </c>
      <c r="B20" s="1" t="s">
        <v>2400</v>
      </c>
      <c r="C20" s="1" t="str">
        <f t="shared" si="4"/>
        <v>Febrero 4 de 2013</v>
      </c>
      <c r="D20" s="3">
        <v>1775.65</v>
      </c>
      <c r="E20" s="3">
        <v>0</v>
      </c>
      <c r="F20" t="str">
        <f t="shared" si="0"/>
        <v>2013</v>
      </c>
      <c r="G20" t="str">
        <f t="shared" si="1"/>
        <v>Febrero</v>
      </c>
      <c r="H20" t="str">
        <f t="shared" si="2"/>
        <v>4</v>
      </c>
    </row>
    <row r="21" spans="1:8" x14ac:dyDescent="0.3">
      <c r="A21" t="str">
        <f t="shared" si="3"/>
        <v>Febrero de 2013</v>
      </c>
      <c r="B21" s="1" t="s">
        <v>2401</v>
      </c>
      <c r="C21" s="1" t="str">
        <f t="shared" si="4"/>
        <v>Febrero 5 de 2013</v>
      </c>
      <c r="D21" s="3">
        <v>1785.92</v>
      </c>
      <c r="E21" s="3">
        <v>10.269999999999982</v>
      </c>
      <c r="F21" t="str">
        <f t="shared" si="0"/>
        <v>2013</v>
      </c>
      <c r="G21" t="str">
        <f t="shared" si="1"/>
        <v>Febrero</v>
      </c>
      <c r="H21" t="str">
        <f t="shared" si="2"/>
        <v>5</v>
      </c>
    </row>
    <row r="22" spans="1:8" x14ac:dyDescent="0.3">
      <c r="A22" t="str">
        <f t="shared" si="3"/>
        <v>Febrero de 2013</v>
      </c>
      <c r="B22" s="1" t="s">
        <v>2402</v>
      </c>
      <c r="C22" s="1" t="str">
        <f t="shared" si="4"/>
        <v>Febrero 6 de 2013</v>
      </c>
      <c r="D22" s="3">
        <v>1789.09</v>
      </c>
      <c r="E22" s="3">
        <v>3.1699999999998454</v>
      </c>
      <c r="F22" t="str">
        <f t="shared" si="0"/>
        <v>2013</v>
      </c>
      <c r="G22" t="str">
        <f t="shared" si="1"/>
        <v>Febrero</v>
      </c>
      <c r="H22" t="str">
        <f t="shared" si="2"/>
        <v>6</v>
      </c>
    </row>
    <row r="23" spans="1:8" x14ac:dyDescent="0.3">
      <c r="A23" t="str">
        <f t="shared" si="3"/>
        <v>Febrero de 2013</v>
      </c>
      <c r="B23" s="1" t="s">
        <v>2403</v>
      </c>
      <c r="C23" s="1" t="str">
        <f t="shared" si="4"/>
        <v>Febrero 7 de 2013</v>
      </c>
      <c r="D23" s="3">
        <v>1791.24</v>
      </c>
      <c r="E23" s="3">
        <v>2.1500000000000909</v>
      </c>
      <c r="F23" t="str">
        <f t="shared" si="0"/>
        <v>2013</v>
      </c>
      <c r="G23" t="str">
        <f t="shared" si="1"/>
        <v>Febrero</v>
      </c>
      <c r="H23" t="str">
        <f t="shared" si="2"/>
        <v>7</v>
      </c>
    </row>
    <row r="24" spans="1:8" x14ac:dyDescent="0.3">
      <c r="A24" t="str">
        <f t="shared" si="3"/>
        <v>Febrero de 2013</v>
      </c>
      <c r="B24" s="1" t="s">
        <v>2404</v>
      </c>
      <c r="C24" s="1" t="str">
        <f t="shared" si="4"/>
        <v>Febrero 8 de 2013</v>
      </c>
      <c r="D24" s="3">
        <v>1795.21</v>
      </c>
      <c r="E24" s="3">
        <v>3.9700000000000273</v>
      </c>
      <c r="F24" t="str">
        <f t="shared" si="0"/>
        <v>2013</v>
      </c>
      <c r="G24" t="str">
        <f t="shared" si="1"/>
        <v>Febrero</v>
      </c>
      <c r="H24" t="str">
        <f t="shared" si="2"/>
        <v>8</v>
      </c>
    </row>
    <row r="25" spans="1:8" x14ac:dyDescent="0.3">
      <c r="A25" t="str">
        <f t="shared" si="3"/>
        <v>Febrero de 2013</v>
      </c>
      <c r="B25" s="1" t="s">
        <v>2405</v>
      </c>
      <c r="C25" s="1" t="str">
        <f t="shared" si="4"/>
        <v>Febrero 11 de 2013</v>
      </c>
      <c r="D25" s="3">
        <v>1790.61</v>
      </c>
      <c r="E25" s="3">
        <v>-4.6000000000001364</v>
      </c>
      <c r="F25" t="str">
        <f t="shared" si="0"/>
        <v>2013</v>
      </c>
      <c r="G25" t="str">
        <f t="shared" si="1"/>
        <v>Febrero</v>
      </c>
      <c r="H25" t="str">
        <f t="shared" si="2"/>
        <v>11</v>
      </c>
    </row>
    <row r="26" spans="1:8" x14ac:dyDescent="0.3">
      <c r="A26" t="str">
        <f t="shared" si="3"/>
        <v>Febrero de 2013</v>
      </c>
      <c r="B26" s="1" t="s">
        <v>2406</v>
      </c>
      <c r="C26" s="1" t="str">
        <f t="shared" si="4"/>
        <v>Febrero 12 de 2013</v>
      </c>
      <c r="D26" s="3">
        <v>1784.71</v>
      </c>
      <c r="E26" s="3">
        <v>-5.8999999999998636</v>
      </c>
      <c r="F26" t="str">
        <f t="shared" si="0"/>
        <v>2013</v>
      </c>
      <c r="G26" t="str">
        <f t="shared" si="1"/>
        <v>Febrero</v>
      </c>
      <c r="H26" t="str">
        <f t="shared" si="2"/>
        <v>12</v>
      </c>
    </row>
    <row r="27" spans="1:8" x14ac:dyDescent="0.3">
      <c r="A27" t="str">
        <f t="shared" si="3"/>
        <v>Febrero de 2013</v>
      </c>
      <c r="B27" s="1" t="s">
        <v>2407</v>
      </c>
      <c r="C27" s="1" t="str">
        <f t="shared" si="4"/>
        <v>Febrero 13 de 2013</v>
      </c>
      <c r="D27" s="3">
        <v>1783.2</v>
      </c>
      <c r="E27" s="3">
        <v>-1.5099999999999909</v>
      </c>
      <c r="F27" t="str">
        <f t="shared" si="0"/>
        <v>2013</v>
      </c>
      <c r="G27" t="str">
        <f t="shared" si="1"/>
        <v>Febrero</v>
      </c>
      <c r="H27" t="str">
        <f t="shared" si="2"/>
        <v>13</v>
      </c>
    </row>
    <row r="28" spans="1:8" x14ac:dyDescent="0.3">
      <c r="A28" t="str">
        <f t="shared" si="3"/>
        <v>Febrero de 2013</v>
      </c>
      <c r="B28" s="1" t="s">
        <v>2408</v>
      </c>
      <c r="C28" s="1" t="str">
        <f t="shared" si="4"/>
        <v>Febrero 14 de 2013</v>
      </c>
      <c r="D28" s="3">
        <v>1777.72</v>
      </c>
      <c r="E28" s="3">
        <v>-5.4800000000000182</v>
      </c>
      <c r="F28" t="str">
        <f t="shared" si="0"/>
        <v>2013</v>
      </c>
      <c r="G28" t="str">
        <f t="shared" si="1"/>
        <v>Febrero</v>
      </c>
      <c r="H28" t="str">
        <f t="shared" si="2"/>
        <v>14</v>
      </c>
    </row>
    <row r="29" spans="1:8" x14ac:dyDescent="0.3">
      <c r="A29" t="str">
        <f t="shared" si="3"/>
        <v>Febrero de 2013</v>
      </c>
      <c r="B29" s="1" t="s">
        <v>2409</v>
      </c>
      <c r="C29" s="1" t="str">
        <f t="shared" si="4"/>
        <v>Febrero 15 de 2013</v>
      </c>
      <c r="D29" s="3">
        <v>1783.19</v>
      </c>
      <c r="E29" s="3">
        <v>5.4700000000000273</v>
      </c>
      <c r="F29" t="str">
        <f t="shared" si="0"/>
        <v>2013</v>
      </c>
      <c r="G29" t="str">
        <f t="shared" si="1"/>
        <v>Febrero</v>
      </c>
      <c r="H29" t="str">
        <f t="shared" si="2"/>
        <v>15</v>
      </c>
    </row>
    <row r="30" spans="1:8" x14ac:dyDescent="0.3">
      <c r="A30" t="str">
        <f t="shared" si="3"/>
        <v>Febrero de 2013</v>
      </c>
      <c r="B30" s="1" t="s">
        <v>2410</v>
      </c>
      <c r="C30" s="1" t="str">
        <f t="shared" si="4"/>
        <v>Febrero 18 de 2013</v>
      </c>
      <c r="D30" s="3">
        <v>1785.41</v>
      </c>
      <c r="E30" s="3">
        <v>2.2200000000000273</v>
      </c>
      <c r="F30" t="str">
        <f t="shared" si="0"/>
        <v>2013</v>
      </c>
      <c r="G30" t="str">
        <f t="shared" si="1"/>
        <v>Febrero</v>
      </c>
      <c r="H30" t="str">
        <f t="shared" si="2"/>
        <v>18</v>
      </c>
    </row>
    <row r="31" spans="1:8" x14ac:dyDescent="0.3">
      <c r="A31" t="str">
        <f t="shared" si="3"/>
        <v>Febrero de 2013</v>
      </c>
      <c r="B31" s="1" t="s">
        <v>2411</v>
      </c>
      <c r="C31" s="1" t="str">
        <f t="shared" si="4"/>
        <v>Febrero 19 de 2013</v>
      </c>
      <c r="D31" s="3">
        <v>1785.41</v>
      </c>
      <c r="E31" s="3">
        <v>0</v>
      </c>
      <c r="F31" t="str">
        <f t="shared" si="0"/>
        <v>2013</v>
      </c>
      <c r="G31" t="str">
        <f t="shared" si="1"/>
        <v>Febrero</v>
      </c>
      <c r="H31" t="str">
        <f t="shared" si="2"/>
        <v>19</v>
      </c>
    </row>
    <row r="32" spans="1:8" x14ac:dyDescent="0.3">
      <c r="A32" t="str">
        <f t="shared" si="3"/>
        <v>Febrero de 2013</v>
      </c>
      <c r="B32" s="1" t="s">
        <v>2412</v>
      </c>
      <c r="C32" s="1" t="str">
        <f t="shared" si="4"/>
        <v>Febrero 20 de 2013</v>
      </c>
      <c r="D32" s="3">
        <v>1794.63</v>
      </c>
      <c r="E32" s="3">
        <v>9.2200000000000273</v>
      </c>
      <c r="F32" t="str">
        <f t="shared" si="0"/>
        <v>2013</v>
      </c>
      <c r="G32" t="str">
        <f t="shared" si="1"/>
        <v>Febrero</v>
      </c>
      <c r="H32" t="str">
        <f t="shared" si="2"/>
        <v>20</v>
      </c>
    </row>
    <row r="33" spans="1:8" x14ac:dyDescent="0.3">
      <c r="A33" t="str">
        <f t="shared" si="3"/>
        <v>Febrero de 2013</v>
      </c>
      <c r="B33" s="1" t="s">
        <v>2413</v>
      </c>
      <c r="C33" s="1" t="str">
        <f t="shared" si="4"/>
        <v>Febrero 21 de 2013</v>
      </c>
      <c r="D33" s="3">
        <v>1791.33</v>
      </c>
      <c r="E33" s="3">
        <v>-3.3000000000001819</v>
      </c>
      <c r="F33" t="str">
        <f t="shared" si="0"/>
        <v>2013</v>
      </c>
      <c r="G33" t="str">
        <f t="shared" si="1"/>
        <v>Febrero</v>
      </c>
      <c r="H33" t="str">
        <f t="shared" si="2"/>
        <v>21</v>
      </c>
    </row>
    <row r="34" spans="1:8" x14ac:dyDescent="0.3">
      <c r="A34" t="str">
        <f t="shared" si="3"/>
        <v>Febrero de 2013</v>
      </c>
      <c r="B34" s="1" t="s">
        <v>2414</v>
      </c>
      <c r="C34" s="1" t="str">
        <f t="shared" si="4"/>
        <v>Febrero 22 de 2013</v>
      </c>
      <c r="D34" s="3">
        <v>1798.21</v>
      </c>
      <c r="E34" s="3">
        <v>6.8800000000001091</v>
      </c>
      <c r="F34" t="str">
        <f t="shared" si="0"/>
        <v>2013</v>
      </c>
      <c r="G34" t="str">
        <f t="shared" si="1"/>
        <v>Febrero</v>
      </c>
      <c r="H34" t="str">
        <f t="shared" si="2"/>
        <v>22</v>
      </c>
    </row>
    <row r="35" spans="1:8" x14ac:dyDescent="0.3">
      <c r="A35" t="str">
        <f t="shared" si="3"/>
        <v>Febrero de 2013</v>
      </c>
      <c r="B35" s="1" t="s">
        <v>2415</v>
      </c>
      <c r="C35" s="1" t="str">
        <f t="shared" si="4"/>
        <v>Febrero 25 de 2013</v>
      </c>
      <c r="D35" s="3">
        <v>1800.7</v>
      </c>
      <c r="E35" s="3">
        <v>2.4900000000000091</v>
      </c>
      <c r="F35" t="str">
        <f t="shared" si="0"/>
        <v>2013</v>
      </c>
      <c r="G35" t="str">
        <f t="shared" si="1"/>
        <v>Febrero</v>
      </c>
      <c r="H35" t="str">
        <f t="shared" si="2"/>
        <v>25</v>
      </c>
    </row>
    <row r="36" spans="1:8" x14ac:dyDescent="0.3">
      <c r="A36" t="str">
        <f t="shared" si="3"/>
        <v>Febrero de 2013</v>
      </c>
      <c r="B36" s="1" t="s">
        <v>2416</v>
      </c>
      <c r="C36" s="1" t="str">
        <f t="shared" si="4"/>
        <v>Febrero 26 de 2013</v>
      </c>
      <c r="D36" s="3">
        <v>1806.11</v>
      </c>
      <c r="E36" s="3">
        <v>5.4099999999998545</v>
      </c>
      <c r="F36" t="str">
        <f t="shared" si="0"/>
        <v>2013</v>
      </c>
      <c r="G36" t="str">
        <f t="shared" si="1"/>
        <v>Febrero</v>
      </c>
      <c r="H36" t="str">
        <f t="shared" si="2"/>
        <v>26</v>
      </c>
    </row>
    <row r="37" spans="1:8" x14ac:dyDescent="0.3">
      <c r="A37" t="str">
        <f t="shared" si="3"/>
        <v>Febrero de 2013</v>
      </c>
      <c r="B37" s="1" t="s">
        <v>2417</v>
      </c>
      <c r="C37" s="1" t="str">
        <f t="shared" si="4"/>
        <v>Febrero 27 de 2013</v>
      </c>
      <c r="D37" s="3">
        <v>1818.54</v>
      </c>
      <c r="E37" s="3">
        <v>12.430000000000064</v>
      </c>
      <c r="F37" t="str">
        <f t="shared" si="0"/>
        <v>2013</v>
      </c>
      <c r="G37" t="str">
        <f t="shared" si="1"/>
        <v>Febrero</v>
      </c>
      <c r="H37" t="str">
        <f t="shared" si="2"/>
        <v>27</v>
      </c>
    </row>
    <row r="38" spans="1:8" x14ac:dyDescent="0.3">
      <c r="A38" t="str">
        <f t="shared" si="3"/>
        <v>Febrero de 2013</v>
      </c>
      <c r="B38" s="1" t="s">
        <v>2418</v>
      </c>
      <c r="C38" s="1" t="str">
        <f t="shared" si="4"/>
        <v>Febrero 28 de 2013</v>
      </c>
      <c r="D38" s="3">
        <v>1816.42</v>
      </c>
      <c r="E38" s="3">
        <v>-2.1199999999998909</v>
      </c>
      <c r="F38" t="str">
        <f t="shared" si="0"/>
        <v>2013</v>
      </c>
      <c r="G38" t="str">
        <f t="shared" si="1"/>
        <v>Febrero</v>
      </c>
      <c r="H38" t="str">
        <f t="shared" si="2"/>
        <v>28</v>
      </c>
    </row>
    <row r="39" spans="1:8" x14ac:dyDescent="0.3">
      <c r="A39" t="str">
        <f t="shared" si="3"/>
        <v>Marzo de 2013</v>
      </c>
      <c r="B39" s="1" t="s">
        <v>2419</v>
      </c>
      <c r="C39" s="1" t="str">
        <f t="shared" si="4"/>
        <v>Marzo 1 de 2013</v>
      </c>
      <c r="D39" s="3">
        <v>1814.28</v>
      </c>
      <c r="E39" s="3">
        <v>-2.1400000000001</v>
      </c>
      <c r="F39" t="str">
        <f t="shared" si="0"/>
        <v>2013</v>
      </c>
      <c r="G39" t="str">
        <f t="shared" si="1"/>
        <v>Marzo</v>
      </c>
      <c r="H39" t="str">
        <f t="shared" si="2"/>
        <v>1</v>
      </c>
    </row>
    <row r="40" spans="1:8" x14ac:dyDescent="0.3">
      <c r="A40" t="str">
        <f t="shared" si="3"/>
        <v>Marzo de 2013</v>
      </c>
      <c r="B40" s="1" t="s">
        <v>2420</v>
      </c>
      <c r="C40" s="1" t="str">
        <f t="shared" si="4"/>
        <v>Marzo 4 de 2013</v>
      </c>
      <c r="D40" s="3">
        <v>1816.48</v>
      </c>
      <c r="E40" s="3">
        <v>2.2000000000000455</v>
      </c>
      <c r="F40" t="str">
        <f t="shared" si="0"/>
        <v>2013</v>
      </c>
      <c r="G40" t="str">
        <f t="shared" si="1"/>
        <v>Marzo</v>
      </c>
      <c r="H40" t="str">
        <f t="shared" si="2"/>
        <v>4</v>
      </c>
    </row>
    <row r="41" spans="1:8" x14ac:dyDescent="0.3">
      <c r="A41" t="str">
        <f t="shared" si="3"/>
        <v>Marzo de 2013</v>
      </c>
      <c r="B41" s="1" t="s">
        <v>2421</v>
      </c>
      <c r="C41" s="1" t="str">
        <f t="shared" si="4"/>
        <v>Marzo 5 de 2013</v>
      </c>
      <c r="D41" s="3">
        <v>1813.53</v>
      </c>
      <c r="E41" s="3">
        <v>-2.9500000000000455</v>
      </c>
      <c r="F41" t="str">
        <f t="shared" si="0"/>
        <v>2013</v>
      </c>
      <c r="G41" t="str">
        <f t="shared" si="1"/>
        <v>Marzo</v>
      </c>
      <c r="H41" t="str">
        <f t="shared" si="2"/>
        <v>5</v>
      </c>
    </row>
    <row r="42" spans="1:8" x14ac:dyDescent="0.3">
      <c r="A42" t="str">
        <f t="shared" si="3"/>
        <v>Marzo de 2013</v>
      </c>
      <c r="B42" s="1" t="s">
        <v>2422</v>
      </c>
      <c r="C42" s="1" t="str">
        <f t="shared" si="4"/>
        <v>Marzo 6 de 2013</v>
      </c>
      <c r="D42" s="3">
        <v>1809.65</v>
      </c>
      <c r="E42" s="3">
        <v>-3.8799999999998818</v>
      </c>
      <c r="F42" t="str">
        <f t="shared" si="0"/>
        <v>2013</v>
      </c>
      <c r="G42" t="str">
        <f t="shared" si="1"/>
        <v>Marzo</v>
      </c>
      <c r="H42" t="str">
        <f t="shared" si="2"/>
        <v>6</v>
      </c>
    </row>
    <row r="43" spans="1:8" x14ac:dyDescent="0.3">
      <c r="A43" t="str">
        <f t="shared" si="3"/>
        <v>Marzo de 2013</v>
      </c>
      <c r="B43" s="1" t="s">
        <v>2423</v>
      </c>
      <c r="C43" s="1" t="str">
        <f t="shared" si="4"/>
        <v>Marzo 7 de 2013</v>
      </c>
      <c r="D43" s="3">
        <v>1808</v>
      </c>
      <c r="E43" s="3">
        <v>-1.6500000000000909</v>
      </c>
      <c r="F43" t="str">
        <f t="shared" si="0"/>
        <v>2013</v>
      </c>
      <c r="G43" t="str">
        <f t="shared" si="1"/>
        <v>Marzo</v>
      </c>
      <c r="H43" t="str">
        <f t="shared" si="2"/>
        <v>7</v>
      </c>
    </row>
    <row r="44" spans="1:8" x14ac:dyDescent="0.3">
      <c r="A44" t="str">
        <f t="shared" si="3"/>
        <v>Marzo de 2013</v>
      </c>
      <c r="B44" s="1" t="s">
        <v>2424</v>
      </c>
      <c r="C44" s="1" t="str">
        <f t="shared" si="4"/>
        <v>Marzo 8 de 2013</v>
      </c>
      <c r="D44" s="3">
        <v>1803.65</v>
      </c>
      <c r="E44" s="3">
        <v>-4.3499999999999091</v>
      </c>
      <c r="F44" t="str">
        <f t="shared" si="0"/>
        <v>2013</v>
      </c>
      <c r="G44" t="str">
        <f t="shared" si="1"/>
        <v>Marzo</v>
      </c>
      <c r="H44" t="str">
        <f t="shared" si="2"/>
        <v>8</v>
      </c>
    </row>
    <row r="45" spans="1:8" x14ac:dyDescent="0.3">
      <c r="A45" t="str">
        <f t="shared" si="3"/>
        <v>Marzo de 2013</v>
      </c>
      <c r="B45" s="1" t="s">
        <v>2425</v>
      </c>
      <c r="C45" s="1" t="str">
        <f t="shared" si="4"/>
        <v>Marzo 11 de 2013</v>
      </c>
      <c r="D45" s="3">
        <v>1800.45</v>
      </c>
      <c r="E45" s="3">
        <v>-3.2000000000000455</v>
      </c>
      <c r="F45" t="str">
        <f t="shared" si="0"/>
        <v>2013</v>
      </c>
      <c r="G45" t="str">
        <f t="shared" si="1"/>
        <v>Marzo</v>
      </c>
      <c r="H45" t="str">
        <f t="shared" si="2"/>
        <v>11</v>
      </c>
    </row>
    <row r="46" spans="1:8" x14ac:dyDescent="0.3">
      <c r="A46" t="str">
        <f t="shared" si="3"/>
        <v>Marzo de 2013</v>
      </c>
      <c r="B46" s="1" t="s">
        <v>2426</v>
      </c>
      <c r="C46" s="1" t="str">
        <f t="shared" si="4"/>
        <v>Marzo 12 de 2013</v>
      </c>
      <c r="D46" s="3">
        <v>1801.2</v>
      </c>
      <c r="E46" s="3">
        <v>0.75</v>
      </c>
      <c r="F46" t="str">
        <f t="shared" si="0"/>
        <v>2013</v>
      </c>
      <c r="G46" t="str">
        <f t="shared" si="1"/>
        <v>Marzo</v>
      </c>
      <c r="H46" t="str">
        <f t="shared" si="2"/>
        <v>12</v>
      </c>
    </row>
    <row r="47" spans="1:8" x14ac:dyDescent="0.3">
      <c r="A47" t="str">
        <f t="shared" si="3"/>
        <v>Marzo de 2013</v>
      </c>
      <c r="B47" s="1" t="s">
        <v>2427</v>
      </c>
      <c r="C47" s="1" t="str">
        <f t="shared" si="4"/>
        <v>Marzo 13 de 2013</v>
      </c>
      <c r="D47" s="3">
        <v>1801.64</v>
      </c>
      <c r="E47" s="3">
        <v>0.44000000000005457</v>
      </c>
      <c r="F47" t="str">
        <f t="shared" si="0"/>
        <v>2013</v>
      </c>
      <c r="G47" t="str">
        <f t="shared" si="1"/>
        <v>Marzo</v>
      </c>
      <c r="H47" t="str">
        <f t="shared" si="2"/>
        <v>13</v>
      </c>
    </row>
    <row r="48" spans="1:8" x14ac:dyDescent="0.3">
      <c r="A48" t="str">
        <f t="shared" si="3"/>
        <v>Marzo de 2013</v>
      </c>
      <c r="B48" s="1" t="s">
        <v>2428</v>
      </c>
      <c r="C48" s="1" t="str">
        <f t="shared" si="4"/>
        <v>Marzo 14 de 2013</v>
      </c>
      <c r="D48" s="3">
        <v>1798.56</v>
      </c>
      <c r="E48" s="3">
        <v>-3.0800000000001546</v>
      </c>
      <c r="F48" t="str">
        <f t="shared" si="0"/>
        <v>2013</v>
      </c>
      <c r="G48" t="str">
        <f t="shared" si="1"/>
        <v>Marzo</v>
      </c>
      <c r="H48" t="str">
        <f t="shared" si="2"/>
        <v>14</v>
      </c>
    </row>
    <row r="49" spans="1:8" x14ac:dyDescent="0.3">
      <c r="A49" t="str">
        <f t="shared" si="3"/>
        <v>Marzo de 2013</v>
      </c>
      <c r="B49" s="1" t="s">
        <v>2429</v>
      </c>
      <c r="C49" s="1" t="str">
        <f t="shared" si="4"/>
        <v>Marzo 15 de 2013</v>
      </c>
      <c r="D49" s="3">
        <v>1797.28</v>
      </c>
      <c r="E49" s="3">
        <v>-1.2799999999999727</v>
      </c>
      <c r="F49" t="str">
        <f t="shared" si="0"/>
        <v>2013</v>
      </c>
      <c r="G49" t="str">
        <f t="shared" si="1"/>
        <v>Marzo</v>
      </c>
      <c r="H49" t="str">
        <f t="shared" si="2"/>
        <v>15</v>
      </c>
    </row>
    <row r="50" spans="1:8" x14ac:dyDescent="0.3">
      <c r="A50" t="str">
        <f t="shared" si="3"/>
        <v>Marzo de 2013</v>
      </c>
      <c r="B50" s="1" t="s">
        <v>2430</v>
      </c>
      <c r="C50" s="1" t="str">
        <f t="shared" si="4"/>
        <v>Marzo 18 de 2013</v>
      </c>
      <c r="D50" s="3">
        <v>1804.06</v>
      </c>
      <c r="E50" s="3">
        <v>6.7799999999999727</v>
      </c>
      <c r="F50" t="str">
        <f t="shared" si="0"/>
        <v>2013</v>
      </c>
      <c r="G50" t="str">
        <f t="shared" si="1"/>
        <v>Marzo</v>
      </c>
      <c r="H50" t="str">
        <f t="shared" si="2"/>
        <v>18</v>
      </c>
    </row>
    <row r="51" spans="1:8" x14ac:dyDescent="0.3">
      <c r="A51" t="str">
        <f t="shared" si="3"/>
        <v>Marzo de 2013</v>
      </c>
      <c r="B51" s="1" t="s">
        <v>2431</v>
      </c>
      <c r="C51" s="1" t="str">
        <f t="shared" si="4"/>
        <v>Marzo 19 de 2013</v>
      </c>
      <c r="D51" s="3">
        <v>1809.58</v>
      </c>
      <c r="E51" s="3">
        <v>5.5199999999999818</v>
      </c>
      <c r="F51" t="str">
        <f t="shared" si="0"/>
        <v>2013</v>
      </c>
      <c r="G51" t="str">
        <f t="shared" si="1"/>
        <v>Marzo</v>
      </c>
      <c r="H51" t="str">
        <f t="shared" si="2"/>
        <v>19</v>
      </c>
    </row>
    <row r="52" spans="1:8" x14ac:dyDescent="0.3">
      <c r="A52" t="str">
        <f t="shared" si="3"/>
        <v>Marzo de 2013</v>
      </c>
      <c r="B52" s="1" t="s">
        <v>2432</v>
      </c>
      <c r="C52" s="1" t="str">
        <f t="shared" si="4"/>
        <v>Marzo 20 de 2013</v>
      </c>
      <c r="D52" s="3">
        <v>1809.83</v>
      </c>
      <c r="E52" s="3">
        <v>0.25</v>
      </c>
      <c r="F52" t="str">
        <f t="shared" si="0"/>
        <v>2013</v>
      </c>
      <c r="G52" t="str">
        <f t="shared" si="1"/>
        <v>Marzo</v>
      </c>
      <c r="H52" t="str">
        <f t="shared" si="2"/>
        <v>20</v>
      </c>
    </row>
    <row r="53" spans="1:8" x14ac:dyDescent="0.3">
      <c r="A53" t="str">
        <f t="shared" si="3"/>
        <v>Marzo de 2013</v>
      </c>
      <c r="B53" s="1" t="s">
        <v>2433</v>
      </c>
      <c r="C53" s="1" t="str">
        <f t="shared" si="4"/>
        <v>Marzo 21 de 2013</v>
      </c>
      <c r="D53" s="3">
        <v>1812.35</v>
      </c>
      <c r="E53" s="3">
        <v>2.5199999999999818</v>
      </c>
      <c r="F53" t="str">
        <f t="shared" si="0"/>
        <v>2013</v>
      </c>
      <c r="G53" t="str">
        <f t="shared" si="1"/>
        <v>Marzo</v>
      </c>
      <c r="H53" t="str">
        <f t="shared" si="2"/>
        <v>21</v>
      </c>
    </row>
    <row r="54" spans="1:8" x14ac:dyDescent="0.3">
      <c r="A54" t="str">
        <f t="shared" si="3"/>
        <v>Marzo de 2013</v>
      </c>
      <c r="B54" s="1" t="s">
        <v>2434</v>
      </c>
      <c r="C54" s="1" t="str">
        <f t="shared" si="4"/>
        <v>Marzo 22 de 2013</v>
      </c>
      <c r="D54" s="3">
        <v>1822.78</v>
      </c>
      <c r="E54" s="3">
        <v>10.430000000000064</v>
      </c>
      <c r="F54" t="str">
        <f t="shared" si="0"/>
        <v>2013</v>
      </c>
      <c r="G54" t="str">
        <f t="shared" si="1"/>
        <v>Marzo</v>
      </c>
      <c r="H54" t="str">
        <f t="shared" si="2"/>
        <v>22</v>
      </c>
    </row>
    <row r="55" spans="1:8" x14ac:dyDescent="0.3">
      <c r="A55" t="str">
        <f t="shared" si="3"/>
        <v>Marzo de 2013</v>
      </c>
      <c r="B55" s="1" t="s">
        <v>2435</v>
      </c>
      <c r="C55" s="1" t="str">
        <f t="shared" si="4"/>
        <v>Marzo 26 de 2013</v>
      </c>
      <c r="D55" s="3">
        <v>1825.79</v>
      </c>
      <c r="E55" s="3">
        <v>3.0099999999999909</v>
      </c>
      <c r="F55" t="str">
        <f t="shared" si="0"/>
        <v>2013</v>
      </c>
      <c r="G55" t="str">
        <f t="shared" si="1"/>
        <v>Marzo</v>
      </c>
      <c r="H55" t="str">
        <f t="shared" si="2"/>
        <v>26</v>
      </c>
    </row>
    <row r="56" spans="1:8" x14ac:dyDescent="0.3">
      <c r="A56" t="str">
        <f t="shared" si="3"/>
        <v>Marzo de 2013</v>
      </c>
      <c r="B56" s="1" t="s">
        <v>2436</v>
      </c>
      <c r="C56" s="1" t="str">
        <f t="shared" si="4"/>
        <v>Marzo 27 de 2013</v>
      </c>
      <c r="D56" s="3">
        <v>1828.95</v>
      </c>
      <c r="E56" s="3">
        <v>3.1600000000000819</v>
      </c>
      <c r="F56" t="str">
        <f t="shared" si="0"/>
        <v>2013</v>
      </c>
      <c r="G56" t="str">
        <f t="shared" si="1"/>
        <v>Marzo</v>
      </c>
      <c r="H56" t="str">
        <f t="shared" si="2"/>
        <v>27</v>
      </c>
    </row>
    <row r="57" spans="1:8" x14ac:dyDescent="0.3">
      <c r="A57" t="str">
        <f t="shared" si="3"/>
        <v>Abril de 2013</v>
      </c>
      <c r="B57" s="1" t="s">
        <v>2437</v>
      </c>
      <c r="C57" s="1" t="str">
        <f t="shared" si="4"/>
        <v>Abril 1 de 2013</v>
      </c>
      <c r="D57" s="3">
        <v>1832.2</v>
      </c>
      <c r="E57" s="3">
        <v>3.25</v>
      </c>
      <c r="F57" t="str">
        <f t="shared" si="0"/>
        <v>2013</v>
      </c>
      <c r="G57" t="str">
        <f t="shared" si="1"/>
        <v>Abril</v>
      </c>
      <c r="H57" t="str">
        <f t="shared" si="2"/>
        <v>1</v>
      </c>
    </row>
    <row r="58" spans="1:8" x14ac:dyDescent="0.3">
      <c r="A58" t="str">
        <f t="shared" si="3"/>
        <v>Abril de 2013</v>
      </c>
      <c r="B58" s="1" t="s">
        <v>2438</v>
      </c>
      <c r="C58" s="1" t="str">
        <f t="shared" si="4"/>
        <v>Abril 2 de 2013</v>
      </c>
      <c r="D58" s="3">
        <v>1823.12</v>
      </c>
      <c r="E58" s="3">
        <v>-9.0800000000001546</v>
      </c>
      <c r="F58" t="str">
        <f t="shared" si="0"/>
        <v>2013</v>
      </c>
      <c r="G58" t="str">
        <f t="shared" si="1"/>
        <v>Abril</v>
      </c>
      <c r="H58" t="str">
        <f t="shared" si="2"/>
        <v>2</v>
      </c>
    </row>
    <row r="59" spans="1:8" x14ac:dyDescent="0.3">
      <c r="A59" t="str">
        <f t="shared" si="3"/>
        <v>Abril de 2013</v>
      </c>
      <c r="B59" s="1" t="s">
        <v>2439</v>
      </c>
      <c r="C59" s="1" t="str">
        <f t="shared" si="4"/>
        <v>Abril 3 de 2013</v>
      </c>
      <c r="D59" s="3">
        <v>1817.14</v>
      </c>
      <c r="E59" s="3">
        <v>-5.9799999999997908</v>
      </c>
      <c r="F59" t="str">
        <f t="shared" si="0"/>
        <v>2013</v>
      </c>
      <c r="G59" t="str">
        <f t="shared" si="1"/>
        <v>Abril</v>
      </c>
      <c r="H59" t="str">
        <f t="shared" si="2"/>
        <v>3</v>
      </c>
    </row>
    <row r="60" spans="1:8" x14ac:dyDescent="0.3">
      <c r="A60" t="str">
        <f t="shared" si="3"/>
        <v>Abril de 2013</v>
      </c>
      <c r="B60" s="1" t="s">
        <v>2440</v>
      </c>
      <c r="C60" s="1" t="str">
        <f t="shared" si="4"/>
        <v>Abril 4 de 2013</v>
      </c>
      <c r="D60" s="3">
        <v>1819.93</v>
      </c>
      <c r="E60" s="3">
        <v>2.7899999999999636</v>
      </c>
      <c r="F60" t="str">
        <f t="shared" si="0"/>
        <v>2013</v>
      </c>
      <c r="G60" t="str">
        <f t="shared" si="1"/>
        <v>Abril</v>
      </c>
      <c r="H60" t="str">
        <f t="shared" si="2"/>
        <v>4</v>
      </c>
    </row>
    <row r="61" spans="1:8" x14ac:dyDescent="0.3">
      <c r="A61" t="str">
        <f t="shared" si="3"/>
        <v>Abril de 2013</v>
      </c>
      <c r="B61" s="1" t="s">
        <v>2441</v>
      </c>
      <c r="C61" s="1" t="str">
        <f t="shared" si="4"/>
        <v>Abril 5 de 2013</v>
      </c>
      <c r="D61" s="3">
        <v>1829.01</v>
      </c>
      <c r="E61" s="3">
        <v>9.0799999999999272</v>
      </c>
      <c r="F61" t="str">
        <f t="shared" si="0"/>
        <v>2013</v>
      </c>
      <c r="G61" t="str">
        <f t="shared" si="1"/>
        <v>Abril</v>
      </c>
      <c r="H61" t="str">
        <f t="shared" si="2"/>
        <v>5</v>
      </c>
    </row>
    <row r="62" spans="1:8" x14ac:dyDescent="0.3">
      <c r="A62" t="str">
        <f t="shared" si="3"/>
        <v>Abril de 2013</v>
      </c>
      <c r="B62" s="1" t="s">
        <v>2442</v>
      </c>
      <c r="C62" s="1" t="str">
        <f t="shared" si="4"/>
        <v>Abril 8 de 2013</v>
      </c>
      <c r="D62" s="3">
        <v>1826.88</v>
      </c>
      <c r="E62" s="3">
        <v>-2.1299999999998818</v>
      </c>
      <c r="F62" t="str">
        <f t="shared" si="0"/>
        <v>2013</v>
      </c>
      <c r="G62" t="str">
        <f t="shared" si="1"/>
        <v>Abril</v>
      </c>
      <c r="H62" t="str">
        <f t="shared" si="2"/>
        <v>8</v>
      </c>
    </row>
    <row r="63" spans="1:8" x14ac:dyDescent="0.3">
      <c r="A63" t="str">
        <f t="shared" si="3"/>
        <v>Abril de 2013</v>
      </c>
      <c r="B63" s="1" t="s">
        <v>2443</v>
      </c>
      <c r="C63" s="1" t="str">
        <f t="shared" si="4"/>
        <v>Abril 9 de 2013</v>
      </c>
      <c r="D63" s="3">
        <v>1817.66</v>
      </c>
      <c r="E63" s="3">
        <v>-9.2200000000000273</v>
      </c>
      <c r="F63" t="str">
        <f t="shared" si="0"/>
        <v>2013</v>
      </c>
      <c r="G63" t="str">
        <f t="shared" si="1"/>
        <v>Abril</v>
      </c>
      <c r="H63" t="str">
        <f t="shared" si="2"/>
        <v>9</v>
      </c>
    </row>
    <row r="64" spans="1:8" x14ac:dyDescent="0.3">
      <c r="A64" t="str">
        <f t="shared" si="3"/>
        <v>Abril de 2013</v>
      </c>
      <c r="B64" s="1" t="s">
        <v>2444</v>
      </c>
      <c r="C64" s="1" t="str">
        <f t="shared" si="4"/>
        <v>Abril 10 de 2013</v>
      </c>
      <c r="D64" s="3">
        <v>1813.11</v>
      </c>
      <c r="E64" s="3">
        <v>-4.5500000000001819</v>
      </c>
      <c r="F64" t="str">
        <f t="shared" si="0"/>
        <v>2013</v>
      </c>
      <c r="G64" t="str">
        <f t="shared" si="1"/>
        <v>Abril</v>
      </c>
      <c r="H64" t="str">
        <f t="shared" si="2"/>
        <v>10</v>
      </c>
    </row>
    <row r="65" spans="1:8" x14ac:dyDescent="0.3">
      <c r="A65" t="str">
        <f t="shared" si="3"/>
        <v>Abril de 2013</v>
      </c>
      <c r="B65" s="1" t="s">
        <v>2445</v>
      </c>
      <c r="C65" s="1" t="str">
        <f t="shared" si="4"/>
        <v>Abril 11 de 2013</v>
      </c>
      <c r="D65" s="3">
        <v>1821.2</v>
      </c>
      <c r="E65" s="3">
        <v>8.0900000000001455</v>
      </c>
      <c r="F65" t="str">
        <f t="shared" si="0"/>
        <v>2013</v>
      </c>
      <c r="G65" t="str">
        <f t="shared" si="1"/>
        <v>Abril</v>
      </c>
      <c r="H65" t="str">
        <f t="shared" si="2"/>
        <v>11</v>
      </c>
    </row>
    <row r="66" spans="1:8" x14ac:dyDescent="0.3">
      <c r="A66" t="str">
        <f t="shared" si="3"/>
        <v>Abril de 2013</v>
      </c>
      <c r="B66" s="1" t="s">
        <v>2446</v>
      </c>
      <c r="C66" s="1" t="str">
        <f t="shared" si="4"/>
        <v>Abril 12 de 2013</v>
      </c>
      <c r="D66" s="3">
        <v>1823.84</v>
      </c>
      <c r="E66" s="3">
        <v>2.6399999999998727</v>
      </c>
      <c r="F66" t="str">
        <f t="shared" ref="F66:F129" si="5">RIGHT(B66,4)</f>
        <v>2013</v>
      </c>
      <c r="G66" t="str">
        <f t="shared" ref="G66:G129" si="6">MID(B66,FIND(" ",B66,1)+1,FIND(" ",B66,FIND(" ",B66,1)+1)-FIND(" ",B66,1)-1)</f>
        <v>Abril</v>
      </c>
      <c r="H66" t="str">
        <f t="shared" ref="H66:H129" si="7">MID(B66,1,FIND(" ",B66,1)-1)</f>
        <v>12</v>
      </c>
    </row>
    <row r="67" spans="1:8" x14ac:dyDescent="0.3">
      <c r="A67" t="str">
        <f t="shared" ref="A67:A130" si="8">_xlfn.CONCAT(G67," de ",F67)</f>
        <v>Abril de 2013</v>
      </c>
      <c r="B67" s="1" t="s">
        <v>2447</v>
      </c>
      <c r="C67" s="1" t="str">
        <f t="shared" ref="C67:C130" si="9">_xlfn.CONCAT(G67," ",H67," de ",F67)</f>
        <v>Abril 15 de 2013</v>
      </c>
      <c r="D67" s="3">
        <v>1827.79</v>
      </c>
      <c r="E67" s="3">
        <v>3.9500000000000455</v>
      </c>
      <c r="F67" t="str">
        <f t="shared" si="5"/>
        <v>2013</v>
      </c>
      <c r="G67" t="str">
        <f t="shared" si="6"/>
        <v>Abril</v>
      </c>
      <c r="H67" t="str">
        <f t="shared" si="7"/>
        <v>15</v>
      </c>
    </row>
    <row r="68" spans="1:8" x14ac:dyDescent="0.3">
      <c r="A68" t="str">
        <f t="shared" si="8"/>
        <v>Abril de 2013</v>
      </c>
      <c r="B68" s="1" t="s">
        <v>2448</v>
      </c>
      <c r="C68" s="1" t="str">
        <f t="shared" si="9"/>
        <v>Abril 16 de 2013</v>
      </c>
      <c r="D68" s="3">
        <v>1834.86</v>
      </c>
      <c r="E68" s="3">
        <v>7.0699999999999363</v>
      </c>
      <c r="F68" t="str">
        <f t="shared" si="5"/>
        <v>2013</v>
      </c>
      <c r="G68" t="str">
        <f t="shared" si="6"/>
        <v>Abril</v>
      </c>
      <c r="H68" t="str">
        <f t="shared" si="7"/>
        <v>16</v>
      </c>
    </row>
    <row r="69" spans="1:8" x14ac:dyDescent="0.3">
      <c r="A69" t="str">
        <f t="shared" si="8"/>
        <v>Abril de 2013</v>
      </c>
      <c r="B69" s="1" t="s">
        <v>2449</v>
      </c>
      <c r="C69" s="1" t="str">
        <f t="shared" si="9"/>
        <v>Abril 17 de 2013</v>
      </c>
      <c r="D69" s="3">
        <v>1833.98</v>
      </c>
      <c r="E69" s="3">
        <v>-0.87999999999988177</v>
      </c>
      <c r="F69" t="str">
        <f t="shared" si="5"/>
        <v>2013</v>
      </c>
      <c r="G69" t="str">
        <f t="shared" si="6"/>
        <v>Abril</v>
      </c>
      <c r="H69" t="str">
        <f t="shared" si="7"/>
        <v>17</v>
      </c>
    </row>
    <row r="70" spans="1:8" x14ac:dyDescent="0.3">
      <c r="A70" t="str">
        <f t="shared" si="8"/>
        <v>Abril de 2013</v>
      </c>
      <c r="B70" s="1" t="s">
        <v>2450</v>
      </c>
      <c r="C70" s="1" t="str">
        <f t="shared" si="9"/>
        <v>Abril 18 de 2013</v>
      </c>
      <c r="D70" s="3">
        <v>1846.46</v>
      </c>
      <c r="E70" s="3">
        <v>12.480000000000018</v>
      </c>
      <c r="F70" t="str">
        <f t="shared" si="5"/>
        <v>2013</v>
      </c>
      <c r="G70" t="str">
        <f t="shared" si="6"/>
        <v>Abril</v>
      </c>
      <c r="H70" t="str">
        <f t="shared" si="7"/>
        <v>18</v>
      </c>
    </row>
    <row r="71" spans="1:8" x14ac:dyDescent="0.3">
      <c r="A71" t="str">
        <f t="shared" si="8"/>
        <v>Abril de 2013</v>
      </c>
      <c r="B71" s="1" t="s">
        <v>2451</v>
      </c>
      <c r="C71" s="1" t="str">
        <f t="shared" si="9"/>
        <v>Abril 19 de 2013</v>
      </c>
      <c r="D71" s="3">
        <v>1847.02</v>
      </c>
      <c r="E71" s="3">
        <v>0.55999999999994543</v>
      </c>
      <c r="F71" t="str">
        <f t="shared" si="5"/>
        <v>2013</v>
      </c>
      <c r="G71" t="str">
        <f t="shared" si="6"/>
        <v>Abril</v>
      </c>
      <c r="H71" t="str">
        <f t="shared" si="7"/>
        <v>19</v>
      </c>
    </row>
    <row r="72" spans="1:8" x14ac:dyDescent="0.3">
      <c r="A72" t="str">
        <f t="shared" si="8"/>
        <v>Abril de 2013</v>
      </c>
      <c r="B72" s="1" t="s">
        <v>2452</v>
      </c>
      <c r="C72" s="1" t="str">
        <f t="shared" si="9"/>
        <v>Abril 22 de 2013</v>
      </c>
      <c r="D72" s="3">
        <v>1835.57</v>
      </c>
      <c r="E72" s="3">
        <v>-11.450000000000045</v>
      </c>
      <c r="F72" t="str">
        <f t="shared" si="5"/>
        <v>2013</v>
      </c>
      <c r="G72" t="str">
        <f t="shared" si="6"/>
        <v>Abril</v>
      </c>
      <c r="H72" t="str">
        <f t="shared" si="7"/>
        <v>22</v>
      </c>
    </row>
    <row r="73" spans="1:8" x14ac:dyDescent="0.3">
      <c r="A73" t="str">
        <f t="shared" si="8"/>
        <v>Abril de 2013</v>
      </c>
      <c r="B73" s="1" t="s">
        <v>2453</v>
      </c>
      <c r="C73" s="1" t="str">
        <f t="shared" si="9"/>
        <v>Abril 23 de 2013</v>
      </c>
      <c r="D73" s="3">
        <v>1841.14</v>
      </c>
      <c r="E73" s="3">
        <v>5.5700000000001637</v>
      </c>
      <c r="F73" t="str">
        <f t="shared" si="5"/>
        <v>2013</v>
      </c>
      <c r="G73" t="str">
        <f t="shared" si="6"/>
        <v>Abril</v>
      </c>
      <c r="H73" t="str">
        <f t="shared" si="7"/>
        <v>23</v>
      </c>
    </row>
    <row r="74" spans="1:8" x14ac:dyDescent="0.3">
      <c r="A74" t="str">
        <f t="shared" si="8"/>
        <v>Abril de 2013</v>
      </c>
      <c r="B74" s="1" t="s">
        <v>2454</v>
      </c>
      <c r="C74" s="1" t="str">
        <f t="shared" si="9"/>
        <v>Abril 24 de 2013</v>
      </c>
      <c r="D74" s="3">
        <v>1838.03</v>
      </c>
      <c r="E74" s="3">
        <v>-3.1100000000001273</v>
      </c>
      <c r="F74" t="str">
        <f t="shared" si="5"/>
        <v>2013</v>
      </c>
      <c r="G74" t="str">
        <f t="shared" si="6"/>
        <v>Abril</v>
      </c>
      <c r="H74" t="str">
        <f t="shared" si="7"/>
        <v>24</v>
      </c>
    </row>
    <row r="75" spans="1:8" x14ac:dyDescent="0.3">
      <c r="A75" t="str">
        <f t="shared" si="8"/>
        <v>Abril de 2013</v>
      </c>
      <c r="B75" s="1" t="s">
        <v>2455</v>
      </c>
      <c r="C75" s="1" t="str">
        <f t="shared" si="9"/>
        <v>Abril 25 de 2013</v>
      </c>
      <c r="D75" s="3">
        <v>1836.79</v>
      </c>
      <c r="E75" s="3">
        <v>-1.2400000000000091</v>
      </c>
      <c r="F75" t="str">
        <f t="shared" si="5"/>
        <v>2013</v>
      </c>
      <c r="G75" t="str">
        <f t="shared" si="6"/>
        <v>Abril</v>
      </c>
      <c r="H75" t="str">
        <f t="shared" si="7"/>
        <v>25</v>
      </c>
    </row>
    <row r="76" spans="1:8" x14ac:dyDescent="0.3">
      <c r="A76" t="str">
        <f t="shared" si="8"/>
        <v>Abril de 2013</v>
      </c>
      <c r="B76" s="1" t="s">
        <v>2456</v>
      </c>
      <c r="C76" s="1" t="str">
        <f t="shared" si="9"/>
        <v>Abril 26 de 2013</v>
      </c>
      <c r="D76" s="3">
        <v>1830.84</v>
      </c>
      <c r="E76" s="3">
        <v>-5.9500000000000455</v>
      </c>
      <c r="F76" t="str">
        <f t="shared" si="5"/>
        <v>2013</v>
      </c>
      <c r="G76" t="str">
        <f t="shared" si="6"/>
        <v>Abril</v>
      </c>
      <c r="H76" t="str">
        <f t="shared" si="7"/>
        <v>26</v>
      </c>
    </row>
    <row r="77" spans="1:8" x14ac:dyDescent="0.3">
      <c r="A77" t="str">
        <f t="shared" si="8"/>
        <v>Abril de 2013</v>
      </c>
      <c r="B77" s="1" t="s">
        <v>2457</v>
      </c>
      <c r="C77" s="1" t="str">
        <f t="shared" si="9"/>
        <v>Abril 29 de 2013</v>
      </c>
      <c r="D77" s="3">
        <v>1833.7</v>
      </c>
      <c r="E77" s="3">
        <v>2.8600000000001273</v>
      </c>
      <c r="F77" t="str">
        <f t="shared" si="5"/>
        <v>2013</v>
      </c>
      <c r="G77" t="str">
        <f t="shared" si="6"/>
        <v>Abril</v>
      </c>
      <c r="H77" t="str">
        <f t="shared" si="7"/>
        <v>29</v>
      </c>
    </row>
    <row r="78" spans="1:8" x14ac:dyDescent="0.3">
      <c r="A78" t="str">
        <f t="shared" si="8"/>
        <v>Abril de 2013</v>
      </c>
      <c r="B78" s="1" t="s">
        <v>2458</v>
      </c>
      <c r="C78" s="1" t="str">
        <f t="shared" si="9"/>
        <v>Abril 30 de 2013</v>
      </c>
      <c r="D78" s="3">
        <v>1828.79</v>
      </c>
      <c r="E78" s="3">
        <v>-4.9100000000000819</v>
      </c>
      <c r="F78" t="str">
        <f t="shared" si="5"/>
        <v>2013</v>
      </c>
      <c r="G78" t="str">
        <f t="shared" si="6"/>
        <v>Abril</v>
      </c>
      <c r="H78" t="str">
        <f t="shared" si="7"/>
        <v>30</v>
      </c>
    </row>
    <row r="79" spans="1:8" x14ac:dyDescent="0.3">
      <c r="A79" t="str">
        <f t="shared" si="8"/>
        <v>Mayo de 2013</v>
      </c>
      <c r="B79" s="1" t="s">
        <v>2459</v>
      </c>
      <c r="C79" s="1" t="str">
        <f t="shared" si="9"/>
        <v>Mayo 2 de 2013</v>
      </c>
      <c r="D79" s="3">
        <v>1825.83</v>
      </c>
      <c r="E79" s="3">
        <v>-2.9600000000000364</v>
      </c>
      <c r="F79" t="str">
        <f t="shared" si="5"/>
        <v>2013</v>
      </c>
      <c r="G79" t="str">
        <f t="shared" si="6"/>
        <v>Mayo</v>
      </c>
      <c r="H79" t="str">
        <f t="shared" si="7"/>
        <v>2</v>
      </c>
    </row>
    <row r="80" spans="1:8" x14ac:dyDescent="0.3">
      <c r="A80" t="str">
        <f t="shared" si="8"/>
        <v>Mayo de 2013</v>
      </c>
      <c r="B80" s="1" t="s">
        <v>2460</v>
      </c>
      <c r="C80" s="1" t="str">
        <f t="shared" si="9"/>
        <v>Mayo 3 de 2013</v>
      </c>
      <c r="D80" s="3">
        <v>1836.34</v>
      </c>
      <c r="E80" s="3">
        <v>10.509999999999991</v>
      </c>
      <c r="F80" t="str">
        <f t="shared" si="5"/>
        <v>2013</v>
      </c>
      <c r="G80" t="str">
        <f t="shared" si="6"/>
        <v>Mayo</v>
      </c>
      <c r="H80" t="str">
        <f t="shared" si="7"/>
        <v>3</v>
      </c>
    </row>
    <row r="81" spans="1:8" x14ac:dyDescent="0.3">
      <c r="A81" t="str">
        <f t="shared" si="8"/>
        <v>Mayo de 2013</v>
      </c>
      <c r="B81" s="1" t="s">
        <v>2461</v>
      </c>
      <c r="C81" s="1" t="str">
        <f t="shared" si="9"/>
        <v>Mayo 6 de 2013</v>
      </c>
      <c r="D81" s="3">
        <v>1835.88</v>
      </c>
      <c r="E81" s="3">
        <v>-0.45999999999980901</v>
      </c>
      <c r="F81" t="str">
        <f t="shared" si="5"/>
        <v>2013</v>
      </c>
      <c r="G81" t="str">
        <f t="shared" si="6"/>
        <v>Mayo</v>
      </c>
      <c r="H81" t="str">
        <f t="shared" si="7"/>
        <v>6</v>
      </c>
    </row>
    <row r="82" spans="1:8" x14ac:dyDescent="0.3">
      <c r="A82" t="str">
        <f t="shared" si="8"/>
        <v>Mayo de 2013</v>
      </c>
      <c r="B82" s="1" t="s">
        <v>2462</v>
      </c>
      <c r="C82" s="1" t="str">
        <f t="shared" si="9"/>
        <v>Mayo 7 de 2013</v>
      </c>
      <c r="D82" s="3">
        <v>1831.42</v>
      </c>
      <c r="E82" s="3">
        <v>-4.4600000000000364</v>
      </c>
      <c r="F82" t="str">
        <f t="shared" si="5"/>
        <v>2013</v>
      </c>
      <c r="G82" t="str">
        <f t="shared" si="6"/>
        <v>Mayo</v>
      </c>
      <c r="H82" t="str">
        <f t="shared" si="7"/>
        <v>7</v>
      </c>
    </row>
    <row r="83" spans="1:8" x14ac:dyDescent="0.3">
      <c r="A83" t="str">
        <f t="shared" si="8"/>
        <v>Mayo de 2013</v>
      </c>
      <c r="B83" s="1" t="s">
        <v>2463</v>
      </c>
      <c r="C83" s="1" t="str">
        <f t="shared" si="9"/>
        <v>Mayo 8 de 2013</v>
      </c>
      <c r="D83" s="3">
        <v>1827.13</v>
      </c>
      <c r="E83" s="3">
        <v>-4.2899999999999636</v>
      </c>
      <c r="F83" t="str">
        <f t="shared" si="5"/>
        <v>2013</v>
      </c>
      <c r="G83" t="str">
        <f t="shared" si="6"/>
        <v>Mayo</v>
      </c>
      <c r="H83" t="str">
        <f t="shared" si="7"/>
        <v>8</v>
      </c>
    </row>
    <row r="84" spans="1:8" x14ac:dyDescent="0.3">
      <c r="A84" t="str">
        <f t="shared" si="8"/>
        <v>Mayo de 2013</v>
      </c>
      <c r="B84" s="1" t="s">
        <v>2464</v>
      </c>
      <c r="C84" s="1" t="str">
        <f t="shared" si="9"/>
        <v>Mayo 9 de 2013</v>
      </c>
      <c r="D84" s="3">
        <v>1830.7</v>
      </c>
      <c r="E84" s="3">
        <v>3.5699999999999363</v>
      </c>
      <c r="F84" t="str">
        <f t="shared" si="5"/>
        <v>2013</v>
      </c>
      <c r="G84" t="str">
        <f t="shared" si="6"/>
        <v>Mayo</v>
      </c>
      <c r="H84" t="str">
        <f t="shared" si="7"/>
        <v>9</v>
      </c>
    </row>
    <row r="85" spans="1:8" x14ac:dyDescent="0.3">
      <c r="A85" t="str">
        <f t="shared" si="8"/>
        <v>Mayo de 2013</v>
      </c>
      <c r="B85" s="1" t="s">
        <v>2465</v>
      </c>
      <c r="C85" s="1" t="str">
        <f t="shared" si="9"/>
        <v>Mayo 10 de 2013</v>
      </c>
      <c r="D85" s="3">
        <v>1833.07</v>
      </c>
      <c r="E85" s="3">
        <v>2.3699999999998909</v>
      </c>
      <c r="F85" t="str">
        <f t="shared" si="5"/>
        <v>2013</v>
      </c>
      <c r="G85" t="str">
        <f t="shared" si="6"/>
        <v>Mayo</v>
      </c>
      <c r="H85" t="str">
        <f t="shared" si="7"/>
        <v>10</v>
      </c>
    </row>
    <row r="86" spans="1:8" x14ac:dyDescent="0.3">
      <c r="A86" t="str">
        <f t="shared" si="8"/>
        <v>Mayo de 2013</v>
      </c>
      <c r="B86" s="1" t="s">
        <v>2466</v>
      </c>
      <c r="C86" s="1" t="str">
        <f t="shared" si="9"/>
        <v>Mayo 14 de 2013</v>
      </c>
      <c r="D86" s="3">
        <v>1834.83</v>
      </c>
      <c r="E86" s="3">
        <v>1.7599999999999909</v>
      </c>
      <c r="F86" t="str">
        <f t="shared" si="5"/>
        <v>2013</v>
      </c>
      <c r="G86" t="str">
        <f t="shared" si="6"/>
        <v>Mayo</v>
      </c>
      <c r="H86" t="str">
        <f t="shared" si="7"/>
        <v>14</v>
      </c>
    </row>
    <row r="87" spans="1:8" x14ac:dyDescent="0.3">
      <c r="A87" t="str">
        <f t="shared" si="8"/>
        <v>Mayo de 2013</v>
      </c>
      <c r="B87" s="1" t="s">
        <v>2467</v>
      </c>
      <c r="C87" s="1" t="str">
        <f t="shared" si="9"/>
        <v>Mayo 15 de 2013</v>
      </c>
      <c r="D87" s="3">
        <v>1838.63</v>
      </c>
      <c r="E87" s="3">
        <v>3.8000000000001819</v>
      </c>
      <c r="F87" t="str">
        <f t="shared" si="5"/>
        <v>2013</v>
      </c>
      <c r="G87" t="str">
        <f t="shared" si="6"/>
        <v>Mayo</v>
      </c>
      <c r="H87" t="str">
        <f t="shared" si="7"/>
        <v>15</v>
      </c>
    </row>
    <row r="88" spans="1:8" x14ac:dyDescent="0.3">
      <c r="A88" t="str">
        <f t="shared" si="8"/>
        <v>Mayo de 2013</v>
      </c>
      <c r="B88" s="1" t="s">
        <v>2468</v>
      </c>
      <c r="C88" s="1" t="str">
        <f t="shared" si="9"/>
        <v>Mayo 16 de 2013</v>
      </c>
      <c r="D88" s="3">
        <v>1843.75</v>
      </c>
      <c r="E88" s="3">
        <v>5.1199999999998909</v>
      </c>
      <c r="F88" t="str">
        <f t="shared" si="5"/>
        <v>2013</v>
      </c>
      <c r="G88" t="str">
        <f t="shared" si="6"/>
        <v>Mayo</v>
      </c>
      <c r="H88" t="str">
        <f t="shared" si="7"/>
        <v>16</v>
      </c>
    </row>
    <row r="89" spans="1:8" x14ac:dyDescent="0.3">
      <c r="A89" t="str">
        <f t="shared" si="8"/>
        <v>Mayo de 2013</v>
      </c>
      <c r="B89" s="1" t="s">
        <v>2469</v>
      </c>
      <c r="C89" s="1" t="str">
        <f t="shared" si="9"/>
        <v>Mayo 17 de 2013</v>
      </c>
      <c r="D89" s="3">
        <v>1838.82</v>
      </c>
      <c r="E89" s="3">
        <v>-4.9300000000000637</v>
      </c>
      <c r="F89" t="str">
        <f t="shared" si="5"/>
        <v>2013</v>
      </c>
      <c r="G89" t="str">
        <f t="shared" si="6"/>
        <v>Mayo</v>
      </c>
      <c r="H89" t="str">
        <f t="shared" si="7"/>
        <v>17</v>
      </c>
    </row>
    <row r="90" spans="1:8" x14ac:dyDescent="0.3">
      <c r="A90" t="str">
        <f t="shared" si="8"/>
        <v>Mayo de 2013</v>
      </c>
      <c r="B90" s="1" t="s">
        <v>2470</v>
      </c>
      <c r="C90" s="1" t="str">
        <f t="shared" si="9"/>
        <v>Mayo 20 de 2013</v>
      </c>
      <c r="D90" s="3">
        <v>1841.35</v>
      </c>
      <c r="E90" s="3">
        <v>2.5299999999999727</v>
      </c>
      <c r="F90" t="str">
        <f t="shared" si="5"/>
        <v>2013</v>
      </c>
      <c r="G90" t="str">
        <f t="shared" si="6"/>
        <v>Mayo</v>
      </c>
      <c r="H90" t="str">
        <f t="shared" si="7"/>
        <v>20</v>
      </c>
    </row>
    <row r="91" spans="1:8" x14ac:dyDescent="0.3">
      <c r="A91" t="str">
        <f t="shared" si="8"/>
        <v>Mayo de 2013</v>
      </c>
      <c r="B91" s="1" t="s">
        <v>2471</v>
      </c>
      <c r="C91" s="1" t="str">
        <f t="shared" si="9"/>
        <v>Mayo 21 de 2013</v>
      </c>
      <c r="D91" s="3">
        <v>1842.59</v>
      </c>
      <c r="E91" s="3">
        <v>1.2400000000000091</v>
      </c>
      <c r="F91" t="str">
        <f t="shared" si="5"/>
        <v>2013</v>
      </c>
      <c r="G91" t="str">
        <f t="shared" si="6"/>
        <v>Mayo</v>
      </c>
      <c r="H91" t="str">
        <f t="shared" si="7"/>
        <v>21</v>
      </c>
    </row>
    <row r="92" spans="1:8" x14ac:dyDescent="0.3">
      <c r="A92" t="str">
        <f t="shared" si="8"/>
        <v>Mayo de 2013</v>
      </c>
      <c r="B92" s="1" t="s">
        <v>2472</v>
      </c>
      <c r="C92" s="1" t="str">
        <f t="shared" si="9"/>
        <v>Mayo 22 de 2013</v>
      </c>
      <c r="D92" s="3">
        <v>1846.76</v>
      </c>
      <c r="E92" s="3">
        <v>4.1700000000000728</v>
      </c>
      <c r="F92" t="str">
        <f t="shared" si="5"/>
        <v>2013</v>
      </c>
      <c r="G92" t="str">
        <f t="shared" si="6"/>
        <v>Mayo</v>
      </c>
      <c r="H92" t="str">
        <f t="shared" si="7"/>
        <v>22</v>
      </c>
    </row>
    <row r="93" spans="1:8" x14ac:dyDescent="0.3">
      <c r="A93" t="str">
        <f t="shared" si="8"/>
        <v>Mayo de 2013</v>
      </c>
      <c r="B93" s="1" t="s">
        <v>2473</v>
      </c>
      <c r="C93" s="1" t="str">
        <f t="shared" si="9"/>
        <v>Mayo 23 de 2013</v>
      </c>
      <c r="D93" s="3">
        <v>1850.55</v>
      </c>
      <c r="E93" s="3">
        <v>3.7899999999999636</v>
      </c>
      <c r="F93" t="str">
        <f t="shared" si="5"/>
        <v>2013</v>
      </c>
      <c r="G93" t="str">
        <f t="shared" si="6"/>
        <v>Mayo</v>
      </c>
      <c r="H93" t="str">
        <f t="shared" si="7"/>
        <v>23</v>
      </c>
    </row>
    <row r="94" spans="1:8" x14ac:dyDescent="0.3">
      <c r="A94" t="str">
        <f t="shared" si="8"/>
        <v>Mayo de 2013</v>
      </c>
      <c r="B94" s="1" t="s">
        <v>2474</v>
      </c>
      <c r="C94" s="1" t="str">
        <f t="shared" si="9"/>
        <v>Mayo 24 de 2013</v>
      </c>
      <c r="D94" s="3">
        <v>1864.02</v>
      </c>
      <c r="E94" s="3">
        <v>13.470000000000027</v>
      </c>
      <c r="F94" t="str">
        <f t="shared" si="5"/>
        <v>2013</v>
      </c>
      <c r="G94" t="str">
        <f t="shared" si="6"/>
        <v>Mayo</v>
      </c>
      <c r="H94" t="str">
        <f t="shared" si="7"/>
        <v>24</v>
      </c>
    </row>
    <row r="95" spans="1:8" x14ac:dyDescent="0.3">
      <c r="A95" t="str">
        <f t="shared" si="8"/>
        <v>Mayo de 2013</v>
      </c>
      <c r="B95" s="1" t="s">
        <v>2475</v>
      </c>
      <c r="C95" s="1" t="str">
        <f t="shared" si="9"/>
        <v>Mayo 27 de 2013</v>
      </c>
      <c r="D95" s="3">
        <v>1874.1</v>
      </c>
      <c r="E95" s="3">
        <v>10.079999999999927</v>
      </c>
      <c r="F95" t="str">
        <f t="shared" si="5"/>
        <v>2013</v>
      </c>
      <c r="G95" t="str">
        <f t="shared" si="6"/>
        <v>Mayo</v>
      </c>
      <c r="H95" t="str">
        <f t="shared" si="7"/>
        <v>27</v>
      </c>
    </row>
    <row r="96" spans="1:8" x14ac:dyDescent="0.3">
      <c r="A96" t="str">
        <f t="shared" si="8"/>
        <v>Mayo de 2013</v>
      </c>
      <c r="B96" s="1" t="s">
        <v>2476</v>
      </c>
      <c r="C96" s="1" t="str">
        <f t="shared" si="9"/>
        <v>Mayo 28 de 2013</v>
      </c>
      <c r="D96" s="3">
        <v>1874.1</v>
      </c>
      <c r="E96" s="3">
        <v>0</v>
      </c>
      <c r="F96" t="str">
        <f t="shared" si="5"/>
        <v>2013</v>
      </c>
      <c r="G96" t="str">
        <f t="shared" si="6"/>
        <v>Mayo</v>
      </c>
      <c r="H96" t="str">
        <f t="shared" si="7"/>
        <v>28</v>
      </c>
    </row>
    <row r="97" spans="1:8" x14ac:dyDescent="0.3">
      <c r="A97" t="str">
        <f t="shared" si="8"/>
        <v>Mayo de 2013</v>
      </c>
      <c r="B97" s="1" t="s">
        <v>2477</v>
      </c>
      <c r="C97" s="1" t="str">
        <f t="shared" si="9"/>
        <v>Mayo 29 de 2013</v>
      </c>
      <c r="D97" s="3">
        <v>1897.1</v>
      </c>
      <c r="E97" s="3">
        <v>23</v>
      </c>
      <c r="F97" t="str">
        <f t="shared" si="5"/>
        <v>2013</v>
      </c>
      <c r="G97" t="str">
        <f t="shared" si="6"/>
        <v>Mayo</v>
      </c>
      <c r="H97" t="str">
        <f t="shared" si="7"/>
        <v>29</v>
      </c>
    </row>
    <row r="98" spans="1:8" x14ac:dyDescent="0.3">
      <c r="A98" t="str">
        <f t="shared" si="8"/>
        <v>Mayo de 2013</v>
      </c>
      <c r="B98" s="1" t="s">
        <v>2478</v>
      </c>
      <c r="C98" s="1" t="str">
        <f t="shared" si="9"/>
        <v>Mayo 30 de 2013</v>
      </c>
      <c r="D98" s="3">
        <v>1894.13</v>
      </c>
      <c r="E98" s="3">
        <v>-2.9699999999997999</v>
      </c>
      <c r="F98" t="str">
        <f t="shared" si="5"/>
        <v>2013</v>
      </c>
      <c r="G98" t="str">
        <f t="shared" si="6"/>
        <v>Mayo</v>
      </c>
      <c r="H98" t="str">
        <f t="shared" si="7"/>
        <v>30</v>
      </c>
    </row>
    <row r="99" spans="1:8" x14ac:dyDescent="0.3">
      <c r="A99" t="str">
        <f t="shared" si="8"/>
        <v>Mayo de 2013</v>
      </c>
      <c r="B99" s="1" t="s">
        <v>2479</v>
      </c>
      <c r="C99" s="1" t="str">
        <f t="shared" si="9"/>
        <v>Mayo 31 de 2013</v>
      </c>
      <c r="D99" s="3">
        <v>1891.48</v>
      </c>
      <c r="E99" s="3">
        <v>-2.6500000000000909</v>
      </c>
      <c r="F99" t="str">
        <f t="shared" si="5"/>
        <v>2013</v>
      </c>
      <c r="G99" t="str">
        <f t="shared" si="6"/>
        <v>Mayo</v>
      </c>
      <c r="H99" t="str">
        <f t="shared" si="7"/>
        <v>31</v>
      </c>
    </row>
    <row r="100" spans="1:8" x14ac:dyDescent="0.3">
      <c r="A100" t="str">
        <f t="shared" si="8"/>
        <v>Junio de 2013</v>
      </c>
      <c r="B100" s="1" t="s">
        <v>2480</v>
      </c>
      <c r="C100" s="1" t="str">
        <f t="shared" si="9"/>
        <v>Junio 4 de 2013</v>
      </c>
      <c r="D100" s="3">
        <v>1907.76</v>
      </c>
      <c r="E100" s="3">
        <v>16.279999999999973</v>
      </c>
      <c r="F100" t="str">
        <f t="shared" si="5"/>
        <v>2013</v>
      </c>
      <c r="G100" t="str">
        <f t="shared" si="6"/>
        <v>Junio</v>
      </c>
      <c r="H100" t="str">
        <f t="shared" si="7"/>
        <v>4</v>
      </c>
    </row>
    <row r="101" spans="1:8" x14ac:dyDescent="0.3">
      <c r="A101" t="str">
        <f t="shared" si="8"/>
        <v>Junio de 2013</v>
      </c>
      <c r="B101" s="1" t="s">
        <v>2481</v>
      </c>
      <c r="C101" s="1" t="str">
        <f t="shared" si="9"/>
        <v>Junio 5 de 2013</v>
      </c>
      <c r="D101" s="3">
        <v>1894.4</v>
      </c>
      <c r="E101" s="3">
        <v>-13.3599999999999</v>
      </c>
      <c r="F101" t="str">
        <f t="shared" si="5"/>
        <v>2013</v>
      </c>
      <c r="G101" t="str">
        <f t="shared" si="6"/>
        <v>Junio</v>
      </c>
      <c r="H101" t="str">
        <f t="shared" si="7"/>
        <v>5</v>
      </c>
    </row>
    <row r="102" spans="1:8" x14ac:dyDescent="0.3">
      <c r="A102" t="str">
        <f t="shared" si="8"/>
        <v>Junio de 2013</v>
      </c>
      <c r="B102" s="1" t="s">
        <v>2482</v>
      </c>
      <c r="C102" s="1" t="str">
        <f t="shared" si="9"/>
        <v>Junio 6 de 2013</v>
      </c>
      <c r="D102" s="3">
        <v>1899.08</v>
      </c>
      <c r="E102" s="3">
        <v>4.6799999999998363</v>
      </c>
      <c r="F102" t="str">
        <f t="shared" si="5"/>
        <v>2013</v>
      </c>
      <c r="G102" t="str">
        <f t="shared" si="6"/>
        <v>Junio</v>
      </c>
      <c r="H102" t="str">
        <f t="shared" si="7"/>
        <v>6</v>
      </c>
    </row>
    <row r="103" spans="1:8" x14ac:dyDescent="0.3">
      <c r="A103" t="str">
        <f t="shared" si="8"/>
        <v>Junio de 2013</v>
      </c>
      <c r="B103" s="1" t="s">
        <v>2483</v>
      </c>
      <c r="C103" s="1" t="str">
        <f t="shared" si="9"/>
        <v>Junio 7 de 2013</v>
      </c>
      <c r="D103" s="3">
        <v>1907.88</v>
      </c>
      <c r="E103" s="3">
        <v>8.8000000000001819</v>
      </c>
      <c r="F103" t="str">
        <f t="shared" si="5"/>
        <v>2013</v>
      </c>
      <c r="G103" t="str">
        <f t="shared" si="6"/>
        <v>Junio</v>
      </c>
      <c r="H103" t="str">
        <f t="shared" si="7"/>
        <v>7</v>
      </c>
    </row>
    <row r="104" spans="1:8" x14ac:dyDescent="0.3">
      <c r="A104" t="str">
        <f t="shared" si="8"/>
        <v>Junio de 2013</v>
      </c>
      <c r="B104" s="1" t="s">
        <v>2484</v>
      </c>
      <c r="C104" s="1" t="str">
        <f t="shared" si="9"/>
        <v>Junio 11 de 2013</v>
      </c>
      <c r="D104" s="3">
        <v>1898.8</v>
      </c>
      <c r="E104" s="3">
        <v>-9.0800000000001546</v>
      </c>
      <c r="F104" t="str">
        <f t="shared" si="5"/>
        <v>2013</v>
      </c>
      <c r="G104" t="str">
        <f t="shared" si="6"/>
        <v>Junio</v>
      </c>
      <c r="H104" t="str">
        <f t="shared" si="7"/>
        <v>11</v>
      </c>
    </row>
    <row r="105" spans="1:8" x14ac:dyDescent="0.3">
      <c r="A105" t="str">
        <f t="shared" si="8"/>
        <v>Junio de 2013</v>
      </c>
      <c r="B105" s="1" t="s">
        <v>2485</v>
      </c>
      <c r="C105" s="1" t="str">
        <f t="shared" si="9"/>
        <v>Junio 12 de 2013</v>
      </c>
      <c r="D105" s="3">
        <v>1907.12</v>
      </c>
      <c r="E105" s="3">
        <v>8.3199999999999363</v>
      </c>
      <c r="F105" t="str">
        <f t="shared" si="5"/>
        <v>2013</v>
      </c>
      <c r="G105" t="str">
        <f t="shared" si="6"/>
        <v>Junio</v>
      </c>
      <c r="H105" t="str">
        <f t="shared" si="7"/>
        <v>12</v>
      </c>
    </row>
    <row r="106" spans="1:8" x14ac:dyDescent="0.3">
      <c r="A106" t="str">
        <f t="shared" si="8"/>
        <v>Junio de 2013</v>
      </c>
      <c r="B106" s="1" t="s">
        <v>2486</v>
      </c>
      <c r="C106" s="1" t="str">
        <f t="shared" si="9"/>
        <v>Junio 13 de 2013</v>
      </c>
      <c r="D106" s="3">
        <v>1897.53</v>
      </c>
      <c r="E106" s="3">
        <v>-9.5899999999999181</v>
      </c>
      <c r="F106" t="str">
        <f t="shared" si="5"/>
        <v>2013</v>
      </c>
      <c r="G106" t="str">
        <f t="shared" si="6"/>
        <v>Junio</v>
      </c>
      <c r="H106" t="str">
        <f t="shared" si="7"/>
        <v>13</v>
      </c>
    </row>
    <row r="107" spans="1:8" x14ac:dyDescent="0.3">
      <c r="A107" t="str">
        <f t="shared" si="8"/>
        <v>Junio de 2013</v>
      </c>
      <c r="B107" s="1" t="s">
        <v>2487</v>
      </c>
      <c r="C107" s="1" t="str">
        <f t="shared" si="9"/>
        <v>Junio 14 de 2013</v>
      </c>
      <c r="D107" s="3">
        <v>1895.01</v>
      </c>
      <c r="E107" s="3">
        <v>-2.5199999999999818</v>
      </c>
      <c r="F107" t="str">
        <f t="shared" si="5"/>
        <v>2013</v>
      </c>
      <c r="G107" t="str">
        <f t="shared" si="6"/>
        <v>Junio</v>
      </c>
      <c r="H107" t="str">
        <f t="shared" si="7"/>
        <v>14</v>
      </c>
    </row>
    <row r="108" spans="1:8" x14ac:dyDescent="0.3">
      <c r="A108" t="str">
        <f t="shared" si="8"/>
        <v>Junio de 2013</v>
      </c>
      <c r="B108" s="1" t="s">
        <v>2488</v>
      </c>
      <c r="C108" s="1" t="str">
        <f t="shared" si="9"/>
        <v>Junio 17 de 2013</v>
      </c>
      <c r="D108" s="3">
        <v>1882.38</v>
      </c>
      <c r="E108" s="3">
        <v>-12.629999999999882</v>
      </c>
      <c r="F108" t="str">
        <f t="shared" si="5"/>
        <v>2013</v>
      </c>
      <c r="G108" t="str">
        <f t="shared" si="6"/>
        <v>Junio</v>
      </c>
      <c r="H108" t="str">
        <f t="shared" si="7"/>
        <v>17</v>
      </c>
    </row>
    <row r="109" spans="1:8" x14ac:dyDescent="0.3">
      <c r="A109" t="str">
        <f t="shared" si="8"/>
        <v>Junio de 2013</v>
      </c>
      <c r="B109" s="1" t="s">
        <v>2489</v>
      </c>
      <c r="C109" s="1" t="str">
        <f t="shared" si="9"/>
        <v>Junio 18 de 2013</v>
      </c>
      <c r="D109" s="3">
        <v>1883.57</v>
      </c>
      <c r="E109" s="3">
        <v>1.1899999999998272</v>
      </c>
      <c r="F109" t="str">
        <f t="shared" si="5"/>
        <v>2013</v>
      </c>
      <c r="G109" t="str">
        <f t="shared" si="6"/>
        <v>Junio</v>
      </c>
      <c r="H109" t="str">
        <f t="shared" si="7"/>
        <v>18</v>
      </c>
    </row>
    <row r="110" spans="1:8" x14ac:dyDescent="0.3">
      <c r="A110" t="str">
        <f t="shared" si="8"/>
        <v>Junio de 2013</v>
      </c>
      <c r="B110" s="1" t="s">
        <v>2490</v>
      </c>
      <c r="C110" s="1" t="str">
        <f t="shared" si="9"/>
        <v>Junio 19 de 2013</v>
      </c>
      <c r="D110" s="3">
        <v>1902.47</v>
      </c>
      <c r="E110" s="3">
        <v>18.900000000000091</v>
      </c>
      <c r="F110" t="str">
        <f t="shared" si="5"/>
        <v>2013</v>
      </c>
      <c r="G110" t="str">
        <f t="shared" si="6"/>
        <v>Junio</v>
      </c>
      <c r="H110" t="str">
        <f t="shared" si="7"/>
        <v>19</v>
      </c>
    </row>
    <row r="111" spans="1:8" x14ac:dyDescent="0.3">
      <c r="A111" t="str">
        <f t="shared" si="8"/>
        <v>Junio de 2013</v>
      </c>
      <c r="B111" s="1" t="s">
        <v>2491</v>
      </c>
      <c r="C111" s="1" t="str">
        <f t="shared" si="9"/>
        <v>Junio 20 de 2013</v>
      </c>
      <c r="D111" s="3">
        <v>1900.87</v>
      </c>
      <c r="E111" s="3">
        <v>-1.6000000000001364</v>
      </c>
      <c r="F111" t="str">
        <f t="shared" si="5"/>
        <v>2013</v>
      </c>
      <c r="G111" t="str">
        <f t="shared" si="6"/>
        <v>Junio</v>
      </c>
      <c r="H111" t="str">
        <f t="shared" si="7"/>
        <v>20</v>
      </c>
    </row>
    <row r="112" spans="1:8" x14ac:dyDescent="0.3">
      <c r="A112" t="str">
        <f t="shared" si="8"/>
        <v>Junio de 2013</v>
      </c>
      <c r="B112" s="1" t="s">
        <v>2492</v>
      </c>
      <c r="C112" s="1" t="str">
        <f t="shared" si="9"/>
        <v>Junio 21 de 2013</v>
      </c>
      <c r="D112" s="3">
        <v>1937.26</v>
      </c>
      <c r="E112" s="3">
        <v>36.3900000000001</v>
      </c>
      <c r="F112" t="str">
        <f t="shared" si="5"/>
        <v>2013</v>
      </c>
      <c r="G112" t="str">
        <f t="shared" si="6"/>
        <v>Junio</v>
      </c>
      <c r="H112" t="str">
        <f t="shared" si="7"/>
        <v>21</v>
      </c>
    </row>
    <row r="113" spans="1:8" x14ac:dyDescent="0.3">
      <c r="A113" t="str">
        <f t="shared" si="8"/>
        <v>Junio de 2013</v>
      </c>
      <c r="B113" s="1" t="s">
        <v>2493</v>
      </c>
      <c r="C113" s="1" t="str">
        <f t="shared" si="9"/>
        <v>Junio 24 de 2013</v>
      </c>
      <c r="D113" s="3">
        <v>1941.06</v>
      </c>
      <c r="E113" s="3">
        <v>3.7999999999999545</v>
      </c>
      <c r="F113" t="str">
        <f t="shared" si="5"/>
        <v>2013</v>
      </c>
      <c r="G113" t="str">
        <f t="shared" si="6"/>
        <v>Junio</v>
      </c>
      <c r="H113" t="str">
        <f t="shared" si="7"/>
        <v>24</v>
      </c>
    </row>
    <row r="114" spans="1:8" x14ac:dyDescent="0.3">
      <c r="A114" t="str">
        <f t="shared" si="8"/>
        <v>Junio de 2013</v>
      </c>
      <c r="B114" s="1" t="s">
        <v>2494</v>
      </c>
      <c r="C114" s="1" t="str">
        <f t="shared" si="9"/>
        <v>Junio 25 de 2013</v>
      </c>
      <c r="D114" s="3">
        <v>1942.97</v>
      </c>
      <c r="E114" s="3">
        <v>1.9100000000000819</v>
      </c>
      <c r="F114" t="str">
        <f t="shared" si="5"/>
        <v>2013</v>
      </c>
      <c r="G114" t="str">
        <f t="shared" si="6"/>
        <v>Junio</v>
      </c>
      <c r="H114" t="str">
        <f t="shared" si="7"/>
        <v>25</v>
      </c>
    </row>
    <row r="115" spans="1:8" x14ac:dyDescent="0.3">
      <c r="A115" t="str">
        <f t="shared" si="8"/>
        <v>Junio de 2013</v>
      </c>
      <c r="B115" s="1" t="s">
        <v>2495</v>
      </c>
      <c r="C115" s="1" t="str">
        <f t="shared" si="9"/>
        <v>Junio 26 de 2013</v>
      </c>
      <c r="D115" s="3">
        <v>1928.27</v>
      </c>
      <c r="E115" s="3">
        <v>-14.700000000000045</v>
      </c>
      <c r="F115" t="str">
        <f t="shared" si="5"/>
        <v>2013</v>
      </c>
      <c r="G115" t="str">
        <f t="shared" si="6"/>
        <v>Junio</v>
      </c>
      <c r="H115" t="str">
        <f t="shared" si="7"/>
        <v>26</v>
      </c>
    </row>
    <row r="116" spans="1:8" x14ac:dyDescent="0.3">
      <c r="A116" t="str">
        <f t="shared" si="8"/>
        <v>Junio de 2013</v>
      </c>
      <c r="B116" s="1" t="s">
        <v>2496</v>
      </c>
      <c r="C116" s="1" t="str">
        <f t="shared" si="9"/>
        <v>Junio 27 de 2013</v>
      </c>
      <c r="D116" s="3">
        <v>1921.86</v>
      </c>
      <c r="E116" s="3">
        <v>-6.4100000000000819</v>
      </c>
      <c r="F116" t="str">
        <f t="shared" si="5"/>
        <v>2013</v>
      </c>
      <c r="G116" t="str">
        <f t="shared" si="6"/>
        <v>Junio</v>
      </c>
      <c r="H116" t="str">
        <f t="shared" si="7"/>
        <v>27</v>
      </c>
    </row>
    <row r="117" spans="1:8" x14ac:dyDescent="0.3">
      <c r="A117" t="str">
        <f t="shared" si="8"/>
        <v>Junio de 2013</v>
      </c>
      <c r="B117" s="1" t="s">
        <v>2497</v>
      </c>
      <c r="C117" s="1" t="str">
        <f t="shared" si="9"/>
        <v>Junio 28 de 2013</v>
      </c>
      <c r="D117" s="3">
        <v>1922.63</v>
      </c>
      <c r="E117" s="3">
        <v>0.77000000000020918</v>
      </c>
      <c r="F117" t="str">
        <f t="shared" si="5"/>
        <v>2013</v>
      </c>
      <c r="G117" t="str">
        <f t="shared" si="6"/>
        <v>Junio</v>
      </c>
      <c r="H117" t="str">
        <f t="shared" si="7"/>
        <v>28</v>
      </c>
    </row>
    <row r="118" spans="1:8" x14ac:dyDescent="0.3">
      <c r="A118" t="str">
        <f t="shared" si="8"/>
        <v>Julio de 2013</v>
      </c>
      <c r="B118" s="1" t="s">
        <v>2498</v>
      </c>
      <c r="C118" s="1" t="str">
        <f t="shared" si="9"/>
        <v>Julio 2 de 2013</v>
      </c>
      <c r="D118" s="3">
        <v>1929</v>
      </c>
      <c r="E118" s="3">
        <v>6.3699999999998909</v>
      </c>
      <c r="F118" t="str">
        <f t="shared" si="5"/>
        <v>2013</v>
      </c>
      <c r="G118" t="str">
        <f t="shared" si="6"/>
        <v>Julio</v>
      </c>
      <c r="H118" t="str">
        <f t="shared" si="7"/>
        <v>2</v>
      </c>
    </row>
    <row r="119" spans="1:8" x14ac:dyDescent="0.3">
      <c r="A119" t="str">
        <f t="shared" si="8"/>
        <v>Julio de 2013</v>
      </c>
      <c r="B119" s="1" t="s">
        <v>2499</v>
      </c>
      <c r="C119" s="1" t="str">
        <f t="shared" si="9"/>
        <v>Julio 3 de 2013</v>
      </c>
      <c r="D119" s="3">
        <v>1919.42</v>
      </c>
      <c r="E119" s="3">
        <v>-9.5799999999999272</v>
      </c>
      <c r="F119" t="str">
        <f t="shared" si="5"/>
        <v>2013</v>
      </c>
      <c r="G119" t="str">
        <f t="shared" si="6"/>
        <v>Julio</v>
      </c>
      <c r="H119" t="str">
        <f t="shared" si="7"/>
        <v>3</v>
      </c>
    </row>
    <row r="120" spans="1:8" x14ac:dyDescent="0.3">
      <c r="A120" t="str">
        <f t="shared" si="8"/>
        <v>Julio de 2013</v>
      </c>
      <c r="B120" s="1" t="s">
        <v>2500</v>
      </c>
      <c r="C120" s="1" t="str">
        <f t="shared" si="9"/>
        <v>Julio 4 de 2013</v>
      </c>
      <c r="D120" s="3">
        <v>1915.45</v>
      </c>
      <c r="E120" s="3">
        <v>-3.9700000000000273</v>
      </c>
      <c r="F120" t="str">
        <f t="shared" si="5"/>
        <v>2013</v>
      </c>
      <c r="G120" t="str">
        <f t="shared" si="6"/>
        <v>Julio</v>
      </c>
      <c r="H120" t="str">
        <f t="shared" si="7"/>
        <v>4</v>
      </c>
    </row>
    <row r="121" spans="1:8" x14ac:dyDescent="0.3">
      <c r="A121" t="str">
        <f t="shared" si="8"/>
        <v>Julio de 2013</v>
      </c>
      <c r="B121" s="1" t="s">
        <v>2501</v>
      </c>
      <c r="C121" s="1" t="str">
        <f t="shared" si="9"/>
        <v>Julio 5 de 2013</v>
      </c>
      <c r="D121" s="3">
        <v>1915.45</v>
      </c>
      <c r="E121" s="3">
        <v>0</v>
      </c>
      <c r="F121" t="str">
        <f t="shared" si="5"/>
        <v>2013</v>
      </c>
      <c r="G121" t="str">
        <f t="shared" si="6"/>
        <v>Julio</v>
      </c>
      <c r="H121" t="str">
        <f t="shared" si="7"/>
        <v>5</v>
      </c>
    </row>
    <row r="122" spans="1:8" x14ac:dyDescent="0.3">
      <c r="A122" t="str">
        <f t="shared" si="8"/>
        <v>Julio de 2013</v>
      </c>
      <c r="B122" s="1" t="s">
        <v>2502</v>
      </c>
      <c r="C122" s="1" t="str">
        <f t="shared" si="9"/>
        <v>Julio 8 de 2013</v>
      </c>
      <c r="D122" s="3">
        <v>1927.4</v>
      </c>
      <c r="E122" s="3">
        <v>11.950000000000045</v>
      </c>
      <c r="F122" t="str">
        <f t="shared" si="5"/>
        <v>2013</v>
      </c>
      <c r="G122" t="str">
        <f t="shared" si="6"/>
        <v>Julio</v>
      </c>
      <c r="H122" t="str">
        <f t="shared" si="7"/>
        <v>8</v>
      </c>
    </row>
    <row r="123" spans="1:8" x14ac:dyDescent="0.3">
      <c r="A123" t="str">
        <f t="shared" si="8"/>
        <v>Julio de 2013</v>
      </c>
      <c r="B123" s="1" t="s">
        <v>2503</v>
      </c>
      <c r="C123" s="1" t="str">
        <f t="shared" si="9"/>
        <v>Julio 9 de 2013</v>
      </c>
      <c r="D123" s="3">
        <v>1926.84</v>
      </c>
      <c r="E123" s="3">
        <v>-0.5600000000001728</v>
      </c>
      <c r="F123" t="str">
        <f t="shared" si="5"/>
        <v>2013</v>
      </c>
      <c r="G123" t="str">
        <f t="shared" si="6"/>
        <v>Julio</v>
      </c>
      <c r="H123" t="str">
        <f t="shared" si="7"/>
        <v>9</v>
      </c>
    </row>
    <row r="124" spans="1:8" x14ac:dyDescent="0.3">
      <c r="A124" t="str">
        <f t="shared" si="8"/>
        <v>Julio de 2013</v>
      </c>
      <c r="B124" s="1" t="s">
        <v>2504</v>
      </c>
      <c r="C124" s="1" t="str">
        <f t="shared" si="9"/>
        <v>Julio 10 de 2013</v>
      </c>
      <c r="D124" s="3">
        <v>1920.12</v>
      </c>
      <c r="E124" s="3">
        <v>-6.7200000000000273</v>
      </c>
      <c r="F124" t="str">
        <f t="shared" si="5"/>
        <v>2013</v>
      </c>
      <c r="G124" t="str">
        <f t="shared" si="6"/>
        <v>Julio</v>
      </c>
      <c r="H124" t="str">
        <f t="shared" si="7"/>
        <v>10</v>
      </c>
    </row>
    <row r="125" spans="1:8" x14ac:dyDescent="0.3">
      <c r="A125" t="str">
        <f t="shared" si="8"/>
        <v>Julio de 2013</v>
      </c>
      <c r="B125" s="1" t="s">
        <v>2505</v>
      </c>
      <c r="C125" s="1" t="str">
        <f t="shared" si="9"/>
        <v>Julio 11 de 2013</v>
      </c>
      <c r="D125" s="3">
        <v>1920.24</v>
      </c>
      <c r="E125" s="3">
        <v>0.12000000000011823</v>
      </c>
      <c r="F125" t="str">
        <f t="shared" si="5"/>
        <v>2013</v>
      </c>
      <c r="G125" t="str">
        <f t="shared" si="6"/>
        <v>Julio</v>
      </c>
      <c r="H125" t="str">
        <f t="shared" si="7"/>
        <v>11</v>
      </c>
    </row>
    <row r="126" spans="1:8" x14ac:dyDescent="0.3">
      <c r="A126" t="str">
        <f t="shared" si="8"/>
        <v>Julio de 2013</v>
      </c>
      <c r="B126" s="1" t="s">
        <v>2506</v>
      </c>
      <c r="C126" s="1" t="str">
        <f t="shared" si="9"/>
        <v>Julio 12 de 2013</v>
      </c>
      <c r="D126" s="3">
        <v>1910.79</v>
      </c>
      <c r="E126" s="3">
        <v>-9.4500000000000455</v>
      </c>
      <c r="F126" t="str">
        <f t="shared" si="5"/>
        <v>2013</v>
      </c>
      <c r="G126" t="str">
        <f t="shared" si="6"/>
        <v>Julio</v>
      </c>
      <c r="H126" t="str">
        <f t="shared" si="7"/>
        <v>12</v>
      </c>
    </row>
    <row r="127" spans="1:8" x14ac:dyDescent="0.3">
      <c r="A127" t="str">
        <f t="shared" si="8"/>
        <v>Julio de 2013</v>
      </c>
      <c r="B127" s="1" t="s">
        <v>2507</v>
      </c>
      <c r="C127" s="1" t="str">
        <f t="shared" si="9"/>
        <v>Julio 15 de 2013</v>
      </c>
      <c r="D127" s="3">
        <v>1905.25</v>
      </c>
      <c r="E127" s="3">
        <v>-5.5399999999999636</v>
      </c>
      <c r="F127" t="str">
        <f t="shared" si="5"/>
        <v>2013</v>
      </c>
      <c r="G127" t="str">
        <f t="shared" si="6"/>
        <v>Julio</v>
      </c>
      <c r="H127" t="str">
        <f t="shared" si="7"/>
        <v>15</v>
      </c>
    </row>
    <row r="128" spans="1:8" x14ac:dyDescent="0.3">
      <c r="A128" t="str">
        <f t="shared" si="8"/>
        <v>Julio de 2013</v>
      </c>
      <c r="B128" s="1" t="s">
        <v>2508</v>
      </c>
      <c r="C128" s="1" t="str">
        <f t="shared" si="9"/>
        <v>Julio 16 de 2013</v>
      </c>
      <c r="D128" s="3">
        <v>1893.16</v>
      </c>
      <c r="E128" s="3">
        <v>-12.089999999999918</v>
      </c>
      <c r="F128" t="str">
        <f t="shared" si="5"/>
        <v>2013</v>
      </c>
      <c r="G128" t="str">
        <f t="shared" si="6"/>
        <v>Julio</v>
      </c>
      <c r="H128" t="str">
        <f t="shared" si="7"/>
        <v>16</v>
      </c>
    </row>
    <row r="129" spans="1:8" x14ac:dyDescent="0.3">
      <c r="A129" t="str">
        <f t="shared" si="8"/>
        <v>Julio de 2013</v>
      </c>
      <c r="B129" s="1" t="s">
        <v>2509</v>
      </c>
      <c r="C129" s="1" t="str">
        <f t="shared" si="9"/>
        <v>Julio 17 de 2013</v>
      </c>
      <c r="D129" s="3">
        <v>1878.42</v>
      </c>
      <c r="E129" s="3">
        <v>-14.740000000000009</v>
      </c>
      <c r="F129" t="str">
        <f t="shared" si="5"/>
        <v>2013</v>
      </c>
      <c r="G129" t="str">
        <f t="shared" si="6"/>
        <v>Julio</v>
      </c>
      <c r="H129" t="str">
        <f t="shared" si="7"/>
        <v>17</v>
      </c>
    </row>
    <row r="130" spans="1:8" x14ac:dyDescent="0.3">
      <c r="A130" t="str">
        <f t="shared" si="8"/>
        <v>Julio de 2013</v>
      </c>
      <c r="B130" s="1" t="s">
        <v>2510</v>
      </c>
      <c r="C130" s="1" t="str">
        <f t="shared" si="9"/>
        <v>Julio 18 de 2013</v>
      </c>
      <c r="D130" s="3">
        <v>1873.25</v>
      </c>
      <c r="E130" s="3">
        <v>-5.1700000000000728</v>
      </c>
      <c r="F130" t="str">
        <f t="shared" ref="F130:F193" si="10">RIGHT(B130,4)</f>
        <v>2013</v>
      </c>
      <c r="G130" t="str">
        <f t="shared" ref="G130:G193" si="11">MID(B130,FIND(" ",B130,1)+1,FIND(" ",B130,FIND(" ",B130,1)+1)-FIND(" ",B130,1)-1)</f>
        <v>Julio</v>
      </c>
      <c r="H130" t="str">
        <f t="shared" ref="H130:H193" si="12">MID(B130,1,FIND(" ",B130,1)-1)</f>
        <v>18</v>
      </c>
    </row>
    <row r="131" spans="1:8" x14ac:dyDescent="0.3">
      <c r="A131" t="str">
        <f t="shared" ref="A131:A194" si="13">_xlfn.CONCAT(G131," de ",F131)</f>
        <v>Julio de 2013</v>
      </c>
      <c r="B131" s="1" t="s">
        <v>2511</v>
      </c>
      <c r="C131" s="1" t="str">
        <f t="shared" ref="C131:C194" si="14">_xlfn.CONCAT(G131," ",H131," de ",F131)</f>
        <v>Julio 19 de 2013</v>
      </c>
      <c r="D131" s="3">
        <v>1883.29</v>
      </c>
      <c r="E131" s="3">
        <v>10.039999999999964</v>
      </c>
      <c r="F131" t="str">
        <f t="shared" si="10"/>
        <v>2013</v>
      </c>
      <c r="G131" t="str">
        <f t="shared" si="11"/>
        <v>Julio</v>
      </c>
      <c r="H131" t="str">
        <f t="shared" si="12"/>
        <v>19</v>
      </c>
    </row>
    <row r="132" spans="1:8" x14ac:dyDescent="0.3">
      <c r="A132" t="str">
        <f t="shared" si="13"/>
        <v>Julio de 2013</v>
      </c>
      <c r="B132" s="1" t="s">
        <v>2512</v>
      </c>
      <c r="C132" s="1" t="str">
        <f t="shared" si="14"/>
        <v>Julio 22 de 2013</v>
      </c>
      <c r="D132" s="3">
        <v>1884.01</v>
      </c>
      <c r="E132" s="3">
        <v>0.72000000000002728</v>
      </c>
      <c r="F132" t="str">
        <f t="shared" si="10"/>
        <v>2013</v>
      </c>
      <c r="G132" t="str">
        <f t="shared" si="11"/>
        <v>Julio</v>
      </c>
      <c r="H132" t="str">
        <f t="shared" si="12"/>
        <v>22</v>
      </c>
    </row>
    <row r="133" spans="1:8" x14ac:dyDescent="0.3">
      <c r="A133" t="str">
        <f t="shared" si="13"/>
        <v>Julio de 2013</v>
      </c>
      <c r="B133" s="1" t="s">
        <v>2513</v>
      </c>
      <c r="C133" s="1" t="str">
        <f t="shared" si="14"/>
        <v>Julio 23 de 2013</v>
      </c>
      <c r="D133" s="3">
        <v>1880.87</v>
      </c>
      <c r="E133" s="3">
        <v>-3.1400000000001</v>
      </c>
      <c r="F133" t="str">
        <f t="shared" si="10"/>
        <v>2013</v>
      </c>
      <c r="G133" t="str">
        <f t="shared" si="11"/>
        <v>Julio</v>
      </c>
      <c r="H133" t="str">
        <f t="shared" si="12"/>
        <v>23</v>
      </c>
    </row>
    <row r="134" spans="1:8" x14ac:dyDescent="0.3">
      <c r="A134" t="str">
        <f t="shared" si="13"/>
        <v>Julio de 2013</v>
      </c>
      <c r="B134" s="1" t="s">
        <v>2514</v>
      </c>
      <c r="C134" s="1" t="str">
        <f t="shared" si="14"/>
        <v>Julio 24 de 2013</v>
      </c>
      <c r="D134" s="3">
        <v>1886.06</v>
      </c>
      <c r="E134" s="3">
        <v>5.1900000000000546</v>
      </c>
      <c r="F134" t="str">
        <f t="shared" si="10"/>
        <v>2013</v>
      </c>
      <c r="G134" t="str">
        <f t="shared" si="11"/>
        <v>Julio</v>
      </c>
      <c r="H134" t="str">
        <f t="shared" si="12"/>
        <v>24</v>
      </c>
    </row>
    <row r="135" spans="1:8" x14ac:dyDescent="0.3">
      <c r="A135" t="str">
        <f t="shared" si="13"/>
        <v>Julio de 2013</v>
      </c>
      <c r="B135" s="1" t="s">
        <v>2515</v>
      </c>
      <c r="C135" s="1" t="str">
        <f t="shared" si="14"/>
        <v>Julio 25 de 2013</v>
      </c>
      <c r="D135" s="3">
        <v>1891.02</v>
      </c>
      <c r="E135" s="3">
        <v>4.9600000000000364</v>
      </c>
      <c r="F135" t="str">
        <f t="shared" si="10"/>
        <v>2013</v>
      </c>
      <c r="G135" t="str">
        <f t="shared" si="11"/>
        <v>Julio</v>
      </c>
      <c r="H135" t="str">
        <f t="shared" si="12"/>
        <v>25</v>
      </c>
    </row>
    <row r="136" spans="1:8" x14ac:dyDescent="0.3">
      <c r="A136" t="str">
        <f t="shared" si="13"/>
        <v>Julio de 2013</v>
      </c>
      <c r="B136" s="1" t="s">
        <v>2516</v>
      </c>
      <c r="C136" s="1" t="str">
        <f t="shared" si="14"/>
        <v>Julio 26 de 2013</v>
      </c>
      <c r="D136" s="3">
        <v>1887.4</v>
      </c>
      <c r="E136" s="3">
        <v>-3.6199999999998909</v>
      </c>
      <c r="F136" t="str">
        <f t="shared" si="10"/>
        <v>2013</v>
      </c>
      <c r="G136" t="str">
        <f t="shared" si="11"/>
        <v>Julio</v>
      </c>
      <c r="H136" t="str">
        <f t="shared" si="12"/>
        <v>26</v>
      </c>
    </row>
    <row r="137" spans="1:8" x14ac:dyDescent="0.3">
      <c r="A137" t="str">
        <f t="shared" si="13"/>
        <v>Julio de 2013</v>
      </c>
      <c r="B137" s="1" t="s">
        <v>2517</v>
      </c>
      <c r="C137" s="1" t="str">
        <f t="shared" si="14"/>
        <v>Julio 29 de 2013</v>
      </c>
      <c r="D137" s="3">
        <v>1886.26</v>
      </c>
      <c r="E137" s="3">
        <v>-1.1400000000001</v>
      </c>
      <c r="F137" t="str">
        <f t="shared" si="10"/>
        <v>2013</v>
      </c>
      <c r="G137" t="str">
        <f t="shared" si="11"/>
        <v>Julio</v>
      </c>
      <c r="H137" t="str">
        <f t="shared" si="12"/>
        <v>29</v>
      </c>
    </row>
    <row r="138" spans="1:8" x14ac:dyDescent="0.3">
      <c r="A138" t="str">
        <f t="shared" si="13"/>
        <v>Julio de 2013</v>
      </c>
      <c r="B138" s="1" t="s">
        <v>2518</v>
      </c>
      <c r="C138" s="1" t="str">
        <f t="shared" si="14"/>
        <v>Julio 30 de 2013</v>
      </c>
      <c r="D138" s="3">
        <v>1888.95</v>
      </c>
      <c r="E138" s="3">
        <v>2.6900000000000546</v>
      </c>
      <c r="F138" t="str">
        <f t="shared" si="10"/>
        <v>2013</v>
      </c>
      <c r="G138" t="str">
        <f t="shared" si="11"/>
        <v>Julio</v>
      </c>
      <c r="H138" t="str">
        <f t="shared" si="12"/>
        <v>30</v>
      </c>
    </row>
    <row r="139" spans="1:8" x14ac:dyDescent="0.3">
      <c r="A139" t="str">
        <f t="shared" si="13"/>
        <v>Julio de 2013</v>
      </c>
      <c r="B139" s="1" t="s">
        <v>2519</v>
      </c>
      <c r="C139" s="1" t="str">
        <f t="shared" si="14"/>
        <v>Julio 31 de 2013</v>
      </c>
      <c r="D139" s="3">
        <v>1890.33</v>
      </c>
      <c r="E139" s="3">
        <v>1.3799999999998818</v>
      </c>
      <c r="F139" t="str">
        <f t="shared" si="10"/>
        <v>2013</v>
      </c>
      <c r="G139" t="str">
        <f t="shared" si="11"/>
        <v>Julio</v>
      </c>
      <c r="H139" t="str">
        <f t="shared" si="12"/>
        <v>31</v>
      </c>
    </row>
    <row r="140" spans="1:8" x14ac:dyDescent="0.3">
      <c r="A140" t="str">
        <f t="shared" si="13"/>
        <v>Agosto de 2013</v>
      </c>
      <c r="B140" s="1" t="s">
        <v>2520</v>
      </c>
      <c r="C140" s="1" t="str">
        <f t="shared" si="14"/>
        <v>Agosto 1 de 2013</v>
      </c>
      <c r="D140" s="3">
        <v>1896.15</v>
      </c>
      <c r="E140" s="3">
        <v>5.8200000000001637</v>
      </c>
      <c r="F140" t="str">
        <f t="shared" si="10"/>
        <v>2013</v>
      </c>
      <c r="G140" t="str">
        <f t="shared" si="11"/>
        <v>Agosto</v>
      </c>
      <c r="H140" t="str">
        <f t="shared" si="12"/>
        <v>1</v>
      </c>
    </row>
    <row r="141" spans="1:8" x14ac:dyDescent="0.3">
      <c r="A141" t="str">
        <f t="shared" si="13"/>
        <v>Agosto de 2013</v>
      </c>
      <c r="B141" s="1" t="s">
        <v>2521</v>
      </c>
      <c r="C141" s="1" t="str">
        <f t="shared" si="14"/>
        <v>Agosto 2 de 2013</v>
      </c>
      <c r="D141" s="3">
        <v>1896.65</v>
      </c>
      <c r="E141" s="3">
        <v>0.5</v>
      </c>
      <c r="F141" t="str">
        <f t="shared" si="10"/>
        <v>2013</v>
      </c>
      <c r="G141" t="str">
        <f t="shared" si="11"/>
        <v>Agosto</v>
      </c>
      <c r="H141" t="str">
        <f t="shared" si="12"/>
        <v>2</v>
      </c>
    </row>
    <row r="142" spans="1:8" x14ac:dyDescent="0.3">
      <c r="A142" t="str">
        <f t="shared" si="13"/>
        <v>Agosto de 2013</v>
      </c>
      <c r="B142" s="1" t="s">
        <v>2522</v>
      </c>
      <c r="C142" s="1" t="str">
        <f t="shared" si="14"/>
        <v>Agosto 5 de 2013</v>
      </c>
      <c r="D142" s="3">
        <v>1891.67</v>
      </c>
      <c r="E142" s="3">
        <v>-4.9800000000000182</v>
      </c>
      <c r="F142" t="str">
        <f t="shared" si="10"/>
        <v>2013</v>
      </c>
      <c r="G142" t="str">
        <f t="shared" si="11"/>
        <v>Agosto</v>
      </c>
      <c r="H142" t="str">
        <f t="shared" si="12"/>
        <v>5</v>
      </c>
    </row>
    <row r="143" spans="1:8" x14ac:dyDescent="0.3">
      <c r="A143" t="str">
        <f t="shared" si="13"/>
        <v>Agosto de 2013</v>
      </c>
      <c r="B143" s="1" t="s">
        <v>2523</v>
      </c>
      <c r="C143" s="1" t="str">
        <f t="shared" si="14"/>
        <v>Agosto 6 de 2013</v>
      </c>
      <c r="D143" s="3">
        <v>1883.24</v>
      </c>
      <c r="E143" s="3">
        <v>-8.4300000000000637</v>
      </c>
      <c r="F143" t="str">
        <f t="shared" si="10"/>
        <v>2013</v>
      </c>
      <c r="G143" t="str">
        <f t="shared" si="11"/>
        <v>Agosto</v>
      </c>
      <c r="H143" t="str">
        <f t="shared" si="12"/>
        <v>6</v>
      </c>
    </row>
    <row r="144" spans="1:8" x14ac:dyDescent="0.3">
      <c r="A144" t="str">
        <f t="shared" si="13"/>
        <v>Agosto de 2013</v>
      </c>
      <c r="B144" s="1" t="s">
        <v>2524</v>
      </c>
      <c r="C144" s="1" t="str">
        <f t="shared" si="14"/>
        <v>Agosto 8 de 2013</v>
      </c>
      <c r="D144" s="3">
        <v>1882.01</v>
      </c>
      <c r="E144" s="3">
        <v>-1.2300000000000182</v>
      </c>
      <c r="F144" t="str">
        <f t="shared" si="10"/>
        <v>2013</v>
      </c>
      <c r="G144" t="str">
        <f t="shared" si="11"/>
        <v>Agosto</v>
      </c>
      <c r="H144" t="str">
        <f t="shared" si="12"/>
        <v>8</v>
      </c>
    </row>
    <row r="145" spans="1:8" x14ac:dyDescent="0.3">
      <c r="A145" t="str">
        <f t="shared" si="13"/>
        <v>Agosto de 2013</v>
      </c>
      <c r="B145" s="1" t="s">
        <v>2525</v>
      </c>
      <c r="C145" s="1" t="str">
        <f t="shared" si="14"/>
        <v>Agosto 9 de 2013</v>
      </c>
      <c r="D145" s="3">
        <v>1877.23</v>
      </c>
      <c r="E145" s="3">
        <v>-4.7799999999999727</v>
      </c>
      <c r="F145" t="str">
        <f t="shared" si="10"/>
        <v>2013</v>
      </c>
      <c r="G145" t="str">
        <f t="shared" si="11"/>
        <v>Agosto</v>
      </c>
      <c r="H145" t="str">
        <f t="shared" si="12"/>
        <v>9</v>
      </c>
    </row>
    <row r="146" spans="1:8" x14ac:dyDescent="0.3">
      <c r="A146" t="str">
        <f t="shared" si="13"/>
        <v>Agosto de 2013</v>
      </c>
      <c r="B146" s="1" t="s">
        <v>2526</v>
      </c>
      <c r="C146" s="1" t="str">
        <f t="shared" si="14"/>
        <v>Agosto 12 de 2013</v>
      </c>
      <c r="D146" s="3">
        <v>1873.92</v>
      </c>
      <c r="E146" s="3">
        <v>-3.3099999999999454</v>
      </c>
      <c r="F146" t="str">
        <f t="shared" si="10"/>
        <v>2013</v>
      </c>
      <c r="G146" t="str">
        <f t="shared" si="11"/>
        <v>Agosto</v>
      </c>
      <c r="H146" t="str">
        <f t="shared" si="12"/>
        <v>12</v>
      </c>
    </row>
    <row r="147" spans="1:8" x14ac:dyDescent="0.3">
      <c r="A147" t="str">
        <f t="shared" si="13"/>
        <v>Agosto de 2013</v>
      </c>
      <c r="B147" s="1" t="s">
        <v>2527</v>
      </c>
      <c r="C147" s="1" t="str">
        <f t="shared" si="14"/>
        <v>Agosto 13 de 2013</v>
      </c>
      <c r="D147" s="3">
        <v>1868.9</v>
      </c>
      <c r="E147" s="3">
        <v>-5.0199999999999818</v>
      </c>
      <c r="F147" t="str">
        <f t="shared" si="10"/>
        <v>2013</v>
      </c>
      <c r="G147" t="str">
        <f t="shared" si="11"/>
        <v>Agosto</v>
      </c>
      <c r="H147" t="str">
        <f t="shared" si="12"/>
        <v>13</v>
      </c>
    </row>
    <row r="148" spans="1:8" x14ac:dyDescent="0.3">
      <c r="A148" t="str">
        <f t="shared" si="13"/>
        <v>Agosto de 2013</v>
      </c>
      <c r="B148" s="1" t="s">
        <v>2528</v>
      </c>
      <c r="C148" s="1" t="str">
        <f t="shared" si="14"/>
        <v>Agosto 14 de 2013</v>
      </c>
      <c r="D148" s="3">
        <v>1882.36</v>
      </c>
      <c r="E148" s="3">
        <v>13.459999999999809</v>
      </c>
      <c r="F148" t="str">
        <f t="shared" si="10"/>
        <v>2013</v>
      </c>
      <c r="G148" t="str">
        <f t="shared" si="11"/>
        <v>Agosto</v>
      </c>
      <c r="H148" t="str">
        <f t="shared" si="12"/>
        <v>14</v>
      </c>
    </row>
    <row r="149" spans="1:8" x14ac:dyDescent="0.3">
      <c r="A149" t="str">
        <f t="shared" si="13"/>
        <v>Agosto de 2013</v>
      </c>
      <c r="B149" s="1" t="s">
        <v>2529</v>
      </c>
      <c r="C149" s="1" t="str">
        <f t="shared" si="14"/>
        <v>Agosto 15 de 2013</v>
      </c>
      <c r="D149" s="3">
        <v>1883.15</v>
      </c>
      <c r="E149" s="3">
        <v>0.79000000000019099</v>
      </c>
      <c r="F149" t="str">
        <f t="shared" si="10"/>
        <v>2013</v>
      </c>
      <c r="G149" t="str">
        <f t="shared" si="11"/>
        <v>Agosto</v>
      </c>
      <c r="H149" t="str">
        <f t="shared" si="12"/>
        <v>15</v>
      </c>
    </row>
    <row r="150" spans="1:8" x14ac:dyDescent="0.3">
      <c r="A150" t="str">
        <f t="shared" si="13"/>
        <v>Agosto de 2013</v>
      </c>
      <c r="B150" s="1" t="s">
        <v>2530</v>
      </c>
      <c r="C150" s="1" t="str">
        <f t="shared" si="14"/>
        <v>Agosto 16 de 2013</v>
      </c>
      <c r="D150" s="3">
        <v>1901.03</v>
      </c>
      <c r="E150" s="3">
        <v>17.879999999999882</v>
      </c>
      <c r="F150" t="str">
        <f t="shared" si="10"/>
        <v>2013</v>
      </c>
      <c r="G150" t="str">
        <f t="shared" si="11"/>
        <v>Agosto</v>
      </c>
      <c r="H150" t="str">
        <f t="shared" si="12"/>
        <v>16</v>
      </c>
    </row>
    <row r="151" spans="1:8" x14ac:dyDescent="0.3">
      <c r="A151" t="str">
        <f t="shared" si="13"/>
        <v>Agosto de 2013</v>
      </c>
      <c r="B151" s="1" t="s">
        <v>2531</v>
      </c>
      <c r="C151" s="1" t="str">
        <f t="shared" si="14"/>
        <v>Agosto 20 de 2013</v>
      </c>
      <c r="D151" s="3">
        <v>1907.06</v>
      </c>
      <c r="E151" s="3">
        <v>6.0299999999999727</v>
      </c>
      <c r="F151" t="str">
        <f t="shared" si="10"/>
        <v>2013</v>
      </c>
      <c r="G151" t="str">
        <f t="shared" si="11"/>
        <v>Agosto</v>
      </c>
      <c r="H151" t="str">
        <f t="shared" si="12"/>
        <v>20</v>
      </c>
    </row>
    <row r="152" spans="1:8" x14ac:dyDescent="0.3">
      <c r="A152" t="str">
        <f t="shared" si="13"/>
        <v>Agosto de 2013</v>
      </c>
      <c r="B152" s="1" t="s">
        <v>2532</v>
      </c>
      <c r="C152" s="1" t="str">
        <f t="shared" si="14"/>
        <v>Agosto 21 de 2013</v>
      </c>
      <c r="D152" s="3">
        <v>1922.73</v>
      </c>
      <c r="E152" s="3">
        <v>15.670000000000073</v>
      </c>
      <c r="F152" t="str">
        <f t="shared" si="10"/>
        <v>2013</v>
      </c>
      <c r="G152" t="str">
        <f t="shared" si="11"/>
        <v>Agosto</v>
      </c>
      <c r="H152" t="str">
        <f t="shared" si="12"/>
        <v>21</v>
      </c>
    </row>
    <row r="153" spans="1:8" x14ac:dyDescent="0.3">
      <c r="A153" t="str">
        <f t="shared" si="13"/>
        <v>Agosto de 2013</v>
      </c>
      <c r="B153" s="1" t="s">
        <v>2533</v>
      </c>
      <c r="C153" s="1" t="str">
        <f t="shared" si="14"/>
        <v>Agosto 22 de 2013</v>
      </c>
      <c r="D153" s="3">
        <v>1929.75</v>
      </c>
      <c r="E153" s="3">
        <v>7.0199999999999818</v>
      </c>
      <c r="F153" t="str">
        <f t="shared" si="10"/>
        <v>2013</v>
      </c>
      <c r="G153" t="str">
        <f t="shared" si="11"/>
        <v>Agosto</v>
      </c>
      <c r="H153" t="str">
        <f t="shared" si="12"/>
        <v>22</v>
      </c>
    </row>
    <row r="154" spans="1:8" x14ac:dyDescent="0.3">
      <c r="A154" t="str">
        <f t="shared" si="13"/>
        <v>Agosto de 2013</v>
      </c>
      <c r="B154" s="1" t="s">
        <v>2534</v>
      </c>
      <c r="C154" s="1" t="str">
        <f t="shared" si="14"/>
        <v>Agosto 23 de 2013</v>
      </c>
      <c r="D154" s="3">
        <v>1921.99</v>
      </c>
      <c r="E154" s="3">
        <v>-7.7599999999999909</v>
      </c>
      <c r="F154" t="str">
        <f t="shared" si="10"/>
        <v>2013</v>
      </c>
      <c r="G154" t="str">
        <f t="shared" si="11"/>
        <v>Agosto</v>
      </c>
      <c r="H154" t="str">
        <f t="shared" si="12"/>
        <v>23</v>
      </c>
    </row>
    <row r="155" spans="1:8" x14ac:dyDescent="0.3">
      <c r="A155" t="str">
        <f t="shared" si="13"/>
        <v>Agosto de 2013</v>
      </c>
      <c r="B155" s="1" t="s">
        <v>2535</v>
      </c>
      <c r="C155" s="1" t="str">
        <f t="shared" si="14"/>
        <v>Agosto 26 de 2013</v>
      </c>
      <c r="D155" s="3">
        <v>1911.16</v>
      </c>
      <c r="E155" s="3">
        <v>-10.829999999999927</v>
      </c>
      <c r="F155" t="str">
        <f t="shared" si="10"/>
        <v>2013</v>
      </c>
      <c r="G155" t="str">
        <f t="shared" si="11"/>
        <v>Agosto</v>
      </c>
      <c r="H155" t="str">
        <f t="shared" si="12"/>
        <v>26</v>
      </c>
    </row>
    <row r="156" spans="1:8" x14ac:dyDescent="0.3">
      <c r="A156" t="str">
        <f t="shared" si="13"/>
        <v>Agosto de 2013</v>
      </c>
      <c r="B156" s="1" t="s">
        <v>2536</v>
      </c>
      <c r="C156" s="1" t="str">
        <f t="shared" si="14"/>
        <v>Agosto 27 de 2013</v>
      </c>
      <c r="D156" s="3">
        <v>1922.96</v>
      </c>
      <c r="E156" s="3">
        <v>11.799999999999955</v>
      </c>
      <c r="F156" t="str">
        <f t="shared" si="10"/>
        <v>2013</v>
      </c>
      <c r="G156" t="str">
        <f t="shared" si="11"/>
        <v>Agosto</v>
      </c>
      <c r="H156" t="str">
        <f t="shared" si="12"/>
        <v>27</v>
      </c>
    </row>
    <row r="157" spans="1:8" x14ac:dyDescent="0.3">
      <c r="A157" t="str">
        <f t="shared" si="13"/>
        <v>Agosto de 2013</v>
      </c>
      <c r="B157" s="1" t="s">
        <v>2537</v>
      </c>
      <c r="C157" s="1" t="str">
        <f t="shared" si="14"/>
        <v>Agosto 28 de 2013</v>
      </c>
      <c r="D157" s="3">
        <v>1938.26</v>
      </c>
      <c r="E157" s="3">
        <v>15.299999999999955</v>
      </c>
      <c r="F157" t="str">
        <f t="shared" si="10"/>
        <v>2013</v>
      </c>
      <c r="G157" t="str">
        <f t="shared" si="11"/>
        <v>Agosto</v>
      </c>
      <c r="H157" t="str">
        <f t="shared" si="12"/>
        <v>28</v>
      </c>
    </row>
    <row r="158" spans="1:8" x14ac:dyDescent="0.3">
      <c r="A158" t="str">
        <f t="shared" si="13"/>
        <v>Agosto de 2013</v>
      </c>
      <c r="B158" s="1" t="s">
        <v>2538</v>
      </c>
      <c r="C158" s="1" t="str">
        <f t="shared" si="14"/>
        <v>Agosto 29 de 2013</v>
      </c>
      <c r="D158" s="3">
        <v>1939.85</v>
      </c>
      <c r="E158" s="3">
        <v>1.5899999999999181</v>
      </c>
      <c r="F158" t="str">
        <f t="shared" si="10"/>
        <v>2013</v>
      </c>
      <c r="G158" t="str">
        <f t="shared" si="11"/>
        <v>Agosto</v>
      </c>
      <c r="H158" t="str">
        <f t="shared" si="12"/>
        <v>29</v>
      </c>
    </row>
    <row r="159" spans="1:8" x14ac:dyDescent="0.3">
      <c r="A159" t="str">
        <f t="shared" si="13"/>
        <v>Agosto de 2013</v>
      </c>
      <c r="B159" s="1" t="s">
        <v>2539</v>
      </c>
      <c r="C159" s="1" t="str">
        <f t="shared" si="14"/>
        <v>Agosto 30 de 2013</v>
      </c>
      <c r="D159" s="3">
        <v>1943.04</v>
      </c>
      <c r="E159" s="3">
        <v>3.1900000000000546</v>
      </c>
      <c r="F159" t="str">
        <f t="shared" si="10"/>
        <v>2013</v>
      </c>
      <c r="G159" t="str">
        <f t="shared" si="11"/>
        <v>Agosto</v>
      </c>
      <c r="H159" t="str">
        <f t="shared" si="12"/>
        <v>30</v>
      </c>
    </row>
    <row r="160" spans="1:8" ht="28.8" x14ac:dyDescent="0.3">
      <c r="A160" t="str">
        <f t="shared" si="13"/>
        <v>Septiembre de 2013</v>
      </c>
      <c r="B160" s="1" t="s">
        <v>2540</v>
      </c>
      <c r="C160" s="1" t="str">
        <f t="shared" si="14"/>
        <v>Septiembre 2 de 2013</v>
      </c>
      <c r="D160" s="3">
        <v>1935.43</v>
      </c>
      <c r="E160" s="3">
        <v>-7.6099999999999</v>
      </c>
      <c r="F160" t="str">
        <f t="shared" si="10"/>
        <v>2013</v>
      </c>
      <c r="G160" t="str">
        <f t="shared" si="11"/>
        <v>Septiembre</v>
      </c>
      <c r="H160" t="str">
        <f t="shared" si="12"/>
        <v>2</v>
      </c>
    </row>
    <row r="161" spans="1:8" ht="28.8" x14ac:dyDescent="0.3">
      <c r="A161" t="str">
        <f t="shared" si="13"/>
        <v>Septiembre de 2013</v>
      </c>
      <c r="B161" s="1" t="s">
        <v>2541</v>
      </c>
      <c r="C161" s="1" t="str">
        <f t="shared" si="14"/>
        <v>Septiembre 3 de 2013</v>
      </c>
      <c r="D161" s="3">
        <v>1935.43</v>
      </c>
      <c r="E161" s="3">
        <v>0</v>
      </c>
      <c r="F161" t="str">
        <f t="shared" si="10"/>
        <v>2013</v>
      </c>
      <c r="G161" t="str">
        <f t="shared" si="11"/>
        <v>Septiembre</v>
      </c>
      <c r="H161" t="str">
        <f t="shared" si="12"/>
        <v>3</v>
      </c>
    </row>
    <row r="162" spans="1:8" ht="28.8" x14ac:dyDescent="0.3">
      <c r="A162" t="str">
        <f t="shared" si="13"/>
        <v>Septiembre de 2013</v>
      </c>
      <c r="B162" s="1" t="s">
        <v>2542</v>
      </c>
      <c r="C162" s="1" t="str">
        <f t="shared" si="14"/>
        <v>Septiembre 4 de 2013</v>
      </c>
      <c r="D162" s="3">
        <v>1946.28</v>
      </c>
      <c r="E162" s="3">
        <v>10.849999999999909</v>
      </c>
      <c r="F162" t="str">
        <f t="shared" si="10"/>
        <v>2013</v>
      </c>
      <c r="G162" t="str">
        <f t="shared" si="11"/>
        <v>Septiembre</v>
      </c>
      <c r="H162" t="str">
        <f t="shared" si="12"/>
        <v>4</v>
      </c>
    </row>
    <row r="163" spans="1:8" ht="28.8" x14ac:dyDescent="0.3">
      <c r="A163" t="str">
        <f t="shared" si="13"/>
        <v>Septiembre de 2013</v>
      </c>
      <c r="B163" s="1" t="s">
        <v>2543</v>
      </c>
      <c r="C163" s="1" t="str">
        <f t="shared" si="14"/>
        <v>Septiembre 5 de 2013</v>
      </c>
      <c r="D163" s="3">
        <v>1938.99</v>
      </c>
      <c r="E163" s="3">
        <v>-7.2899999999999636</v>
      </c>
      <c r="F163" t="str">
        <f t="shared" si="10"/>
        <v>2013</v>
      </c>
      <c r="G163" t="str">
        <f t="shared" si="11"/>
        <v>Septiembre</v>
      </c>
      <c r="H163" t="str">
        <f t="shared" si="12"/>
        <v>5</v>
      </c>
    </row>
    <row r="164" spans="1:8" ht="28.8" x14ac:dyDescent="0.3">
      <c r="A164" t="str">
        <f t="shared" si="13"/>
        <v>Septiembre de 2013</v>
      </c>
      <c r="B164" s="1" t="s">
        <v>2544</v>
      </c>
      <c r="C164" s="1" t="str">
        <f t="shared" si="14"/>
        <v>Septiembre 6 de 2013</v>
      </c>
      <c r="D164" s="3">
        <v>1952.11</v>
      </c>
      <c r="E164" s="3">
        <v>13.119999999999891</v>
      </c>
      <c r="F164" t="str">
        <f t="shared" si="10"/>
        <v>2013</v>
      </c>
      <c r="G164" t="str">
        <f t="shared" si="11"/>
        <v>Septiembre</v>
      </c>
      <c r="H164" t="str">
        <f t="shared" si="12"/>
        <v>6</v>
      </c>
    </row>
    <row r="165" spans="1:8" ht="28.8" x14ac:dyDescent="0.3">
      <c r="A165" t="str">
        <f t="shared" si="13"/>
        <v>Septiembre de 2013</v>
      </c>
      <c r="B165" s="1" t="s">
        <v>2545</v>
      </c>
      <c r="C165" s="1" t="str">
        <f t="shared" si="14"/>
        <v>Septiembre 9 de 2013</v>
      </c>
      <c r="D165" s="3">
        <v>1947.99</v>
      </c>
      <c r="E165" s="3">
        <v>-4.1199999999998909</v>
      </c>
      <c r="F165" t="str">
        <f t="shared" si="10"/>
        <v>2013</v>
      </c>
      <c r="G165" t="str">
        <f t="shared" si="11"/>
        <v>Septiembre</v>
      </c>
      <c r="H165" t="str">
        <f t="shared" si="12"/>
        <v>9</v>
      </c>
    </row>
    <row r="166" spans="1:8" ht="28.8" x14ac:dyDescent="0.3">
      <c r="A166" t="str">
        <f t="shared" si="13"/>
        <v>Septiembre de 2013</v>
      </c>
      <c r="B166" s="1" t="s">
        <v>2546</v>
      </c>
      <c r="C166" s="1" t="str">
        <f t="shared" si="14"/>
        <v>Septiembre 10 de 2013</v>
      </c>
      <c r="D166" s="3">
        <v>1946.06</v>
      </c>
      <c r="E166" s="3">
        <v>-1.9300000000000637</v>
      </c>
      <c r="F166" t="str">
        <f t="shared" si="10"/>
        <v>2013</v>
      </c>
      <c r="G166" t="str">
        <f t="shared" si="11"/>
        <v>Septiembre</v>
      </c>
      <c r="H166" t="str">
        <f t="shared" si="12"/>
        <v>10</v>
      </c>
    </row>
    <row r="167" spans="1:8" ht="28.8" x14ac:dyDescent="0.3">
      <c r="A167" t="str">
        <f t="shared" si="13"/>
        <v>Septiembre de 2013</v>
      </c>
      <c r="B167" s="1" t="s">
        <v>2547</v>
      </c>
      <c r="C167" s="1" t="str">
        <f t="shared" si="14"/>
        <v>Septiembre 11 de 2013</v>
      </c>
      <c r="D167" s="3">
        <v>1935.55</v>
      </c>
      <c r="E167" s="3">
        <v>-10.509999999999991</v>
      </c>
      <c r="F167" t="str">
        <f t="shared" si="10"/>
        <v>2013</v>
      </c>
      <c r="G167" t="str">
        <f t="shared" si="11"/>
        <v>Septiembre</v>
      </c>
      <c r="H167" t="str">
        <f t="shared" si="12"/>
        <v>11</v>
      </c>
    </row>
    <row r="168" spans="1:8" ht="28.8" x14ac:dyDescent="0.3">
      <c r="A168" t="str">
        <f t="shared" si="13"/>
        <v>Septiembre de 2013</v>
      </c>
      <c r="B168" s="1" t="s">
        <v>2548</v>
      </c>
      <c r="C168" s="1" t="str">
        <f t="shared" si="14"/>
        <v>Septiembre 12 de 2013</v>
      </c>
      <c r="D168" s="3">
        <v>1923.64</v>
      </c>
      <c r="E168" s="3">
        <v>-11.909999999999854</v>
      </c>
      <c r="F168" t="str">
        <f t="shared" si="10"/>
        <v>2013</v>
      </c>
      <c r="G168" t="str">
        <f t="shared" si="11"/>
        <v>Septiembre</v>
      </c>
      <c r="H168" t="str">
        <f t="shared" si="12"/>
        <v>12</v>
      </c>
    </row>
    <row r="169" spans="1:8" ht="28.8" x14ac:dyDescent="0.3">
      <c r="A169" t="str">
        <f t="shared" si="13"/>
        <v>Septiembre de 2013</v>
      </c>
      <c r="B169" s="1" t="s">
        <v>2549</v>
      </c>
      <c r="C169" s="1" t="str">
        <f t="shared" si="14"/>
        <v>Septiembre 13 de 2013</v>
      </c>
      <c r="D169" s="3">
        <v>1919.25</v>
      </c>
      <c r="E169" s="3">
        <v>-4.3900000000001</v>
      </c>
      <c r="F169" t="str">
        <f t="shared" si="10"/>
        <v>2013</v>
      </c>
      <c r="G169" t="str">
        <f t="shared" si="11"/>
        <v>Septiembre</v>
      </c>
      <c r="H169" t="str">
        <f t="shared" si="12"/>
        <v>13</v>
      </c>
    </row>
    <row r="170" spans="1:8" ht="28.8" x14ac:dyDescent="0.3">
      <c r="A170" t="str">
        <f t="shared" si="13"/>
        <v>Septiembre de 2013</v>
      </c>
      <c r="B170" s="1" t="s">
        <v>2550</v>
      </c>
      <c r="C170" s="1" t="str">
        <f t="shared" si="14"/>
        <v>Septiembre 16 de 2013</v>
      </c>
      <c r="D170" s="3">
        <v>1919.54</v>
      </c>
      <c r="E170" s="3">
        <v>0.28999999999996362</v>
      </c>
      <c r="F170" t="str">
        <f t="shared" si="10"/>
        <v>2013</v>
      </c>
      <c r="G170" t="str">
        <f t="shared" si="11"/>
        <v>Septiembre</v>
      </c>
      <c r="H170" t="str">
        <f t="shared" si="12"/>
        <v>16</v>
      </c>
    </row>
    <row r="171" spans="1:8" ht="28.8" x14ac:dyDescent="0.3">
      <c r="A171" t="str">
        <f t="shared" si="13"/>
        <v>Septiembre de 2013</v>
      </c>
      <c r="B171" s="1" t="s">
        <v>2551</v>
      </c>
      <c r="C171" s="1" t="str">
        <f t="shared" si="14"/>
        <v>Septiembre 17 de 2013</v>
      </c>
      <c r="D171" s="3">
        <v>1917.03</v>
      </c>
      <c r="E171" s="3">
        <v>-2.5099999999999909</v>
      </c>
      <c r="F171" t="str">
        <f t="shared" si="10"/>
        <v>2013</v>
      </c>
      <c r="G171" t="str">
        <f t="shared" si="11"/>
        <v>Septiembre</v>
      </c>
      <c r="H171" t="str">
        <f t="shared" si="12"/>
        <v>17</v>
      </c>
    </row>
    <row r="172" spans="1:8" ht="28.8" x14ac:dyDescent="0.3">
      <c r="A172" t="str">
        <f t="shared" si="13"/>
        <v>Septiembre de 2013</v>
      </c>
      <c r="B172" s="1" t="s">
        <v>2552</v>
      </c>
      <c r="C172" s="1" t="str">
        <f t="shared" si="14"/>
        <v>Septiembre 18 de 2013</v>
      </c>
      <c r="D172" s="3">
        <v>1914.12</v>
      </c>
      <c r="E172" s="3">
        <v>-2.9100000000000819</v>
      </c>
      <c r="F172" t="str">
        <f t="shared" si="10"/>
        <v>2013</v>
      </c>
      <c r="G172" t="str">
        <f t="shared" si="11"/>
        <v>Septiembre</v>
      </c>
      <c r="H172" t="str">
        <f t="shared" si="12"/>
        <v>18</v>
      </c>
    </row>
    <row r="173" spans="1:8" ht="28.8" x14ac:dyDescent="0.3">
      <c r="A173" t="str">
        <f t="shared" si="13"/>
        <v>Septiembre de 2013</v>
      </c>
      <c r="B173" s="1" t="s">
        <v>2553</v>
      </c>
      <c r="C173" s="1" t="str">
        <f t="shared" si="14"/>
        <v>Septiembre 19 de 2013</v>
      </c>
      <c r="D173" s="3">
        <v>1911.3</v>
      </c>
      <c r="E173" s="3">
        <v>-2.8199999999999363</v>
      </c>
      <c r="F173" t="str">
        <f t="shared" si="10"/>
        <v>2013</v>
      </c>
      <c r="G173" t="str">
        <f t="shared" si="11"/>
        <v>Septiembre</v>
      </c>
      <c r="H173" t="str">
        <f t="shared" si="12"/>
        <v>19</v>
      </c>
    </row>
    <row r="174" spans="1:8" ht="28.8" x14ac:dyDescent="0.3">
      <c r="A174" t="str">
        <f t="shared" si="13"/>
        <v>Septiembre de 2013</v>
      </c>
      <c r="B174" s="1" t="s">
        <v>2554</v>
      </c>
      <c r="C174" s="1" t="str">
        <f t="shared" si="14"/>
        <v>Septiembre 20 de 2013</v>
      </c>
      <c r="D174" s="3">
        <v>1887.3</v>
      </c>
      <c r="E174" s="3">
        <v>-24</v>
      </c>
      <c r="F174" t="str">
        <f t="shared" si="10"/>
        <v>2013</v>
      </c>
      <c r="G174" t="str">
        <f t="shared" si="11"/>
        <v>Septiembre</v>
      </c>
      <c r="H174" t="str">
        <f t="shared" si="12"/>
        <v>20</v>
      </c>
    </row>
    <row r="175" spans="1:8" ht="28.8" x14ac:dyDescent="0.3">
      <c r="A175" t="str">
        <f t="shared" si="13"/>
        <v>Septiembre de 2013</v>
      </c>
      <c r="B175" s="1" t="s">
        <v>2555</v>
      </c>
      <c r="C175" s="1" t="str">
        <f t="shared" si="14"/>
        <v>Septiembre 23 de 2013</v>
      </c>
      <c r="D175" s="3">
        <v>1889.12</v>
      </c>
      <c r="E175" s="3">
        <v>1.8199999999999363</v>
      </c>
      <c r="F175" t="str">
        <f t="shared" si="10"/>
        <v>2013</v>
      </c>
      <c r="G175" t="str">
        <f t="shared" si="11"/>
        <v>Septiembre</v>
      </c>
      <c r="H175" t="str">
        <f t="shared" si="12"/>
        <v>23</v>
      </c>
    </row>
    <row r="176" spans="1:8" ht="28.8" x14ac:dyDescent="0.3">
      <c r="A176" t="str">
        <f t="shared" si="13"/>
        <v>Septiembre de 2013</v>
      </c>
      <c r="B176" s="1" t="s">
        <v>2556</v>
      </c>
      <c r="C176" s="1" t="str">
        <f t="shared" si="14"/>
        <v>Septiembre 24 de 2013</v>
      </c>
      <c r="D176" s="3">
        <v>1892.89</v>
      </c>
      <c r="E176" s="3">
        <v>3.7700000000002092</v>
      </c>
      <c r="F176" t="str">
        <f t="shared" si="10"/>
        <v>2013</v>
      </c>
      <c r="G176" t="str">
        <f t="shared" si="11"/>
        <v>Septiembre</v>
      </c>
      <c r="H176" t="str">
        <f t="shared" si="12"/>
        <v>24</v>
      </c>
    </row>
    <row r="177" spans="1:8" ht="28.8" x14ac:dyDescent="0.3">
      <c r="A177" t="str">
        <f t="shared" si="13"/>
        <v>Septiembre de 2013</v>
      </c>
      <c r="B177" s="1" t="s">
        <v>2557</v>
      </c>
      <c r="C177" s="1" t="str">
        <f t="shared" si="14"/>
        <v>Septiembre 25 de 2013</v>
      </c>
      <c r="D177" s="3">
        <v>1888.14</v>
      </c>
      <c r="E177" s="3">
        <v>-4.75</v>
      </c>
      <c r="F177" t="str">
        <f t="shared" si="10"/>
        <v>2013</v>
      </c>
      <c r="G177" t="str">
        <f t="shared" si="11"/>
        <v>Septiembre</v>
      </c>
      <c r="H177" t="str">
        <f t="shared" si="12"/>
        <v>25</v>
      </c>
    </row>
    <row r="178" spans="1:8" ht="28.8" x14ac:dyDescent="0.3">
      <c r="A178" t="str">
        <f t="shared" si="13"/>
        <v>Septiembre de 2013</v>
      </c>
      <c r="B178" s="1" t="s">
        <v>2558</v>
      </c>
      <c r="C178" s="1" t="str">
        <f t="shared" si="14"/>
        <v>Septiembre 26 de 2013</v>
      </c>
      <c r="D178" s="3">
        <v>1893.42</v>
      </c>
      <c r="E178" s="3">
        <v>5.2799999999999727</v>
      </c>
      <c r="F178" t="str">
        <f t="shared" si="10"/>
        <v>2013</v>
      </c>
      <c r="G178" t="str">
        <f t="shared" si="11"/>
        <v>Septiembre</v>
      </c>
      <c r="H178" t="str">
        <f t="shared" si="12"/>
        <v>26</v>
      </c>
    </row>
    <row r="179" spans="1:8" ht="28.8" x14ac:dyDescent="0.3">
      <c r="A179" t="str">
        <f t="shared" si="13"/>
        <v>Septiembre de 2013</v>
      </c>
      <c r="B179" s="1" t="s">
        <v>2559</v>
      </c>
      <c r="C179" s="1" t="str">
        <f t="shared" si="14"/>
        <v>Septiembre 27 de 2013</v>
      </c>
      <c r="D179" s="3">
        <v>1899.1</v>
      </c>
      <c r="E179" s="3">
        <v>5.6799999999998363</v>
      </c>
      <c r="F179" t="str">
        <f t="shared" si="10"/>
        <v>2013</v>
      </c>
      <c r="G179" t="str">
        <f t="shared" si="11"/>
        <v>Septiembre</v>
      </c>
      <c r="H179" t="str">
        <f t="shared" si="12"/>
        <v>27</v>
      </c>
    </row>
    <row r="180" spans="1:8" ht="28.8" x14ac:dyDescent="0.3">
      <c r="A180" t="str">
        <f t="shared" si="13"/>
        <v>Septiembre de 2013</v>
      </c>
      <c r="B180" s="1" t="s">
        <v>2560</v>
      </c>
      <c r="C180" s="1" t="str">
        <f t="shared" si="14"/>
        <v>Septiembre 30 de 2013</v>
      </c>
      <c r="D180" s="3">
        <v>1914.65</v>
      </c>
      <c r="E180" s="3">
        <v>15.550000000000182</v>
      </c>
      <c r="F180" t="str">
        <f t="shared" si="10"/>
        <v>2013</v>
      </c>
      <c r="G180" t="str">
        <f t="shared" si="11"/>
        <v>Septiembre</v>
      </c>
      <c r="H180" t="str">
        <f t="shared" si="12"/>
        <v>30</v>
      </c>
    </row>
    <row r="181" spans="1:8" ht="28.8" x14ac:dyDescent="0.3">
      <c r="A181" t="str">
        <f t="shared" si="13"/>
        <v>Octubre de 2013</v>
      </c>
      <c r="B181" s="1" t="s">
        <v>2561</v>
      </c>
      <c r="C181" s="1" t="str">
        <f t="shared" si="14"/>
        <v>Octubre 1 de 2013</v>
      </c>
      <c r="D181" s="3">
        <v>1908.29</v>
      </c>
      <c r="E181" s="3">
        <v>-6.3600000000001273</v>
      </c>
      <c r="F181" t="str">
        <f t="shared" si="10"/>
        <v>2013</v>
      </c>
      <c r="G181" t="str">
        <f t="shared" si="11"/>
        <v>Octubre</v>
      </c>
      <c r="H181" t="str">
        <f t="shared" si="12"/>
        <v>1</v>
      </c>
    </row>
    <row r="182" spans="1:8" ht="28.8" x14ac:dyDescent="0.3">
      <c r="A182" t="str">
        <f t="shared" si="13"/>
        <v>Octubre de 2013</v>
      </c>
      <c r="B182" s="1" t="s">
        <v>2562</v>
      </c>
      <c r="C182" s="1" t="str">
        <f t="shared" si="14"/>
        <v>Octubre 2 de 2013</v>
      </c>
      <c r="D182" s="3">
        <v>1893.77</v>
      </c>
      <c r="E182" s="3">
        <v>-14.519999999999982</v>
      </c>
      <c r="F182" t="str">
        <f t="shared" si="10"/>
        <v>2013</v>
      </c>
      <c r="G182" t="str">
        <f t="shared" si="11"/>
        <v>Octubre</v>
      </c>
      <c r="H182" t="str">
        <f t="shared" si="12"/>
        <v>2</v>
      </c>
    </row>
    <row r="183" spans="1:8" ht="28.8" x14ac:dyDescent="0.3">
      <c r="A183" t="str">
        <f t="shared" si="13"/>
        <v>Octubre de 2013</v>
      </c>
      <c r="B183" s="1" t="s">
        <v>2563</v>
      </c>
      <c r="C183" s="1" t="str">
        <f t="shared" si="14"/>
        <v>Octubre 3 de 2013</v>
      </c>
      <c r="D183" s="3">
        <v>1884.97</v>
      </c>
      <c r="E183" s="3">
        <v>-8.7999999999999545</v>
      </c>
      <c r="F183" t="str">
        <f t="shared" si="10"/>
        <v>2013</v>
      </c>
      <c r="G183" t="str">
        <f t="shared" si="11"/>
        <v>Octubre</v>
      </c>
      <c r="H183" t="str">
        <f t="shared" si="12"/>
        <v>3</v>
      </c>
    </row>
    <row r="184" spans="1:8" ht="28.8" x14ac:dyDescent="0.3">
      <c r="A184" t="str">
        <f t="shared" si="13"/>
        <v>Octubre de 2013</v>
      </c>
      <c r="B184" s="1" t="s">
        <v>2564</v>
      </c>
      <c r="C184" s="1" t="str">
        <f t="shared" si="14"/>
        <v>Octubre 4 de 2013</v>
      </c>
      <c r="D184" s="3">
        <v>1889.95</v>
      </c>
      <c r="E184" s="3">
        <v>4.9800000000000182</v>
      </c>
      <c r="F184" t="str">
        <f t="shared" si="10"/>
        <v>2013</v>
      </c>
      <c r="G184" t="str">
        <f t="shared" si="11"/>
        <v>Octubre</v>
      </c>
      <c r="H184" t="str">
        <f t="shared" si="12"/>
        <v>4</v>
      </c>
    </row>
    <row r="185" spans="1:8" ht="28.8" x14ac:dyDescent="0.3">
      <c r="A185" t="str">
        <f t="shared" si="13"/>
        <v>Octubre de 2013</v>
      </c>
      <c r="B185" s="1" t="s">
        <v>2565</v>
      </c>
      <c r="C185" s="1" t="str">
        <f t="shared" si="14"/>
        <v>Octubre 7 de 2013</v>
      </c>
      <c r="D185" s="3">
        <v>1886.78</v>
      </c>
      <c r="E185" s="3">
        <v>-3.1700000000000728</v>
      </c>
      <c r="F185" t="str">
        <f t="shared" si="10"/>
        <v>2013</v>
      </c>
      <c r="G185" t="str">
        <f t="shared" si="11"/>
        <v>Octubre</v>
      </c>
      <c r="H185" t="str">
        <f t="shared" si="12"/>
        <v>7</v>
      </c>
    </row>
    <row r="186" spans="1:8" ht="28.8" x14ac:dyDescent="0.3">
      <c r="A186" t="str">
        <f t="shared" si="13"/>
        <v>Octubre de 2013</v>
      </c>
      <c r="B186" s="1" t="s">
        <v>2566</v>
      </c>
      <c r="C186" s="1" t="str">
        <f t="shared" si="14"/>
        <v>Octubre 8 de 2013</v>
      </c>
      <c r="D186" s="3">
        <v>1885.19</v>
      </c>
      <c r="E186" s="3">
        <v>-1.5899999999999181</v>
      </c>
      <c r="F186" t="str">
        <f t="shared" si="10"/>
        <v>2013</v>
      </c>
      <c r="G186" t="str">
        <f t="shared" si="11"/>
        <v>Octubre</v>
      </c>
      <c r="H186" t="str">
        <f t="shared" si="12"/>
        <v>8</v>
      </c>
    </row>
    <row r="187" spans="1:8" ht="28.8" x14ac:dyDescent="0.3">
      <c r="A187" t="str">
        <f t="shared" si="13"/>
        <v>Octubre de 2013</v>
      </c>
      <c r="B187" s="1" t="s">
        <v>2567</v>
      </c>
      <c r="C187" s="1" t="str">
        <f t="shared" si="14"/>
        <v>Octubre 9 de 2013</v>
      </c>
      <c r="D187" s="3">
        <v>1889.17</v>
      </c>
      <c r="E187" s="3">
        <v>3.9800000000000182</v>
      </c>
      <c r="F187" t="str">
        <f t="shared" si="10"/>
        <v>2013</v>
      </c>
      <c r="G187" t="str">
        <f t="shared" si="11"/>
        <v>Octubre</v>
      </c>
      <c r="H187" t="str">
        <f t="shared" si="12"/>
        <v>9</v>
      </c>
    </row>
    <row r="188" spans="1:8" ht="28.8" x14ac:dyDescent="0.3">
      <c r="A188" t="str">
        <f t="shared" si="13"/>
        <v>Octubre de 2013</v>
      </c>
      <c r="B188" s="1" t="s">
        <v>2568</v>
      </c>
      <c r="C188" s="1" t="str">
        <f t="shared" si="14"/>
        <v>Octubre 10 de 2013</v>
      </c>
      <c r="D188" s="3">
        <v>1894.06</v>
      </c>
      <c r="E188" s="3">
        <v>4.8899999999998727</v>
      </c>
      <c r="F188" t="str">
        <f t="shared" si="10"/>
        <v>2013</v>
      </c>
      <c r="G188" t="str">
        <f t="shared" si="11"/>
        <v>Octubre</v>
      </c>
      <c r="H188" t="str">
        <f t="shared" si="12"/>
        <v>10</v>
      </c>
    </row>
    <row r="189" spans="1:8" ht="28.8" x14ac:dyDescent="0.3">
      <c r="A189" t="str">
        <f t="shared" si="13"/>
        <v>Octubre de 2013</v>
      </c>
      <c r="B189" s="1" t="s">
        <v>2569</v>
      </c>
      <c r="C189" s="1" t="str">
        <f t="shared" si="14"/>
        <v>Octubre 11 de 2013</v>
      </c>
      <c r="D189" s="3">
        <v>1883.65</v>
      </c>
      <c r="E189" s="3">
        <v>-10.409999999999854</v>
      </c>
      <c r="F189" t="str">
        <f t="shared" si="10"/>
        <v>2013</v>
      </c>
      <c r="G189" t="str">
        <f t="shared" si="11"/>
        <v>Octubre</v>
      </c>
      <c r="H189" t="str">
        <f t="shared" si="12"/>
        <v>11</v>
      </c>
    </row>
    <row r="190" spans="1:8" ht="28.8" x14ac:dyDescent="0.3">
      <c r="A190" t="str">
        <f t="shared" si="13"/>
        <v>Octubre de 2013</v>
      </c>
      <c r="B190" s="1" t="s">
        <v>2570</v>
      </c>
      <c r="C190" s="1" t="str">
        <f t="shared" si="14"/>
        <v>Octubre 15 de 2013</v>
      </c>
      <c r="D190" s="3">
        <v>1883.65</v>
      </c>
      <c r="E190" s="3">
        <v>0</v>
      </c>
      <c r="F190" t="str">
        <f t="shared" si="10"/>
        <v>2013</v>
      </c>
      <c r="G190" t="str">
        <f t="shared" si="11"/>
        <v>Octubre</v>
      </c>
      <c r="H190" t="str">
        <f t="shared" si="12"/>
        <v>15</v>
      </c>
    </row>
    <row r="191" spans="1:8" ht="28.8" x14ac:dyDescent="0.3">
      <c r="A191" t="str">
        <f t="shared" si="13"/>
        <v>Octubre de 2013</v>
      </c>
      <c r="B191" s="1" t="s">
        <v>2571</v>
      </c>
      <c r="C191" s="1" t="str">
        <f t="shared" si="14"/>
        <v>Octubre 16 de 2013</v>
      </c>
      <c r="D191" s="3">
        <v>1883.7</v>
      </c>
      <c r="E191" s="3">
        <v>4.9999999999954525E-2</v>
      </c>
      <c r="F191" t="str">
        <f t="shared" si="10"/>
        <v>2013</v>
      </c>
      <c r="G191" t="str">
        <f t="shared" si="11"/>
        <v>Octubre</v>
      </c>
      <c r="H191" t="str">
        <f t="shared" si="12"/>
        <v>16</v>
      </c>
    </row>
    <row r="192" spans="1:8" ht="28.8" x14ac:dyDescent="0.3">
      <c r="A192" t="str">
        <f t="shared" si="13"/>
        <v>Octubre de 2013</v>
      </c>
      <c r="B192" s="1" t="s">
        <v>2572</v>
      </c>
      <c r="C192" s="1" t="str">
        <f t="shared" si="14"/>
        <v>Octubre 17 de 2013</v>
      </c>
      <c r="D192" s="3">
        <v>1880.91</v>
      </c>
      <c r="E192" s="3">
        <v>-2.7899999999999636</v>
      </c>
      <c r="F192" t="str">
        <f t="shared" si="10"/>
        <v>2013</v>
      </c>
      <c r="G192" t="str">
        <f t="shared" si="11"/>
        <v>Octubre</v>
      </c>
      <c r="H192" t="str">
        <f t="shared" si="12"/>
        <v>17</v>
      </c>
    </row>
    <row r="193" spans="1:8" ht="28.8" x14ac:dyDescent="0.3">
      <c r="A193" t="str">
        <f t="shared" si="13"/>
        <v>Octubre de 2013</v>
      </c>
      <c r="B193" s="1" t="s">
        <v>2573</v>
      </c>
      <c r="C193" s="1" t="str">
        <f t="shared" si="14"/>
        <v>Octubre 18 de 2013</v>
      </c>
      <c r="D193" s="3">
        <v>1879.48</v>
      </c>
      <c r="E193" s="3">
        <v>-1.4300000000000637</v>
      </c>
      <c r="F193" t="str">
        <f t="shared" si="10"/>
        <v>2013</v>
      </c>
      <c r="G193" t="str">
        <f t="shared" si="11"/>
        <v>Octubre</v>
      </c>
      <c r="H193" t="str">
        <f t="shared" si="12"/>
        <v>18</v>
      </c>
    </row>
    <row r="194" spans="1:8" ht="28.8" x14ac:dyDescent="0.3">
      <c r="A194" t="str">
        <f t="shared" si="13"/>
        <v>Octubre de 2013</v>
      </c>
      <c r="B194" s="1" t="s">
        <v>2574</v>
      </c>
      <c r="C194" s="1" t="str">
        <f t="shared" si="14"/>
        <v>Octubre 21 de 2013</v>
      </c>
      <c r="D194" s="3">
        <v>1879.88</v>
      </c>
      <c r="E194" s="3">
        <v>0.40000000000009095</v>
      </c>
      <c r="F194" t="str">
        <f t="shared" ref="F194:F257" si="15">RIGHT(B194,4)</f>
        <v>2013</v>
      </c>
      <c r="G194" t="str">
        <f t="shared" ref="G194:G257" si="16">MID(B194,FIND(" ",B194,1)+1,FIND(" ",B194,FIND(" ",B194,1)+1)-FIND(" ",B194,1)-1)</f>
        <v>Octubre</v>
      </c>
      <c r="H194" t="str">
        <f t="shared" ref="H194:H257" si="17">MID(B194,1,FIND(" ",B194,1)-1)</f>
        <v>21</v>
      </c>
    </row>
    <row r="195" spans="1:8" ht="28.8" x14ac:dyDescent="0.3">
      <c r="A195" t="str">
        <f t="shared" ref="A195:A258" si="18">_xlfn.CONCAT(G195," de ",F195)</f>
        <v>Octubre de 2013</v>
      </c>
      <c r="B195" s="1" t="s">
        <v>2575</v>
      </c>
      <c r="C195" s="1" t="str">
        <f t="shared" ref="C195:C258" si="19">_xlfn.CONCAT(G195," ",H195," de ",F195)</f>
        <v>Octubre 22 de 2013</v>
      </c>
      <c r="D195" s="3">
        <v>1885.52</v>
      </c>
      <c r="E195" s="3">
        <v>5.6399999999998727</v>
      </c>
      <c r="F195" t="str">
        <f t="shared" si="15"/>
        <v>2013</v>
      </c>
      <c r="G195" t="str">
        <f t="shared" si="16"/>
        <v>Octubre</v>
      </c>
      <c r="H195" t="str">
        <f t="shared" si="17"/>
        <v>22</v>
      </c>
    </row>
    <row r="196" spans="1:8" ht="28.8" x14ac:dyDescent="0.3">
      <c r="A196" t="str">
        <f t="shared" si="18"/>
        <v>Octubre de 2013</v>
      </c>
      <c r="B196" s="1" t="s">
        <v>2576</v>
      </c>
      <c r="C196" s="1" t="str">
        <f t="shared" si="19"/>
        <v>Octubre 23 de 2013</v>
      </c>
      <c r="D196" s="3">
        <v>1879.46</v>
      </c>
      <c r="E196" s="3">
        <v>-6.0599999999999454</v>
      </c>
      <c r="F196" t="str">
        <f t="shared" si="15"/>
        <v>2013</v>
      </c>
      <c r="G196" t="str">
        <f t="shared" si="16"/>
        <v>Octubre</v>
      </c>
      <c r="H196" t="str">
        <f t="shared" si="17"/>
        <v>23</v>
      </c>
    </row>
    <row r="197" spans="1:8" ht="28.8" x14ac:dyDescent="0.3">
      <c r="A197" t="str">
        <f t="shared" si="18"/>
        <v>Octubre de 2013</v>
      </c>
      <c r="B197" s="1" t="s">
        <v>2577</v>
      </c>
      <c r="C197" s="1" t="str">
        <f t="shared" si="19"/>
        <v>Octubre 24 de 2013</v>
      </c>
      <c r="D197" s="3">
        <v>1883.14</v>
      </c>
      <c r="E197" s="3">
        <v>3.6800000000000637</v>
      </c>
      <c r="F197" t="str">
        <f t="shared" si="15"/>
        <v>2013</v>
      </c>
      <c r="G197" t="str">
        <f t="shared" si="16"/>
        <v>Octubre</v>
      </c>
      <c r="H197" t="str">
        <f t="shared" si="17"/>
        <v>24</v>
      </c>
    </row>
    <row r="198" spans="1:8" ht="28.8" x14ac:dyDescent="0.3">
      <c r="A198" t="str">
        <f t="shared" si="18"/>
        <v>Octubre de 2013</v>
      </c>
      <c r="B198" s="1" t="s">
        <v>2578</v>
      </c>
      <c r="C198" s="1" t="str">
        <f t="shared" si="19"/>
        <v>Octubre 25 de 2013</v>
      </c>
      <c r="D198" s="3">
        <v>1882.11</v>
      </c>
      <c r="E198" s="3">
        <v>-1.0300000000002001</v>
      </c>
      <c r="F198" t="str">
        <f t="shared" si="15"/>
        <v>2013</v>
      </c>
      <c r="G198" t="str">
        <f t="shared" si="16"/>
        <v>Octubre</v>
      </c>
      <c r="H198" t="str">
        <f t="shared" si="17"/>
        <v>25</v>
      </c>
    </row>
    <row r="199" spans="1:8" ht="28.8" x14ac:dyDescent="0.3">
      <c r="A199" t="str">
        <f t="shared" si="18"/>
        <v>Octubre de 2013</v>
      </c>
      <c r="B199" s="1" t="s">
        <v>2579</v>
      </c>
      <c r="C199" s="1" t="str">
        <f t="shared" si="19"/>
        <v>Octubre 28 de 2013</v>
      </c>
      <c r="D199" s="3">
        <v>1882.34</v>
      </c>
      <c r="E199" s="3">
        <v>0.23000000000001819</v>
      </c>
      <c r="F199" t="str">
        <f t="shared" si="15"/>
        <v>2013</v>
      </c>
      <c r="G199" t="str">
        <f t="shared" si="16"/>
        <v>Octubre</v>
      </c>
      <c r="H199" t="str">
        <f t="shared" si="17"/>
        <v>28</v>
      </c>
    </row>
    <row r="200" spans="1:8" ht="28.8" x14ac:dyDescent="0.3">
      <c r="A200" t="str">
        <f t="shared" si="18"/>
        <v>Octubre de 2013</v>
      </c>
      <c r="B200" s="1" t="s">
        <v>2580</v>
      </c>
      <c r="C200" s="1" t="str">
        <f t="shared" si="19"/>
        <v>Octubre 29 de 2013</v>
      </c>
      <c r="D200" s="3">
        <v>1884.43</v>
      </c>
      <c r="E200" s="3">
        <v>2.0900000000001455</v>
      </c>
      <c r="F200" t="str">
        <f t="shared" si="15"/>
        <v>2013</v>
      </c>
      <c r="G200" t="str">
        <f t="shared" si="16"/>
        <v>Octubre</v>
      </c>
      <c r="H200" t="str">
        <f t="shared" si="17"/>
        <v>29</v>
      </c>
    </row>
    <row r="201" spans="1:8" ht="28.8" x14ac:dyDescent="0.3">
      <c r="A201" t="str">
        <f t="shared" si="18"/>
        <v>Octubre de 2013</v>
      </c>
      <c r="B201" s="1" t="s">
        <v>2581</v>
      </c>
      <c r="C201" s="1" t="str">
        <f t="shared" si="19"/>
        <v>Octubre 30 de 2013</v>
      </c>
      <c r="D201" s="3">
        <v>1883.42</v>
      </c>
      <c r="E201" s="3">
        <v>-1.0099999999999909</v>
      </c>
      <c r="F201" t="str">
        <f t="shared" si="15"/>
        <v>2013</v>
      </c>
      <c r="G201" t="str">
        <f t="shared" si="16"/>
        <v>Octubre</v>
      </c>
      <c r="H201" t="str">
        <f t="shared" si="17"/>
        <v>30</v>
      </c>
    </row>
    <row r="202" spans="1:8" ht="28.8" x14ac:dyDescent="0.3">
      <c r="A202" t="str">
        <f t="shared" si="18"/>
        <v>Octubre de 2013</v>
      </c>
      <c r="B202" s="1" t="s">
        <v>2582</v>
      </c>
      <c r="C202" s="1" t="str">
        <f t="shared" si="19"/>
        <v>Octubre 31 de 2013</v>
      </c>
      <c r="D202" s="3">
        <v>1884.06</v>
      </c>
      <c r="E202" s="3">
        <v>0.63999999999987267</v>
      </c>
      <c r="F202" t="str">
        <f t="shared" si="15"/>
        <v>2013</v>
      </c>
      <c r="G202" t="str">
        <f t="shared" si="16"/>
        <v>Octubre</v>
      </c>
      <c r="H202" t="str">
        <f t="shared" si="17"/>
        <v>31</v>
      </c>
    </row>
    <row r="203" spans="1:8" ht="28.8" x14ac:dyDescent="0.3">
      <c r="A203" t="str">
        <f t="shared" si="18"/>
        <v>Noviembre de 2013</v>
      </c>
      <c r="B203" s="1" t="s">
        <v>2583</v>
      </c>
      <c r="C203" s="1" t="str">
        <f t="shared" si="19"/>
        <v>Noviembre 1 de 2013</v>
      </c>
      <c r="D203" s="3">
        <v>1889.16</v>
      </c>
      <c r="E203" s="3">
        <v>5.1000000000001364</v>
      </c>
      <c r="F203" t="str">
        <f t="shared" si="15"/>
        <v>2013</v>
      </c>
      <c r="G203" t="str">
        <f t="shared" si="16"/>
        <v>Noviembre</v>
      </c>
      <c r="H203" t="str">
        <f t="shared" si="17"/>
        <v>1</v>
      </c>
    </row>
    <row r="204" spans="1:8" ht="28.8" x14ac:dyDescent="0.3">
      <c r="A204" t="str">
        <f t="shared" si="18"/>
        <v>Noviembre de 2013</v>
      </c>
      <c r="B204" s="1" t="s">
        <v>2584</v>
      </c>
      <c r="C204" s="1" t="str">
        <f t="shared" si="19"/>
        <v>Noviembre 5 de 2013</v>
      </c>
      <c r="D204" s="3">
        <v>1901.22</v>
      </c>
      <c r="E204" s="3">
        <v>12.059999999999945</v>
      </c>
      <c r="F204" t="str">
        <f t="shared" si="15"/>
        <v>2013</v>
      </c>
      <c r="G204" t="str">
        <f t="shared" si="16"/>
        <v>Noviembre</v>
      </c>
      <c r="H204" t="str">
        <f t="shared" si="17"/>
        <v>5</v>
      </c>
    </row>
    <row r="205" spans="1:8" ht="28.8" x14ac:dyDescent="0.3">
      <c r="A205" t="str">
        <f t="shared" si="18"/>
        <v>Noviembre de 2013</v>
      </c>
      <c r="B205" s="1" t="s">
        <v>2585</v>
      </c>
      <c r="C205" s="1" t="str">
        <f t="shared" si="19"/>
        <v>Noviembre 6 de 2013</v>
      </c>
      <c r="D205" s="3">
        <v>1916.22</v>
      </c>
      <c r="E205" s="3">
        <v>15</v>
      </c>
      <c r="F205" t="str">
        <f t="shared" si="15"/>
        <v>2013</v>
      </c>
      <c r="G205" t="str">
        <f t="shared" si="16"/>
        <v>Noviembre</v>
      </c>
      <c r="H205" t="str">
        <f t="shared" si="17"/>
        <v>6</v>
      </c>
    </row>
    <row r="206" spans="1:8" ht="28.8" x14ac:dyDescent="0.3">
      <c r="A206" t="str">
        <f t="shared" si="18"/>
        <v>Noviembre de 2013</v>
      </c>
      <c r="B206" s="1" t="s">
        <v>2586</v>
      </c>
      <c r="C206" s="1" t="str">
        <f t="shared" si="19"/>
        <v>Noviembre 7 de 2013</v>
      </c>
      <c r="D206" s="3">
        <v>1916.8</v>
      </c>
      <c r="E206" s="3">
        <v>0.57999999999992724</v>
      </c>
      <c r="F206" t="str">
        <f t="shared" si="15"/>
        <v>2013</v>
      </c>
      <c r="G206" t="str">
        <f t="shared" si="16"/>
        <v>Noviembre</v>
      </c>
      <c r="H206" t="str">
        <f t="shared" si="17"/>
        <v>7</v>
      </c>
    </row>
    <row r="207" spans="1:8" ht="28.8" x14ac:dyDescent="0.3">
      <c r="A207" t="str">
        <f t="shared" si="18"/>
        <v>Noviembre de 2013</v>
      </c>
      <c r="B207" s="1" t="s">
        <v>2587</v>
      </c>
      <c r="C207" s="1" t="str">
        <f t="shared" si="19"/>
        <v>Noviembre 8 de 2013</v>
      </c>
      <c r="D207" s="3">
        <v>1924.87</v>
      </c>
      <c r="E207" s="3">
        <v>8.0699999999999363</v>
      </c>
      <c r="F207" t="str">
        <f t="shared" si="15"/>
        <v>2013</v>
      </c>
      <c r="G207" t="str">
        <f t="shared" si="16"/>
        <v>Noviembre</v>
      </c>
      <c r="H207" t="str">
        <f t="shared" si="17"/>
        <v>8</v>
      </c>
    </row>
    <row r="208" spans="1:8" ht="28.8" x14ac:dyDescent="0.3">
      <c r="A208" t="str">
        <f t="shared" si="18"/>
        <v>Noviembre de 2013</v>
      </c>
      <c r="B208" s="1" t="s">
        <v>2588</v>
      </c>
      <c r="C208" s="1" t="str">
        <f t="shared" si="19"/>
        <v>Noviembre 12 de 2013</v>
      </c>
      <c r="D208" s="3">
        <v>1932.77</v>
      </c>
      <c r="E208" s="3">
        <v>7.9000000000000909</v>
      </c>
      <c r="F208" t="str">
        <f t="shared" si="15"/>
        <v>2013</v>
      </c>
      <c r="G208" t="str">
        <f t="shared" si="16"/>
        <v>Noviembre</v>
      </c>
      <c r="H208" t="str">
        <f t="shared" si="17"/>
        <v>12</v>
      </c>
    </row>
    <row r="209" spans="1:8" ht="28.8" x14ac:dyDescent="0.3">
      <c r="A209" t="str">
        <f t="shared" si="18"/>
        <v>Noviembre de 2013</v>
      </c>
      <c r="B209" s="1" t="s">
        <v>2589</v>
      </c>
      <c r="C209" s="1" t="str">
        <f t="shared" si="19"/>
        <v>Noviembre 13 de 2013</v>
      </c>
      <c r="D209" s="3">
        <v>1928.96</v>
      </c>
      <c r="E209" s="3">
        <v>-3.8099999999999454</v>
      </c>
      <c r="F209" t="str">
        <f t="shared" si="15"/>
        <v>2013</v>
      </c>
      <c r="G209" t="str">
        <f t="shared" si="16"/>
        <v>Noviembre</v>
      </c>
      <c r="H209" t="str">
        <f t="shared" si="17"/>
        <v>13</v>
      </c>
    </row>
    <row r="210" spans="1:8" ht="28.8" x14ac:dyDescent="0.3">
      <c r="A210" t="str">
        <f t="shared" si="18"/>
        <v>Noviembre de 2013</v>
      </c>
      <c r="B210" s="1" t="s">
        <v>2590</v>
      </c>
      <c r="C210" s="1" t="str">
        <f t="shared" si="19"/>
        <v>Noviembre 14 de 2013</v>
      </c>
      <c r="D210" s="3">
        <v>1932.03</v>
      </c>
      <c r="E210" s="3">
        <v>3.0699999999999363</v>
      </c>
      <c r="F210" t="str">
        <f t="shared" si="15"/>
        <v>2013</v>
      </c>
      <c r="G210" t="str">
        <f t="shared" si="16"/>
        <v>Noviembre</v>
      </c>
      <c r="H210" t="str">
        <f t="shared" si="17"/>
        <v>14</v>
      </c>
    </row>
    <row r="211" spans="1:8" ht="28.8" x14ac:dyDescent="0.3">
      <c r="A211" t="str">
        <f t="shared" si="18"/>
        <v>Noviembre de 2013</v>
      </c>
      <c r="B211" s="1" t="s">
        <v>2591</v>
      </c>
      <c r="C211" s="1" t="str">
        <f t="shared" si="19"/>
        <v>Noviembre 15 de 2013</v>
      </c>
      <c r="D211" s="3">
        <v>1929.24</v>
      </c>
      <c r="E211" s="3">
        <v>-2.7899999999999636</v>
      </c>
      <c r="F211" t="str">
        <f t="shared" si="15"/>
        <v>2013</v>
      </c>
      <c r="G211" t="str">
        <f t="shared" si="16"/>
        <v>Noviembre</v>
      </c>
      <c r="H211" t="str">
        <f t="shared" si="17"/>
        <v>15</v>
      </c>
    </row>
    <row r="212" spans="1:8" ht="28.8" x14ac:dyDescent="0.3">
      <c r="A212" t="str">
        <f t="shared" si="18"/>
        <v>Noviembre de 2013</v>
      </c>
      <c r="B212" s="1" t="s">
        <v>2592</v>
      </c>
      <c r="C212" s="1" t="str">
        <f t="shared" si="19"/>
        <v>Noviembre 18 de 2013</v>
      </c>
      <c r="D212" s="3">
        <v>1919.89</v>
      </c>
      <c r="E212" s="3">
        <v>-9.3499999999999091</v>
      </c>
      <c r="F212" t="str">
        <f t="shared" si="15"/>
        <v>2013</v>
      </c>
      <c r="G212" t="str">
        <f t="shared" si="16"/>
        <v>Noviembre</v>
      </c>
      <c r="H212" t="str">
        <f t="shared" si="17"/>
        <v>18</v>
      </c>
    </row>
    <row r="213" spans="1:8" ht="28.8" x14ac:dyDescent="0.3">
      <c r="A213" t="str">
        <f t="shared" si="18"/>
        <v>Noviembre de 2013</v>
      </c>
      <c r="B213" s="1" t="s">
        <v>2593</v>
      </c>
      <c r="C213" s="1" t="str">
        <f t="shared" si="19"/>
        <v>Noviembre 19 de 2013</v>
      </c>
      <c r="D213" s="3">
        <v>1915.37</v>
      </c>
      <c r="E213" s="3">
        <v>-4.5200000000002092</v>
      </c>
      <c r="F213" t="str">
        <f t="shared" si="15"/>
        <v>2013</v>
      </c>
      <c r="G213" t="str">
        <f t="shared" si="16"/>
        <v>Noviembre</v>
      </c>
      <c r="H213" t="str">
        <f t="shared" si="17"/>
        <v>19</v>
      </c>
    </row>
    <row r="214" spans="1:8" ht="28.8" x14ac:dyDescent="0.3">
      <c r="A214" t="str">
        <f t="shared" si="18"/>
        <v>Noviembre de 2013</v>
      </c>
      <c r="B214" s="1" t="s">
        <v>2594</v>
      </c>
      <c r="C214" s="1" t="str">
        <f t="shared" si="19"/>
        <v>Noviembre 20 de 2013</v>
      </c>
      <c r="D214" s="3">
        <v>1919.2</v>
      </c>
      <c r="E214" s="3">
        <v>3.8300000000001546</v>
      </c>
      <c r="F214" t="str">
        <f t="shared" si="15"/>
        <v>2013</v>
      </c>
      <c r="G214" t="str">
        <f t="shared" si="16"/>
        <v>Noviembre</v>
      </c>
      <c r="H214" t="str">
        <f t="shared" si="17"/>
        <v>20</v>
      </c>
    </row>
    <row r="215" spans="1:8" ht="28.8" x14ac:dyDescent="0.3">
      <c r="A215" t="str">
        <f t="shared" si="18"/>
        <v>Noviembre de 2013</v>
      </c>
      <c r="B215" s="1" t="s">
        <v>2595</v>
      </c>
      <c r="C215" s="1" t="str">
        <f t="shared" si="19"/>
        <v>Noviembre 21 de 2013</v>
      </c>
      <c r="D215" s="3">
        <v>1923.19</v>
      </c>
      <c r="E215" s="3">
        <v>3.9900000000000091</v>
      </c>
      <c r="F215" t="str">
        <f t="shared" si="15"/>
        <v>2013</v>
      </c>
      <c r="G215" t="str">
        <f t="shared" si="16"/>
        <v>Noviembre</v>
      </c>
      <c r="H215" t="str">
        <f t="shared" si="17"/>
        <v>21</v>
      </c>
    </row>
    <row r="216" spans="1:8" ht="28.8" x14ac:dyDescent="0.3">
      <c r="A216" t="str">
        <f t="shared" si="18"/>
        <v>Noviembre de 2013</v>
      </c>
      <c r="B216" s="1" t="s">
        <v>2596</v>
      </c>
      <c r="C216" s="1" t="str">
        <f t="shared" si="19"/>
        <v>Noviembre 22 de 2013</v>
      </c>
      <c r="D216" s="3">
        <v>1932.42</v>
      </c>
      <c r="E216" s="3">
        <v>9.2300000000000182</v>
      </c>
      <c r="F216" t="str">
        <f t="shared" si="15"/>
        <v>2013</v>
      </c>
      <c r="G216" t="str">
        <f t="shared" si="16"/>
        <v>Noviembre</v>
      </c>
      <c r="H216" t="str">
        <f t="shared" si="17"/>
        <v>22</v>
      </c>
    </row>
    <row r="217" spans="1:8" ht="28.8" x14ac:dyDescent="0.3">
      <c r="A217" t="str">
        <f t="shared" si="18"/>
        <v>Noviembre de 2013</v>
      </c>
      <c r="B217" s="1" t="s">
        <v>2597</v>
      </c>
      <c r="C217" s="1" t="str">
        <f t="shared" si="19"/>
        <v>Noviembre 25 de 2013</v>
      </c>
      <c r="D217" s="3">
        <v>1929.13</v>
      </c>
      <c r="E217" s="3">
        <v>-3.2899999999999636</v>
      </c>
      <c r="F217" t="str">
        <f t="shared" si="15"/>
        <v>2013</v>
      </c>
      <c r="G217" t="str">
        <f t="shared" si="16"/>
        <v>Noviembre</v>
      </c>
      <c r="H217" t="str">
        <f t="shared" si="17"/>
        <v>25</v>
      </c>
    </row>
    <row r="218" spans="1:8" ht="28.8" x14ac:dyDescent="0.3">
      <c r="A218" t="str">
        <f t="shared" si="18"/>
        <v>Noviembre de 2013</v>
      </c>
      <c r="B218" s="1" t="s">
        <v>2598</v>
      </c>
      <c r="C218" s="1" t="str">
        <f t="shared" si="19"/>
        <v>Noviembre 26 de 2013</v>
      </c>
      <c r="D218" s="3">
        <v>1926.99</v>
      </c>
      <c r="E218" s="3">
        <v>-2.1400000000001</v>
      </c>
      <c r="F218" t="str">
        <f t="shared" si="15"/>
        <v>2013</v>
      </c>
      <c r="G218" t="str">
        <f t="shared" si="16"/>
        <v>Noviembre</v>
      </c>
      <c r="H218" t="str">
        <f t="shared" si="17"/>
        <v>26</v>
      </c>
    </row>
    <row r="219" spans="1:8" ht="28.8" x14ac:dyDescent="0.3">
      <c r="A219" t="str">
        <f t="shared" si="18"/>
        <v>Noviembre de 2013</v>
      </c>
      <c r="B219" s="1" t="s">
        <v>2599</v>
      </c>
      <c r="C219" s="1" t="str">
        <f t="shared" si="19"/>
        <v>Noviembre 27 de 2013</v>
      </c>
      <c r="D219" s="3">
        <v>1926.74</v>
      </c>
      <c r="E219" s="3">
        <v>-0.25</v>
      </c>
      <c r="F219" t="str">
        <f t="shared" si="15"/>
        <v>2013</v>
      </c>
      <c r="G219" t="str">
        <f t="shared" si="16"/>
        <v>Noviembre</v>
      </c>
      <c r="H219" t="str">
        <f t="shared" si="17"/>
        <v>27</v>
      </c>
    </row>
    <row r="220" spans="1:8" ht="28.8" x14ac:dyDescent="0.3">
      <c r="A220" t="str">
        <f t="shared" si="18"/>
        <v>Noviembre de 2013</v>
      </c>
      <c r="B220" s="1" t="s">
        <v>2600</v>
      </c>
      <c r="C220" s="1" t="str">
        <f t="shared" si="19"/>
        <v>Noviembre 28 de 2013</v>
      </c>
      <c r="D220" s="3">
        <v>1928.25</v>
      </c>
      <c r="E220" s="3">
        <v>1.5099999999999909</v>
      </c>
      <c r="F220" t="str">
        <f t="shared" si="15"/>
        <v>2013</v>
      </c>
      <c r="G220" t="str">
        <f t="shared" si="16"/>
        <v>Noviembre</v>
      </c>
      <c r="H220" t="str">
        <f t="shared" si="17"/>
        <v>28</v>
      </c>
    </row>
    <row r="221" spans="1:8" ht="28.8" x14ac:dyDescent="0.3">
      <c r="A221" t="str">
        <f t="shared" si="18"/>
        <v>Noviembre de 2013</v>
      </c>
      <c r="B221" s="1" t="s">
        <v>2601</v>
      </c>
      <c r="C221" s="1" t="str">
        <f t="shared" si="19"/>
        <v>Noviembre 29 de 2013</v>
      </c>
      <c r="D221" s="3">
        <v>1928.25</v>
      </c>
      <c r="E221" s="3">
        <v>0</v>
      </c>
      <c r="F221" t="str">
        <f t="shared" si="15"/>
        <v>2013</v>
      </c>
      <c r="G221" t="str">
        <f t="shared" si="16"/>
        <v>Noviembre</v>
      </c>
      <c r="H221" t="str">
        <f t="shared" si="17"/>
        <v>29</v>
      </c>
    </row>
    <row r="222" spans="1:8" ht="28.8" x14ac:dyDescent="0.3">
      <c r="A222" t="str">
        <f t="shared" si="18"/>
        <v>Diciembre de 2013</v>
      </c>
      <c r="B222" s="1" t="s">
        <v>2602</v>
      </c>
      <c r="C222" s="1" t="str">
        <f t="shared" si="19"/>
        <v>Diciembre 2 de 2013</v>
      </c>
      <c r="D222" s="3">
        <v>1931.88</v>
      </c>
      <c r="E222" s="3">
        <v>3.6300000000001091</v>
      </c>
      <c r="F222" t="str">
        <f t="shared" si="15"/>
        <v>2013</v>
      </c>
      <c r="G222" t="str">
        <f t="shared" si="16"/>
        <v>Diciembre</v>
      </c>
      <c r="H222" t="str">
        <f t="shared" si="17"/>
        <v>2</v>
      </c>
    </row>
    <row r="223" spans="1:8" ht="28.8" x14ac:dyDescent="0.3">
      <c r="A223" t="str">
        <f t="shared" si="18"/>
        <v>Diciembre de 2013</v>
      </c>
      <c r="B223" s="1" t="s">
        <v>2603</v>
      </c>
      <c r="C223" s="1" t="str">
        <f t="shared" si="19"/>
        <v>Diciembre 3 de 2013</v>
      </c>
      <c r="D223" s="3">
        <v>1934.16</v>
      </c>
      <c r="E223" s="3">
        <v>2.2799999999999727</v>
      </c>
      <c r="F223" t="str">
        <f t="shared" si="15"/>
        <v>2013</v>
      </c>
      <c r="G223" t="str">
        <f t="shared" si="16"/>
        <v>Diciembre</v>
      </c>
      <c r="H223" t="str">
        <f t="shared" si="17"/>
        <v>3</v>
      </c>
    </row>
    <row r="224" spans="1:8" ht="28.8" x14ac:dyDescent="0.3">
      <c r="A224" t="str">
        <f t="shared" si="18"/>
        <v>Diciembre de 2013</v>
      </c>
      <c r="B224" s="1" t="s">
        <v>2604</v>
      </c>
      <c r="C224" s="1" t="str">
        <f t="shared" si="19"/>
        <v>Diciembre 4 de 2013</v>
      </c>
      <c r="D224" s="3">
        <v>1941.01</v>
      </c>
      <c r="E224" s="3">
        <v>6.8499999999999091</v>
      </c>
      <c r="F224" t="str">
        <f t="shared" si="15"/>
        <v>2013</v>
      </c>
      <c r="G224" t="str">
        <f t="shared" si="16"/>
        <v>Diciembre</v>
      </c>
      <c r="H224" t="str">
        <f t="shared" si="17"/>
        <v>4</v>
      </c>
    </row>
    <row r="225" spans="1:8" ht="28.8" x14ac:dyDescent="0.3">
      <c r="A225" t="str">
        <f t="shared" si="18"/>
        <v>Diciembre de 2013</v>
      </c>
      <c r="B225" s="1" t="s">
        <v>2605</v>
      </c>
      <c r="C225" s="1" t="str">
        <f t="shared" si="19"/>
        <v>Diciembre 5 de 2013</v>
      </c>
      <c r="D225" s="3">
        <v>1948.48</v>
      </c>
      <c r="E225" s="3">
        <v>7.4700000000000273</v>
      </c>
      <c r="F225" t="str">
        <f t="shared" si="15"/>
        <v>2013</v>
      </c>
      <c r="G225" t="str">
        <f t="shared" si="16"/>
        <v>Diciembre</v>
      </c>
      <c r="H225" t="str">
        <f t="shared" si="17"/>
        <v>5</v>
      </c>
    </row>
    <row r="226" spans="1:8" ht="28.8" x14ac:dyDescent="0.3">
      <c r="A226" t="str">
        <f t="shared" si="18"/>
        <v>Diciembre de 2013</v>
      </c>
      <c r="B226" s="1" t="s">
        <v>2606</v>
      </c>
      <c r="C226" s="1" t="str">
        <f t="shared" si="19"/>
        <v>Diciembre 6 de 2013</v>
      </c>
      <c r="D226" s="3">
        <v>1940.26</v>
      </c>
      <c r="E226" s="3">
        <v>-8.2200000000000273</v>
      </c>
      <c r="F226" t="str">
        <f t="shared" si="15"/>
        <v>2013</v>
      </c>
      <c r="G226" t="str">
        <f t="shared" si="16"/>
        <v>Diciembre</v>
      </c>
      <c r="H226" t="str">
        <f t="shared" si="17"/>
        <v>6</v>
      </c>
    </row>
    <row r="227" spans="1:8" ht="28.8" x14ac:dyDescent="0.3">
      <c r="A227" t="str">
        <f t="shared" si="18"/>
        <v>Diciembre de 2013</v>
      </c>
      <c r="B227" s="1" t="s">
        <v>2607</v>
      </c>
      <c r="C227" s="1" t="str">
        <f t="shared" si="19"/>
        <v>Diciembre 9 de 2013</v>
      </c>
      <c r="D227" s="3">
        <v>1936.33</v>
      </c>
      <c r="E227" s="3">
        <v>-3.9300000000000637</v>
      </c>
      <c r="F227" t="str">
        <f t="shared" si="15"/>
        <v>2013</v>
      </c>
      <c r="G227" t="str">
        <f t="shared" si="16"/>
        <v>Diciembre</v>
      </c>
      <c r="H227" t="str">
        <f t="shared" si="17"/>
        <v>9</v>
      </c>
    </row>
    <row r="228" spans="1:8" ht="28.8" x14ac:dyDescent="0.3">
      <c r="A228" t="str">
        <f t="shared" si="18"/>
        <v>Diciembre de 2013</v>
      </c>
      <c r="B228" s="1" t="s">
        <v>2608</v>
      </c>
      <c r="C228" s="1" t="str">
        <f t="shared" si="19"/>
        <v>Diciembre 10 de 2013</v>
      </c>
      <c r="D228" s="3">
        <v>1932.71</v>
      </c>
      <c r="E228" s="3">
        <v>-3.6199999999998909</v>
      </c>
      <c r="F228" t="str">
        <f t="shared" si="15"/>
        <v>2013</v>
      </c>
      <c r="G228" t="str">
        <f t="shared" si="16"/>
        <v>Diciembre</v>
      </c>
      <c r="H228" t="str">
        <f t="shared" si="17"/>
        <v>10</v>
      </c>
    </row>
    <row r="229" spans="1:8" ht="28.8" x14ac:dyDescent="0.3">
      <c r="A229" t="str">
        <f t="shared" si="18"/>
        <v>Diciembre de 2013</v>
      </c>
      <c r="B229" s="1" t="s">
        <v>2609</v>
      </c>
      <c r="C229" s="1" t="str">
        <f t="shared" si="19"/>
        <v>Diciembre 11 de 2013</v>
      </c>
      <c r="D229" s="3">
        <v>1933.52</v>
      </c>
      <c r="E229" s="3">
        <v>0.80999999999994543</v>
      </c>
      <c r="F229" t="str">
        <f t="shared" si="15"/>
        <v>2013</v>
      </c>
      <c r="G229" t="str">
        <f t="shared" si="16"/>
        <v>Diciembre</v>
      </c>
      <c r="H229" t="str">
        <f t="shared" si="17"/>
        <v>11</v>
      </c>
    </row>
    <row r="230" spans="1:8" ht="28.8" x14ac:dyDescent="0.3">
      <c r="A230" t="str">
        <f t="shared" si="18"/>
        <v>Diciembre de 2013</v>
      </c>
      <c r="B230" s="1" t="s">
        <v>2610</v>
      </c>
      <c r="C230" s="1" t="str">
        <f t="shared" si="19"/>
        <v>Diciembre 12 de 2013</v>
      </c>
      <c r="D230" s="3">
        <v>1935.61</v>
      </c>
      <c r="E230" s="3">
        <v>2.0899999999999181</v>
      </c>
      <c r="F230" t="str">
        <f t="shared" si="15"/>
        <v>2013</v>
      </c>
      <c r="G230" t="str">
        <f t="shared" si="16"/>
        <v>Diciembre</v>
      </c>
      <c r="H230" t="str">
        <f t="shared" si="17"/>
        <v>12</v>
      </c>
    </row>
    <row r="231" spans="1:8" ht="28.8" x14ac:dyDescent="0.3">
      <c r="A231" t="str">
        <f t="shared" si="18"/>
        <v>Diciembre de 2013</v>
      </c>
      <c r="B231" s="1" t="s">
        <v>2611</v>
      </c>
      <c r="C231" s="1" t="str">
        <f t="shared" si="19"/>
        <v>Diciembre 13 de 2013</v>
      </c>
      <c r="D231" s="3">
        <v>1935.89</v>
      </c>
      <c r="E231" s="3">
        <v>0.28000000000020009</v>
      </c>
      <c r="F231" t="str">
        <f t="shared" si="15"/>
        <v>2013</v>
      </c>
      <c r="G231" t="str">
        <f t="shared" si="16"/>
        <v>Diciembre</v>
      </c>
      <c r="H231" t="str">
        <f t="shared" si="17"/>
        <v>13</v>
      </c>
    </row>
    <row r="232" spans="1:8" ht="28.8" x14ac:dyDescent="0.3">
      <c r="A232" t="str">
        <f t="shared" si="18"/>
        <v>Diciembre de 2013</v>
      </c>
      <c r="B232" s="1" t="s">
        <v>2612</v>
      </c>
      <c r="C232" s="1" t="str">
        <f t="shared" si="19"/>
        <v>Diciembre 16 de 2013</v>
      </c>
      <c r="D232" s="3">
        <v>1930.87</v>
      </c>
      <c r="E232" s="3">
        <v>-5.0200000000002092</v>
      </c>
      <c r="F232" t="str">
        <f t="shared" si="15"/>
        <v>2013</v>
      </c>
      <c r="G232" t="str">
        <f t="shared" si="16"/>
        <v>Diciembre</v>
      </c>
      <c r="H232" t="str">
        <f t="shared" si="17"/>
        <v>16</v>
      </c>
    </row>
    <row r="233" spans="1:8" ht="28.8" x14ac:dyDescent="0.3">
      <c r="A233" t="str">
        <f t="shared" si="18"/>
        <v>Diciembre de 2013</v>
      </c>
      <c r="B233" s="1" t="s">
        <v>2613</v>
      </c>
      <c r="C233" s="1" t="str">
        <f t="shared" si="19"/>
        <v>Diciembre 17 de 2013</v>
      </c>
      <c r="D233" s="3">
        <v>1934.95</v>
      </c>
      <c r="E233" s="3">
        <v>4.0800000000001546</v>
      </c>
      <c r="F233" t="str">
        <f t="shared" si="15"/>
        <v>2013</v>
      </c>
      <c r="G233" t="str">
        <f t="shared" si="16"/>
        <v>Diciembre</v>
      </c>
      <c r="H233" t="str">
        <f t="shared" si="17"/>
        <v>17</v>
      </c>
    </row>
    <row r="234" spans="1:8" ht="28.8" x14ac:dyDescent="0.3">
      <c r="A234" t="str">
        <f t="shared" si="18"/>
        <v>Diciembre de 2013</v>
      </c>
      <c r="B234" s="1" t="s">
        <v>2614</v>
      </c>
      <c r="C234" s="1" t="str">
        <f t="shared" si="19"/>
        <v>Diciembre 18 de 2013</v>
      </c>
      <c r="D234" s="3">
        <v>1936.14</v>
      </c>
      <c r="E234" s="3">
        <v>1.1900000000000546</v>
      </c>
      <c r="F234" t="str">
        <f t="shared" si="15"/>
        <v>2013</v>
      </c>
      <c r="G234" t="str">
        <f t="shared" si="16"/>
        <v>Diciembre</v>
      </c>
      <c r="H234" t="str">
        <f t="shared" si="17"/>
        <v>18</v>
      </c>
    </row>
    <row r="235" spans="1:8" ht="28.8" x14ac:dyDescent="0.3">
      <c r="A235" t="str">
        <f t="shared" si="18"/>
        <v>Diciembre de 2013</v>
      </c>
      <c r="B235" s="1" t="s">
        <v>2615</v>
      </c>
      <c r="C235" s="1" t="str">
        <f t="shared" si="19"/>
        <v>Diciembre 19 de 2013</v>
      </c>
      <c r="D235" s="3">
        <v>1945.6</v>
      </c>
      <c r="E235" s="3">
        <v>9.459999999999809</v>
      </c>
      <c r="F235" t="str">
        <f t="shared" si="15"/>
        <v>2013</v>
      </c>
      <c r="G235" t="str">
        <f t="shared" si="16"/>
        <v>Diciembre</v>
      </c>
      <c r="H235" t="str">
        <f t="shared" si="17"/>
        <v>19</v>
      </c>
    </row>
    <row r="236" spans="1:8" ht="28.8" x14ac:dyDescent="0.3">
      <c r="A236" t="str">
        <f t="shared" si="18"/>
        <v>Diciembre de 2013</v>
      </c>
      <c r="B236" s="1" t="s">
        <v>2616</v>
      </c>
      <c r="C236" s="1" t="str">
        <f t="shared" si="19"/>
        <v>Diciembre 20 de 2013</v>
      </c>
      <c r="D236" s="3">
        <v>1943.46</v>
      </c>
      <c r="E236" s="3">
        <v>-2.1399999999998727</v>
      </c>
      <c r="F236" t="str">
        <f t="shared" si="15"/>
        <v>2013</v>
      </c>
      <c r="G236" t="str">
        <f t="shared" si="16"/>
        <v>Diciembre</v>
      </c>
      <c r="H236" t="str">
        <f t="shared" si="17"/>
        <v>20</v>
      </c>
    </row>
    <row r="237" spans="1:8" ht="28.8" x14ac:dyDescent="0.3">
      <c r="A237" t="str">
        <f t="shared" si="18"/>
        <v>Diciembre de 2013</v>
      </c>
      <c r="B237" s="1" t="s">
        <v>2617</v>
      </c>
      <c r="C237" s="1" t="str">
        <f t="shared" si="19"/>
        <v>Diciembre 23 de 2013</v>
      </c>
      <c r="D237" s="3">
        <v>1935.93</v>
      </c>
      <c r="E237" s="3">
        <v>-7.5299999999999727</v>
      </c>
      <c r="F237" t="str">
        <f t="shared" si="15"/>
        <v>2013</v>
      </c>
      <c r="G237" t="str">
        <f t="shared" si="16"/>
        <v>Diciembre</v>
      </c>
      <c r="H237" t="str">
        <f t="shared" si="17"/>
        <v>23</v>
      </c>
    </row>
    <row r="238" spans="1:8" ht="28.8" x14ac:dyDescent="0.3">
      <c r="A238" t="str">
        <f t="shared" si="18"/>
        <v>Diciembre de 2013</v>
      </c>
      <c r="B238" s="1" t="s">
        <v>2618</v>
      </c>
      <c r="C238" s="1" t="str">
        <f t="shared" si="19"/>
        <v>Diciembre 24 de 2013</v>
      </c>
      <c r="D238" s="3">
        <v>1925.45</v>
      </c>
      <c r="E238" s="3">
        <v>-10.480000000000018</v>
      </c>
      <c r="F238" t="str">
        <f t="shared" si="15"/>
        <v>2013</v>
      </c>
      <c r="G238" t="str">
        <f t="shared" si="16"/>
        <v>Diciembre</v>
      </c>
      <c r="H238" t="str">
        <f t="shared" si="17"/>
        <v>24</v>
      </c>
    </row>
    <row r="239" spans="1:8" ht="28.8" x14ac:dyDescent="0.3">
      <c r="A239" t="str">
        <f t="shared" si="18"/>
        <v>Diciembre de 2013</v>
      </c>
      <c r="B239" s="1" t="s">
        <v>2619</v>
      </c>
      <c r="C239" s="1" t="str">
        <f t="shared" si="19"/>
        <v>Diciembre 26 de 2013</v>
      </c>
      <c r="D239" s="3">
        <v>1922.76</v>
      </c>
      <c r="E239" s="3">
        <v>-2.6900000000000546</v>
      </c>
      <c r="F239" t="str">
        <f t="shared" si="15"/>
        <v>2013</v>
      </c>
      <c r="G239" t="str">
        <f t="shared" si="16"/>
        <v>Diciembre</v>
      </c>
      <c r="H239" t="str">
        <f t="shared" si="17"/>
        <v>26</v>
      </c>
    </row>
    <row r="240" spans="1:8" ht="28.8" x14ac:dyDescent="0.3">
      <c r="A240" t="str">
        <f t="shared" si="18"/>
        <v>Diciembre de 2013</v>
      </c>
      <c r="B240" s="1" t="s">
        <v>2620</v>
      </c>
      <c r="C240" s="1" t="str">
        <f t="shared" si="19"/>
        <v>Diciembre 27 de 2013</v>
      </c>
      <c r="D240" s="3">
        <v>1921.22</v>
      </c>
      <c r="E240" s="3">
        <v>-1.5399999999999636</v>
      </c>
      <c r="F240" t="str">
        <f t="shared" si="15"/>
        <v>2013</v>
      </c>
      <c r="G240" t="str">
        <f t="shared" si="16"/>
        <v>Diciembre</v>
      </c>
      <c r="H240" t="str">
        <f t="shared" si="17"/>
        <v>27</v>
      </c>
    </row>
    <row r="241" spans="1:8" ht="28.8" x14ac:dyDescent="0.3">
      <c r="A241" t="str">
        <f t="shared" si="18"/>
        <v>Diciembre de 2013</v>
      </c>
      <c r="B241" s="1" t="s">
        <v>2621</v>
      </c>
      <c r="C241" s="1" t="str">
        <f t="shared" si="19"/>
        <v>Diciembre 30 de 2013</v>
      </c>
      <c r="D241" s="3">
        <v>1922.56</v>
      </c>
      <c r="E241" s="3">
        <v>1.3399999999999181</v>
      </c>
      <c r="F241" t="str">
        <f t="shared" si="15"/>
        <v>2013</v>
      </c>
      <c r="G241" t="str">
        <f t="shared" si="16"/>
        <v>Diciembre</v>
      </c>
      <c r="H241" t="str">
        <f t="shared" si="17"/>
        <v>30</v>
      </c>
    </row>
    <row r="242" spans="1:8" ht="28.8" x14ac:dyDescent="0.3">
      <c r="A242" t="str">
        <f t="shared" si="18"/>
        <v>Diciembre de 2013</v>
      </c>
      <c r="B242" s="1" t="s">
        <v>2622</v>
      </c>
      <c r="C242" s="1" t="str">
        <f t="shared" si="19"/>
        <v>Diciembre 31 de 2013</v>
      </c>
      <c r="D242" s="3">
        <v>1926.83</v>
      </c>
      <c r="E242" s="3">
        <v>4.2699999999999818</v>
      </c>
      <c r="F242" t="str">
        <f t="shared" si="15"/>
        <v>2013</v>
      </c>
      <c r="G242" t="str">
        <f t="shared" si="16"/>
        <v>Diciembre</v>
      </c>
      <c r="H242" t="str">
        <f t="shared" si="17"/>
        <v>31</v>
      </c>
    </row>
    <row r="243" spans="1:8" x14ac:dyDescent="0.3">
      <c r="A243" t="str">
        <f t="shared" si="18"/>
        <v>Enero de 2014</v>
      </c>
      <c r="B243" s="1" t="s">
        <v>2623</v>
      </c>
      <c r="C243" s="1" t="str">
        <f t="shared" si="19"/>
        <v>Enero 2 de 2014</v>
      </c>
      <c r="D243" s="3">
        <v>1938.89</v>
      </c>
      <c r="E243" s="3">
        <v>12.060000000000173</v>
      </c>
      <c r="F243" t="str">
        <f t="shared" si="15"/>
        <v>2014</v>
      </c>
      <c r="G243" t="str">
        <f t="shared" si="16"/>
        <v>Enero</v>
      </c>
      <c r="H243" t="str">
        <f t="shared" si="17"/>
        <v>2</v>
      </c>
    </row>
    <row r="244" spans="1:8" x14ac:dyDescent="0.3">
      <c r="A244" t="str">
        <f t="shared" si="18"/>
        <v>Enero de 2014</v>
      </c>
      <c r="B244" s="1" t="s">
        <v>2624</v>
      </c>
      <c r="C244" s="1" t="str">
        <f t="shared" si="19"/>
        <v>Enero 3 de 2014</v>
      </c>
      <c r="D244" s="3">
        <v>1938.89</v>
      </c>
      <c r="E244" s="3">
        <v>0</v>
      </c>
      <c r="F244" t="str">
        <f t="shared" si="15"/>
        <v>2014</v>
      </c>
      <c r="G244" t="str">
        <f t="shared" si="16"/>
        <v>Enero</v>
      </c>
      <c r="H244" t="str">
        <f t="shared" si="17"/>
        <v>3</v>
      </c>
    </row>
    <row r="245" spans="1:8" x14ac:dyDescent="0.3">
      <c r="A245" t="str">
        <f t="shared" si="18"/>
        <v>Enero de 2014</v>
      </c>
      <c r="B245" s="1" t="s">
        <v>2625</v>
      </c>
      <c r="C245" s="1" t="str">
        <f t="shared" si="19"/>
        <v>Enero 7 de 2014</v>
      </c>
      <c r="D245" s="3">
        <v>1936.92</v>
      </c>
      <c r="E245" s="3">
        <v>-1.9700000000000273</v>
      </c>
      <c r="F245" t="str">
        <f t="shared" si="15"/>
        <v>2014</v>
      </c>
      <c r="G245" t="str">
        <f t="shared" si="16"/>
        <v>Enero</v>
      </c>
      <c r="H245" t="str">
        <f t="shared" si="17"/>
        <v>7</v>
      </c>
    </row>
    <row r="246" spans="1:8" x14ac:dyDescent="0.3">
      <c r="A246" t="str">
        <f t="shared" si="18"/>
        <v>Enero de 2014</v>
      </c>
      <c r="B246" s="1" t="s">
        <v>2626</v>
      </c>
      <c r="C246" s="1" t="str">
        <f t="shared" si="19"/>
        <v>Enero 8 de 2014</v>
      </c>
      <c r="D246" s="3">
        <v>1930.45</v>
      </c>
      <c r="E246" s="3">
        <v>-6.4700000000000273</v>
      </c>
      <c r="F246" t="str">
        <f t="shared" si="15"/>
        <v>2014</v>
      </c>
      <c r="G246" t="str">
        <f t="shared" si="16"/>
        <v>Enero</v>
      </c>
      <c r="H246" t="str">
        <f t="shared" si="17"/>
        <v>8</v>
      </c>
    </row>
    <row r="247" spans="1:8" x14ac:dyDescent="0.3">
      <c r="A247" t="str">
        <f t="shared" si="18"/>
        <v>Enero de 2014</v>
      </c>
      <c r="B247" s="1" t="s">
        <v>2627</v>
      </c>
      <c r="C247" s="1" t="str">
        <f t="shared" si="19"/>
        <v>Enero 9 de 2014</v>
      </c>
      <c r="D247" s="3">
        <v>1933.24</v>
      </c>
      <c r="E247" s="3">
        <v>2.7899999999999636</v>
      </c>
      <c r="F247" t="str">
        <f t="shared" si="15"/>
        <v>2014</v>
      </c>
      <c r="G247" t="str">
        <f t="shared" si="16"/>
        <v>Enero</v>
      </c>
      <c r="H247" t="str">
        <f t="shared" si="17"/>
        <v>9</v>
      </c>
    </row>
    <row r="248" spans="1:8" x14ac:dyDescent="0.3">
      <c r="A248" t="str">
        <f t="shared" si="18"/>
        <v>Enero de 2014</v>
      </c>
      <c r="B248" s="1" t="s">
        <v>2628</v>
      </c>
      <c r="C248" s="1" t="str">
        <f t="shared" si="19"/>
        <v>Enero 10 de 2014</v>
      </c>
      <c r="D248" s="3">
        <v>1934.88</v>
      </c>
      <c r="E248" s="3">
        <v>1.6400000000001</v>
      </c>
      <c r="F248" t="str">
        <f t="shared" si="15"/>
        <v>2014</v>
      </c>
      <c r="G248" t="str">
        <f t="shared" si="16"/>
        <v>Enero</v>
      </c>
      <c r="H248" t="str">
        <f t="shared" si="17"/>
        <v>10</v>
      </c>
    </row>
    <row r="249" spans="1:8" x14ac:dyDescent="0.3">
      <c r="A249" t="str">
        <f t="shared" si="18"/>
        <v>Enero de 2014</v>
      </c>
      <c r="B249" s="1" t="s">
        <v>2629</v>
      </c>
      <c r="C249" s="1" t="str">
        <f t="shared" si="19"/>
        <v>Enero 13 de 2014</v>
      </c>
      <c r="D249" s="3">
        <v>1926.55</v>
      </c>
      <c r="E249" s="3">
        <v>-8.3300000000001546</v>
      </c>
      <c r="F249" t="str">
        <f t="shared" si="15"/>
        <v>2014</v>
      </c>
      <c r="G249" t="str">
        <f t="shared" si="16"/>
        <v>Enero</v>
      </c>
      <c r="H249" t="str">
        <f t="shared" si="17"/>
        <v>13</v>
      </c>
    </row>
    <row r="250" spans="1:8" x14ac:dyDescent="0.3">
      <c r="A250" t="str">
        <f t="shared" si="18"/>
        <v>Enero de 2014</v>
      </c>
      <c r="B250" s="1" t="s">
        <v>2630</v>
      </c>
      <c r="C250" s="1" t="str">
        <f t="shared" si="19"/>
        <v>Enero 14 de 2014</v>
      </c>
      <c r="D250" s="3">
        <v>1924.79</v>
      </c>
      <c r="E250" s="3">
        <v>-1.7599999999999909</v>
      </c>
      <c r="F250" t="str">
        <f t="shared" si="15"/>
        <v>2014</v>
      </c>
      <c r="G250" t="str">
        <f t="shared" si="16"/>
        <v>Enero</v>
      </c>
      <c r="H250" t="str">
        <f t="shared" si="17"/>
        <v>14</v>
      </c>
    </row>
    <row r="251" spans="1:8" x14ac:dyDescent="0.3">
      <c r="A251" t="str">
        <f t="shared" si="18"/>
        <v>Enero de 2014</v>
      </c>
      <c r="B251" s="1" t="s">
        <v>2631</v>
      </c>
      <c r="C251" s="1" t="str">
        <f t="shared" si="19"/>
        <v>Enero 15 de 2014</v>
      </c>
      <c r="D251" s="3">
        <v>1932.59</v>
      </c>
      <c r="E251" s="3">
        <v>7.7999999999999545</v>
      </c>
      <c r="F251" t="str">
        <f t="shared" si="15"/>
        <v>2014</v>
      </c>
      <c r="G251" t="str">
        <f t="shared" si="16"/>
        <v>Enero</v>
      </c>
      <c r="H251" t="str">
        <f t="shared" si="17"/>
        <v>15</v>
      </c>
    </row>
    <row r="252" spans="1:8" x14ac:dyDescent="0.3">
      <c r="A252" t="str">
        <f t="shared" si="18"/>
        <v>Enero de 2014</v>
      </c>
      <c r="B252" s="1" t="s">
        <v>2632</v>
      </c>
      <c r="C252" s="1" t="str">
        <f t="shared" si="19"/>
        <v>Enero 16 de 2014</v>
      </c>
      <c r="D252" s="3">
        <v>1941.45</v>
      </c>
      <c r="E252" s="3">
        <v>8.8600000000001273</v>
      </c>
      <c r="F252" t="str">
        <f t="shared" si="15"/>
        <v>2014</v>
      </c>
      <c r="G252" t="str">
        <f t="shared" si="16"/>
        <v>Enero</v>
      </c>
      <c r="H252" t="str">
        <f t="shared" si="17"/>
        <v>16</v>
      </c>
    </row>
    <row r="253" spans="1:8" x14ac:dyDescent="0.3">
      <c r="A253" t="str">
        <f t="shared" si="18"/>
        <v>Enero de 2014</v>
      </c>
      <c r="B253" s="1" t="s">
        <v>2633</v>
      </c>
      <c r="C253" s="1" t="str">
        <f t="shared" si="19"/>
        <v>Enero 17 de 2014</v>
      </c>
      <c r="D253" s="3">
        <v>1947.15</v>
      </c>
      <c r="E253" s="3">
        <v>5.7000000000000455</v>
      </c>
      <c r="F253" t="str">
        <f t="shared" si="15"/>
        <v>2014</v>
      </c>
      <c r="G253" t="str">
        <f t="shared" si="16"/>
        <v>Enero</v>
      </c>
      <c r="H253" t="str">
        <f t="shared" si="17"/>
        <v>17</v>
      </c>
    </row>
    <row r="254" spans="1:8" x14ac:dyDescent="0.3">
      <c r="A254" t="str">
        <f t="shared" si="18"/>
        <v>Enero de 2014</v>
      </c>
      <c r="B254" s="1" t="s">
        <v>2634</v>
      </c>
      <c r="C254" s="1" t="str">
        <f t="shared" si="19"/>
        <v>Enero 20 de 2014</v>
      </c>
      <c r="D254" s="3">
        <v>1957.86</v>
      </c>
      <c r="E254" s="3">
        <v>10.709999999999809</v>
      </c>
      <c r="F254" t="str">
        <f t="shared" si="15"/>
        <v>2014</v>
      </c>
      <c r="G254" t="str">
        <f t="shared" si="16"/>
        <v>Enero</v>
      </c>
      <c r="H254" t="str">
        <f t="shared" si="17"/>
        <v>20</v>
      </c>
    </row>
    <row r="255" spans="1:8" x14ac:dyDescent="0.3">
      <c r="A255" t="str">
        <f t="shared" si="18"/>
        <v>Enero de 2014</v>
      </c>
      <c r="B255" s="1" t="s">
        <v>2635</v>
      </c>
      <c r="C255" s="1" t="str">
        <f t="shared" si="19"/>
        <v>Enero 21 de 2014</v>
      </c>
      <c r="D255" s="3">
        <v>1957.86</v>
      </c>
      <c r="E255" s="3">
        <v>0</v>
      </c>
      <c r="F255" t="str">
        <f t="shared" si="15"/>
        <v>2014</v>
      </c>
      <c r="G255" t="str">
        <f t="shared" si="16"/>
        <v>Enero</v>
      </c>
      <c r="H255" t="str">
        <f t="shared" si="17"/>
        <v>21</v>
      </c>
    </row>
    <row r="256" spans="1:8" x14ac:dyDescent="0.3">
      <c r="A256" t="str">
        <f t="shared" si="18"/>
        <v>Enero de 2014</v>
      </c>
      <c r="B256" s="1" t="s">
        <v>2636</v>
      </c>
      <c r="C256" s="1" t="str">
        <f t="shared" si="19"/>
        <v>Enero 22 de 2014</v>
      </c>
      <c r="D256" s="3">
        <v>1981.98</v>
      </c>
      <c r="E256" s="3">
        <v>24.120000000000118</v>
      </c>
      <c r="F256" t="str">
        <f t="shared" si="15"/>
        <v>2014</v>
      </c>
      <c r="G256" t="str">
        <f t="shared" si="16"/>
        <v>Enero</v>
      </c>
      <c r="H256" t="str">
        <f t="shared" si="17"/>
        <v>22</v>
      </c>
    </row>
    <row r="257" spans="1:8" x14ac:dyDescent="0.3">
      <c r="A257" t="str">
        <f t="shared" si="18"/>
        <v>Enero de 2014</v>
      </c>
      <c r="B257" s="1" t="s">
        <v>2637</v>
      </c>
      <c r="C257" s="1" t="str">
        <f t="shared" si="19"/>
        <v>Enero 23 de 2014</v>
      </c>
      <c r="D257" s="3">
        <v>1983.48</v>
      </c>
      <c r="E257" s="3">
        <v>1.5</v>
      </c>
      <c r="F257" t="str">
        <f t="shared" si="15"/>
        <v>2014</v>
      </c>
      <c r="G257" t="str">
        <f t="shared" si="16"/>
        <v>Enero</v>
      </c>
      <c r="H257" t="str">
        <f t="shared" si="17"/>
        <v>23</v>
      </c>
    </row>
    <row r="258" spans="1:8" x14ac:dyDescent="0.3">
      <c r="A258" t="str">
        <f t="shared" si="18"/>
        <v>Enero de 2014</v>
      </c>
      <c r="B258" s="1" t="s">
        <v>2638</v>
      </c>
      <c r="C258" s="1" t="str">
        <f t="shared" si="19"/>
        <v>Enero 24 de 2014</v>
      </c>
      <c r="D258" s="3">
        <v>1993.23</v>
      </c>
      <c r="E258" s="3">
        <v>9.75</v>
      </c>
      <c r="F258" t="str">
        <f t="shared" ref="F258:F321" si="20">RIGHT(B258,4)</f>
        <v>2014</v>
      </c>
      <c r="G258" t="str">
        <f t="shared" ref="G258:G321" si="21">MID(B258,FIND(" ",B258,1)+1,FIND(" ",B258,FIND(" ",B258,1)+1)-FIND(" ",B258,1)-1)</f>
        <v>Enero</v>
      </c>
      <c r="H258" t="str">
        <f t="shared" ref="H258:H321" si="22">MID(B258,1,FIND(" ",B258,1)-1)</f>
        <v>24</v>
      </c>
    </row>
    <row r="259" spans="1:8" x14ac:dyDescent="0.3">
      <c r="A259" t="str">
        <f t="shared" ref="A259:A322" si="23">_xlfn.CONCAT(G259," de ",F259)</f>
        <v>Enero de 2014</v>
      </c>
      <c r="B259" s="1" t="s">
        <v>2639</v>
      </c>
      <c r="C259" s="1" t="str">
        <f t="shared" ref="C259:C322" si="24">_xlfn.CONCAT(G259," ",H259," de ",F259)</f>
        <v>Enero 27 de 2014</v>
      </c>
      <c r="D259" s="3">
        <v>2000.48</v>
      </c>
      <c r="E259" s="3">
        <v>7.25</v>
      </c>
      <c r="F259" t="str">
        <f t="shared" si="20"/>
        <v>2014</v>
      </c>
      <c r="G259" t="str">
        <f t="shared" si="21"/>
        <v>Enero</v>
      </c>
      <c r="H259" t="str">
        <f t="shared" si="22"/>
        <v>27</v>
      </c>
    </row>
    <row r="260" spans="1:8" x14ac:dyDescent="0.3">
      <c r="A260" t="str">
        <f t="shared" si="23"/>
        <v>Enero de 2014</v>
      </c>
      <c r="B260" s="1" t="s">
        <v>2640</v>
      </c>
      <c r="C260" s="1" t="str">
        <f t="shared" si="24"/>
        <v>Enero 28 de 2014</v>
      </c>
      <c r="D260" s="3">
        <v>1997.91</v>
      </c>
      <c r="E260" s="3">
        <v>-2.5699999999999363</v>
      </c>
      <c r="F260" t="str">
        <f t="shared" si="20"/>
        <v>2014</v>
      </c>
      <c r="G260" t="str">
        <f t="shared" si="21"/>
        <v>Enero</v>
      </c>
      <c r="H260" t="str">
        <f t="shared" si="22"/>
        <v>28</v>
      </c>
    </row>
    <row r="261" spans="1:8" x14ac:dyDescent="0.3">
      <c r="A261" t="str">
        <f t="shared" si="23"/>
        <v>Enero de 2014</v>
      </c>
      <c r="B261" s="1" t="s">
        <v>2641</v>
      </c>
      <c r="C261" s="1" t="str">
        <f t="shared" si="24"/>
        <v>Enero 29 de 2014</v>
      </c>
      <c r="D261" s="3">
        <v>2000.56</v>
      </c>
      <c r="E261" s="3">
        <v>2.6499999999998636</v>
      </c>
      <c r="F261" t="str">
        <f t="shared" si="20"/>
        <v>2014</v>
      </c>
      <c r="G261" t="str">
        <f t="shared" si="21"/>
        <v>Enero</v>
      </c>
      <c r="H261" t="str">
        <f t="shared" si="22"/>
        <v>29</v>
      </c>
    </row>
    <row r="262" spans="1:8" x14ac:dyDescent="0.3">
      <c r="A262" t="str">
        <f t="shared" si="23"/>
        <v>Enero de 2014</v>
      </c>
      <c r="B262" s="1" t="s">
        <v>2642</v>
      </c>
      <c r="C262" s="1" t="str">
        <f t="shared" si="24"/>
        <v>Enero 30 de 2014</v>
      </c>
      <c r="D262" s="3">
        <v>2000.56</v>
      </c>
      <c r="E262" s="3">
        <v>0</v>
      </c>
      <c r="F262" t="str">
        <f t="shared" si="20"/>
        <v>2014</v>
      </c>
      <c r="G262" t="str">
        <f t="shared" si="21"/>
        <v>Enero</v>
      </c>
      <c r="H262" t="str">
        <f t="shared" si="22"/>
        <v>30</v>
      </c>
    </row>
    <row r="263" spans="1:8" x14ac:dyDescent="0.3">
      <c r="A263" t="str">
        <f t="shared" si="23"/>
        <v>Enero de 2014</v>
      </c>
      <c r="B263" s="1" t="s">
        <v>2643</v>
      </c>
      <c r="C263" s="1" t="str">
        <f t="shared" si="24"/>
        <v>Enero 31 de 2014</v>
      </c>
      <c r="D263" s="3">
        <v>2008.26</v>
      </c>
      <c r="E263" s="3">
        <v>7.7000000000000455</v>
      </c>
      <c r="F263" t="str">
        <f t="shared" si="20"/>
        <v>2014</v>
      </c>
      <c r="G263" t="str">
        <f t="shared" si="21"/>
        <v>Enero</v>
      </c>
      <c r="H263" t="str">
        <f t="shared" si="22"/>
        <v>31</v>
      </c>
    </row>
    <row r="264" spans="1:8" x14ac:dyDescent="0.3">
      <c r="A264" t="str">
        <f t="shared" si="23"/>
        <v>Febrero de 2014</v>
      </c>
      <c r="B264" s="1" t="s">
        <v>2644</v>
      </c>
      <c r="C264" s="1" t="str">
        <f t="shared" si="24"/>
        <v>Febrero 3 de 2014</v>
      </c>
      <c r="D264" s="3">
        <v>2021.1</v>
      </c>
      <c r="E264" s="3">
        <v>12.839999999999918</v>
      </c>
      <c r="F264" t="str">
        <f t="shared" si="20"/>
        <v>2014</v>
      </c>
      <c r="G264" t="str">
        <f t="shared" si="21"/>
        <v>Febrero</v>
      </c>
      <c r="H264" t="str">
        <f t="shared" si="22"/>
        <v>3</v>
      </c>
    </row>
    <row r="265" spans="1:8" x14ac:dyDescent="0.3">
      <c r="A265" t="str">
        <f t="shared" si="23"/>
        <v>Febrero de 2014</v>
      </c>
      <c r="B265" s="1" t="s">
        <v>2645</v>
      </c>
      <c r="C265" s="1" t="str">
        <f t="shared" si="24"/>
        <v>Febrero 4 de 2014</v>
      </c>
      <c r="D265" s="3">
        <v>2039.85</v>
      </c>
      <c r="E265" s="3">
        <v>18.75</v>
      </c>
      <c r="F265" t="str">
        <f t="shared" si="20"/>
        <v>2014</v>
      </c>
      <c r="G265" t="str">
        <f t="shared" si="21"/>
        <v>Febrero</v>
      </c>
      <c r="H265" t="str">
        <f t="shared" si="22"/>
        <v>4</v>
      </c>
    </row>
    <row r="266" spans="1:8" x14ac:dyDescent="0.3">
      <c r="A266" t="str">
        <f t="shared" si="23"/>
        <v>Febrero de 2014</v>
      </c>
      <c r="B266" s="1" t="s">
        <v>2646</v>
      </c>
      <c r="C266" s="1" t="str">
        <f t="shared" si="24"/>
        <v>Febrero 5 de 2014</v>
      </c>
      <c r="D266" s="3">
        <v>2041.34</v>
      </c>
      <c r="E266" s="3">
        <v>1.4900000000000091</v>
      </c>
      <c r="F266" t="str">
        <f t="shared" si="20"/>
        <v>2014</v>
      </c>
      <c r="G266" t="str">
        <f t="shared" si="21"/>
        <v>Febrero</v>
      </c>
      <c r="H266" t="str">
        <f t="shared" si="22"/>
        <v>5</v>
      </c>
    </row>
    <row r="267" spans="1:8" x14ac:dyDescent="0.3">
      <c r="A267" t="str">
        <f t="shared" si="23"/>
        <v>Febrero de 2014</v>
      </c>
      <c r="B267" s="1" t="s">
        <v>2647</v>
      </c>
      <c r="C267" s="1" t="str">
        <f t="shared" si="24"/>
        <v>Febrero 6 de 2014</v>
      </c>
      <c r="D267" s="3">
        <v>2048.75</v>
      </c>
      <c r="E267" s="3">
        <v>7.4100000000000819</v>
      </c>
      <c r="F267" t="str">
        <f t="shared" si="20"/>
        <v>2014</v>
      </c>
      <c r="G267" t="str">
        <f t="shared" si="21"/>
        <v>Febrero</v>
      </c>
      <c r="H267" t="str">
        <f t="shared" si="22"/>
        <v>6</v>
      </c>
    </row>
    <row r="268" spans="1:8" x14ac:dyDescent="0.3">
      <c r="A268" t="str">
        <f t="shared" si="23"/>
        <v>Febrero de 2014</v>
      </c>
      <c r="B268" s="1" t="s">
        <v>2648</v>
      </c>
      <c r="C268" s="1" t="str">
        <f t="shared" si="24"/>
        <v>Febrero 7 de 2014</v>
      </c>
      <c r="D268" s="3">
        <v>2049.52</v>
      </c>
      <c r="E268" s="3">
        <v>0.76999999999998181</v>
      </c>
      <c r="F268" t="str">
        <f t="shared" si="20"/>
        <v>2014</v>
      </c>
      <c r="G268" t="str">
        <f t="shared" si="21"/>
        <v>Febrero</v>
      </c>
      <c r="H268" t="str">
        <f t="shared" si="22"/>
        <v>7</v>
      </c>
    </row>
    <row r="269" spans="1:8" x14ac:dyDescent="0.3">
      <c r="A269" t="str">
        <f t="shared" si="23"/>
        <v>Febrero de 2014</v>
      </c>
      <c r="B269" s="1" t="s">
        <v>2649</v>
      </c>
      <c r="C269" s="1" t="str">
        <f t="shared" si="24"/>
        <v>Febrero 10 de 2014</v>
      </c>
      <c r="D269" s="3">
        <v>2046.06</v>
      </c>
      <c r="E269" s="3">
        <v>-3.4600000000000364</v>
      </c>
      <c r="F269" t="str">
        <f t="shared" si="20"/>
        <v>2014</v>
      </c>
      <c r="G269" t="str">
        <f t="shared" si="21"/>
        <v>Febrero</v>
      </c>
      <c r="H269" t="str">
        <f t="shared" si="22"/>
        <v>10</v>
      </c>
    </row>
    <row r="270" spans="1:8" x14ac:dyDescent="0.3">
      <c r="A270" t="str">
        <f t="shared" si="23"/>
        <v>Febrero de 2014</v>
      </c>
      <c r="B270" s="1" t="s">
        <v>2650</v>
      </c>
      <c r="C270" s="1" t="str">
        <f t="shared" si="24"/>
        <v>Febrero 11 de 2014</v>
      </c>
      <c r="D270" s="3">
        <v>2048.5500000000002</v>
      </c>
      <c r="E270" s="3">
        <v>2.4900000000002365</v>
      </c>
      <c r="F270" t="str">
        <f t="shared" si="20"/>
        <v>2014</v>
      </c>
      <c r="G270" t="str">
        <f t="shared" si="21"/>
        <v>Febrero</v>
      </c>
      <c r="H270" t="str">
        <f t="shared" si="22"/>
        <v>11</v>
      </c>
    </row>
    <row r="271" spans="1:8" x14ac:dyDescent="0.3">
      <c r="A271" t="str">
        <f t="shared" si="23"/>
        <v>Febrero de 2014</v>
      </c>
      <c r="B271" s="1" t="s">
        <v>2651</v>
      </c>
      <c r="C271" s="1" t="str">
        <f t="shared" si="24"/>
        <v>Febrero 12 de 2014</v>
      </c>
      <c r="D271" s="3">
        <v>2041.61</v>
      </c>
      <c r="E271" s="3">
        <v>-6.9400000000002819</v>
      </c>
      <c r="F271" t="str">
        <f t="shared" si="20"/>
        <v>2014</v>
      </c>
      <c r="G271" t="str">
        <f t="shared" si="21"/>
        <v>Febrero</v>
      </c>
      <c r="H271" t="str">
        <f t="shared" si="22"/>
        <v>12</v>
      </c>
    </row>
    <row r="272" spans="1:8" x14ac:dyDescent="0.3">
      <c r="A272" t="str">
        <f t="shared" si="23"/>
        <v>Febrero de 2014</v>
      </c>
      <c r="B272" s="1" t="s">
        <v>2652</v>
      </c>
      <c r="C272" s="1" t="str">
        <f t="shared" si="24"/>
        <v>Febrero 13 de 2014</v>
      </c>
      <c r="D272" s="3">
        <v>2031.75</v>
      </c>
      <c r="E272" s="3">
        <v>-9.8599999999999</v>
      </c>
      <c r="F272" t="str">
        <f t="shared" si="20"/>
        <v>2014</v>
      </c>
      <c r="G272" t="str">
        <f t="shared" si="21"/>
        <v>Febrero</v>
      </c>
      <c r="H272" t="str">
        <f t="shared" si="22"/>
        <v>13</v>
      </c>
    </row>
    <row r="273" spans="1:8" x14ac:dyDescent="0.3">
      <c r="A273" t="str">
        <f t="shared" si="23"/>
        <v>Febrero de 2014</v>
      </c>
      <c r="B273" s="1" t="s">
        <v>2653</v>
      </c>
      <c r="C273" s="1" t="str">
        <f t="shared" si="24"/>
        <v>Febrero 14 de 2014</v>
      </c>
      <c r="D273" s="3">
        <v>2032.99</v>
      </c>
      <c r="E273" s="3">
        <v>1.2400000000000091</v>
      </c>
      <c r="F273" t="str">
        <f t="shared" si="20"/>
        <v>2014</v>
      </c>
      <c r="G273" t="str">
        <f t="shared" si="21"/>
        <v>Febrero</v>
      </c>
      <c r="H273" t="str">
        <f t="shared" si="22"/>
        <v>14</v>
      </c>
    </row>
    <row r="274" spans="1:8" x14ac:dyDescent="0.3">
      <c r="A274" t="str">
        <f t="shared" si="23"/>
        <v>Febrero de 2014</v>
      </c>
      <c r="B274" s="1" t="s">
        <v>2654</v>
      </c>
      <c r="C274" s="1" t="str">
        <f t="shared" si="24"/>
        <v>Febrero 18 de 2014</v>
      </c>
      <c r="D274" s="3">
        <v>2022.68</v>
      </c>
      <c r="E274" s="3">
        <v>-10.309999999999945</v>
      </c>
      <c r="F274" t="str">
        <f t="shared" si="20"/>
        <v>2014</v>
      </c>
      <c r="G274" t="str">
        <f t="shared" si="21"/>
        <v>Febrero</v>
      </c>
      <c r="H274" t="str">
        <f t="shared" si="22"/>
        <v>18</v>
      </c>
    </row>
    <row r="275" spans="1:8" x14ac:dyDescent="0.3">
      <c r="A275" t="str">
        <f t="shared" si="23"/>
        <v>Febrero de 2014</v>
      </c>
      <c r="B275" s="1" t="s">
        <v>2655</v>
      </c>
      <c r="C275" s="1" t="str">
        <f t="shared" si="24"/>
        <v>Febrero 19 de 2014</v>
      </c>
      <c r="D275" s="3">
        <v>2028.54</v>
      </c>
      <c r="E275" s="3">
        <v>5.8599999999999</v>
      </c>
      <c r="F275" t="str">
        <f t="shared" si="20"/>
        <v>2014</v>
      </c>
      <c r="G275" t="str">
        <f t="shared" si="21"/>
        <v>Febrero</v>
      </c>
      <c r="H275" t="str">
        <f t="shared" si="22"/>
        <v>19</v>
      </c>
    </row>
    <row r="276" spans="1:8" x14ac:dyDescent="0.3">
      <c r="A276" t="str">
        <f t="shared" si="23"/>
        <v>Febrero de 2014</v>
      </c>
      <c r="B276" s="1" t="s">
        <v>2656</v>
      </c>
      <c r="C276" s="1" t="str">
        <f t="shared" si="24"/>
        <v>Febrero 20 de 2014</v>
      </c>
      <c r="D276" s="3">
        <v>2042.22</v>
      </c>
      <c r="E276" s="3">
        <v>13.680000000000064</v>
      </c>
      <c r="F276" t="str">
        <f t="shared" si="20"/>
        <v>2014</v>
      </c>
      <c r="G276" t="str">
        <f t="shared" si="21"/>
        <v>Febrero</v>
      </c>
      <c r="H276" t="str">
        <f t="shared" si="22"/>
        <v>20</v>
      </c>
    </row>
    <row r="277" spans="1:8" x14ac:dyDescent="0.3">
      <c r="A277" t="str">
        <f t="shared" si="23"/>
        <v>Febrero de 2014</v>
      </c>
      <c r="B277" s="1" t="s">
        <v>2657</v>
      </c>
      <c r="C277" s="1" t="str">
        <f t="shared" si="24"/>
        <v>Febrero 21 de 2014</v>
      </c>
      <c r="D277" s="3">
        <v>2052.46</v>
      </c>
      <c r="E277" s="3">
        <v>10.240000000000009</v>
      </c>
      <c r="F277" t="str">
        <f t="shared" si="20"/>
        <v>2014</v>
      </c>
      <c r="G277" t="str">
        <f t="shared" si="21"/>
        <v>Febrero</v>
      </c>
      <c r="H277" t="str">
        <f t="shared" si="22"/>
        <v>21</v>
      </c>
    </row>
    <row r="278" spans="1:8" x14ac:dyDescent="0.3">
      <c r="A278" t="str">
        <f t="shared" si="23"/>
        <v>Febrero de 2014</v>
      </c>
      <c r="B278" s="1" t="s">
        <v>2658</v>
      </c>
      <c r="C278" s="1" t="str">
        <f t="shared" si="24"/>
        <v>Febrero 24 de 2014</v>
      </c>
      <c r="D278" s="3">
        <v>2043.96</v>
      </c>
      <c r="E278" s="3">
        <v>-8.5</v>
      </c>
      <c r="F278" t="str">
        <f t="shared" si="20"/>
        <v>2014</v>
      </c>
      <c r="G278" t="str">
        <f t="shared" si="21"/>
        <v>Febrero</v>
      </c>
      <c r="H278" t="str">
        <f t="shared" si="22"/>
        <v>24</v>
      </c>
    </row>
    <row r="279" spans="1:8" x14ac:dyDescent="0.3">
      <c r="A279" t="str">
        <f t="shared" si="23"/>
        <v>Febrero de 2014</v>
      </c>
      <c r="B279" s="1" t="s">
        <v>2659</v>
      </c>
      <c r="C279" s="1" t="str">
        <f t="shared" si="24"/>
        <v>Febrero 25 de 2014</v>
      </c>
      <c r="D279" s="3">
        <v>2042.67</v>
      </c>
      <c r="E279" s="3">
        <v>-1.2899999999999636</v>
      </c>
      <c r="F279" t="str">
        <f t="shared" si="20"/>
        <v>2014</v>
      </c>
      <c r="G279" t="str">
        <f t="shared" si="21"/>
        <v>Febrero</v>
      </c>
      <c r="H279" t="str">
        <f t="shared" si="22"/>
        <v>25</v>
      </c>
    </row>
    <row r="280" spans="1:8" x14ac:dyDescent="0.3">
      <c r="A280" t="str">
        <f t="shared" si="23"/>
        <v>Febrero de 2014</v>
      </c>
      <c r="B280" s="1" t="s">
        <v>2660</v>
      </c>
      <c r="C280" s="1" t="str">
        <f t="shared" si="24"/>
        <v>Febrero 26 de 2014</v>
      </c>
      <c r="D280" s="3">
        <v>2042.67</v>
      </c>
      <c r="E280" s="3">
        <v>0</v>
      </c>
      <c r="F280" t="str">
        <f t="shared" si="20"/>
        <v>2014</v>
      </c>
      <c r="G280" t="str">
        <f t="shared" si="21"/>
        <v>Febrero</v>
      </c>
      <c r="H280" t="str">
        <f t="shared" si="22"/>
        <v>26</v>
      </c>
    </row>
    <row r="281" spans="1:8" x14ac:dyDescent="0.3">
      <c r="A281" t="str">
        <f t="shared" si="23"/>
        <v>Febrero de 2014</v>
      </c>
      <c r="B281" s="1" t="s">
        <v>2661</v>
      </c>
      <c r="C281" s="1" t="str">
        <f t="shared" si="24"/>
        <v>Febrero 27 de 2014</v>
      </c>
      <c r="D281" s="3">
        <v>2053.11</v>
      </c>
      <c r="E281" s="3">
        <v>10.440000000000055</v>
      </c>
      <c r="F281" t="str">
        <f t="shared" si="20"/>
        <v>2014</v>
      </c>
      <c r="G281" t="str">
        <f t="shared" si="21"/>
        <v>Febrero</v>
      </c>
      <c r="H281" t="str">
        <f t="shared" si="22"/>
        <v>27</v>
      </c>
    </row>
    <row r="282" spans="1:8" x14ac:dyDescent="0.3">
      <c r="A282" t="str">
        <f t="shared" si="23"/>
        <v>Febrero de 2014</v>
      </c>
      <c r="B282" s="1" t="s">
        <v>2662</v>
      </c>
      <c r="C282" s="1" t="str">
        <f t="shared" si="24"/>
        <v>Febrero 28 de 2014</v>
      </c>
      <c r="D282" s="3">
        <v>2054.9</v>
      </c>
      <c r="E282" s="3">
        <v>1.7899999999999636</v>
      </c>
      <c r="F282" t="str">
        <f t="shared" si="20"/>
        <v>2014</v>
      </c>
      <c r="G282" t="str">
        <f t="shared" si="21"/>
        <v>Febrero</v>
      </c>
      <c r="H282" t="str">
        <f t="shared" si="22"/>
        <v>28</v>
      </c>
    </row>
    <row r="283" spans="1:8" x14ac:dyDescent="0.3">
      <c r="A283" t="str">
        <f t="shared" si="23"/>
        <v>Marzo de 2014</v>
      </c>
      <c r="B283" s="1" t="s">
        <v>2663</v>
      </c>
      <c r="C283" s="1" t="str">
        <f t="shared" si="24"/>
        <v>Marzo 3 de 2014</v>
      </c>
      <c r="D283" s="3">
        <v>2046.75</v>
      </c>
      <c r="E283" s="3">
        <v>-8.1500000000000909</v>
      </c>
      <c r="F283" t="str">
        <f t="shared" si="20"/>
        <v>2014</v>
      </c>
      <c r="G283" t="str">
        <f t="shared" si="21"/>
        <v>Marzo</v>
      </c>
      <c r="H283" t="str">
        <f t="shared" si="22"/>
        <v>3</v>
      </c>
    </row>
    <row r="284" spans="1:8" x14ac:dyDescent="0.3">
      <c r="A284" t="str">
        <f t="shared" si="23"/>
        <v>Marzo de 2014</v>
      </c>
      <c r="B284" s="1" t="s">
        <v>2664</v>
      </c>
      <c r="C284" s="1" t="str">
        <f t="shared" si="24"/>
        <v>Marzo 4 de 2014</v>
      </c>
      <c r="D284" s="3">
        <v>2052.5100000000002</v>
      </c>
      <c r="E284" s="3">
        <v>5.7600000000002183</v>
      </c>
      <c r="F284" t="str">
        <f t="shared" si="20"/>
        <v>2014</v>
      </c>
      <c r="G284" t="str">
        <f t="shared" si="21"/>
        <v>Marzo</v>
      </c>
      <c r="H284" t="str">
        <f t="shared" si="22"/>
        <v>4</v>
      </c>
    </row>
    <row r="285" spans="1:8" x14ac:dyDescent="0.3">
      <c r="A285" t="str">
        <f t="shared" si="23"/>
        <v>Marzo de 2014</v>
      </c>
      <c r="B285" s="1" t="s">
        <v>2665</v>
      </c>
      <c r="C285" s="1" t="str">
        <f t="shared" si="24"/>
        <v>Marzo 5 de 2014</v>
      </c>
      <c r="D285" s="3">
        <v>2047.75</v>
      </c>
      <c r="E285" s="3">
        <v>-4.7600000000002183</v>
      </c>
      <c r="F285" t="str">
        <f t="shared" si="20"/>
        <v>2014</v>
      </c>
      <c r="G285" t="str">
        <f t="shared" si="21"/>
        <v>Marzo</v>
      </c>
      <c r="H285" t="str">
        <f t="shared" si="22"/>
        <v>5</v>
      </c>
    </row>
    <row r="286" spans="1:8" x14ac:dyDescent="0.3">
      <c r="A286" t="str">
        <f t="shared" si="23"/>
        <v>Marzo de 2014</v>
      </c>
      <c r="B286" s="1" t="s">
        <v>2666</v>
      </c>
      <c r="C286" s="1" t="str">
        <f t="shared" si="24"/>
        <v>Marzo 6 de 2014</v>
      </c>
      <c r="D286" s="3">
        <v>2045.14</v>
      </c>
      <c r="E286" s="3">
        <v>-2.6099999999999</v>
      </c>
      <c r="F286" t="str">
        <f t="shared" si="20"/>
        <v>2014</v>
      </c>
      <c r="G286" t="str">
        <f t="shared" si="21"/>
        <v>Marzo</v>
      </c>
      <c r="H286" t="str">
        <f t="shared" si="22"/>
        <v>6</v>
      </c>
    </row>
    <row r="287" spans="1:8" x14ac:dyDescent="0.3">
      <c r="A287" t="str">
        <f t="shared" si="23"/>
        <v>Marzo de 2014</v>
      </c>
      <c r="B287" s="1" t="s">
        <v>2667</v>
      </c>
      <c r="C287" s="1" t="str">
        <f t="shared" si="24"/>
        <v>Marzo 7 de 2014</v>
      </c>
      <c r="D287" s="3">
        <v>2030.02</v>
      </c>
      <c r="E287" s="3">
        <v>-15.120000000000118</v>
      </c>
      <c r="F287" t="str">
        <f t="shared" si="20"/>
        <v>2014</v>
      </c>
      <c r="G287" t="str">
        <f t="shared" si="21"/>
        <v>Marzo</v>
      </c>
      <c r="H287" t="str">
        <f t="shared" si="22"/>
        <v>7</v>
      </c>
    </row>
    <row r="288" spans="1:8" x14ac:dyDescent="0.3">
      <c r="A288" t="str">
        <f t="shared" si="23"/>
        <v>Marzo de 2014</v>
      </c>
      <c r="B288" s="1" t="s">
        <v>2668</v>
      </c>
      <c r="C288" s="1" t="str">
        <f t="shared" si="24"/>
        <v>Marzo 10 de 2014</v>
      </c>
      <c r="D288" s="3">
        <v>2036.2</v>
      </c>
      <c r="E288" s="3">
        <v>6.1800000000000637</v>
      </c>
      <c r="F288" t="str">
        <f t="shared" si="20"/>
        <v>2014</v>
      </c>
      <c r="G288" t="str">
        <f t="shared" si="21"/>
        <v>Marzo</v>
      </c>
      <c r="H288" t="str">
        <f t="shared" si="22"/>
        <v>10</v>
      </c>
    </row>
    <row r="289" spans="1:8" x14ac:dyDescent="0.3">
      <c r="A289" t="str">
        <f t="shared" si="23"/>
        <v>Marzo de 2014</v>
      </c>
      <c r="B289" s="1" t="s">
        <v>2669</v>
      </c>
      <c r="C289" s="1" t="str">
        <f t="shared" si="24"/>
        <v>Marzo 11 de 2014</v>
      </c>
      <c r="D289" s="3">
        <v>2042.78</v>
      </c>
      <c r="E289" s="3">
        <v>6.5799999999999272</v>
      </c>
      <c r="F289" t="str">
        <f t="shared" si="20"/>
        <v>2014</v>
      </c>
      <c r="G289" t="str">
        <f t="shared" si="21"/>
        <v>Marzo</v>
      </c>
      <c r="H289" t="str">
        <f t="shared" si="22"/>
        <v>11</v>
      </c>
    </row>
    <row r="290" spans="1:8" x14ac:dyDescent="0.3">
      <c r="A290" t="str">
        <f t="shared" si="23"/>
        <v>Marzo de 2014</v>
      </c>
      <c r="B290" s="1" t="s">
        <v>2670</v>
      </c>
      <c r="C290" s="1" t="str">
        <f t="shared" si="24"/>
        <v>Marzo 12 de 2014</v>
      </c>
      <c r="D290" s="3">
        <v>2043.59</v>
      </c>
      <c r="E290" s="3">
        <v>0.80999999999994543</v>
      </c>
      <c r="F290" t="str">
        <f t="shared" si="20"/>
        <v>2014</v>
      </c>
      <c r="G290" t="str">
        <f t="shared" si="21"/>
        <v>Marzo</v>
      </c>
      <c r="H290" t="str">
        <f t="shared" si="22"/>
        <v>12</v>
      </c>
    </row>
    <row r="291" spans="1:8" x14ac:dyDescent="0.3">
      <c r="A291" t="str">
        <f t="shared" si="23"/>
        <v>Marzo de 2014</v>
      </c>
      <c r="B291" s="1" t="s">
        <v>2671</v>
      </c>
      <c r="C291" s="1" t="str">
        <f t="shared" si="24"/>
        <v>Marzo 13 de 2014</v>
      </c>
      <c r="D291" s="3">
        <v>2047.59</v>
      </c>
      <c r="E291" s="3">
        <v>4</v>
      </c>
      <c r="F291" t="str">
        <f t="shared" si="20"/>
        <v>2014</v>
      </c>
      <c r="G291" t="str">
        <f t="shared" si="21"/>
        <v>Marzo</v>
      </c>
      <c r="H291" t="str">
        <f t="shared" si="22"/>
        <v>13</v>
      </c>
    </row>
    <row r="292" spans="1:8" x14ac:dyDescent="0.3">
      <c r="A292" t="str">
        <f t="shared" si="23"/>
        <v>Marzo de 2014</v>
      </c>
      <c r="B292" s="1" t="s">
        <v>2672</v>
      </c>
      <c r="C292" s="1" t="str">
        <f t="shared" si="24"/>
        <v>Marzo 14 de 2014</v>
      </c>
      <c r="D292" s="3">
        <v>2044.48</v>
      </c>
      <c r="E292" s="3">
        <v>-3.1099999999999</v>
      </c>
      <c r="F292" t="str">
        <f t="shared" si="20"/>
        <v>2014</v>
      </c>
      <c r="G292" t="str">
        <f t="shared" si="21"/>
        <v>Marzo</v>
      </c>
      <c r="H292" t="str">
        <f t="shared" si="22"/>
        <v>14</v>
      </c>
    </row>
    <row r="293" spans="1:8" x14ac:dyDescent="0.3">
      <c r="A293" t="str">
        <f t="shared" si="23"/>
        <v>Marzo de 2014</v>
      </c>
      <c r="B293" s="1" t="s">
        <v>2673</v>
      </c>
      <c r="C293" s="1" t="str">
        <f t="shared" si="24"/>
        <v>Marzo 17 de 2014</v>
      </c>
      <c r="D293" s="3">
        <v>2044.58</v>
      </c>
      <c r="E293" s="3">
        <v>9.9999999999909051E-2</v>
      </c>
      <c r="F293" t="str">
        <f t="shared" si="20"/>
        <v>2014</v>
      </c>
      <c r="G293" t="str">
        <f t="shared" si="21"/>
        <v>Marzo</v>
      </c>
      <c r="H293" t="str">
        <f t="shared" si="22"/>
        <v>17</v>
      </c>
    </row>
    <row r="294" spans="1:8" x14ac:dyDescent="0.3">
      <c r="A294" t="str">
        <f t="shared" si="23"/>
        <v>Marzo de 2014</v>
      </c>
      <c r="B294" s="1" t="s">
        <v>2674</v>
      </c>
      <c r="C294" s="1" t="str">
        <f t="shared" si="24"/>
        <v>Marzo 18 de 2014</v>
      </c>
      <c r="D294" s="3">
        <v>2035.16</v>
      </c>
      <c r="E294" s="3">
        <v>-9.4199999999998454</v>
      </c>
      <c r="F294" t="str">
        <f t="shared" si="20"/>
        <v>2014</v>
      </c>
      <c r="G294" t="str">
        <f t="shared" si="21"/>
        <v>Marzo</v>
      </c>
      <c r="H294" t="str">
        <f t="shared" si="22"/>
        <v>18</v>
      </c>
    </row>
    <row r="295" spans="1:8" x14ac:dyDescent="0.3">
      <c r="A295" t="str">
        <f t="shared" si="23"/>
        <v>Marzo de 2014</v>
      </c>
      <c r="B295" s="1" t="s">
        <v>2675</v>
      </c>
      <c r="C295" s="1" t="str">
        <f t="shared" si="24"/>
        <v>Marzo 19 de 2014</v>
      </c>
      <c r="D295" s="3">
        <v>2034.86</v>
      </c>
      <c r="E295" s="3">
        <v>-0.3000000000001819</v>
      </c>
      <c r="F295" t="str">
        <f t="shared" si="20"/>
        <v>2014</v>
      </c>
      <c r="G295" t="str">
        <f t="shared" si="21"/>
        <v>Marzo</v>
      </c>
      <c r="H295" t="str">
        <f t="shared" si="22"/>
        <v>19</v>
      </c>
    </row>
    <row r="296" spans="1:8" x14ac:dyDescent="0.3">
      <c r="A296" t="str">
        <f t="shared" si="23"/>
        <v>Marzo de 2014</v>
      </c>
      <c r="B296" s="1" t="s">
        <v>2676</v>
      </c>
      <c r="C296" s="1" t="str">
        <f t="shared" si="24"/>
        <v>Marzo 20 de 2014</v>
      </c>
      <c r="D296" s="3">
        <v>2017.38</v>
      </c>
      <c r="E296" s="3">
        <v>-17.479999999999791</v>
      </c>
      <c r="F296" t="str">
        <f t="shared" si="20"/>
        <v>2014</v>
      </c>
      <c r="G296" t="str">
        <f t="shared" si="21"/>
        <v>Marzo</v>
      </c>
      <c r="H296" t="str">
        <f t="shared" si="22"/>
        <v>20</v>
      </c>
    </row>
    <row r="297" spans="1:8" x14ac:dyDescent="0.3">
      <c r="A297" t="str">
        <f t="shared" si="23"/>
        <v>Marzo de 2014</v>
      </c>
      <c r="B297" s="1" t="s">
        <v>2677</v>
      </c>
      <c r="C297" s="1" t="str">
        <f t="shared" si="24"/>
        <v>Marzo 21 de 2014</v>
      </c>
      <c r="D297" s="3">
        <v>1998.6</v>
      </c>
      <c r="E297" s="3">
        <v>-18.7800000000002</v>
      </c>
      <c r="F297" t="str">
        <f t="shared" si="20"/>
        <v>2014</v>
      </c>
      <c r="G297" t="str">
        <f t="shared" si="21"/>
        <v>Marzo</v>
      </c>
      <c r="H297" t="str">
        <f t="shared" si="22"/>
        <v>21</v>
      </c>
    </row>
    <row r="298" spans="1:8" x14ac:dyDescent="0.3">
      <c r="A298" t="str">
        <f t="shared" si="23"/>
        <v>Marzo de 2014</v>
      </c>
      <c r="B298" s="1" t="s">
        <v>2678</v>
      </c>
      <c r="C298" s="1" t="str">
        <f t="shared" si="24"/>
        <v>Marzo 25 de 2014</v>
      </c>
      <c r="D298" s="3">
        <v>1993.85</v>
      </c>
      <c r="E298" s="3">
        <v>-4.75</v>
      </c>
      <c r="F298" t="str">
        <f t="shared" si="20"/>
        <v>2014</v>
      </c>
      <c r="G298" t="str">
        <f t="shared" si="21"/>
        <v>Marzo</v>
      </c>
      <c r="H298" t="str">
        <f t="shared" si="22"/>
        <v>25</v>
      </c>
    </row>
    <row r="299" spans="1:8" x14ac:dyDescent="0.3">
      <c r="A299" t="str">
        <f t="shared" si="23"/>
        <v>Marzo de 2014</v>
      </c>
      <c r="B299" s="1" t="s">
        <v>2679</v>
      </c>
      <c r="C299" s="1" t="str">
        <f t="shared" si="24"/>
        <v>Marzo 26 de 2014</v>
      </c>
      <c r="D299" s="3">
        <v>1993.85</v>
      </c>
      <c r="E299" s="3">
        <v>0</v>
      </c>
      <c r="F299" t="str">
        <f t="shared" si="20"/>
        <v>2014</v>
      </c>
      <c r="G299" t="str">
        <f t="shared" si="21"/>
        <v>Marzo</v>
      </c>
      <c r="H299" t="str">
        <f t="shared" si="22"/>
        <v>26</v>
      </c>
    </row>
    <row r="300" spans="1:8" x14ac:dyDescent="0.3">
      <c r="A300" t="str">
        <f t="shared" si="23"/>
        <v>Marzo de 2014</v>
      </c>
      <c r="B300" s="1" t="s">
        <v>2680</v>
      </c>
      <c r="C300" s="1" t="str">
        <f t="shared" si="24"/>
        <v>Marzo 27 de 2014</v>
      </c>
      <c r="D300" s="3">
        <v>1973.03</v>
      </c>
      <c r="E300" s="3">
        <v>-20.819999999999936</v>
      </c>
      <c r="F300" t="str">
        <f t="shared" si="20"/>
        <v>2014</v>
      </c>
      <c r="G300" t="str">
        <f t="shared" si="21"/>
        <v>Marzo</v>
      </c>
      <c r="H300" t="str">
        <f t="shared" si="22"/>
        <v>27</v>
      </c>
    </row>
    <row r="301" spans="1:8" x14ac:dyDescent="0.3">
      <c r="A301" t="str">
        <f t="shared" si="23"/>
        <v>Marzo de 2014</v>
      </c>
      <c r="B301" s="1" t="s">
        <v>2681</v>
      </c>
      <c r="C301" s="1" t="str">
        <f t="shared" si="24"/>
        <v>Marzo 28 de 2014</v>
      </c>
      <c r="D301" s="3">
        <v>1965.64</v>
      </c>
      <c r="E301" s="3">
        <v>-7.3899999999998727</v>
      </c>
      <c r="F301" t="str">
        <f t="shared" si="20"/>
        <v>2014</v>
      </c>
      <c r="G301" t="str">
        <f t="shared" si="21"/>
        <v>Marzo</v>
      </c>
      <c r="H301" t="str">
        <f t="shared" si="22"/>
        <v>28</v>
      </c>
    </row>
    <row r="302" spans="1:8" x14ac:dyDescent="0.3">
      <c r="A302" t="str">
        <f t="shared" si="23"/>
        <v>Marzo de 2014</v>
      </c>
      <c r="B302" s="1" t="s">
        <v>2682</v>
      </c>
      <c r="C302" s="1" t="str">
        <f t="shared" si="24"/>
        <v>Marzo 31 de 2014</v>
      </c>
      <c r="D302" s="3">
        <v>1965.32</v>
      </c>
      <c r="E302" s="3">
        <v>-0.32000000000016371</v>
      </c>
      <c r="F302" t="str">
        <f t="shared" si="20"/>
        <v>2014</v>
      </c>
      <c r="G302" t="str">
        <f t="shared" si="21"/>
        <v>Marzo</v>
      </c>
      <c r="H302" t="str">
        <f t="shared" si="22"/>
        <v>31</v>
      </c>
    </row>
    <row r="303" spans="1:8" x14ac:dyDescent="0.3">
      <c r="A303" t="str">
        <f t="shared" si="23"/>
        <v>Abril de 2014</v>
      </c>
      <c r="B303" s="1" t="s">
        <v>2683</v>
      </c>
      <c r="C303" s="1" t="str">
        <f t="shared" si="24"/>
        <v>Abril 1 de 2014</v>
      </c>
      <c r="D303" s="3">
        <v>1969.45</v>
      </c>
      <c r="E303" s="3">
        <v>4.1300000000001091</v>
      </c>
      <c r="F303" t="str">
        <f t="shared" si="20"/>
        <v>2014</v>
      </c>
      <c r="G303" t="str">
        <f t="shared" si="21"/>
        <v>Abril</v>
      </c>
      <c r="H303" t="str">
        <f t="shared" si="22"/>
        <v>1</v>
      </c>
    </row>
    <row r="304" spans="1:8" x14ac:dyDescent="0.3">
      <c r="A304" t="str">
        <f t="shared" si="23"/>
        <v>Abril de 2014</v>
      </c>
      <c r="B304" s="1" t="s">
        <v>2684</v>
      </c>
      <c r="C304" s="1" t="str">
        <f t="shared" si="24"/>
        <v>Abril 2 de 2014</v>
      </c>
      <c r="D304" s="3">
        <v>1966.02</v>
      </c>
      <c r="E304" s="3">
        <v>-3.4300000000000637</v>
      </c>
      <c r="F304" t="str">
        <f t="shared" si="20"/>
        <v>2014</v>
      </c>
      <c r="G304" t="str">
        <f t="shared" si="21"/>
        <v>Abril</v>
      </c>
      <c r="H304" t="str">
        <f t="shared" si="22"/>
        <v>2</v>
      </c>
    </row>
    <row r="305" spans="1:8" x14ac:dyDescent="0.3">
      <c r="A305" t="str">
        <f t="shared" si="23"/>
        <v>Abril de 2014</v>
      </c>
      <c r="B305" s="1" t="s">
        <v>2685</v>
      </c>
      <c r="C305" s="1" t="str">
        <f t="shared" si="24"/>
        <v>Abril 3 de 2014</v>
      </c>
      <c r="D305" s="3">
        <v>1963.51</v>
      </c>
      <c r="E305" s="3">
        <v>-2.5099999999999909</v>
      </c>
      <c r="F305" t="str">
        <f t="shared" si="20"/>
        <v>2014</v>
      </c>
      <c r="G305" t="str">
        <f t="shared" si="21"/>
        <v>Abril</v>
      </c>
      <c r="H305" t="str">
        <f t="shared" si="22"/>
        <v>3</v>
      </c>
    </row>
    <row r="306" spans="1:8" x14ac:dyDescent="0.3">
      <c r="A306" t="str">
        <f t="shared" si="23"/>
        <v>Abril de 2014</v>
      </c>
      <c r="B306" s="1" t="s">
        <v>2686</v>
      </c>
      <c r="C306" s="1" t="str">
        <f t="shared" si="24"/>
        <v>Abril 4 de 2014</v>
      </c>
      <c r="D306" s="3">
        <v>1966.4</v>
      </c>
      <c r="E306" s="3">
        <v>2.8900000000001</v>
      </c>
      <c r="F306" t="str">
        <f t="shared" si="20"/>
        <v>2014</v>
      </c>
      <c r="G306" t="str">
        <f t="shared" si="21"/>
        <v>Abril</v>
      </c>
      <c r="H306" t="str">
        <f t="shared" si="22"/>
        <v>4</v>
      </c>
    </row>
    <row r="307" spans="1:8" x14ac:dyDescent="0.3">
      <c r="A307" t="str">
        <f t="shared" si="23"/>
        <v>Abril de 2014</v>
      </c>
      <c r="B307" s="1" t="s">
        <v>2687</v>
      </c>
      <c r="C307" s="1" t="str">
        <f t="shared" si="24"/>
        <v>Abril 7 de 2014</v>
      </c>
      <c r="D307" s="3">
        <v>1951.85</v>
      </c>
      <c r="E307" s="3">
        <v>-14.550000000000182</v>
      </c>
      <c r="F307" t="str">
        <f t="shared" si="20"/>
        <v>2014</v>
      </c>
      <c r="G307" t="str">
        <f t="shared" si="21"/>
        <v>Abril</v>
      </c>
      <c r="H307" t="str">
        <f t="shared" si="22"/>
        <v>7</v>
      </c>
    </row>
    <row r="308" spans="1:8" x14ac:dyDescent="0.3">
      <c r="A308" t="str">
        <f t="shared" si="23"/>
        <v>Abril de 2014</v>
      </c>
      <c r="B308" s="1" t="s">
        <v>2688</v>
      </c>
      <c r="C308" s="1" t="str">
        <f t="shared" si="24"/>
        <v>Abril 8 de 2014</v>
      </c>
      <c r="D308" s="3">
        <v>1937.59</v>
      </c>
      <c r="E308" s="3">
        <v>-14.259999999999991</v>
      </c>
      <c r="F308" t="str">
        <f t="shared" si="20"/>
        <v>2014</v>
      </c>
      <c r="G308" t="str">
        <f t="shared" si="21"/>
        <v>Abril</v>
      </c>
      <c r="H308" t="str">
        <f t="shared" si="22"/>
        <v>8</v>
      </c>
    </row>
    <row r="309" spans="1:8" x14ac:dyDescent="0.3">
      <c r="A309" t="str">
        <f t="shared" si="23"/>
        <v>Abril de 2014</v>
      </c>
      <c r="B309" s="1" t="s">
        <v>2689</v>
      </c>
      <c r="C309" s="1" t="str">
        <f t="shared" si="24"/>
        <v>Abril 9 de 2014</v>
      </c>
      <c r="D309" s="3">
        <v>1923.95</v>
      </c>
      <c r="E309" s="3">
        <v>-13.639999999999873</v>
      </c>
      <c r="F309" t="str">
        <f t="shared" si="20"/>
        <v>2014</v>
      </c>
      <c r="G309" t="str">
        <f t="shared" si="21"/>
        <v>Abril</v>
      </c>
      <c r="H309" t="str">
        <f t="shared" si="22"/>
        <v>9</v>
      </c>
    </row>
    <row r="310" spans="1:8" x14ac:dyDescent="0.3">
      <c r="A310" t="str">
        <f t="shared" si="23"/>
        <v>Abril de 2014</v>
      </c>
      <c r="B310" s="1" t="s">
        <v>2690</v>
      </c>
      <c r="C310" s="1" t="str">
        <f t="shared" si="24"/>
        <v>Abril 10 de 2014</v>
      </c>
      <c r="D310" s="3">
        <v>1931.09</v>
      </c>
      <c r="E310" s="3">
        <v>7.1399999999998727</v>
      </c>
      <c r="F310" t="str">
        <f t="shared" si="20"/>
        <v>2014</v>
      </c>
      <c r="G310" t="str">
        <f t="shared" si="21"/>
        <v>Abril</v>
      </c>
      <c r="H310" t="str">
        <f t="shared" si="22"/>
        <v>10</v>
      </c>
    </row>
    <row r="311" spans="1:8" x14ac:dyDescent="0.3">
      <c r="A311" t="str">
        <f t="shared" si="23"/>
        <v>Abril de 2014</v>
      </c>
      <c r="B311" s="1" t="s">
        <v>2691</v>
      </c>
      <c r="C311" s="1" t="str">
        <f t="shared" si="24"/>
        <v>Abril 11 de 2014</v>
      </c>
      <c r="D311" s="3">
        <v>1920.93</v>
      </c>
      <c r="E311" s="3">
        <v>-10.159999999999854</v>
      </c>
      <c r="F311" t="str">
        <f t="shared" si="20"/>
        <v>2014</v>
      </c>
      <c r="G311" t="str">
        <f t="shared" si="21"/>
        <v>Abril</v>
      </c>
      <c r="H311" t="str">
        <f t="shared" si="22"/>
        <v>11</v>
      </c>
    </row>
    <row r="312" spans="1:8" x14ac:dyDescent="0.3">
      <c r="A312" t="str">
        <f t="shared" si="23"/>
        <v>Abril de 2014</v>
      </c>
      <c r="B312" s="1" t="s">
        <v>2692</v>
      </c>
      <c r="C312" s="1" t="str">
        <f t="shared" si="24"/>
        <v>Abril 14 de 2014</v>
      </c>
      <c r="D312" s="3">
        <v>1927.28</v>
      </c>
      <c r="E312" s="3">
        <v>6.3499999999999091</v>
      </c>
      <c r="F312" t="str">
        <f t="shared" si="20"/>
        <v>2014</v>
      </c>
      <c r="G312" t="str">
        <f t="shared" si="21"/>
        <v>Abril</v>
      </c>
      <c r="H312" t="str">
        <f t="shared" si="22"/>
        <v>14</v>
      </c>
    </row>
    <row r="313" spans="1:8" x14ac:dyDescent="0.3">
      <c r="A313" t="str">
        <f t="shared" si="23"/>
        <v>Abril de 2014</v>
      </c>
      <c r="B313" s="1" t="s">
        <v>2693</v>
      </c>
      <c r="C313" s="1" t="str">
        <f t="shared" si="24"/>
        <v>Abril 15 de 2014</v>
      </c>
      <c r="D313" s="3">
        <v>1926.47</v>
      </c>
      <c r="E313" s="3">
        <v>-0.80999999999994543</v>
      </c>
      <c r="F313" t="str">
        <f t="shared" si="20"/>
        <v>2014</v>
      </c>
      <c r="G313" t="str">
        <f t="shared" si="21"/>
        <v>Abril</v>
      </c>
      <c r="H313" t="str">
        <f t="shared" si="22"/>
        <v>15</v>
      </c>
    </row>
    <row r="314" spans="1:8" x14ac:dyDescent="0.3">
      <c r="A314" t="str">
        <f t="shared" si="23"/>
        <v>Abril de 2014</v>
      </c>
      <c r="B314" s="1" t="s">
        <v>2694</v>
      </c>
      <c r="C314" s="1" t="str">
        <f t="shared" si="24"/>
        <v>Abril 16 de 2014</v>
      </c>
      <c r="D314" s="3">
        <v>1932.42</v>
      </c>
      <c r="E314" s="3">
        <v>5.9500000000000455</v>
      </c>
      <c r="F314" t="str">
        <f t="shared" si="20"/>
        <v>2014</v>
      </c>
      <c r="G314" t="str">
        <f t="shared" si="21"/>
        <v>Abril</v>
      </c>
      <c r="H314" t="str">
        <f t="shared" si="22"/>
        <v>16</v>
      </c>
    </row>
    <row r="315" spans="1:8" x14ac:dyDescent="0.3">
      <c r="A315" t="str">
        <f t="shared" si="23"/>
        <v>Abril de 2014</v>
      </c>
      <c r="B315" s="1" t="s">
        <v>2695</v>
      </c>
      <c r="C315" s="1" t="str">
        <f t="shared" si="24"/>
        <v>Abril 21 de 2014</v>
      </c>
      <c r="D315" s="3">
        <v>1930.62</v>
      </c>
      <c r="E315" s="3">
        <v>-1.8000000000001819</v>
      </c>
      <c r="F315" t="str">
        <f t="shared" si="20"/>
        <v>2014</v>
      </c>
      <c r="G315" t="str">
        <f t="shared" si="21"/>
        <v>Abril</v>
      </c>
      <c r="H315" t="str">
        <f t="shared" si="22"/>
        <v>21</v>
      </c>
    </row>
    <row r="316" spans="1:8" x14ac:dyDescent="0.3">
      <c r="A316" t="str">
        <f t="shared" si="23"/>
        <v>Abril de 2014</v>
      </c>
      <c r="B316" s="1" t="s">
        <v>2696</v>
      </c>
      <c r="C316" s="1" t="str">
        <f t="shared" si="24"/>
        <v>Abril 22 de 2014</v>
      </c>
      <c r="D316" s="3">
        <v>1921.75</v>
      </c>
      <c r="E316" s="3">
        <v>-8.8699999999998909</v>
      </c>
      <c r="F316" t="str">
        <f t="shared" si="20"/>
        <v>2014</v>
      </c>
      <c r="G316" t="str">
        <f t="shared" si="21"/>
        <v>Abril</v>
      </c>
      <c r="H316" t="str">
        <f t="shared" si="22"/>
        <v>22</v>
      </c>
    </row>
    <row r="317" spans="1:8" x14ac:dyDescent="0.3">
      <c r="A317" t="str">
        <f t="shared" si="23"/>
        <v>Abril de 2014</v>
      </c>
      <c r="B317" s="1" t="s">
        <v>2697</v>
      </c>
      <c r="C317" s="1" t="str">
        <f t="shared" si="24"/>
        <v>Abril 23 de 2014</v>
      </c>
      <c r="D317" s="3">
        <v>1929.26</v>
      </c>
      <c r="E317" s="3">
        <v>7.5099999999999909</v>
      </c>
      <c r="F317" t="str">
        <f t="shared" si="20"/>
        <v>2014</v>
      </c>
      <c r="G317" t="str">
        <f t="shared" si="21"/>
        <v>Abril</v>
      </c>
      <c r="H317" t="str">
        <f t="shared" si="22"/>
        <v>23</v>
      </c>
    </row>
    <row r="318" spans="1:8" x14ac:dyDescent="0.3">
      <c r="A318" t="str">
        <f t="shared" si="23"/>
        <v>Abril de 2014</v>
      </c>
      <c r="B318" s="1" t="s">
        <v>2698</v>
      </c>
      <c r="C318" s="1" t="str">
        <f t="shared" si="24"/>
        <v>Abril 24 de 2014</v>
      </c>
      <c r="D318" s="3">
        <v>1936.63</v>
      </c>
      <c r="E318" s="3">
        <v>7.3700000000001182</v>
      </c>
      <c r="F318" t="str">
        <f t="shared" si="20"/>
        <v>2014</v>
      </c>
      <c r="G318" t="str">
        <f t="shared" si="21"/>
        <v>Abril</v>
      </c>
      <c r="H318" t="str">
        <f t="shared" si="22"/>
        <v>24</v>
      </c>
    </row>
    <row r="319" spans="1:8" x14ac:dyDescent="0.3">
      <c r="A319" t="str">
        <f t="shared" si="23"/>
        <v>Abril de 2014</v>
      </c>
      <c r="B319" s="1" t="s">
        <v>2699</v>
      </c>
      <c r="C319" s="1" t="str">
        <f t="shared" si="24"/>
        <v>Abril 25 de 2014</v>
      </c>
      <c r="D319" s="3">
        <v>1936.07</v>
      </c>
      <c r="E319" s="3">
        <v>-0.5600000000001728</v>
      </c>
      <c r="F319" t="str">
        <f t="shared" si="20"/>
        <v>2014</v>
      </c>
      <c r="G319" t="str">
        <f t="shared" si="21"/>
        <v>Abril</v>
      </c>
      <c r="H319" t="str">
        <f t="shared" si="22"/>
        <v>25</v>
      </c>
    </row>
    <row r="320" spans="1:8" x14ac:dyDescent="0.3">
      <c r="A320" t="str">
        <f t="shared" si="23"/>
        <v>Abril de 2014</v>
      </c>
      <c r="B320" s="1" t="s">
        <v>2700</v>
      </c>
      <c r="C320" s="1" t="str">
        <f t="shared" si="24"/>
        <v>Abril 28 de 2014</v>
      </c>
      <c r="D320" s="3">
        <v>1942.37</v>
      </c>
      <c r="E320" s="3">
        <v>6.2999999999999545</v>
      </c>
      <c r="F320" t="str">
        <f t="shared" si="20"/>
        <v>2014</v>
      </c>
      <c r="G320" t="str">
        <f t="shared" si="21"/>
        <v>Abril</v>
      </c>
      <c r="H320" t="str">
        <f t="shared" si="22"/>
        <v>28</v>
      </c>
    </row>
    <row r="321" spans="1:8" x14ac:dyDescent="0.3">
      <c r="A321" t="str">
        <f t="shared" si="23"/>
        <v>Abril de 2014</v>
      </c>
      <c r="B321" s="1" t="s">
        <v>2701</v>
      </c>
      <c r="C321" s="1" t="str">
        <f t="shared" si="24"/>
        <v>Abril 29 de 2014</v>
      </c>
      <c r="D321" s="3">
        <v>1936.13</v>
      </c>
      <c r="E321" s="3">
        <v>-6.2399999999997817</v>
      </c>
      <c r="F321" t="str">
        <f t="shared" si="20"/>
        <v>2014</v>
      </c>
      <c r="G321" t="str">
        <f t="shared" si="21"/>
        <v>Abril</v>
      </c>
      <c r="H321" t="str">
        <f t="shared" si="22"/>
        <v>29</v>
      </c>
    </row>
    <row r="322" spans="1:8" x14ac:dyDescent="0.3">
      <c r="A322" t="str">
        <f t="shared" si="23"/>
        <v>Abril de 2014</v>
      </c>
      <c r="B322" s="1" t="s">
        <v>2702</v>
      </c>
      <c r="C322" s="1" t="str">
        <f t="shared" si="24"/>
        <v>Abril 30 de 2014</v>
      </c>
      <c r="D322" s="3">
        <v>1935.14</v>
      </c>
      <c r="E322" s="3">
        <v>-0.99000000000000909</v>
      </c>
      <c r="F322" t="str">
        <f t="shared" ref="F322:F385" si="25">RIGHT(B322,4)</f>
        <v>2014</v>
      </c>
      <c r="G322" t="str">
        <f t="shared" ref="G322:G385" si="26">MID(B322,FIND(" ",B322,1)+1,FIND(" ",B322,FIND(" ",B322,1)+1)-FIND(" ",B322,1)-1)</f>
        <v>Abril</v>
      </c>
      <c r="H322" t="str">
        <f t="shared" ref="H322:H385" si="27">MID(B322,1,FIND(" ",B322,1)-1)</f>
        <v>30</v>
      </c>
    </row>
    <row r="323" spans="1:8" x14ac:dyDescent="0.3">
      <c r="A323" t="str">
        <f t="shared" ref="A323:A386" si="28">_xlfn.CONCAT(G323," de ",F323)</f>
        <v>Mayo de 2014</v>
      </c>
      <c r="B323" s="1" t="s">
        <v>2703</v>
      </c>
      <c r="C323" s="1" t="str">
        <f t="shared" ref="C323:C386" si="29">_xlfn.CONCAT(G323," ",H323," de ",F323)</f>
        <v>Mayo 1 de 2014</v>
      </c>
      <c r="D323" s="3">
        <v>1933.46</v>
      </c>
      <c r="E323" s="3">
        <v>-1.6800000000000637</v>
      </c>
      <c r="F323" t="str">
        <f t="shared" si="25"/>
        <v>2014</v>
      </c>
      <c r="G323" t="str">
        <f t="shared" si="26"/>
        <v>Mayo</v>
      </c>
      <c r="H323" t="str">
        <f t="shared" si="27"/>
        <v>1</v>
      </c>
    </row>
    <row r="324" spans="1:8" x14ac:dyDescent="0.3">
      <c r="A324" t="str">
        <f t="shared" si="28"/>
        <v>Mayo de 2014</v>
      </c>
      <c r="B324" s="1" t="s">
        <v>2704</v>
      </c>
      <c r="C324" s="1" t="str">
        <f t="shared" si="29"/>
        <v>Mayo 2 de 2014</v>
      </c>
      <c r="D324" s="3">
        <v>1933.46</v>
      </c>
      <c r="E324" s="3">
        <v>0</v>
      </c>
      <c r="F324" t="str">
        <f t="shared" si="25"/>
        <v>2014</v>
      </c>
      <c r="G324" t="str">
        <f t="shared" si="26"/>
        <v>Mayo</v>
      </c>
      <c r="H324" t="str">
        <f t="shared" si="27"/>
        <v>2</v>
      </c>
    </row>
    <row r="325" spans="1:8" x14ac:dyDescent="0.3">
      <c r="A325" t="str">
        <f t="shared" si="28"/>
        <v>Mayo de 2014</v>
      </c>
      <c r="B325" s="1" t="s">
        <v>2705</v>
      </c>
      <c r="C325" s="1" t="str">
        <f t="shared" si="29"/>
        <v>Mayo 5 de 2014</v>
      </c>
      <c r="D325" s="3">
        <v>1926.3</v>
      </c>
      <c r="E325" s="3">
        <v>-7.1600000000000819</v>
      </c>
      <c r="F325" t="str">
        <f t="shared" si="25"/>
        <v>2014</v>
      </c>
      <c r="G325" t="str">
        <f t="shared" si="26"/>
        <v>Mayo</v>
      </c>
      <c r="H325" t="str">
        <f t="shared" si="27"/>
        <v>5</v>
      </c>
    </row>
    <row r="326" spans="1:8" x14ac:dyDescent="0.3">
      <c r="A326" t="str">
        <f t="shared" si="28"/>
        <v>Mayo de 2014</v>
      </c>
      <c r="B326" s="1" t="s">
        <v>2706</v>
      </c>
      <c r="C326" s="1" t="str">
        <f t="shared" si="29"/>
        <v>Mayo 6 de 2014</v>
      </c>
      <c r="D326" s="3">
        <v>1923.07</v>
      </c>
      <c r="E326" s="3">
        <v>-3.2300000000000182</v>
      </c>
      <c r="F326" t="str">
        <f t="shared" si="25"/>
        <v>2014</v>
      </c>
      <c r="G326" t="str">
        <f t="shared" si="26"/>
        <v>Mayo</v>
      </c>
      <c r="H326" t="str">
        <f t="shared" si="27"/>
        <v>6</v>
      </c>
    </row>
    <row r="327" spans="1:8" x14ac:dyDescent="0.3">
      <c r="A327" t="str">
        <f t="shared" si="28"/>
        <v>Mayo de 2014</v>
      </c>
      <c r="B327" s="1" t="s">
        <v>2707</v>
      </c>
      <c r="C327" s="1" t="str">
        <f t="shared" si="29"/>
        <v>Mayo 7 de 2014</v>
      </c>
      <c r="D327" s="3">
        <v>1918.2</v>
      </c>
      <c r="E327" s="3">
        <v>-4.8699999999998909</v>
      </c>
      <c r="F327" t="str">
        <f t="shared" si="25"/>
        <v>2014</v>
      </c>
      <c r="G327" t="str">
        <f t="shared" si="26"/>
        <v>Mayo</v>
      </c>
      <c r="H327" t="str">
        <f t="shared" si="27"/>
        <v>7</v>
      </c>
    </row>
    <row r="328" spans="1:8" x14ac:dyDescent="0.3">
      <c r="A328" t="str">
        <f t="shared" si="28"/>
        <v>Mayo de 2014</v>
      </c>
      <c r="B328" s="1" t="s">
        <v>2708</v>
      </c>
      <c r="C328" s="1" t="str">
        <f t="shared" si="29"/>
        <v>Mayo 8 de 2014</v>
      </c>
      <c r="D328" s="3">
        <v>1912.97</v>
      </c>
      <c r="E328" s="3">
        <v>-5.2300000000000182</v>
      </c>
      <c r="F328" t="str">
        <f t="shared" si="25"/>
        <v>2014</v>
      </c>
      <c r="G328" t="str">
        <f t="shared" si="26"/>
        <v>Mayo</v>
      </c>
      <c r="H328" t="str">
        <f t="shared" si="27"/>
        <v>8</v>
      </c>
    </row>
    <row r="329" spans="1:8" x14ac:dyDescent="0.3">
      <c r="A329" t="str">
        <f t="shared" si="28"/>
        <v>Mayo de 2014</v>
      </c>
      <c r="B329" s="1" t="s">
        <v>2709</v>
      </c>
      <c r="C329" s="1" t="str">
        <f t="shared" si="29"/>
        <v>Mayo 9 de 2014</v>
      </c>
      <c r="D329" s="3">
        <v>1902.15</v>
      </c>
      <c r="E329" s="3">
        <v>-10.819999999999936</v>
      </c>
      <c r="F329" t="str">
        <f t="shared" si="25"/>
        <v>2014</v>
      </c>
      <c r="G329" t="str">
        <f t="shared" si="26"/>
        <v>Mayo</v>
      </c>
      <c r="H329" t="str">
        <f t="shared" si="27"/>
        <v>9</v>
      </c>
    </row>
    <row r="330" spans="1:8" x14ac:dyDescent="0.3">
      <c r="A330" t="str">
        <f t="shared" si="28"/>
        <v>Mayo de 2014</v>
      </c>
      <c r="B330" s="1" t="s">
        <v>2710</v>
      </c>
      <c r="C330" s="1" t="str">
        <f t="shared" si="29"/>
        <v>Mayo 12 de 2014</v>
      </c>
      <c r="D330" s="3">
        <v>1901.51</v>
      </c>
      <c r="E330" s="3">
        <v>-0.64000000000010004</v>
      </c>
      <c r="F330" t="str">
        <f t="shared" si="25"/>
        <v>2014</v>
      </c>
      <c r="G330" t="str">
        <f t="shared" si="26"/>
        <v>Mayo</v>
      </c>
      <c r="H330" t="str">
        <f t="shared" si="27"/>
        <v>12</v>
      </c>
    </row>
    <row r="331" spans="1:8" x14ac:dyDescent="0.3">
      <c r="A331" t="str">
        <f t="shared" si="28"/>
        <v>Mayo de 2014</v>
      </c>
      <c r="B331" s="1" t="s">
        <v>2711</v>
      </c>
      <c r="C331" s="1" t="str">
        <f t="shared" si="29"/>
        <v>Mayo 13 de 2014</v>
      </c>
      <c r="D331" s="3">
        <v>1904.85</v>
      </c>
      <c r="E331" s="3">
        <v>3.3399999999999181</v>
      </c>
      <c r="F331" t="str">
        <f t="shared" si="25"/>
        <v>2014</v>
      </c>
      <c r="G331" t="str">
        <f t="shared" si="26"/>
        <v>Mayo</v>
      </c>
      <c r="H331" t="str">
        <f t="shared" si="27"/>
        <v>13</v>
      </c>
    </row>
    <row r="332" spans="1:8" x14ac:dyDescent="0.3">
      <c r="A332" t="str">
        <f t="shared" si="28"/>
        <v>Mayo de 2014</v>
      </c>
      <c r="B332" s="1" t="s">
        <v>2712</v>
      </c>
      <c r="C332" s="1" t="str">
        <f t="shared" si="29"/>
        <v>Mayo 14 de 2014</v>
      </c>
      <c r="D332" s="3">
        <v>1919.7</v>
      </c>
      <c r="E332" s="3">
        <v>14.850000000000136</v>
      </c>
      <c r="F332" t="str">
        <f t="shared" si="25"/>
        <v>2014</v>
      </c>
      <c r="G332" t="str">
        <f t="shared" si="26"/>
        <v>Mayo</v>
      </c>
      <c r="H332" t="str">
        <f t="shared" si="27"/>
        <v>14</v>
      </c>
    </row>
    <row r="333" spans="1:8" x14ac:dyDescent="0.3">
      <c r="A333" t="str">
        <f t="shared" si="28"/>
        <v>Mayo de 2014</v>
      </c>
      <c r="B333" s="1" t="s">
        <v>2713</v>
      </c>
      <c r="C333" s="1" t="str">
        <f t="shared" si="29"/>
        <v>Mayo 15 de 2014</v>
      </c>
      <c r="D333" s="3">
        <v>1925.31</v>
      </c>
      <c r="E333" s="3">
        <v>5.6099999999999</v>
      </c>
      <c r="F333" t="str">
        <f t="shared" si="25"/>
        <v>2014</v>
      </c>
      <c r="G333" t="str">
        <f t="shared" si="26"/>
        <v>Mayo</v>
      </c>
      <c r="H333" t="str">
        <f t="shared" si="27"/>
        <v>15</v>
      </c>
    </row>
    <row r="334" spans="1:8" x14ac:dyDescent="0.3">
      <c r="A334" t="str">
        <f t="shared" si="28"/>
        <v>Mayo de 2014</v>
      </c>
      <c r="B334" s="1" t="s">
        <v>2714</v>
      </c>
      <c r="C334" s="1" t="str">
        <f t="shared" si="29"/>
        <v>Mayo 16 de 2014</v>
      </c>
      <c r="D334" s="3">
        <v>1927.8</v>
      </c>
      <c r="E334" s="3">
        <v>2.4900000000000091</v>
      </c>
      <c r="F334" t="str">
        <f t="shared" si="25"/>
        <v>2014</v>
      </c>
      <c r="G334" t="str">
        <f t="shared" si="26"/>
        <v>Mayo</v>
      </c>
      <c r="H334" t="str">
        <f t="shared" si="27"/>
        <v>16</v>
      </c>
    </row>
    <row r="335" spans="1:8" x14ac:dyDescent="0.3">
      <c r="A335" t="str">
        <f t="shared" si="28"/>
        <v>Mayo de 2014</v>
      </c>
      <c r="B335" s="1" t="s">
        <v>2715</v>
      </c>
      <c r="C335" s="1" t="str">
        <f t="shared" si="29"/>
        <v>Mayo 19 de 2014</v>
      </c>
      <c r="D335" s="3">
        <v>1925.41</v>
      </c>
      <c r="E335" s="3">
        <v>-2.3899999999998727</v>
      </c>
      <c r="F335" t="str">
        <f t="shared" si="25"/>
        <v>2014</v>
      </c>
      <c r="G335" t="str">
        <f t="shared" si="26"/>
        <v>Mayo</v>
      </c>
      <c r="H335" t="str">
        <f t="shared" si="27"/>
        <v>19</v>
      </c>
    </row>
    <row r="336" spans="1:8" x14ac:dyDescent="0.3">
      <c r="A336" t="str">
        <f t="shared" si="28"/>
        <v>Mayo de 2014</v>
      </c>
      <c r="B336" s="1" t="s">
        <v>2716</v>
      </c>
      <c r="C336" s="1" t="str">
        <f t="shared" si="29"/>
        <v>Mayo 20 de 2014</v>
      </c>
      <c r="D336" s="3">
        <v>1921.16</v>
      </c>
      <c r="E336" s="3">
        <v>-4.25</v>
      </c>
      <c r="F336" t="str">
        <f t="shared" si="25"/>
        <v>2014</v>
      </c>
      <c r="G336" t="str">
        <f t="shared" si="26"/>
        <v>Mayo</v>
      </c>
      <c r="H336" t="str">
        <f t="shared" si="27"/>
        <v>20</v>
      </c>
    </row>
    <row r="337" spans="1:8" x14ac:dyDescent="0.3">
      <c r="A337" t="str">
        <f t="shared" si="28"/>
        <v>Mayo de 2014</v>
      </c>
      <c r="B337" s="1" t="s">
        <v>2717</v>
      </c>
      <c r="C337" s="1" t="str">
        <f t="shared" si="29"/>
        <v>Mayo 21 de 2014</v>
      </c>
      <c r="D337" s="3">
        <v>1920.41</v>
      </c>
      <c r="E337" s="3">
        <v>-0.75</v>
      </c>
      <c r="F337" t="str">
        <f t="shared" si="25"/>
        <v>2014</v>
      </c>
      <c r="G337" t="str">
        <f t="shared" si="26"/>
        <v>Mayo</v>
      </c>
      <c r="H337" t="str">
        <f t="shared" si="27"/>
        <v>21</v>
      </c>
    </row>
    <row r="338" spans="1:8" x14ac:dyDescent="0.3">
      <c r="A338" t="str">
        <f t="shared" si="28"/>
        <v>Mayo de 2014</v>
      </c>
      <c r="B338" s="1" t="s">
        <v>2718</v>
      </c>
      <c r="C338" s="1" t="str">
        <f t="shared" si="29"/>
        <v>Mayo 22 de 2014</v>
      </c>
      <c r="D338" s="3">
        <v>1905.8</v>
      </c>
      <c r="E338" s="3">
        <v>-14.610000000000127</v>
      </c>
      <c r="F338" t="str">
        <f t="shared" si="25"/>
        <v>2014</v>
      </c>
      <c r="G338" t="str">
        <f t="shared" si="26"/>
        <v>Mayo</v>
      </c>
      <c r="H338" t="str">
        <f t="shared" si="27"/>
        <v>22</v>
      </c>
    </row>
    <row r="339" spans="1:8" x14ac:dyDescent="0.3">
      <c r="A339" t="str">
        <f t="shared" si="28"/>
        <v>Mayo de 2014</v>
      </c>
      <c r="B339" s="1" t="s">
        <v>2719</v>
      </c>
      <c r="C339" s="1" t="str">
        <f t="shared" si="29"/>
        <v>Mayo 23 de 2014</v>
      </c>
      <c r="D339" s="3">
        <v>1905.8</v>
      </c>
      <c r="E339" s="3">
        <v>0</v>
      </c>
      <c r="F339" t="str">
        <f t="shared" si="25"/>
        <v>2014</v>
      </c>
      <c r="G339" t="str">
        <f t="shared" si="26"/>
        <v>Mayo</v>
      </c>
      <c r="H339" t="str">
        <f t="shared" si="27"/>
        <v>23</v>
      </c>
    </row>
    <row r="340" spans="1:8" x14ac:dyDescent="0.3">
      <c r="A340" t="str">
        <f t="shared" si="28"/>
        <v>Mayo de 2014</v>
      </c>
      <c r="B340" s="1" t="s">
        <v>2720</v>
      </c>
      <c r="C340" s="1" t="str">
        <f t="shared" si="29"/>
        <v>Mayo 26 de 2014</v>
      </c>
      <c r="D340" s="3">
        <v>1905.53</v>
      </c>
      <c r="E340" s="3">
        <v>-0.26999999999998181</v>
      </c>
      <c r="F340" t="str">
        <f t="shared" si="25"/>
        <v>2014</v>
      </c>
      <c r="G340" t="str">
        <f t="shared" si="26"/>
        <v>Mayo</v>
      </c>
      <c r="H340" t="str">
        <f t="shared" si="27"/>
        <v>26</v>
      </c>
    </row>
    <row r="341" spans="1:8" x14ac:dyDescent="0.3">
      <c r="A341" t="str">
        <f t="shared" si="28"/>
        <v>Mayo de 2014</v>
      </c>
      <c r="B341" s="1" t="s">
        <v>2721</v>
      </c>
      <c r="C341" s="1" t="str">
        <f t="shared" si="29"/>
        <v>Mayo 27 de 2014</v>
      </c>
      <c r="D341" s="3">
        <v>1905.53</v>
      </c>
      <c r="E341" s="3">
        <v>0</v>
      </c>
      <c r="F341" t="str">
        <f t="shared" si="25"/>
        <v>2014</v>
      </c>
      <c r="G341" t="str">
        <f t="shared" si="26"/>
        <v>Mayo</v>
      </c>
      <c r="H341" t="str">
        <f t="shared" si="27"/>
        <v>27</v>
      </c>
    </row>
    <row r="342" spans="1:8" x14ac:dyDescent="0.3">
      <c r="A342" t="str">
        <f t="shared" si="28"/>
        <v>Mayo de 2014</v>
      </c>
      <c r="B342" s="1" t="s">
        <v>2722</v>
      </c>
      <c r="C342" s="1" t="str">
        <f t="shared" si="29"/>
        <v>Mayo 28 de 2014</v>
      </c>
      <c r="D342" s="3">
        <v>1917.34</v>
      </c>
      <c r="E342" s="3">
        <v>11.809999999999945</v>
      </c>
      <c r="F342" t="str">
        <f t="shared" si="25"/>
        <v>2014</v>
      </c>
      <c r="G342" t="str">
        <f t="shared" si="26"/>
        <v>Mayo</v>
      </c>
      <c r="H342" t="str">
        <f t="shared" si="27"/>
        <v>28</v>
      </c>
    </row>
    <row r="343" spans="1:8" x14ac:dyDescent="0.3">
      <c r="A343" t="str">
        <f t="shared" si="28"/>
        <v>Mayo de 2014</v>
      </c>
      <c r="B343" s="1" t="s">
        <v>2723</v>
      </c>
      <c r="C343" s="1" t="str">
        <f t="shared" si="29"/>
        <v>Mayo 29 de 2014</v>
      </c>
      <c r="D343" s="3">
        <v>1910.8</v>
      </c>
      <c r="E343" s="3">
        <v>-6.5399999999999636</v>
      </c>
      <c r="F343" t="str">
        <f t="shared" si="25"/>
        <v>2014</v>
      </c>
      <c r="G343" t="str">
        <f t="shared" si="26"/>
        <v>Mayo</v>
      </c>
      <c r="H343" t="str">
        <f t="shared" si="27"/>
        <v>29</v>
      </c>
    </row>
    <row r="344" spans="1:8" x14ac:dyDescent="0.3">
      <c r="A344" t="str">
        <f t="shared" si="28"/>
        <v>Mayo de 2014</v>
      </c>
      <c r="B344" s="1" t="s">
        <v>2724</v>
      </c>
      <c r="C344" s="1" t="str">
        <f t="shared" si="29"/>
        <v>Mayo 30 de 2014</v>
      </c>
      <c r="D344" s="3">
        <v>1905.96</v>
      </c>
      <c r="E344" s="3">
        <v>-4.8399999999999181</v>
      </c>
      <c r="F344" t="str">
        <f t="shared" si="25"/>
        <v>2014</v>
      </c>
      <c r="G344" t="str">
        <f t="shared" si="26"/>
        <v>Mayo</v>
      </c>
      <c r="H344" t="str">
        <f t="shared" si="27"/>
        <v>30</v>
      </c>
    </row>
    <row r="345" spans="1:8" x14ac:dyDescent="0.3">
      <c r="A345" t="str">
        <f t="shared" si="28"/>
        <v>Junio de 2014</v>
      </c>
      <c r="B345" s="1" t="s">
        <v>2725</v>
      </c>
      <c r="C345" s="1" t="str">
        <f t="shared" si="29"/>
        <v>Junio 3 de 2014</v>
      </c>
      <c r="D345" s="3">
        <v>1900.64</v>
      </c>
      <c r="E345" s="3">
        <v>-5.3199999999999363</v>
      </c>
      <c r="F345" t="str">
        <f t="shared" si="25"/>
        <v>2014</v>
      </c>
      <c r="G345" t="str">
        <f t="shared" si="26"/>
        <v>Junio</v>
      </c>
      <c r="H345" t="str">
        <f t="shared" si="27"/>
        <v>3</v>
      </c>
    </row>
    <row r="346" spans="1:8" x14ac:dyDescent="0.3">
      <c r="A346" t="str">
        <f t="shared" si="28"/>
        <v>Junio de 2014</v>
      </c>
      <c r="B346" s="1" t="s">
        <v>2726</v>
      </c>
      <c r="C346" s="1" t="str">
        <f t="shared" si="29"/>
        <v>Junio 4 de 2014</v>
      </c>
      <c r="D346" s="3">
        <v>1899.74</v>
      </c>
      <c r="E346" s="3">
        <v>-0.90000000000009095</v>
      </c>
      <c r="F346" t="str">
        <f t="shared" si="25"/>
        <v>2014</v>
      </c>
      <c r="G346" t="str">
        <f t="shared" si="26"/>
        <v>Junio</v>
      </c>
      <c r="H346" t="str">
        <f t="shared" si="27"/>
        <v>4</v>
      </c>
    </row>
    <row r="347" spans="1:8" x14ac:dyDescent="0.3">
      <c r="A347" t="str">
        <f t="shared" si="28"/>
        <v>Junio de 2014</v>
      </c>
      <c r="B347" s="1" t="s">
        <v>2727</v>
      </c>
      <c r="C347" s="1" t="str">
        <f t="shared" si="29"/>
        <v>Junio 5 de 2014</v>
      </c>
      <c r="D347" s="3">
        <v>1897.7</v>
      </c>
      <c r="E347" s="3">
        <v>-2.0399999999999636</v>
      </c>
      <c r="F347" t="str">
        <f t="shared" si="25"/>
        <v>2014</v>
      </c>
      <c r="G347" t="str">
        <f t="shared" si="26"/>
        <v>Junio</v>
      </c>
      <c r="H347" t="str">
        <f t="shared" si="27"/>
        <v>5</v>
      </c>
    </row>
    <row r="348" spans="1:8" x14ac:dyDescent="0.3">
      <c r="A348" t="str">
        <f t="shared" si="28"/>
        <v>Junio de 2014</v>
      </c>
      <c r="B348" s="1" t="s">
        <v>2728</v>
      </c>
      <c r="C348" s="1" t="str">
        <f t="shared" si="29"/>
        <v>Junio 6 de 2014</v>
      </c>
      <c r="D348" s="3">
        <v>1892.08</v>
      </c>
      <c r="E348" s="3">
        <v>-5.6200000000001182</v>
      </c>
      <c r="F348" t="str">
        <f t="shared" si="25"/>
        <v>2014</v>
      </c>
      <c r="G348" t="str">
        <f t="shared" si="26"/>
        <v>Junio</v>
      </c>
      <c r="H348" t="str">
        <f t="shared" si="27"/>
        <v>6</v>
      </c>
    </row>
    <row r="349" spans="1:8" x14ac:dyDescent="0.3">
      <c r="A349" t="str">
        <f t="shared" si="28"/>
        <v>Junio de 2014</v>
      </c>
      <c r="B349" s="1" t="s">
        <v>2729</v>
      </c>
      <c r="C349" s="1" t="str">
        <f t="shared" si="29"/>
        <v>Junio 9 de 2014</v>
      </c>
      <c r="D349" s="3">
        <v>1886.09</v>
      </c>
      <c r="E349" s="3">
        <v>-5.9900000000000091</v>
      </c>
      <c r="F349" t="str">
        <f t="shared" si="25"/>
        <v>2014</v>
      </c>
      <c r="G349" t="str">
        <f t="shared" si="26"/>
        <v>Junio</v>
      </c>
      <c r="H349" t="str">
        <f t="shared" si="27"/>
        <v>9</v>
      </c>
    </row>
    <row r="350" spans="1:8" x14ac:dyDescent="0.3">
      <c r="A350" t="str">
        <f t="shared" si="28"/>
        <v>Junio de 2014</v>
      </c>
      <c r="B350" s="1" t="s">
        <v>2730</v>
      </c>
      <c r="C350" s="1" t="str">
        <f t="shared" si="29"/>
        <v>Junio 10 de 2014</v>
      </c>
      <c r="D350" s="3">
        <v>1883.76</v>
      </c>
      <c r="E350" s="3">
        <v>-2.3299999999999272</v>
      </c>
      <c r="F350" t="str">
        <f t="shared" si="25"/>
        <v>2014</v>
      </c>
      <c r="G350" t="str">
        <f t="shared" si="26"/>
        <v>Junio</v>
      </c>
      <c r="H350" t="str">
        <f t="shared" si="27"/>
        <v>10</v>
      </c>
    </row>
    <row r="351" spans="1:8" x14ac:dyDescent="0.3">
      <c r="A351" t="str">
        <f t="shared" si="28"/>
        <v>Junio de 2014</v>
      </c>
      <c r="B351" s="1" t="s">
        <v>2731</v>
      </c>
      <c r="C351" s="1" t="str">
        <f t="shared" si="29"/>
        <v>Junio 11 de 2014</v>
      </c>
      <c r="D351" s="3">
        <v>1884.97</v>
      </c>
      <c r="E351" s="3">
        <v>1.2100000000000364</v>
      </c>
      <c r="F351" t="str">
        <f t="shared" si="25"/>
        <v>2014</v>
      </c>
      <c r="G351" t="str">
        <f t="shared" si="26"/>
        <v>Junio</v>
      </c>
      <c r="H351" t="str">
        <f t="shared" si="27"/>
        <v>11</v>
      </c>
    </row>
    <row r="352" spans="1:8" x14ac:dyDescent="0.3">
      <c r="A352" t="str">
        <f t="shared" si="28"/>
        <v>Junio de 2014</v>
      </c>
      <c r="B352" s="1" t="s">
        <v>2732</v>
      </c>
      <c r="C352" s="1" t="str">
        <f t="shared" si="29"/>
        <v>Junio 12 de 2014</v>
      </c>
      <c r="D352" s="3">
        <v>1884.63</v>
      </c>
      <c r="E352" s="3">
        <v>-0.33999999999991815</v>
      </c>
      <c r="F352" t="str">
        <f t="shared" si="25"/>
        <v>2014</v>
      </c>
      <c r="G352" t="str">
        <f t="shared" si="26"/>
        <v>Junio</v>
      </c>
      <c r="H352" t="str">
        <f t="shared" si="27"/>
        <v>12</v>
      </c>
    </row>
    <row r="353" spans="1:8" x14ac:dyDescent="0.3">
      <c r="A353" t="str">
        <f t="shared" si="28"/>
        <v>Junio de 2014</v>
      </c>
      <c r="B353" s="1" t="s">
        <v>2733</v>
      </c>
      <c r="C353" s="1" t="str">
        <f t="shared" si="29"/>
        <v>Junio 13 de 2014</v>
      </c>
      <c r="D353" s="3">
        <v>1877.18</v>
      </c>
      <c r="E353" s="3">
        <v>-7.4500000000000455</v>
      </c>
      <c r="F353" t="str">
        <f t="shared" si="25"/>
        <v>2014</v>
      </c>
      <c r="G353" t="str">
        <f t="shared" si="26"/>
        <v>Junio</v>
      </c>
      <c r="H353" t="str">
        <f t="shared" si="27"/>
        <v>13</v>
      </c>
    </row>
    <row r="354" spans="1:8" x14ac:dyDescent="0.3">
      <c r="A354" t="str">
        <f t="shared" si="28"/>
        <v>Junio de 2014</v>
      </c>
      <c r="B354" s="1" t="s">
        <v>2734</v>
      </c>
      <c r="C354" s="1" t="str">
        <f t="shared" si="29"/>
        <v>Junio 16 de 2014</v>
      </c>
      <c r="D354" s="3">
        <v>1877.37</v>
      </c>
      <c r="E354" s="3">
        <v>0.1899999999998272</v>
      </c>
      <c r="F354" t="str">
        <f t="shared" si="25"/>
        <v>2014</v>
      </c>
      <c r="G354" t="str">
        <f t="shared" si="26"/>
        <v>Junio</v>
      </c>
      <c r="H354" t="str">
        <f t="shared" si="27"/>
        <v>16</v>
      </c>
    </row>
    <row r="355" spans="1:8" x14ac:dyDescent="0.3">
      <c r="A355" t="str">
        <f t="shared" si="28"/>
        <v>Junio de 2014</v>
      </c>
      <c r="B355" s="1" t="s">
        <v>2735</v>
      </c>
      <c r="C355" s="1" t="str">
        <f t="shared" si="29"/>
        <v>Junio 17 de 2014</v>
      </c>
      <c r="D355" s="3">
        <v>1886.62</v>
      </c>
      <c r="E355" s="3">
        <v>9.25</v>
      </c>
      <c r="F355" t="str">
        <f t="shared" si="25"/>
        <v>2014</v>
      </c>
      <c r="G355" t="str">
        <f t="shared" si="26"/>
        <v>Junio</v>
      </c>
      <c r="H355" t="str">
        <f t="shared" si="27"/>
        <v>17</v>
      </c>
    </row>
    <row r="356" spans="1:8" x14ac:dyDescent="0.3">
      <c r="A356" t="str">
        <f t="shared" si="28"/>
        <v>Junio de 2014</v>
      </c>
      <c r="B356" s="1" t="s">
        <v>2736</v>
      </c>
      <c r="C356" s="1" t="str">
        <f t="shared" si="29"/>
        <v>Junio 18 de 2014</v>
      </c>
      <c r="D356" s="3">
        <v>1899.9</v>
      </c>
      <c r="E356" s="3">
        <v>13.2800000000002</v>
      </c>
      <c r="F356" t="str">
        <f t="shared" si="25"/>
        <v>2014</v>
      </c>
      <c r="G356" t="str">
        <f t="shared" si="26"/>
        <v>Junio</v>
      </c>
      <c r="H356" t="str">
        <f t="shared" si="27"/>
        <v>18</v>
      </c>
    </row>
    <row r="357" spans="1:8" x14ac:dyDescent="0.3">
      <c r="A357" t="str">
        <f t="shared" si="28"/>
        <v>Junio de 2014</v>
      </c>
      <c r="B357" s="1" t="s">
        <v>2737</v>
      </c>
      <c r="C357" s="1" t="str">
        <f t="shared" si="29"/>
        <v>Junio 19 de 2014</v>
      </c>
      <c r="D357" s="3">
        <v>1895.92</v>
      </c>
      <c r="E357" s="3">
        <v>-3.9800000000000182</v>
      </c>
      <c r="F357" t="str">
        <f t="shared" si="25"/>
        <v>2014</v>
      </c>
      <c r="G357" t="str">
        <f t="shared" si="26"/>
        <v>Junio</v>
      </c>
      <c r="H357" t="str">
        <f t="shared" si="27"/>
        <v>19</v>
      </c>
    </row>
    <row r="358" spans="1:8" x14ac:dyDescent="0.3">
      <c r="A358" t="str">
        <f t="shared" si="28"/>
        <v>Junio de 2014</v>
      </c>
      <c r="B358" s="1" t="s">
        <v>2738</v>
      </c>
      <c r="C358" s="1" t="str">
        <f t="shared" si="29"/>
        <v>Junio 20 de 2014</v>
      </c>
      <c r="D358" s="3">
        <v>1881.34</v>
      </c>
      <c r="E358" s="3">
        <v>-14.580000000000155</v>
      </c>
      <c r="F358" t="str">
        <f t="shared" si="25"/>
        <v>2014</v>
      </c>
      <c r="G358" t="str">
        <f t="shared" si="26"/>
        <v>Junio</v>
      </c>
      <c r="H358" t="str">
        <f t="shared" si="27"/>
        <v>20</v>
      </c>
    </row>
    <row r="359" spans="1:8" x14ac:dyDescent="0.3">
      <c r="A359" t="str">
        <f t="shared" si="28"/>
        <v>Junio de 2014</v>
      </c>
      <c r="B359" s="1" t="s">
        <v>2739</v>
      </c>
      <c r="C359" s="1" t="str">
        <f t="shared" si="29"/>
        <v>Junio 24 de 2014</v>
      </c>
      <c r="D359" s="3">
        <v>1884.56</v>
      </c>
      <c r="E359" s="3">
        <v>3.2200000000000273</v>
      </c>
      <c r="F359" t="str">
        <f t="shared" si="25"/>
        <v>2014</v>
      </c>
      <c r="G359" t="str">
        <f t="shared" si="26"/>
        <v>Junio</v>
      </c>
      <c r="H359" t="str">
        <f t="shared" si="27"/>
        <v>24</v>
      </c>
    </row>
    <row r="360" spans="1:8" x14ac:dyDescent="0.3">
      <c r="A360" t="str">
        <f t="shared" si="28"/>
        <v>Junio de 2014</v>
      </c>
      <c r="B360" s="1" t="s">
        <v>2740</v>
      </c>
      <c r="C360" s="1" t="str">
        <f t="shared" si="29"/>
        <v>Junio 25 de 2014</v>
      </c>
      <c r="D360" s="3">
        <v>1886.85</v>
      </c>
      <c r="E360" s="3">
        <v>2.2899999999999636</v>
      </c>
      <c r="F360" t="str">
        <f t="shared" si="25"/>
        <v>2014</v>
      </c>
      <c r="G360" t="str">
        <f t="shared" si="26"/>
        <v>Junio</v>
      </c>
      <c r="H360" t="str">
        <f t="shared" si="27"/>
        <v>25</v>
      </c>
    </row>
    <row r="361" spans="1:8" x14ac:dyDescent="0.3">
      <c r="A361" t="str">
        <f t="shared" si="28"/>
        <v>Junio de 2014</v>
      </c>
      <c r="B361" s="1" t="s">
        <v>2741</v>
      </c>
      <c r="C361" s="1" t="str">
        <f t="shared" si="29"/>
        <v>Junio 26 de 2014</v>
      </c>
      <c r="D361" s="3">
        <v>1880.37</v>
      </c>
      <c r="E361" s="3">
        <v>-6.4800000000000182</v>
      </c>
      <c r="F361" t="str">
        <f t="shared" si="25"/>
        <v>2014</v>
      </c>
      <c r="G361" t="str">
        <f t="shared" si="26"/>
        <v>Junio</v>
      </c>
      <c r="H361" t="str">
        <f t="shared" si="27"/>
        <v>26</v>
      </c>
    </row>
    <row r="362" spans="1:8" x14ac:dyDescent="0.3">
      <c r="A362" t="str">
        <f t="shared" si="28"/>
        <v>Junio de 2014</v>
      </c>
      <c r="B362" s="1" t="s">
        <v>2742</v>
      </c>
      <c r="C362" s="1" t="str">
        <f t="shared" si="29"/>
        <v>Junio 27 de 2014</v>
      </c>
      <c r="D362" s="3">
        <v>1886.01</v>
      </c>
      <c r="E362" s="3">
        <v>5.6400000000001</v>
      </c>
      <c r="F362" t="str">
        <f t="shared" si="25"/>
        <v>2014</v>
      </c>
      <c r="G362" t="str">
        <f t="shared" si="26"/>
        <v>Junio</v>
      </c>
      <c r="H362" t="str">
        <f t="shared" si="27"/>
        <v>27</v>
      </c>
    </row>
    <row r="363" spans="1:8" x14ac:dyDescent="0.3">
      <c r="A363" t="str">
        <f t="shared" si="28"/>
        <v>Julio de 2014</v>
      </c>
      <c r="B363" s="1" t="s">
        <v>2743</v>
      </c>
      <c r="C363" s="1" t="str">
        <f t="shared" si="29"/>
        <v>Julio 1 de 2014</v>
      </c>
      <c r="D363" s="3">
        <v>1881.19</v>
      </c>
      <c r="E363" s="3">
        <v>-4.8199999999999363</v>
      </c>
      <c r="F363" t="str">
        <f t="shared" si="25"/>
        <v>2014</v>
      </c>
      <c r="G363" t="str">
        <f t="shared" si="26"/>
        <v>Julio</v>
      </c>
      <c r="H363" t="str">
        <f t="shared" si="27"/>
        <v>1</v>
      </c>
    </row>
    <row r="364" spans="1:8" x14ac:dyDescent="0.3">
      <c r="A364" t="str">
        <f t="shared" si="28"/>
        <v>Julio de 2014</v>
      </c>
      <c r="B364" s="1" t="s">
        <v>2744</v>
      </c>
      <c r="C364" s="1" t="str">
        <f t="shared" si="29"/>
        <v>Julio 2 de 2014</v>
      </c>
      <c r="D364" s="3">
        <v>1865.42</v>
      </c>
      <c r="E364" s="3">
        <v>-15.769999999999982</v>
      </c>
      <c r="F364" t="str">
        <f t="shared" si="25"/>
        <v>2014</v>
      </c>
      <c r="G364" t="str">
        <f t="shared" si="26"/>
        <v>Julio</v>
      </c>
      <c r="H364" t="str">
        <f t="shared" si="27"/>
        <v>2</v>
      </c>
    </row>
    <row r="365" spans="1:8" x14ac:dyDescent="0.3">
      <c r="A365" t="str">
        <f t="shared" si="28"/>
        <v>Julio de 2014</v>
      </c>
      <c r="B365" s="1" t="s">
        <v>2745</v>
      </c>
      <c r="C365" s="1" t="str">
        <f t="shared" si="29"/>
        <v>Julio 3 de 2014</v>
      </c>
      <c r="D365" s="3">
        <v>1856.73</v>
      </c>
      <c r="E365" s="3">
        <v>-8.6900000000000546</v>
      </c>
      <c r="F365" t="str">
        <f t="shared" si="25"/>
        <v>2014</v>
      </c>
      <c r="G365" t="str">
        <f t="shared" si="26"/>
        <v>Julio</v>
      </c>
      <c r="H365" t="str">
        <f t="shared" si="27"/>
        <v>3</v>
      </c>
    </row>
    <row r="366" spans="1:8" x14ac:dyDescent="0.3">
      <c r="A366" t="str">
        <f t="shared" si="28"/>
        <v>Julio de 2014</v>
      </c>
      <c r="B366" s="1" t="s">
        <v>2746</v>
      </c>
      <c r="C366" s="1" t="str">
        <f t="shared" si="29"/>
        <v>Julio 4 de 2014</v>
      </c>
      <c r="D366" s="3">
        <v>1848.91</v>
      </c>
      <c r="E366" s="3">
        <v>-7.8199999999999363</v>
      </c>
      <c r="F366" t="str">
        <f t="shared" si="25"/>
        <v>2014</v>
      </c>
      <c r="G366" t="str">
        <f t="shared" si="26"/>
        <v>Julio</v>
      </c>
      <c r="H366" t="str">
        <f t="shared" si="27"/>
        <v>4</v>
      </c>
    </row>
    <row r="367" spans="1:8" x14ac:dyDescent="0.3">
      <c r="A367" t="str">
        <f t="shared" si="28"/>
        <v>Julio de 2014</v>
      </c>
      <c r="B367" s="1" t="s">
        <v>2747</v>
      </c>
      <c r="C367" s="1" t="str">
        <f t="shared" si="29"/>
        <v>Julio 7 de 2014</v>
      </c>
      <c r="D367" s="3">
        <v>1848.91</v>
      </c>
      <c r="E367" s="3">
        <v>0</v>
      </c>
      <c r="F367" t="str">
        <f t="shared" si="25"/>
        <v>2014</v>
      </c>
      <c r="G367" t="str">
        <f t="shared" si="26"/>
        <v>Julio</v>
      </c>
      <c r="H367" t="str">
        <f t="shared" si="27"/>
        <v>7</v>
      </c>
    </row>
    <row r="368" spans="1:8" x14ac:dyDescent="0.3">
      <c r="A368" t="str">
        <f t="shared" si="28"/>
        <v>Julio de 2014</v>
      </c>
      <c r="B368" s="1" t="s">
        <v>2748</v>
      </c>
      <c r="C368" s="1" t="str">
        <f t="shared" si="29"/>
        <v>Julio 8 de 2014</v>
      </c>
      <c r="D368" s="3">
        <v>1849.28</v>
      </c>
      <c r="E368" s="3">
        <v>0.36999999999989086</v>
      </c>
      <c r="F368" t="str">
        <f t="shared" si="25"/>
        <v>2014</v>
      </c>
      <c r="G368" t="str">
        <f t="shared" si="26"/>
        <v>Julio</v>
      </c>
      <c r="H368" t="str">
        <f t="shared" si="27"/>
        <v>8</v>
      </c>
    </row>
    <row r="369" spans="1:8" x14ac:dyDescent="0.3">
      <c r="A369" t="str">
        <f t="shared" si="28"/>
        <v>Julio de 2014</v>
      </c>
      <c r="B369" s="1" t="s">
        <v>2749</v>
      </c>
      <c r="C369" s="1" t="str">
        <f t="shared" si="29"/>
        <v>Julio 9 de 2014</v>
      </c>
      <c r="D369" s="3">
        <v>1854.24</v>
      </c>
      <c r="E369" s="3">
        <v>4.9600000000000364</v>
      </c>
      <c r="F369" t="str">
        <f t="shared" si="25"/>
        <v>2014</v>
      </c>
      <c r="G369" t="str">
        <f t="shared" si="26"/>
        <v>Julio</v>
      </c>
      <c r="H369" t="str">
        <f t="shared" si="27"/>
        <v>9</v>
      </c>
    </row>
    <row r="370" spans="1:8" x14ac:dyDescent="0.3">
      <c r="A370" t="str">
        <f t="shared" si="28"/>
        <v>Julio de 2014</v>
      </c>
      <c r="B370" s="1" t="s">
        <v>2750</v>
      </c>
      <c r="C370" s="1" t="str">
        <f t="shared" si="29"/>
        <v>Julio 10 de 2014</v>
      </c>
      <c r="D370" s="3">
        <v>1859.94</v>
      </c>
      <c r="E370" s="3">
        <v>5.7000000000000455</v>
      </c>
      <c r="F370" t="str">
        <f t="shared" si="25"/>
        <v>2014</v>
      </c>
      <c r="G370" t="str">
        <f t="shared" si="26"/>
        <v>Julio</v>
      </c>
      <c r="H370" t="str">
        <f t="shared" si="27"/>
        <v>10</v>
      </c>
    </row>
    <row r="371" spans="1:8" x14ac:dyDescent="0.3">
      <c r="A371" t="str">
        <f t="shared" si="28"/>
        <v>Julio de 2014</v>
      </c>
      <c r="B371" s="1" t="s">
        <v>2751</v>
      </c>
      <c r="C371" s="1" t="str">
        <f t="shared" si="29"/>
        <v>Julio 11 de 2014</v>
      </c>
      <c r="D371" s="3">
        <v>1858.47</v>
      </c>
      <c r="E371" s="3">
        <v>-1.4700000000000273</v>
      </c>
      <c r="F371" t="str">
        <f t="shared" si="25"/>
        <v>2014</v>
      </c>
      <c r="G371" t="str">
        <f t="shared" si="26"/>
        <v>Julio</v>
      </c>
      <c r="H371" t="str">
        <f t="shared" si="27"/>
        <v>11</v>
      </c>
    </row>
    <row r="372" spans="1:8" x14ac:dyDescent="0.3">
      <c r="A372" t="str">
        <f t="shared" si="28"/>
        <v>Julio de 2014</v>
      </c>
      <c r="B372" s="1" t="s">
        <v>2752</v>
      </c>
      <c r="C372" s="1" t="str">
        <f t="shared" si="29"/>
        <v>Julio 14 de 2014</v>
      </c>
      <c r="D372" s="3">
        <v>1852.57</v>
      </c>
      <c r="E372" s="3">
        <v>-5.9000000000000909</v>
      </c>
      <c r="F372" t="str">
        <f t="shared" si="25"/>
        <v>2014</v>
      </c>
      <c r="G372" t="str">
        <f t="shared" si="26"/>
        <v>Julio</v>
      </c>
      <c r="H372" t="str">
        <f t="shared" si="27"/>
        <v>14</v>
      </c>
    </row>
    <row r="373" spans="1:8" x14ac:dyDescent="0.3">
      <c r="A373" t="str">
        <f t="shared" si="28"/>
        <v>Julio de 2014</v>
      </c>
      <c r="B373" s="1" t="s">
        <v>2753</v>
      </c>
      <c r="C373" s="1" t="str">
        <f t="shared" si="29"/>
        <v>Julio 15 de 2014</v>
      </c>
      <c r="D373" s="3">
        <v>1857.93</v>
      </c>
      <c r="E373" s="3">
        <v>5.3600000000001273</v>
      </c>
      <c r="F373" t="str">
        <f t="shared" si="25"/>
        <v>2014</v>
      </c>
      <c r="G373" t="str">
        <f t="shared" si="26"/>
        <v>Julio</v>
      </c>
      <c r="H373" t="str">
        <f t="shared" si="27"/>
        <v>15</v>
      </c>
    </row>
    <row r="374" spans="1:8" x14ac:dyDescent="0.3">
      <c r="A374" t="str">
        <f t="shared" si="28"/>
        <v>Julio de 2014</v>
      </c>
      <c r="B374" s="1" t="s">
        <v>2754</v>
      </c>
      <c r="C374" s="1" t="str">
        <f t="shared" si="29"/>
        <v>Julio 16 de 2014</v>
      </c>
      <c r="D374" s="3">
        <v>1867.88</v>
      </c>
      <c r="E374" s="3">
        <v>9.9500000000000455</v>
      </c>
      <c r="F374" t="str">
        <f t="shared" si="25"/>
        <v>2014</v>
      </c>
      <c r="G374" t="str">
        <f t="shared" si="26"/>
        <v>Julio</v>
      </c>
      <c r="H374" t="str">
        <f t="shared" si="27"/>
        <v>16</v>
      </c>
    </row>
    <row r="375" spans="1:8" x14ac:dyDescent="0.3">
      <c r="A375" t="str">
        <f t="shared" si="28"/>
        <v>Julio de 2014</v>
      </c>
      <c r="B375" s="1" t="s">
        <v>2755</v>
      </c>
      <c r="C375" s="1" t="str">
        <f t="shared" si="29"/>
        <v>Julio 17 de 2014</v>
      </c>
      <c r="D375" s="3">
        <v>1868.41</v>
      </c>
      <c r="E375" s="3">
        <v>0.52999999999997272</v>
      </c>
      <c r="F375" t="str">
        <f t="shared" si="25"/>
        <v>2014</v>
      </c>
      <c r="G375" t="str">
        <f t="shared" si="26"/>
        <v>Julio</v>
      </c>
      <c r="H375" t="str">
        <f t="shared" si="27"/>
        <v>17</v>
      </c>
    </row>
    <row r="376" spans="1:8" x14ac:dyDescent="0.3">
      <c r="A376" t="str">
        <f t="shared" si="28"/>
        <v>Julio de 2014</v>
      </c>
      <c r="B376" s="1" t="s">
        <v>2756</v>
      </c>
      <c r="C376" s="1" t="str">
        <f t="shared" si="29"/>
        <v>Julio 18 de 2014</v>
      </c>
      <c r="D376" s="3">
        <v>1872.27</v>
      </c>
      <c r="E376" s="3">
        <v>3.8599999999999</v>
      </c>
      <c r="F376" t="str">
        <f t="shared" si="25"/>
        <v>2014</v>
      </c>
      <c r="G376" t="str">
        <f t="shared" si="26"/>
        <v>Julio</v>
      </c>
      <c r="H376" t="str">
        <f t="shared" si="27"/>
        <v>18</v>
      </c>
    </row>
    <row r="377" spans="1:8" x14ac:dyDescent="0.3">
      <c r="A377" t="str">
        <f t="shared" si="28"/>
        <v>Julio de 2014</v>
      </c>
      <c r="B377" s="1" t="s">
        <v>2757</v>
      </c>
      <c r="C377" s="1" t="str">
        <f t="shared" si="29"/>
        <v>Julio 21 de 2014</v>
      </c>
      <c r="D377" s="3">
        <v>1871.87</v>
      </c>
      <c r="E377" s="3">
        <v>-0.40000000000009095</v>
      </c>
      <c r="F377" t="str">
        <f t="shared" si="25"/>
        <v>2014</v>
      </c>
      <c r="G377" t="str">
        <f t="shared" si="26"/>
        <v>Julio</v>
      </c>
      <c r="H377" t="str">
        <f t="shared" si="27"/>
        <v>21</v>
      </c>
    </row>
    <row r="378" spans="1:8" x14ac:dyDescent="0.3">
      <c r="A378" t="str">
        <f t="shared" si="28"/>
        <v>Julio de 2014</v>
      </c>
      <c r="B378" s="1" t="s">
        <v>2758</v>
      </c>
      <c r="C378" s="1" t="str">
        <f t="shared" si="29"/>
        <v>Julio 22 de 2014</v>
      </c>
      <c r="D378" s="3">
        <v>1861.28</v>
      </c>
      <c r="E378" s="3">
        <v>-10.589999999999918</v>
      </c>
      <c r="F378" t="str">
        <f t="shared" si="25"/>
        <v>2014</v>
      </c>
      <c r="G378" t="str">
        <f t="shared" si="26"/>
        <v>Julio</v>
      </c>
      <c r="H378" t="str">
        <f t="shared" si="27"/>
        <v>22</v>
      </c>
    </row>
    <row r="379" spans="1:8" x14ac:dyDescent="0.3">
      <c r="A379" t="str">
        <f t="shared" si="28"/>
        <v>Julio de 2014</v>
      </c>
      <c r="B379" s="1" t="s">
        <v>2759</v>
      </c>
      <c r="C379" s="1" t="str">
        <f t="shared" si="29"/>
        <v>Julio 23 de 2014</v>
      </c>
      <c r="D379" s="3">
        <v>1848.98</v>
      </c>
      <c r="E379" s="3">
        <v>-12.299999999999955</v>
      </c>
      <c r="F379" t="str">
        <f t="shared" si="25"/>
        <v>2014</v>
      </c>
      <c r="G379" t="str">
        <f t="shared" si="26"/>
        <v>Julio</v>
      </c>
      <c r="H379" t="str">
        <f t="shared" si="27"/>
        <v>23</v>
      </c>
    </row>
    <row r="380" spans="1:8" x14ac:dyDescent="0.3">
      <c r="A380" t="str">
        <f t="shared" si="28"/>
        <v>Julio de 2014</v>
      </c>
      <c r="B380" s="1" t="s">
        <v>2760</v>
      </c>
      <c r="C380" s="1" t="str">
        <f t="shared" si="29"/>
        <v>Julio 24 de 2014</v>
      </c>
      <c r="D380" s="3">
        <v>1847.85</v>
      </c>
      <c r="E380" s="3">
        <v>-1.1300000000001091</v>
      </c>
      <c r="F380" t="str">
        <f t="shared" si="25"/>
        <v>2014</v>
      </c>
      <c r="G380" t="str">
        <f t="shared" si="26"/>
        <v>Julio</v>
      </c>
      <c r="H380" t="str">
        <f t="shared" si="27"/>
        <v>24</v>
      </c>
    </row>
    <row r="381" spans="1:8" x14ac:dyDescent="0.3">
      <c r="A381" t="str">
        <f t="shared" si="28"/>
        <v>Julio de 2014</v>
      </c>
      <c r="B381" s="1" t="s">
        <v>2761</v>
      </c>
      <c r="C381" s="1" t="str">
        <f t="shared" si="29"/>
        <v>Julio 25 de 2014</v>
      </c>
      <c r="D381" s="3">
        <v>1846.12</v>
      </c>
      <c r="E381" s="3">
        <v>-1.7300000000000182</v>
      </c>
      <c r="F381" t="str">
        <f t="shared" si="25"/>
        <v>2014</v>
      </c>
      <c r="G381" t="str">
        <f t="shared" si="26"/>
        <v>Julio</v>
      </c>
      <c r="H381" t="str">
        <f t="shared" si="27"/>
        <v>25</v>
      </c>
    </row>
    <row r="382" spans="1:8" x14ac:dyDescent="0.3">
      <c r="A382" t="str">
        <f t="shared" si="28"/>
        <v>Julio de 2014</v>
      </c>
      <c r="B382" s="1" t="s">
        <v>2762</v>
      </c>
      <c r="C382" s="1" t="str">
        <f t="shared" si="29"/>
        <v>Julio 28 de 2014</v>
      </c>
      <c r="D382" s="3">
        <v>1848.56</v>
      </c>
      <c r="E382" s="3">
        <v>2.4400000000000546</v>
      </c>
      <c r="F382" t="str">
        <f t="shared" si="25"/>
        <v>2014</v>
      </c>
      <c r="G382" t="str">
        <f t="shared" si="26"/>
        <v>Julio</v>
      </c>
      <c r="H382" t="str">
        <f t="shared" si="27"/>
        <v>28</v>
      </c>
    </row>
    <row r="383" spans="1:8" x14ac:dyDescent="0.3">
      <c r="A383" t="str">
        <f t="shared" si="28"/>
        <v>Julio de 2014</v>
      </c>
      <c r="B383" s="1" t="s">
        <v>2763</v>
      </c>
      <c r="C383" s="1" t="str">
        <f t="shared" si="29"/>
        <v>Julio 29 de 2014</v>
      </c>
      <c r="D383" s="3">
        <v>1850.61</v>
      </c>
      <c r="E383" s="3">
        <v>2.0499999999999545</v>
      </c>
      <c r="F383" t="str">
        <f t="shared" si="25"/>
        <v>2014</v>
      </c>
      <c r="G383" t="str">
        <f t="shared" si="26"/>
        <v>Julio</v>
      </c>
      <c r="H383" t="str">
        <f t="shared" si="27"/>
        <v>29</v>
      </c>
    </row>
    <row r="384" spans="1:8" x14ac:dyDescent="0.3">
      <c r="A384" t="str">
        <f t="shared" si="28"/>
        <v>Julio de 2014</v>
      </c>
      <c r="B384" s="1" t="s">
        <v>2764</v>
      </c>
      <c r="C384" s="1" t="str">
        <f t="shared" si="29"/>
        <v>Julio 30 de 2014</v>
      </c>
      <c r="D384" s="3">
        <v>1853.3</v>
      </c>
      <c r="E384" s="3">
        <v>2.6900000000000546</v>
      </c>
      <c r="F384" t="str">
        <f t="shared" si="25"/>
        <v>2014</v>
      </c>
      <c r="G384" t="str">
        <f t="shared" si="26"/>
        <v>Julio</v>
      </c>
      <c r="H384" t="str">
        <f t="shared" si="27"/>
        <v>30</v>
      </c>
    </row>
    <row r="385" spans="1:8" x14ac:dyDescent="0.3">
      <c r="A385" t="str">
        <f t="shared" si="28"/>
        <v>Julio de 2014</v>
      </c>
      <c r="B385" s="1" t="s">
        <v>2765</v>
      </c>
      <c r="C385" s="1" t="str">
        <f t="shared" si="29"/>
        <v>Julio 31 de 2014</v>
      </c>
      <c r="D385" s="3">
        <v>1872.43</v>
      </c>
      <c r="E385" s="3">
        <v>19.130000000000109</v>
      </c>
      <c r="F385" t="str">
        <f t="shared" si="25"/>
        <v>2014</v>
      </c>
      <c r="G385" t="str">
        <f t="shared" si="26"/>
        <v>Julio</v>
      </c>
      <c r="H385" t="str">
        <f t="shared" si="27"/>
        <v>31</v>
      </c>
    </row>
    <row r="386" spans="1:8" x14ac:dyDescent="0.3">
      <c r="A386" t="str">
        <f t="shared" si="28"/>
        <v>Agosto de 2014</v>
      </c>
      <c r="B386" s="1" t="s">
        <v>2766</v>
      </c>
      <c r="C386" s="1" t="str">
        <f t="shared" si="29"/>
        <v>Agosto 1 de 2014</v>
      </c>
      <c r="D386" s="3">
        <v>1878.75</v>
      </c>
      <c r="E386" s="3">
        <v>6.3199999999999363</v>
      </c>
      <c r="F386" t="str">
        <f t="shared" ref="F386:F449" si="30">RIGHT(B386,4)</f>
        <v>2014</v>
      </c>
      <c r="G386" t="str">
        <f t="shared" ref="G386:G449" si="31">MID(B386,FIND(" ",B386,1)+1,FIND(" ",B386,FIND(" ",B386,1)+1)-FIND(" ",B386,1)-1)</f>
        <v>Agosto</v>
      </c>
      <c r="H386" t="str">
        <f t="shared" ref="H386:H449" si="32">MID(B386,1,FIND(" ",B386,1)-1)</f>
        <v>1</v>
      </c>
    </row>
    <row r="387" spans="1:8" x14ac:dyDescent="0.3">
      <c r="A387" t="str">
        <f t="shared" ref="A387:A450" si="33">_xlfn.CONCAT(G387," de ",F387)</f>
        <v>Agosto de 2014</v>
      </c>
      <c r="B387" s="1" t="s">
        <v>2767</v>
      </c>
      <c r="C387" s="1" t="str">
        <f t="shared" ref="C387:C450" si="34">_xlfn.CONCAT(G387," ",H387," de ",F387)</f>
        <v>Agosto 4 de 2014</v>
      </c>
      <c r="D387" s="3">
        <v>1873.65</v>
      </c>
      <c r="E387" s="3">
        <v>-5.0999999999999091</v>
      </c>
      <c r="F387" t="str">
        <f t="shared" si="30"/>
        <v>2014</v>
      </c>
      <c r="G387" t="str">
        <f t="shared" si="31"/>
        <v>Agosto</v>
      </c>
      <c r="H387" t="str">
        <f t="shared" si="32"/>
        <v>4</v>
      </c>
    </row>
    <row r="388" spans="1:8" x14ac:dyDescent="0.3">
      <c r="A388" t="str">
        <f t="shared" si="33"/>
        <v>Agosto de 2014</v>
      </c>
      <c r="B388" s="1" t="s">
        <v>2768</v>
      </c>
      <c r="C388" s="1" t="str">
        <f t="shared" si="34"/>
        <v>Agosto 5 de 2014</v>
      </c>
      <c r="D388" s="3">
        <v>1878.68</v>
      </c>
      <c r="E388" s="3">
        <v>5.0299999999999727</v>
      </c>
      <c r="F388" t="str">
        <f t="shared" si="30"/>
        <v>2014</v>
      </c>
      <c r="G388" t="str">
        <f t="shared" si="31"/>
        <v>Agosto</v>
      </c>
      <c r="H388" t="str">
        <f t="shared" si="32"/>
        <v>5</v>
      </c>
    </row>
    <row r="389" spans="1:8" x14ac:dyDescent="0.3">
      <c r="A389" t="str">
        <f t="shared" si="33"/>
        <v>Agosto de 2014</v>
      </c>
      <c r="B389" s="1" t="s">
        <v>2769</v>
      </c>
      <c r="C389" s="1" t="str">
        <f t="shared" si="34"/>
        <v>Agosto 6 de 2014</v>
      </c>
      <c r="D389" s="3">
        <v>1892.35</v>
      </c>
      <c r="E389" s="3">
        <v>13.669999999999845</v>
      </c>
      <c r="F389" t="str">
        <f t="shared" si="30"/>
        <v>2014</v>
      </c>
      <c r="G389" t="str">
        <f t="shared" si="31"/>
        <v>Agosto</v>
      </c>
      <c r="H389" t="str">
        <f t="shared" si="32"/>
        <v>6</v>
      </c>
    </row>
    <row r="390" spans="1:8" x14ac:dyDescent="0.3">
      <c r="A390" t="str">
        <f t="shared" si="33"/>
        <v>Agosto de 2014</v>
      </c>
      <c r="B390" s="1" t="s">
        <v>2770</v>
      </c>
      <c r="C390" s="1" t="str">
        <f t="shared" si="34"/>
        <v>Agosto 8 de 2014</v>
      </c>
      <c r="D390" s="3">
        <v>1888.51</v>
      </c>
      <c r="E390" s="3">
        <v>-3.8399999999999181</v>
      </c>
      <c r="F390" t="str">
        <f t="shared" si="30"/>
        <v>2014</v>
      </c>
      <c r="G390" t="str">
        <f t="shared" si="31"/>
        <v>Agosto</v>
      </c>
      <c r="H390" t="str">
        <f t="shared" si="32"/>
        <v>8</v>
      </c>
    </row>
    <row r="391" spans="1:8" x14ac:dyDescent="0.3">
      <c r="A391" t="str">
        <f t="shared" si="33"/>
        <v>Agosto de 2014</v>
      </c>
      <c r="B391" s="1" t="s">
        <v>2771</v>
      </c>
      <c r="C391" s="1" t="str">
        <f t="shared" si="34"/>
        <v>Agosto 11 de 2014</v>
      </c>
      <c r="D391" s="3">
        <v>1891.59</v>
      </c>
      <c r="E391" s="3">
        <v>3.0799999999999272</v>
      </c>
      <c r="F391" t="str">
        <f t="shared" si="30"/>
        <v>2014</v>
      </c>
      <c r="G391" t="str">
        <f t="shared" si="31"/>
        <v>Agosto</v>
      </c>
      <c r="H391" t="str">
        <f t="shared" si="32"/>
        <v>11</v>
      </c>
    </row>
    <row r="392" spans="1:8" x14ac:dyDescent="0.3">
      <c r="A392" t="str">
        <f t="shared" si="33"/>
        <v>Agosto de 2014</v>
      </c>
      <c r="B392" s="1" t="s">
        <v>2772</v>
      </c>
      <c r="C392" s="1" t="str">
        <f t="shared" si="34"/>
        <v>Agosto 12 de 2014</v>
      </c>
      <c r="D392" s="3">
        <v>1881.62</v>
      </c>
      <c r="E392" s="3">
        <v>-9.9700000000000273</v>
      </c>
      <c r="F392" t="str">
        <f t="shared" si="30"/>
        <v>2014</v>
      </c>
      <c r="G392" t="str">
        <f t="shared" si="31"/>
        <v>Agosto</v>
      </c>
      <c r="H392" t="str">
        <f t="shared" si="32"/>
        <v>12</v>
      </c>
    </row>
    <row r="393" spans="1:8" x14ac:dyDescent="0.3">
      <c r="A393" t="str">
        <f t="shared" si="33"/>
        <v>Agosto de 2014</v>
      </c>
      <c r="B393" s="1" t="s">
        <v>2773</v>
      </c>
      <c r="C393" s="1" t="str">
        <f t="shared" si="34"/>
        <v>Agosto 13 de 2014</v>
      </c>
      <c r="D393" s="3">
        <v>1877.4</v>
      </c>
      <c r="E393" s="3">
        <v>-4.2199999999997999</v>
      </c>
      <c r="F393" t="str">
        <f t="shared" si="30"/>
        <v>2014</v>
      </c>
      <c r="G393" t="str">
        <f t="shared" si="31"/>
        <v>Agosto</v>
      </c>
      <c r="H393" t="str">
        <f t="shared" si="32"/>
        <v>13</v>
      </c>
    </row>
    <row r="394" spans="1:8" x14ac:dyDescent="0.3">
      <c r="A394" t="str">
        <f t="shared" si="33"/>
        <v>Agosto de 2014</v>
      </c>
      <c r="B394" s="1" t="s">
        <v>2774</v>
      </c>
      <c r="C394" s="1" t="str">
        <f t="shared" si="34"/>
        <v>Agosto 14 de 2014</v>
      </c>
      <c r="D394" s="3">
        <v>1883.33</v>
      </c>
      <c r="E394" s="3">
        <v>5.9299999999998363</v>
      </c>
      <c r="F394" t="str">
        <f t="shared" si="30"/>
        <v>2014</v>
      </c>
      <c r="G394" t="str">
        <f t="shared" si="31"/>
        <v>Agosto</v>
      </c>
      <c r="H394" t="str">
        <f t="shared" si="32"/>
        <v>14</v>
      </c>
    </row>
    <row r="395" spans="1:8" x14ac:dyDescent="0.3">
      <c r="A395" t="str">
        <f t="shared" si="33"/>
        <v>Agosto de 2014</v>
      </c>
      <c r="B395" s="1" t="s">
        <v>2775</v>
      </c>
      <c r="C395" s="1" t="str">
        <f t="shared" si="34"/>
        <v>Agosto 15 de 2014</v>
      </c>
      <c r="D395" s="3">
        <v>1877.77</v>
      </c>
      <c r="E395" s="3">
        <v>-5.5599999999999454</v>
      </c>
      <c r="F395" t="str">
        <f t="shared" si="30"/>
        <v>2014</v>
      </c>
      <c r="G395" t="str">
        <f t="shared" si="31"/>
        <v>Agosto</v>
      </c>
      <c r="H395" t="str">
        <f t="shared" si="32"/>
        <v>15</v>
      </c>
    </row>
    <row r="396" spans="1:8" x14ac:dyDescent="0.3">
      <c r="A396" t="str">
        <f t="shared" si="33"/>
        <v>Agosto de 2014</v>
      </c>
      <c r="B396" s="1" t="s">
        <v>2776</v>
      </c>
      <c r="C396" s="1" t="str">
        <f t="shared" si="34"/>
        <v>Agosto 19 de 2014</v>
      </c>
      <c r="D396" s="3">
        <v>1884.81</v>
      </c>
      <c r="E396" s="3">
        <v>7.0399999999999636</v>
      </c>
      <c r="F396" t="str">
        <f t="shared" si="30"/>
        <v>2014</v>
      </c>
      <c r="G396" t="str">
        <f t="shared" si="31"/>
        <v>Agosto</v>
      </c>
      <c r="H396" t="str">
        <f t="shared" si="32"/>
        <v>19</v>
      </c>
    </row>
    <row r="397" spans="1:8" x14ac:dyDescent="0.3">
      <c r="A397" t="str">
        <f t="shared" si="33"/>
        <v>Agosto de 2014</v>
      </c>
      <c r="B397" s="1" t="s">
        <v>2777</v>
      </c>
      <c r="C397" s="1" t="str">
        <f t="shared" si="34"/>
        <v>Agosto 20 de 2014</v>
      </c>
      <c r="D397" s="3">
        <v>1894.27</v>
      </c>
      <c r="E397" s="3">
        <v>9.4600000000000364</v>
      </c>
      <c r="F397" t="str">
        <f t="shared" si="30"/>
        <v>2014</v>
      </c>
      <c r="G397" t="str">
        <f t="shared" si="31"/>
        <v>Agosto</v>
      </c>
      <c r="H397" t="str">
        <f t="shared" si="32"/>
        <v>20</v>
      </c>
    </row>
    <row r="398" spans="1:8" x14ac:dyDescent="0.3">
      <c r="A398" t="str">
        <f t="shared" si="33"/>
        <v>Agosto de 2014</v>
      </c>
      <c r="B398" s="1" t="s">
        <v>2778</v>
      </c>
      <c r="C398" s="1" t="str">
        <f t="shared" si="34"/>
        <v>Agosto 21 de 2014</v>
      </c>
      <c r="D398" s="3">
        <v>1912.43</v>
      </c>
      <c r="E398" s="3">
        <v>18.160000000000082</v>
      </c>
      <c r="F398" t="str">
        <f t="shared" si="30"/>
        <v>2014</v>
      </c>
      <c r="G398" t="str">
        <f t="shared" si="31"/>
        <v>Agosto</v>
      </c>
      <c r="H398" t="str">
        <f t="shared" si="32"/>
        <v>21</v>
      </c>
    </row>
    <row r="399" spans="1:8" x14ac:dyDescent="0.3">
      <c r="A399" t="str">
        <f t="shared" si="33"/>
        <v>Agosto de 2014</v>
      </c>
      <c r="B399" s="1" t="s">
        <v>2779</v>
      </c>
      <c r="C399" s="1" t="str">
        <f t="shared" si="34"/>
        <v>Agosto 22 de 2014</v>
      </c>
      <c r="D399" s="3">
        <v>1919.84</v>
      </c>
      <c r="E399" s="3">
        <v>7.4099999999998545</v>
      </c>
      <c r="F399" t="str">
        <f t="shared" si="30"/>
        <v>2014</v>
      </c>
      <c r="G399" t="str">
        <f t="shared" si="31"/>
        <v>Agosto</v>
      </c>
      <c r="H399" t="str">
        <f t="shared" si="32"/>
        <v>22</v>
      </c>
    </row>
    <row r="400" spans="1:8" x14ac:dyDescent="0.3">
      <c r="A400" t="str">
        <f t="shared" si="33"/>
        <v>Agosto de 2014</v>
      </c>
      <c r="B400" s="1" t="s">
        <v>2780</v>
      </c>
      <c r="C400" s="1" t="str">
        <f t="shared" si="34"/>
        <v>Agosto 25 de 2014</v>
      </c>
      <c r="D400" s="3">
        <v>1924.4</v>
      </c>
      <c r="E400" s="3">
        <v>4.5600000000001728</v>
      </c>
      <c r="F400" t="str">
        <f t="shared" si="30"/>
        <v>2014</v>
      </c>
      <c r="G400" t="str">
        <f t="shared" si="31"/>
        <v>Agosto</v>
      </c>
      <c r="H400" t="str">
        <f t="shared" si="32"/>
        <v>25</v>
      </c>
    </row>
    <row r="401" spans="1:8" x14ac:dyDescent="0.3">
      <c r="A401" t="str">
        <f t="shared" si="33"/>
        <v>Agosto de 2014</v>
      </c>
      <c r="B401" s="1" t="s">
        <v>2781</v>
      </c>
      <c r="C401" s="1" t="str">
        <f t="shared" si="34"/>
        <v>Agosto 26 de 2014</v>
      </c>
      <c r="D401" s="3">
        <v>1932.39</v>
      </c>
      <c r="E401" s="3">
        <v>7.9900000000000091</v>
      </c>
      <c r="F401" t="str">
        <f t="shared" si="30"/>
        <v>2014</v>
      </c>
      <c r="G401" t="str">
        <f t="shared" si="31"/>
        <v>Agosto</v>
      </c>
      <c r="H401" t="str">
        <f t="shared" si="32"/>
        <v>26</v>
      </c>
    </row>
    <row r="402" spans="1:8" x14ac:dyDescent="0.3">
      <c r="A402" t="str">
        <f t="shared" si="33"/>
        <v>Agosto de 2014</v>
      </c>
      <c r="B402" s="1" t="s">
        <v>2782</v>
      </c>
      <c r="C402" s="1" t="str">
        <f t="shared" si="34"/>
        <v>Agosto 27 de 2014</v>
      </c>
      <c r="D402" s="3">
        <v>1928.67</v>
      </c>
      <c r="E402" s="3">
        <v>-3.7200000000000273</v>
      </c>
      <c r="F402" t="str">
        <f t="shared" si="30"/>
        <v>2014</v>
      </c>
      <c r="G402" t="str">
        <f t="shared" si="31"/>
        <v>Agosto</v>
      </c>
      <c r="H402" t="str">
        <f t="shared" si="32"/>
        <v>27</v>
      </c>
    </row>
    <row r="403" spans="1:8" x14ac:dyDescent="0.3">
      <c r="A403" t="str">
        <f t="shared" si="33"/>
        <v>Agosto de 2014</v>
      </c>
      <c r="B403" s="1" t="s">
        <v>2783</v>
      </c>
      <c r="C403" s="1" t="str">
        <f t="shared" si="34"/>
        <v>Agosto 28 de 2014</v>
      </c>
      <c r="D403" s="3">
        <v>1926.92</v>
      </c>
      <c r="E403" s="3">
        <v>-1.75</v>
      </c>
      <c r="F403" t="str">
        <f t="shared" si="30"/>
        <v>2014</v>
      </c>
      <c r="G403" t="str">
        <f t="shared" si="31"/>
        <v>Agosto</v>
      </c>
      <c r="H403" t="str">
        <f t="shared" si="32"/>
        <v>28</v>
      </c>
    </row>
    <row r="404" spans="1:8" x14ac:dyDescent="0.3">
      <c r="A404" t="str">
        <f t="shared" si="33"/>
        <v>Agosto de 2014</v>
      </c>
      <c r="B404" s="1" t="s">
        <v>2784</v>
      </c>
      <c r="C404" s="1" t="str">
        <f t="shared" si="34"/>
        <v>Agosto 29 de 2014</v>
      </c>
      <c r="D404" s="3">
        <v>1935.04</v>
      </c>
      <c r="E404" s="3">
        <v>8.1199999999998909</v>
      </c>
      <c r="F404" t="str">
        <f t="shared" si="30"/>
        <v>2014</v>
      </c>
      <c r="G404" t="str">
        <f t="shared" si="31"/>
        <v>Agosto</v>
      </c>
      <c r="H404" t="str">
        <f t="shared" si="32"/>
        <v>29</v>
      </c>
    </row>
    <row r="405" spans="1:8" ht="28.8" x14ac:dyDescent="0.3">
      <c r="A405" t="str">
        <f t="shared" si="33"/>
        <v>Septiembre de 2014</v>
      </c>
      <c r="B405" s="1" t="s">
        <v>2785</v>
      </c>
      <c r="C405" s="1" t="str">
        <f t="shared" si="34"/>
        <v>Septiembre 1 de 2014</v>
      </c>
      <c r="D405" s="3">
        <v>1918.62</v>
      </c>
      <c r="E405" s="3">
        <v>-16.420000000000073</v>
      </c>
      <c r="F405" t="str">
        <f t="shared" si="30"/>
        <v>2014</v>
      </c>
      <c r="G405" t="str">
        <f t="shared" si="31"/>
        <v>Septiembre</v>
      </c>
      <c r="H405" t="str">
        <f t="shared" si="32"/>
        <v>1</v>
      </c>
    </row>
    <row r="406" spans="1:8" ht="28.8" x14ac:dyDescent="0.3">
      <c r="A406" t="str">
        <f t="shared" si="33"/>
        <v>Septiembre de 2014</v>
      </c>
      <c r="B406" s="1" t="s">
        <v>2786</v>
      </c>
      <c r="C406" s="1" t="str">
        <f t="shared" si="34"/>
        <v>Septiembre 2 de 2014</v>
      </c>
      <c r="D406" s="3">
        <v>1918.62</v>
      </c>
      <c r="E406" s="3">
        <v>0</v>
      </c>
      <c r="F406" t="str">
        <f t="shared" si="30"/>
        <v>2014</v>
      </c>
      <c r="G406" t="str">
        <f t="shared" si="31"/>
        <v>Septiembre</v>
      </c>
      <c r="H406" t="str">
        <f t="shared" si="32"/>
        <v>2</v>
      </c>
    </row>
    <row r="407" spans="1:8" ht="28.8" x14ac:dyDescent="0.3">
      <c r="A407" t="str">
        <f t="shared" si="33"/>
        <v>Septiembre de 2014</v>
      </c>
      <c r="B407" s="1" t="s">
        <v>2787</v>
      </c>
      <c r="C407" s="1" t="str">
        <f t="shared" si="34"/>
        <v>Septiembre 3 de 2014</v>
      </c>
      <c r="D407" s="3">
        <v>1931.49</v>
      </c>
      <c r="E407" s="3">
        <v>12.870000000000118</v>
      </c>
      <c r="F407" t="str">
        <f t="shared" si="30"/>
        <v>2014</v>
      </c>
      <c r="G407" t="str">
        <f t="shared" si="31"/>
        <v>Septiembre</v>
      </c>
      <c r="H407" t="str">
        <f t="shared" si="32"/>
        <v>3</v>
      </c>
    </row>
    <row r="408" spans="1:8" ht="28.8" x14ac:dyDescent="0.3">
      <c r="A408" t="str">
        <f t="shared" si="33"/>
        <v>Septiembre de 2014</v>
      </c>
      <c r="B408" s="1" t="s">
        <v>2788</v>
      </c>
      <c r="C408" s="1" t="str">
        <f t="shared" si="34"/>
        <v>Septiembre 4 de 2014</v>
      </c>
      <c r="D408" s="3">
        <v>1924.67</v>
      </c>
      <c r="E408" s="3">
        <v>-6.8199999999999363</v>
      </c>
      <c r="F408" t="str">
        <f t="shared" si="30"/>
        <v>2014</v>
      </c>
      <c r="G408" t="str">
        <f t="shared" si="31"/>
        <v>Septiembre</v>
      </c>
      <c r="H408" t="str">
        <f t="shared" si="32"/>
        <v>4</v>
      </c>
    </row>
    <row r="409" spans="1:8" ht="28.8" x14ac:dyDescent="0.3">
      <c r="A409" t="str">
        <f t="shared" si="33"/>
        <v>Septiembre de 2014</v>
      </c>
      <c r="B409" s="1" t="s">
        <v>2789</v>
      </c>
      <c r="C409" s="1" t="str">
        <f t="shared" si="34"/>
        <v>Septiembre 5 de 2014</v>
      </c>
      <c r="D409" s="3">
        <v>1931.45</v>
      </c>
      <c r="E409" s="3">
        <v>6.7799999999999727</v>
      </c>
      <c r="F409" t="str">
        <f t="shared" si="30"/>
        <v>2014</v>
      </c>
      <c r="G409" t="str">
        <f t="shared" si="31"/>
        <v>Septiembre</v>
      </c>
      <c r="H409" t="str">
        <f t="shared" si="32"/>
        <v>5</v>
      </c>
    </row>
    <row r="410" spans="1:8" ht="28.8" x14ac:dyDescent="0.3">
      <c r="A410" t="str">
        <f t="shared" si="33"/>
        <v>Septiembre de 2014</v>
      </c>
      <c r="B410" s="1" t="s">
        <v>2790</v>
      </c>
      <c r="C410" s="1" t="str">
        <f t="shared" si="34"/>
        <v>Septiembre 8 de 2014</v>
      </c>
      <c r="D410" s="3">
        <v>1935.25</v>
      </c>
      <c r="E410" s="3">
        <v>3.7999999999999545</v>
      </c>
      <c r="F410" t="str">
        <f t="shared" si="30"/>
        <v>2014</v>
      </c>
      <c r="G410" t="str">
        <f t="shared" si="31"/>
        <v>Septiembre</v>
      </c>
      <c r="H410" t="str">
        <f t="shared" si="32"/>
        <v>8</v>
      </c>
    </row>
    <row r="411" spans="1:8" ht="28.8" x14ac:dyDescent="0.3">
      <c r="A411" t="str">
        <f t="shared" si="33"/>
        <v>Septiembre de 2014</v>
      </c>
      <c r="B411" s="1" t="s">
        <v>2791</v>
      </c>
      <c r="C411" s="1" t="str">
        <f t="shared" si="34"/>
        <v>Septiembre 9 de 2014</v>
      </c>
      <c r="D411" s="3">
        <v>1942.03</v>
      </c>
      <c r="E411" s="3">
        <v>6.7799999999999727</v>
      </c>
      <c r="F411" t="str">
        <f t="shared" si="30"/>
        <v>2014</v>
      </c>
      <c r="G411" t="str">
        <f t="shared" si="31"/>
        <v>Septiembre</v>
      </c>
      <c r="H411" t="str">
        <f t="shared" si="32"/>
        <v>9</v>
      </c>
    </row>
    <row r="412" spans="1:8" ht="28.8" x14ac:dyDescent="0.3">
      <c r="A412" t="str">
        <f t="shared" si="33"/>
        <v>Septiembre de 2014</v>
      </c>
      <c r="B412" s="1" t="s">
        <v>2792</v>
      </c>
      <c r="C412" s="1" t="str">
        <f t="shared" si="34"/>
        <v>Septiembre 10 de 2014</v>
      </c>
      <c r="D412" s="3">
        <v>1962.84</v>
      </c>
      <c r="E412" s="3">
        <v>20.809999999999945</v>
      </c>
      <c r="F412" t="str">
        <f t="shared" si="30"/>
        <v>2014</v>
      </c>
      <c r="G412" t="str">
        <f t="shared" si="31"/>
        <v>Septiembre</v>
      </c>
      <c r="H412" t="str">
        <f t="shared" si="32"/>
        <v>10</v>
      </c>
    </row>
    <row r="413" spans="1:8" ht="28.8" x14ac:dyDescent="0.3">
      <c r="A413" t="str">
        <f t="shared" si="33"/>
        <v>Septiembre de 2014</v>
      </c>
      <c r="B413" s="1" t="s">
        <v>2793</v>
      </c>
      <c r="C413" s="1" t="str">
        <f t="shared" si="34"/>
        <v>Septiembre 11 de 2014</v>
      </c>
      <c r="D413" s="3">
        <v>1975.82</v>
      </c>
      <c r="E413" s="3">
        <v>12.980000000000018</v>
      </c>
      <c r="F413" t="str">
        <f t="shared" si="30"/>
        <v>2014</v>
      </c>
      <c r="G413" t="str">
        <f t="shared" si="31"/>
        <v>Septiembre</v>
      </c>
      <c r="H413" t="str">
        <f t="shared" si="32"/>
        <v>11</v>
      </c>
    </row>
    <row r="414" spans="1:8" ht="28.8" x14ac:dyDescent="0.3">
      <c r="A414" t="str">
        <f t="shared" si="33"/>
        <v>Septiembre de 2014</v>
      </c>
      <c r="B414" s="1" t="s">
        <v>2794</v>
      </c>
      <c r="C414" s="1" t="str">
        <f t="shared" si="34"/>
        <v>Septiembre 12 de 2014</v>
      </c>
      <c r="D414" s="3">
        <v>1979.97</v>
      </c>
      <c r="E414" s="3">
        <v>4.1500000000000909</v>
      </c>
      <c r="F414" t="str">
        <f t="shared" si="30"/>
        <v>2014</v>
      </c>
      <c r="G414" t="str">
        <f t="shared" si="31"/>
        <v>Septiembre</v>
      </c>
      <c r="H414" t="str">
        <f t="shared" si="32"/>
        <v>12</v>
      </c>
    </row>
    <row r="415" spans="1:8" ht="28.8" x14ac:dyDescent="0.3">
      <c r="A415" t="str">
        <f t="shared" si="33"/>
        <v>Septiembre de 2014</v>
      </c>
      <c r="B415" s="1" t="s">
        <v>2795</v>
      </c>
      <c r="C415" s="1" t="str">
        <f t="shared" si="34"/>
        <v>Septiembre 15 de 2014</v>
      </c>
      <c r="D415" s="3">
        <v>1994.97</v>
      </c>
      <c r="E415" s="3">
        <v>15</v>
      </c>
      <c r="F415" t="str">
        <f t="shared" si="30"/>
        <v>2014</v>
      </c>
      <c r="G415" t="str">
        <f t="shared" si="31"/>
        <v>Septiembre</v>
      </c>
      <c r="H415" t="str">
        <f t="shared" si="32"/>
        <v>15</v>
      </c>
    </row>
    <row r="416" spans="1:8" ht="28.8" x14ac:dyDescent="0.3">
      <c r="A416" t="str">
        <f t="shared" si="33"/>
        <v>Septiembre de 2014</v>
      </c>
      <c r="B416" s="1" t="s">
        <v>2796</v>
      </c>
      <c r="C416" s="1" t="str">
        <f t="shared" si="34"/>
        <v>Septiembre 16 de 2014</v>
      </c>
      <c r="D416" s="3">
        <v>1987.71</v>
      </c>
      <c r="E416" s="3">
        <v>-7.2599999999999909</v>
      </c>
      <c r="F416" t="str">
        <f t="shared" si="30"/>
        <v>2014</v>
      </c>
      <c r="G416" t="str">
        <f t="shared" si="31"/>
        <v>Septiembre</v>
      </c>
      <c r="H416" t="str">
        <f t="shared" si="32"/>
        <v>16</v>
      </c>
    </row>
    <row r="417" spans="1:8" ht="28.8" x14ac:dyDescent="0.3">
      <c r="A417" t="str">
        <f t="shared" si="33"/>
        <v>Septiembre de 2014</v>
      </c>
      <c r="B417" s="1" t="s">
        <v>2797</v>
      </c>
      <c r="C417" s="1" t="str">
        <f t="shared" si="34"/>
        <v>Septiembre 17 de 2014</v>
      </c>
      <c r="D417" s="3">
        <v>1978.08</v>
      </c>
      <c r="E417" s="3">
        <v>-9.6300000000001091</v>
      </c>
      <c r="F417" t="str">
        <f t="shared" si="30"/>
        <v>2014</v>
      </c>
      <c r="G417" t="str">
        <f t="shared" si="31"/>
        <v>Septiembre</v>
      </c>
      <c r="H417" t="str">
        <f t="shared" si="32"/>
        <v>17</v>
      </c>
    </row>
    <row r="418" spans="1:8" ht="28.8" x14ac:dyDescent="0.3">
      <c r="A418" t="str">
        <f t="shared" si="33"/>
        <v>Septiembre de 2014</v>
      </c>
      <c r="B418" s="1" t="s">
        <v>2798</v>
      </c>
      <c r="C418" s="1" t="str">
        <f t="shared" si="34"/>
        <v>Septiembre 18 de 2014</v>
      </c>
      <c r="D418" s="3">
        <v>1975.47</v>
      </c>
      <c r="E418" s="3">
        <v>-2.6099999999999</v>
      </c>
      <c r="F418" t="str">
        <f t="shared" si="30"/>
        <v>2014</v>
      </c>
      <c r="G418" t="str">
        <f t="shared" si="31"/>
        <v>Septiembre</v>
      </c>
      <c r="H418" t="str">
        <f t="shared" si="32"/>
        <v>18</v>
      </c>
    </row>
    <row r="419" spans="1:8" ht="28.8" x14ac:dyDescent="0.3">
      <c r="A419" t="str">
        <f t="shared" si="33"/>
        <v>Septiembre de 2014</v>
      </c>
      <c r="B419" s="1" t="s">
        <v>2799</v>
      </c>
      <c r="C419" s="1" t="str">
        <f t="shared" si="34"/>
        <v>Septiembre 19 de 2014</v>
      </c>
      <c r="D419" s="3">
        <v>1975.42</v>
      </c>
      <c r="E419" s="3">
        <v>-4.9999999999954525E-2</v>
      </c>
      <c r="F419" t="str">
        <f t="shared" si="30"/>
        <v>2014</v>
      </c>
      <c r="G419" t="str">
        <f t="shared" si="31"/>
        <v>Septiembre</v>
      </c>
      <c r="H419" t="str">
        <f t="shared" si="32"/>
        <v>19</v>
      </c>
    </row>
    <row r="420" spans="1:8" ht="28.8" x14ac:dyDescent="0.3">
      <c r="A420" t="str">
        <f t="shared" si="33"/>
        <v>Septiembre de 2014</v>
      </c>
      <c r="B420" s="1" t="s">
        <v>2800</v>
      </c>
      <c r="C420" s="1" t="str">
        <f t="shared" si="34"/>
        <v>Septiembre 22 de 2014</v>
      </c>
      <c r="D420" s="3">
        <v>1966.89</v>
      </c>
      <c r="E420" s="3">
        <v>-8.5299999999999727</v>
      </c>
      <c r="F420" t="str">
        <f t="shared" si="30"/>
        <v>2014</v>
      </c>
      <c r="G420" t="str">
        <f t="shared" si="31"/>
        <v>Septiembre</v>
      </c>
      <c r="H420" t="str">
        <f t="shared" si="32"/>
        <v>22</v>
      </c>
    </row>
    <row r="421" spans="1:8" ht="28.8" x14ac:dyDescent="0.3">
      <c r="A421" t="str">
        <f t="shared" si="33"/>
        <v>Septiembre de 2014</v>
      </c>
      <c r="B421" s="1" t="s">
        <v>2801</v>
      </c>
      <c r="C421" s="1" t="str">
        <f t="shared" si="34"/>
        <v>Septiembre 23 de 2014</v>
      </c>
      <c r="D421" s="3">
        <v>1992.68</v>
      </c>
      <c r="E421" s="3">
        <v>25.789999999999964</v>
      </c>
      <c r="F421" t="str">
        <f t="shared" si="30"/>
        <v>2014</v>
      </c>
      <c r="G421" t="str">
        <f t="shared" si="31"/>
        <v>Septiembre</v>
      </c>
      <c r="H421" t="str">
        <f t="shared" si="32"/>
        <v>23</v>
      </c>
    </row>
    <row r="422" spans="1:8" ht="28.8" x14ac:dyDescent="0.3">
      <c r="A422" t="str">
        <f t="shared" si="33"/>
        <v>Septiembre de 2014</v>
      </c>
      <c r="B422" s="1" t="s">
        <v>2802</v>
      </c>
      <c r="C422" s="1" t="str">
        <f t="shared" si="34"/>
        <v>Septiembre 24 de 2014</v>
      </c>
      <c r="D422" s="3">
        <v>1997.91</v>
      </c>
      <c r="E422" s="3">
        <v>5.2300000000000182</v>
      </c>
      <c r="F422" t="str">
        <f t="shared" si="30"/>
        <v>2014</v>
      </c>
      <c r="G422" t="str">
        <f t="shared" si="31"/>
        <v>Septiembre</v>
      </c>
      <c r="H422" t="str">
        <f t="shared" si="32"/>
        <v>24</v>
      </c>
    </row>
    <row r="423" spans="1:8" ht="28.8" x14ac:dyDescent="0.3">
      <c r="A423" t="str">
        <f t="shared" si="33"/>
        <v>Septiembre de 2014</v>
      </c>
      <c r="B423" s="1" t="s">
        <v>2803</v>
      </c>
      <c r="C423" s="1" t="str">
        <f t="shared" si="34"/>
        <v>Septiembre 25 de 2014</v>
      </c>
      <c r="D423" s="3">
        <v>2007.48</v>
      </c>
      <c r="E423" s="3">
        <v>9.5699999999999363</v>
      </c>
      <c r="F423" t="str">
        <f t="shared" si="30"/>
        <v>2014</v>
      </c>
      <c r="G423" t="str">
        <f t="shared" si="31"/>
        <v>Septiembre</v>
      </c>
      <c r="H423" t="str">
        <f t="shared" si="32"/>
        <v>25</v>
      </c>
    </row>
    <row r="424" spans="1:8" ht="28.8" x14ac:dyDescent="0.3">
      <c r="A424" t="str">
        <f t="shared" si="33"/>
        <v>Septiembre de 2014</v>
      </c>
      <c r="B424" s="1" t="s">
        <v>2804</v>
      </c>
      <c r="C424" s="1" t="str">
        <f t="shared" si="34"/>
        <v>Septiembre 26 de 2014</v>
      </c>
      <c r="D424" s="3">
        <v>2019.76</v>
      </c>
      <c r="E424" s="3">
        <v>12.279999999999973</v>
      </c>
      <c r="F424" t="str">
        <f t="shared" si="30"/>
        <v>2014</v>
      </c>
      <c r="G424" t="str">
        <f t="shared" si="31"/>
        <v>Septiembre</v>
      </c>
      <c r="H424" t="str">
        <f t="shared" si="32"/>
        <v>26</v>
      </c>
    </row>
    <row r="425" spans="1:8" ht="28.8" x14ac:dyDescent="0.3">
      <c r="A425" t="str">
        <f t="shared" si="33"/>
        <v>Septiembre de 2014</v>
      </c>
      <c r="B425" s="1" t="s">
        <v>2805</v>
      </c>
      <c r="C425" s="1" t="str">
        <f t="shared" si="34"/>
        <v>Septiembre 29 de 2014</v>
      </c>
      <c r="D425" s="3">
        <v>2023.89</v>
      </c>
      <c r="E425" s="3">
        <v>4.1300000000001091</v>
      </c>
      <c r="F425" t="str">
        <f t="shared" si="30"/>
        <v>2014</v>
      </c>
      <c r="G425" t="str">
        <f t="shared" si="31"/>
        <v>Septiembre</v>
      </c>
      <c r="H425" t="str">
        <f t="shared" si="32"/>
        <v>29</v>
      </c>
    </row>
    <row r="426" spans="1:8" ht="28.8" x14ac:dyDescent="0.3">
      <c r="A426" t="str">
        <f t="shared" si="33"/>
        <v>Septiembre de 2014</v>
      </c>
      <c r="B426" s="1" t="s">
        <v>2806</v>
      </c>
      <c r="C426" s="1" t="str">
        <f t="shared" si="34"/>
        <v>Septiembre 30 de 2014</v>
      </c>
      <c r="D426" s="3">
        <v>2028.48</v>
      </c>
      <c r="E426" s="3">
        <v>4.5899999999999181</v>
      </c>
      <c r="F426" t="str">
        <f t="shared" si="30"/>
        <v>2014</v>
      </c>
      <c r="G426" t="str">
        <f t="shared" si="31"/>
        <v>Septiembre</v>
      </c>
      <c r="H426" t="str">
        <f t="shared" si="32"/>
        <v>30</v>
      </c>
    </row>
    <row r="427" spans="1:8" ht="28.8" x14ac:dyDescent="0.3">
      <c r="A427" t="str">
        <f t="shared" si="33"/>
        <v>Octubre de 2014</v>
      </c>
      <c r="B427" s="1" t="s">
        <v>2807</v>
      </c>
      <c r="C427" s="1" t="str">
        <f t="shared" si="34"/>
        <v>Octubre 1 de 2014</v>
      </c>
      <c r="D427" s="3">
        <v>2022</v>
      </c>
      <c r="E427" s="3">
        <v>-6.4800000000000182</v>
      </c>
      <c r="F427" t="str">
        <f t="shared" si="30"/>
        <v>2014</v>
      </c>
      <c r="G427" t="str">
        <f t="shared" si="31"/>
        <v>Octubre</v>
      </c>
      <c r="H427" t="str">
        <f t="shared" si="32"/>
        <v>1</v>
      </c>
    </row>
    <row r="428" spans="1:8" ht="28.8" x14ac:dyDescent="0.3">
      <c r="A428" t="str">
        <f t="shared" si="33"/>
        <v>Octubre de 2014</v>
      </c>
      <c r="B428" s="1" t="s">
        <v>2808</v>
      </c>
      <c r="C428" s="1" t="str">
        <f t="shared" si="34"/>
        <v>Octubre 2 de 2014</v>
      </c>
      <c r="D428" s="3">
        <v>2025.75</v>
      </c>
      <c r="E428" s="3">
        <v>3.75</v>
      </c>
      <c r="F428" t="str">
        <f t="shared" si="30"/>
        <v>2014</v>
      </c>
      <c r="G428" t="str">
        <f t="shared" si="31"/>
        <v>Octubre</v>
      </c>
      <c r="H428" t="str">
        <f t="shared" si="32"/>
        <v>2</v>
      </c>
    </row>
    <row r="429" spans="1:8" ht="28.8" x14ac:dyDescent="0.3">
      <c r="A429" t="str">
        <f t="shared" si="33"/>
        <v>Octubre de 2014</v>
      </c>
      <c r="B429" s="1" t="s">
        <v>2809</v>
      </c>
      <c r="C429" s="1" t="str">
        <f t="shared" si="34"/>
        <v>Octubre 3 de 2014</v>
      </c>
      <c r="D429" s="3">
        <v>2021.49</v>
      </c>
      <c r="E429" s="3">
        <v>-4.2599999999999909</v>
      </c>
      <c r="F429" t="str">
        <f t="shared" si="30"/>
        <v>2014</v>
      </c>
      <c r="G429" t="str">
        <f t="shared" si="31"/>
        <v>Octubre</v>
      </c>
      <c r="H429" t="str">
        <f t="shared" si="32"/>
        <v>3</v>
      </c>
    </row>
    <row r="430" spans="1:8" ht="28.8" x14ac:dyDescent="0.3">
      <c r="A430" t="str">
        <f t="shared" si="33"/>
        <v>Octubre de 2014</v>
      </c>
      <c r="B430" s="1" t="s">
        <v>2810</v>
      </c>
      <c r="C430" s="1" t="str">
        <f t="shared" si="34"/>
        <v>Octubre 6 de 2014</v>
      </c>
      <c r="D430" s="3">
        <v>2026.2</v>
      </c>
      <c r="E430" s="3">
        <v>4.7100000000000364</v>
      </c>
      <c r="F430" t="str">
        <f t="shared" si="30"/>
        <v>2014</v>
      </c>
      <c r="G430" t="str">
        <f t="shared" si="31"/>
        <v>Octubre</v>
      </c>
      <c r="H430" t="str">
        <f t="shared" si="32"/>
        <v>6</v>
      </c>
    </row>
    <row r="431" spans="1:8" ht="28.8" x14ac:dyDescent="0.3">
      <c r="A431" t="str">
        <f t="shared" si="33"/>
        <v>Octubre de 2014</v>
      </c>
      <c r="B431" s="1" t="s">
        <v>2811</v>
      </c>
      <c r="C431" s="1" t="str">
        <f t="shared" si="34"/>
        <v>Octubre 7 de 2014</v>
      </c>
      <c r="D431" s="3">
        <v>2028.03</v>
      </c>
      <c r="E431" s="3">
        <v>1.8299999999999272</v>
      </c>
      <c r="F431" t="str">
        <f t="shared" si="30"/>
        <v>2014</v>
      </c>
      <c r="G431" t="str">
        <f t="shared" si="31"/>
        <v>Octubre</v>
      </c>
      <c r="H431" t="str">
        <f t="shared" si="32"/>
        <v>7</v>
      </c>
    </row>
    <row r="432" spans="1:8" ht="28.8" x14ac:dyDescent="0.3">
      <c r="A432" t="str">
        <f t="shared" si="33"/>
        <v>Octubre de 2014</v>
      </c>
      <c r="B432" s="1" t="s">
        <v>2812</v>
      </c>
      <c r="C432" s="1" t="str">
        <f t="shared" si="34"/>
        <v>Octubre 8 de 2014</v>
      </c>
      <c r="D432" s="3">
        <v>2026.9</v>
      </c>
      <c r="E432" s="3">
        <v>-1.1299999999998818</v>
      </c>
      <c r="F432" t="str">
        <f t="shared" si="30"/>
        <v>2014</v>
      </c>
      <c r="G432" t="str">
        <f t="shared" si="31"/>
        <v>Octubre</v>
      </c>
      <c r="H432" t="str">
        <f t="shared" si="32"/>
        <v>8</v>
      </c>
    </row>
    <row r="433" spans="1:8" ht="28.8" x14ac:dyDescent="0.3">
      <c r="A433" t="str">
        <f t="shared" si="33"/>
        <v>Octubre de 2014</v>
      </c>
      <c r="B433" s="1" t="s">
        <v>2813</v>
      </c>
      <c r="C433" s="1" t="str">
        <f t="shared" si="34"/>
        <v>Octubre 9 de 2014</v>
      </c>
      <c r="D433" s="3">
        <v>2040.31</v>
      </c>
      <c r="E433" s="3">
        <v>13.409999999999854</v>
      </c>
      <c r="F433" t="str">
        <f t="shared" si="30"/>
        <v>2014</v>
      </c>
      <c r="G433" t="str">
        <f t="shared" si="31"/>
        <v>Octubre</v>
      </c>
      <c r="H433" t="str">
        <f t="shared" si="32"/>
        <v>9</v>
      </c>
    </row>
    <row r="434" spans="1:8" ht="28.8" x14ac:dyDescent="0.3">
      <c r="A434" t="str">
        <f t="shared" si="33"/>
        <v>Octubre de 2014</v>
      </c>
      <c r="B434" s="1" t="s">
        <v>2814</v>
      </c>
      <c r="C434" s="1" t="str">
        <f t="shared" si="34"/>
        <v>Octubre 10 de 2014</v>
      </c>
      <c r="D434" s="3">
        <v>2041.71</v>
      </c>
      <c r="E434" s="3">
        <v>1.4000000000000909</v>
      </c>
      <c r="F434" t="str">
        <f t="shared" si="30"/>
        <v>2014</v>
      </c>
      <c r="G434" t="str">
        <f t="shared" si="31"/>
        <v>Octubre</v>
      </c>
      <c r="H434" t="str">
        <f t="shared" si="32"/>
        <v>10</v>
      </c>
    </row>
    <row r="435" spans="1:8" ht="28.8" x14ac:dyDescent="0.3">
      <c r="A435" t="str">
        <f t="shared" si="33"/>
        <v>Octubre de 2014</v>
      </c>
      <c r="B435" s="1" t="s">
        <v>2815</v>
      </c>
      <c r="C435" s="1" t="str">
        <f t="shared" si="34"/>
        <v>Octubre 14 de 2014</v>
      </c>
      <c r="D435" s="3">
        <v>2052.96</v>
      </c>
      <c r="E435" s="3">
        <v>11.25</v>
      </c>
      <c r="F435" t="str">
        <f t="shared" si="30"/>
        <v>2014</v>
      </c>
      <c r="G435" t="str">
        <f t="shared" si="31"/>
        <v>Octubre</v>
      </c>
      <c r="H435" t="str">
        <f t="shared" si="32"/>
        <v>14</v>
      </c>
    </row>
    <row r="436" spans="1:8" ht="28.8" x14ac:dyDescent="0.3">
      <c r="A436" t="str">
        <f t="shared" si="33"/>
        <v>Octubre de 2014</v>
      </c>
      <c r="B436" s="1" t="s">
        <v>2816</v>
      </c>
      <c r="C436" s="1" t="str">
        <f t="shared" si="34"/>
        <v>Octubre 15 de 2014</v>
      </c>
      <c r="D436" s="3">
        <v>2049.66</v>
      </c>
      <c r="E436" s="3">
        <v>-3.3000000000001819</v>
      </c>
      <c r="F436" t="str">
        <f t="shared" si="30"/>
        <v>2014</v>
      </c>
      <c r="G436" t="str">
        <f t="shared" si="31"/>
        <v>Octubre</v>
      </c>
      <c r="H436" t="str">
        <f t="shared" si="32"/>
        <v>15</v>
      </c>
    </row>
    <row r="437" spans="1:8" ht="28.8" x14ac:dyDescent="0.3">
      <c r="A437" t="str">
        <f t="shared" si="33"/>
        <v>Octubre de 2014</v>
      </c>
      <c r="B437" s="1" t="s">
        <v>2817</v>
      </c>
      <c r="C437" s="1" t="str">
        <f t="shared" si="34"/>
        <v>Octubre 16 de 2014</v>
      </c>
      <c r="D437" s="3">
        <v>2057.6999999999998</v>
      </c>
      <c r="E437" s="3">
        <v>8.0399999999999636</v>
      </c>
      <c r="F437" t="str">
        <f t="shared" si="30"/>
        <v>2014</v>
      </c>
      <c r="G437" t="str">
        <f t="shared" si="31"/>
        <v>Octubre</v>
      </c>
      <c r="H437" t="str">
        <f t="shared" si="32"/>
        <v>16</v>
      </c>
    </row>
    <row r="438" spans="1:8" ht="28.8" x14ac:dyDescent="0.3">
      <c r="A438" t="str">
        <f t="shared" si="33"/>
        <v>Octubre de 2014</v>
      </c>
      <c r="B438" s="1" t="s">
        <v>2818</v>
      </c>
      <c r="C438" s="1" t="str">
        <f t="shared" si="34"/>
        <v>Octubre 17 de 2014</v>
      </c>
      <c r="D438" s="3">
        <v>2047.4</v>
      </c>
      <c r="E438" s="3">
        <v>-10.299999999999727</v>
      </c>
      <c r="F438" t="str">
        <f t="shared" si="30"/>
        <v>2014</v>
      </c>
      <c r="G438" t="str">
        <f t="shared" si="31"/>
        <v>Octubre</v>
      </c>
      <c r="H438" t="str">
        <f t="shared" si="32"/>
        <v>17</v>
      </c>
    </row>
    <row r="439" spans="1:8" ht="28.8" x14ac:dyDescent="0.3">
      <c r="A439" t="str">
        <f t="shared" si="33"/>
        <v>Octubre de 2014</v>
      </c>
      <c r="B439" s="1" t="s">
        <v>2819</v>
      </c>
      <c r="C439" s="1" t="str">
        <f t="shared" si="34"/>
        <v>Octubre 20 de 2014</v>
      </c>
      <c r="D439" s="3">
        <v>2064.4299999999998</v>
      </c>
      <c r="E439" s="3">
        <v>17.029999999999745</v>
      </c>
      <c r="F439" t="str">
        <f t="shared" si="30"/>
        <v>2014</v>
      </c>
      <c r="G439" t="str">
        <f t="shared" si="31"/>
        <v>Octubre</v>
      </c>
      <c r="H439" t="str">
        <f t="shared" si="32"/>
        <v>20</v>
      </c>
    </row>
    <row r="440" spans="1:8" ht="28.8" x14ac:dyDescent="0.3">
      <c r="A440" t="str">
        <f t="shared" si="33"/>
        <v>Octubre de 2014</v>
      </c>
      <c r="B440" s="1" t="s">
        <v>2820</v>
      </c>
      <c r="C440" s="1" t="str">
        <f t="shared" si="34"/>
        <v>Octubre 21 de 2014</v>
      </c>
      <c r="D440" s="3">
        <v>2065.8200000000002</v>
      </c>
      <c r="E440" s="3">
        <v>1.3900000000003274</v>
      </c>
      <c r="F440" t="str">
        <f t="shared" si="30"/>
        <v>2014</v>
      </c>
      <c r="G440" t="str">
        <f t="shared" si="31"/>
        <v>Octubre</v>
      </c>
      <c r="H440" t="str">
        <f t="shared" si="32"/>
        <v>21</v>
      </c>
    </row>
    <row r="441" spans="1:8" ht="28.8" x14ac:dyDescent="0.3">
      <c r="A441" t="str">
        <f t="shared" si="33"/>
        <v>Octubre de 2014</v>
      </c>
      <c r="B441" s="1" t="s">
        <v>2821</v>
      </c>
      <c r="C441" s="1" t="str">
        <f t="shared" si="34"/>
        <v>Octubre 22 de 2014</v>
      </c>
      <c r="D441" s="3">
        <v>2048.44</v>
      </c>
      <c r="E441" s="3">
        <v>-17.380000000000109</v>
      </c>
      <c r="F441" t="str">
        <f t="shared" si="30"/>
        <v>2014</v>
      </c>
      <c r="G441" t="str">
        <f t="shared" si="31"/>
        <v>Octubre</v>
      </c>
      <c r="H441" t="str">
        <f t="shared" si="32"/>
        <v>22</v>
      </c>
    </row>
    <row r="442" spans="1:8" ht="28.8" x14ac:dyDescent="0.3">
      <c r="A442" t="str">
        <f t="shared" si="33"/>
        <v>Octubre de 2014</v>
      </c>
      <c r="B442" s="1" t="s">
        <v>2822</v>
      </c>
      <c r="C442" s="1" t="str">
        <f t="shared" si="34"/>
        <v>Octubre 23 de 2014</v>
      </c>
      <c r="D442" s="3">
        <v>2049.9</v>
      </c>
      <c r="E442" s="3">
        <v>1.4600000000000364</v>
      </c>
      <c r="F442" t="str">
        <f t="shared" si="30"/>
        <v>2014</v>
      </c>
      <c r="G442" t="str">
        <f t="shared" si="31"/>
        <v>Octubre</v>
      </c>
      <c r="H442" t="str">
        <f t="shared" si="32"/>
        <v>23</v>
      </c>
    </row>
    <row r="443" spans="1:8" ht="28.8" x14ac:dyDescent="0.3">
      <c r="A443" t="str">
        <f t="shared" si="33"/>
        <v>Octubre de 2014</v>
      </c>
      <c r="B443" s="1" t="s">
        <v>2823</v>
      </c>
      <c r="C443" s="1" t="str">
        <f t="shared" si="34"/>
        <v>Octubre 24 de 2014</v>
      </c>
      <c r="D443" s="3">
        <v>2053.39</v>
      </c>
      <c r="E443" s="3">
        <v>3.4899999999997817</v>
      </c>
      <c r="F443" t="str">
        <f t="shared" si="30"/>
        <v>2014</v>
      </c>
      <c r="G443" t="str">
        <f t="shared" si="31"/>
        <v>Octubre</v>
      </c>
      <c r="H443" t="str">
        <f t="shared" si="32"/>
        <v>24</v>
      </c>
    </row>
    <row r="444" spans="1:8" ht="28.8" x14ac:dyDescent="0.3">
      <c r="A444" t="str">
        <f t="shared" si="33"/>
        <v>Octubre de 2014</v>
      </c>
      <c r="B444" s="1" t="s">
        <v>2824</v>
      </c>
      <c r="C444" s="1" t="str">
        <f t="shared" si="34"/>
        <v>Octubre 27 de 2014</v>
      </c>
      <c r="D444" s="3">
        <v>2065.38</v>
      </c>
      <c r="E444" s="3">
        <v>11.990000000000236</v>
      </c>
      <c r="F444" t="str">
        <f t="shared" si="30"/>
        <v>2014</v>
      </c>
      <c r="G444" t="str">
        <f t="shared" si="31"/>
        <v>Octubre</v>
      </c>
      <c r="H444" t="str">
        <f t="shared" si="32"/>
        <v>27</v>
      </c>
    </row>
    <row r="445" spans="1:8" ht="28.8" x14ac:dyDescent="0.3">
      <c r="A445" t="str">
        <f t="shared" si="33"/>
        <v>Octubre de 2014</v>
      </c>
      <c r="B445" s="1" t="s">
        <v>2825</v>
      </c>
      <c r="C445" s="1" t="str">
        <f t="shared" si="34"/>
        <v>Octubre 28 de 2014</v>
      </c>
      <c r="D445" s="3">
        <v>2069.7199999999998</v>
      </c>
      <c r="E445" s="3">
        <v>4.3399999999996908</v>
      </c>
      <c r="F445" t="str">
        <f t="shared" si="30"/>
        <v>2014</v>
      </c>
      <c r="G445" t="str">
        <f t="shared" si="31"/>
        <v>Octubre</v>
      </c>
      <c r="H445" t="str">
        <f t="shared" si="32"/>
        <v>28</v>
      </c>
    </row>
    <row r="446" spans="1:8" ht="28.8" x14ac:dyDescent="0.3">
      <c r="A446" t="str">
        <f t="shared" si="33"/>
        <v>Octubre de 2014</v>
      </c>
      <c r="B446" s="1" t="s">
        <v>2826</v>
      </c>
      <c r="C446" s="1" t="str">
        <f t="shared" si="34"/>
        <v>Octubre 29 de 2014</v>
      </c>
      <c r="D446" s="3">
        <v>2055.4299999999998</v>
      </c>
      <c r="E446" s="3">
        <v>-14.289999999999964</v>
      </c>
      <c r="F446" t="str">
        <f t="shared" si="30"/>
        <v>2014</v>
      </c>
      <c r="G446" t="str">
        <f t="shared" si="31"/>
        <v>Octubre</v>
      </c>
      <c r="H446" t="str">
        <f t="shared" si="32"/>
        <v>29</v>
      </c>
    </row>
    <row r="447" spans="1:8" ht="28.8" x14ac:dyDescent="0.3">
      <c r="A447" t="str">
        <f t="shared" si="33"/>
        <v>Octubre de 2014</v>
      </c>
      <c r="B447" s="1" t="s">
        <v>2827</v>
      </c>
      <c r="C447" s="1" t="str">
        <f t="shared" si="34"/>
        <v>Octubre 30 de 2014</v>
      </c>
      <c r="D447" s="3">
        <v>2044.55</v>
      </c>
      <c r="E447" s="3">
        <v>-10.879999999999882</v>
      </c>
      <c r="F447" t="str">
        <f t="shared" si="30"/>
        <v>2014</v>
      </c>
      <c r="G447" t="str">
        <f t="shared" si="31"/>
        <v>Octubre</v>
      </c>
      <c r="H447" t="str">
        <f t="shared" si="32"/>
        <v>30</v>
      </c>
    </row>
    <row r="448" spans="1:8" ht="28.8" x14ac:dyDescent="0.3">
      <c r="A448" t="str">
        <f t="shared" si="33"/>
        <v>Octubre de 2014</v>
      </c>
      <c r="B448" s="1" t="s">
        <v>2828</v>
      </c>
      <c r="C448" s="1" t="str">
        <f t="shared" si="34"/>
        <v>Octubre 31 de 2014</v>
      </c>
      <c r="D448" s="3">
        <v>2050.52</v>
      </c>
      <c r="E448" s="3">
        <v>5.9700000000000273</v>
      </c>
      <c r="F448" t="str">
        <f t="shared" si="30"/>
        <v>2014</v>
      </c>
      <c r="G448" t="str">
        <f t="shared" si="31"/>
        <v>Octubre</v>
      </c>
      <c r="H448" t="str">
        <f t="shared" si="32"/>
        <v>31</v>
      </c>
    </row>
    <row r="449" spans="1:8" ht="28.8" x14ac:dyDescent="0.3">
      <c r="A449" t="str">
        <f t="shared" si="33"/>
        <v>Noviembre de 2014</v>
      </c>
      <c r="B449" s="1" t="s">
        <v>2829</v>
      </c>
      <c r="C449" s="1" t="str">
        <f t="shared" si="34"/>
        <v>Noviembre 4 de 2014</v>
      </c>
      <c r="D449" s="3">
        <v>2061.2199999999998</v>
      </c>
      <c r="E449" s="3">
        <v>10.699999999999818</v>
      </c>
      <c r="F449" t="str">
        <f t="shared" si="30"/>
        <v>2014</v>
      </c>
      <c r="G449" t="str">
        <f t="shared" si="31"/>
        <v>Noviembre</v>
      </c>
      <c r="H449" t="str">
        <f t="shared" si="32"/>
        <v>4</v>
      </c>
    </row>
    <row r="450" spans="1:8" ht="28.8" x14ac:dyDescent="0.3">
      <c r="A450" t="str">
        <f t="shared" si="33"/>
        <v>Noviembre de 2014</v>
      </c>
      <c r="B450" s="1" t="s">
        <v>2830</v>
      </c>
      <c r="C450" s="1" t="str">
        <f t="shared" si="34"/>
        <v>Noviembre 5 de 2014</v>
      </c>
      <c r="D450" s="3">
        <v>2076.9899999999998</v>
      </c>
      <c r="E450" s="3">
        <v>15.769999999999982</v>
      </c>
      <c r="F450" t="str">
        <f t="shared" ref="F450:F513" si="35">RIGHT(B450,4)</f>
        <v>2014</v>
      </c>
      <c r="G450" t="str">
        <f t="shared" ref="G450:G513" si="36">MID(B450,FIND(" ",B450,1)+1,FIND(" ",B450,FIND(" ",B450,1)+1)-FIND(" ",B450,1)-1)</f>
        <v>Noviembre</v>
      </c>
      <c r="H450" t="str">
        <f t="shared" ref="H450:H513" si="37">MID(B450,1,FIND(" ",B450,1)-1)</f>
        <v>5</v>
      </c>
    </row>
    <row r="451" spans="1:8" ht="28.8" x14ac:dyDescent="0.3">
      <c r="A451" t="str">
        <f t="shared" ref="A451:A514" si="38">_xlfn.CONCAT(G451," de ",F451)</f>
        <v>Noviembre de 2014</v>
      </c>
      <c r="B451" s="1" t="s">
        <v>2831</v>
      </c>
      <c r="C451" s="1" t="str">
        <f t="shared" ref="C451:C514" si="39">_xlfn.CONCAT(G451," ",H451," de ",F451)</f>
        <v>Noviembre 6 de 2014</v>
      </c>
      <c r="D451" s="3">
        <v>2081.2399999999998</v>
      </c>
      <c r="E451" s="3">
        <v>4.25</v>
      </c>
      <c r="F451" t="str">
        <f t="shared" si="35"/>
        <v>2014</v>
      </c>
      <c r="G451" t="str">
        <f t="shared" si="36"/>
        <v>Noviembre</v>
      </c>
      <c r="H451" t="str">
        <f t="shared" si="37"/>
        <v>6</v>
      </c>
    </row>
    <row r="452" spans="1:8" ht="28.8" x14ac:dyDescent="0.3">
      <c r="A452" t="str">
        <f t="shared" si="38"/>
        <v>Noviembre de 2014</v>
      </c>
      <c r="B452" s="1" t="s">
        <v>2832</v>
      </c>
      <c r="C452" s="1" t="str">
        <f t="shared" si="39"/>
        <v>Noviembre 7 de 2014</v>
      </c>
      <c r="D452" s="3">
        <v>2086.86</v>
      </c>
      <c r="E452" s="3">
        <v>5.6200000000003456</v>
      </c>
      <c r="F452" t="str">
        <f t="shared" si="35"/>
        <v>2014</v>
      </c>
      <c r="G452" t="str">
        <f t="shared" si="36"/>
        <v>Noviembre</v>
      </c>
      <c r="H452" t="str">
        <f t="shared" si="37"/>
        <v>7</v>
      </c>
    </row>
    <row r="453" spans="1:8" ht="28.8" x14ac:dyDescent="0.3">
      <c r="A453" t="str">
        <f t="shared" si="38"/>
        <v>Noviembre de 2014</v>
      </c>
      <c r="B453" s="1" t="s">
        <v>2833</v>
      </c>
      <c r="C453" s="1" t="str">
        <f t="shared" si="39"/>
        <v>Noviembre 10 de 2014</v>
      </c>
      <c r="D453" s="3">
        <v>2103.25</v>
      </c>
      <c r="E453" s="3">
        <v>16.389999999999873</v>
      </c>
      <c r="F453" t="str">
        <f t="shared" si="35"/>
        <v>2014</v>
      </c>
      <c r="G453" t="str">
        <f t="shared" si="36"/>
        <v>Noviembre</v>
      </c>
      <c r="H453" t="str">
        <f t="shared" si="37"/>
        <v>10</v>
      </c>
    </row>
    <row r="454" spans="1:8" ht="28.8" x14ac:dyDescent="0.3">
      <c r="A454" t="str">
        <f t="shared" si="38"/>
        <v>Noviembre de 2014</v>
      </c>
      <c r="B454" s="1" t="s">
        <v>2834</v>
      </c>
      <c r="C454" s="1" t="str">
        <f t="shared" si="39"/>
        <v>Noviembre 11 de 2014</v>
      </c>
      <c r="D454" s="3">
        <v>2103.12</v>
      </c>
      <c r="E454" s="3">
        <v>-0.13000000000010914</v>
      </c>
      <c r="F454" t="str">
        <f t="shared" si="35"/>
        <v>2014</v>
      </c>
      <c r="G454" t="str">
        <f t="shared" si="36"/>
        <v>Noviembre</v>
      </c>
      <c r="H454" t="str">
        <f t="shared" si="37"/>
        <v>11</v>
      </c>
    </row>
    <row r="455" spans="1:8" ht="28.8" x14ac:dyDescent="0.3">
      <c r="A455" t="str">
        <f t="shared" si="38"/>
        <v>Noviembre de 2014</v>
      </c>
      <c r="B455" s="1" t="s">
        <v>2835</v>
      </c>
      <c r="C455" s="1" t="str">
        <f t="shared" si="39"/>
        <v>Noviembre 12 de 2014</v>
      </c>
      <c r="D455" s="3">
        <v>2103.12</v>
      </c>
      <c r="E455" s="3">
        <v>0</v>
      </c>
      <c r="F455" t="str">
        <f t="shared" si="35"/>
        <v>2014</v>
      </c>
      <c r="G455" t="str">
        <f t="shared" si="36"/>
        <v>Noviembre</v>
      </c>
      <c r="H455" t="str">
        <f t="shared" si="37"/>
        <v>12</v>
      </c>
    </row>
    <row r="456" spans="1:8" ht="28.8" x14ac:dyDescent="0.3">
      <c r="A456" t="str">
        <f t="shared" si="38"/>
        <v>Noviembre de 2014</v>
      </c>
      <c r="B456" s="1" t="s">
        <v>2836</v>
      </c>
      <c r="C456" s="1" t="str">
        <f t="shared" si="39"/>
        <v>Noviembre 13 de 2014</v>
      </c>
      <c r="D456" s="3">
        <v>2115.59</v>
      </c>
      <c r="E456" s="3">
        <v>12.470000000000255</v>
      </c>
      <c r="F456" t="str">
        <f t="shared" si="35"/>
        <v>2014</v>
      </c>
      <c r="G456" t="str">
        <f t="shared" si="36"/>
        <v>Noviembre</v>
      </c>
      <c r="H456" t="str">
        <f t="shared" si="37"/>
        <v>13</v>
      </c>
    </row>
    <row r="457" spans="1:8" ht="28.8" x14ac:dyDescent="0.3">
      <c r="A457" t="str">
        <f t="shared" si="38"/>
        <v>Noviembre de 2014</v>
      </c>
      <c r="B457" s="1" t="s">
        <v>2837</v>
      </c>
      <c r="C457" s="1" t="str">
        <f t="shared" si="39"/>
        <v>Noviembre 14 de 2014</v>
      </c>
      <c r="D457" s="3">
        <v>2133.0300000000002</v>
      </c>
      <c r="E457" s="3">
        <v>17.440000000000055</v>
      </c>
      <c r="F457" t="str">
        <f t="shared" si="35"/>
        <v>2014</v>
      </c>
      <c r="G457" t="str">
        <f t="shared" si="36"/>
        <v>Noviembre</v>
      </c>
      <c r="H457" t="str">
        <f t="shared" si="37"/>
        <v>14</v>
      </c>
    </row>
    <row r="458" spans="1:8" ht="28.8" x14ac:dyDescent="0.3">
      <c r="A458" t="str">
        <f t="shared" si="38"/>
        <v>Noviembre de 2014</v>
      </c>
      <c r="B458" s="1" t="s">
        <v>2838</v>
      </c>
      <c r="C458" s="1" t="str">
        <f t="shared" si="39"/>
        <v>Noviembre 18 de 2014</v>
      </c>
      <c r="D458" s="3">
        <v>2160.4699999999998</v>
      </c>
      <c r="E458" s="3">
        <v>27.4399999999996</v>
      </c>
      <c r="F458" t="str">
        <f t="shared" si="35"/>
        <v>2014</v>
      </c>
      <c r="G458" t="str">
        <f t="shared" si="36"/>
        <v>Noviembre</v>
      </c>
      <c r="H458" t="str">
        <f t="shared" si="37"/>
        <v>18</v>
      </c>
    </row>
    <row r="459" spans="1:8" ht="28.8" x14ac:dyDescent="0.3">
      <c r="A459" t="str">
        <f t="shared" si="38"/>
        <v>Noviembre de 2014</v>
      </c>
      <c r="B459" s="1" t="s">
        <v>2839</v>
      </c>
      <c r="C459" s="1" t="str">
        <f t="shared" si="39"/>
        <v>Noviembre 19 de 2014</v>
      </c>
      <c r="D459" s="3">
        <v>2158.58</v>
      </c>
      <c r="E459" s="3">
        <v>-1.8899999999998727</v>
      </c>
      <c r="F459" t="str">
        <f t="shared" si="35"/>
        <v>2014</v>
      </c>
      <c r="G459" t="str">
        <f t="shared" si="36"/>
        <v>Noviembre</v>
      </c>
      <c r="H459" t="str">
        <f t="shared" si="37"/>
        <v>19</v>
      </c>
    </row>
    <row r="460" spans="1:8" ht="28.8" x14ac:dyDescent="0.3">
      <c r="A460" t="str">
        <f t="shared" si="38"/>
        <v>Noviembre de 2014</v>
      </c>
      <c r="B460" s="1" t="s">
        <v>2840</v>
      </c>
      <c r="C460" s="1" t="str">
        <f t="shared" si="39"/>
        <v>Noviembre 20 de 2014</v>
      </c>
      <c r="D460" s="3">
        <v>2156.73</v>
      </c>
      <c r="E460" s="3">
        <v>-1.8499999999999091</v>
      </c>
      <c r="F460" t="str">
        <f t="shared" si="35"/>
        <v>2014</v>
      </c>
      <c r="G460" t="str">
        <f t="shared" si="36"/>
        <v>Noviembre</v>
      </c>
      <c r="H460" t="str">
        <f t="shared" si="37"/>
        <v>20</v>
      </c>
    </row>
    <row r="461" spans="1:8" ht="28.8" x14ac:dyDescent="0.3">
      <c r="A461" t="str">
        <f t="shared" si="38"/>
        <v>Noviembre de 2014</v>
      </c>
      <c r="B461" s="1" t="s">
        <v>2841</v>
      </c>
      <c r="C461" s="1" t="str">
        <f t="shared" si="39"/>
        <v>Noviembre 21 de 2014</v>
      </c>
      <c r="D461" s="3">
        <v>2156.9299999999998</v>
      </c>
      <c r="E461" s="3">
        <v>0.1999999999998181</v>
      </c>
      <c r="F461" t="str">
        <f t="shared" si="35"/>
        <v>2014</v>
      </c>
      <c r="G461" t="str">
        <f t="shared" si="36"/>
        <v>Noviembre</v>
      </c>
      <c r="H461" t="str">
        <f t="shared" si="37"/>
        <v>21</v>
      </c>
    </row>
    <row r="462" spans="1:8" ht="28.8" x14ac:dyDescent="0.3">
      <c r="A462" t="str">
        <f t="shared" si="38"/>
        <v>Noviembre de 2014</v>
      </c>
      <c r="B462" s="1" t="s">
        <v>2842</v>
      </c>
      <c r="C462" s="1" t="str">
        <f t="shared" si="39"/>
        <v>Noviembre 24 de 2014</v>
      </c>
      <c r="D462" s="3">
        <v>2142.02</v>
      </c>
      <c r="E462" s="3">
        <v>-14.909999999999854</v>
      </c>
      <c r="F462" t="str">
        <f t="shared" si="35"/>
        <v>2014</v>
      </c>
      <c r="G462" t="str">
        <f t="shared" si="36"/>
        <v>Noviembre</v>
      </c>
      <c r="H462" t="str">
        <f t="shared" si="37"/>
        <v>24</v>
      </c>
    </row>
    <row r="463" spans="1:8" ht="28.8" x14ac:dyDescent="0.3">
      <c r="A463" t="str">
        <f t="shared" si="38"/>
        <v>Noviembre de 2014</v>
      </c>
      <c r="B463" s="1" t="s">
        <v>2843</v>
      </c>
      <c r="C463" s="1" t="str">
        <f t="shared" si="39"/>
        <v>Noviembre 25 de 2014</v>
      </c>
      <c r="D463" s="3">
        <v>2158.12</v>
      </c>
      <c r="E463" s="3">
        <v>16.099999999999909</v>
      </c>
      <c r="F463" t="str">
        <f t="shared" si="35"/>
        <v>2014</v>
      </c>
      <c r="G463" t="str">
        <f t="shared" si="36"/>
        <v>Noviembre</v>
      </c>
      <c r="H463" t="str">
        <f t="shared" si="37"/>
        <v>25</v>
      </c>
    </row>
    <row r="464" spans="1:8" ht="28.8" x14ac:dyDescent="0.3">
      <c r="A464" t="str">
        <f t="shared" si="38"/>
        <v>Noviembre de 2014</v>
      </c>
      <c r="B464" s="1" t="s">
        <v>2844</v>
      </c>
      <c r="C464" s="1" t="str">
        <f t="shared" si="39"/>
        <v>Noviembre 26 de 2014</v>
      </c>
      <c r="D464" s="3">
        <v>2162.15</v>
      </c>
      <c r="E464" s="3">
        <v>4.0300000000002001</v>
      </c>
      <c r="F464" t="str">
        <f t="shared" si="35"/>
        <v>2014</v>
      </c>
      <c r="G464" t="str">
        <f t="shared" si="36"/>
        <v>Noviembre</v>
      </c>
      <c r="H464" t="str">
        <f t="shared" si="37"/>
        <v>26</v>
      </c>
    </row>
    <row r="465" spans="1:8" ht="28.8" x14ac:dyDescent="0.3">
      <c r="A465" t="str">
        <f t="shared" si="38"/>
        <v>Noviembre de 2014</v>
      </c>
      <c r="B465" s="1" t="s">
        <v>2845</v>
      </c>
      <c r="C465" s="1" t="str">
        <f t="shared" si="39"/>
        <v>Noviembre 27 de 2014</v>
      </c>
      <c r="D465" s="3">
        <v>2165.15</v>
      </c>
      <c r="E465" s="3">
        <v>3</v>
      </c>
      <c r="F465" t="str">
        <f t="shared" si="35"/>
        <v>2014</v>
      </c>
      <c r="G465" t="str">
        <f t="shared" si="36"/>
        <v>Noviembre</v>
      </c>
      <c r="H465" t="str">
        <f t="shared" si="37"/>
        <v>27</v>
      </c>
    </row>
    <row r="466" spans="1:8" ht="28.8" x14ac:dyDescent="0.3">
      <c r="A466" t="str">
        <f t="shared" si="38"/>
        <v>Noviembre de 2014</v>
      </c>
      <c r="B466" s="1" t="s">
        <v>2846</v>
      </c>
      <c r="C466" s="1" t="str">
        <f t="shared" si="39"/>
        <v>Noviembre 28 de 2014</v>
      </c>
      <c r="D466" s="3">
        <v>2165.15</v>
      </c>
      <c r="E466" s="3">
        <v>0</v>
      </c>
      <c r="F466" t="str">
        <f t="shared" si="35"/>
        <v>2014</v>
      </c>
      <c r="G466" t="str">
        <f t="shared" si="36"/>
        <v>Noviembre</v>
      </c>
      <c r="H466" t="str">
        <f t="shared" si="37"/>
        <v>28</v>
      </c>
    </row>
    <row r="467" spans="1:8" ht="28.8" x14ac:dyDescent="0.3">
      <c r="A467" t="str">
        <f t="shared" si="38"/>
        <v>Diciembre de 2014</v>
      </c>
      <c r="B467" s="1" t="s">
        <v>2847</v>
      </c>
      <c r="C467" s="1" t="str">
        <f t="shared" si="39"/>
        <v>Diciembre 1 de 2014</v>
      </c>
      <c r="D467" s="3">
        <v>2206.19</v>
      </c>
      <c r="E467" s="3">
        <v>41.039999999999964</v>
      </c>
      <c r="F467" t="str">
        <f t="shared" si="35"/>
        <v>2014</v>
      </c>
      <c r="G467" t="str">
        <f t="shared" si="36"/>
        <v>Diciembre</v>
      </c>
      <c r="H467" t="str">
        <f t="shared" si="37"/>
        <v>1</v>
      </c>
    </row>
    <row r="468" spans="1:8" ht="28.8" x14ac:dyDescent="0.3">
      <c r="A468" t="str">
        <f t="shared" si="38"/>
        <v>Diciembre de 2014</v>
      </c>
      <c r="B468" s="1" t="s">
        <v>2848</v>
      </c>
      <c r="C468" s="1" t="str">
        <f t="shared" si="39"/>
        <v>Diciembre 2 de 2014</v>
      </c>
      <c r="D468" s="3">
        <v>2252.36</v>
      </c>
      <c r="E468" s="3">
        <v>46.170000000000073</v>
      </c>
      <c r="F468" t="str">
        <f t="shared" si="35"/>
        <v>2014</v>
      </c>
      <c r="G468" t="str">
        <f t="shared" si="36"/>
        <v>Diciembre</v>
      </c>
      <c r="H468" t="str">
        <f t="shared" si="37"/>
        <v>2</v>
      </c>
    </row>
    <row r="469" spans="1:8" ht="28.8" x14ac:dyDescent="0.3">
      <c r="A469" t="str">
        <f t="shared" si="38"/>
        <v>Diciembre de 2014</v>
      </c>
      <c r="B469" s="1" t="s">
        <v>2849</v>
      </c>
      <c r="C469" s="1" t="str">
        <f t="shared" si="39"/>
        <v>Diciembre 3 de 2014</v>
      </c>
      <c r="D469" s="3">
        <v>2293.4699999999998</v>
      </c>
      <c r="E469" s="3">
        <v>41.109999999999673</v>
      </c>
      <c r="F469" t="str">
        <f t="shared" si="35"/>
        <v>2014</v>
      </c>
      <c r="G469" t="str">
        <f t="shared" si="36"/>
        <v>Diciembre</v>
      </c>
      <c r="H469" t="str">
        <f t="shared" si="37"/>
        <v>3</v>
      </c>
    </row>
    <row r="470" spans="1:8" ht="28.8" x14ac:dyDescent="0.3">
      <c r="A470" t="str">
        <f t="shared" si="38"/>
        <v>Diciembre de 2014</v>
      </c>
      <c r="B470" s="1" t="s">
        <v>2850</v>
      </c>
      <c r="C470" s="1" t="str">
        <f t="shared" si="39"/>
        <v>Diciembre 4 de 2014</v>
      </c>
      <c r="D470" s="3">
        <v>2286.0300000000002</v>
      </c>
      <c r="E470" s="3">
        <v>-7.4399999999995998</v>
      </c>
      <c r="F470" t="str">
        <f t="shared" si="35"/>
        <v>2014</v>
      </c>
      <c r="G470" t="str">
        <f t="shared" si="36"/>
        <v>Diciembre</v>
      </c>
      <c r="H470" t="str">
        <f t="shared" si="37"/>
        <v>4</v>
      </c>
    </row>
    <row r="471" spans="1:8" ht="28.8" x14ac:dyDescent="0.3">
      <c r="A471" t="str">
        <f t="shared" si="38"/>
        <v>Diciembre de 2014</v>
      </c>
      <c r="B471" s="1" t="s">
        <v>2851</v>
      </c>
      <c r="C471" s="1" t="str">
        <f t="shared" si="39"/>
        <v>Diciembre 5 de 2014</v>
      </c>
      <c r="D471" s="3">
        <v>2284.2399999999998</v>
      </c>
      <c r="E471" s="3">
        <v>-1.7900000000004184</v>
      </c>
      <c r="F471" t="str">
        <f t="shared" si="35"/>
        <v>2014</v>
      </c>
      <c r="G471" t="str">
        <f t="shared" si="36"/>
        <v>Diciembre</v>
      </c>
      <c r="H471" t="str">
        <f t="shared" si="37"/>
        <v>5</v>
      </c>
    </row>
    <row r="472" spans="1:8" ht="28.8" x14ac:dyDescent="0.3">
      <c r="A472" t="str">
        <f t="shared" si="38"/>
        <v>Diciembre de 2014</v>
      </c>
      <c r="B472" s="1" t="s">
        <v>2852</v>
      </c>
      <c r="C472" s="1" t="str">
        <f t="shared" si="39"/>
        <v>Diciembre 9 de 2014</v>
      </c>
      <c r="D472" s="3">
        <v>2304.12</v>
      </c>
      <c r="E472" s="3">
        <v>19.880000000000109</v>
      </c>
      <c r="F472" t="str">
        <f t="shared" si="35"/>
        <v>2014</v>
      </c>
      <c r="G472" t="str">
        <f t="shared" si="36"/>
        <v>Diciembre</v>
      </c>
      <c r="H472" t="str">
        <f t="shared" si="37"/>
        <v>9</v>
      </c>
    </row>
    <row r="473" spans="1:8" ht="28.8" x14ac:dyDescent="0.3">
      <c r="A473" t="str">
        <f t="shared" si="38"/>
        <v>Diciembre de 2014</v>
      </c>
      <c r="B473" s="1" t="s">
        <v>2853</v>
      </c>
      <c r="C473" s="1" t="str">
        <f t="shared" si="39"/>
        <v>Diciembre 10 de 2014</v>
      </c>
      <c r="D473" s="3">
        <v>2350.0100000000002</v>
      </c>
      <c r="E473" s="3">
        <v>45.890000000000327</v>
      </c>
      <c r="F473" t="str">
        <f t="shared" si="35"/>
        <v>2014</v>
      </c>
      <c r="G473" t="str">
        <f t="shared" si="36"/>
        <v>Diciembre</v>
      </c>
      <c r="H473" t="str">
        <f t="shared" si="37"/>
        <v>10</v>
      </c>
    </row>
    <row r="474" spans="1:8" ht="28.8" x14ac:dyDescent="0.3">
      <c r="A474" t="str">
        <f t="shared" si="38"/>
        <v>Diciembre de 2014</v>
      </c>
      <c r="B474" s="1" t="s">
        <v>2854</v>
      </c>
      <c r="C474" s="1" t="str">
        <f t="shared" si="39"/>
        <v>Diciembre 11 de 2014</v>
      </c>
      <c r="D474" s="3">
        <v>2350.0100000000002</v>
      </c>
      <c r="E474" s="3">
        <v>0</v>
      </c>
      <c r="F474" t="str">
        <f t="shared" si="35"/>
        <v>2014</v>
      </c>
      <c r="G474" t="str">
        <f t="shared" si="36"/>
        <v>Diciembre</v>
      </c>
      <c r="H474" t="str">
        <f t="shared" si="37"/>
        <v>11</v>
      </c>
    </row>
    <row r="475" spans="1:8" ht="28.8" x14ac:dyDescent="0.3">
      <c r="A475" t="str">
        <f t="shared" si="38"/>
        <v>Diciembre de 2014</v>
      </c>
      <c r="B475" s="1" t="s">
        <v>2855</v>
      </c>
      <c r="C475" s="1" t="str">
        <f t="shared" si="39"/>
        <v>Diciembre 12 de 2014</v>
      </c>
      <c r="D475" s="3">
        <v>2423.56</v>
      </c>
      <c r="E475" s="3">
        <v>73.549999999999727</v>
      </c>
      <c r="F475" t="str">
        <f t="shared" si="35"/>
        <v>2014</v>
      </c>
      <c r="G475" t="str">
        <f t="shared" si="36"/>
        <v>Diciembre</v>
      </c>
      <c r="H475" t="str">
        <f t="shared" si="37"/>
        <v>12</v>
      </c>
    </row>
    <row r="476" spans="1:8" ht="28.8" x14ac:dyDescent="0.3">
      <c r="A476" t="str">
        <f t="shared" si="38"/>
        <v>Diciembre de 2014</v>
      </c>
      <c r="B476" s="1" t="s">
        <v>2856</v>
      </c>
      <c r="C476" s="1" t="str">
        <f t="shared" si="39"/>
        <v>Diciembre 15 de 2014</v>
      </c>
      <c r="D476" s="3">
        <v>2405.31</v>
      </c>
      <c r="E476" s="3">
        <v>-18.25</v>
      </c>
      <c r="F476" t="str">
        <f t="shared" si="35"/>
        <v>2014</v>
      </c>
      <c r="G476" t="str">
        <f t="shared" si="36"/>
        <v>Diciembre</v>
      </c>
      <c r="H476" t="str">
        <f t="shared" si="37"/>
        <v>15</v>
      </c>
    </row>
    <row r="477" spans="1:8" ht="28.8" x14ac:dyDescent="0.3">
      <c r="A477" t="str">
        <f t="shared" si="38"/>
        <v>Diciembre de 2014</v>
      </c>
      <c r="B477" s="1" t="s">
        <v>2857</v>
      </c>
      <c r="C477" s="1" t="str">
        <f t="shared" si="39"/>
        <v>Diciembre 16 de 2014</v>
      </c>
      <c r="D477" s="3">
        <v>2414.39</v>
      </c>
      <c r="E477" s="3">
        <v>9.0799999999999272</v>
      </c>
      <c r="F477" t="str">
        <f t="shared" si="35"/>
        <v>2014</v>
      </c>
      <c r="G477" t="str">
        <f t="shared" si="36"/>
        <v>Diciembre</v>
      </c>
      <c r="H477" t="str">
        <f t="shared" si="37"/>
        <v>16</v>
      </c>
    </row>
    <row r="478" spans="1:8" ht="28.8" x14ac:dyDescent="0.3">
      <c r="A478" t="str">
        <f t="shared" si="38"/>
        <v>Diciembre de 2014</v>
      </c>
      <c r="B478" s="1" t="s">
        <v>2858</v>
      </c>
      <c r="C478" s="1" t="str">
        <f t="shared" si="39"/>
        <v>Diciembre 17 de 2014</v>
      </c>
      <c r="D478" s="3">
        <v>2446.35</v>
      </c>
      <c r="E478" s="3">
        <v>31.960000000000036</v>
      </c>
      <c r="F478" t="str">
        <f t="shared" si="35"/>
        <v>2014</v>
      </c>
      <c r="G478" t="str">
        <f t="shared" si="36"/>
        <v>Diciembre</v>
      </c>
      <c r="H478" t="str">
        <f t="shared" si="37"/>
        <v>17</v>
      </c>
    </row>
    <row r="479" spans="1:8" ht="28.8" x14ac:dyDescent="0.3">
      <c r="A479" t="str">
        <f t="shared" si="38"/>
        <v>Diciembre de 2014</v>
      </c>
      <c r="B479" s="1" t="s">
        <v>2859</v>
      </c>
      <c r="C479" s="1" t="str">
        <f t="shared" si="39"/>
        <v>Diciembre 18 de 2014</v>
      </c>
      <c r="D479" s="3">
        <v>2412.79</v>
      </c>
      <c r="E479" s="3">
        <v>-33.559999999999945</v>
      </c>
      <c r="F479" t="str">
        <f t="shared" si="35"/>
        <v>2014</v>
      </c>
      <c r="G479" t="str">
        <f t="shared" si="36"/>
        <v>Diciembre</v>
      </c>
      <c r="H479" t="str">
        <f t="shared" si="37"/>
        <v>18</v>
      </c>
    </row>
    <row r="480" spans="1:8" ht="28.8" x14ac:dyDescent="0.3">
      <c r="A480" t="str">
        <f t="shared" si="38"/>
        <v>Diciembre de 2014</v>
      </c>
      <c r="B480" s="1" t="s">
        <v>2860</v>
      </c>
      <c r="C480" s="1" t="str">
        <f t="shared" si="39"/>
        <v>Diciembre 19 de 2014</v>
      </c>
      <c r="D480" s="3">
        <v>2334.98</v>
      </c>
      <c r="E480" s="3">
        <v>-77.809999999999945</v>
      </c>
      <c r="F480" t="str">
        <f t="shared" si="35"/>
        <v>2014</v>
      </c>
      <c r="G480" t="str">
        <f t="shared" si="36"/>
        <v>Diciembre</v>
      </c>
      <c r="H480" t="str">
        <f t="shared" si="37"/>
        <v>19</v>
      </c>
    </row>
    <row r="481" spans="1:8" ht="28.8" x14ac:dyDescent="0.3">
      <c r="A481" t="str">
        <f t="shared" si="38"/>
        <v>Diciembre de 2014</v>
      </c>
      <c r="B481" s="1" t="s">
        <v>2861</v>
      </c>
      <c r="C481" s="1" t="str">
        <f t="shared" si="39"/>
        <v>Diciembre 22 de 2014</v>
      </c>
      <c r="D481" s="3">
        <v>2297.14</v>
      </c>
      <c r="E481" s="3">
        <v>-37.840000000000146</v>
      </c>
      <c r="F481" t="str">
        <f t="shared" si="35"/>
        <v>2014</v>
      </c>
      <c r="G481" t="str">
        <f t="shared" si="36"/>
        <v>Diciembre</v>
      </c>
      <c r="H481" t="str">
        <f t="shared" si="37"/>
        <v>22</v>
      </c>
    </row>
    <row r="482" spans="1:8" x14ac:dyDescent="0.3">
      <c r="A482" t="str">
        <f t="shared" si="38"/>
        <v>Enero de 2015</v>
      </c>
      <c r="B482" s="1" t="s">
        <v>2862</v>
      </c>
      <c r="C482" s="1" t="str">
        <f t="shared" si="39"/>
        <v>Enero 30 de 2015</v>
      </c>
      <c r="D482" s="3">
        <v>2397.35</v>
      </c>
      <c r="E482" s="3">
        <v>100.21000000000004</v>
      </c>
      <c r="F482" t="str">
        <f t="shared" si="35"/>
        <v>2015</v>
      </c>
      <c r="G482" t="str">
        <f t="shared" si="36"/>
        <v>Enero</v>
      </c>
      <c r="H482" t="str">
        <f t="shared" si="37"/>
        <v>30</v>
      </c>
    </row>
    <row r="483" spans="1:8" x14ac:dyDescent="0.3">
      <c r="A483" t="str">
        <f t="shared" si="38"/>
        <v>Febrero de 2015</v>
      </c>
      <c r="B483" s="1" t="s">
        <v>2863</v>
      </c>
      <c r="C483" s="1" t="str">
        <f t="shared" si="39"/>
        <v>Febrero 2 de 2015</v>
      </c>
      <c r="D483" s="3">
        <v>2441.1</v>
      </c>
      <c r="E483" s="3">
        <v>43.75</v>
      </c>
      <c r="F483" t="str">
        <f t="shared" si="35"/>
        <v>2015</v>
      </c>
      <c r="G483" t="str">
        <f t="shared" si="36"/>
        <v>Febrero</v>
      </c>
      <c r="H483" t="str">
        <f t="shared" si="37"/>
        <v>2</v>
      </c>
    </row>
    <row r="484" spans="1:8" x14ac:dyDescent="0.3">
      <c r="A484" t="str">
        <f t="shared" si="38"/>
        <v>Febrero de 2015</v>
      </c>
      <c r="B484" s="1" t="s">
        <v>2864</v>
      </c>
      <c r="C484" s="1" t="str">
        <f t="shared" si="39"/>
        <v>Febrero 3 de 2015</v>
      </c>
      <c r="D484" s="3">
        <v>2407.29</v>
      </c>
      <c r="E484" s="3">
        <v>-33.809999999999945</v>
      </c>
      <c r="F484" t="str">
        <f t="shared" si="35"/>
        <v>2015</v>
      </c>
      <c r="G484" t="str">
        <f t="shared" si="36"/>
        <v>Febrero</v>
      </c>
      <c r="H484" t="str">
        <f t="shared" si="37"/>
        <v>3</v>
      </c>
    </row>
    <row r="485" spans="1:8" x14ac:dyDescent="0.3">
      <c r="A485" t="str">
        <f t="shared" si="38"/>
        <v>Febrero de 2015</v>
      </c>
      <c r="B485" s="1" t="s">
        <v>2865</v>
      </c>
      <c r="C485" s="1" t="str">
        <f t="shared" si="39"/>
        <v>Febrero 4 de 2015</v>
      </c>
      <c r="D485" s="3">
        <v>2374.7199999999998</v>
      </c>
      <c r="E485" s="3">
        <v>-32.570000000000164</v>
      </c>
      <c r="F485" t="str">
        <f t="shared" si="35"/>
        <v>2015</v>
      </c>
      <c r="G485" t="str">
        <f t="shared" si="36"/>
        <v>Febrero</v>
      </c>
      <c r="H485" t="str">
        <f t="shared" si="37"/>
        <v>4</v>
      </c>
    </row>
    <row r="486" spans="1:8" x14ac:dyDescent="0.3">
      <c r="A486" t="str">
        <f t="shared" si="38"/>
        <v>Febrero de 2015</v>
      </c>
      <c r="B486" s="1" t="s">
        <v>2866</v>
      </c>
      <c r="C486" s="1" t="str">
        <f t="shared" si="39"/>
        <v>Febrero 5 de 2015</v>
      </c>
      <c r="D486" s="3">
        <v>2381.91</v>
      </c>
      <c r="E486" s="3">
        <v>7.1900000000000546</v>
      </c>
      <c r="F486" t="str">
        <f t="shared" si="35"/>
        <v>2015</v>
      </c>
      <c r="G486" t="str">
        <f t="shared" si="36"/>
        <v>Febrero</v>
      </c>
      <c r="H486" t="str">
        <f t="shared" si="37"/>
        <v>5</v>
      </c>
    </row>
    <row r="487" spans="1:8" x14ac:dyDescent="0.3">
      <c r="A487" t="str">
        <f t="shared" si="38"/>
        <v>Febrero de 2015</v>
      </c>
      <c r="B487" s="1" t="s">
        <v>2867</v>
      </c>
      <c r="C487" s="1" t="str">
        <f t="shared" si="39"/>
        <v>Febrero 6 de 2015</v>
      </c>
      <c r="D487" s="3">
        <v>2384.5300000000002</v>
      </c>
      <c r="E487" s="3">
        <v>2.6200000000003456</v>
      </c>
      <c r="F487" t="str">
        <f t="shared" si="35"/>
        <v>2015</v>
      </c>
      <c r="G487" t="str">
        <f t="shared" si="36"/>
        <v>Febrero</v>
      </c>
      <c r="H487" t="str">
        <f t="shared" si="37"/>
        <v>6</v>
      </c>
    </row>
    <row r="488" spans="1:8" x14ac:dyDescent="0.3">
      <c r="A488" t="str">
        <f t="shared" si="38"/>
        <v>Febrero de 2015</v>
      </c>
      <c r="B488" s="1" t="s">
        <v>2868</v>
      </c>
      <c r="C488" s="1" t="str">
        <f t="shared" si="39"/>
        <v>Febrero 9 de 2015</v>
      </c>
      <c r="D488" s="3">
        <v>2384.7600000000002</v>
      </c>
      <c r="E488" s="3">
        <v>0.23000000000001819</v>
      </c>
      <c r="F488" t="str">
        <f t="shared" si="35"/>
        <v>2015</v>
      </c>
      <c r="G488" t="str">
        <f t="shared" si="36"/>
        <v>Febrero</v>
      </c>
      <c r="H488" t="str">
        <f t="shared" si="37"/>
        <v>9</v>
      </c>
    </row>
    <row r="489" spans="1:8" x14ac:dyDescent="0.3">
      <c r="A489" t="str">
        <f t="shared" si="38"/>
        <v>Febrero de 2015</v>
      </c>
      <c r="B489" s="1" t="s">
        <v>2869</v>
      </c>
      <c r="C489" s="1" t="str">
        <f t="shared" si="39"/>
        <v>Febrero 10 de 2015</v>
      </c>
      <c r="D489" s="3">
        <v>2371.31</v>
      </c>
      <c r="E489" s="3">
        <v>-13.450000000000273</v>
      </c>
      <c r="F489" t="str">
        <f t="shared" si="35"/>
        <v>2015</v>
      </c>
      <c r="G489" t="str">
        <f t="shared" si="36"/>
        <v>Febrero</v>
      </c>
      <c r="H489" t="str">
        <f t="shared" si="37"/>
        <v>10</v>
      </c>
    </row>
    <row r="490" spans="1:8" x14ac:dyDescent="0.3">
      <c r="A490" t="str">
        <f t="shared" si="38"/>
        <v>Febrero de 2015</v>
      </c>
      <c r="B490" s="1" t="s">
        <v>2870</v>
      </c>
      <c r="C490" s="1" t="str">
        <f t="shared" si="39"/>
        <v>Febrero 11 de 2015</v>
      </c>
      <c r="D490" s="3">
        <v>2380.79</v>
      </c>
      <c r="E490" s="3">
        <v>9.4800000000000182</v>
      </c>
      <c r="F490" t="str">
        <f t="shared" si="35"/>
        <v>2015</v>
      </c>
      <c r="G490" t="str">
        <f t="shared" si="36"/>
        <v>Febrero</v>
      </c>
      <c r="H490" t="str">
        <f t="shared" si="37"/>
        <v>11</v>
      </c>
    </row>
    <row r="491" spans="1:8" x14ac:dyDescent="0.3">
      <c r="A491" t="str">
        <f t="shared" si="38"/>
        <v>Febrero de 2015</v>
      </c>
      <c r="B491" s="1" t="s">
        <v>2871</v>
      </c>
      <c r="C491" s="1" t="str">
        <f t="shared" si="39"/>
        <v>Febrero 12 de 2015</v>
      </c>
      <c r="D491" s="3">
        <v>2416.61</v>
      </c>
      <c r="E491" s="3">
        <v>35.820000000000164</v>
      </c>
      <c r="F491" t="str">
        <f t="shared" si="35"/>
        <v>2015</v>
      </c>
      <c r="G491" t="str">
        <f t="shared" si="36"/>
        <v>Febrero</v>
      </c>
      <c r="H491" t="str">
        <f t="shared" si="37"/>
        <v>12</v>
      </c>
    </row>
    <row r="492" spans="1:8" x14ac:dyDescent="0.3">
      <c r="A492" t="str">
        <f t="shared" si="38"/>
        <v>Febrero de 2015</v>
      </c>
      <c r="B492" s="1" t="s">
        <v>2872</v>
      </c>
      <c r="C492" s="1" t="str">
        <f t="shared" si="39"/>
        <v>Febrero 13 de 2015</v>
      </c>
      <c r="D492" s="3">
        <v>2401.0300000000002</v>
      </c>
      <c r="E492" s="3">
        <v>-15.579999999999927</v>
      </c>
      <c r="F492" t="str">
        <f t="shared" si="35"/>
        <v>2015</v>
      </c>
      <c r="G492" t="str">
        <f t="shared" si="36"/>
        <v>Febrero</v>
      </c>
      <c r="H492" t="str">
        <f t="shared" si="37"/>
        <v>13</v>
      </c>
    </row>
    <row r="493" spans="1:8" x14ac:dyDescent="0.3">
      <c r="A493" t="str">
        <f t="shared" si="38"/>
        <v>Febrero de 2015</v>
      </c>
      <c r="B493" s="1" t="s">
        <v>2873</v>
      </c>
      <c r="C493" s="1" t="str">
        <f t="shared" si="39"/>
        <v>Febrero 16 de 2015</v>
      </c>
      <c r="D493" s="3">
        <v>2376.23</v>
      </c>
      <c r="E493" s="3">
        <v>-24.800000000000182</v>
      </c>
      <c r="F493" t="str">
        <f t="shared" si="35"/>
        <v>2015</v>
      </c>
      <c r="G493" t="str">
        <f t="shared" si="36"/>
        <v>Febrero</v>
      </c>
      <c r="H493" t="str">
        <f t="shared" si="37"/>
        <v>16</v>
      </c>
    </row>
    <row r="494" spans="1:8" x14ac:dyDescent="0.3">
      <c r="A494" t="str">
        <f t="shared" si="38"/>
        <v>Febrero de 2015</v>
      </c>
      <c r="B494" s="1" t="s">
        <v>2874</v>
      </c>
      <c r="C494" s="1" t="str">
        <f t="shared" si="39"/>
        <v>Febrero 17 de 2015</v>
      </c>
      <c r="D494" s="3">
        <v>2376.23</v>
      </c>
      <c r="E494" s="3">
        <v>0</v>
      </c>
      <c r="F494" t="str">
        <f t="shared" si="35"/>
        <v>2015</v>
      </c>
      <c r="G494" t="str">
        <f t="shared" si="36"/>
        <v>Febrero</v>
      </c>
      <c r="H494" t="str">
        <f t="shared" si="37"/>
        <v>17</v>
      </c>
    </row>
    <row r="495" spans="1:8" x14ac:dyDescent="0.3">
      <c r="A495" t="str">
        <f t="shared" si="38"/>
        <v>Febrero de 2015</v>
      </c>
      <c r="B495" s="1" t="s">
        <v>2875</v>
      </c>
      <c r="C495" s="1" t="str">
        <f t="shared" si="39"/>
        <v>Febrero 18 de 2015</v>
      </c>
      <c r="D495" s="3">
        <v>2416.37</v>
      </c>
      <c r="E495" s="3">
        <v>40.139999999999873</v>
      </c>
      <c r="F495" t="str">
        <f t="shared" si="35"/>
        <v>2015</v>
      </c>
      <c r="G495" t="str">
        <f t="shared" si="36"/>
        <v>Febrero</v>
      </c>
      <c r="H495" t="str">
        <f t="shared" si="37"/>
        <v>18</v>
      </c>
    </row>
    <row r="496" spans="1:8" x14ac:dyDescent="0.3">
      <c r="A496" t="str">
        <f t="shared" si="38"/>
        <v>Febrero de 2015</v>
      </c>
      <c r="B496" s="1" t="s">
        <v>2876</v>
      </c>
      <c r="C496" s="1" t="str">
        <f t="shared" si="39"/>
        <v>Febrero 19 de 2015</v>
      </c>
      <c r="D496" s="3">
        <v>2429.71</v>
      </c>
      <c r="E496" s="3">
        <v>13.340000000000146</v>
      </c>
      <c r="F496" t="str">
        <f t="shared" si="35"/>
        <v>2015</v>
      </c>
      <c r="G496" t="str">
        <f t="shared" si="36"/>
        <v>Febrero</v>
      </c>
      <c r="H496" t="str">
        <f t="shared" si="37"/>
        <v>19</v>
      </c>
    </row>
    <row r="497" spans="1:8" x14ac:dyDescent="0.3">
      <c r="A497" t="str">
        <f t="shared" si="38"/>
        <v>Febrero de 2015</v>
      </c>
      <c r="B497" s="1" t="s">
        <v>2877</v>
      </c>
      <c r="C497" s="1" t="str">
        <f t="shared" si="39"/>
        <v>Febrero 20 de 2015</v>
      </c>
      <c r="D497" s="3">
        <v>2445.16</v>
      </c>
      <c r="E497" s="3">
        <v>15.449999999999818</v>
      </c>
      <c r="F497" t="str">
        <f t="shared" si="35"/>
        <v>2015</v>
      </c>
      <c r="G497" t="str">
        <f t="shared" si="36"/>
        <v>Febrero</v>
      </c>
      <c r="H497" t="str">
        <f t="shared" si="37"/>
        <v>20</v>
      </c>
    </row>
    <row r="498" spans="1:8" x14ac:dyDescent="0.3">
      <c r="A498" t="str">
        <f t="shared" si="38"/>
        <v>Febrero de 2015</v>
      </c>
      <c r="B498" s="1" t="s">
        <v>2878</v>
      </c>
      <c r="C498" s="1" t="str">
        <f t="shared" si="39"/>
        <v>Febrero 23 de 2015</v>
      </c>
      <c r="D498" s="3">
        <v>2455.54</v>
      </c>
      <c r="E498" s="3">
        <v>10.380000000000109</v>
      </c>
      <c r="F498" t="str">
        <f t="shared" si="35"/>
        <v>2015</v>
      </c>
      <c r="G498" t="str">
        <f t="shared" si="36"/>
        <v>Febrero</v>
      </c>
      <c r="H498" t="str">
        <f t="shared" si="37"/>
        <v>23</v>
      </c>
    </row>
    <row r="499" spans="1:8" x14ac:dyDescent="0.3">
      <c r="A499" t="str">
        <f t="shared" si="38"/>
        <v>Febrero de 2015</v>
      </c>
      <c r="B499" s="1" t="s">
        <v>2879</v>
      </c>
      <c r="C499" s="1" t="str">
        <f t="shared" si="39"/>
        <v>Febrero 24 de 2015</v>
      </c>
      <c r="D499" s="3">
        <v>2489.81</v>
      </c>
      <c r="E499" s="3">
        <v>34.269999999999982</v>
      </c>
      <c r="F499" t="str">
        <f t="shared" si="35"/>
        <v>2015</v>
      </c>
      <c r="G499" t="str">
        <f t="shared" si="36"/>
        <v>Febrero</v>
      </c>
      <c r="H499" t="str">
        <f t="shared" si="37"/>
        <v>24</v>
      </c>
    </row>
    <row r="500" spans="1:8" x14ac:dyDescent="0.3">
      <c r="A500" t="str">
        <f t="shared" si="38"/>
        <v>Febrero de 2015</v>
      </c>
      <c r="B500" s="1" t="s">
        <v>2880</v>
      </c>
      <c r="C500" s="1" t="str">
        <f t="shared" si="39"/>
        <v>Febrero 25 de 2015</v>
      </c>
      <c r="D500" s="3">
        <v>2500.59</v>
      </c>
      <c r="E500" s="3">
        <v>10.7800000000002</v>
      </c>
      <c r="F500" t="str">
        <f t="shared" si="35"/>
        <v>2015</v>
      </c>
      <c r="G500" t="str">
        <f t="shared" si="36"/>
        <v>Febrero</v>
      </c>
      <c r="H500" t="str">
        <f t="shared" si="37"/>
        <v>25</v>
      </c>
    </row>
    <row r="501" spans="1:8" x14ac:dyDescent="0.3">
      <c r="A501" t="str">
        <f t="shared" si="38"/>
        <v>Febrero de 2015</v>
      </c>
      <c r="B501" s="1" t="s">
        <v>2881</v>
      </c>
      <c r="C501" s="1" t="str">
        <f t="shared" si="39"/>
        <v>Febrero 26 de 2015</v>
      </c>
      <c r="D501" s="3">
        <v>2489.41</v>
      </c>
      <c r="E501" s="3">
        <v>-11.180000000000291</v>
      </c>
      <c r="F501" t="str">
        <f t="shared" si="35"/>
        <v>2015</v>
      </c>
      <c r="G501" t="str">
        <f t="shared" si="36"/>
        <v>Febrero</v>
      </c>
      <c r="H501" t="str">
        <f t="shared" si="37"/>
        <v>26</v>
      </c>
    </row>
    <row r="502" spans="1:8" x14ac:dyDescent="0.3">
      <c r="A502" t="str">
        <f t="shared" si="38"/>
        <v>Febrero de 2015</v>
      </c>
      <c r="B502" s="1" t="s">
        <v>2882</v>
      </c>
      <c r="C502" s="1" t="str">
        <f t="shared" si="39"/>
        <v>Febrero 27 de 2015</v>
      </c>
      <c r="D502" s="3">
        <v>2484.58</v>
      </c>
      <c r="E502" s="3">
        <v>-4.8299999999999272</v>
      </c>
      <c r="F502" t="str">
        <f t="shared" si="35"/>
        <v>2015</v>
      </c>
      <c r="G502" t="str">
        <f t="shared" si="36"/>
        <v>Febrero</v>
      </c>
      <c r="H502" t="str">
        <f t="shared" si="37"/>
        <v>27</v>
      </c>
    </row>
    <row r="503" spans="1:8" x14ac:dyDescent="0.3">
      <c r="A503" t="str">
        <f t="shared" si="38"/>
        <v>Marzo de 2015</v>
      </c>
      <c r="B503" s="1" t="s">
        <v>2883</v>
      </c>
      <c r="C503" s="1" t="str">
        <f t="shared" si="39"/>
        <v>Marzo 2 de 2015</v>
      </c>
      <c r="D503" s="3">
        <v>2496.9899999999998</v>
      </c>
      <c r="E503" s="3">
        <v>12.409999999999854</v>
      </c>
      <c r="F503" t="str">
        <f t="shared" si="35"/>
        <v>2015</v>
      </c>
      <c r="G503" t="str">
        <f t="shared" si="36"/>
        <v>Marzo</v>
      </c>
      <c r="H503" t="str">
        <f t="shared" si="37"/>
        <v>2</v>
      </c>
    </row>
    <row r="504" spans="1:8" x14ac:dyDescent="0.3">
      <c r="A504" t="str">
        <f t="shared" si="38"/>
        <v>Marzo de 2015</v>
      </c>
      <c r="B504" s="1" t="s">
        <v>2884</v>
      </c>
      <c r="C504" s="1" t="str">
        <f t="shared" si="39"/>
        <v>Marzo 3 de 2015</v>
      </c>
      <c r="D504" s="3">
        <v>2522.0300000000002</v>
      </c>
      <c r="E504" s="3">
        <v>25.040000000000418</v>
      </c>
      <c r="F504" t="str">
        <f t="shared" si="35"/>
        <v>2015</v>
      </c>
      <c r="G504" t="str">
        <f t="shared" si="36"/>
        <v>Marzo</v>
      </c>
      <c r="H504" t="str">
        <f t="shared" si="37"/>
        <v>3</v>
      </c>
    </row>
    <row r="505" spans="1:8" x14ac:dyDescent="0.3">
      <c r="A505" t="str">
        <f t="shared" si="38"/>
        <v>Marzo de 2015</v>
      </c>
      <c r="B505" s="1" t="s">
        <v>2885</v>
      </c>
      <c r="C505" s="1" t="str">
        <f t="shared" si="39"/>
        <v>Marzo 4 de 2015</v>
      </c>
      <c r="D505" s="3">
        <v>2555.08</v>
      </c>
      <c r="E505" s="3">
        <v>33.049999999999727</v>
      </c>
      <c r="F505" t="str">
        <f t="shared" si="35"/>
        <v>2015</v>
      </c>
      <c r="G505" t="str">
        <f t="shared" si="36"/>
        <v>Marzo</v>
      </c>
      <c r="H505" t="str">
        <f t="shared" si="37"/>
        <v>4</v>
      </c>
    </row>
    <row r="506" spans="1:8" x14ac:dyDescent="0.3">
      <c r="A506" t="str">
        <f t="shared" si="38"/>
        <v>Marzo de 2015</v>
      </c>
      <c r="B506" s="1" t="s">
        <v>2886</v>
      </c>
      <c r="C506" s="1" t="str">
        <f t="shared" si="39"/>
        <v>Marzo 5 de 2015</v>
      </c>
      <c r="D506" s="3">
        <v>2565.9</v>
      </c>
      <c r="E506" s="3">
        <v>10.820000000000164</v>
      </c>
      <c r="F506" t="str">
        <f t="shared" si="35"/>
        <v>2015</v>
      </c>
      <c r="G506" t="str">
        <f t="shared" si="36"/>
        <v>Marzo</v>
      </c>
      <c r="H506" t="str">
        <f t="shared" si="37"/>
        <v>5</v>
      </c>
    </row>
    <row r="507" spans="1:8" x14ac:dyDescent="0.3">
      <c r="A507" t="str">
        <f t="shared" si="38"/>
        <v>Marzo de 2015</v>
      </c>
      <c r="B507" s="1" t="s">
        <v>2887</v>
      </c>
      <c r="C507" s="1" t="str">
        <f t="shared" si="39"/>
        <v>Marzo 6 de 2015</v>
      </c>
      <c r="D507" s="3">
        <v>2543.4699999999998</v>
      </c>
      <c r="E507" s="3">
        <v>-22.430000000000291</v>
      </c>
      <c r="F507" t="str">
        <f t="shared" si="35"/>
        <v>2015</v>
      </c>
      <c r="G507" t="str">
        <f t="shared" si="36"/>
        <v>Marzo</v>
      </c>
      <c r="H507" t="str">
        <f t="shared" si="37"/>
        <v>6</v>
      </c>
    </row>
    <row r="508" spans="1:8" x14ac:dyDescent="0.3">
      <c r="A508" t="str">
        <f t="shared" si="38"/>
        <v>Marzo de 2015</v>
      </c>
      <c r="B508" s="1" t="s">
        <v>2888</v>
      </c>
      <c r="C508" s="1" t="str">
        <f t="shared" si="39"/>
        <v>Marzo 9 de 2015</v>
      </c>
      <c r="D508" s="3">
        <v>2565.61</v>
      </c>
      <c r="E508" s="3">
        <v>22.140000000000327</v>
      </c>
      <c r="F508" t="str">
        <f t="shared" si="35"/>
        <v>2015</v>
      </c>
      <c r="G508" t="str">
        <f t="shared" si="36"/>
        <v>Marzo</v>
      </c>
      <c r="H508" t="str">
        <f t="shared" si="37"/>
        <v>9</v>
      </c>
    </row>
    <row r="509" spans="1:8" x14ac:dyDescent="0.3">
      <c r="A509" t="str">
        <f t="shared" si="38"/>
        <v>Marzo de 2015</v>
      </c>
      <c r="B509" s="1" t="s">
        <v>2889</v>
      </c>
      <c r="C509" s="1" t="str">
        <f t="shared" si="39"/>
        <v>Marzo 10 de 2015</v>
      </c>
      <c r="D509" s="3">
        <v>2592.86</v>
      </c>
      <c r="E509" s="3">
        <v>27.25</v>
      </c>
      <c r="F509" t="str">
        <f t="shared" si="35"/>
        <v>2015</v>
      </c>
      <c r="G509" t="str">
        <f t="shared" si="36"/>
        <v>Marzo</v>
      </c>
      <c r="H509" t="str">
        <f t="shared" si="37"/>
        <v>10</v>
      </c>
    </row>
    <row r="510" spans="1:8" x14ac:dyDescent="0.3">
      <c r="A510" t="str">
        <f t="shared" si="38"/>
        <v>Marzo de 2015</v>
      </c>
      <c r="B510" s="1" t="s">
        <v>2890</v>
      </c>
      <c r="C510" s="1" t="str">
        <f t="shared" si="39"/>
        <v>Marzo 11 de 2015</v>
      </c>
      <c r="D510" s="3">
        <v>2618.79</v>
      </c>
      <c r="E510" s="3">
        <v>25.929999999999836</v>
      </c>
      <c r="F510" t="str">
        <f t="shared" si="35"/>
        <v>2015</v>
      </c>
      <c r="G510" t="str">
        <f t="shared" si="36"/>
        <v>Marzo</v>
      </c>
      <c r="H510" t="str">
        <f t="shared" si="37"/>
        <v>11</v>
      </c>
    </row>
    <row r="511" spans="1:8" x14ac:dyDescent="0.3">
      <c r="A511" t="str">
        <f t="shared" si="38"/>
        <v>Marzo de 2015</v>
      </c>
      <c r="B511" s="1" t="s">
        <v>2891</v>
      </c>
      <c r="C511" s="1" t="str">
        <f t="shared" si="39"/>
        <v>Marzo 12 de 2015</v>
      </c>
      <c r="D511" s="3">
        <v>2633.65</v>
      </c>
      <c r="E511" s="3">
        <v>14.860000000000127</v>
      </c>
      <c r="F511" t="str">
        <f t="shared" si="35"/>
        <v>2015</v>
      </c>
      <c r="G511" t="str">
        <f t="shared" si="36"/>
        <v>Marzo</v>
      </c>
      <c r="H511" t="str">
        <f t="shared" si="37"/>
        <v>12</v>
      </c>
    </row>
    <row r="512" spans="1:8" x14ac:dyDescent="0.3">
      <c r="A512" t="str">
        <f t="shared" si="38"/>
        <v>Marzo de 2015</v>
      </c>
      <c r="B512" s="1" t="s">
        <v>2892</v>
      </c>
      <c r="C512" s="1" t="str">
        <f t="shared" si="39"/>
        <v>Marzo 13 de 2015</v>
      </c>
      <c r="D512" s="3">
        <v>2610.08</v>
      </c>
      <c r="E512" s="3">
        <v>-23.570000000000164</v>
      </c>
      <c r="F512" t="str">
        <f t="shared" si="35"/>
        <v>2015</v>
      </c>
      <c r="G512" t="str">
        <f t="shared" si="36"/>
        <v>Marzo</v>
      </c>
      <c r="H512" t="str">
        <f t="shared" si="37"/>
        <v>13</v>
      </c>
    </row>
    <row r="513" spans="1:8" x14ac:dyDescent="0.3">
      <c r="A513" t="str">
        <f t="shared" si="38"/>
        <v>Marzo de 2015</v>
      </c>
      <c r="B513" s="1" t="s">
        <v>2893</v>
      </c>
      <c r="C513" s="1" t="str">
        <f t="shared" si="39"/>
        <v>Marzo 16 de 2015</v>
      </c>
      <c r="D513" s="3">
        <v>2661.52</v>
      </c>
      <c r="E513" s="3">
        <v>51.440000000000055</v>
      </c>
      <c r="F513" t="str">
        <f t="shared" si="35"/>
        <v>2015</v>
      </c>
      <c r="G513" t="str">
        <f t="shared" si="36"/>
        <v>Marzo</v>
      </c>
      <c r="H513" t="str">
        <f t="shared" si="37"/>
        <v>16</v>
      </c>
    </row>
    <row r="514" spans="1:8" x14ac:dyDescent="0.3">
      <c r="A514" t="str">
        <f t="shared" si="38"/>
        <v>Marzo de 2015</v>
      </c>
      <c r="B514" s="1" t="s">
        <v>2894</v>
      </c>
      <c r="C514" s="1" t="str">
        <f t="shared" si="39"/>
        <v>Marzo 17 de 2015</v>
      </c>
      <c r="D514" s="3">
        <v>2675.08</v>
      </c>
      <c r="E514" s="3">
        <v>13.559999999999945</v>
      </c>
      <c r="F514" t="str">
        <f t="shared" ref="F514:F577" si="40">RIGHT(B514,4)</f>
        <v>2015</v>
      </c>
      <c r="G514" t="str">
        <f t="shared" ref="G514:G577" si="41">MID(B514,FIND(" ",B514,1)+1,FIND(" ",B514,FIND(" ",B514,1)+1)-FIND(" ",B514,1)-1)</f>
        <v>Marzo</v>
      </c>
      <c r="H514" t="str">
        <f t="shared" ref="H514:H577" si="42">MID(B514,1,FIND(" ",B514,1)-1)</f>
        <v>17</v>
      </c>
    </row>
    <row r="515" spans="1:8" x14ac:dyDescent="0.3">
      <c r="A515" t="str">
        <f t="shared" ref="A515:A578" si="43">_xlfn.CONCAT(G515," de ",F515)</f>
        <v>Marzo de 2015</v>
      </c>
      <c r="B515" s="1" t="s">
        <v>2895</v>
      </c>
      <c r="C515" s="1" t="str">
        <f t="shared" ref="C515:C578" si="44">_xlfn.CONCAT(G515," ",H515," de ",F515)</f>
        <v>Marzo 18 de 2015</v>
      </c>
      <c r="D515" s="3">
        <v>2675.08</v>
      </c>
      <c r="E515" s="3">
        <v>0</v>
      </c>
      <c r="F515" t="str">
        <f t="shared" si="40"/>
        <v>2015</v>
      </c>
      <c r="G515" t="str">
        <f t="shared" si="41"/>
        <v>Marzo</v>
      </c>
      <c r="H515" t="str">
        <f t="shared" si="42"/>
        <v>18</v>
      </c>
    </row>
    <row r="516" spans="1:8" x14ac:dyDescent="0.3">
      <c r="A516" t="str">
        <f t="shared" si="43"/>
        <v>Marzo de 2015</v>
      </c>
      <c r="B516" s="1" t="s">
        <v>2896</v>
      </c>
      <c r="C516" s="1" t="str">
        <f t="shared" si="44"/>
        <v>Marzo 19 de 2015</v>
      </c>
      <c r="D516" s="3">
        <v>2651.49</v>
      </c>
      <c r="E516" s="3">
        <v>-23.590000000000146</v>
      </c>
      <c r="F516" t="str">
        <f t="shared" si="40"/>
        <v>2015</v>
      </c>
      <c r="G516" t="str">
        <f t="shared" si="41"/>
        <v>Marzo</v>
      </c>
      <c r="H516" t="str">
        <f t="shared" si="42"/>
        <v>19</v>
      </c>
    </row>
    <row r="517" spans="1:8" x14ac:dyDescent="0.3">
      <c r="A517" t="str">
        <f t="shared" si="43"/>
        <v>Marzo de 2015</v>
      </c>
      <c r="B517" s="1" t="s">
        <v>2897</v>
      </c>
      <c r="C517" s="1" t="str">
        <f t="shared" si="44"/>
        <v>Marzo 20 de 2015</v>
      </c>
      <c r="D517" s="3">
        <v>2613.38</v>
      </c>
      <c r="E517" s="3">
        <v>-38.109999999999673</v>
      </c>
      <c r="F517" t="str">
        <f t="shared" si="40"/>
        <v>2015</v>
      </c>
      <c r="G517" t="str">
        <f t="shared" si="41"/>
        <v>Marzo</v>
      </c>
      <c r="H517" t="str">
        <f t="shared" si="42"/>
        <v>20</v>
      </c>
    </row>
    <row r="518" spans="1:8" x14ac:dyDescent="0.3">
      <c r="A518" t="str">
        <f t="shared" si="43"/>
        <v>Marzo de 2015</v>
      </c>
      <c r="B518" s="1" t="s">
        <v>2898</v>
      </c>
      <c r="C518" s="1" t="str">
        <f t="shared" si="44"/>
        <v>Marzo 24 de 2015</v>
      </c>
      <c r="D518" s="3">
        <v>2587.71</v>
      </c>
      <c r="E518" s="3">
        <v>-25.670000000000073</v>
      </c>
      <c r="F518" t="str">
        <f t="shared" si="40"/>
        <v>2015</v>
      </c>
      <c r="G518" t="str">
        <f t="shared" si="41"/>
        <v>Marzo</v>
      </c>
      <c r="H518" t="str">
        <f t="shared" si="42"/>
        <v>24</v>
      </c>
    </row>
    <row r="519" spans="1:8" x14ac:dyDescent="0.3">
      <c r="A519" t="str">
        <f t="shared" si="43"/>
        <v>Marzo de 2015</v>
      </c>
      <c r="B519" s="1" t="s">
        <v>2899</v>
      </c>
      <c r="C519" s="1" t="str">
        <f t="shared" si="44"/>
        <v>Marzo 25 de 2015</v>
      </c>
      <c r="D519" s="3">
        <v>2526.79</v>
      </c>
      <c r="E519" s="3">
        <v>-60.920000000000073</v>
      </c>
      <c r="F519" t="str">
        <f t="shared" si="40"/>
        <v>2015</v>
      </c>
      <c r="G519" t="str">
        <f t="shared" si="41"/>
        <v>Marzo</v>
      </c>
      <c r="H519" t="str">
        <f t="shared" si="42"/>
        <v>25</v>
      </c>
    </row>
    <row r="520" spans="1:8" x14ac:dyDescent="0.3">
      <c r="A520" t="str">
        <f t="shared" si="43"/>
        <v>Marzo de 2015</v>
      </c>
      <c r="B520" s="1" t="s">
        <v>2900</v>
      </c>
      <c r="C520" s="1" t="str">
        <f t="shared" si="44"/>
        <v>Marzo 26 de 2015</v>
      </c>
      <c r="D520" s="3">
        <v>2535.5500000000002</v>
      </c>
      <c r="E520" s="3">
        <v>8.7600000000002183</v>
      </c>
      <c r="F520" t="str">
        <f t="shared" si="40"/>
        <v>2015</v>
      </c>
      <c r="G520" t="str">
        <f t="shared" si="41"/>
        <v>Marzo</v>
      </c>
      <c r="H520" t="str">
        <f t="shared" si="42"/>
        <v>26</v>
      </c>
    </row>
    <row r="521" spans="1:8" x14ac:dyDescent="0.3">
      <c r="A521" t="str">
        <f t="shared" si="43"/>
        <v>Marzo de 2015</v>
      </c>
      <c r="B521" s="1" t="s">
        <v>2901</v>
      </c>
      <c r="C521" s="1" t="str">
        <f t="shared" si="44"/>
        <v>Marzo 27 de 2015</v>
      </c>
      <c r="D521" s="3">
        <v>2551.3000000000002</v>
      </c>
      <c r="E521" s="3">
        <v>15.75</v>
      </c>
      <c r="F521" t="str">
        <f t="shared" si="40"/>
        <v>2015</v>
      </c>
      <c r="G521" t="str">
        <f t="shared" si="41"/>
        <v>Marzo</v>
      </c>
      <c r="H521" t="str">
        <f t="shared" si="42"/>
        <v>27</v>
      </c>
    </row>
    <row r="522" spans="1:8" x14ac:dyDescent="0.3">
      <c r="A522" t="str">
        <f t="shared" si="43"/>
        <v>Marzo de 2015</v>
      </c>
      <c r="B522" s="1" t="s">
        <v>2902</v>
      </c>
      <c r="C522" s="1" t="str">
        <f t="shared" si="44"/>
        <v>Marzo 30 de 2015</v>
      </c>
      <c r="D522" s="3">
        <v>2556.85</v>
      </c>
      <c r="E522" s="3">
        <v>5.5499999999997272</v>
      </c>
      <c r="F522" t="str">
        <f t="shared" si="40"/>
        <v>2015</v>
      </c>
      <c r="G522" t="str">
        <f t="shared" si="41"/>
        <v>Marzo</v>
      </c>
      <c r="H522" t="str">
        <f t="shared" si="42"/>
        <v>30</v>
      </c>
    </row>
    <row r="523" spans="1:8" x14ac:dyDescent="0.3">
      <c r="A523" t="str">
        <f t="shared" si="43"/>
        <v>Marzo de 2015</v>
      </c>
      <c r="B523" s="1" t="s">
        <v>2903</v>
      </c>
      <c r="C523" s="1" t="str">
        <f t="shared" si="44"/>
        <v>Marzo 31 de 2015</v>
      </c>
      <c r="D523" s="3">
        <v>2576.0500000000002</v>
      </c>
      <c r="E523" s="3">
        <v>19.200000000000273</v>
      </c>
      <c r="F523" t="str">
        <f t="shared" si="40"/>
        <v>2015</v>
      </c>
      <c r="G523" t="str">
        <f t="shared" si="41"/>
        <v>Marzo</v>
      </c>
      <c r="H523" t="str">
        <f t="shared" si="42"/>
        <v>31</v>
      </c>
    </row>
    <row r="524" spans="1:8" x14ac:dyDescent="0.3">
      <c r="A524" t="str">
        <f t="shared" si="43"/>
        <v>Abril de 2015</v>
      </c>
      <c r="B524" s="1" t="s">
        <v>2904</v>
      </c>
      <c r="C524" s="1" t="str">
        <f t="shared" si="44"/>
        <v>Abril 1 de 2015</v>
      </c>
      <c r="D524" s="3">
        <v>2598.36</v>
      </c>
      <c r="E524" s="3">
        <v>22.309999999999945</v>
      </c>
      <c r="F524" t="str">
        <f t="shared" si="40"/>
        <v>2015</v>
      </c>
      <c r="G524" t="str">
        <f t="shared" si="41"/>
        <v>Abril</v>
      </c>
      <c r="H524" t="str">
        <f t="shared" si="42"/>
        <v>1</v>
      </c>
    </row>
    <row r="525" spans="1:8" x14ac:dyDescent="0.3">
      <c r="A525" t="str">
        <f t="shared" si="43"/>
        <v>Abril de 2015</v>
      </c>
      <c r="B525" s="1" t="s">
        <v>2905</v>
      </c>
      <c r="C525" s="1" t="str">
        <f t="shared" si="44"/>
        <v>Abril 6 de 2015</v>
      </c>
      <c r="D525" s="3">
        <v>2576.41</v>
      </c>
      <c r="E525" s="3">
        <v>-21.950000000000273</v>
      </c>
      <c r="F525" t="str">
        <f t="shared" si="40"/>
        <v>2015</v>
      </c>
      <c r="G525" t="str">
        <f t="shared" si="41"/>
        <v>Abril</v>
      </c>
      <c r="H525" t="str">
        <f t="shared" si="42"/>
        <v>6</v>
      </c>
    </row>
    <row r="526" spans="1:8" x14ac:dyDescent="0.3">
      <c r="A526" t="str">
        <f t="shared" si="43"/>
        <v>Abril de 2015</v>
      </c>
      <c r="B526" s="1" t="s">
        <v>2906</v>
      </c>
      <c r="C526" s="1" t="str">
        <f t="shared" si="44"/>
        <v>Abril 7 de 2015</v>
      </c>
      <c r="D526" s="3">
        <v>2522.71</v>
      </c>
      <c r="E526" s="3">
        <v>-53.699999999999818</v>
      </c>
      <c r="F526" t="str">
        <f t="shared" si="40"/>
        <v>2015</v>
      </c>
      <c r="G526" t="str">
        <f t="shared" si="41"/>
        <v>Abril</v>
      </c>
      <c r="H526" t="str">
        <f t="shared" si="42"/>
        <v>7</v>
      </c>
    </row>
    <row r="527" spans="1:8" x14ac:dyDescent="0.3">
      <c r="A527" t="str">
        <f t="shared" si="43"/>
        <v>Abril de 2015</v>
      </c>
      <c r="B527" s="1" t="s">
        <v>2907</v>
      </c>
      <c r="C527" s="1" t="str">
        <f t="shared" si="44"/>
        <v>Abril 8 de 2015</v>
      </c>
      <c r="D527" s="3">
        <v>2518.0500000000002</v>
      </c>
      <c r="E527" s="3">
        <v>-4.6599999999998545</v>
      </c>
      <c r="F527" t="str">
        <f t="shared" si="40"/>
        <v>2015</v>
      </c>
      <c r="G527" t="str">
        <f t="shared" si="41"/>
        <v>Abril</v>
      </c>
      <c r="H527" t="str">
        <f t="shared" si="42"/>
        <v>8</v>
      </c>
    </row>
    <row r="528" spans="1:8" x14ac:dyDescent="0.3">
      <c r="A528" t="str">
        <f t="shared" si="43"/>
        <v>Abril de 2015</v>
      </c>
      <c r="B528" s="1" t="s">
        <v>2908</v>
      </c>
      <c r="C528" s="1" t="str">
        <f t="shared" si="44"/>
        <v>Abril 9 de 2015</v>
      </c>
      <c r="D528" s="3">
        <v>2490.9</v>
      </c>
      <c r="E528" s="3">
        <v>-27.150000000000091</v>
      </c>
      <c r="F528" t="str">
        <f t="shared" si="40"/>
        <v>2015</v>
      </c>
      <c r="G528" t="str">
        <f t="shared" si="41"/>
        <v>Abril</v>
      </c>
      <c r="H528" t="str">
        <f t="shared" si="42"/>
        <v>9</v>
      </c>
    </row>
    <row r="529" spans="1:8" x14ac:dyDescent="0.3">
      <c r="A529" t="str">
        <f t="shared" si="43"/>
        <v>Abril de 2015</v>
      </c>
      <c r="B529" s="1" t="s">
        <v>2909</v>
      </c>
      <c r="C529" s="1" t="str">
        <f t="shared" si="44"/>
        <v>Abril 10 de 2015</v>
      </c>
      <c r="D529" s="3">
        <v>2494.77</v>
      </c>
      <c r="E529" s="3">
        <v>3.8699999999998909</v>
      </c>
      <c r="F529" t="str">
        <f t="shared" si="40"/>
        <v>2015</v>
      </c>
      <c r="G529" t="str">
        <f t="shared" si="41"/>
        <v>Abril</v>
      </c>
      <c r="H529" t="str">
        <f t="shared" si="42"/>
        <v>10</v>
      </c>
    </row>
    <row r="530" spans="1:8" x14ac:dyDescent="0.3">
      <c r="A530" t="str">
        <f t="shared" si="43"/>
        <v>Abril de 2015</v>
      </c>
      <c r="B530" s="1" t="s">
        <v>2910</v>
      </c>
      <c r="C530" s="1" t="str">
        <f t="shared" si="44"/>
        <v>Abril 13 de 2015</v>
      </c>
      <c r="D530" s="3">
        <v>2516.08</v>
      </c>
      <c r="E530" s="3">
        <v>21.309999999999945</v>
      </c>
      <c r="F530" t="str">
        <f t="shared" si="40"/>
        <v>2015</v>
      </c>
      <c r="G530" t="str">
        <f t="shared" si="41"/>
        <v>Abril</v>
      </c>
      <c r="H530" t="str">
        <f t="shared" si="42"/>
        <v>13</v>
      </c>
    </row>
    <row r="531" spans="1:8" x14ac:dyDescent="0.3">
      <c r="A531" t="str">
        <f t="shared" si="43"/>
        <v>Abril de 2015</v>
      </c>
      <c r="B531" s="1" t="s">
        <v>2911</v>
      </c>
      <c r="C531" s="1" t="str">
        <f t="shared" si="44"/>
        <v>Abril 14 de 2015</v>
      </c>
      <c r="D531" s="3">
        <v>2537.33</v>
      </c>
      <c r="E531" s="3">
        <v>21.25</v>
      </c>
      <c r="F531" t="str">
        <f t="shared" si="40"/>
        <v>2015</v>
      </c>
      <c r="G531" t="str">
        <f t="shared" si="41"/>
        <v>Abril</v>
      </c>
      <c r="H531" t="str">
        <f t="shared" si="42"/>
        <v>14</v>
      </c>
    </row>
    <row r="532" spans="1:8" x14ac:dyDescent="0.3">
      <c r="A532" t="str">
        <f t="shared" si="43"/>
        <v>Abril de 2015</v>
      </c>
      <c r="B532" s="1" t="s">
        <v>2912</v>
      </c>
      <c r="C532" s="1" t="str">
        <f t="shared" si="44"/>
        <v>Abril 15 de 2015</v>
      </c>
      <c r="D532" s="3">
        <v>2550.83</v>
      </c>
      <c r="E532" s="3">
        <v>13.5</v>
      </c>
      <c r="F532" t="str">
        <f t="shared" si="40"/>
        <v>2015</v>
      </c>
      <c r="G532" t="str">
        <f t="shared" si="41"/>
        <v>Abril</v>
      </c>
      <c r="H532" t="str">
        <f t="shared" si="42"/>
        <v>15</v>
      </c>
    </row>
    <row r="533" spans="1:8" x14ac:dyDescent="0.3">
      <c r="A533" t="str">
        <f t="shared" si="43"/>
        <v>Abril de 2015</v>
      </c>
      <c r="B533" s="1" t="s">
        <v>2913</v>
      </c>
      <c r="C533" s="1" t="str">
        <f t="shared" si="44"/>
        <v>Abril 16 de 2015</v>
      </c>
      <c r="D533" s="3">
        <v>2534.63</v>
      </c>
      <c r="E533" s="3">
        <v>-16.199999999999818</v>
      </c>
      <c r="F533" t="str">
        <f t="shared" si="40"/>
        <v>2015</v>
      </c>
      <c r="G533" t="str">
        <f t="shared" si="41"/>
        <v>Abril</v>
      </c>
      <c r="H533" t="str">
        <f t="shared" si="42"/>
        <v>16</v>
      </c>
    </row>
    <row r="534" spans="1:8" x14ac:dyDescent="0.3">
      <c r="A534" t="str">
        <f t="shared" si="43"/>
        <v>Abril de 2015</v>
      </c>
      <c r="B534" s="1" t="s">
        <v>2914</v>
      </c>
      <c r="C534" s="1" t="str">
        <f t="shared" si="44"/>
        <v>Abril 17 de 2015</v>
      </c>
      <c r="D534" s="3">
        <v>2493.9299999999998</v>
      </c>
      <c r="E534" s="3">
        <v>-40.700000000000273</v>
      </c>
      <c r="F534" t="str">
        <f t="shared" si="40"/>
        <v>2015</v>
      </c>
      <c r="G534" t="str">
        <f t="shared" si="41"/>
        <v>Abril</v>
      </c>
      <c r="H534" t="str">
        <f t="shared" si="42"/>
        <v>17</v>
      </c>
    </row>
    <row r="535" spans="1:8" x14ac:dyDescent="0.3">
      <c r="A535" t="str">
        <f t="shared" si="43"/>
        <v>Abril de 2015</v>
      </c>
      <c r="B535" s="1" t="s">
        <v>2915</v>
      </c>
      <c r="C535" s="1" t="str">
        <f t="shared" si="44"/>
        <v>Abril 20 de 2015</v>
      </c>
      <c r="D535" s="3">
        <v>2495.0100000000002</v>
      </c>
      <c r="E535" s="3">
        <v>1.080000000000382</v>
      </c>
      <c r="F535" t="str">
        <f t="shared" si="40"/>
        <v>2015</v>
      </c>
      <c r="G535" t="str">
        <f t="shared" si="41"/>
        <v>Abril</v>
      </c>
      <c r="H535" t="str">
        <f t="shared" si="42"/>
        <v>20</v>
      </c>
    </row>
    <row r="536" spans="1:8" x14ac:dyDescent="0.3">
      <c r="A536" t="str">
        <f t="shared" si="43"/>
        <v>Abril de 2015</v>
      </c>
      <c r="B536" s="1" t="s">
        <v>2916</v>
      </c>
      <c r="C536" s="1" t="str">
        <f t="shared" si="44"/>
        <v>Abril 21 de 2015</v>
      </c>
      <c r="D536" s="3">
        <v>2487.0700000000002</v>
      </c>
      <c r="E536" s="3">
        <v>-7.9400000000000546</v>
      </c>
      <c r="F536" t="str">
        <f t="shared" si="40"/>
        <v>2015</v>
      </c>
      <c r="G536" t="str">
        <f t="shared" si="41"/>
        <v>Abril</v>
      </c>
      <c r="H536" t="str">
        <f t="shared" si="42"/>
        <v>21</v>
      </c>
    </row>
    <row r="537" spans="1:8" x14ac:dyDescent="0.3">
      <c r="A537" t="str">
        <f t="shared" si="43"/>
        <v>Abril de 2015</v>
      </c>
      <c r="B537" s="1" t="s">
        <v>2917</v>
      </c>
      <c r="C537" s="1" t="str">
        <f t="shared" si="44"/>
        <v>Abril 22 de 2015</v>
      </c>
      <c r="D537" s="3">
        <v>2469.0300000000002</v>
      </c>
      <c r="E537" s="3">
        <v>-18.039999999999964</v>
      </c>
      <c r="F537" t="str">
        <f t="shared" si="40"/>
        <v>2015</v>
      </c>
      <c r="G537" t="str">
        <f t="shared" si="41"/>
        <v>Abril</v>
      </c>
      <c r="H537" t="str">
        <f t="shared" si="42"/>
        <v>22</v>
      </c>
    </row>
    <row r="538" spans="1:8" x14ac:dyDescent="0.3">
      <c r="A538" t="str">
        <f t="shared" si="43"/>
        <v>Abril de 2015</v>
      </c>
      <c r="B538" s="1" t="s">
        <v>2918</v>
      </c>
      <c r="C538" s="1" t="str">
        <f t="shared" si="44"/>
        <v>Abril 23 de 2015</v>
      </c>
      <c r="D538" s="3">
        <v>2488.5</v>
      </c>
      <c r="E538" s="3">
        <v>19.4699999999998</v>
      </c>
      <c r="F538" t="str">
        <f t="shared" si="40"/>
        <v>2015</v>
      </c>
      <c r="G538" t="str">
        <f t="shared" si="41"/>
        <v>Abril</v>
      </c>
      <c r="H538" t="str">
        <f t="shared" si="42"/>
        <v>23</v>
      </c>
    </row>
    <row r="539" spans="1:8" x14ac:dyDescent="0.3">
      <c r="A539" t="str">
        <f t="shared" si="43"/>
        <v>Abril de 2015</v>
      </c>
      <c r="B539" s="1" t="s">
        <v>2919</v>
      </c>
      <c r="C539" s="1" t="str">
        <f t="shared" si="44"/>
        <v>Abril 24 de 2015</v>
      </c>
      <c r="D539" s="3">
        <v>2471.21</v>
      </c>
      <c r="E539" s="3">
        <v>-17.289999999999964</v>
      </c>
      <c r="F539" t="str">
        <f t="shared" si="40"/>
        <v>2015</v>
      </c>
      <c r="G539" t="str">
        <f t="shared" si="41"/>
        <v>Abril</v>
      </c>
      <c r="H539" t="str">
        <f t="shared" si="42"/>
        <v>24</v>
      </c>
    </row>
    <row r="540" spans="1:8" x14ac:dyDescent="0.3">
      <c r="A540" t="str">
        <f t="shared" si="43"/>
        <v>Abril de 2015</v>
      </c>
      <c r="B540" s="1" t="s">
        <v>2920</v>
      </c>
      <c r="C540" s="1" t="str">
        <f t="shared" si="44"/>
        <v>Abril 27 de 2015</v>
      </c>
      <c r="D540" s="3">
        <v>2461.17</v>
      </c>
      <c r="E540" s="3">
        <v>-10.039999999999964</v>
      </c>
      <c r="F540" t="str">
        <f t="shared" si="40"/>
        <v>2015</v>
      </c>
      <c r="G540" t="str">
        <f t="shared" si="41"/>
        <v>Abril</v>
      </c>
      <c r="H540" t="str">
        <f t="shared" si="42"/>
        <v>27</v>
      </c>
    </row>
    <row r="541" spans="1:8" x14ac:dyDescent="0.3">
      <c r="A541" t="str">
        <f t="shared" si="43"/>
        <v>Abril de 2015</v>
      </c>
      <c r="B541" s="1" t="s">
        <v>2921</v>
      </c>
      <c r="C541" s="1" t="str">
        <f t="shared" si="44"/>
        <v>Abril 28 de 2015</v>
      </c>
      <c r="D541" s="3">
        <v>2419.81</v>
      </c>
      <c r="E541" s="3">
        <v>-41.360000000000127</v>
      </c>
      <c r="F541" t="str">
        <f t="shared" si="40"/>
        <v>2015</v>
      </c>
      <c r="G541" t="str">
        <f t="shared" si="41"/>
        <v>Abril</v>
      </c>
      <c r="H541" t="str">
        <f t="shared" si="42"/>
        <v>28</v>
      </c>
    </row>
    <row r="542" spans="1:8" x14ac:dyDescent="0.3">
      <c r="A542" t="str">
        <f t="shared" si="43"/>
        <v>Abril de 2015</v>
      </c>
      <c r="B542" s="1" t="s">
        <v>2922</v>
      </c>
      <c r="C542" s="1" t="str">
        <f t="shared" si="44"/>
        <v>Abril 29 de 2015</v>
      </c>
      <c r="D542" s="3">
        <v>2393.42</v>
      </c>
      <c r="E542" s="3">
        <v>-26.389999999999873</v>
      </c>
      <c r="F542" t="str">
        <f t="shared" si="40"/>
        <v>2015</v>
      </c>
      <c r="G542" t="str">
        <f t="shared" si="41"/>
        <v>Abril</v>
      </c>
      <c r="H542" t="str">
        <f t="shared" si="42"/>
        <v>29</v>
      </c>
    </row>
    <row r="543" spans="1:8" x14ac:dyDescent="0.3">
      <c r="A543" t="str">
        <f t="shared" si="43"/>
        <v>Abril de 2015</v>
      </c>
      <c r="B543" s="1" t="s">
        <v>2923</v>
      </c>
      <c r="C543" s="1" t="str">
        <f t="shared" si="44"/>
        <v>Abril 30 de 2015</v>
      </c>
      <c r="D543" s="3">
        <v>2388.06</v>
      </c>
      <c r="E543" s="3">
        <v>-5.3600000000001273</v>
      </c>
      <c r="F543" t="str">
        <f t="shared" si="40"/>
        <v>2015</v>
      </c>
      <c r="G543" t="str">
        <f t="shared" si="41"/>
        <v>Abril</v>
      </c>
      <c r="H543" t="str">
        <f t="shared" si="42"/>
        <v>30</v>
      </c>
    </row>
    <row r="544" spans="1:8" x14ac:dyDescent="0.3">
      <c r="A544" t="str">
        <f t="shared" si="43"/>
        <v>Mayo de 2015</v>
      </c>
      <c r="B544" s="1" t="s">
        <v>2924</v>
      </c>
      <c r="C544" s="1" t="str">
        <f t="shared" si="44"/>
        <v>Mayo 4 de 2015</v>
      </c>
      <c r="D544" s="3">
        <v>2393.58</v>
      </c>
      <c r="E544" s="3">
        <v>5.5199999999999818</v>
      </c>
      <c r="F544" t="str">
        <f t="shared" si="40"/>
        <v>2015</v>
      </c>
      <c r="G544" t="str">
        <f t="shared" si="41"/>
        <v>Mayo</v>
      </c>
      <c r="H544" t="str">
        <f t="shared" si="42"/>
        <v>4</v>
      </c>
    </row>
    <row r="545" spans="1:8" x14ac:dyDescent="0.3">
      <c r="A545" t="str">
        <f t="shared" si="43"/>
        <v>Mayo de 2015</v>
      </c>
      <c r="B545" s="1" t="s">
        <v>2925</v>
      </c>
      <c r="C545" s="1" t="str">
        <f t="shared" si="44"/>
        <v>Mayo 5 de 2015</v>
      </c>
      <c r="D545" s="3">
        <v>2408.17</v>
      </c>
      <c r="E545" s="3">
        <v>14.590000000000146</v>
      </c>
      <c r="F545" t="str">
        <f t="shared" si="40"/>
        <v>2015</v>
      </c>
      <c r="G545" t="str">
        <f t="shared" si="41"/>
        <v>Mayo</v>
      </c>
      <c r="H545" t="str">
        <f t="shared" si="42"/>
        <v>5</v>
      </c>
    </row>
    <row r="546" spans="1:8" x14ac:dyDescent="0.3">
      <c r="A546" t="str">
        <f t="shared" si="43"/>
        <v>Mayo de 2015</v>
      </c>
      <c r="B546" s="1" t="s">
        <v>2926</v>
      </c>
      <c r="C546" s="1" t="str">
        <f t="shared" si="44"/>
        <v>Mayo 6 de 2015</v>
      </c>
      <c r="D546" s="3">
        <v>2386.7199999999998</v>
      </c>
      <c r="E546" s="3">
        <v>-21.450000000000273</v>
      </c>
      <c r="F546" t="str">
        <f t="shared" si="40"/>
        <v>2015</v>
      </c>
      <c r="G546" t="str">
        <f t="shared" si="41"/>
        <v>Mayo</v>
      </c>
      <c r="H546" t="str">
        <f t="shared" si="42"/>
        <v>6</v>
      </c>
    </row>
    <row r="547" spans="1:8" x14ac:dyDescent="0.3">
      <c r="A547" t="str">
        <f t="shared" si="43"/>
        <v>Mayo de 2015</v>
      </c>
      <c r="B547" s="1" t="s">
        <v>2927</v>
      </c>
      <c r="C547" s="1" t="str">
        <f t="shared" si="44"/>
        <v>Mayo 7 de 2015</v>
      </c>
      <c r="D547" s="3">
        <v>2362.41</v>
      </c>
      <c r="E547" s="3">
        <v>-24.309999999999945</v>
      </c>
      <c r="F547" t="str">
        <f t="shared" si="40"/>
        <v>2015</v>
      </c>
      <c r="G547" t="str">
        <f t="shared" si="41"/>
        <v>Mayo</v>
      </c>
      <c r="H547" t="str">
        <f t="shared" si="42"/>
        <v>7</v>
      </c>
    </row>
    <row r="548" spans="1:8" x14ac:dyDescent="0.3">
      <c r="A548" t="str">
        <f t="shared" si="43"/>
        <v>Mayo de 2015</v>
      </c>
      <c r="B548" s="1" t="s">
        <v>2928</v>
      </c>
      <c r="C548" s="1" t="str">
        <f t="shared" si="44"/>
        <v>Mayo 8 de 2015</v>
      </c>
      <c r="D548" s="3">
        <v>2369.23</v>
      </c>
      <c r="E548" s="3">
        <v>6.8200000000001637</v>
      </c>
      <c r="F548" t="str">
        <f t="shared" si="40"/>
        <v>2015</v>
      </c>
      <c r="G548" t="str">
        <f t="shared" si="41"/>
        <v>Mayo</v>
      </c>
      <c r="H548" t="str">
        <f t="shared" si="42"/>
        <v>8</v>
      </c>
    </row>
    <row r="549" spans="1:8" x14ac:dyDescent="0.3">
      <c r="A549" t="str">
        <f t="shared" si="43"/>
        <v>Mayo de 2015</v>
      </c>
      <c r="B549" s="1" t="s">
        <v>2929</v>
      </c>
      <c r="C549" s="1" t="str">
        <f t="shared" si="44"/>
        <v>Mayo 11 de 2015</v>
      </c>
      <c r="D549" s="3">
        <v>2360.58</v>
      </c>
      <c r="E549" s="3">
        <v>-8.6500000000000909</v>
      </c>
      <c r="F549" t="str">
        <f t="shared" si="40"/>
        <v>2015</v>
      </c>
      <c r="G549" t="str">
        <f t="shared" si="41"/>
        <v>Mayo</v>
      </c>
      <c r="H549" t="str">
        <f t="shared" si="42"/>
        <v>11</v>
      </c>
    </row>
    <row r="550" spans="1:8" x14ac:dyDescent="0.3">
      <c r="A550" t="str">
        <f t="shared" si="43"/>
        <v>Mayo de 2015</v>
      </c>
      <c r="B550" s="1" t="s">
        <v>2930</v>
      </c>
      <c r="C550" s="1" t="str">
        <f t="shared" si="44"/>
        <v>Mayo 12 de 2015</v>
      </c>
      <c r="D550" s="3">
        <v>2381.5300000000002</v>
      </c>
      <c r="E550" s="3">
        <v>20.950000000000273</v>
      </c>
      <c r="F550" t="str">
        <f t="shared" si="40"/>
        <v>2015</v>
      </c>
      <c r="G550" t="str">
        <f t="shared" si="41"/>
        <v>Mayo</v>
      </c>
      <c r="H550" t="str">
        <f t="shared" si="42"/>
        <v>12</v>
      </c>
    </row>
    <row r="551" spans="1:8" x14ac:dyDescent="0.3">
      <c r="A551" t="str">
        <f t="shared" si="43"/>
        <v>Mayo de 2015</v>
      </c>
      <c r="B551" s="1" t="s">
        <v>2931</v>
      </c>
      <c r="C551" s="1" t="str">
        <f t="shared" si="44"/>
        <v>Mayo 13 de 2015</v>
      </c>
      <c r="D551" s="3">
        <v>2386.77</v>
      </c>
      <c r="E551" s="3">
        <v>5.2399999999997817</v>
      </c>
      <c r="F551" t="str">
        <f t="shared" si="40"/>
        <v>2015</v>
      </c>
      <c r="G551" t="str">
        <f t="shared" si="41"/>
        <v>Mayo</v>
      </c>
      <c r="H551" t="str">
        <f t="shared" si="42"/>
        <v>13</v>
      </c>
    </row>
    <row r="552" spans="1:8" x14ac:dyDescent="0.3">
      <c r="A552" t="str">
        <f t="shared" si="43"/>
        <v>Mayo de 2015</v>
      </c>
      <c r="B552" s="1" t="s">
        <v>2932</v>
      </c>
      <c r="C552" s="1" t="str">
        <f t="shared" si="44"/>
        <v>Mayo 14 de 2015</v>
      </c>
      <c r="D552" s="3">
        <v>2377.87</v>
      </c>
      <c r="E552" s="3">
        <v>-8.9000000000000909</v>
      </c>
      <c r="F552" t="str">
        <f t="shared" si="40"/>
        <v>2015</v>
      </c>
      <c r="G552" t="str">
        <f t="shared" si="41"/>
        <v>Mayo</v>
      </c>
      <c r="H552" t="str">
        <f t="shared" si="42"/>
        <v>14</v>
      </c>
    </row>
    <row r="553" spans="1:8" x14ac:dyDescent="0.3">
      <c r="A553" t="str">
        <f t="shared" si="43"/>
        <v>Mayo de 2015</v>
      </c>
      <c r="B553" s="1" t="s">
        <v>2933</v>
      </c>
      <c r="C553" s="1" t="str">
        <f t="shared" si="44"/>
        <v>Mayo 15 de 2015</v>
      </c>
      <c r="D553" s="3">
        <v>2389.4899999999998</v>
      </c>
      <c r="E553" s="3">
        <v>11.619999999999891</v>
      </c>
      <c r="F553" t="str">
        <f t="shared" si="40"/>
        <v>2015</v>
      </c>
      <c r="G553" t="str">
        <f t="shared" si="41"/>
        <v>Mayo</v>
      </c>
      <c r="H553" t="str">
        <f t="shared" si="42"/>
        <v>15</v>
      </c>
    </row>
    <row r="554" spans="1:8" x14ac:dyDescent="0.3">
      <c r="A554" t="str">
        <f t="shared" si="43"/>
        <v>Mayo de 2015</v>
      </c>
      <c r="B554" s="1" t="s">
        <v>2934</v>
      </c>
      <c r="C554" s="1" t="str">
        <f t="shared" si="44"/>
        <v>Mayo 19 de 2015</v>
      </c>
      <c r="D554" s="3">
        <v>2417.0100000000002</v>
      </c>
      <c r="E554" s="3">
        <v>27.520000000000437</v>
      </c>
      <c r="F554" t="str">
        <f t="shared" si="40"/>
        <v>2015</v>
      </c>
      <c r="G554" t="str">
        <f t="shared" si="41"/>
        <v>Mayo</v>
      </c>
      <c r="H554" t="str">
        <f t="shared" si="42"/>
        <v>19</v>
      </c>
    </row>
    <row r="555" spans="1:8" x14ac:dyDescent="0.3">
      <c r="A555" t="str">
        <f t="shared" si="43"/>
        <v>Mayo de 2015</v>
      </c>
      <c r="B555" s="1" t="s">
        <v>2935</v>
      </c>
      <c r="C555" s="1" t="str">
        <f t="shared" si="44"/>
        <v>Mayo 20 de 2015</v>
      </c>
      <c r="D555" s="3">
        <v>2475.4499999999998</v>
      </c>
      <c r="E555" s="3">
        <v>58.4399999999996</v>
      </c>
      <c r="F555" t="str">
        <f t="shared" si="40"/>
        <v>2015</v>
      </c>
      <c r="G555" t="str">
        <f t="shared" si="41"/>
        <v>Mayo</v>
      </c>
      <c r="H555" t="str">
        <f t="shared" si="42"/>
        <v>20</v>
      </c>
    </row>
    <row r="556" spans="1:8" x14ac:dyDescent="0.3">
      <c r="A556" t="str">
        <f t="shared" si="43"/>
        <v>Mayo de 2015</v>
      </c>
      <c r="B556" s="1" t="s">
        <v>2936</v>
      </c>
      <c r="C556" s="1" t="str">
        <f t="shared" si="44"/>
        <v>Mayo 21 de 2015</v>
      </c>
      <c r="D556" s="3">
        <v>2503.37</v>
      </c>
      <c r="E556" s="3">
        <v>27.920000000000073</v>
      </c>
      <c r="F556" t="str">
        <f t="shared" si="40"/>
        <v>2015</v>
      </c>
      <c r="G556" t="str">
        <f t="shared" si="41"/>
        <v>Mayo</v>
      </c>
      <c r="H556" t="str">
        <f t="shared" si="42"/>
        <v>21</v>
      </c>
    </row>
    <row r="557" spans="1:8" x14ac:dyDescent="0.3">
      <c r="A557" t="str">
        <f t="shared" si="43"/>
        <v>Mayo de 2015</v>
      </c>
      <c r="B557" s="1" t="s">
        <v>2937</v>
      </c>
      <c r="C557" s="1" t="str">
        <f t="shared" si="44"/>
        <v>Mayo 22 de 2015</v>
      </c>
      <c r="D557" s="3">
        <v>2489.39</v>
      </c>
      <c r="E557" s="3">
        <v>-13.980000000000018</v>
      </c>
      <c r="F557" t="str">
        <f t="shared" si="40"/>
        <v>2015</v>
      </c>
      <c r="G557" t="str">
        <f t="shared" si="41"/>
        <v>Mayo</v>
      </c>
      <c r="H557" t="str">
        <f t="shared" si="42"/>
        <v>22</v>
      </c>
    </row>
    <row r="558" spans="1:8" x14ac:dyDescent="0.3">
      <c r="A558" t="str">
        <f t="shared" si="43"/>
        <v>Mayo de 2015</v>
      </c>
      <c r="B558" s="1" t="s">
        <v>2938</v>
      </c>
      <c r="C558" s="1" t="str">
        <f t="shared" si="44"/>
        <v>Mayo 25 de 2015</v>
      </c>
      <c r="D558" s="3">
        <v>2500.2199999999998</v>
      </c>
      <c r="E558" s="3">
        <v>10.829999999999927</v>
      </c>
      <c r="F558" t="str">
        <f t="shared" si="40"/>
        <v>2015</v>
      </c>
      <c r="G558" t="str">
        <f t="shared" si="41"/>
        <v>Mayo</v>
      </c>
      <c r="H558" t="str">
        <f t="shared" si="42"/>
        <v>25</v>
      </c>
    </row>
    <row r="559" spans="1:8" x14ac:dyDescent="0.3">
      <c r="A559" t="str">
        <f t="shared" si="43"/>
        <v>Mayo de 2015</v>
      </c>
      <c r="B559" s="1" t="s">
        <v>2939</v>
      </c>
      <c r="C559" s="1" t="str">
        <f t="shared" si="44"/>
        <v>Mayo 26 de 2015</v>
      </c>
      <c r="D559" s="3">
        <v>2500.2199999999998</v>
      </c>
      <c r="E559" s="3">
        <v>0</v>
      </c>
      <c r="F559" t="str">
        <f t="shared" si="40"/>
        <v>2015</v>
      </c>
      <c r="G559" t="str">
        <f t="shared" si="41"/>
        <v>Mayo</v>
      </c>
      <c r="H559" t="str">
        <f t="shared" si="42"/>
        <v>26</v>
      </c>
    </row>
    <row r="560" spans="1:8" x14ac:dyDescent="0.3">
      <c r="A560" t="str">
        <f t="shared" si="43"/>
        <v>Mayo de 2015</v>
      </c>
      <c r="B560" s="1" t="s">
        <v>2940</v>
      </c>
      <c r="C560" s="1" t="str">
        <f t="shared" si="44"/>
        <v>Mayo 27 de 2015</v>
      </c>
      <c r="D560" s="3">
        <v>2542.5300000000002</v>
      </c>
      <c r="E560" s="3">
        <v>42.3100000000004</v>
      </c>
      <c r="F560" t="str">
        <f t="shared" si="40"/>
        <v>2015</v>
      </c>
      <c r="G560" t="str">
        <f t="shared" si="41"/>
        <v>Mayo</v>
      </c>
      <c r="H560" t="str">
        <f t="shared" si="42"/>
        <v>27</v>
      </c>
    </row>
    <row r="561" spans="1:8" x14ac:dyDescent="0.3">
      <c r="A561" t="str">
        <f t="shared" si="43"/>
        <v>Mayo de 2015</v>
      </c>
      <c r="B561" s="1" t="s">
        <v>2941</v>
      </c>
      <c r="C561" s="1" t="str">
        <f t="shared" si="44"/>
        <v>Mayo 28 de 2015</v>
      </c>
      <c r="D561" s="3">
        <v>2548.13</v>
      </c>
      <c r="E561" s="3">
        <v>5.5999999999999091</v>
      </c>
      <c r="F561" t="str">
        <f t="shared" si="40"/>
        <v>2015</v>
      </c>
      <c r="G561" t="str">
        <f t="shared" si="41"/>
        <v>Mayo</v>
      </c>
      <c r="H561" t="str">
        <f t="shared" si="42"/>
        <v>28</v>
      </c>
    </row>
    <row r="562" spans="1:8" x14ac:dyDescent="0.3">
      <c r="A562" t="str">
        <f t="shared" si="43"/>
        <v>Mayo de 2015</v>
      </c>
      <c r="B562" s="1" t="s">
        <v>2942</v>
      </c>
      <c r="C562" s="1" t="str">
        <f t="shared" si="44"/>
        <v>Mayo 29 de 2015</v>
      </c>
      <c r="D562" s="3">
        <v>2549.9699999999998</v>
      </c>
      <c r="E562" s="3">
        <v>1.8399999999996908</v>
      </c>
      <c r="F562" t="str">
        <f t="shared" si="40"/>
        <v>2015</v>
      </c>
      <c r="G562" t="str">
        <f t="shared" si="41"/>
        <v>Mayo</v>
      </c>
      <c r="H562" t="str">
        <f t="shared" si="42"/>
        <v>29</v>
      </c>
    </row>
    <row r="563" spans="1:8" x14ac:dyDescent="0.3">
      <c r="A563" t="str">
        <f t="shared" si="43"/>
        <v>Junio de 2015</v>
      </c>
      <c r="B563" s="1" t="s">
        <v>2943</v>
      </c>
      <c r="C563" s="1" t="str">
        <f t="shared" si="44"/>
        <v>Junio 1 de 2015</v>
      </c>
      <c r="D563" s="3">
        <v>2533.79</v>
      </c>
      <c r="E563" s="3">
        <v>-16.179999999999836</v>
      </c>
      <c r="F563" t="str">
        <f t="shared" si="40"/>
        <v>2015</v>
      </c>
      <c r="G563" t="str">
        <f t="shared" si="41"/>
        <v>Junio</v>
      </c>
      <c r="H563" t="str">
        <f t="shared" si="42"/>
        <v>1</v>
      </c>
    </row>
    <row r="564" spans="1:8" x14ac:dyDescent="0.3">
      <c r="A564" t="str">
        <f t="shared" si="43"/>
        <v>Junio de 2015</v>
      </c>
      <c r="B564" s="1" t="s">
        <v>2944</v>
      </c>
      <c r="C564" s="1" t="str">
        <f t="shared" si="44"/>
        <v>Junio 2 de 2015</v>
      </c>
      <c r="D564" s="3">
        <v>2549.29</v>
      </c>
      <c r="E564" s="3">
        <v>15.5</v>
      </c>
      <c r="F564" t="str">
        <f t="shared" si="40"/>
        <v>2015</v>
      </c>
      <c r="G564" t="str">
        <f t="shared" si="41"/>
        <v>Junio</v>
      </c>
      <c r="H564" t="str">
        <f t="shared" si="42"/>
        <v>2</v>
      </c>
    </row>
    <row r="565" spans="1:8" x14ac:dyDescent="0.3">
      <c r="A565" t="str">
        <f t="shared" si="43"/>
        <v>Junio de 2015</v>
      </c>
      <c r="B565" s="1" t="s">
        <v>2945</v>
      </c>
      <c r="C565" s="1" t="str">
        <f t="shared" si="44"/>
        <v>Junio 3 de 2015</v>
      </c>
      <c r="D565" s="3">
        <v>2554.44</v>
      </c>
      <c r="E565" s="3">
        <v>5.1500000000000909</v>
      </c>
      <c r="F565" t="str">
        <f t="shared" si="40"/>
        <v>2015</v>
      </c>
      <c r="G565" t="str">
        <f t="shared" si="41"/>
        <v>Junio</v>
      </c>
      <c r="H565" t="str">
        <f t="shared" si="42"/>
        <v>3</v>
      </c>
    </row>
    <row r="566" spans="1:8" x14ac:dyDescent="0.3">
      <c r="A566" t="str">
        <f t="shared" si="43"/>
        <v>Junio de 2015</v>
      </c>
      <c r="B566" s="1" t="s">
        <v>2946</v>
      </c>
      <c r="C566" s="1" t="str">
        <f t="shared" si="44"/>
        <v>Junio 4 de 2015</v>
      </c>
      <c r="D566" s="3">
        <v>2571.92</v>
      </c>
      <c r="E566" s="3">
        <v>17.480000000000018</v>
      </c>
      <c r="F566" t="str">
        <f t="shared" si="40"/>
        <v>2015</v>
      </c>
      <c r="G566" t="str">
        <f t="shared" si="41"/>
        <v>Junio</v>
      </c>
      <c r="H566" t="str">
        <f t="shared" si="42"/>
        <v>4</v>
      </c>
    </row>
    <row r="567" spans="1:8" x14ac:dyDescent="0.3">
      <c r="A567" t="str">
        <f t="shared" si="43"/>
        <v>Junio de 2015</v>
      </c>
      <c r="B567" s="1" t="s">
        <v>2947</v>
      </c>
      <c r="C567" s="1" t="str">
        <f t="shared" si="44"/>
        <v>Junio 5 de 2015</v>
      </c>
      <c r="D567" s="3">
        <v>2588.56</v>
      </c>
      <c r="E567" s="3">
        <v>16.639999999999873</v>
      </c>
      <c r="F567" t="str">
        <f t="shared" si="40"/>
        <v>2015</v>
      </c>
      <c r="G567" t="str">
        <f t="shared" si="41"/>
        <v>Junio</v>
      </c>
      <c r="H567" t="str">
        <f t="shared" si="42"/>
        <v>5</v>
      </c>
    </row>
    <row r="568" spans="1:8" x14ac:dyDescent="0.3">
      <c r="A568" t="str">
        <f t="shared" si="43"/>
        <v>Junio de 2015</v>
      </c>
      <c r="B568" s="1" t="s">
        <v>2948</v>
      </c>
      <c r="C568" s="1" t="str">
        <f t="shared" si="44"/>
        <v>Junio 9 de 2015</v>
      </c>
      <c r="D568" s="3">
        <v>2623.66</v>
      </c>
      <c r="E568" s="3">
        <v>35.099999999999909</v>
      </c>
      <c r="F568" t="str">
        <f t="shared" si="40"/>
        <v>2015</v>
      </c>
      <c r="G568" t="str">
        <f t="shared" si="41"/>
        <v>Junio</v>
      </c>
      <c r="H568" t="str">
        <f t="shared" si="42"/>
        <v>9</v>
      </c>
    </row>
    <row r="569" spans="1:8" x14ac:dyDescent="0.3">
      <c r="A569" t="str">
        <f t="shared" si="43"/>
        <v>Junio de 2015</v>
      </c>
      <c r="B569" s="1" t="s">
        <v>2949</v>
      </c>
      <c r="C569" s="1" t="str">
        <f t="shared" si="44"/>
        <v>Junio 10 de 2015</v>
      </c>
      <c r="D569" s="3">
        <v>2569.17</v>
      </c>
      <c r="E569" s="3">
        <v>-54.489999999999782</v>
      </c>
      <c r="F569" t="str">
        <f t="shared" si="40"/>
        <v>2015</v>
      </c>
      <c r="G569" t="str">
        <f t="shared" si="41"/>
        <v>Junio</v>
      </c>
      <c r="H569" t="str">
        <f t="shared" si="42"/>
        <v>10</v>
      </c>
    </row>
    <row r="570" spans="1:8" x14ac:dyDescent="0.3">
      <c r="A570" t="str">
        <f t="shared" si="43"/>
        <v>Junio de 2015</v>
      </c>
      <c r="B570" s="1" t="s">
        <v>2950</v>
      </c>
      <c r="C570" s="1" t="str">
        <f t="shared" si="44"/>
        <v>Junio 11 de 2015</v>
      </c>
      <c r="D570" s="3">
        <v>2523</v>
      </c>
      <c r="E570" s="3">
        <v>-46.170000000000073</v>
      </c>
      <c r="F570" t="str">
        <f t="shared" si="40"/>
        <v>2015</v>
      </c>
      <c r="G570" t="str">
        <f t="shared" si="41"/>
        <v>Junio</v>
      </c>
      <c r="H570" t="str">
        <f t="shared" si="42"/>
        <v>11</v>
      </c>
    </row>
    <row r="571" spans="1:8" x14ac:dyDescent="0.3">
      <c r="A571" t="str">
        <f t="shared" si="43"/>
        <v>Junio de 2015</v>
      </c>
      <c r="B571" s="1" t="s">
        <v>2951</v>
      </c>
      <c r="C571" s="1" t="str">
        <f t="shared" si="44"/>
        <v>Junio 12 de 2015</v>
      </c>
      <c r="D571" s="3">
        <v>2538.5500000000002</v>
      </c>
      <c r="E571" s="3">
        <v>15.550000000000182</v>
      </c>
      <c r="F571" t="str">
        <f t="shared" si="40"/>
        <v>2015</v>
      </c>
      <c r="G571" t="str">
        <f t="shared" si="41"/>
        <v>Junio</v>
      </c>
      <c r="H571" t="str">
        <f t="shared" si="42"/>
        <v>12</v>
      </c>
    </row>
    <row r="572" spans="1:8" x14ac:dyDescent="0.3">
      <c r="A572" t="str">
        <f t="shared" si="43"/>
        <v>Junio de 2015</v>
      </c>
      <c r="B572" s="1" t="s">
        <v>2952</v>
      </c>
      <c r="C572" s="1" t="str">
        <f t="shared" si="44"/>
        <v>Junio 16 de 2015</v>
      </c>
      <c r="D572" s="3">
        <v>2535.91</v>
      </c>
      <c r="E572" s="3">
        <v>-2.6400000000003274</v>
      </c>
      <c r="F572" t="str">
        <f t="shared" si="40"/>
        <v>2015</v>
      </c>
      <c r="G572" t="str">
        <f t="shared" si="41"/>
        <v>Junio</v>
      </c>
      <c r="H572" t="str">
        <f t="shared" si="42"/>
        <v>16</v>
      </c>
    </row>
    <row r="573" spans="1:8" x14ac:dyDescent="0.3">
      <c r="A573" t="str">
        <f t="shared" si="43"/>
        <v>Junio de 2015</v>
      </c>
      <c r="B573" s="1" t="s">
        <v>2953</v>
      </c>
      <c r="C573" s="1" t="str">
        <f t="shared" si="44"/>
        <v>Junio 17 de 2015</v>
      </c>
      <c r="D573" s="3">
        <v>2531.7199999999998</v>
      </c>
      <c r="E573" s="3">
        <v>-4.1900000000000546</v>
      </c>
      <c r="F573" t="str">
        <f t="shared" si="40"/>
        <v>2015</v>
      </c>
      <c r="G573" t="str">
        <f t="shared" si="41"/>
        <v>Junio</v>
      </c>
      <c r="H573" t="str">
        <f t="shared" si="42"/>
        <v>17</v>
      </c>
    </row>
    <row r="574" spans="1:8" x14ac:dyDescent="0.3">
      <c r="A574" t="str">
        <f t="shared" si="43"/>
        <v>Junio de 2015</v>
      </c>
      <c r="B574" s="1" t="s">
        <v>2954</v>
      </c>
      <c r="C574" s="1" t="str">
        <f t="shared" si="44"/>
        <v>Junio 18 de 2015</v>
      </c>
      <c r="D574" s="3">
        <v>2550.4299999999998</v>
      </c>
      <c r="E574" s="3">
        <v>18.710000000000036</v>
      </c>
      <c r="F574" t="str">
        <f t="shared" si="40"/>
        <v>2015</v>
      </c>
      <c r="G574" t="str">
        <f t="shared" si="41"/>
        <v>Junio</v>
      </c>
      <c r="H574" t="str">
        <f t="shared" si="42"/>
        <v>18</v>
      </c>
    </row>
    <row r="575" spans="1:8" x14ac:dyDescent="0.3">
      <c r="A575" t="str">
        <f t="shared" si="43"/>
        <v>Junio de 2015</v>
      </c>
      <c r="B575" s="1" t="s">
        <v>2955</v>
      </c>
      <c r="C575" s="1" t="str">
        <f t="shared" si="44"/>
        <v>Junio 19 de 2015</v>
      </c>
      <c r="D575" s="3">
        <v>2528.85</v>
      </c>
      <c r="E575" s="3">
        <v>-21.579999999999927</v>
      </c>
      <c r="F575" t="str">
        <f t="shared" si="40"/>
        <v>2015</v>
      </c>
      <c r="G575" t="str">
        <f t="shared" si="41"/>
        <v>Junio</v>
      </c>
      <c r="H575" t="str">
        <f t="shared" si="42"/>
        <v>19</v>
      </c>
    </row>
    <row r="576" spans="1:8" x14ac:dyDescent="0.3">
      <c r="A576" t="str">
        <f t="shared" si="43"/>
        <v>Junio de 2015</v>
      </c>
      <c r="B576" s="1" t="s">
        <v>2956</v>
      </c>
      <c r="C576" s="1" t="str">
        <f t="shared" si="44"/>
        <v>Junio 22 de 2015</v>
      </c>
      <c r="D576" s="3">
        <v>2548.1999999999998</v>
      </c>
      <c r="E576" s="3">
        <v>19.349999999999909</v>
      </c>
      <c r="F576" t="str">
        <f t="shared" si="40"/>
        <v>2015</v>
      </c>
      <c r="G576" t="str">
        <f t="shared" si="41"/>
        <v>Junio</v>
      </c>
      <c r="H576" t="str">
        <f t="shared" si="42"/>
        <v>22</v>
      </c>
    </row>
    <row r="577" spans="1:8" x14ac:dyDescent="0.3">
      <c r="A577" t="str">
        <f t="shared" si="43"/>
        <v>Junio de 2015</v>
      </c>
      <c r="B577" s="1" t="s">
        <v>2957</v>
      </c>
      <c r="C577" s="1" t="str">
        <f t="shared" si="44"/>
        <v>Junio 23 de 2015</v>
      </c>
      <c r="D577" s="3">
        <v>2537.6799999999998</v>
      </c>
      <c r="E577" s="3">
        <v>-10.519999999999982</v>
      </c>
      <c r="F577" t="str">
        <f t="shared" si="40"/>
        <v>2015</v>
      </c>
      <c r="G577" t="str">
        <f t="shared" si="41"/>
        <v>Junio</v>
      </c>
      <c r="H577" t="str">
        <f t="shared" si="42"/>
        <v>23</v>
      </c>
    </row>
    <row r="578" spans="1:8" x14ac:dyDescent="0.3">
      <c r="A578" t="str">
        <f t="shared" si="43"/>
        <v>Junio de 2015</v>
      </c>
      <c r="B578" s="1" t="s">
        <v>2958</v>
      </c>
      <c r="C578" s="1" t="str">
        <f t="shared" si="44"/>
        <v>Junio 24 de 2015</v>
      </c>
      <c r="D578" s="3">
        <v>2550.7399999999998</v>
      </c>
      <c r="E578" s="3">
        <v>13.059999999999945</v>
      </c>
      <c r="F578" t="str">
        <f t="shared" ref="F578:F641" si="45">RIGHT(B578,4)</f>
        <v>2015</v>
      </c>
      <c r="G578" t="str">
        <f t="shared" ref="G578:G641" si="46">MID(B578,FIND(" ",B578,1)+1,FIND(" ",B578,FIND(" ",B578,1)+1)-FIND(" ",B578,1)-1)</f>
        <v>Junio</v>
      </c>
      <c r="H578" t="str">
        <f t="shared" ref="H578:H641" si="47">MID(B578,1,FIND(" ",B578,1)-1)</f>
        <v>24</v>
      </c>
    </row>
    <row r="579" spans="1:8" x14ac:dyDescent="0.3">
      <c r="A579" t="str">
        <f t="shared" ref="A579:A642" si="48">_xlfn.CONCAT(G579," de ",F579)</f>
        <v>Junio de 2015</v>
      </c>
      <c r="B579" s="1" t="s">
        <v>2959</v>
      </c>
      <c r="C579" s="1" t="str">
        <f t="shared" ref="C579:C642" si="49">_xlfn.CONCAT(G579," ",H579," de ",F579)</f>
        <v>Junio 25 de 2015</v>
      </c>
      <c r="D579" s="3">
        <v>2566.66</v>
      </c>
      <c r="E579" s="3">
        <v>15.920000000000073</v>
      </c>
      <c r="F579" t="str">
        <f t="shared" si="45"/>
        <v>2015</v>
      </c>
      <c r="G579" t="str">
        <f t="shared" si="46"/>
        <v>Junio</v>
      </c>
      <c r="H579" t="str">
        <f t="shared" si="47"/>
        <v>25</v>
      </c>
    </row>
    <row r="580" spans="1:8" x14ac:dyDescent="0.3">
      <c r="A580" t="str">
        <f t="shared" si="48"/>
        <v>Junio de 2015</v>
      </c>
      <c r="B580" s="1" t="s">
        <v>2960</v>
      </c>
      <c r="C580" s="1" t="str">
        <f t="shared" si="49"/>
        <v>Junio 26 de 2015</v>
      </c>
      <c r="D580" s="3">
        <v>2556.21</v>
      </c>
      <c r="E580" s="3">
        <v>-10.449999999999818</v>
      </c>
      <c r="F580" t="str">
        <f t="shared" si="45"/>
        <v>2015</v>
      </c>
      <c r="G580" t="str">
        <f t="shared" si="46"/>
        <v>Junio</v>
      </c>
      <c r="H580" t="str">
        <f t="shared" si="47"/>
        <v>26</v>
      </c>
    </row>
    <row r="581" spans="1:8" x14ac:dyDescent="0.3">
      <c r="A581" t="str">
        <f t="shared" si="48"/>
        <v>Junio de 2015</v>
      </c>
      <c r="B581" s="1" t="s">
        <v>2961</v>
      </c>
      <c r="C581" s="1" t="str">
        <f t="shared" si="49"/>
        <v>Junio 30 de 2015</v>
      </c>
      <c r="D581" s="3">
        <v>2585.11</v>
      </c>
      <c r="E581" s="3">
        <v>28.900000000000091</v>
      </c>
      <c r="F581" t="str">
        <f t="shared" si="45"/>
        <v>2015</v>
      </c>
      <c r="G581" t="str">
        <f t="shared" si="46"/>
        <v>Junio</v>
      </c>
      <c r="H581" t="str">
        <f t="shared" si="47"/>
        <v>30</v>
      </c>
    </row>
    <row r="582" spans="1:8" x14ac:dyDescent="0.3">
      <c r="A582" t="str">
        <f t="shared" si="48"/>
        <v>Julio de 2015</v>
      </c>
      <c r="B582" s="1" t="s">
        <v>2962</v>
      </c>
      <c r="C582" s="1" t="str">
        <f t="shared" si="49"/>
        <v>Julio 1 de 2015</v>
      </c>
      <c r="D582" s="3">
        <v>2598.6799999999998</v>
      </c>
      <c r="E582" s="3">
        <v>13.569999999999709</v>
      </c>
      <c r="F582" t="str">
        <f t="shared" si="45"/>
        <v>2015</v>
      </c>
      <c r="G582" t="str">
        <f t="shared" si="46"/>
        <v>Julio</v>
      </c>
      <c r="H582" t="str">
        <f t="shared" si="47"/>
        <v>1</v>
      </c>
    </row>
    <row r="583" spans="1:8" x14ac:dyDescent="0.3">
      <c r="A583" t="str">
        <f t="shared" si="48"/>
        <v>Julio de 2015</v>
      </c>
      <c r="B583" s="1" t="s">
        <v>2963</v>
      </c>
      <c r="C583" s="1" t="str">
        <f t="shared" si="49"/>
        <v>Julio 2 de 2015</v>
      </c>
      <c r="D583" s="3">
        <v>2626.8</v>
      </c>
      <c r="E583" s="3">
        <v>28.120000000000346</v>
      </c>
      <c r="F583" t="str">
        <f t="shared" si="45"/>
        <v>2015</v>
      </c>
      <c r="G583" t="str">
        <f t="shared" si="46"/>
        <v>Julio</v>
      </c>
      <c r="H583" t="str">
        <f t="shared" si="47"/>
        <v>2</v>
      </c>
    </row>
    <row r="584" spans="1:8" x14ac:dyDescent="0.3">
      <c r="A584" t="str">
        <f t="shared" si="48"/>
        <v>Julio de 2015</v>
      </c>
      <c r="B584" s="1" t="s">
        <v>2964</v>
      </c>
      <c r="C584" s="1" t="str">
        <f t="shared" si="49"/>
        <v>Julio 3 de 2015</v>
      </c>
      <c r="D584" s="3">
        <v>2623.91</v>
      </c>
      <c r="E584" s="3">
        <v>-2.8900000000003274</v>
      </c>
      <c r="F584" t="str">
        <f t="shared" si="45"/>
        <v>2015</v>
      </c>
      <c r="G584" t="str">
        <f t="shared" si="46"/>
        <v>Julio</v>
      </c>
      <c r="H584" t="str">
        <f t="shared" si="47"/>
        <v>3</v>
      </c>
    </row>
    <row r="585" spans="1:8" x14ac:dyDescent="0.3">
      <c r="A585" t="str">
        <f t="shared" si="48"/>
        <v>Julio de 2015</v>
      </c>
      <c r="B585" s="1" t="s">
        <v>2965</v>
      </c>
      <c r="C585" s="1" t="str">
        <f t="shared" si="49"/>
        <v>Julio 6 de 2015</v>
      </c>
      <c r="D585" s="3">
        <v>2642.97</v>
      </c>
      <c r="E585" s="3">
        <v>19.059999999999945</v>
      </c>
      <c r="F585" t="str">
        <f t="shared" si="45"/>
        <v>2015</v>
      </c>
      <c r="G585" t="str">
        <f t="shared" si="46"/>
        <v>Julio</v>
      </c>
      <c r="H585" t="str">
        <f t="shared" si="47"/>
        <v>6</v>
      </c>
    </row>
    <row r="586" spans="1:8" x14ac:dyDescent="0.3">
      <c r="A586" t="str">
        <f t="shared" si="48"/>
        <v>Julio de 2015</v>
      </c>
      <c r="B586" s="1" t="s">
        <v>2966</v>
      </c>
      <c r="C586" s="1" t="str">
        <f t="shared" si="49"/>
        <v>Julio 7 de 2015</v>
      </c>
      <c r="D586" s="3">
        <v>2665.41</v>
      </c>
      <c r="E586" s="3">
        <v>22.440000000000055</v>
      </c>
      <c r="F586" t="str">
        <f t="shared" si="45"/>
        <v>2015</v>
      </c>
      <c r="G586" t="str">
        <f t="shared" si="46"/>
        <v>Julio</v>
      </c>
      <c r="H586" t="str">
        <f t="shared" si="47"/>
        <v>7</v>
      </c>
    </row>
    <row r="587" spans="1:8" x14ac:dyDescent="0.3">
      <c r="A587" t="str">
        <f t="shared" si="48"/>
        <v>Julio de 2015</v>
      </c>
      <c r="B587" s="1" t="s">
        <v>2967</v>
      </c>
      <c r="C587" s="1" t="str">
        <f t="shared" si="49"/>
        <v>Julio 8 de 2015</v>
      </c>
      <c r="D587" s="3">
        <v>2690.15</v>
      </c>
      <c r="E587" s="3">
        <v>24.740000000000236</v>
      </c>
      <c r="F587" t="str">
        <f t="shared" si="45"/>
        <v>2015</v>
      </c>
      <c r="G587" t="str">
        <f t="shared" si="46"/>
        <v>Julio</v>
      </c>
      <c r="H587" t="str">
        <f t="shared" si="47"/>
        <v>8</v>
      </c>
    </row>
    <row r="588" spans="1:8" x14ac:dyDescent="0.3">
      <c r="A588" t="str">
        <f t="shared" si="48"/>
        <v>Julio de 2015</v>
      </c>
      <c r="B588" s="1" t="s">
        <v>2968</v>
      </c>
      <c r="C588" s="1" t="str">
        <f t="shared" si="49"/>
        <v>Julio 9 de 2015</v>
      </c>
      <c r="D588" s="3">
        <v>2690.79</v>
      </c>
      <c r="E588" s="3">
        <v>0.63999999999987267</v>
      </c>
      <c r="F588" t="str">
        <f t="shared" si="45"/>
        <v>2015</v>
      </c>
      <c r="G588" t="str">
        <f t="shared" si="46"/>
        <v>Julio</v>
      </c>
      <c r="H588" t="str">
        <f t="shared" si="47"/>
        <v>9</v>
      </c>
    </row>
    <row r="589" spans="1:8" x14ac:dyDescent="0.3">
      <c r="A589" t="str">
        <f t="shared" si="48"/>
        <v>Julio de 2015</v>
      </c>
      <c r="B589" s="1" t="s">
        <v>2969</v>
      </c>
      <c r="C589" s="1" t="str">
        <f t="shared" si="49"/>
        <v>Julio 10 de 2015</v>
      </c>
      <c r="D589" s="3">
        <v>2670.79</v>
      </c>
      <c r="E589" s="3">
        <v>-20</v>
      </c>
      <c r="F589" t="str">
        <f t="shared" si="45"/>
        <v>2015</v>
      </c>
      <c r="G589" t="str">
        <f t="shared" si="46"/>
        <v>Julio</v>
      </c>
      <c r="H589" t="str">
        <f t="shared" si="47"/>
        <v>10</v>
      </c>
    </row>
    <row r="590" spans="1:8" x14ac:dyDescent="0.3">
      <c r="A590" t="str">
        <f t="shared" si="48"/>
        <v>Julio de 2015</v>
      </c>
      <c r="B590" s="1" t="s">
        <v>2970</v>
      </c>
      <c r="C590" s="1" t="str">
        <f t="shared" si="49"/>
        <v>Julio 13 de 2015</v>
      </c>
      <c r="D590" s="3">
        <v>2667.37</v>
      </c>
      <c r="E590" s="3">
        <v>-3.4200000000000728</v>
      </c>
      <c r="F590" t="str">
        <f t="shared" si="45"/>
        <v>2015</v>
      </c>
      <c r="G590" t="str">
        <f t="shared" si="46"/>
        <v>Julio</v>
      </c>
      <c r="H590" t="str">
        <f t="shared" si="47"/>
        <v>13</v>
      </c>
    </row>
    <row r="591" spans="1:8" x14ac:dyDescent="0.3">
      <c r="A591" t="str">
        <f t="shared" si="48"/>
        <v>Julio de 2015</v>
      </c>
      <c r="B591" s="1" t="s">
        <v>2971</v>
      </c>
      <c r="C591" s="1" t="str">
        <f t="shared" si="49"/>
        <v>Julio 14 de 2015</v>
      </c>
      <c r="D591" s="3">
        <v>2693.54</v>
      </c>
      <c r="E591" s="3">
        <v>26.170000000000073</v>
      </c>
      <c r="F591" t="str">
        <f t="shared" si="45"/>
        <v>2015</v>
      </c>
      <c r="G591" t="str">
        <f t="shared" si="46"/>
        <v>Julio</v>
      </c>
      <c r="H591" t="str">
        <f t="shared" si="47"/>
        <v>14</v>
      </c>
    </row>
    <row r="592" spans="1:8" x14ac:dyDescent="0.3">
      <c r="A592" t="str">
        <f t="shared" si="48"/>
        <v>Julio de 2015</v>
      </c>
      <c r="B592" s="1" t="s">
        <v>2972</v>
      </c>
      <c r="C592" s="1" t="str">
        <f t="shared" si="49"/>
        <v>Julio 15 de 2015</v>
      </c>
      <c r="D592" s="3">
        <v>2713.04</v>
      </c>
      <c r="E592" s="3">
        <v>19.5</v>
      </c>
      <c r="F592" t="str">
        <f t="shared" si="45"/>
        <v>2015</v>
      </c>
      <c r="G592" t="str">
        <f t="shared" si="46"/>
        <v>Julio</v>
      </c>
      <c r="H592" t="str">
        <f t="shared" si="47"/>
        <v>15</v>
      </c>
    </row>
    <row r="593" spans="1:8" x14ac:dyDescent="0.3">
      <c r="A593" t="str">
        <f t="shared" si="48"/>
        <v>Julio de 2015</v>
      </c>
      <c r="B593" s="1" t="s">
        <v>2973</v>
      </c>
      <c r="C593" s="1" t="str">
        <f t="shared" si="49"/>
        <v>Julio 16 de 2015</v>
      </c>
      <c r="D593" s="3">
        <v>2713.04</v>
      </c>
      <c r="E593" s="3">
        <v>0</v>
      </c>
      <c r="F593" t="str">
        <f t="shared" si="45"/>
        <v>2015</v>
      </c>
      <c r="G593" t="str">
        <f t="shared" si="46"/>
        <v>Julio</v>
      </c>
      <c r="H593" t="str">
        <f t="shared" si="47"/>
        <v>16</v>
      </c>
    </row>
    <row r="594" spans="1:8" x14ac:dyDescent="0.3">
      <c r="A594" t="str">
        <f t="shared" si="48"/>
        <v>Julio de 2015</v>
      </c>
      <c r="B594" s="1" t="s">
        <v>2974</v>
      </c>
      <c r="C594" s="1" t="str">
        <f t="shared" si="49"/>
        <v>Julio 17 de 2015</v>
      </c>
      <c r="D594" s="3">
        <v>2727.23</v>
      </c>
      <c r="E594" s="3">
        <v>14.190000000000055</v>
      </c>
      <c r="F594" t="str">
        <f t="shared" si="45"/>
        <v>2015</v>
      </c>
      <c r="G594" t="str">
        <f t="shared" si="46"/>
        <v>Julio</v>
      </c>
      <c r="H594" t="str">
        <f t="shared" si="47"/>
        <v>17</v>
      </c>
    </row>
    <row r="595" spans="1:8" x14ac:dyDescent="0.3">
      <c r="A595" t="str">
        <f t="shared" si="48"/>
        <v>Julio de 2015</v>
      </c>
      <c r="B595" s="1" t="s">
        <v>2975</v>
      </c>
      <c r="C595" s="1" t="str">
        <f t="shared" si="49"/>
        <v>Julio 21 de 2015</v>
      </c>
      <c r="D595" s="3">
        <v>2751.88</v>
      </c>
      <c r="E595" s="3">
        <v>24.650000000000091</v>
      </c>
      <c r="F595" t="str">
        <f t="shared" si="45"/>
        <v>2015</v>
      </c>
      <c r="G595" t="str">
        <f t="shared" si="46"/>
        <v>Julio</v>
      </c>
      <c r="H595" t="str">
        <f t="shared" si="47"/>
        <v>21</v>
      </c>
    </row>
    <row r="596" spans="1:8" x14ac:dyDescent="0.3">
      <c r="A596" t="str">
        <f t="shared" si="48"/>
        <v>Julio de 2015</v>
      </c>
      <c r="B596" s="1" t="s">
        <v>2976</v>
      </c>
      <c r="C596" s="1" t="str">
        <f t="shared" si="49"/>
        <v>Julio 22 de 2015</v>
      </c>
      <c r="D596" s="3">
        <v>2765.1</v>
      </c>
      <c r="E596" s="3">
        <v>13.2199999999998</v>
      </c>
      <c r="F596" t="str">
        <f t="shared" si="45"/>
        <v>2015</v>
      </c>
      <c r="G596" t="str">
        <f t="shared" si="46"/>
        <v>Julio</v>
      </c>
      <c r="H596" t="str">
        <f t="shared" si="47"/>
        <v>22</v>
      </c>
    </row>
    <row r="597" spans="1:8" x14ac:dyDescent="0.3">
      <c r="A597" t="str">
        <f t="shared" si="48"/>
        <v>Julio de 2015</v>
      </c>
      <c r="B597" s="1" t="s">
        <v>2977</v>
      </c>
      <c r="C597" s="1" t="str">
        <f t="shared" si="49"/>
        <v>Julio 23 de 2015</v>
      </c>
      <c r="D597" s="3">
        <v>2790.26</v>
      </c>
      <c r="E597" s="3">
        <v>25.160000000000309</v>
      </c>
      <c r="F597" t="str">
        <f t="shared" si="45"/>
        <v>2015</v>
      </c>
      <c r="G597" t="str">
        <f t="shared" si="46"/>
        <v>Julio</v>
      </c>
      <c r="H597" t="str">
        <f t="shared" si="47"/>
        <v>23</v>
      </c>
    </row>
    <row r="598" spans="1:8" x14ac:dyDescent="0.3">
      <c r="A598" t="str">
        <f t="shared" si="48"/>
        <v>Julio de 2015</v>
      </c>
      <c r="B598" s="1" t="s">
        <v>2978</v>
      </c>
      <c r="C598" s="1" t="str">
        <f t="shared" si="49"/>
        <v>Julio 24 de 2015</v>
      </c>
      <c r="D598" s="3">
        <v>2807.36</v>
      </c>
      <c r="E598" s="3">
        <v>17.099999999999909</v>
      </c>
      <c r="F598" t="str">
        <f t="shared" si="45"/>
        <v>2015</v>
      </c>
      <c r="G598" t="str">
        <f t="shared" si="46"/>
        <v>Julio</v>
      </c>
      <c r="H598" t="str">
        <f t="shared" si="47"/>
        <v>24</v>
      </c>
    </row>
    <row r="599" spans="1:8" x14ac:dyDescent="0.3">
      <c r="A599" t="str">
        <f t="shared" si="48"/>
        <v>Julio de 2015</v>
      </c>
      <c r="B599" s="1" t="s">
        <v>2979</v>
      </c>
      <c r="C599" s="1" t="str">
        <f t="shared" si="49"/>
        <v>Julio 27 de 2015</v>
      </c>
      <c r="D599" s="3">
        <v>2857.46</v>
      </c>
      <c r="E599" s="3">
        <v>50.099999999999909</v>
      </c>
      <c r="F599" t="str">
        <f t="shared" si="45"/>
        <v>2015</v>
      </c>
      <c r="G599" t="str">
        <f t="shared" si="46"/>
        <v>Julio</v>
      </c>
      <c r="H599" t="str">
        <f t="shared" si="47"/>
        <v>27</v>
      </c>
    </row>
    <row r="600" spans="1:8" x14ac:dyDescent="0.3">
      <c r="A600" t="str">
        <f t="shared" si="48"/>
        <v>Julio de 2015</v>
      </c>
      <c r="B600" s="1" t="s">
        <v>2980</v>
      </c>
      <c r="C600" s="1" t="str">
        <f t="shared" si="49"/>
        <v>Julio 28 de 2015</v>
      </c>
      <c r="D600" s="3">
        <v>2854.13</v>
      </c>
      <c r="E600" s="3">
        <v>-3.3299999999999272</v>
      </c>
      <c r="F600" t="str">
        <f t="shared" si="45"/>
        <v>2015</v>
      </c>
      <c r="G600" t="str">
        <f t="shared" si="46"/>
        <v>Julio</v>
      </c>
      <c r="H600" t="str">
        <f t="shared" si="47"/>
        <v>28</v>
      </c>
    </row>
    <row r="601" spans="1:8" x14ac:dyDescent="0.3">
      <c r="A601" t="str">
        <f t="shared" si="48"/>
        <v>Julio de 2015</v>
      </c>
      <c r="B601" s="1" t="s">
        <v>2981</v>
      </c>
      <c r="C601" s="1" t="str">
        <f t="shared" si="49"/>
        <v>Julio 29 de 2015</v>
      </c>
      <c r="D601" s="3">
        <v>2855.44</v>
      </c>
      <c r="E601" s="3">
        <v>1.3099999999999454</v>
      </c>
      <c r="F601" t="str">
        <f t="shared" si="45"/>
        <v>2015</v>
      </c>
      <c r="G601" t="str">
        <f t="shared" si="46"/>
        <v>Julio</v>
      </c>
      <c r="H601" t="str">
        <f t="shared" si="47"/>
        <v>29</v>
      </c>
    </row>
    <row r="602" spans="1:8" x14ac:dyDescent="0.3">
      <c r="A602" t="str">
        <f t="shared" si="48"/>
        <v>Julio de 2015</v>
      </c>
      <c r="B602" s="1" t="s">
        <v>2982</v>
      </c>
      <c r="C602" s="1" t="str">
        <f t="shared" si="49"/>
        <v>Julio 30 de 2015</v>
      </c>
      <c r="D602" s="3">
        <v>2866.04</v>
      </c>
      <c r="E602" s="3">
        <v>10.599999999999909</v>
      </c>
      <c r="F602" t="str">
        <f t="shared" si="45"/>
        <v>2015</v>
      </c>
      <c r="G602" t="str">
        <f t="shared" si="46"/>
        <v>Julio</v>
      </c>
      <c r="H602" t="str">
        <f t="shared" si="47"/>
        <v>30</v>
      </c>
    </row>
    <row r="603" spans="1:8" x14ac:dyDescent="0.3">
      <c r="A603" t="str">
        <f t="shared" si="48"/>
        <v>Julio de 2015</v>
      </c>
      <c r="B603" s="1" t="s">
        <v>2983</v>
      </c>
      <c r="C603" s="1" t="str">
        <f t="shared" si="49"/>
        <v>Julio 31 de 2015</v>
      </c>
      <c r="D603" s="3">
        <v>2855.44</v>
      </c>
      <c r="E603" s="3">
        <v>-10.599999999999909</v>
      </c>
      <c r="F603" t="str">
        <f t="shared" si="45"/>
        <v>2015</v>
      </c>
      <c r="G603" t="str">
        <f t="shared" si="46"/>
        <v>Julio</v>
      </c>
      <c r="H603" t="str">
        <f t="shared" si="47"/>
        <v>31</v>
      </c>
    </row>
    <row r="604" spans="1:8" x14ac:dyDescent="0.3">
      <c r="A604" t="str">
        <f t="shared" si="48"/>
        <v>Agosto de 2015</v>
      </c>
      <c r="B604" s="1" t="s">
        <v>2984</v>
      </c>
      <c r="C604" s="1" t="str">
        <f t="shared" si="49"/>
        <v>Agosto 3 de 2015</v>
      </c>
      <c r="D604" s="3">
        <v>2862.51</v>
      </c>
      <c r="E604" s="3">
        <v>7.0700000000001637</v>
      </c>
      <c r="F604" t="str">
        <f t="shared" si="45"/>
        <v>2015</v>
      </c>
      <c r="G604" t="str">
        <f t="shared" si="46"/>
        <v>Agosto</v>
      </c>
      <c r="H604" t="str">
        <f t="shared" si="47"/>
        <v>3</v>
      </c>
    </row>
    <row r="605" spans="1:8" x14ac:dyDescent="0.3">
      <c r="A605" t="str">
        <f t="shared" si="48"/>
        <v>Agosto de 2015</v>
      </c>
      <c r="B605" s="1" t="s">
        <v>2985</v>
      </c>
      <c r="C605" s="1" t="str">
        <f t="shared" si="49"/>
        <v>Agosto 4 de 2015</v>
      </c>
      <c r="D605" s="3">
        <v>2902.98</v>
      </c>
      <c r="E605" s="3">
        <v>40.4699999999998</v>
      </c>
      <c r="F605" t="str">
        <f t="shared" si="45"/>
        <v>2015</v>
      </c>
      <c r="G605" t="str">
        <f t="shared" si="46"/>
        <v>Agosto</v>
      </c>
      <c r="H605" t="str">
        <f t="shared" si="47"/>
        <v>4</v>
      </c>
    </row>
    <row r="606" spans="1:8" x14ac:dyDescent="0.3">
      <c r="A606" t="str">
        <f t="shared" si="48"/>
        <v>Agosto de 2015</v>
      </c>
      <c r="B606" s="1" t="s">
        <v>2986</v>
      </c>
      <c r="C606" s="1" t="str">
        <f t="shared" si="49"/>
        <v>Agosto 5 de 2015</v>
      </c>
      <c r="D606" s="3">
        <v>2906.95</v>
      </c>
      <c r="E606" s="3">
        <v>3.9699999999997999</v>
      </c>
      <c r="F606" t="str">
        <f t="shared" si="45"/>
        <v>2015</v>
      </c>
      <c r="G606" t="str">
        <f t="shared" si="46"/>
        <v>Agosto</v>
      </c>
      <c r="H606" t="str">
        <f t="shared" si="47"/>
        <v>5</v>
      </c>
    </row>
    <row r="607" spans="1:8" x14ac:dyDescent="0.3">
      <c r="A607" t="str">
        <f t="shared" si="48"/>
        <v>Agosto de 2015</v>
      </c>
      <c r="B607" s="1" t="s">
        <v>2987</v>
      </c>
      <c r="C607" s="1" t="str">
        <f t="shared" si="49"/>
        <v>Agosto 6 de 2015</v>
      </c>
      <c r="D607" s="3">
        <v>2945.97</v>
      </c>
      <c r="E607" s="3">
        <v>39.019999999999982</v>
      </c>
      <c r="F607" t="str">
        <f t="shared" si="45"/>
        <v>2015</v>
      </c>
      <c r="G607" t="str">
        <f t="shared" si="46"/>
        <v>Agosto</v>
      </c>
      <c r="H607" t="str">
        <f t="shared" si="47"/>
        <v>6</v>
      </c>
    </row>
    <row r="608" spans="1:8" x14ac:dyDescent="0.3">
      <c r="A608" t="str">
        <f t="shared" si="48"/>
        <v>Agosto de 2015</v>
      </c>
      <c r="B608" s="1" t="s">
        <v>2988</v>
      </c>
      <c r="C608" s="1" t="str">
        <f t="shared" si="49"/>
        <v>Agosto 10 de 2015</v>
      </c>
      <c r="D608" s="3">
        <v>2955.31</v>
      </c>
      <c r="E608" s="3">
        <v>9.3400000000001455</v>
      </c>
      <c r="F608" t="str">
        <f t="shared" si="45"/>
        <v>2015</v>
      </c>
      <c r="G608" t="str">
        <f t="shared" si="46"/>
        <v>Agosto</v>
      </c>
      <c r="H608" t="str">
        <f t="shared" si="47"/>
        <v>10</v>
      </c>
    </row>
    <row r="609" spans="1:8" x14ac:dyDescent="0.3">
      <c r="A609" t="str">
        <f t="shared" si="48"/>
        <v>Agosto de 2015</v>
      </c>
      <c r="B609" s="1" t="s">
        <v>2989</v>
      </c>
      <c r="C609" s="1" t="str">
        <f t="shared" si="49"/>
        <v>Agosto 11 de 2015</v>
      </c>
      <c r="D609" s="3">
        <v>2913.45</v>
      </c>
      <c r="E609" s="3">
        <v>-41.860000000000127</v>
      </c>
      <c r="F609" t="str">
        <f t="shared" si="45"/>
        <v>2015</v>
      </c>
      <c r="G609" t="str">
        <f t="shared" si="46"/>
        <v>Agosto</v>
      </c>
      <c r="H609" t="str">
        <f t="shared" si="47"/>
        <v>11</v>
      </c>
    </row>
    <row r="610" spans="1:8" x14ac:dyDescent="0.3">
      <c r="A610" t="str">
        <f t="shared" si="48"/>
        <v>Agosto de 2015</v>
      </c>
      <c r="B610" s="1" t="s">
        <v>2990</v>
      </c>
      <c r="C610" s="1" t="str">
        <f t="shared" si="49"/>
        <v>Agosto 12 de 2015</v>
      </c>
      <c r="D610" s="3">
        <v>2943.97</v>
      </c>
      <c r="E610" s="3">
        <v>30.519999999999982</v>
      </c>
      <c r="F610" t="str">
        <f t="shared" si="45"/>
        <v>2015</v>
      </c>
      <c r="G610" t="str">
        <f t="shared" si="46"/>
        <v>Agosto</v>
      </c>
      <c r="H610" t="str">
        <f t="shared" si="47"/>
        <v>12</v>
      </c>
    </row>
    <row r="611" spans="1:8" x14ac:dyDescent="0.3">
      <c r="A611" t="str">
        <f t="shared" si="48"/>
        <v>Agosto de 2015</v>
      </c>
      <c r="B611" s="1" t="s">
        <v>2991</v>
      </c>
      <c r="C611" s="1" t="str">
        <f t="shared" si="49"/>
        <v>Agosto 13 de 2015</v>
      </c>
      <c r="D611" s="3">
        <v>2937.63</v>
      </c>
      <c r="E611" s="3">
        <v>-6.3399999999996908</v>
      </c>
      <c r="F611" t="str">
        <f t="shared" si="45"/>
        <v>2015</v>
      </c>
      <c r="G611" t="str">
        <f t="shared" si="46"/>
        <v>Agosto</v>
      </c>
      <c r="H611" t="str">
        <f t="shared" si="47"/>
        <v>13</v>
      </c>
    </row>
    <row r="612" spans="1:8" x14ac:dyDescent="0.3">
      <c r="A612" t="str">
        <f t="shared" si="48"/>
        <v>Agosto de 2015</v>
      </c>
      <c r="B612" s="1" t="s">
        <v>2992</v>
      </c>
      <c r="C612" s="1" t="str">
        <f t="shared" si="49"/>
        <v>Agosto 14 de 2015</v>
      </c>
      <c r="D612" s="3">
        <v>2966.12</v>
      </c>
      <c r="E612" s="3">
        <v>28.489999999999782</v>
      </c>
      <c r="F612" t="str">
        <f t="shared" si="45"/>
        <v>2015</v>
      </c>
      <c r="G612" t="str">
        <f t="shared" si="46"/>
        <v>Agosto</v>
      </c>
      <c r="H612" t="str">
        <f t="shared" si="47"/>
        <v>14</v>
      </c>
    </row>
    <row r="613" spans="1:8" x14ac:dyDescent="0.3">
      <c r="A613" t="str">
        <f t="shared" si="48"/>
        <v>Agosto de 2015</v>
      </c>
      <c r="B613" s="1" t="s">
        <v>2993</v>
      </c>
      <c r="C613" s="1" t="str">
        <f t="shared" si="49"/>
        <v>Agosto 18 de 2015</v>
      </c>
      <c r="D613" s="3">
        <v>2983.12</v>
      </c>
      <c r="E613" s="3">
        <v>17</v>
      </c>
      <c r="F613" t="str">
        <f t="shared" si="45"/>
        <v>2015</v>
      </c>
      <c r="G613" t="str">
        <f t="shared" si="46"/>
        <v>Agosto</v>
      </c>
      <c r="H613" t="str">
        <f t="shared" si="47"/>
        <v>18</v>
      </c>
    </row>
    <row r="614" spans="1:8" x14ac:dyDescent="0.3">
      <c r="A614" t="str">
        <f t="shared" si="48"/>
        <v>Agosto de 2015</v>
      </c>
      <c r="B614" s="1" t="s">
        <v>2994</v>
      </c>
      <c r="C614" s="1" t="str">
        <f t="shared" si="49"/>
        <v>Agosto 19 de 2015</v>
      </c>
      <c r="D614" s="3">
        <v>3003.35</v>
      </c>
      <c r="E614" s="3">
        <v>20.230000000000018</v>
      </c>
      <c r="F614" t="str">
        <f t="shared" si="45"/>
        <v>2015</v>
      </c>
      <c r="G614" t="str">
        <f t="shared" si="46"/>
        <v>Agosto</v>
      </c>
      <c r="H614" t="str">
        <f t="shared" si="47"/>
        <v>19</v>
      </c>
    </row>
    <row r="615" spans="1:8" x14ac:dyDescent="0.3">
      <c r="A615" t="str">
        <f t="shared" si="48"/>
        <v>Agosto de 2015</v>
      </c>
      <c r="B615" s="1" t="s">
        <v>2995</v>
      </c>
      <c r="C615" s="1" t="str">
        <f t="shared" si="49"/>
        <v>Agosto 20 de 2015</v>
      </c>
      <c r="D615" s="3">
        <v>3027.2</v>
      </c>
      <c r="E615" s="3">
        <v>23.849999999999909</v>
      </c>
      <c r="F615" t="str">
        <f t="shared" si="45"/>
        <v>2015</v>
      </c>
      <c r="G615" t="str">
        <f t="shared" si="46"/>
        <v>Agosto</v>
      </c>
      <c r="H615" t="str">
        <f t="shared" si="47"/>
        <v>20</v>
      </c>
    </row>
    <row r="616" spans="1:8" x14ac:dyDescent="0.3">
      <c r="A616" t="str">
        <f t="shared" si="48"/>
        <v>Agosto de 2015</v>
      </c>
      <c r="B616" s="1" t="s">
        <v>2996</v>
      </c>
      <c r="C616" s="1" t="str">
        <f t="shared" si="49"/>
        <v>Agosto 21 de 2015</v>
      </c>
      <c r="D616" s="3">
        <v>3053.65</v>
      </c>
      <c r="E616" s="3">
        <v>26.450000000000273</v>
      </c>
      <c r="F616" t="str">
        <f t="shared" si="45"/>
        <v>2015</v>
      </c>
      <c r="G616" t="str">
        <f t="shared" si="46"/>
        <v>Agosto</v>
      </c>
      <c r="H616" t="str">
        <f t="shared" si="47"/>
        <v>21</v>
      </c>
    </row>
    <row r="617" spans="1:8" x14ac:dyDescent="0.3">
      <c r="A617" t="str">
        <f t="shared" si="48"/>
        <v>Agosto de 2015</v>
      </c>
      <c r="B617" s="1" t="s">
        <v>2997</v>
      </c>
      <c r="C617" s="1" t="str">
        <f t="shared" si="49"/>
        <v>Agosto 24 de 2015</v>
      </c>
      <c r="D617" s="3">
        <v>3102.6</v>
      </c>
      <c r="E617" s="3">
        <v>48.949999999999818</v>
      </c>
      <c r="F617" t="str">
        <f t="shared" si="45"/>
        <v>2015</v>
      </c>
      <c r="G617" t="str">
        <f t="shared" si="46"/>
        <v>Agosto</v>
      </c>
      <c r="H617" t="str">
        <f t="shared" si="47"/>
        <v>24</v>
      </c>
    </row>
    <row r="618" spans="1:8" x14ac:dyDescent="0.3">
      <c r="A618" t="str">
        <f t="shared" si="48"/>
        <v>Agosto de 2015</v>
      </c>
      <c r="B618" s="1" t="s">
        <v>2998</v>
      </c>
      <c r="C618" s="1" t="str">
        <f t="shared" si="49"/>
        <v>Agosto 25 de 2015</v>
      </c>
      <c r="D618" s="3">
        <v>3208.37</v>
      </c>
      <c r="E618" s="3">
        <v>105.76999999999998</v>
      </c>
      <c r="F618" t="str">
        <f t="shared" si="45"/>
        <v>2015</v>
      </c>
      <c r="G618" t="str">
        <f t="shared" si="46"/>
        <v>Agosto</v>
      </c>
      <c r="H618" t="str">
        <f t="shared" si="47"/>
        <v>25</v>
      </c>
    </row>
    <row r="619" spans="1:8" x14ac:dyDescent="0.3">
      <c r="A619" t="str">
        <f t="shared" si="48"/>
        <v>Agosto de 2015</v>
      </c>
      <c r="B619" s="1" t="s">
        <v>2999</v>
      </c>
      <c r="C619" s="1" t="str">
        <f t="shared" si="49"/>
        <v>Agosto 26 de 2015</v>
      </c>
      <c r="D619" s="3">
        <v>3194.24</v>
      </c>
      <c r="E619" s="3">
        <v>-14.130000000000109</v>
      </c>
      <c r="F619" t="str">
        <f t="shared" si="45"/>
        <v>2015</v>
      </c>
      <c r="G619" t="str">
        <f t="shared" si="46"/>
        <v>Agosto</v>
      </c>
      <c r="H619" t="str">
        <f t="shared" si="47"/>
        <v>26</v>
      </c>
    </row>
    <row r="620" spans="1:8" x14ac:dyDescent="0.3">
      <c r="A620" t="str">
        <f t="shared" si="48"/>
        <v>Agosto de 2015</v>
      </c>
      <c r="B620" s="1" t="s">
        <v>3000</v>
      </c>
      <c r="C620" s="1" t="str">
        <f t="shared" si="49"/>
        <v>Agosto 27 de 2015</v>
      </c>
      <c r="D620" s="3">
        <v>3238.51</v>
      </c>
      <c r="E620" s="3">
        <v>44.270000000000437</v>
      </c>
      <c r="F620" t="str">
        <f t="shared" si="45"/>
        <v>2015</v>
      </c>
      <c r="G620" t="str">
        <f t="shared" si="46"/>
        <v>Agosto</v>
      </c>
      <c r="H620" t="str">
        <f t="shared" si="47"/>
        <v>27</v>
      </c>
    </row>
    <row r="621" spans="1:8" x14ac:dyDescent="0.3">
      <c r="A621" t="str">
        <f t="shared" si="48"/>
        <v>Agosto de 2015</v>
      </c>
      <c r="B621" s="1" t="s">
        <v>3001</v>
      </c>
      <c r="C621" s="1" t="str">
        <f t="shared" si="49"/>
        <v>Agosto 28 de 2015</v>
      </c>
      <c r="D621" s="3">
        <v>3195.47</v>
      </c>
      <c r="E621" s="3">
        <v>-43.040000000000418</v>
      </c>
      <c r="F621" t="str">
        <f t="shared" si="45"/>
        <v>2015</v>
      </c>
      <c r="G621" t="str">
        <f t="shared" si="46"/>
        <v>Agosto</v>
      </c>
      <c r="H621" t="str">
        <f t="shared" si="47"/>
        <v>28</v>
      </c>
    </row>
    <row r="622" spans="1:8" x14ac:dyDescent="0.3">
      <c r="A622" t="str">
        <f t="shared" si="48"/>
        <v>Agosto de 2015</v>
      </c>
      <c r="B622" s="1" t="s">
        <v>3002</v>
      </c>
      <c r="C622" s="1" t="str">
        <f t="shared" si="49"/>
        <v>Agosto 31 de 2015</v>
      </c>
      <c r="D622" s="3">
        <v>3101.01</v>
      </c>
      <c r="E622" s="3">
        <v>-94.459999999999582</v>
      </c>
      <c r="F622" t="str">
        <f t="shared" si="45"/>
        <v>2015</v>
      </c>
      <c r="G622" t="str">
        <f t="shared" si="46"/>
        <v>Agosto</v>
      </c>
      <c r="H622" t="str">
        <f t="shared" si="47"/>
        <v>31</v>
      </c>
    </row>
    <row r="623" spans="1:8" ht="28.8" x14ac:dyDescent="0.3">
      <c r="A623" t="str">
        <f t="shared" si="48"/>
        <v>Septiembre de 2015</v>
      </c>
      <c r="B623" s="1" t="s">
        <v>3003</v>
      </c>
      <c r="C623" s="1" t="str">
        <f t="shared" si="49"/>
        <v>Septiembre 1 de 2015</v>
      </c>
      <c r="D623" s="3">
        <v>3079.97</v>
      </c>
      <c r="E623" s="3">
        <v>-21.040000000000418</v>
      </c>
      <c r="F623" t="str">
        <f t="shared" si="45"/>
        <v>2015</v>
      </c>
      <c r="G623" t="str">
        <f t="shared" si="46"/>
        <v>Septiembre</v>
      </c>
      <c r="H623" t="str">
        <f t="shared" si="47"/>
        <v>1</v>
      </c>
    </row>
    <row r="624" spans="1:8" ht="28.8" x14ac:dyDescent="0.3">
      <c r="A624" t="str">
        <f t="shared" si="48"/>
        <v>Septiembre de 2015</v>
      </c>
      <c r="B624" s="1" t="s">
        <v>3004</v>
      </c>
      <c r="C624" s="1" t="str">
        <f t="shared" si="49"/>
        <v>Septiembre 2 de 2015</v>
      </c>
      <c r="D624" s="3">
        <v>3093.64</v>
      </c>
      <c r="E624" s="3">
        <v>13.670000000000073</v>
      </c>
      <c r="F624" t="str">
        <f t="shared" si="45"/>
        <v>2015</v>
      </c>
      <c r="G624" t="str">
        <f t="shared" si="46"/>
        <v>Septiembre</v>
      </c>
      <c r="H624" t="str">
        <f t="shared" si="47"/>
        <v>2</v>
      </c>
    </row>
    <row r="625" spans="1:8" ht="28.8" x14ac:dyDescent="0.3">
      <c r="A625" t="str">
        <f t="shared" si="48"/>
        <v>Septiembre de 2015</v>
      </c>
      <c r="B625" s="1" t="s">
        <v>3005</v>
      </c>
      <c r="C625" s="1" t="str">
        <f t="shared" si="49"/>
        <v>Septiembre 3 de 2015</v>
      </c>
      <c r="D625" s="3">
        <v>3142.34</v>
      </c>
      <c r="E625" s="3">
        <v>48.700000000000273</v>
      </c>
      <c r="F625" t="str">
        <f t="shared" si="45"/>
        <v>2015</v>
      </c>
      <c r="G625" t="str">
        <f t="shared" si="46"/>
        <v>Septiembre</v>
      </c>
      <c r="H625" t="str">
        <f t="shared" si="47"/>
        <v>3</v>
      </c>
    </row>
    <row r="626" spans="1:8" ht="28.8" x14ac:dyDescent="0.3">
      <c r="A626" t="str">
        <f t="shared" si="48"/>
        <v>Septiembre de 2015</v>
      </c>
      <c r="B626" s="1" t="s">
        <v>3006</v>
      </c>
      <c r="C626" s="1" t="str">
        <f t="shared" si="49"/>
        <v>Septiembre 4 de 2015</v>
      </c>
      <c r="D626" s="3">
        <v>3119.93</v>
      </c>
      <c r="E626" s="3">
        <v>-22.410000000000309</v>
      </c>
      <c r="F626" t="str">
        <f t="shared" si="45"/>
        <v>2015</v>
      </c>
      <c r="G626" t="str">
        <f t="shared" si="46"/>
        <v>Septiembre</v>
      </c>
      <c r="H626" t="str">
        <f t="shared" si="47"/>
        <v>4</v>
      </c>
    </row>
    <row r="627" spans="1:8" ht="28.8" x14ac:dyDescent="0.3">
      <c r="A627" t="str">
        <f t="shared" si="48"/>
        <v>Septiembre de 2015</v>
      </c>
      <c r="B627" s="1" t="s">
        <v>3007</v>
      </c>
      <c r="C627" s="1" t="str">
        <f t="shared" si="49"/>
        <v>Septiembre 7 de 2015</v>
      </c>
      <c r="D627" s="3">
        <v>3113.55</v>
      </c>
      <c r="E627" s="3">
        <v>-6.3799999999996544</v>
      </c>
      <c r="F627" t="str">
        <f t="shared" si="45"/>
        <v>2015</v>
      </c>
      <c r="G627" t="str">
        <f t="shared" si="46"/>
        <v>Septiembre</v>
      </c>
      <c r="H627" t="str">
        <f t="shared" si="47"/>
        <v>7</v>
      </c>
    </row>
    <row r="628" spans="1:8" ht="28.8" x14ac:dyDescent="0.3">
      <c r="A628" t="str">
        <f t="shared" si="48"/>
        <v>Septiembre de 2015</v>
      </c>
      <c r="B628" s="1" t="s">
        <v>3008</v>
      </c>
      <c r="C628" s="1" t="str">
        <f t="shared" si="49"/>
        <v>Septiembre 8 de 2015</v>
      </c>
      <c r="D628" s="3">
        <v>3113.55</v>
      </c>
      <c r="E628" s="3">
        <v>0</v>
      </c>
      <c r="F628" t="str">
        <f t="shared" si="45"/>
        <v>2015</v>
      </c>
      <c r="G628" t="str">
        <f t="shared" si="46"/>
        <v>Septiembre</v>
      </c>
      <c r="H628" t="str">
        <f t="shared" si="47"/>
        <v>8</v>
      </c>
    </row>
    <row r="629" spans="1:8" ht="28.8" x14ac:dyDescent="0.3">
      <c r="A629" t="str">
        <f t="shared" si="48"/>
        <v>Septiembre de 2015</v>
      </c>
      <c r="B629" s="1" t="s">
        <v>3009</v>
      </c>
      <c r="C629" s="1" t="str">
        <f t="shared" si="49"/>
        <v>Septiembre 9 de 2015</v>
      </c>
      <c r="D629" s="3">
        <v>3138.46</v>
      </c>
      <c r="E629" s="3">
        <v>24.909999999999854</v>
      </c>
      <c r="F629" t="str">
        <f t="shared" si="45"/>
        <v>2015</v>
      </c>
      <c r="G629" t="str">
        <f t="shared" si="46"/>
        <v>Septiembre</v>
      </c>
      <c r="H629" t="str">
        <f t="shared" si="47"/>
        <v>9</v>
      </c>
    </row>
    <row r="630" spans="1:8" ht="28.8" x14ac:dyDescent="0.3">
      <c r="A630" t="str">
        <f t="shared" si="48"/>
        <v>Septiembre de 2015</v>
      </c>
      <c r="B630" s="1" t="s">
        <v>3010</v>
      </c>
      <c r="C630" s="1" t="str">
        <f t="shared" si="49"/>
        <v>Septiembre 10 de 2015</v>
      </c>
      <c r="D630" s="3">
        <v>3105.4</v>
      </c>
      <c r="E630" s="3">
        <v>-33.059999999999945</v>
      </c>
      <c r="F630" t="str">
        <f t="shared" si="45"/>
        <v>2015</v>
      </c>
      <c r="G630" t="str">
        <f t="shared" si="46"/>
        <v>Septiembre</v>
      </c>
      <c r="H630" t="str">
        <f t="shared" si="47"/>
        <v>10</v>
      </c>
    </row>
    <row r="631" spans="1:8" ht="28.8" x14ac:dyDescent="0.3">
      <c r="A631" t="str">
        <f t="shared" si="48"/>
        <v>Septiembre de 2015</v>
      </c>
      <c r="B631" s="1" t="s">
        <v>3011</v>
      </c>
      <c r="C631" s="1" t="str">
        <f t="shared" si="49"/>
        <v>Septiembre 11 de 2015</v>
      </c>
      <c r="D631" s="3">
        <v>3080.57</v>
      </c>
      <c r="E631" s="3">
        <v>-24.829999999999927</v>
      </c>
      <c r="F631" t="str">
        <f t="shared" si="45"/>
        <v>2015</v>
      </c>
      <c r="G631" t="str">
        <f t="shared" si="46"/>
        <v>Septiembre</v>
      </c>
      <c r="H631" t="str">
        <f t="shared" si="47"/>
        <v>11</v>
      </c>
    </row>
    <row r="632" spans="1:8" ht="28.8" x14ac:dyDescent="0.3">
      <c r="A632" t="str">
        <f t="shared" si="48"/>
        <v>Septiembre de 2015</v>
      </c>
      <c r="B632" s="1" t="s">
        <v>3012</v>
      </c>
      <c r="C632" s="1" t="str">
        <f t="shared" si="49"/>
        <v>Septiembre 14 de 2015</v>
      </c>
      <c r="D632" s="3">
        <v>3012.96</v>
      </c>
      <c r="E632" s="3">
        <v>-67.610000000000127</v>
      </c>
      <c r="F632" t="str">
        <f t="shared" si="45"/>
        <v>2015</v>
      </c>
      <c r="G632" t="str">
        <f t="shared" si="46"/>
        <v>Septiembre</v>
      </c>
      <c r="H632" t="str">
        <f t="shared" si="47"/>
        <v>14</v>
      </c>
    </row>
    <row r="633" spans="1:8" ht="28.8" x14ac:dyDescent="0.3">
      <c r="A633" t="str">
        <f t="shared" si="48"/>
        <v>Septiembre de 2015</v>
      </c>
      <c r="B633" s="1" t="s">
        <v>3013</v>
      </c>
      <c r="C633" s="1" t="str">
        <f t="shared" si="49"/>
        <v>Septiembre 15 de 2015</v>
      </c>
      <c r="D633" s="3">
        <v>3032.59</v>
      </c>
      <c r="E633" s="3">
        <v>19.630000000000109</v>
      </c>
      <c r="F633" t="str">
        <f t="shared" si="45"/>
        <v>2015</v>
      </c>
      <c r="G633" t="str">
        <f t="shared" si="46"/>
        <v>Septiembre</v>
      </c>
      <c r="H633" t="str">
        <f t="shared" si="47"/>
        <v>15</v>
      </c>
    </row>
    <row r="634" spans="1:8" ht="28.8" x14ac:dyDescent="0.3">
      <c r="A634" t="str">
        <f t="shared" si="48"/>
        <v>Septiembre de 2015</v>
      </c>
      <c r="B634" s="1" t="s">
        <v>3014</v>
      </c>
      <c r="C634" s="1" t="str">
        <f t="shared" si="49"/>
        <v>Septiembre 16 de 2015</v>
      </c>
      <c r="D634" s="3">
        <v>3025.28</v>
      </c>
      <c r="E634" s="3">
        <v>-7.3099999999999454</v>
      </c>
      <c r="F634" t="str">
        <f t="shared" si="45"/>
        <v>2015</v>
      </c>
      <c r="G634" t="str">
        <f t="shared" si="46"/>
        <v>Septiembre</v>
      </c>
      <c r="H634" t="str">
        <f t="shared" si="47"/>
        <v>16</v>
      </c>
    </row>
    <row r="635" spans="1:8" ht="28.8" x14ac:dyDescent="0.3">
      <c r="A635" t="str">
        <f t="shared" si="48"/>
        <v>Septiembre de 2015</v>
      </c>
      <c r="B635" s="1" t="s">
        <v>3015</v>
      </c>
      <c r="C635" s="1" t="str">
        <f t="shared" si="49"/>
        <v>Septiembre 17 de 2015</v>
      </c>
      <c r="D635" s="3">
        <v>2989.04</v>
      </c>
      <c r="E635" s="3">
        <v>-36.240000000000236</v>
      </c>
      <c r="F635" t="str">
        <f t="shared" si="45"/>
        <v>2015</v>
      </c>
      <c r="G635" t="str">
        <f t="shared" si="46"/>
        <v>Septiembre</v>
      </c>
      <c r="H635" t="str">
        <f t="shared" si="47"/>
        <v>17</v>
      </c>
    </row>
    <row r="636" spans="1:8" ht="28.8" x14ac:dyDescent="0.3">
      <c r="A636" t="str">
        <f t="shared" si="48"/>
        <v>Septiembre de 2015</v>
      </c>
      <c r="B636" s="1" t="s">
        <v>3016</v>
      </c>
      <c r="C636" s="1" t="str">
        <f t="shared" si="49"/>
        <v>Septiembre 18 de 2015</v>
      </c>
      <c r="D636" s="3">
        <v>2975.13</v>
      </c>
      <c r="E636" s="3">
        <v>-13.909999999999854</v>
      </c>
      <c r="F636" t="str">
        <f t="shared" si="45"/>
        <v>2015</v>
      </c>
      <c r="G636" t="str">
        <f t="shared" si="46"/>
        <v>Septiembre</v>
      </c>
      <c r="H636" t="str">
        <f t="shared" si="47"/>
        <v>18</v>
      </c>
    </row>
    <row r="637" spans="1:8" ht="28.8" x14ac:dyDescent="0.3">
      <c r="A637" t="str">
        <f t="shared" si="48"/>
        <v>Septiembre de 2015</v>
      </c>
      <c r="B637" s="1" t="s">
        <v>3017</v>
      </c>
      <c r="C637" s="1" t="str">
        <f t="shared" si="49"/>
        <v>Septiembre 21 de 2015</v>
      </c>
      <c r="D637" s="3">
        <v>2984.9</v>
      </c>
      <c r="E637" s="3">
        <v>9.7699999999999818</v>
      </c>
      <c r="F637" t="str">
        <f t="shared" si="45"/>
        <v>2015</v>
      </c>
      <c r="G637" t="str">
        <f t="shared" si="46"/>
        <v>Septiembre</v>
      </c>
      <c r="H637" t="str">
        <f t="shared" si="47"/>
        <v>21</v>
      </c>
    </row>
    <row r="638" spans="1:8" ht="28.8" x14ac:dyDescent="0.3">
      <c r="A638" t="str">
        <f t="shared" si="48"/>
        <v>Septiembre de 2015</v>
      </c>
      <c r="B638" s="1" t="s">
        <v>3018</v>
      </c>
      <c r="C638" s="1" t="str">
        <f t="shared" si="49"/>
        <v>Septiembre 22 de 2015</v>
      </c>
      <c r="D638" s="3">
        <v>3001.68</v>
      </c>
      <c r="E638" s="3">
        <v>16.779999999999745</v>
      </c>
      <c r="F638" t="str">
        <f t="shared" si="45"/>
        <v>2015</v>
      </c>
      <c r="G638" t="str">
        <f t="shared" si="46"/>
        <v>Septiembre</v>
      </c>
      <c r="H638" t="str">
        <f t="shared" si="47"/>
        <v>22</v>
      </c>
    </row>
    <row r="639" spans="1:8" ht="28.8" x14ac:dyDescent="0.3">
      <c r="A639" t="str">
        <f t="shared" si="48"/>
        <v>Septiembre de 2015</v>
      </c>
      <c r="B639" s="1" t="s">
        <v>3019</v>
      </c>
      <c r="C639" s="1" t="str">
        <f t="shared" si="49"/>
        <v>Septiembre 23 de 2015</v>
      </c>
      <c r="D639" s="3">
        <v>3065.74</v>
      </c>
      <c r="E639" s="3">
        <v>64.059999999999945</v>
      </c>
      <c r="F639" t="str">
        <f t="shared" si="45"/>
        <v>2015</v>
      </c>
      <c r="G639" t="str">
        <f t="shared" si="46"/>
        <v>Septiembre</v>
      </c>
      <c r="H639" t="str">
        <f t="shared" si="47"/>
        <v>23</v>
      </c>
    </row>
    <row r="640" spans="1:8" ht="28.8" x14ac:dyDescent="0.3">
      <c r="A640" t="str">
        <f t="shared" si="48"/>
        <v>Septiembre de 2015</v>
      </c>
      <c r="B640" s="1" t="s">
        <v>3020</v>
      </c>
      <c r="C640" s="1" t="str">
        <f t="shared" si="49"/>
        <v>Septiembre 24 de 2015</v>
      </c>
      <c r="D640" s="3">
        <v>3099.28</v>
      </c>
      <c r="E640" s="3">
        <v>33.540000000000418</v>
      </c>
      <c r="F640" t="str">
        <f t="shared" si="45"/>
        <v>2015</v>
      </c>
      <c r="G640" t="str">
        <f t="shared" si="46"/>
        <v>Septiembre</v>
      </c>
      <c r="H640" t="str">
        <f t="shared" si="47"/>
        <v>24</v>
      </c>
    </row>
    <row r="641" spans="1:8" ht="28.8" x14ac:dyDescent="0.3">
      <c r="A641" t="str">
        <f t="shared" si="48"/>
        <v>Septiembre de 2015</v>
      </c>
      <c r="B641" s="1" t="s">
        <v>3021</v>
      </c>
      <c r="C641" s="1" t="str">
        <f t="shared" si="49"/>
        <v>Septiembre 25 de 2015</v>
      </c>
      <c r="D641" s="3">
        <v>3135.17</v>
      </c>
      <c r="E641" s="3">
        <v>35.889999999999873</v>
      </c>
      <c r="F641" t="str">
        <f t="shared" si="45"/>
        <v>2015</v>
      </c>
      <c r="G641" t="str">
        <f t="shared" si="46"/>
        <v>Septiembre</v>
      </c>
      <c r="H641" t="str">
        <f t="shared" si="47"/>
        <v>25</v>
      </c>
    </row>
    <row r="642" spans="1:8" ht="28.8" x14ac:dyDescent="0.3">
      <c r="A642" t="str">
        <f t="shared" si="48"/>
        <v>Septiembre de 2015</v>
      </c>
      <c r="B642" s="1" t="s">
        <v>3022</v>
      </c>
      <c r="C642" s="1" t="str">
        <f t="shared" si="49"/>
        <v>Septiembre 28 de 2015</v>
      </c>
      <c r="D642" s="3">
        <v>3080.44</v>
      </c>
      <c r="E642" s="3">
        <v>-54.730000000000018</v>
      </c>
      <c r="F642" t="str">
        <f t="shared" ref="F642:F705" si="50">RIGHT(B642,4)</f>
        <v>2015</v>
      </c>
      <c r="G642" t="str">
        <f t="shared" ref="G642:G705" si="51">MID(B642,FIND(" ",B642,1)+1,FIND(" ",B642,FIND(" ",B642,1)+1)-FIND(" ",B642,1)-1)</f>
        <v>Septiembre</v>
      </c>
      <c r="H642" t="str">
        <f t="shared" ref="H642:H705" si="52">MID(B642,1,FIND(" ",B642,1)-1)</f>
        <v>28</v>
      </c>
    </row>
    <row r="643" spans="1:8" ht="28.8" x14ac:dyDescent="0.3">
      <c r="A643" t="str">
        <f t="shared" ref="A643:A706" si="53">_xlfn.CONCAT(G643," de ",F643)</f>
        <v>Septiembre de 2015</v>
      </c>
      <c r="B643" s="1" t="s">
        <v>3023</v>
      </c>
      <c r="C643" s="1" t="str">
        <f t="shared" ref="C643:C706" si="54">_xlfn.CONCAT(G643," ",H643," de ",F643)</f>
        <v>Septiembre 29 de 2015</v>
      </c>
      <c r="D643" s="3">
        <v>3096.98</v>
      </c>
      <c r="E643" s="3">
        <v>16.539999999999964</v>
      </c>
      <c r="F643" t="str">
        <f t="shared" si="50"/>
        <v>2015</v>
      </c>
      <c r="G643" t="str">
        <f t="shared" si="51"/>
        <v>Septiembre</v>
      </c>
      <c r="H643" t="str">
        <f t="shared" si="52"/>
        <v>29</v>
      </c>
    </row>
    <row r="644" spans="1:8" ht="28.8" x14ac:dyDescent="0.3">
      <c r="A644" t="str">
        <f t="shared" si="53"/>
        <v>Septiembre de 2015</v>
      </c>
      <c r="B644" s="1" t="s">
        <v>3024</v>
      </c>
      <c r="C644" s="1" t="str">
        <f t="shared" si="54"/>
        <v>Septiembre 30 de 2015</v>
      </c>
      <c r="D644" s="3">
        <v>3121.94</v>
      </c>
      <c r="E644" s="3">
        <v>24.960000000000036</v>
      </c>
      <c r="F644" t="str">
        <f t="shared" si="50"/>
        <v>2015</v>
      </c>
      <c r="G644" t="str">
        <f t="shared" si="51"/>
        <v>Septiembre</v>
      </c>
      <c r="H644" t="str">
        <f t="shared" si="52"/>
        <v>30</v>
      </c>
    </row>
    <row r="645" spans="1:8" ht="28.8" x14ac:dyDescent="0.3">
      <c r="A645" t="str">
        <f t="shared" si="53"/>
        <v>Octubre de 2015</v>
      </c>
      <c r="B645" s="1" t="s">
        <v>3025</v>
      </c>
      <c r="C645" s="1" t="str">
        <f t="shared" si="54"/>
        <v>Octubre 1 de 2015</v>
      </c>
      <c r="D645" s="3">
        <v>3086.75</v>
      </c>
      <c r="E645" s="3">
        <v>-35.190000000000055</v>
      </c>
      <c r="F645" t="str">
        <f t="shared" si="50"/>
        <v>2015</v>
      </c>
      <c r="G645" t="str">
        <f t="shared" si="51"/>
        <v>Octubre</v>
      </c>
      <c r="H645" t="str">
        <f t="shared" si="52"/>
        <v>1</v>
      </c>
    </row>
    <row r="646" spans="1:8" ht="28.8" x14ac:dyDescent="0.3">
      <c r="A646" t="str">
        <f t="shared" si="53"/>
        <v>Octubre de 2015</v>
      </c>
      <c r="B646" s="1" t="s">
        <v>3026</v>
      </c>
      <c r="C646" s="1" t="str">
        <f t="shared" si="54"/>
        <v>Octubre 2 de 2015</v>
      </c>
      <c r="D646" s="3">
        <v>3061.85</v>
      </c>
      <c r="E646" s="3">
        <v>-24.900000000000091</v>
      </c>
      <c r="F646" t="str">
        <f t="shared" si="50"/>
        <v>2015</v>
      </c>
      <c r="G646" t="str">
        <f t="shared" si="51"/>
        <v>Octubre</v>
      </c>
      <c r="H646" t="str">
        <f t="shared" si="52"/>
        <v>2</v>
      </c>
    </row>
    <row r="647" spans="1:8" ht="28.8" x14ac:dyDescent="0.3">
      <c r="A647" t="str">
        <f t="shared" si="53"/>
        <v>Octubre de 2015</v>
      </c>
      <c r="B647" s="1" t="s">
        <v>3027</v>
      </c>
      <c r="C647" s="1" t="str">
        <f t="shared" si="54"/>
        <v>Octubre 5 de 2015</v>
      </c>
      <c r="D647" s="3">
        <v>3034.9</v>
      </c>
      <c r="E647" s="3">
        <v>-26.949999999999818</v>
      </c>
      <c r="F647" t="str">
        <f t="shared" si="50"/>
        <v>2015</v>
      </c>
      <c r="G647" t="str">
        <f t="shared" si="51"/>
        <v>Octubre</v>
      </c>
      <c r="H647" t="str">
        <f t="shared" si="52"/>
        <v>5</v>
      </c>
    </row>
    <row r="648" spans="1:8" ht="28.8" x14ac:dyDescent="0.3">
      <c r="A648" t="str">
        <f t="shared" si="53"/>
        <v>Octubre de 2015</v>
      </c>
      <c r="B648" s="1" t="s">
        <v>3028</v>
      </c>
      <c r="C648" s="1" t="str">
        <f t="shared" si="54"/>
        <v>Octubre 6 de 2015</v>
      </c>
      <c r="D648" s="3">
        <v>2971.15</v>
      </c>
      <c r="E648" s="3">
        <v>-63.75</v>
      </c>
      <c r="F648" t="str">
        <f t="shared" si="50"/>
        <v>2015</v>
      </c>
      <c r="G648" t="str">
        <f t="shared" si="51"/>
        <v>Octubre</v>
      </c>
      <c r="H648" t="str">
        <f t="shared" si="52"/>
        <v>6</v>
      </c>
    </row>
    <row r="649" spans="1:8" ht="28.8" x14ac:dyDescent="0.3">
      <c r="A649" t="str">
        <f t="shared" si="53"/>
        <v>Octubre de 2015</v>
      </c>
      <c r="B649" s="1" t="s">
        <v>3029</v>
      </c>
      <c r="C649" s="1" t="str">
        <f t="shared" si="54"/>
        <v>Octubre 7 de 2015</v>
      </c>
      <c r="D649" s="3">
        <v>2913.74</v>
      </c>
      <c r="E649" s="3">
        <v>-57.410000000000309</v>
      </c>
      <c r="F649" t="str">
        <f t="shared" si="50"/>
        <v>2015</v>
      </c>
      <c r="G649" t="str">
        <f t="shared" si="51"/>
        <v>Octubre</v>
      </c>
      <c r="H649" t="str">
        <f t="shared" si="52"/>
        <v>7</v>
      </c>
    </row>
    <row r="650" spans="1:8" ht="28.8" x14ac:dyDescent="0.3">
      <c r="A650" t="str">
        <f t="shared" si="53"/>
        <v>Octubre de 2015</v>
      </c>
      <c r="B650" s="1" t="s">
        <v>3030</v>
      </c>
      <c r="C650" s="1" t="str">
        <f t="shared" si="54"/>
        <v>Octubre 8 de 2015</v>
      </c>
      <c r="D650" s="3">
        <v>2891.91</v>
      </c>
      <c r="E650" s="3">
        <v>-21.829999999999927</v>
      </c>
      <c r="F650" t="str">
        <f t="shared" si="50"/>
        <v>2015</v>
      </c>
      <c r="G650" t="str">
        <f t="shared" si="51"/>
        <v>Octubre</v>
      </c>
      <c r="H650" t="str">
        <f t="shared" si="52"/>
        <v>8</v>
      </c>
    </row>
    <row r="651" spans="1:8" ht="28.8" x14ac:dyDescent="0.3">
      <c r="A651" t="str">
        <f t="shared" si="53"/>
        <v>Octubre de 2015</v>
      </c>
      <c r="B651" s="1" t="s">
        <v>3031</v>
      </c>
      <c r="C651" s="1" t="str">
        <f t="shared" si="54"/>
        <v>Octubre 9 de 2015</v>
      </c>
      <c r="D651" s="3">
        <v>2887.21</v>
      </c>
      <c r="E651" s="3">
        <v>-4.6999999999998181</v>
      </c>
      <c r="F651" t="str">
        <f t="shared" si="50"/>
        <v>2015</v>
      </c>
      <c r="G651" t="str">
        <f t="shared" si="51"/>
        <v>Octubre</v>
      </c>
      <c r="H651" t="str">
        <f t="shared" si="52"/>
        <v>9</v>
      </c>
    </row>
    <row r="652" spans="1:8" ht="28.8" x14ac:dyDescent="0.3">
      <c r="A652" t="str">
        <f t="shared" si="53"/>
        <v>Octubre de 2015</v>
      </c>
      <c r="B652" s="1" t="s">
        <v>3032</v>
      </c>
      <c r="C652" s="1" t="str">
        <f t="shared" si="54"/>
        <v>Octubre 13 de 2015</v>
      </c>
      <c r="D652" s="3">
        <v>2855.74</v>
      </c>
      <c r="E652" s="3">
        <v>-31.470000000000255</v>
      </c>
      <c r="F652" t="str">
        <f t="shared" si="50"/>
        <v>2015</v>
      </c>
      <c r="G652" t="str">
        <f t="shared" si="51"/>
        <v>Octubre</v>
      </c>
      <c r="H652" t="str">
        <f t="shared" si="52"/>
        <v>13</v>
      </c>
    </row>
    <row r="653" spans="1:8" ht="28.8" x14ac:dyDescent="0.3">
      <c r="A653" t="str">
        <f t="shared" si="53"/>
        <v>Octubre de 2015</v>
      </c>
      <c r="B653" s="1" t="s">
        <v>3033</v>
      </c>
      <c r="C653" s="1" t="str">
        <f t="shared" si="54"/>
        <v>Octubre 14 de 2015</v>
      </c>
      <c r="D653" s="3">
        <v>2910.7</v>
      </c>
      <c r="E653" s="3">
        <v>54.960000000000036</v>
      </c>
      <c r="F653" t="str">
        <f t="shared" si="50"/>
        <v>2015</v>
      </c>
      <c r="G653" t="str">
        <f t="shared" si="51"/>
        <v>Octubre</v>
      </c>
      <c r="H653" t="str">
        <f t="shared" si="52"/>
        <v>14</v>
      </c>
    </row>
    <row r="654" spans="1:8" ht="28.8" x14ac:dyDescent="0.3">
      <c r="A654" t="str">
        <f t="shared" si="53"/>
        <v>Octubre de 2015</v>
      </c>
      <c r="B654" s="1" t="s">
        <v>3034</v>
      </c>
      <c r="C654" s="1" t="str">
        <f t="shared" si="54"/>
        <v>Octubre 15 de 2015</v>
      </c>
      <c r="D654" s="3">
        <v>2928.69</v>
      </c>
      <c r="E654" s="3">
        <v>17.990000000000236</v>
      </c>
      <c r="F654" t="str">
        <f t="shared" si="50"/>
        <v>2015</v>
      </c>
      <c r="G654" t="str">
        <f t="shared" si="51"/>
        <v>Octubre</v>
      </c>
      <c r="H654" t="str">
        <f t="shared" si="52"/>
        <v>15</v>
      </c>
    </row>
    <row r="655" spans="1:8" ht="28.8" x14ac:dyDescent="0.3">
      <c r="A655" t="str">
        <f t="shared" si="53"/>
        <v>Octubre de 2015</v>
      </c>
      <c r="B655" s="1" t="s">
        <v>3035</v>
      </c>
      <c r="C655" s="1" t="str">
        <f t="shared" si="54"/>
        <v>Octubre 16 de 2015</v>
      </c>
      <c r="D655" s="3">
        <v>2908.87</v>
      </c>
      <c r="E655" s="3">
        <v>-19.820000000000164</v>
      </c>
      <c r="F655" t="str">
        <f t="shared" si="50"/>
        <v>2015</v>
      </c>
      <c r="G655" t="str">
        <f t="shared" si="51"/>
        <v>Octubre</v>
      </c>
      <c r="H655" t="str">
        <f t="shared" si="52"/>
        <v>16</v>
      </c>
    </row>
    <row r="656" spans="1:8" ht="28.8" x14ac:dyDescent="0.3">
      <c r="A656" t="str">
        <f t="shared" si="53"/>
        <v>Octubre de 2015</v>
      </c>
      <c r="B656" s="1" t="s">
        <v>3036</v>
      </c>
      <c r="C656" s="1" t="str">
        <f t="shared" si="54"/>
        <v>Octubre 19 de 2015</v>
      </c>
      <c r="D656" s="3">
        <v>2879.89</v>
      </c>
      <c r="E656" s="3">
        <v>-28.980000000000018</v>
      </c>
      <c r="F656" t="str">
        <f t="shared" si="50"/>
        <v>2015</v>
      </c>
      <c r="G656" t="str">
        <f t="shared" si="51"/>
        <v>Octubre</v>
      </c>
      <c r="H656" t="str">
        <f t="shared" si="52"/>
        <v>19</v>
      </c>
    </row>
    <row r="657" spans="1:8" ht="28.8" x14ac:dyDescent="0.3">
      <c r="A657" t="str">
        <f t="shared" si="53"/>
        <v>Octubre de 2015</v>
      </c>
      <c r="B657" s="1" t="s">
        <v>3037</v>
      </c>
      <c r="C657" s="1" t="str">
        <f t="shared" si="54"/>
        <v>Octubre 20 de 2015</v>
      </c>
      <c r="D657" s="3">
        <v>2912.99</v>
      </c>
      <c r="E657" s="3">
        <v>33.099999999999909</v>
      </c>
      <c r="F657" t="str">
        <f t="shared" si="50"/>
        <v>2015</v>
      </c>
      <c r="G657" t="str">
        <f t="shared" si="51"/>
        <v>Octubre</v>
      </c>
      <c r="H657" t="str">
        <f t="shared" si="52"/>
        <v>20</v>
      </c>
    </row>
    <row r="658" spans="1:8" ht="28.8" x14ac:dyDescent="0.3">
      <c r="A658" t="str">
        <f t="shared" si="53"/>
        <v>Octubre de 2015</v>
      </c>
      <c r="B658" s="1" t="s">
        <v>3038</v>
      </c>
      <c r="C658" s="1" t="str">
        <f t="shared" si="54"/>
        <v>Octubre 21 de 2015</v>
      </c>
      <c r="D658" s="3">
        <v>2929.19</v>
      </c>
      <c r="E658" s="3">
        <v>16.200000000000273</v>
      </c>
      <c r="F658" t="str">
        <f t="shared" si="50"/>
        <v>2015</v>
      </c>
      <c r="G658" t="str">
        <f t="shared" si="51"/>
        <v>Octubre</v>
      </c>
      <c r="H658" t="str">
        <f t="shared" si="52"/>
        <v>21</v>
      </c>
    </row>
    <row r="659" spans="1:8" ht="28.8" x14ac:dyDescent="0.3">
      <c r="A659" t="str">
        <f t="shared" si="53"/>
        <v>Octubre de 2015</v>
      </c>
      <c r="B659" s="1" t="s">
        <v>3039</v>
      </c>
      <c r="C659" s="1" t="str">
        <f t="shared" si="54"/>
        <v>Octubre 22 de 2015</v>
      </c>
      <c r="D659" s="3">
        <v>2966.68</v>
      </c>
      <c r="E659" s="3">
        <v>37.489999999999782</v>
      </c>
      <c r="F659" t="str">
        <f t="shared" si="50"/>
        <v>2015</v>
      </c>
      <c r="G659" t="str">
        <f t="shared" si="51"/>
        <v>Octubre</v>
      </c>
      <c r="H659" t="str">
        <f t="shared" si="52"/>
        <v>22</v>
      </c>
    </row>
    <row r="660" spans="1:8" ht="28.8" x14ac:dyDescent="0.3">
      <c r="A660" t="str">
        <f t="shared" si="53"/>
        <v>Octubre de 2015</v>
      </c>
      <c r="B660" s="1" t="s">
        <v>3040</v>
      </c>
      <c r="C660" s="1" t="str">
        <f t="shared" si="54"/>
        <v>Octubre 23 de 2015</v>
      </c>
      <c r="D660" s="3">
        <v>2925.36</v>
      </c>
      <c r="E660" s="3">
        <v>-41.319999999999709</v>
      </c>
      <c r="F660" t="str">
        <f t="shared" si="50"/>
        <v>2015</v>
      </c>
      <c r="G660" t="str">
        <f t="shared" si="51"/>
        <v>Octubre</v>
      </c>
      <c r="H660" t="str">
        <f t="shared" si="52"/>
        <v>23</v>
      </c>
    </row>
    <row r="661" spans="1:8" ht="28.8" x14ac:dyDescent="0.3">
      <c r="A661" t="str">
        <f t="shared" si="53"/>
        <v>Octubre de 2015</v>
      </c>
      <c r="B661" s="1" t="s">
        <v>3041</v>
      </c>
      <c r="C661" s="1" t="str">
        <f t="shared" si="54"/>
        <v>Octubre 26 de 2015</v>
      </c>
      <c r="D661" s="3">
        <v>2912.08</v>
      </c>
      <c r="E661" s="3">
        <v>-13.2800000000002</v>
      </c>
      <c r="F661" t="str">
        <f t="shared" si="50"/>
        <v>2015</v>
      </c>
      <c r="G661" t="str">
        <f t="shared" si="51"/>
        <v>Octubre</v>
      </c>
      <c r="H661" t="str">
        <f t="shared" si="52"/>
        <v>26</v>
      </c>
    </row>
    <row r="662" spans="1:8" ht="28.8" x14ac:dyDescent="0.3">
      <c r="A662" t="str">
        <f t="shared" si="53"/>
        <v>Octubre de 2015</v>
      </c>
      <c r="B662" s="1" t="s">
        <v>3042</v>
      </c>
      <c r="C662" s="1" t="str">
        <f t="shared" si="54"/>
        <v>Octubre 27 de 2015</v>
      </c>
      <c r="D662" s="3">
        <v>2918.21</v>
      </c>
      <c r="E662" s="3">
        <v>6.1300000000001091</v>
      </c>
      <c r="F662" t="str">
        <f t="shared" si="50"/>
        <v>2015</v>
      </c>
      <c r="G662" t="str">
        <f t="shared" si="51"/>
        <v>Octubre</v>
      </c>
      <c r="H662" t="str">
        <f t="shared" si="52"/>
        <v>27</v>
      </c>
    </row>
    <row r="663" spans="1:8" ht="28.8" x14ac:dyDescent="0.3">
      <c r="A663" t="str">
        <f t="shared" si="53"/>
        <v>Octubre de 2015</v>
      </c>
      <c r="B663" s="1" t="s">
        <v>3043</v>
      </c>
      <c r="C663" s="1" t="str">
        <f t="shared" si="54"/>
        <v>Octubre 28 de 2015</v>
      </c>
      <c r="D663" s="3">
        <v>2950.87</v>
      </c>
      <c r="E663" s="3">
        <v>32.659999999999854</v>
      </c>
      <c r="F663" t="str">
        <f t="shared" si="50"/>
        <v>2015</v>
      </c>
      <c r="G663" t="str">
        <f t="shared" si="51"/>
        <v>Octubre</v>
      </c>
      <c r="H663" t="str">
        <f t="shared" si="52"/>
        <v>28</v>
      </c>
    </row>
    <row r="664" spans="1:8" ht="28.8" x14ac:dyDescent="0.3">
      <c r="A664" t="str">
        <f t="shared" si="53"/>
        <v>Octubre de 2015</v>
      </c>
      <c r="B664" s="1" t="s">
        <v>3044</v>
      </c>
      <c r="C664" s="1" t="str">
        <f t="shared" si="54"/>
        <v>Octubre 29 de 2015</v>
      </c>
      <c r="D664" s="3">
        <v>2926.75</v>
      </c>
      <c r="E664" s="3">
        <v>-24.119999999999891</v>
      </c>
      <c r="F664" t="str">
        <f t="shared" si="50"/>
        <v>2015</v>
      </c>
      <c r="G664" t="str">
        <f t="shared" si="51"/>
        <v>Octubre</v>
      </c>
      <c r="H664" t="str">
        <f t="shared" si="52"/>
        <v>29</v>
      </c>
    </row>
    <row r="665" spans="1:8" ht="28.8" x14ac:dyDescent="0.3">
      <c r="A665" t="str">
        <f t="shared" si="53"/>
        <v>Octubre de 2015</v>
      </c>
      <c r="B665" s="1" t="s">
        <v>3045</v>
      </c>
      <c r="C665" s="1" t="str">
        <f t="shared" si="54"/>
        <v>Octubre 30 de 2015</v>
      </c>
      <c r="D665" s="3">
        <v>2921.32</v>
      </c>
      <c r="E665" s="3">
        <v>-5.4299999999998363</v>
      </c>
      <c r="F665" t="str">
        <f t="shared" si="50"/>
        <v>2015</v>
      </c>
      <c r="G665" t="str">
        <f t="shared" si="51"/>
        <v>Octubre</v>
      </c>
      <c r="H665" t="str">
        <f t="shared" si="52"/>
        <v>30</v>
      </c>
    </row>
    <row r="666" spans="1:8" ht="28.8" x14ac:dyDescent="0.3">
      <c r="A666" t="str">
        <f t="shared" si="53"/>
        <v>Noviembre de 2015</v>
      </c>
      <c r="B666" s="1" t="s">
        <v>3046</v>
      </c>
      <c r="C666" s="1" t="str">
        <f t="shared" si="54"/>
        <v>Noviembre 3 de 2015</v>
      </c>
      <c r="D666" s="3">
        <v>2897.83</v>
      </c>
      <c r="E666" s="3">
        <v>-23.490000000000236</v>
      </c>
      <c r="F666" t="str">
        <f t="shared" si="50"/>
        <v>2015</v>
      </c>
      <c r="G666" t="str">
        <f t="shared" si="51"/>
        <v>Noviembre</v>
      </c>
      <c r="H666" t="str">
        <f t="shared" si="52"/>
        <v>3</v>
      </c>
    </row>
    <row r="667" spans="1:8" ht="28.8" x14ac:dyDescent="0.3">
      <c r="A667" t="str">
        <f t="shared" si="53"/>
        <v>Noviembre de 2015</v>
      </c>
      <c r="B667" s="1" t="s">
        <v>3047</v>
      </c>
      <c r="C667" s="1" t="str">
        <f t="shared" si="54"/>
        <v>Noviembre 4 de 2015</v>
      </c>
      <c r="D667" s="3">
        <v>2825.25</v>
      </c>
      <c r="E667" s="3">
        <v>-72.579999999999927</v>
      </c>
      <c r="F667" t="str">
        <f t="shared" si="50"/>
        <v>2015</v>
      </c>
      <c r="G667" t="str">
        <f t="shared" si="51"/>
        <v>Noviembre</v>
      </c>
      <c r="H667" t="str">
        <f t="shared" si="52"/>
        <v>4</v>
      </c>
    </row>
    <row r="668" spans="1:8" ht="28.8" x14ac:dyDescent="0.3">
      <c r="A668" t="str">
        <f t="shared" si="53"/>
        <v>Noviembre de 2015</v>
      </c>
      <c r="B668" s="1" t="s">
        <v>3048</v>
      </c>
      <c r="C668" s="1" t="str">
        <f t="shared" si="54"/>
        <v>Noviembre 5 de 2015</v>
      </c>
      <c r="D668" s="3">
        <v>2819.63</v>
      </c>
      <c r="E668" s="3">
        <v>-5.6199999999998909</v>
      </c>
      <c r="F668" t="str">
        <f t="shared" si="50"/>
        <v>2015</v>
      </c>
      <c r="G668" t="str">
        <f t="shared" si="51"/>
        <v>Noviembre</v>
      </c>
      <c r="H668" t="str">
        <f t="shared" si="52"/>
        <v>5</v>
      </c>
    </row>
    <row r="669" spans="1:8" ht="28.8" x14ac:dyDescent="0.3">
      <c r="A669" t="str">
        <f t="shared" si="53"/>
        <v>Noviembre de 2015</v>
      </c>
      <c r="B669" s="1" t="s">
        <v>3049</v>
      </c>
      <c r="C669" s="1" t="str">
        <f t="shared" si="54"/>
        <v>Noviembre 6 de 2015</v>
      </c>
      <c r="D669" s="3">
        <v>2853.32</v>
      </c>
      <c r="E669" s="3">
        <v>33.690000000000055</v>
      </c>
      <c r="F669" t="str">
        <f t="shared" si="50"/>
        <v>2015</v>
      </c>
      <c r="G669" t="str">
        <f t="shared" si="51"/>
        <v>Noviembre</v>
      </c>
      <c r="H669" t="str">
        <f t="shared" si="52"/>
        <v>6</v>
      </c>
    </row>
    <row r="670" spans="1:8" ht="28.8" x14ac:dyDescent="0.3">
      <c r="A670" t="str">
        <f t="shared" si="53"/>
        <v>Noviembre de 2015</v>
      </c>
      <c r="B670" s="1" t="s">
        <v>3050</v>
      </c>
      <c r="C670" s="1" t="str">
        <f t="shared" si="54"/>
        <v>Noviembre 9 de 2015</v>
      </c>
      <c r="D670" s="3">
        <v>2896.19</v>
      </c>
      <c r="E670" s="3">
        <v>42.869999999999891</v>
      </c>
      <c r="F670" t="str">
        <f t="shared" si="50"/>
        <v>2015</v>
      </c>
      <c r="G670" t="str">
        <f t="shared" si="51"/>
        <v>Noviembre</v>
      </c>
      <c r="H670" t="str">
        <f t="shared" si="52"/>
        <v>9</v>
      </c>
    </row>
    <row r="671" spans="1:8" ht="28.8" x14ac:dyDescent="0.3">
      <c r="A671" t="str">
        <f t="shared" si="53"/>
        <v>Noviembre de 2015</v>
      </c>
      <c r="B671" s="1" t="s">
        <v>3051</v>
      </c>
      <c r="C671" s="1" t="str">
        <f t="shared" si="54"/>
        <v>Noviembre 10 de 2015</v>
      </c>
      <c r="D671" s="3">
        <v>2921.15</v>
      </c>
      <c r="E671" s="3">
        <v>24.960000000000036</v>
      </c>
      <c r="F671" t="str">
        <f t="shared" si="50"/>
        <v>2015</v>
      </c>
      <c r="G671" t="str">
        <f t="shared" si="51"/>
        <v>Noviembre</v>
      </c>
      <c r="H671" t="str">
        <f t="shared" si="52"/>
        <v>10</v>
      </c>
    </row>
    <row r="672" spans="1:8" ht="28.8" x14ac:dyDescent="0.3">
      <c r="A672" t="str">
        <f t="shared" si="53"/>
        <v>Noviembre de 2015</v>
      </c>
      <c r="B672" s="1" t="s">
        <v>3052</v>
      </c>
      <c r="C672" s="1" t="str">
        <f t="shared" si="54"/>
        <v>Noviembre 11 de 2015</v>
      </c>
      <c r="D672" s="3">
        <v>2935.86</v>
      </c>
      <c r="E672" s="3">
        <v>14.710000000000036</v>
      </c>
      <c r="F672" t="str">
        <f t="shared" si="50"/>
        <v>2015</v>
      </c>
      <c r="G672" t="str">
        <f t="shared" si="51"/>
        <v>Noviembre</v>
      </c>
      <c r="H672" t="str">
        <f t="shared" si="52"/>
        <v>11</v>
      </c>
    </row>
    <row r="673" spans="1:8" ht="28.8" x14ac:dyDescent="0.3">
      <c r="A673" t="str">
        <f t="shared" si="53"/>
        <v>Noviembre de 2015</v>
      </c>
      <c r="B673" s="1" t="s">
        <v>3053</v>
      </c>
      <c r="C673" s="1" t="str">
        <f t="shared" si="54"/>
        <v>Noviembre 12 de 2015</v>
      </c>
      <c r="D673" s="3">
        <v>2935.86</v>
      </c>
      <c r="E673" s="3">
        <v>0</v>
      </c>
      <c r="F673" t="str">
        <f t="shared" si="50"/>
        <v>2015</v>
      </c>
      <c r="G673" t="str">
        <f t="shared" si="51"/>
        <v>Noviembre</v>
      </c>
      <c r="H673" t="str">
        <f t="shared" si="52"/>
        <v>12</v>
      </c>
    </row>
    <row r="674" spans="1:8" ht="28.8" x14ac:dyDescent="0.3">
      <c r="A674" t="str">
        <f t="shared" si="53"/>
        <v>Noviembre de 2015</v>
      </c>
      <c r="B674" s="1" t="s">
        <v>3054</v>
      </c>
      <c r="C674" s="1" t="str">
        <f t="shared" si="54"/>
        <v>Noviembre 13 de 2015</v>
      </c>
      <c r="D674" s="3">
        <v>3009.36</v>
      </c>
      <c r="E674" s="3">
        <v>73.5</v>
      </c>
      <c r="F674" t="str">
        <f t="shared" si="50"/>
        <v>2015</v>
      </c>
      <c r="G674" t="str">
        <f t="shared" si="51"/>
        <v>Noviembre</v>
      </c>
      <c r="H674" t="str">
        <f t="shared" si="52"/>
        <v>13</v>
      </c>
    </row>
    <row r="675" spans="1:8" ht="28.8" x14ac:dyDescent="0.3">
      <c r="A675" t="str">
        <f t="shared" si="53"/>
        <v>Noviembre de 2015</v>
      </c>
      <c r="B675" s="1" t="s">
        <v>3055</v>
      </c>
      <c r="C675" s="1" t="str">
        <f t="shared" si="54"/>
        <v>Noviembre 17 de 2015</v>
      </c>
      <c r="D675" s="3">
        <v>3073.23</v>
      </c>
      <c r="E675" s="3">
        <v>63.869999999999891</v>
      </c>
      <c r="F675" t="str">
        <f t="shared" si="50"/>
        <v>2015</v>
      </c>
      <c r="G675" t="str">
        <f t="shared" si="51"/>
        <v>Noviembre</v>
      </c>
      <c r="H675" t="str">
        <f t="shared" si="52"/>
        <v>17</v>
      </c>
    </row>
    <row r="676" spans="1:8" ht="28.8" x14ac:dyDescent="0.3">
      <c r="A676" t="str">
        <f t="shared" si="53"/>
        <v>Noviembre de 2015</v>
      </c>
      <c r="B676" s="1" t="s">
        <v>3056</v>
      </c>
      <c r="C676" s="1" t="str">
        <f t="shared" si="54"/>
        <v>Noviembre 18 de 2015</v>
      </c>
      <c r="D676" s="3">
        <v>3069.24</v>
      </c>
      <c r="E676" s="3">
        <v>-3.9900000000002365</v>
      </c>
      <c r="F676" t="str">
        <f t="shared" si="50"/>
        <v>2015</v>
      </c>
      <c r="G676" t="str">
        <f t="shared" si="51"/>
        <v>Noviembre</v>
      </c>
      <c r="H676" t="str">
        <f t="shared" si="52"/>
        <v>18</v>
      </c>
    </row>
    <row r="677" spans="1:8" ht="28.8" x14ac:dyDescent="0.3">
      <c r="A677" t="str">
        <f t="shared" si="53"/>
        <v>Noviembre de 2015</v>
      </c>
      <c r="B677" s="1" t="s">
        <v>3057</v>
      </c>
      <c r="C677" s="1" t="str">
        <f t="shared" si="54"/>
        <v>Noviembre 19 de 2015</v>
      </c>
      <c r="D677" s="3">
        <v>3108.7</v>
      </c>
      <c r="E677" s="3">
        <v>39.460000000000036</v>
      </c>
      <c r="F677" t="str">
        <f t="shared" si="50"/>
        <v>2015</v>
      </c>
      <c r="G677" t="str">
        <f t="shared" si="51"/>
        <v>Noviembre</v>
      </c>
      <c r="H677" t="str">
        <f t="shared" si="52"/>
        <v>19</v>
      </c>
    </row>
    <row r="678" spans="1:8" ht="28.8" x14ac:dyDescent="0.3">
      <c r="A678" t="str">
        <f t="shared" si="53"/>
        <v>Noviembre de 2015</v>
      </c>
      <c r="B678" s="1" t="s">
        <v>3058</v>
      </c>
      <c r="C678" s="1" t="str">
        <f t="shared" si="54"/>
        <v>Noviembre 20 de 2015</v>
      </c>
      <c r="D678" s="3">
        <v>3082.04</v>
      </c>
      <c r="E678" s="3">
        <v>-26.659999999999854</v>
      </c>
      <c r="F678" t="str">
        <f t="shared" si="50"/>
        <v>2015</v>
      </c>
      <c r="G678" t="str">
        <f t="shared" si="51"/>
        <v>Noviembre</v>
      </c>
      <c r="H678" t="str">
        <f t="shared" si="52"/>
        <v>20</v>
      </c>
    </row>
    <row r="679" spans="1:8" ht="28.8" x14ac:dyDescent="0.3">
      <c r="A679" t="str">
        <f t="shared" si="53"/>
        <v>Noviembre de 2015</v>
      </c>
      <c r="B679" s="1" t="s">
        <v>3059</v>
      </c>
      <c r="C679" s="1" t="str">
        <f t="shared" si="54"/>
        <v>Noviembre 23 de 2015</v>
      </c>
      <c r="D679" s="3">
        <v>3047.31</v>
      </c>
      <c r="E679" s="3">
        <v>-34.730000000000018</v>
      </c>
      <c r="F679" t="str">
        <f t="shared" si="50"/>
        <v>2015</v>
      </c>
      <c r="G679" t="str">
        <f t="shared" si="51"/>
        <v>Noviembre</v>
      </c>
      <c r="H679" t="str">
        <f t="shared" si="52"/>
        <v>23</v>
      </c>
    </row>
    <row r="680" spans="1:8" ht="28.8" x14ac:dyDescent="0.3">
      <c r="A680" t="str">
        <f t="shared" si="53"/>
        <v>Noviembre de 2015</v>
      </c>
      <c r="B680" s="1" t="s">
        <v>3060</v>
      </c>
      <c r="C680" s="1" t="str">
        <f t="shared" si="54"/>
        <v>Noviembre 24 de 2015</v>
      </c>
      <c r="D680" s="3">
        <v>3086.82</v>
      </c>
      <c r="E680" s="3">
        <v>39.510000000000218</v>
      </c>
      <c r="F680" t="str">
        <f t="shared" si="50"/>
        <v>2015</v>
      </c>
      <c r="G680" t="str">
        <f t="shared" si="51"/>
        <v>Noviembre</v>
      </c>
      <c r="H680" t="str">
        <f t="shared" si="52"/>
        <v>24</v>
      </c>
    </row>
    <row r="681" spans="1:8" ht="28.8" x14ac:dyDescent="0.3">
      <c r="A681" t="str">
        <f t="shared" si="53"/>
        <v>Noviembre de 2015</v>
      </c>
      <c r="B681" s="1" t="s">
        <v>3061</v>
      </c>
      <c r="C681" s="1" t="str">
        <f t="shared" si="54"/>
        <v>Noviembre 25 de 2015</v>
      </c>
      <c r="D681" s="3">
        <v>3074.35</v>
      </c>
      <c r="E681" s="3">
        <v>-12.470000000000255</v>
      </c>
      <c r="F681" t="str">
        <f t="shared" si="50"/>
        <v>2015</v>
      </c>
      <c r="G681" t="str">
        <f t="shared" si="51"/>
        <v>Noviembre</v>
      </c>
      <c r="H681" t="str">
        <f t="shared" si="52"/>
        <v>25</v>
      </c>
    </row>
    <row r="682" spans="1:8" ht="28.8" x14ac:dyDescent="0.3">
      <c r="A682" t="str">
        <f t="shared" si="53"/>
        <v>Noviembre de 2015</v>
      </c>
      <c r="B682" s="1" t="s">
        <v>3062</v>
      </c>
      <c r="C682" s="1" t="str">
        <f t="shared" si="54"/>
        <v>Noviembre 26 de 2015</v>
      </c>
      <c r="D682" s="3">
        <v>3099.75</v>
      </c>
      <c r="E682" s="3">
        <v>25.400000000000091</v>
      </c>
      <c r="F682" t="str">
        <f t="shared" si="50"/>
        <v>2015</v>
      </c>
      <c r="G682" t="str">
        <f t="shared" si="51"/>
        <v>Noviembre</v>
      </c>
      <c r="H682" t="str">
        <f t="shared" si="52"/>
        <v>26</v>
      </c>
    </row>
    <row r="683" spans="1:8" ht="28.8" x14ac:dyDescent="0.3">
      <c r="A683" t="str">
        <f t="shared" si="53"/>
        <v>Noviembre de 2015</v>
      </c>
      <c r="B683" s="1" t="s">
        <v>3063</v>
      </c>
      <c r="C683" s="1" t="str">
        <f t="shared" si="54"/>
        <v>Noviembre 27 de 2015</v>
      </c>
      <c r="D683" s="3">
        <v>3099.75</v>
      </c>
      <c r="E683" s="3">
        <v>0</v>
      </c>
      <c r="F683" t="str">
        <f t="shared" si="50"/>
        <v>2015</v>
      </c>
      <c r="G683" t="str">
        <f t="shared" si="51"/>
        <v>Noviembre</v>
      </c>
      <c r="H683" t="str">
        <f t="shared" si="52"/>
        <v>27</v>
      </c>
    </row>
    <row r="684" spans="1:8" ht="28.8" x14ac:dyDescent="0.3">
      <c r="A684" t="str">
        <f t="shared" si="53"/>
        <v>Noviembre de 2015</v>
      </c>
      <c r="B684" s="1" t="s">
        <v>3064</v>
      </c>
      <c r="C684" s="1" t="str">
        <f t="shared" si="54"/>
        <v>Noviembre 30 de 2015</v>
      </c>
      <c r="D684" s="3">
        <v>3101.1</v>
      </c>
      <c r="E684" s="3">
        <v>1.3499999999999091</v>
      </c>
      <c r="F684" t="str">
        <f t="shared" si="50"/>
        <v>2015</v>
      </c>
      <c r="G684" t="str">
        <f t="shared" si="51"/>
        <v>Noviembre</v>
      </c>
      <c r="H684" t="str">
        <f t="shared" si="52"/>
        <v>30</v>
      </c>
    </row>
    <row r="685" spans="1:8" ht="28.8" x14ac:dyDescent="0.3">
      <c r="A685" t="str">
        <f t="shared" si="53"/>
        <v>Diciembre de 2015</v>
      </c>
      <c r="B685" s="1" t="s">
        <v>3065</v>
      </c>
      <c r="C685" s="1" t="str">
        <f t="shared" si="54"/>
        <v>Diciembre 1 de 2015</v>
      </c>
      <c r="D685" s="3">
        <v>3142.11</v>
      </c>
      <c r="E685" s="3">
        <v>41.010000000000218</v>
      </c>
      <c r="F685" t="str">
        <f t="shared" si="50"/>
        <v>2015</v>
      </c>
      <c r="G685" t="str">
        <f t="shared" si="51"/>
        <v>Diciembre</v>
      </c>
      <c r="H685" t="str">
        <f t="shared" si="52"/>
        <v>1</v>
      </c>
    </row>
    <row r="686" spans="1:8" ht="28.8" x14ac:dyDescent="0.3">
      <c r="A686" t="str">
        <f t="shared" si="53"/>
        <v>Diciembre de 2015</v>
      </c>
      <c r="B686" s="1" t="s">
        <v>3066</v>
      </c>
      <c r="C686" s="1" t="str">
        <f t="shared" si="54"/>
        <v>Diciembre 2 de 2015</v>
      </c>
      <c r="D686" s="3">
        <v>3131.95</v>
      </c>
      <c r="E686" s="3">
        <v>-10.160000000000309</v>
      </c>
      <c r="F686" t="str">
        <f t="shared" si="50"/>
        <v>2015</v>
      </c>
      <c r="G686" t="str">
        <f t="shared" si="51"/>
        <v>Diciembre</v>
      </c>
      <c r="H686" t="str">
        <f t="shared" si="52"/>
        <v>2</v>
      </c>
    </row>
    <row r="687" spans="1:8" ht="28.8" x14ac:dyDescent="0.3">
      <c r="A687" t="str">
        <f t="shared" si="53"/>
        <v>Diciembre de 2015</v>
      </c>
      <c r="B687" s="1" t="s">
        <v>3067</v>
      </c>
      <c r="C687" s="1" t="str">
        <f t="shared" si="54"/>
        <v>Diciembre 3 de 2015</v>
      </c>
      <c r="D687" s="3">
        <v>3166.67</v>
      </c>
      <c r="E687" s="3">
        <v>34.720000000000255</v>
      </c>
      <c r="F687" t="str">
        <f t="shared" si="50"/>
        <v>2015</v>
      </c>
      <c r="G687" t="str">
        <f t="shared" si="51"/>
        <v>Diciembre</v>
      </c>
      <c r="H687" t="str">
        <f t="shared" si="52"/>
        <v>3</v>
      </c>
    </row>
    <row r="688" spans="1:8" ht="28.8" x14ac:dyDescent="0.3">
      <c r="A688" t="str">
        <f t="shared" si="53"/>
        <v>Diciembre de 2015</v>
      </c>
      <c r="B688" s="1" t="s">
        <v>3068</v>
      </c>
      <c r="C688" s="1" t="str">
        <f t="shared" si="54"/>
        <v>Diciembre 4 de 2015</v>
      </c>
      <c r="D688" s="3">
        <v>3149.12</v>
      </c>
      <c r="E688" s="3">
        <v>-17.550000000000182</v>
      </c>
      <c r="F688" t="str">
        <f t="shared" si="50"/>
        <v>2015</v>
      </c>
      <c r="G688" t="str">
        <f t="shared" si="51"/>
        <v>Diciembre</v>
      </c>
      <c r="H688" t="str">
        <f t="shared" si="52"/>
        <v>4</v>
      </c>
    </row>
    <row r="689" spans="1:8" ht="28.8" x14ac:dyDescent="0.3">
      <c r="A689" t="str">
        <f t="shared" si="53"/>
        <v>Diciembre de 2015</v>
      </c>
      <c r="B689" s="1" t="s">
        <v>3069</v>
      </c>
      <c r="C689" s="1" t="str">
        <f t="shared" si="54"/>
        <v>Diciembre 7 de 2015</v>
      </c>
      <c r="D689" s="3">
        <v>3179.22</v>
      </c>
      <c r="E689" s="3">
        <v>30.099999999999909</v>
      </c>
      <c r="F689" t="str">
        <f t="shared" si="50"/>
        <v>2015</v>
      </c>
      <c r="G689" t="str">
        <f t="shared" si="51"/>
        <v>Diciembre</v>
      </c>
      <c r="H689" t="str">
        <f t="shared" si="52"/>
        <v>7</v>
      </c>
    </row>
    <row r="690" spans="1:8" ht="28.8" x14ac:dyDescent="0.3">
      <c r="A690" t="str">
        <f t="shared" si="53"/>
        <v>Diciembre de 2015</v>
      </c>
      <c r="B690" s="1" t="s">
        <v>3070</v>
      </c>
      <c r="C690" s="1" t="str">
        <f t="shared" si="54"/>
        <v>Diciembre 9 de 2015</v>
      </c>
      <c r="D690" s="3">
        <v>3287.03</v>
      </c>
      <c r="E690" s="3">
        <v>107.8100000000004</v>
      </c>
      <c r="F690" t="str">
        <f t="shared" si="50"/>
        <v>2015</v>
      </c>
      <c r="G690" t="str">
        <f t="shared" si="51"/>
        <v>Diciembre</v>
      </c>
      <c r="H690" t="str">
        <f t="shared" si="52"/>
        <v>9</v>
      </c>
    </row>
    <row r="691" spans="1:8" ht="28.8" x14ac:dyDescent="0.3">
      <c r="A691" t="str">
        <f t="shared" si="53"/>
        <v>Diciembre de 2015</v>
      </c>
      <c r="B691" s="1" t="s">
        <v>3071</v>
      </c>
      <c r="C691" s="1" t="str">
        <f t="shared" si="54"/>
        <v>Diciembre 10 de 2015</v>
      </c>
      <c r="D691" s="3">
        <v>3294.02</v>
      </c>
      <c r="E691" s="3">
        <v>6.9899999999997817</v>
      </c>
      <c r="F691" t="str">
        <f t="shared" si="50"/>
        <v>2015</v>
      </c>
      <c r="G691" t="str">
        <f t="shared" si="51"/>
        <v>Diciembre</v>
      </c>
      <c r="H691" t="str">
        <f t="shared" si="52"/>
        <v>10</v>
      </c>
    </row>
    <row r="692" spans="1:8" ht="28.8" x14ac:dyDescent="0.3">
      <c r="A692" t="str">
        <f t="shared" si="53"/>
        <v>Diciembre de 2015</v>
      </c>
      <c r="B692" s="1" t="s">
        <v>3072</v>
      </c>
      <c r="C692" s="1" t="str">
        <f t="shared" si="54"/>
        <v>Diciembre 11 de 2015</v>
      </c>
      <c r="D692" s="3">
        <v>3259.56</v>
      </c>
      <c r="E692" s="3">
        <v>-34.460000000000036</v>
      </c>
      <c r="F692" t="str">
        <f t="shared" si="50"/>
        <v>2015</v>
      </c>
      <c r="G692" t="str">
        <f t="shared" si="51"/>
        <v>Diciembre</v>
      </c>
      <c r="H692" t="str">
        <f t="shared" si="52"/>
        <v>11</v>
      </c>
    </row>
    <row r="693" spans="1:8" ht="28.8" x14ac:dyDescent="0.3">
      <c r="A693" t="str">
        <f t="shared" si="53"/>
        <v>Diciembre de 2015</v>
      </c>
      <c r="B693" s="1" t="s">
        <v>3073</v>
      </c>
      <c r="C693" s="1" t="str">
        <f t="shared" si="54"/>
        <v>Diciembre 14 de 2015</v>
      </c>
      <c r="D693" s="3">
        <v>3299.36</v>
      </c>
      <c r="E693" s="3">
        <v>39.800000000000182</v>
      </c>
      <c r="F693" t="str">
        <f t="shared" si="50"/>
        <v>2015</v>
      </c>
      <c r="G693" t="str">
        <f t="shared" si="51"/>
        <v>Diciembre</v>
      </c>
      <c r="H693" t="str">
        <f t="shared" si="52"/>
        <v>14</v>
      </c>
    </row>
    <row r="694" spans="1:8" ht="28.8" x14ac:dyDescent="0.3">
      <c r="A694" t="str">
        <f t="shared" si="53"/>
        <v>Diciembre de 2015</v>
      </c>
      <c r="B694" s="1" t="s">
        <v>3074</v>
      </c>
      <c r="C694" s="1" t="str">
        <f t="shared" si="54"/>
        <v>Diciembre 15 de 2015</v>
      </c>
      <c r="D694" s="3">
        <v>3356</v>
      </c>
      <c r="E694" s="3">
        <v>56.639999999999873</v>
      </c>
      <c r="F694" t="str">
        <f t="shared" si="50"/>
        <v>2015</v>
      </c>
      <c r="G694" t="str">
        <f t="shared" si="51"/>
        <v>Diciembre</v>
      </c>
      <c r="H694" t="str">
        <f t="shared" si="52"/>
        <v>15</v>
      </c>
    </row>
    <row r="695" spans="1:8" ht="28.8" x14ac:dyDescent="0.3">
      <c r="A695" t="str">
        <f t="shared" si="53"/>
        <v>Diciembre de 2015</v>
      </c>
      <c r="B695" s="1" t="s">
        <v>3075</v>
      </c>
      <c r="C695" s="1" t="str">
        <f t="shared" si="54"/>
        <v>Diciembre 16 de 2015</v>
      </c>
      <c r="D695" s="3">
        <v>3328.08</v>
      </c>
      <c r="E695" s="3">
        <v>-27.920000000000073</v>
      </c>
      <c r="F695" t="str">
        <f t="shared" si="50"/>
        <v>2015</v>
      </c>
      <c r="G695" t="str">
        <f t="shared" si="51"/>
        <v>Diciembre</v>
      </c>
      <c r="H695" t="str">
        <f t="shared" si="52"/>
        <v>16</v>
      </c>
    </row>
    <row r="696" spans="1:8" ht="28.8" x14ac:dyDescent="0.3">
      <c r="A696" t="str">
        <f t="shared" si="53"/>
        <v>Diciembre de 2015</v>
      </c>
      <c r="B696" s="1" t="s">
        <v>3076</v>
      </c>
      <c r="C696" s="1" t="str">
        <f t="shared" si="54"/>
        <v>Diciembre 17 de 2015</v>
      </c>
      <c r="D696" s="3">
        <v>3317.72</v>
      </c>
      <c r="E696" s="3">
        <v>-10.360000000000127</v>
      </c>
      <c r="F696" t="str">
        <f t="shared" si="50"/>
        <v>2015</v>
      </c>
      <c r="G696" t="str">
        <f t="shared" si="51"/>
        <v>Diciembre</v>
      </c>
      <c r="H696" t="str">
        <f t="shared" si="52"/>
        <v>17</v>
      </c>
    </row>
    <row r="697" spans="1:8" ht="28.8" x14ac:dyDescent="0.3">
      <c r="A697" t="str">
        <f t="shared" si="53"/>
        <v>Diciembre de 2015</v>
      </c>
      <c r="B697" s="1" t="s">
        <v>3077</v>
      </c>
      <c r="C697" s="1" t="str">
        <f t="shared" si="54"/>
        <v>Diciembre 18 de 2015</v>
      </c>
      <c r="D697" s="3">
        <v>3333.37</v>
      </c>
      <c r="E697" s="3">
        <v>15.650000000000091</v>
      </c>
      <c r="F697" t="str">
        <f t="shared" si="50"/>
        <v>2015</v>
      </c>
      <c r="G697" t="str">
        <f t="shared" si="51"/>
        <v>Diciembre</v>
      </c>
      <c r="H697" t="str">
        <f t="shared" si="52"/>
        <v>18</v>
      </c>
    </row>
    <row r="698" spans="1:8" ht="28.8" x14ac:dyDescent="0.3">
      <c r="A698" t="str">
        <f t="shared" si="53"/>
        <v>Diciembre de 2015</v>
      </c>
      <c r="B698" s="1" t="s">
        <v>3078</v>
      </c>
      <c r="C698" s="1" t="str">
        <f t="shared" si="54"/>
        <v>Diciembre 21 de 2015</v>
      </c>
      <c r="D698" s="3">
        <v>3337.68</v>
      </c>
      <c r="E698" s="3">
        <v>4.3099999999999454</v>
      </c>
      <c r="F698" t="str">
        <f t="shared" si="50"/>
        <v>2015</v>
      </c>
      <c r="G698" t="str">
        <f t="shared" si="51"/>
        <v>Diciembre</v>
      </c>
      <c r="H698" t="str">
        <f t="shared" si="52"/>
        <v>21</v>
      </c>
    </row>
    <row r="699" spans="1:8" ht="28.8" x14ac:dyDescent="0.3">
      <c r="A699" t="str">
        <f t="shared" si="53"/>
        <v>Diciembre de 2015</v>
      </c>
      <c r="B699" s="1" t="s">
        <v>3079</v>
      </c>
      <c r="C699" s="1" t="str">
        <f t="shared" si="54"/>
        <v>Diciembre 22 de 2015</v>
      </c>
      <c r="D699" s="3">
        <v>3332.7</v>
      </c>
      <c r="E699" s="3">
        <v>-4.9800000000000182</v>
      </c>
      <c r="F699" t="str">
        <f t="shared" si="50"/>
        <v>2015</v>
      </c>
      <c r="G699" t="str">
        <f t="shared" si="51"/>
        <v>Diciembre</v>
      </c>
      <c r="H699" t="str">
        <f t="shared" si="52"/>
        <v>22</v>
      </c>
    </row>
    <row r="700" spans="1:8" ht="28.8" x14ac:dyDescent="0.3">
      <c r="A700" t="str">
        <f t="shared" si="53"/>
        <v>Diciembre de 2015</v>
      </c>
      <c r="B700" s="1" t="s">
        <v>3080</v>
      </c>
      <c r="C700" s="1" t="str">
        <f t="shared" si="54"/>
        <v>Diciembre 23 de 2015</v>
      </c>
      <c r="D700" s="3">
        <v>3307.24</v>
      </c>
      <c r="E700" s="3">
        <v>-25.460000000000036</v>
      </c>
      <c r="F700" t="str">
        <f t="shared" si="50"/>
        <v>2015</v>
      </c>
      <c r="G700" t="str">
        <f t="shared" si="51"/>
        <v>Diciembre</v>
      </c>
      <c r="H700" t="str">
        <f t="shared" si="52"/>
        <v>23</v>
      </c>
    </row>
    <row r="701" spans="1:8" ht="28.8" x14ac:dyDescent="0.3">
      <c r="A701" t="str">
        <f t="shared" si="53"/>
        <v>Diciembre de 2015</v>
      </c>
      <c r="B701" s="1" t="s">
        <v>3081</v>
      </c>
      <c r="C701" s="1" t="str">
        <f t="shared" si="54"/>
        <v>Diciembre 24 de 2015</v>
      </c>
      <c r="D701" s="3">
        <v>3255.19</v>
      </c>
      <c r="E701" s="3">
        <v>-52.049999999999727</v>
      </c>
      <c r="F701" t="str">
        <f t="shared" si="50"/>
        <v>2015</v>
      </c>
      <c r="G701" t="str">
        <f t="shared" si="51"/>
        <v>Diciembre</v>
      </c>
      <c r="H701" t="str">
        <f t="shared" si="52"/>
        <v>24</v>
      </c>
    </row>
    <row r="702" spans="1:8" ht="28.8" x14ac:dyDescent="0.3">
      <c r="A702" t="str">
        <f t="shared" si="53"/>
        <v>Diciembre de 2015</v>
      </c>
      <c r="B702" s="1" t="s">
        <v>3082</v>
      </c>
      <c r="C702" s="1" t="str">
        <f t="shared" si="54"/>
        <v>Diciembre 28 de 2015</v>
      </c>
      <c r="D702" s="3">
        <v>3172.03</v>
      </c>
      <c r="E702" s="3">
        <v>-83.159999999999854</v>
      </c>
      <c r="F702" t="str">
        <f t="shared" si="50"/>
        <v>2015</v>
      </c>
      <c r="G702" t="str">
        <f t="shared" si="51"/>
        <v>Diciembre</v>
      </c>
      <c r="H702" t="str">
        <f t="shared" si="52"/>
        <v>28</v>
      </c>
    </row>
    <row r="703" spans="1:8" ht="28.8" x14ac:dyDescent="0.3">
      <c r="A703" t="str">
        <f t="shared" si="53"/>
        <v>Diciembre de 2015</v>
      </c>
      <c r="B703" s="1" t="s">
        <v>3083</v>
      </c>
      <c r="C703" s="1" t="str">
        <f t="shared" si="54"/>
        <v>Diciembre 29 de 2015</v>
      </c>
      <c r="D703" s="3">
        <v>3180.83</v>
      </c>
      <c r="E703" s="3">
        <v>8.7999999999997272</v>
      </c>
      <c r="F703" t="str">
        <f t="shared" si="50"/>
        <v>2015</v>
      </c>
      <c r="G703" t="str">
        <f t="shared" si="51"/>
        <v>Diciembre</v>
      </c>
      <c r="H703" t="str">
        <f t="shared" si="52"/>
        <v>29</v>
      </c>
    </row>
    <row r="704" spans="1:8" ht="28.8" x14ac:dyDescent="0.3">
      <c r="A704" t="str">
        <f t="shared" si="53"/>
        <v>Diciembre de 2015</v>
      </c>
      <c r="B704" s="1" t="s">
        <v>3084</v>
      </c>
      <c r="C704" s="1" t="str">
        <f t="shared" si="54"/>
        <v>Diciembre 30 de 2015</v>
      </c>
      <c r="D704" s="3">
        <v>3180.83</v>
      </c>
      <c r="E704" s="3">
        <v>0</v>
      </c>
      <c r="F704" t="str">
        <f t="shared" si="50"/>
        <v>2015</v>
      </c>
      <c r="G704" t="str">
        <f t="shared" si="51"/>
        <v>Diciembre</v>
      </c>
      <c r="H704" t="str">
        <f t="shared" si="52"/>
        <v>30</v>
      </c>
    </row>
    <row r="705" spans="1:8" ht="28.8" x14ac:dyDescent="0.3">
      <c r="A705" t="str">
        <f t="shared" si="53"/>
        <v>Diciembre de 2015</v>
      </c>
      <c r="B705" s="1" t="s">
        <v>3085</v>
      </c>
      <c r="C705" s="1" t="str">
        <f t="shared" si="54"/>
        <v>Diciembre 31 de 2015</v>
      </c>
      <c r="D705" s="3">
        <v>3149.47</v>
      </c>
      <c r="E705" s="3">
        <v>-31.360000000000127</v>
      </c>
      <c r="F705" t="str">
        <f t="shared" si="50"/>
        <v>2015</v>
      </c>
      <c r="G705" t="str">
        <f t="shared" si="51"/>
        <v>Diciembre</v>
      </c>
      <c r="H705" t="str">
        <f t="shared" si="52"/>
        <v>31</v>
      </c>
    </row>
    <row r="706" spans="1:8" x14ac:dyDescent="0.3">
      <c r="A706" t="str">
        <f t="shared" si="53"/>
        <v>Enero de 2016</v>
      </c>
      <c r="B706" s="1" t="s">
        <v>3086</v>
      </c>
      <c r="C706" s="1" t="str">
        <f t="shared" si="54"/>
        <v>Enero 4 de 2016</v>
      </c>
      <c r="D706" s="3">
        <v>3149.47</v>
      </c>
      <c r="E706" s="3">
        <v>0</v>
      </c>
      <c r="F706" t="str">
        <f t="shared" ref="F706:F769" si="55">RIGHT(B706,4)</f>
        <v>2016</v>
      </c>
      <c r="G706" t="str">
        <f t="shared" ref="G706:G769" si="56">MID(B706,FIND(" ",B706,1)+1,FIND(" ",B706,FIND(" ",B706,1)+1)-FIND(" ",B706,1)-1)</f>
        <v>Enero</v>
      </c>
      <c r="H706" t="str">
        <f t="shared" ref="H706:H769" si="57">MID(B706,1,FIND(" ",B706,1)-1)</f>
        <v>4</v>
      </c>
    </row>
    <row r="707" spans="1:8" x14ac:dyDescent="0.3">
      <c r="A707" t="str">
        <f t="shared" ref="A707:A770" si="58">_xlfn.CONCAT(G707," de ",F707)</f>
        <v>Enero de 2016</v>
      </c>
      <c r="B707" s="1" t="s">
        <v>3087</v>
      </c>
      <c r="C707" s="1" t="str">
        <f t="shared" ref="C707:C770" si="59">_xlfn.CONCAT(G707," ",H707," de ",F707)</f>
        <v>Enero 5 de 2016</v>
      </c>
      <c r="D707" s="3">
        <v>3213.24</v>
      </c>
      <c r="E707" s="3">
        <v>63.769999999999982</v>
      </c>
      <c r="F707" t="str">
        <f t="shared" si="55"/>
        <v>2016</v>
      </c>
      <c r="G707" t="str">
        <f t="shared" si="56"/>
        <v>Enero</v>
      </c>
      <c r="H707" t="str">
        <f t="shared" si="57"/>
        <v>5</v>
      </c>
    </row>
    <row r="708" spans="1:8" x14ac:dyDescent="0.3">
      <c r="A708" t="str">
        <f t="shared" si="58"/>
        <v>Enero de 2016</v>
      </c>
      <c r="B708" s="1" t="s">
        <v>3088</v>
      </c>
      <c r="C708" s="1" t="str">
        <f t="shared" si="59"/>
        <v>Enero 6 de 2016</v>
      </c>
      <c r="D708" s="3">
        <v>3203.86</v>
      </c>
      <c r="E708" s="3">
        <v>-9.3799999999996544</v>
      </c>
      <c r="F708" t="str">
        <f t="shared" si="55"/>
        <v>2016</v>
      </c>
      <c r="G708" t="str">
        <f t="shared" si="56"/>
        <v>Enero</v>
      </c>
      <c r="H708" t="str">
        <f t="shared" si="57"/>
        <v>6</v>
      </c>
    </row>
    <row r="709" spans="1:8" x14ac:dyDescent="0.3">
      <c r="A709" t="str">
        <f t="shared" si="58"/>
        <v>Enero de 2016</v>
      </c>
      <c r="B709" s="1" t="s">
        <v>3089</v>
      </c>
      <c r="C709" s="1" t="str">
        <f t="shared" si="59"/>
        <v>Enero 7 de 2016</v>
      </c>
      <c r="D709" s="3">
        <v>3250.69</v>
      </c>
      <c r="E709" s="3">
        <v>46.829999999999927</v>
      </c>
      <c r="F709" t="str">
        <f t="shared" si="55"/>
        <v>2016</v>
      </c>
      <c r="G709" t="str">
        <f t="shared" si="56"/>
        <v>Enero</v>
      </c>
      <c r="H709" t="str">
        <f t="shared" si="57"/>
        <v>7</v>
      </c>
    </row>
    <row r="710" spans="1:8" x14ac:dyDescent="0.3">
      <c r="A710" t="str">
        <f t="shared" si="58"/>
        <v>Enero de 2016</v>
      </c>
      <c r="B710" s="1" t="s">
        <v>3090</v>
      </c>
      <c r="C710" s="1" t="str">
        <f t="shared" si="59"/>
        <v>Enero 8 de 2016</v>
      </c>
      <c r="D710" s="3">
        <v>3287.28</v>
      </c>
      <c r="E710" s="3">
        <v>36.590000000000146</v>
      </c>
      <c r="F710" t="str">
        <f t="shared" si="55"/>
        <v>2016</v>
      </c>
      <c r="G710" t="str">
        <f t="shared" si="56"/>
        <v>Enero</v>
      </c>
      <c r="H710" t="str">
        <f t="shared" si="57"/>
        <v>8</v>
      </c>
    </row>
    <row r="711" spans="1:8" x14ac:dyDescent="0.3">
      <c r="A711" t="str">
        <f t="shared" si="58"/>
        <v>Enero de 2016</v>
      </c>
      <c r="B711" s="1" t="s">
        <v>3091</v>
      </c>
      <c r="C711" s="1" t="str">
        <f t="shared" si="59"/>
        <v>Enero 11 de 2016</v>
      </c>
      <c r="D711" s="3">
        <v>3268.37</v>
      </c>
      <c r="E711" s="3">
        <v>-18.910000000000309</v>
      </c>
      <c r="F711" t="str">
        <f t="shared" si="55"/>
        <v>2016</v>
      </c>
      <c r="G711" t="str">
        <f t="shared" si="56"/>
        <v>Enero</v>
      </c>
      <c r="H711" t="str">
        <f t="shared" si="57"/>
        <v>11</v>
      </c>
    </row>
    <row r="712" spans="1:8" x14ac:dyDescent="0.3">
      <c r="A712" t="str">
        <f t="shared" si="58"/>
        <v>Enero de 2016</v>
      </c>
      <c r="B712" s="1" t="s">
        <v>3092</v>
      </c>
      <c r="C712" s="1" t="str">
        <f t="shared" si="59"/>
        <v>Enero 12 de 2016</v>
      </c>
      <c r="D712" s="3">
        <v>3268.37</v>
      </c>
      <c r="E712" s="3">
        <v>0</v>
      </c>
      <c r="F712" t="str">
        <f t="shared" si="55"/>
        <v>2016</v>
      </c>
      <c r="G712" t="str">
        <f t="shared" si="56"/>
        <v>Enero</v>
      </c>
      <c r="H712" t="str">
        <f t="shared" si="57"/>
        <v>12</v>
      </c>
    </row>
    <row r="713" spans="1:8" x14ac:dyDescent="0.3">
      <c r="A713" t="str">
        <f t="shared" si="58"/>
        <v>Enero de 2016</v>
      </c>
      <c r="B713" s="1" t="s">
        <v>3093</v>
      </c>
      <c r="C713" s="1" t="str">
        <f t="shared" si="59"/>
        <v>Enero 13 de 2016</v>
      </c>
      <c r="D713" s="3">
        <v>3146.51</v>
      </c>
      <c r="E713" s="3">
        <v>-121.85999999999967</v>
      </c>
      <c r="F713" t="str">
        <f t="shared" si="55"/>
        <v>2016</v>
      </c>
      <c r="G713" t="str">
        <f t="shared" si="56"/>
        <v>Enero</v>
      </c>
      <c r="H713" t="str">
        <f t="shared" si="57"/>
        <v>13</v>
      </c>
    </row>
    <row r="714" spans="1:8" x14ac:dyDescent="0.3">
      <c r="A714" t="str">
        <f t="shared" si="58"/>
        <v>Enero de 2016</v>
      </c>
      <c r="B714" s="1" t="s">
        <v>3094</v>
      </c>
      <c r="C714" s="1" t="str">
        <f t="shared" si="59"/>
        <v>Enero 14 de 2016</v>
      </c>
      <c r="D714" s="3">
        <v>3235.45</v>
      </c>
      <c r="E714" s="3">
        <v>88.9399999999996</v>
      </c>
      <c r="F714" t="str">
        <f t="shared" si="55"/>
        <v>2016</v>
      </c>
      <c r="G714" t="str">
        <f t="shared" si="56"/>
        <v>Enero</v>
      </c>
      <c r="H714" t="str">
        <f t="shared" si="57"/>
        <v>14</v>
      </c>
    </row>
    <row r="715" spans="1:8" x14ac:dyDescent="0.3">
      <c r="A715" t="str">
        <f t="shared" si="58"/>
        <v>Enero de 2016</v>
      </c>
      <c r="B715" s="1" t="s">
        <v>3095</v>
      </c>
      <c r="C715" s="1" t="str">
        <f t="shared" si="59"/>
        <v>Enero 15 de 2016</v>
      </c>
      <c r="D715" s="3">
        <v>3240.71</v>
      </c>
      <c r="E715" s="3">
        <v>5.2600000000002183</v>
      </c>
      <c r="F715" t="str">
        <f t="shared" si="55"/>
        <v>2016</v>
      </c>
      <c r="G715" t="str">
        <f t="shared" si="56"/>
        <v>Enero</v>
      </c>
      <c r="H715" t="str">
        <f t="shared" si="57"/>
        <v>15</v>
      </c>
    </row>
    <row r="716" spans="1:8" x14ac:dyDescent="0.3">
      <c r="A716" t="str">
        <f t="shared" si="58"/>
        <v>Enero de 2016</v>
      </c>
      <c r="B716" s="1" t="s">
        <v>3096</v>
      </c>
      <c r="C716" s="1" t="str">
        <f t="shared" si="59"/>
        <v>Enero 18 de 2016</v>
      </c>
      <c r="D716" s="3">
        <v>3293.94</v>
      </c>
      <c r="E716" s="3">
        <v>53.230000000000018</v>
      </c>
      <c r="F716" t="str">
        <f t="shared" si="55"/>
        <v>2016</v>
      </c>
      <c r="G716" t="str">
        <f t="shared" si="56"/>
        <v>Enero</v>
      </c>
      <c r="H716" t="str">
        <f t="shared" si="57"/>
        <v>18</v>
      </c>
    </row>
    <row r="717" spans="1:8" x14ac:dyDescent="0.3">
      <c r="A717" t="str">
        <f t="shared" si="58"/>
        <v>Enero de 2016</v>
      </c>
      <c r="B717" s="1" t="s">
        <v>3097</v>
      </c>
      <c r="C717" s="1" t="str">
        <f t="shared" si="59"/>
        <v>Enero 19 de 2016</v>
      </c>
      <c r="D717" s="3">
        <v>3293.94</v>
      </c>
      <c r="E717" s="3">
        <v>0</v>
      </c>
      <c r="F717" t="str">
        <f t="shared" si="55"/>
        <v>2016</v>
      </c>
      <c r="G717" t="str">
        <f t="shared" si="56"/>
        <v>Enero</v>
      </c>
      <c r="H717" t="str">
        <f t="shared" si="57"/>
        <v>19</v>
      </c>
    </row>
    <row r="718" spans="1:8" x14ac:dyDescent="0.3">
      <c r="A718" t="str">
        <f t="shared" si="58"/>
        <v>Enero de 2016</v>
      </c>
      <c r="B718" s="1" t="s">
        <v>3098</v>
      </c>
      <c r="C718" s="1" t="str">
        <f t="shared" si="59"/>
        <v>Enero 20 de 2016</v>
      </c>
      <c r="D718" s="3">
        <v>3297.46</v>
      </c>
      <c r="E718" s="3">
        <v>3.5199999999999818</v>
      </c>
      <c r="F718" t="str">
        <f t="shared" si="55"/>
        <v>2016</v>
      </c>
      <c r="G718" t="str">
        <f t="shared" si="56"/>
        <v>Enero</v>
      </c>
      <c r="H718" t="str">
        <f t="shared" si="57"/>
        <v>20</v>
      </c>
    </row>
    <row r="719" spans="1:8" x14ac:dyDescent="0.3">
      <c r="A719" t="str">
        <f t="shared" si="58"/>
        <v>Enero de 2016</v>
      </c>
      <c r="B719" s="1" t="s">
        <v>3099</v>
      </c>
      <c r="C719" s="1" t="str">
        <f t="shared" si="59"/>
        <v>Enero 21 de 2016</v>
      </c>
      <c r="D719" s="3">
        <v>3357.67</v>
      </c>
      <c r="E719" s="3">
        <v>60.210000000000036</v>
      </c>
      <c r="F719" t="str">
        <f t="shared" si="55"/>
        <v>2016</v>
      </c>
      <c r="G719" t="str">
        <f t="shared" si="56"/>
        <v>Enero</v>
      </c>
      <c r="H719" t="str">
        <f t="shared" si="57"/>
        <v>21</v>
      </c>
    </row>
    <row r="720" spans="1:8" x14ac:dyDescent="0.3">
      <c r="A720" t="str">
        <f t="shared" si="58"/>
        <v>Enero de 2016</v>
      </c>
      <c r="B720" s="1" t="s">
        <v>3100</v>
      </c>
      <c r="C720" s="1" t="str">
        <f t="shared" si="59"/>
        <v>Enero 22 de 2016</v>
      </c>
      <c r="D720" s="3">
        <v>3368.49</v>
      </c>
      <c r="E720" s="3">
        <v>10.819999999999709</v>
      </c>
      <c r="F720" t="str">
        <f t="shared" si="55"/>
        <v>2016</v>
      </c>
      <c r="G720" t="str">
        <f t="shared" si="56"/>
        <v>Enero</v>
      </c>
      <c r="H720" t="str">
        <f t="shared" si="57"/>
        <v>22</v>
      </c>
    </row>
    <row r="721" spans="1:8" x14ac:dyDescent="0.3">
      <c r="A721" t="str">
        <f t="shared" si="58"/>
        <v>Enero de 2016</v>
      </c>
      <c r="B721" s="1" t="s">
        <v>3101</v>
      </c>
      <c r="C721" s="1" t="str">
        <f t="shared" si="59"/>
        <v>Enero 25 de 2016</v>
      </c>
      <c r="D721" s="3">
        <v>3281.74</v>
      </c>
      <c r="E721" s="3">
        <v>-86.75</v>
      </c>
      <c r="F721" t="str">
        <f t="shared" si="55"/>
        <v>2016</v>
      </c>
      <c r="G721" t="str">
        <f t="shared" si="56"/>
        <v>Enero</v>
      </c>
      <c r="H721" t="str">
        <f t="shared" si="57"/>
        <v>25</v>
      </c>
    </row>
    <row r="722" spans="1:8" x14ac:dyDescent="0.3">
      <c r="A722" t="str">
        <f t="shared" si="58"/>
        <v>Enero de 2016</v>
      </c>
      <c r="B722" s="1" t="s">
        <v>3102</v>
      </c>
      <c r="C722" s="1" t="str">
        <f t="shared" si="59"/>
        <v>Enero 26 de 2016</v>
      </c>
      <c r="D722" s="3">
        <v>3362.38</v>
      </c>
      <c r="E722" s="3">
        <v>80.640000000000327</v>
      </c>
      <c r="F722" t="str">
        <f t="shared" si="55"/>
        <v>2016</v>
      </c>
      <c r="G722" t="str">
        <f t="shared" si="56"/>
        <v>Enero</v>
      </c>
      <c r="H722" t="str">
        <f t="shared" si="57"/>
        <v>26</v>
      </c>
    </row>
    <row r="723" spans="1:8" x14ac:dyDescent="0.3">
      <c r="A723" t="str">
        <f t="shared" si="58"/>
        <v>Enero de 2016</v>
      </c>
      <c r="B723" s="1" t="s">
        <v>3103</v>
      </c>
      <c r="C723" s="1" t="str">
        <f t="shared" si="59"/>
        <v>Enero 27 de 2016</v>
      </c>
      <c r="D723" s="3">
        <v>3375.8</v>
      </c>
      <c r="E723" s="3">
        <v>13.420000000000073</v>
      </c>
      <c r="F723" t="str">
        <f t="shared" si="55"/>
        <v>2016</v>
      </c>
      <c r="G723" t="str">
        <f t="shared" si="56"/>
        <v>Enero</v>
      </c>
      <c r="H723" t="str">
        <f t="shared" si="57"/>
        <v>27</v>
      </c>
    </row>
    <row r="724" spans="1:8" x14ac:dyDescent="0.3">
      <c r="A724" t="str">
        <f t="shared" si="58"/>
        <v>Enero de 2016</v>
      </c>
      <c r="B724" s="1" t="s">
        <v>3104</v>
      </c>
      <c r="C724" s="1" t="str">
        <f t="shared" si="59"/>
        <v>Enero 28 de 2016</v>
      </c>
      <c r="D724" s="3">
        <v>3366.63</v>
      </c>
      <c r="E724" s="3">
        <v>-9.1700000000000728</v>
      </c>
      <c r="F724" t="str">
        <f t="shared" si="55"/>
        <v>2016</v>
      </c>
      <c r="G724" t="str">
        <f t="shared" si="56"/>
        <v>Enero</v>
      </c>
      <c r="H724" t="str">
        <f t="shared" si="57"/>
        <v>28</v>
      </c>
    </row>
    <row r="725" spans="1:8" x14ac:dyDescent="0.3">
      <c r="A725" t="str">
        <f t="shared" si="58"/>
        <v>Enero de 2016</v>
      </c>
      <c r="B725" s="1" t="s">
        <v>3105</v>
      </c>
      <c r="C725" s="1" t="str">
        <f t="shared" si="59"/>
        <v>Enero 29 de 2016</v>
      </c>
      <c r="D725" s="3">
        <v>3302.92</v>
      </c>
      <c r="E725" s="3">
        <v>-63.710000000000036</v>
      </c>
      <c r="F725" t="str">
        <f t="shared" si="55"/>
        <v>2016</v>
      </c>
      <c r="G725" t="str">
        <f t="shared" si="56"/>
        <v>Enero</v>
      </c>
      <c r="H725" t="str">
        <f t="shared" si="57"/>
        <v>29</v>
      </c>
    </row>
    <row r="726" spans="1:8" x14ac:dyDescent="0.3">
      <c r="A726" t="str">
        <f t="shared" si="58"/>
        <v>Febrero de 2016</v>
      </c>
      <c r="B726" s="1" t="s">
        <v>3106</v>
      </c>
      <c r="C726" s="1" t="str">
        <f t="shared" si="59"/>
        <v>Febrero 1 de 2016</v>
      </c>
      <c r="D726" s="3">
        <v>3287.31</v>
      </c>
      <c r="E726" s="3">
        <v>-15.610000000000127</v>
      </c>
      <c r="F726" t="str">
        <f t="shared" si="55"/>
        <v>2016</v>
      </c>
      <c r="G726" t="str">
        <f t="shared" si="56"/>
        <v>Febrero</v>
      </c>
      <c r="H726" t="str">
        <f t="shared" si="57"/>
        <v>1</v>
      </c>
    </row>
    <row r="727" spans="1:8" x14ac:dyDescent="0.3">
      <c r="A727" t="str">
        <f t="shared" si="58"/>
        <v>Febrero de 2016</v>
      </c>
      <c r="B727" s="1" t="s">
        <v>3107</v>
      </c>
      <c r="C727" s="1" t="str">
        <f t="shared" si="59"/>
        <v>Febrero 2 de 2016</v>
      </c>
      <c r="D727" s="3">
        <v>3326.82</v>
      </c>
      <c r="E727" s="3">
        <v>39.510000000000218</v>
      </c>
      <c r="F727" t="str">
        <f t="shared" si="55"/>
        <v>2016</v>
      </c>
      <c r="G727" t="str">
        <f t="shared" si="56"/>
        <v>Febrero</v>
      </c>
      <c r="H727" t="str">
        <f t="shared" si="57"/>
        <v>2</v>
      </c>
    </row>
    <row r="728" spans="1:8" x14ac:dyDescent="0.3">
      <c r="A728" t="str">
        <f t="shared" si="58"/>
        <v>Febrero de 2016</v>
      </c>
      <c r="B728" s="1" t="s">
        <v>3108</v>
      </c>
      <c r="C728" s="1" t="str">
        <f t="shared" si="59"/>
        <v>Febrero 3 de 2016</v>
      </c>
      <c r="D728" s="3">
        <v>3387.69</v>
      </c>
      <c r="E728" s="3">
        <v>60.869999999999891</v>
      </c>
      <c r="F728" t="str">
        <f t="shared" si="55"/>
        <v>2016</v>
      </c>
      <c r="G728" t="str">
        <f t="shared" si="56"/>
        <v>Febrero</v>
      </c>
      <c r="H728" t="str">
        <f t="shared" si="57"/>
        <v>3</v>
      </c>
    </row>
    <row r="729" spans="1:8" x14ac:dyDescent="0.3">
      <c r="A729" t="str">
        <f t="shared" si="58"/>
        <v>Febrero de 2016</v>
      </c>
      <c r="B729" s="1" t="s">
        <v>3109</v>
      </c>
      <c r="C729" s="1" t="str">
        <f t="shared" si="59"/>
        <v>Febrero 4 de 2016</v>
      </c>
      <c r="D729" s="3">
        <v>3382.2</v>
      </c>
      <c r="E729" s="3">
        <v>-5.4900000000002365</v>
      </c>
      <c r="F729" t="str">
        <f t="shared" si="55"/>
        <v>2016</v>
      </c>
      <c r="G729" t="str">
        <f t="shared" si="56"/>
        <v>Febrero</v>
      </c>
      <c r="H729" t="str">
        <f t="shared" si="57"/>
        <v>4</v>
      </c>
    </row>
    <row r="730" spans="1:8" x14ac:dyDescent="0.3">
      <c r="A730" t="str">
        <f t="shared" si="58"/>
        <v>Febrero de 2016</v>
      </c>
      <c r="B730" s="1" t="s">
        <v>3110</v>
      </c>
      <c r="C730" s="1" t="str">
        <f t="shared" si="59"/>
        <v>Febrero 5 de 2016</v>
      </c>
      <c r="D730" s="3">
        <v>3315.75</v>
      </c>
      <c r="E730" s="3">
        <v>-66.449999999999818</v>
      </c>
      <c r="F730" t="str">
        <f t="shared" si="55"/>
        <v>2016</v>
      </c>
      <c r="G730" t="str">
        <f t="shared" si="56"/>
        <v>Febrero</v>
      </c>
      <c r="H730" t="str">
        <f t="shared" si="57"/>
        <v>5</v>
      </c>
    </row>
    <row r="731" spans="1:8" x14ac:dyDescent="0.3">
      <c r="A731" t="str">
        <f t="shared" si="58"/>
        <v>Febrero de 2016</v>
      </c>
      <c r="B731" s="1" t="s">
        <v>3111</v>
      </c>
      <c r="C731" s="1" t="str">
        <f t="shared" si="59"/>
        <v>Febrero 8 de 2016</v>
      </c>
      <c r="D731" s="3">
        <v>3320.49</v>
      </c>
      <c r="E731" s="3">
        <v>4.7399999999997817</v>
      </c>
      <c r="F731" t="str">
        <f t="shared" si="55"/>
        <v>2016</v>
      </c>
      <c r="G731" t="str">
        <f t="shared" si="56"/>
        <v>Febrero</v>
      </c>
      <c r="H731" t="str">
        <f t="shared" si="57"/>
        <v>8</v>
      </c>
    </row>
    <row r="732" spans="1:8" x14ac:dyDescent="0.3">
      <c r="A732" t="str">
        <f t="shared" si="58"/>
        <v>Febrero de 2016</v>
      </c>
      <c r="B732" s="1" t="s">
        <v>3112</v>
      </c>
      <c r="C732" s="1" t="str">
        <f t="shared" si="59"/>
        <v>Febrero 9 de 2016</v>
      </c>
      <c r="D732" s="3">
        <v>3367.02</v>
      </c>
      <c r="E732" s="3">
        <v>46.5300000000002</v>
      </c>
      <c r="F732" t="str">
        <f t="shared" si="55"/>
        <v>2016</v>
      </c>
      <c r="G732" t="str">
        <f t="shared" si="56"/>
        <v>Febrero</v>
      </c>
      <c r="H732" t="str">
        <f t="shared" si="57"/>
        <v>9</v>
      </c>
    </row>
    <row r="733" spans="1:8" x14ac:dyDescent="0.3">
      <c r="A733" t="str">
        <f t="shared" si="58"/>
        <v>Febrero de 2016</v>
      </c>
      <c r="B733" s="1" t="s">
        <v>3113</v>
      </c>
      <c r="C733" s="1" t="str">
        <f t="shared" si="59"/>
        <v>Febrero 10 de 2016</v>
      </c>
      <c r="D733" s="3">
        <v>3391.93</v>
      </c>
      <c r="E733" s="3">
        <v>24.909999999999854</v>
      </c>
      <c r="F733" t="str">
        <f t="shared" si="55"/>
        <v>2016</v>
      </c>
      <c r="G733" t="str">
        <f t="shared" si="56"/>
        <v>Febrero</v>
      </c>
      <c r="H733" t="str">
        <f t="shared" si="57"/>
        <v>10</v>
      </c>
    </row>
    <row r="734" spans="1:8" x14ac:dyDescent="0.3">
      <c r="A734" t="str">
        <f t="shared" si="58"/>
        <v>Febrero de 2016</v>
      </c>
      <c r="B734" s="1" t="s">
        <v>3114</v>
      </c>
      <c r="C734" s="1" t="str">
        <f t="shared" si="59"/>
        <v>Febrero 11 de 2016</v>
      </c>
      <c r="D734" s="3">
        <v>3385.65</v>
      </c>
      <c r="E734" s="3">
        <v>-6.2799999999997453</v>
      </c>
      <c r="F734" t="str">
        <f t="shared" si="55"/>
        <v>2016</v>
      </c>
      <c r="G734" t="str">
        <f t="shared" si="56"/>
        <v>Febrero</v>
      </c>
      <c r="H734" t="str">
        <f t="shared" si="57"/>
        <v>11</v>
      </c>
    </row>
    <row r="735" spans="1:8" x14ac:dyDescent="0.3">
      <c r="A735" t="str">
        <f t="shared" si="58"/>
        <v>Febrero de 2016</v>
      </c>
      <c r="B735" s="1" t="s">
        <v>3115</v>
      </c>
      <c r="C735" s="1" t="str">
        <f t="shared" si="59"/>
        <v>Febrero 12 de 2016</v>
      </c>
      <c r="D735" s="3">
        <v>3434.89</v>
      </c>
      <c r="E735" s="3">
        <v>49.239999999999782</v>
      </c>
      <c r="F735" t="str">
        <f t="shared" si="55"/>
        <v>2016</v>
      </c>
      <c r="G735" t="str">
        <f t="shared" si="56"/>
        <v>Febrero</v>
      </c>
      <c r="H735" t="str">
        <f t="shared" si="57"/>
        <v>12</v>
      </c>
    </row>
    <row r="736" spans="1:8" x14ac:dyDescent="0.3">
      <c r="A736" t="str">
        <f t="shared" si="58"/>
        <v>Febrero de 2016</v>
      </c>
      <c r="B736" s="1" t="s">
        <v>3116</v>
      </c>
      <c r="C736" s="1" t="str">
        <f t="shared" si="59"/>
        <v>Febrero 15 de 2016</v>
      </c>
      <c r="D736" s="3">
        <v>3409.82</v>
      </c>
      <c r="E736" s="3">
        <v>-25.069999999999709</v>
      </c>
      <c r="F736" t="str">
        <f t="shared" si="55"/>
        <v>2016</v>
      </c>
      <c r="G736" t="str">
        <f t="shared" si="56"/>
        <v>Febrero</v>
      </c>
      <c r="H736" t="str">
        <f t="shared" si="57"/>
        <v>15</v>
      </c>
    </row>
    <row r="737" spans="1:8" x14ac:dyDescent="0.3">
      <c r="A737" t="str">
        <f t="shared" si="58"/>
        <v>Febrero de 2016</v>
      </c>
      <c r="B737" s="1" t="s">
        <v>3117</v>
      </c>
      <c r="C737" s="1" t="str">
        <f t="shared" si="59"/>
        <v>Febrero 16 de 2016</v>
      </c>
      <c r="D737" s="3">
        <v>3409.82</v>
      </c>
      <c r="E737" s="3">
        <v>0</v>
      </c>
      <c r="F737" t="str">
        <f t="shared" si="55"/>
        <v>2016</v>
      </c>
      <c r="G737" t="str">
        <f t="shared" si="56"/>
        <v>Febrero</v>
      </c>
      <c r="H737" t="str">
        <f t="shared" si="57"/>
        <v>16</v>
      </c>
    </row>
    <row r="738" spans="1:8" x14ac:dyDescent="0.3">
      <c r="A738" t="str">
        <f t="shared" si="58"/>
        <v>Febrero de 2016</v>
      </c>
      <c r="B738" s="1" t="s">
        <v>3118</v>
      </c>
      <c r="C738" s="1" t="str">
        <f t="shared" si="59"/>
        <v>Febrero 17 de 2016</v>
      </c>
      <c r="D738" s="3">
        <v>3406.87</v>
      </c>
      <c r="E738" s="3">
        <v>-2.9500000000002728</v>
      </c>
      <c r="F738" t="str">
        <f t="shared" si="55"/>
        <v>2016</v>
      </c>
      <c r="G738" t="str">
        <f t="shared" si="56"/>
        <v>Febrero</v>
      </c>
      <c r="H738" t="str">
        <f t="shared" si="57"/>
        <v>17</v>
      </c>
    </row>
    <row r="739" spans="1:8" x14ac:dyDescent="0.3">
      <c r="A739" t="str">
        <f t="shared" si="58"/>
        <v>Febrero de 2016</v>
      </c>
      <c r="B739" s="1" t="s">
        <v>3119</v>
      </c>
      <c r="C739" s="1" t="str">
        <f t="shared" si="59"/>
        <v>Febrero 18 de 2016</v>
      </c>
      <c r="D739" s="3">
        <v>3391.87</v>
      </c>
      <c r="E739" s="3">
        <v>-15</v>
      </c>
      <c r="F739" t="str">
        <f t="shared" si="55"/>
        <v>2016</v>
      </c>
      <c r="G739" t="str">
        <f t="shared" si="56"/>
        <v>Febrero</v>
      </c>
      <c r="H739" t="str">
        <f t="shared" si="57"/>
        <v>18</v>
      </c>
    </row>
    <row r="740" spans="1:8" x14ac:dyDescent="0.3">
      <c r="A740" t="str">
        <f t="shared" si="58"/>
        <v>Febrero de 2016</v>
      </c>
      <c r="B740" s="1" t="s">
        <v>3120</v>
      </c>
      <c r="C740" s="1" t="str">
        <f t="shared" si="59"/>
        <v>Febrero 19 de 2016</v>
      </c>
      <c r="D740" s="3">
        <v>3338.03</v>
      </c>
      <c r="E740" s="3">
        <v>-53.839999999999691</v>
      </c>
      <c r="F740" t="str">
        <f t="shared" si="55"/>
        <v>2016</v>
      </c>
      <c r="G740" t="str">
        <f t="shared" si="56"/>
        <v>Febrero</v>
      </c>
      <c r="H740" t="str">
        <f t="shared" si="57"/>
        <v>19</v>
      </c>
    </row>
    <row r="741" spans="1:8" x14ac:dyDescent="0.3">
      <c r="A741" t="str">
        <f t="shared" si="58"/>
        <v>Febrero de 2016</v>
      </c>
      <c r="B741" s="1" t="s">
        <v>3121</v>
      </c>
      <c r="C741" s="1" t="str">
        <f t="shared" si="59"/>
        <v>Febrero 22 de 2016</v>
      </c>
      <c r="D741" s="3">
        <v>3356.78</v>
      </c>
      <c r="E741" s="3">
        <v>18.75</v>
      </c>
      <c r="F741" t="str">
        <f t="shared" si="55"/>
        <v>2016</v>
      </c>
      <c r="G741" t="str">
        <f t="shared" si="56"/>
        <v>Febrero</v>
      </c>
      <c r="H741" t="str">
        <f t="shared" si="57"/>
        <v>22</v>
      </c>
    </row>
    <row r="742" spans="1:8" x14ac:dyDescent="0.3">
      <c r="A742" t="str">
        <f t="shared" si="58"/>
        <v>Febrero de 2016</v>
      </c>
      <c r="B742" s="1" t="s">
        <v>3122</v>
      </c>
      <c r="C742" s="1" t="str">
        <f t="shared" si="59"/>
        <v>Febrero 23 de 2016</v>
      </c>
      <c r="D742" s="3">
        <v>3314.24</v>
      </c>
      <c r="E742" s="3">
        <v>-42.540000000000418</v>
      </c>
      <c r="F742" t="str">
        <f t="shared" si="55"/>
        <v>2016</v>
      </c>
      <c r="G742" t="str">
        <f t="shared" si="56"/>
        <v>Febrero</v>
      </c>
      <c r="H742" t="str">
        <f t="shared" si="57"/>
        <v>23</v>
      </c>
    </row>
    <row r="743" spans="1:8" x14ac:dyDescent="0.3">
      <c r="A743" t="str">
        <f t="shared" si="58"/>
        <v>Febrero de 2016</v>
      </c>
      <c r="B743" s="1" t="s">
        <v>3123</v>
      </c>
      <c r="C743" s="1" t="str">
        <f t="shared" si="59"/>
        <v>Febrero 24 de 2016</v>
      </c>
      <c r="D743" s="3">
        <v>3322.54</v>
      </c>
      <c r="E743" s="3">
        <v>8.3000000000001819</v>
      </c>
      <c r="F743" t="str">
        <f t="shared" si="55"/>
        <v>2016</v>
      </c>
      <c r="G743" t="str">
        <f t="shared" si="56"/>
        <v>Febrero</v>
      </c>
      <c r="H743" t="str">
        <f t="shared" si="57"/>
        <v>24</v>
      </c>
    </row>
    <row r="744" spans="1:8" x14ac:dyDescent="0.3">
      <c r="A744" t="str">
        <f t="shared" si="58"/>
        <v>Febrero de 2016</v>
      </c>
      <c r="B744" s="1" t="s">
        <v>3124</v>
      </c>
      <c r="C744" s="1" t="str">
        <f t="shared" si="59"/>
        <v>Febrero 25 de 2016</v>
      </c>
      <c r="D744" s="3">
        <v>3341.69</v>
      </c>
      <c r="E744" s="3">
        <v>19.150000000000091</v>
      </c>
      <c r="F744" t="str">
        <f t="shared" si="55"/>
        <v>2016</v>
      </c>
      <c r="G744" t="str">
        <f t="shared" si="56"/>
        <v>Febrero</v>
      </c>
      <c r="H744" t="str">
        <f t="shared" si="57"/>
        <v>25</v>
      </c>
    </row>
    <row r="745" spans="1:8" x14ac:dyDescent="0.3">
      <c r="A745" t="str">
        <f t="shared" si="58"/>
        <v>Febrero de 2016</v>
      </c>
      <c r="B745" s="1" t="s">
        <v>3125</v>
      </c>
      <c r="C745" s="1" t="str">
        <f t="shared" si="59"/>
        <v>Febrero 26 de 2016</v>
      </c>
      <c r="D745" s="3">
        <v>3310.16</v>
      </c>
      <c r="E745" s="3">
        <v>-31.5300000000002</v>
      </c>
      <c r="F745" t="str">
        <f t="shared" si="55"/>
        <v>2016</v>
      </c>
      <c r="G745" t="str">
        <f t="shared" si="56"/>
        <v>Febrero</v>
      </c>
      <c r="H745" t="str">
        <f t="shared" si="57"/>
        <v>26</v>
      </c>
    </row>
    <row r="746" spans="1:8" x14ac:dyDescent="0.3">
      <c r="A746" t="str">
        <f t="shared" si="58"/>
        <v>Febrero de 2016</v>
      </c>
      <c r="B746" s="1" t="s">
        <v>3126</v>
      </c>
      <c r="C746" s="1" t="str">
        <f t="shared" si="59"/>
        <v>Febrero 29 de 2016</v>
      </c>
      <c r="D746" s="3">
        <v>3306</v>
      </c>
      <c r="E746" s="3">
        <v>-4.1599999999998545</v>
      </c>
      <c r="F746" t="str">
        <f t="shared" si="55"/>
        <v>2016</v>
      </c>
      <c r="G746" t="str">
        <f t="shared" si="56"/>
        <v>Febrero</v>
      </c>
      <c r="H746" t="str">
        <f t="shared" si="57"/>
        <v>29</v>
      </c>
    </row>
    <row r="747" spans="1:8" x14ac:dyDescent="0.3">
      <c r="A747" t="str">
        <f t="shared" si="58"/>
        <v>Marzo de 2016</v>
      </c>
      <c r="B747" s="1" t="s">
        <v>3127</v>
      </c>
      <c r="C747" s="1" t="str">
        <f t="shared" si="59"/>
        <v>Marzo 1 de 2016</v>
      </c>
      <c r="D747" s="3">
        <v>3319.8</v>
      </c>
      <c r="E747" s="3">
        <v>13.800000000000182</v>
      </c>
      <c r="F747" t="str">
        <f t="shared" si="55"/>
        <v>2016</v>
      </c>
      <c r="G747" t="str">
        <f t="shared" si="56"/>
        <v>Marzo</v>
      </c>
      <c r="H747" t="str">
        <f t="shared" si="57"/>
        <v>1</v>
      </c>
    </row>
    <row r="748" spans="1:8" x14ac:dyDescent="0.3">
      <c r="A748" t="str">
        <f t="shared" si="58"/>
        <v>Marzo de 2016</v>
      </c>
      <c r="B748" s="1" t="s">
        <v>3128</v>
      </c>
      <c r="C748" s="1" t="str">
        <f t="shared" si="59"/>
        <v>Marzo 2 de 2016</v>
      </c>
      <c r="D748" s="3">
        <v>3268.86</v>
      </c>
      <c r="E748" s="3">
        <v>-50.940000000000055</v>
      </c>
      <c r="F748" t="str">
        <f t="shared" si="55"/>
        <v>2016</v>
      </c>
      <c r="G748" t="str">
        <f t="shared" si="56"/>
        <v>Marzo</v>
      </c>
      <c r="H748" t="str">
        <f t="shared" si="57"/>
        <v>2</v>
      </c>
    </row>
    <row r="749" spans="1:8" x14ac:dyDescent="0.3">
      <c r="A749" t="str">
        <f t="shared" si="58"/>
        <v>Marzo de 2016</v>
      </c>
      <c r="B749" s="1" t="s">
        <v>3129</v>
      </c>
      <c r="C749" s="1" t="str">
        <f t="shared" si="59"/>
        <v>Marzo 3 de 2016</v>
      </c>
      <c r="D749" s="3">
        <v>3205.6</v>
      </c>
      <c r="E749" s="3">
        <v>-63.260000000000218</v>
      </c>
      <c r="F749" t="str">
        <f t="shared" si="55"/>
        <v>2016</v>
      </c>
      <c r="G749" t="str">
        <f t="shared" si="56"/>
        <v>Marzo</v>
      </c>
      <c r="H749" t="str">
        <f t="shared" si="57"/>
        <v>3</v>
      </c>
    </row>
    <row r="750" spans="1:8" x14ac:dyDescent="0.3">
      <c r="A750" t="str">
        <f t="shared" si="58"/>
        <v>Marzo de 2016</v>
      </c>
      <c r="B750" s="1" t="s">
        <v>3130</v>
      </c>
      <c r="C750" s="1" t="str">
        <f t="shared" si="59"/>
        <v>Marzo 4 de 2016</v>
      </c>
      <c r="D750" s="3">
        <v>3203.03</v>
      </c>
      <c r="E750" s="3">
        <v>-2.569999999999709</v>
      </c>
      <c r="F750" t="str">
        <f t="shared" si="55"/>
        <v>2016</v>
      </c>
      <c r="G750" t="str">
        <f t="shared" si="56"/>
        <v>Marzo</v>
      </c>
      <c r="H750" t="str">
        <f t="shared" si="57"/>
        <v>4</v>
      </c>
    </row>
    <row r="751" spans="1:8" x14ac:dyDescent="0.3">
      <c r="A751" t="str">
        <f t="shared" si="58"/>
        <v>Marzo de 2016</v>
      </c>
      <c r="B751" s="1" t="s">
        <v>3131</v>
      </c>
      <c r="C751" s="1" t="str">
        <f t="shared" si="59"/>
        <v>Marzo 7 de 2016</v>
      </c>
      <c r="D751" s="3">
        <v>3163.25</v>
      </c>
      <c r="E751" s="3">
        <v>-39.7800000000002</v>
      </c>
      <c r="F751" t="str">
        <f t="shared" si="55"/>
        <v>2016</v>
      </c>
      <c r="G751" t="str">
        <f t="shared" si="56"/>
        <v>Marzo</v>
      </c>
      <c r="H751" t="str">
        <f t="shared" si="57"/>
        <v>7</v>
      </c>
    </row>
    <row r="752" spans="1:8" x14ac:dyDescent="0.3">
      <c r="A752" t="str">
        <f t="shared" si="58"/>
        <v>Marzo de 2016</v>
      </c>
      <c r="B752" s="1" t="s">
        <v>3132</v>
      </c>
      <c r="C752" s="1" t="str">
        <f t="shared" si="59"/>
        <v>Marzo 8 de 2016</v>
      </c>
      <c r="D752" s="3">
        <v>3135.28</v>
      </c>
      <c r="E752" s="3">
        <v>-27.9699999999998</v>
      </c>
      <c r="F752" t="str">
        <f t="shared" si="55"/>
        <v>2016</v>
      </c>
      <c r="G752" t="str">
        <f t="shared" si="56"/>
        <v>Marzo</v>
      </c>
      <c r="H752" t="str">
        <f t="shared" si="57"/>
        <v>8</v>
      </c>
    </row>
    <row r="753" spans="1:8" x14ac:dyDescent="0.3">
      <c r="A753" t="str">
        <f t="shared" si="58"/>
        <v>Marzo de 2016</v>
      </c>
      <c r="B753" s="1" t="s">
        <v>3133</v>
      </c>
      <c r="C753" s="1" t="str">
        <f t="shared" si="59"/>
        <v>Marzo 9 de 2016</v>
      </c>
      <c r="D753" s="3">
        <v>3155.9</v>
      </c>
      <c r="E753" s="3">
        <v>20.619999999999891</v>
      </c>
      <c r="F753" t="str">
        <f t="shared" si="55"/>
        <v>2016</v>
      </c>
      <c r="G753" t="str">
        <f t="shared" si="56"/>
        <v>Marzo</v>
      </c>
      <c r="H753" t="str">
        <f t="shared" si="57"/>
        <v>9</v>
      </c>
    </row>
    <row r="754" spans="1:8" x14ac:dyDescent="0.3">
      <c r="A754" t="str">
        <f t="shared" si="58"/>
        <v>Marzo de 2016</v>
      </c>
      <c r="B754" s="1" t="s">
        <v>3134</v>
      </c>
      <c r="C754" s="1" t="str">
        <f t="shared" si="59"/>
        <v>Marzo 10 de 2016</v>
      </c>
      <c r="D754" s="3">
        <v>3192.49</v>
      </c>
      <c r="E754" s="3">
        <v>36.589999999999691</v>
      </c>
      <c r="F754" t="str">
        <f t="shared" si="55"/>
        <v>2016</v>
      </c>
      <c r="G754" t="str">
        <f t="shared" si="56"/>
        <v>Marzo</v>
      </c>
      <c r="H754" t="str">
        <f t="shared" si="57"/>
        <v>10</v>
      </c>
    </row>
    <row r="755" spans="1:8" x14ac:dyDescent="0.3">
      <c r="A755" t="str">
        <f t="shared" si="58"/>
        <v>Marzo de 2016</v>
      </c>
      <c r="B755" s="1" t="s">
        <v>3135</v>
      </c>
      <c r="C755" s="1" t="str">
        <f t="shared" si="59"/>
        <v>Marzo 11 de 2016</v>
      </c>
      <c r="D755" s="3">
        <v>3204.27</v>
      </c>
      <c r="E755" s="3">
        <v>11.7800000000002</v>
      </c>
      <c r="F755" t="str">
        <f t="shared" si="55"/>
        <v>2016</v>
      </c>
      <c r="G755" t="str">
        <f t="shared" si="56"/>
        <v>Marzo</v>
      </c>
      <c r="H755" t="str">
        <f t="shared" si="57"/>
        <v>11</v>
      </c>
    </row>
    <row r="756" spans="1:8" x14ac:dyDescent="0.3">
      <c r="A756" t="str">
        <f t="shared" si="58"/>
        <v>Marzo de 2016</v>
      </c>
      <c r="B756" s="1" t="s">
        <v>3136</v>
      </c>
      <c r="C756" s="1" t="str">
        <f t="shared" si="59"/>
        <v>Marzo 14 de 2016</v>
      </c>
      <c r="D756" s="3">
        <v>3164.12</v>
      </c>
      <c r="E756" s="3">
        <v>-40.150000000000091</v>
      </c>
      <c r="F756" t="str">
        <f t="shared" si="55"/>
        <v>2016</v>
      </c>
      <c r="G756" t="str">
        <f t="shared" si="56"/>
        <v>Marzo</v>
      </c>
      <c r="H756" t="str">
        <f t="shared" si="57"/>
        <v>14</v>
      </c>
    </row>
    <row r="757" spans="1:8" x14ac:dyDescent="0.3">
      <c r="A757" t="str">
        <f t="shared" si="58"/>
        <v>Marzo de 2016</v>
      </c>
      <c r="B757" s="1" t="s">
        <v>3137</v>
      </c>
      <c r="C757" s="1" t="str">
        <f t="shared" si="59"/>
        <v>Marzo 15 de 2016</v>
      </c>
      <c r="D757" s="3">
        <v>3175.95</v>
      </c>
      <c r="E757" s="3">
        <v>11.829999999999927</v>
      </c>
      <c r="F757" t="str">
        <f t="shared" si="55"/>
        <v>2016</v>
      </c>
      <c r="G757" t="str">
        <f t="shared" si="56"/>
        <v>Marzo</v>
      </c>
      <c r="H757" t="str">
        <f t="shared" si="57"/>
        <v>15</v>
      </c>
    </row>
    <row r="758" spans="1:8" x14ac:dyDescent="0.3">
      <c r="A758" t="str">
        <f t="shared" si="58"/>
        <v>Marzo de 2016</v>
      </c>
      <c r="B758" s="1" t="s">
        <v>3138</v>
      </c>
      <c r="C758" s="1" t="str">
        <f t="shared" si="59"/>
        <v>Marzo 16 de 2016</v>
      </c>
      <c r="D758" s="3">
        <v>3175.88</v>
      </c>
      <c r="E758" s="3">
        <v>-6.9999999999708962E-2</v>
      </c>
      <c r="F758" t="str">
        <f t="shared" si="55"/>
        <v>2016</v>
      </c>
      <c r="G758" t="str">
        <f t="shared" si="56"/>
        <v>Marzo</v>
      </c>
      <c r="H758" t="str">
        <f t="shared" si="57"/>
        <v>16</v>
      </c>
    </row>
    <row r="759" spans="1:8" x14ac:dyDescent="0.3">
      <c r="A759" t="str">
        <f t="shared" si="58"/>
        <v>Marzo de 2016</v>
      </c>
      <c r="B759" s="1" t="s">
        <v>3139</v>
      </c>
      <c r="C759" s="1" t="str">
        <f t="shared" si="59"/>
        <v>Marzo 17 de 2016</v>
      </c>
      <c r="D759" s="3">
        <v>3155.9</v>
      </c>
      <c r="E759" s="3">
        <v>-19.980000000000018</v>
      </c>
      <c r="F759" t="str">
        <f t="shared" si="55"/>
        <v>2016</v>
      </c>
      <c r="G759" t="str">
        <f t="shared" si="56"/>
        <v>Marzo</v>
      </c>
      <c r="H759" t="str">
        <f t="shared" si="57"/>
        <v>17</v>
      </c>
    </row>
    <row r="760" spans="1:8" x14ac:dyDescent="0.3">
      <c r="A760" t="str">
        <f t="shared" si="58"/>
        <v>Marzo de 2016</v>
      </c>
      <c r="B760" s="1" t="s">
        <v>3140</v>
      </c>
      <c r="C760" s="1" t="str">
        <f t="shared" si="59"/>
        <v>Marzo 18 de 2016</v>
      </c>
      <c r="D760" s="3">
        <v>3087.39</v>
      </c>
      <c r="E760" s="3">
        <v>-68.510000000000218</v>
      </c>
      <c r="F760" t="str">
        <f t="shared" si="55"/>
        <v>2016</v>
      </c>
      <c r="G760" t="str">
        <f t="shared" si="56"/>
        <v>Marzo</v>
      </c>
      <c r="H760" t="str">
        <f t="shared" si="57"/>
        <v>18</v>
      </c>
    </row>
    <row r="761" spans="1:8" x14ac:dyDescent="0.3">
      <c r="A761" t="str">
        <f t="shared" si="58"/>
        <v>Marzo de 2016</v>
      </c>
      <c r="B761" s="1" t="s">
        <v>3141</v>
      </c>
      <c r="C761" s="1" t="str">
        <f t="shared" si="59"/>
        <v>Marzo 22 de 2016</v>
      </c>
      <c r="D761" s="3">
        <v>3065.79</v>
      </c>
      <c r="E761" s="3">
        <v>-21.599999999999909</v>
      </c>
      <c r="F761" t="str">
        <f t="shared" si="55"/>
        <v>2016</v>
      </c>
      <c r="G761" t="str">
        <f t="shared" si="56"/>
        <v>Marzo</v>
      </c>
      <c r="H761" t="str">
        <f t="shared" si="57"/>
        <v>22</v>
      </c>
    </row>
    <row r="762" spans="1:8" x14ac:dyDescent="0.3">
      <c r="A762" t="str">
        <f t="shared" si="58"/>
        <v>Marzo de 2016</v>
      </c>
      <c r="B762" s="1" t="s">
        <v>3142</v>
      </c>
      <c r="C762" s="1" t="str">
        <f t="shared" si="59"/>
        <v>Marzo 23 de 2016</v>
      </c>
      <c r="D762" s="3">
        <v>3050.31</v>
      </c>
      <c r="E762" s="3">
        <v>-15.480000000000018</v>
      </c>
      <c r="F762" t="str">
        <f t="shared" si="55"/>
        <v>2016</v>
      </c>
      <c r="G762" t="str">
        <f t="shared" si="56"/>
        <v>Marzo</v>
      </c>
      <c r="H762" t="str">
        <f t="shared" si="57"/>
        <v>23</v>
      </c>
    </row>
    <row r="763" spans="1:8" x14ac:dyDescent="0.3">
      <c r="A763" t="str">
        <f t="shared" si="58"/>
        <v>Marzo de 2016</v>
      </c>
      <c r="B763" s="1" t="s">
        <v>3143</v>
      </c>
      <c r="C763" s="1" t="str">
        <f t="shared" si="59"/>
        <v>Marzo 28 de 2016</v>
      </c>
      <c r="D763" s="3">
        <v>3058.8</v>
      </c>
      <c r="E763" s="3">
        <v>8.4900000000002365</v>
      </c>
      <c r="F763" t="str">
        <f t="shared" si="55"/>
        <v>2016</v>
      </c>
      <c r="G763" t="str">
        <f t="shared" si="56"/>
        <v>Marzo</v>
      </c>
      <c r="H763" t="str">
        <f t="shared" si="57"/>
        <v>28</v>
      </c>
    </row>
    <row r="764" spans="1:8" x14ac:dyDescent="0.3">
      <c r="A764" t="str">
        <f t="shared" si="58"/>
        <v>Marzo de 2016</v>
      </c>
      <c r="B764" s="1" t="s">
        <v>3144</v>
      </c>
      <c r="C764" s="1" t="str">
        <f t="shared" si="59"/>
        <v>Marzo 29 de 2016</v>
      </c>
      <c r="D764" s="3">
        <v>3047.85</v>
      </c>
      <c r="E764" s="3">
        <v>-10.950000000000273</v>
      </c>
      <c r="F764" t="str">
        <f t="shared" si="55"/>
        <v>2016</v>
      </c>
      <c r="G764" t="str">
        <f t="shared" si="56"/>
        <v>Marzo</v>
      </c>
      <c r="H764" t="str">
        <f t="shared" si="57"/>
        <v>29</v>
      </c>
    </row>
    <row r="765" spans="1:8" x14ac:dyDescent="0.3">
      <c r="A765" t="str">
        <f t="shared" si="58"/>
        <v>Marzo de 2016</v>
      </c>
      <c r="B765" s="1" t="s">
        <v>3145</v>
      </c>
      <c r="C765" s="1" t="str">
        <f t="shared" si="59"/>
        <v>Marzo 30 de 2016</v>
      </c>
      <c r="D765" s="3">
        <v>3052.33</v>
      </c>
      <c r="E765" s="3">
        <v>4.4800000000000182</v>
      </c>
      <c r="F765" t="str">
        <f t="shared" si="55"/>
        <v>2016</v>
      </c>
      <c r="G765" t="str">
        <f t="shared" si="56"/>
        <v>Marzo</v>
      </c>
      <c r="H765" t="str">
        <f t="shared" si="57"/>
        <v>30</v>
      </c>
    </row>
    <row r="766" spans="1:8" x14ac:dyDescent="0.3">
      <c r="A766" t="str">
        <f t="shared" si="58"/>
        <v>Marzo de 2016</v>
      </c>
      <c r="B766" s="1" t="s">
        <v>3146</v>
      </c>
      <c r="C766" s="1" t="str">
        <f t="shared" si="59"/>
        <v>Marzo 31 de 2016</v>
      </c>
      <c r="D766" s="3">
        <v>3022.35</v>
      </c>
      <c r="E766" s="3">
        <v>-29.980000000000018</v>
      </c>
      <c r="F766" t="str">
        <f t="shared" si="55"/>
        <v>2016</v>
      </c>
      <c r="G766" t="str">
        <f t="shared" si="56"/>
        <v>Marzo</v>
      </c>
      <c r="H766" t="str">
        <f t="shared" si="57"/>
        <v>31</v>
      </c>
    </row>
    <row r="767" spans="1:8" x14ac:dyDescent="0.3">
      <c r="A767" t="str">
        <f t="shared" si="58"/>
        <v>Abril de 2016</v>
      </c>
      <c r="B767" s="1" t="s">
        <v>3147</v>
      </c>
      <c r="C767" s="1" t="str">
        <f t="shared" si="59"/>
        <v>Abril 1 de 2016</v>
      </c>
      <c r="D767" s="3">
        <v>3000.63</v>
      </c>
      <c r="E767" s="3">
        <v>-21.7199999999998</v>
      </c>
      <c r="F767" t="str">
        <f t="shared" si="55"/>
        <v>2016</v>
      </c>
      <c r="G767" t="str">
        <f t="shared" si="56"/>
        <v>Abril</v>
      </c>
      <c r="H767" t="str">
        <f t="shared" si="57"/>
        <v>1</v>
      </c>
    </row>
    <row r="768" spans="1:8" x14ac:dyDescent="0.3">
      <c r="A768" t="str">
        <f t="shared" si="58"/>
        <v>Abril de 2016</v>
      </c>
      <c r="B768" s="1" t="s">
        <v>3148</v>
      </c>
      <c r="C768" s="1" t="str">
        <f t="shared" si="59"/>
        <v>Abril 4 de 2016</v>
      </c>
      <c r="D768" s="3">
        <v>3038.48</v>
      </c>
      <c r="E768" s="3">
        <v>37.849999999999909</v>
      </c>
      <c r="F768" t="str">
        <f t="shared" si="55"/>
        <v>2016</v>
      </c>
      <c r="G768" t="str">
        <f t="shared" si="56"/>
        <v>Abril</v>
      </c>
      <c r="H768" t="str">
        <f t="shared" si="57"/>
        <v>4</v>
      </c>
    </row>
    <row r="769" spans="1:8" x14ac:dyDescent="0.3">
      <c r="A769" t="str">
        <f t="shared" si="58"/>
        <v>Abril de 2016</v>
      </c>
      <c r="B769" s="1" t="s">
        <v>3149</v>
      </c>
      <c r="C769" s="1" t="str">
        <f t="shared" si="59"/>
        <v>Abril 5 de 2016</v>
      </c>
      <c r="D769" s="3">
        <v>3066.94</v>
      </c>
      <c r="E769" s="3">
        <v>28.460000000000036</v>
      </c>
      <c r="F769" t="str">
        <f t="shared" si="55"/>
        <v>2016</v>
      </c>
      <c r="G769" t="str">
        <f t="shared" si="56"/>
        <v>Abril</v>
      </c>
      <c r="H769" t="str">
        <f t="shared" si="57"/>
        <v>5</v>
      </c>
    </row>
    <row r="770" spans="1:8" x14ac:dyDescent="0.3">
      <c r="A770" t="str">
        <f t="shared" si="58"/>
        <v>Abril de 2016</v>
      </c>
      <c r="B770" s="1" t="s">
        <v>3150</v>
      </c>
      <c r="C770" s="1" t="str">
        <f t="shared" si="59"/>
        <v>Abril 6 de 2016</v>
      </c>
      <c r="D770" s="3">
        <v>3085.82</v>
      </c>
      <c r="E770" s="3">
        <v>18.880000000000109</v>
      </c>
      <c r="F770" t="str">
        <f t="shared" ref="F770:F833" si="60">RIGHT(B770,4)</f>
        <v>2016</v>
      </c>
      <c r="G770" t="str">
        <f t="shared" ref="G770:G833" si="61">MID(B770,FIND(" ",B770,1)+1,FIND(" ",B770,FIND(" ",B770,1)+1)-FIND(" ",B770,1)-1)</f>
        <v>Abril</v>
      </c>
      <c r="H770" t="str">
        <f t="shared" ref="H770:H833" si="62">MID(B770,1,FIND(" ",B770,1)-1)</f>
        <v>6</v>
      </c>
    </row>
    <row r="771" spans="1:8" x14ac:dyDescent="0.3">
      <c r="A771" t="str">
        <f t="shared" ref="A771:A834" si="63">_xlfn.CONCAT(G771," de ",F771)</f>
        <v>Abril de 2016</v>
      </c>
      <c r="B771" s="1" t="s">
        <v>3151</v>
      </c>
      <c r="C771" s="1" t="str">
        <f t="shared" ref="C771:C834" si="64">_xlfn.CONCAT(G771," ",H771," de ",F771)</f>
        <v>Abril 7 de 2016</v>
      </c>
      <c r="D771" s="3">
        <v>3081.39</v>
      </c>
      <c r="E771" s="3">
        <v>-4.430000000000291</v>
      </c>
      <c r="F771" t="str">
        <f t="shared" si="60"/>
        <v>2016</v>
      </c>
      <c r="G771" t="str">
        <f t="shared" si="61"/>
        <v>Abril</v>
      </c>
      <c r="H771" t="str">
        <f t="shared" si="62"/>
        <v>7</v>
      </c>
    </row>
    <row r="772" spans="1:8" x14ac:dyDescent="0.3">
      <c r="A772" t="str">
        <f t="shared" si="63"/>
        <v>Abril de 2016</v>
      </c>
      <c r="B772" s="1" t="s">
        <v>3152</v>
      </c>
      <c r="C772" s="1" t="str">
        <f t="shared" si="64"/>
        <v>Abril 8 de 2016</v>
      </c>
      <c r="D772" s="3">
        <v>3109.6</v>
      </c>
      <c r="E772" s="3">
        <v>28.210000000000036</v>
      </c>
      <c r="F772" t="str">
        <f t="shared" si="60"/>
        <v>2016</v>
      </c>
      <c r="G772" t="str">
        <f t="shared" si="61"/>
        <v>Abril</v>
      </c>
      <c r="H772" t="str">
        <f t="shared" si="62"/>
        <v>8</v>
      </c>
    </row>
    <row r="773" spans="1:8" x14ac:dyDescent="0.3">
      <c r="A773" t="str">
        <f t="shared" si="63"/>
        <v>Abril de 2016</v>
      </c>
      <c r="B773" s="1" t="s">
        <v>3153</v>
      </c>
      <c r="C773" s="1" t="str">
        <f t="shared" si="64"/>
        <v>Abril 11 de 2016</v>
      </c>
      <c r="D773" s="3">
        <v>3076.29</v>
      </c>
      <c r="E773" s="3">
        <v>-33.309999999999945</v>
      </c>
      <c r="F773" t="str">
        <f t="shared" si="60"/>
        <v>2016</v>
      </c>
      <c r="G773" t="str">
        <f t="shared" si="61"/>
        <v>Abril</v>
      </c>
      <c r="H773" t="str">
        <f t="shared" si="62"/>
        <v>11</v>
      </c>
    </row>
    <row r="774" spans="1:8" x14ac:dyDescent="0.3">
      <c r="A774" t="str">
        <f t="shared" si="63"/>
        <v>Abril de 2016</v>
      </c>
      <c r="B774" s="1" t="s">
        <v>3154</v>
      </c>
      <c r="C774" s="1" t="str">
        <f t="shared" si="64"/>
        <v>Abril 12 de 2016</v>
      </c>
      <c r="D774" s="3">
        <v>3057.96</v>
      </c>
      <c r="E774" s="3">
        <v>-18.329999999999927</v>
      </c>
      <c r="F774" t="str">
        <f t="shared" si="60"/>
        <v>2016</v>
      </c>
      <c r="G774" t="str">
        <f t="shared" si="61"/>
        <v>Abril</v>
      </c>
      <c r="H774" t="str">
        <f t="shared" si="62"/>
        <v>12</v>
      </c>
    </row>
    <row r="775" spans="1:8" x14ac:dyDescent="0.3">
      <c r="A775" t="str">
        <f t="shared" si="63"/>
        <v>Abril de 2016</v>
      </c>
      <c r="B775" s="1" t="s">
        <v>3155</v>
      </c>
      <c r="C775" s="1" t="str">
        <f t="shared" si="64"/>
        <v>Abril 13 de 2016</v>
      </c>
      <c r="D775" s="3">
        <v>3036.57</v>
      </c>
      <c r="E775" s="3">
        <v>-21.389999999999873</v>
      </c>
      <c r="F775" t="str">
        <f t="shared" si="60"/>
        <v>2016</v>
      </c>
      <c r="G775" t="str">
        <f t="shared" si="61"/>
        <v>Abril</v>
      </c>
      <c r="H775" t="str">
        <f t="shared" si="62"/>
        <v>13</v>
      </c>
    </row>
    <row r="776" spans="1:8" x14ac:dyDescent="0.3">
      <c r="A776" t="str">
        <f t="shared" si="63"/>
        <v>Abril de 2016</v>
      </c>
      <c r="B776" s="1" t="s">
        <v>3156</v>
      </c>
      <c r="C776" s="1" t="str">
        <f t="shared" si="64"/>
        <v>Abril 14 de 2016</v>
      </c>
      <c r="D776" s="3">
        <v>3006.35</v>
      </c>
      <c r="E776" s="3">
        <v>-30.220000000000255</v>
      </c>
      <c r="F776" t="str">
        <f t="shared" si="60"/>
        <v>2016</v>
      </c>
      <c r="G776" t="str">
        <f t="shared" si="61"/>
        <v>Abril</v>
      </c>
      <c r="H776" t="str">
        <f t="shared" si="62"/>
        <v>14</v>
      </c>
    </row>
    <row r="777" spans="1:8" x14ac:dyDescent="0.3">
      <c r="A777" t="str">
        <f t="shared" si="63"/>
        <v>Abril de 2016</v>
      </c>
      <c r="B777" s="1" t="s">
        <v>3157</v>
      </c>
      <c r="C777" s="1" t="str">
        <f t="shared" si="64"/>
        <v>Abril 15 de 2016</v>
      </c>
      <c r="D777" s="3">
        <v>3000.78</v>
      </c>
      <c r="E777" s="3">
        <v>-5.569999999999709</v>
      </c>
      <c r="F777" t="str">
        <f t="shared" si="60"/>
        <v>2016</v>
      </c>
      <c r="G777" t="str">
        <f t="shared" si="61"/>
        <v>Abril</v>
      </c>
      <c r="H777" t="str">
        <f t="shared" si="62"/>
        <v>15</v>
      </c>
    </row>
    <row r="778" spans="1:8" x14ac:dyDescent="0.3">
      <c r="A778" t="str">
        <f t="shared" si="63"/>
        <v>Abril de 2016</v>
      </c>
      <c r="B778" s="1" t="s">
        <v>3158</v>
      </c>
      <c r="C778" s="1" t="str">
        <f t="shared" si="64"/>
        <v>Abril 18 de 2016</v>
      </c>
      <c r="D778" s="3">
        <v>2999.38</v>
      </c>
      <c r="E778" s="3">
        <v>-1.4000000000000909</v>
      </c>
      <c r="F778" t="str">
        <f t="shared" si="60"/>
        <v>2016</v>
      </c>
      <c r="G778" t="str">
        <f t="shared" si="61"/>
        <v>Abril</v>
      </c>
      <c r="H778" t="str">
        <f t="shared" si="62"/>
        <v>18</v>
      </c>
    </row>
    <row r="779" spans="1:8" x14ac:dyDescent="0.3">
      <c r="A779" t="str">
        <f t="shared" si="63"/>
        <v>Abril de 2016</v>
      </c>
      <c r="B779" s="1" t="s">
        <v>3159</v>
      </c>
      <c r="C779" s="1" t="str">
        <f t="shared" si="64"/>
        <v>Abril 19 de 2016</v>
      </c>
      <c r="D779" s="3">
        <v>2995.86</v>
      </c>
      <c r="E779" s="3">
        <v>-3.5199999999999818</v>
      </c>
      <c r="F779" t="str">
        <f t="shared" si="60"/>
        <v>2016</v>
      </c>
      <c r="G779" t="str">
        <f t="shared" si="61"/>
        <v>Abril</v>
      </c>
      <c r="H779" t="str">
        <f t="shared" si="62"/>
        <v>19</v>
      </c>
    </row>
    <row r="780" spans="1:8" x14ac:dyDescent="0.3">
      <c r="A780" t="str">
        <f t="shared" si="63"/>
        <v>Abril de 2016</v>
      </c>
      <c r="B780" s="1" t="s">
        <v>3160</v>
      </c>
      <c r="C780" s="1" t="str">
        <f t="shared" si="64"/>
        <v>Abril 20 de 2016</v>
      </c>
      <c r="D780" s="3">
        <v>2912.2</v>
      </c>
      <c r="E780" s="3">
        <v>-83.660000000000309</v>
      </c>
      <c r="F780" t="str">
        <f t="shared" si="60"/>
        <v>2016</v>
      </c>
      <c r="G780" t="str">
        <f t="shared" si="61"/>
        <v>Abril</v>
      </c>
      <c r="H780" t="str">
        <f t="shared" si="62"/>
        <v>20</v>
      </c>
    </row>
    <row r="781" spans="1:8" x14ac:dyDescent="0.3">
      <c r="A781" t="str">
        <f t="shared" si="63"/>
        <v>Abril de 2016</v>
      </c>
      <c r="B781" s="1" t="s">
        <v>3161</v>
      </c>
      <c r="C781" s="1" t="str">
        <f t="shared" si="64"/>
        <v>Abril 21 de 2016</v>
      </c>
      <c r="D781" s="3">
        <v>2899.92</v>
      </c>
      <c r="E781" s="3">
        <v>-12.279999999999745</v>
      </c>
      <c r="F781" t="str">
        <f t="shared" si="60"/>
        <v>2016</v>
      </c>
      <c r="G781" t="str">
        <f t="shared" si="61"/>
        <v>Abril</v>
      </c>
      <c r="H781" t="str">
        <f t="shared" si="62"/>
        <v>21</v>
      </c>
    </row>
    <row r="782" spans="1:8" x14ac:dyDescent="0.3">
      <c r="A782" t="str">
        <f t="shared" si="63"/>
        <v>Abril de 2016</v>
      </c>
      <c r="B782" s="1" t="s">
        <v>3162</v>
      </c>
      <c r="C782" s="1" t="str">
        <f t="shared" si="64"/>
        <v>Abril 22 de 2016</v>
      </c>
      <c r="D782" s="3">
        <v>2928.7</v>
      </c>
      <c r="E782" s="3">
        <v>28.779999999999745</v>
      </c>
      <c r="F782" t="str">
        <f t="shared" si="60"/>
        <v>2016</v>
      </c>
      <c r="G782" t="str">
        <f t="shared" si="61"/>
        <v>Abril</v>
      </c>
      <c r="H782" t="str">
        <f t="shared" si="62"/>
        <v>22</v>
      </c>
    </row>
    <row r="783" spans="1:8" x14ac:dyDescent="0.3">
      <c r="A783" t="str">
        <f t="shared" si="63"/>
        <v>Abril de 2016</v>
      </c>
      <c r="B783" s="1" t="s">
        <v>3163</v>
      </c>
      <c r="C783" s="1" t="str">
        <f t="shared" si="64"/>
        <v>Abril 25 de 2016</v>
      </c>
      <c r="D783" s="3">
        <v>2939.7</v>
      </c>
      <c r="E783" s="3">
        <v>11</v>
      </c>
      <c r="F783" t="str">
        <f t="shared" si="60"/>
        <v>2016</v>
      </c>
      <c r="G783" t="str">
        <f t="shared" si="61"/>
        <v>Abril</v>
      </c>
      <c r="H783" t="str">
        <f t="shared" si="62"/>
        <v>25</v>
      </c>
    </row>
    <row r="784" spans="1:8" x14ac:dyDescent="0.3">
      <c r="A784" t="str">
        <f t="shared" si="63"/>
        <v>Abril de 2016</v>
      </c>
      <c r="B784" s="1" t="s">
        <v>3164</v>
      </c>
      <c r="C784" s="1" t="str">
        <f t="shared" si="64"/>
        <v>Abril 26 de 2016</v>
      </c>
      <c r="D784" s="3">
        <v>2962.08</v>
      </c>
      <c r="E784" s="3">
        <v>22.380000000000109</v>
      </c>
      <c r="F784" t="str">
        <f t="shared" si="60"/>
        <v>2016</v>
      </c>
      <c r="G784" t="str">
        <f t="shared" si="61"/>
        <v>Abril</v>
      </c>
      <c r="H784" t="str">
        <f t="shared" si="62"/>
        <v>26</v>
      </c>
    </row>
    <row r="785" spans="1:8" x14ac:dyDescent="0.3">
      <c r="A785" t="str">
        <f t="shared" si="63"/>
        <v>Abril de 2016</v>
      </c>
      <c r="B785" s="1" t="s">
        <v>3165</v>
      </c>
      <c r="C785" s="1" t="str">
        <f t="shared" si="64"/>
        <v>Abril 27 de 2016</v>
      </c>
      <c r="D785" s="3">
        <v>2945.37</v>
      </c>
      <c r="E785" s="3">
        <v>-16.710000000000036</v>
      </c>
      <c r="F785" t="str">
        <f t="shared" si="60"/>
        <v>2016</v>
      </c>
      <c r="G785" t="str">
        <f t="shared" si="61"/>
        <v>Abril</v>
      </c>
      <c r="H785" t="str">
        <f t="shared" si="62"/>
        <v>27</v>
      </c>
    </row>
    <row r="786" spans="1:8" x14ac:dyDescent="0.3">
      <c r="A786" t="str">
        <f t="shared" si="63"/>
        <v>Abril de 2016</v>
      </c>
      <c r="B786" s="1" t="s">
        <v>3166</v>
      </c>
      <c r="C786" s="1" t="str">
        <f t="shared" si="64"/>
        <v>Abril 28 de 2016</v>
      </c>
      <c r="D786" s="3">
        <v>2943.23</v>
      </c>
      <c r="E786" s="3">
        <v>-2.1399999999998727</v>
      </c>
      <c r="F786" t="str">
        <f t="shared" si="60"/>
        <v>2016</v>
      </c>
      <c r="G786" t="str">
        <f t="shared" si="61"/>
        <v>Abril</v>
      </c>
      <c r="H786" t="str">
        <f t="shared" si="62"/>
        <v>28</v>
      </c>
    </row>
    <row r="787" spans="1:8" x14ac:dyDescent="0.3">
      <c r="A787" t="str">
        <f t="shared" si="63"/>
        <v>Abril de 2016</v>
      </c>
      <c r="B787" s="1" t="s">
        <v>3167</v>
      </c>
      <c r="C787" s="1" t="str">
        <f t="shared" si="64"/>
        <v>Abril 29 de 2016</v>
      </c>
      <c r="D787" s="3">
        <v>2885.72</v>
      </c>
      <c r="E787" s="3">
        <v>-57.510000000000218</v>
      </c>
      <c r="F787" t="str">
        <f t="shared" si="60"/>
        <v>2016</v>
      </c>
      <c r="G787" t="str">
        <f t="shared" si="61"/>
        <v>Abril</v>
      </c>
      <c r="H787" t="str">
        <f t="shared" si="62"/>
        <v>29</v>
      </c>
    </row>
    <row r="788" spans="1:8" x14ac:dyDescent="0.3">
      <c r="A788" t="str">
        <f t="shared" si="63"/>
        <v>Mayo de 2016</v>
      </c>
      <c r="B788" s="1" t="s">
        <v>3168</v>
      </c>
      <c r="C788" s="1" t="str">
        <f t="shared" si="64"/>
        <v>Mayo 2 de 2016</v>
      </c>
      <c r="D788" s="3">
        <v>2851.14</v>
      </c>
      <c r="E788" s="3">
        <v>-34.579999999999927</v>
      </c>
      <c r="F788" t="str">
        <f t="shared" si="60"/>
        <v>2016</v>
      </c>
      <c r="G788" t="str">
        <f t="shared" si="61"/>
        <v>Mayo</v>
      </c>
      <c r="H788" t="str">
        <f t="shared" si="62"/>
        <v>2</v>
      </c>
    </row>
    <row r="789" spans="1:8" x14ac:dyDescent="0.3">
      <c r="A789" t="str">
        <f t="shared" si="63"/>
        <v>Mayo de 2016</v>
      </c>
      <c r="B789" s="1" t="s">
        <v>3169</v>
      </c>
      <c r="C789" s="1" t="str">
        <f t="shared" si="64"/>
        <v>Mayo 3 de 2016</v>
      </c>
      <c r="D789" s="3">
        <v>2833.78</v>
      </c>
      <c r="E789" s="3">
        <v>-17.359999999999673</v>
      </c>
      <c r="F789" t="str">
        <f t="shared" si="60"/>
        <v>2016</v>
      </c>
      <c r="G789" t="str">
        <f t="shared" si="61"/>
        <v>Mayo</v>
      </c>
      <c r="H789" t="str">
        <f t="shared" si="62"/>
        <v>3</v>
      </c>
    </row>
    <row r="790" spans="1:8" x14ac:dyDescent="0.3">
      <c r="A790" t="str">
        <f t="shared" si="63"/>
        <v>Mayo de 2016</v>
      </c>
      <c r="B790" s="1" t="s">
        <v>3170</v>
      </c>
      <c r="C790" s="1" t="str">
        <f t="shared" si="64"/>
        <v>Mayo 4 de 2016</v>
      </c>
      <c r="D790" s="3">
        <v>2895.51</v>
      </c>
      <c r="E790" s="3">
        <v>61.730000000000018</v>
      </c>
      <c r="F790" t="str">
        <f t="shared" si="60"/>
        <v>2016</v>
      </c>
      <c r="G790" t="str">
        <f t="shared" si="61"/>
        <v>Mayo</v>
      </c>
      <c r="H790" t="str">
        <f t="shared" si="62"/>
        <v>4</v>
      </c>
    </row>
    <row r="791" spans="1:8" x14ac:dyDescent="0.3">
      <c r="A791" t="str">
        <f t="shared" si="63"/>
        <v>Mayo de 2016</v>
      </c>
      <c r="B791" s="1" t="s">
        <v>3171</v>
      </c>
      <c r="C791" s="1" t="str">
        <f t="shared" si="64"/>
        <v>Mayo 5 de 2016</v>
      </c>
      <c r="D791" s="3">
        <v>2942.16</v>
      </c>
      <c r="E791" s="3">
        <v>46.649999999999636</v>
      </c>
      <c r="F791" t="str">
        <f t="shared" si="60"/>
        <v>2016</v>
      </c>
      <c r="G791" t="str">
        <f t="shared" si="61"/>
        <v>Mayo</v>
      </c>
      <c r="H791" t="str">
        <f t="shared" si="62"/>
        <v>5</v>
      </c>
    </row>
    <row r="792" spans="1:8" x14ac:dyDescent="0.3">
      <c r="A792" t="str">
        <f t="shared" si="63"/>
        <v>Mayo de 2016</v>
      </c>
      <c r="B792" s="1" t="s">
        <v>3172</v>
      </c>
      <c r="C792" s="1" t="str">
        <f t="shared" si="64"/>
        <v>Mayo 6 de 2016</v>
      </c>
      <c r="D792" s="3">
        <v>2952.37</v>
      </c>
      <c r="E792" s="3">
        <v>10.210000000000036</v>
      </c>
      <c r="F792" t="str">
        <f t="shared" si="60"/>
        <v>2016</v>
      </c>
      <c r="G792" t="str">
        <f t="shared" si="61"/>
        <v>Mayo</v>
      </c>
      <c r="H792" t="str">
        <f t="shared" si="62"/>
        <v>6</v>
      </c>
    </row>
    <row r="793" spans="1:8" x14ac:dyDescent="0.3">
      <c r="A793" t="str">
        <f t="shared" si="63"/>
        <v>Mayo de 2016</v>
      </c>
      <c r="B793" s="1" t="s">
        <v>3173</v>
      </c>
      <c r="C793" s="1" t="str">
        <f t="shared" si="64"/>
        <v>Mayo 10 de 2016</v>
      </c>
      <c r="D793" s="3">
        <v>2969.62</v>
      </c>
      <c r="E793" s="3">
        <v>17.25</v>
      </c>
      <c r="F793" t="str">
        <f t="shared" si="60"/>
        <v>2016</v>
      </c>
      <c r="G793" t="str">
        <f t="shared" si="61"/>
        <v>Mayo</v>
      </c>
      <c r="H793" t="str">
        <f t="shared" si="62"/>
        <v>10</v>
      </c>
    </row>
    <row r="794" spans="1:8" x14ac:dyDescent="0.3">
      <c r="A794" t="str">
        <f t="shared" si="63"/>
        <v>Mayo de 2016</v>
      </c>
      <c r="B794" s="1" t="s">
        <v>3174</v>
      </c>
      <c r="C794" s="1" t="str">
        <f t="shared" si="64"/>
        <v>Mayo 11 de 2016</v>
      </c>
      <c r="D794" s="3">
        <v>2979.54</v>
      </c>
      <c r="E794" s="3">
        <v>9.9200000000000728</v>
      </c>
      <c r="F794" t="str">
        <f t="shared" si="60"/>
        <v>2016</v>
      </c>
      <c r="G794" t="str">
        <f t="shared" si="61"/>
        <v>Mayo</v>
      </c>
      <c r="H794" t="str">
        <f t="shared" si="62"/>
        <v>11</v>
      </c>
    </row>
    <row r="795" spans="1:8" x14ac:dyDescent="0.3">
      <c r="A795" t="str">
        <f t="shared" si="63"/>
        <v>Mayo de 2016</v>
      </c>
      <c r="B795" s="1" t="s">
        <v>3175</v>
      </c>
      <c r="C795" s="1" t="str">
        <f t="shared" si="64"/>
        <v>Mayo 12 de 2016</v>
      </c>
      <c r="D795" s="3">
        <v>2956.82</v>
      </c>
      <c r="E795" s="3">
        <v>-22.7199999999998</v>
      </c>
      <c r="F795" t="str">
        <f t="shared" si="60"/>
        <v>2016</v>
      </c>
      <c r="G795" t="str">
        <f t="shared" si="61"/>
        <v>Mayo</v>
      </c>
      <c r="H795" t="str">
        <f t="shared" si="62"/>
        <v>12</v>
      </c>
    </row>
    <row r="796" spans="1:8" x14ac:dyDescent="0.3">
      <c r="A796" t="str">
        <f t="shared" si="63"/>
        <v>Mayo de 2016</v>
      </c>
      <c r="B796" s="1" t="s">
        <v>3176</v>
      </c>
      <c r="C796" s="1" t="str">
        <f t="shared" si="64"/>
        <v>Mayo 13 de 2016</v>
      </c>
      <c r="D796" s="3">
        <v>2934.88</v>
      </c>
      <c r="E796" s="3">
        <v>-21.940000000000055</v>
      </c>
      <c r="F796" t="str">
        <f t="shared" si="60"/>
        <v>2016</v>
      </c>
      <c r="G796" t="str">
        <f t="shared" si="61"/>
        <v>Mayo</v>
      </c>
      <c r="H796" t="str">
        <f t="shared" si="62"/>
        <v>13</v>
      </c>
    </row>
    <row r="797" spans="1:8" x14ac:dyDescent="0.3">
      <c r="A797" t="str">
        <f t="shared" si="63"/>
        <v>Mayo de 2016</v>
      </c>
      <c r="B797" s="1" t="s">
        <v>3177</v>
      </c>
      <c r="C797" s="1" t="str">
        <f t="shared" si="64"/>
        <v>Mayo 16 de 2016</v>
      </c>
      <c r="D797" s="3">
        <v>2983.82</v>
      </c>
      <c r="E797" s="3">
        <v>48.940000000000055</v>
      </c>
      <c r="F797" t="str">
        <f t="shared" si="60"/>
        <v>2016</v>
      </c>
      <c r="G797" t="str">
        <f t="shared" si="61"/>
        <v>Mayo</v>
      </c>
      <c r="H797" t="str">
        <f t="shared" si="62"/>
        <v>16</v>
      </c>
    </row>
    <row r="798" spans="1:8" x14ac:dyDescent="0.3">
      <c r="A798" t="str">
        <f t="shared" si="63"/>
        <v>Mayo de 2016</v>
      </c>
      <c r="B798" s="1" t="s">
        <v>3178</v>
      </c>
      <c r="C798" s="1" t="str">
        <f t="shared" si="64"/>
        <v>Mayo 17 de 2016</v>
      </c>
      <c r="D798" s="3">
        <v>3007.74</v>
      </c>
      <c r="E798" s="3">
        <v>23.919999999999618</v>
      </c>
      <c r="F798" t="str">
        <f t="shared" si="60"/>
        <v>2016</v>
      </c>
      <c r="G798" t="str">
        <f t="shared" si="61"/>
        <v>Mayo</v>
      </c>
      <c r="H798" t="str">
        <f t="shared" si="62"/>
        <v>17</v>
      </c>
    </row>
    <row r="799" spans="1:8" x14ac:dyDescent="0.3">
      <c r="A799" t="str">
        <f t="shared" si="63"/>
        <v>Mayo de 2016</v>
      </c>
      <c r="B799" s="1" t="s">
        <v>3179</v>
      </c>
      <c r="C799" s="1" t="str">
        <f t="shared" si="64"/>
        <v>Mayo 18 de 2016</v>
      </c>
      <c r="D799" s="3">
        <v>3020.89</v>
      </c>
      <c r="E799" s="3">
        <v>13.150000000000091</v>
      </c>
      <c r="F799" t="str">
        <f t="shared" si="60"/>
        <v>2016</v>
      </c>
      <c r="G799" t="str">
        <f t="shared" si="61"/>
        <v>Mayo</v>
      </c>
      <c r="H799" t="str">
        <f t="shared" si="62"/>
        <v>18</v>
      </c>
    </row>
    <row r="800" spans="1:8" x14ac:dyDescent="0.3">
      <c r="A800" t="str">
        <f t="shared" si="63"/>
        <v>Mayo de 2016</v>
      </c>
      <c r="B800" s="1" t="s">
        <v>3180</v>
      </c>
      <c r="C800" s="1" t="str">
        <f t="shared" si="64"/>
        <v>Mayo 19 de 2016</v>
      </c>
      <c r="D800" s="3">
        <v>3031.48</v>
      </c>
      <c r="E800" s="3">
        <v>10.590000000000146</v>
      </c>
      <c r="F800" t="str">
        <f t="shared" si="60"/>
        <v>2016</v>
      </c>
      <c r="G800" t="str">
        <f t="shared" si="61"/>
        <v>Mayo</v>
      </c>
      <c r="H800" t="str">
        <f t="shared" si="62"/>
        <v>19</v>
      </c>
    </row>
    <row r="801" spans="1:8" x14ac:dyDescent="0.3">
      <c r="A801" t="str">
        <f t="shared" si="63"/>
        <v>Mayo de 2016</v>
      </c>
      <c r="B801" s="1" t="s">
        <v>3181</v>
      </c>
      <c r="C801" s="1" t="str">
        <f t="shared" si="64"/>
        <v>Mayo 20 de 2016</v>
      </c>
      <c r="D801" s="3">
        <v>3056.06</v>
      </c>
      <c r="E801" s="3">
        <v>24.579999999999927</v>
      </c>
      <c r="F801" t="str">
        <f t="shared" si="60"/>
        <v>2016</v>
      </c>
      <c r="G801" t="str">
        <f t="shared" si="61"/>
        <v>Mayo</v>
      </c>
      <c r="H801" t="str">
        <f t="shared" si="62"/>
        <v>20</v>
      </c>
    </row>
    <row r="802" spans="1:8" x14ac:dyDescent="0.3">
      <c r="A802" t="str">
        <f t="shared" si="63"/>
        <v>Mayo de 2016</v>
      </c>
      <c r="B802" s="1" t="s">
        <v>3182</v>
      </c>
      <c r="C802" s="1" t="str">
        <f t="shared" si="64"/>
        <v>Mayo 23 de 2016</v>
      </c>
      <c r="D802" s="3">
        <v>3047.99</v>
      </c>
      <c r="E802" s="3">
        <v>-8.0700000000001637</v>
      </c>
      <c r="F802" t="str">
        <f t="shared" si="60"/>
        <v>2016</v>
      </c>
      <c r="G802" t="str">
        <f t="shared" si="61"/>
        <v>Mayo</v>
      </c>
      <c r="H802" t="str">
        <f t="shared" si="62"/>
        <v>23</v>
      </c>
    </row>
    <row r="803" spans="1:8" x14ac:dyDescent="0.3">
      <c r="A803" t="str">
        <f t="shared" si="63"/>
        <v>Mayo de 2016</v>
      </c>
      <c r="B803" s="1" t="s">
        <v>3183</v>
      </c>
      <c r="C803" s="1" t="str">
        <f t="shared" si="64"/>
        <v>Mayo 24 de 2016</v>
      </c>
      <c r="D803" s="3">
        <v>3058.25</v>
      </c>
      <c r="E803" s="3">
        <v>10.260000000000218</v>
      </c>
      <c r="F803" t="str">
        <f t="shared" si="60"/>
        <v>2016</v>
      </c>
      <c r="G803" t="str">
        <f t="shared" si="61"/>
        <v>Mayo</v>
      </c>
      <c r="H803" t="str">
        <f t="shared" si="62"/>
        <v>24</v>
      </c>
    </row>
    <row r="804" spans="1:8" x14ac:dyDescent="0.3">
      <c r="A804" t="str">
        <f t="shared" si="63"/>
        <v>Mayo de 2016</v>
      </c>
      <c r="B804" s="1" t="s">
        <v>3184</v>
      </c>
      <c r="C804" s="1" t="str">
        <f t="shared" si="64"/>
        <v>Mayo 25 de 2016</v>
      </c>
      <c r="D804" s="3">
        <v>3059.92</v>
      </c>
      <c r="E804" s="3">
        <v>1.6700000000000728</v>
      </c>
      <c r="F804" t="str">
        <f t="shared" si="60"/>
        <v>2016</v>
      </c>
      <c r="G804" t="str">
        <f t="shared" si="61"/>
        <v>Mayo</v>
      </c>
      <c r="H804" t="str">
        <f t="shared" si="62"/>
        <v>25</v>
      </c>
    </row>
    <row r="805" spans="1:8" x14ac:dyDescent="0.3">
      <c r="A805" t="str">
        <f t="shared" si="63"/>
        <v>Mayo de 2016</v>
      </c>
      <c r="B805" s="1" t="s">
        <v>3185</v>
      </c>
      <c r="C805" s="1" t="str">
        <f t="shared" si="64"/>
        <v>Mayo 26 de 2016</v>
      </c>
      <c r="D805" s="3">
        <v>3061.89</v>
      </c>
      <c r="E805" s="3">
        <v>1.9699999999997999</v>
      </c>
      <c r="F805" t="str">
        <f t="shared" si="60"/>
        <v>2016</v>
      </c>
      <c r="G805" t="str">
        <f t="shared" si="61"/>
        <v>Mayo</v>
      </c>
      <c r="H805" t="str">
        <f t="shared" si="62"/>
        <v>26</v>
      </c>
    </row>
    <row r="806" spans="1:8" x14ac:dyDescent="0.3">
      <c r="A806" t="str">
        <f t="shared" si="63"/>
        <v>Mayo de 2016</v>
      </c>
      <c r="B806" s="1" t="s">
        <v>3186</v>
      </c>
      <c r="C806" s="1" t="str">
        <f t="shared" si="64"/>
        <v>Mayo 27 de 2016</v>
      </c>
      <c r="D806" s="3">
        <v>3054.6</v>
      </c>
      <c r="E806" s="3">
        <v>-7.2899999999999636</v>
      </c>
      <c r="F806" t="str">
        <f t="shared" si="60"/>
        <v>2016</v>
      </c>
      <c r="G806" t="str">
        <f t="shared" si="61"/>
        <v>Mayo</v>
      </c>
      <c r="H806" t="str">
        <f t="shared" si="62"/>
        <v>27</v>
      </c>
    </row>
    <row r="807" spans="1:8" x14ac:dyDescent="0.3">
      <c r="A807" t="str">
        <f t="shared" si="63"/>
        <v>Mayo de 2016</v>
      </c>
      <c r="B807" s="1" t="s">
        <v>3187</v>
      </c>
      <c r="C807" s="1" t="str">
        <f t="shared" si="64"/>
        <v>Mayo 30 de 2016</v>
      </c>
      <c r="D807" s="3">
        <v>3069.17</v>
      </c>
      <c r="E807" s="3">
        <v>14.570000000000164</v>
      </c>
      <c r="F807" t="str">
        <f t="shared" si="60"/>
        <v>2016</v>
      </c>
      <c r="G807" t="str">
        <f t="shared" si="61"/>
        <v>Mayo</v>
      </c>
      <c r="H807" t="str">
        <f t="shared" si="62"/>
        <v>30</v>
      </c>
    </row>
    <row r="808" spans="1:8" x14ac:dyDescent="0.3">
      <c r="A808" t="str">
        <f t="shared" si="63"/>
        <v>Mayo de 2016</v>
      </c>
      <c r="B808" s="1" t="s">
        <v>3188</v>
      </c>
      <c r="C808" s="1" t="str">
        <f t="shared" si="64"/>
        <v>Mayo 31 de 2016</v>
      </c>
      <c r="D808" s="3">
        <v>3069.17</v>
      </c>
      <c r="E808" s="3">
        <v>0</v>
      </c>
      <c r="F808" t="str">
        <f t="shared" si="60"/>
        <v>2016</v>
      </c>
      <c r="G808" t="str">
        <f t="shared" si="61"/>
        <v>Mayo</v>
      </c>
      <c r="H808" t="str">
        <f t="shared" si="62"/>
        <v>31</v>
      </c>
    </row>
    <row r="809" spans="1:8" x14ac:dyDescent="0.3">
      <c r="A809" t="str">
        <f t="shared" si="63"/>
        <v>Junio de 2016</v>
      </c>
      <c r="B809" s="1" t="s">
        <v>3189</v>
      </c>
      <c r="C809" s="1" t="str">
        <f t="shared" si="64"/>
        <v>Junio 1 de 2016</v>
      </c>
      <c r="D809" s="3">
        <v>3089.65</v>
      </c>
      <c r="E809" s="3">
        <v>20.480000000000018</v>
      </c>
      <c r="F809" t="str">
        <f t="shared" si="60"/>
        <v>2016</v>
      </c>
      <c r="G809" t="str">
        <f t="shared" si="61"/>
        <v>Junio</v>
      </c>
      <c r="H809" t="str">
        <f t="shared" si="62"/>
        <v>1</v>
      </c>
    </row>
    <row r="810" spans="1:8" x14ac:dyDescent="0.3">
      <c r="A810" t="str">
        <f t="shared" si="63"/>
        <v>Junio de 2016</v>
      </c>
      <c r="B810" s="1" t="s">
        <v>3190</v>
      </c>
      <c r="C810" s="1" t="str">
        <f t="shared" si="64"/>
        <v>Junio 2 de 2016</v>
      </c>
      <c r="D810" s="3">
        <v>3117.83</v>
      </c>
      <c r="E810" s="3">
        <v>28.179999999999836</v>
      </c>
      <c r="F810" t="str">
        <f t="shared" si="60"/>
        <v>2016</v>
      </c>
      <c r="G810" t="str">
        <f t="shared" si="61"/>
        <v>Junio</v>
      </c>
      <c r="H810" t="str">
        <f t="shared" si="62"/>
        <v>2</v>
      </c>
    </row>
    <row r="811" spans="1:8" x14ac:dyDescent="0.3">
      <c r="A811" t="str">
        <f t="shared" si="63"/>
        <v>Junio de 2016</v>
      </c>
      <c r="B811" s="1" t="s">
        <v>3191</v>
      </c>
      <c r="C811" s="1" t="str">
        <f t="shared" si="64"/>
        <v>Junio 3 de 2016</v>
      </c>
      <c r="D811" s="3">
        <v>3110.88</v>
      </c>
      <c r="E811" s="3">
        <v>-6.9499999999998181</v>
      </c>
      <c r="F811" t="str">
        <f t="shared" si="60"/>
        <v>2016</v>
      </c>
      <c r="G811" t="str">
        <f t="shared" si="61"/>
        <v>Junio</v>
      </c>
      <c r="H811" t="str">
        <f t="shared" si="62"/>
        <v>3</v>
      </c>
    </row>
    <row r="812" spans="1:8" x14ac:dyDescent="0.3">
      <c r="A812" t="str">
        <f t="shared" si="63"/>
        <v>Junio de 2016</v>
      </c>
      <c r="B812" s="1" t="s">
        <v>3192</v>
      </c>
      <c r="C812" s="1" t="str">
        <f t="shared" si="64"/>
        <v>Junio 7 de 2016</v>
      </c>
      <c r="D812" s="3">
        <v>3017.71</v>
      </c>
      <c r="E812" s="3">
        <v>-93.170000000000073</v>
      </c>
      <c r="F812" t="str">
        <f t="shared" si="60"/>
        <v>2016</v>
      </c>
      <c r="G812" t="str">
        <f t="shared" si="61"/>
        <v>Junio</v>
      </c>
      <c r="H812" t="str">
        <f t="shared" si="62"/>
        <v>7</v>
      </c>
    </row>
    <row r="813" spans="1:8" x14ac:dyDescent="0.3">
      <c r="A813" t="str">
        <f t="shared" si="63"/>
        <v>Junio de 2016</v>
      </c>
      <c r="B813" s="1" t="s">
        <v>3193</v>
      </c>
      <c r="C813" s="1" t="str">
        <f t="shared" si="64"/>
        <v>Junio 8 de 2016</v>
      </c>
      <c r="D813" s="3">
        <v>2950.95</v>
      </c>
      <c r="E813" s="3">
        <v>-66.760000000000218</v>
      </c>
      <c r="F813" t="str">
        <f t="shared" si="60"/>
        <v>2016</v>
      </c>
      <c r="G813" t="str">
        <f t="shared" si="61"/>
        <v>Junio</v>
      </c>
      <c r="H813" t="str">
        <f t="shared" si="62"/>
        <v>8</v>
      </c>
    </row>
    <row r="814" spans="1:8" x14ac:dyDescent="0.3">
      <c r="A814" t="str">
        <f t="shared" si="63"/>
        <v>Junio de 2016</v>
      </c>
      <c r="B814" s="1" t="s">
        <v>3194</v>
      </c>
      <c r="C814" s="1" t="str">
        <f t="shared" si="64"/>
        <v>Junio 9 de 2016</v>
      </c>
      <c r="D814" s="3">
        <v>2905.23</v>
      </c>
      <c r="E814" s="3">
        <v>-45.7199999999998</v>
      </c>
      <c r="F814" t="str">
        <f t="shared" si="60"/>
        <v>2016</v>
      </c>
      <c r="G814" t="str">
        <f t="shared" si="61"/>
        <v>Junio</v>
      </c>
      <c r="H814" t="str">
        <f t="shared" si="62"/>
        <v>9</v>
      </c>
    </row>
    <row r="815" spans="1:8" x14ac:dyDescent="0.3">
      <c r="A815" t="str">
        <f t="shared" si="63"/>
        <v>Junio de 2016</v>
      </c>
      <c r="B815" s="1" t="s">
        <v>3195</v>
      </c>
      <c r="C815" s="1" t="str">
        <f t="shared" si="64"/>
        <v>Junio 10 de 2016</v>
      </c>
      <c r="D815" s="3">
        <v>2942.13</v>
      </c>
      <c r="E815" s="3">
        <v>36.900000000000091</v>
      </c>
      <c r="F815" t="str">
        <f t="shared" si="60"/>
        <v>2016</v>
      </c>
      <c r="G815" t="str">
        <f t="shared" si="61"/>
        <v>Junio</v>
      </c>
      <c r="H815" t="str">
        <f t="shared" si="62"/>
        <v>10</v>
      </c>
    </row>
    <row r="816" spans="1:8" x14ac:dyDescent="0.3">
      <c r="A816" t="str">
        <f t="shared" si="63"/>
        <v>Junio de 2016</v>
      </c>
      <c r="B816" s="1" t="s">
        <v>3196</v>
      </c>
      <c r="C816" s="1" t="str">
        <f t="shared" si="64"/>
        <v>Junio 13 de 2016</v>
      </c>
      <c r="D816" s="3">
        <v>2969.83</v>
      </c>
      <c r="E816" s="3">
        <v>27.699999999999818</v>
      </c>
      <c r="F816" t="str">
        <f t="shared" si="60"/>
        <v>2016</v>
      </c>
      <c r="G816" t="str">
        <f t="shared" si="61"/>
        <v>Junio</v>
      </c>
      <c r="H816" t="str">
        <f t="shared" si="62"/>
        <v>13</v>
      </c>
    </row>
    <row r="817" spans="1:8" x14ac:dyDescent="0.3">
      <c r="A817" t="str">
        <f t="shared" si="63"/>
        <v>Junio de 2016</v>
      </c>
      <c r="B817" s="1" t="s">
        <v>3197</v>
      </c>
      <c r="C817" s="1" t="str">
        <f t="shared" si="64"/>
        <v>Junio 14 de 2016</v>
      </c>
      <c r="D817" s="3">
        <v>2990.35</v>
      </c>
      <c r="E817" s="3">
        <v>20.519999999999982</v>
      </c>
      <c r="F817" t="str">
        <f t="shared" si="60"/>
        <v>2016</v>
      </c>
      <c r="G817" t="str">
        <f t="shared" si="61"/>
        <v>Junio</v>
      </c>
      <c r="H817" t="str">
        <f t="shared" si="62"/>
        <v>14</v>
      </c>
    </row>
    <row r="818" spans="1:8" x14ac:dyDescent="0.3">
      <c r="A818" t="str">
        <f t="shared" si="63"/>
        <v>Junio de 2016</v>
      </c>
      <c r="B818" s="1" t="s">
        <v>3198</v>
      </c>
      <c r="C818" s="1" t="str">
        <f t="shared" si="64"/>
        <v>Junio 15 de 2016</v>
      </c>
      <c r="D818" s="3">
        <v>3003.28</v>
      </c>
      <c r="E818" s="3">
        <v>12.930000000000291</v>
      </c>
      <c r="F818" t="str">
        <f t="shared" si="60"/>
        <v>2016</v>
      </c>
      <c r="G818" t="str">
        <f t="shared" si="61"/>
        <v>Junio</v>
      </c>
      <c r="H818" t="str">
        <f t="shared" si="62"/>
        <v>15</v>
      </c>
    </row>
    <row r="819" spans="1:8" x14ac:dyDescent="0.3">
      <c r="A819" t="str">
        <f t="shared" si="63"/>
        <v>Junio de 2016</v>
      </c>
      <c r="B819" s="1" t="s">
        <v>3199</v>
      </c>
      <c r="C819" s="1" t="str">
        <f t="shared" si="64"/>
        <v>Junio 16 de 2016</v>
      </c>
      <c r="D819" s="3">
        <v>2989.56</v>
      </c>
      <c r="E819" s="3">
        <v>-13.720000000000255</v>
      </c>
      <c r="F819" t="str">
        <f t="shared" si="60"/>
        <v>2016</v>
      </c>
      <c r="G819" t="str">
        <f t="shared" si="61"/>
        <v>Junio</v>
      </c>
      <c r="H819" t="str">
        <f t="shared" si="62"/>
        <v>16</v>
      </c>
    </row>
    <row r="820" spans="1:8" x14ac:dyDescent="0.3">
      <c r="A820" t="str">
        <f t="shared" si="63"/>
        <v>Junio de 2016</v>
      </c>
      <c r="B820" s="1" t="s">
        <v>3200</v>
      </c>
      <c r="C820" s="1" t="str">
        <f t="shared" si="64"/>
        <v>Junio 17 de 2016</v>
      </c>
      <c r="D820" s="3">
        <v>3019.12</v>
      </c>
      <c r="E820" s="3">
        <v>29.559999999999945</v>
      </c>
      <c r="F820" t="str">
        <f t="shared" si="60"/>
        <v>2016</v>
      </c>
      <c r="G820" t="str">
        <f t="shared" si="61"/>
        <v>Junio</v>
      </c>
      <c r="H820" t="str">
        <f t="shared" si="62"/>
        <v>17</v>
      </c>
    </row>
    <row r="821" spans="1:8" x14ac:dyDescent="0.3">
      <c r="A821" t="str">
        <f t="shared" si="63"/>
        <v>Junio de 2016</v>
      </c>
      <c r="B821" s="1" t="s">
        <v>3201</v>
      </c>
      <c r="C821" s="1" t="str">
        <f t="shared" si="64"/>
        <v>Junio 20 de 2016</v>
      </c>
      <c r="D821" s="3">
        <v>3010.91</v>
      </c>
      <c r="E821" s="3">
        <v>-8.2100000000000364</v>
      </c>
      <c r="F821" t="str">
        <f t="shared" si="60"/>
        <v>2016</v>
      </c>
      <c r="G821" t="str">
        <f t="shared" si="61"/>
        <v>Junio</v>
      </c>
      <c r="H821" t="str">
        <f t="shared" si="62"/>
        <v>20</v>
      </c>
    </row>
    <row r="822" spans="1:8" x14ac:dyDescent="0.3">
      <c r="A822" t="str">
        <f t="shared" si="63"/>
        <v>Junio de 2016</v>
      </c>
      <c r="B822" s="1" t="s">
        <v>3202</v>
      </c>
      <c r="C822" s="1" t="str">
        <f t="shared" si="64"/>
        <v>Junio 21 de 2016</v>
      </c>
      <c r="D822" s="3">
        <v>2972.97</v>
      </c>
      <c r="E822" s="3">
        <v>-37.940000000000055</v>
      </c>
      <c r="F822" t="str">
        <f t="shared" si="60"/>
        <v>2016</v>
      </c>
      <c r="G822" t="str">
        <f t="shared" si="61"/>
        <v>Junio</v>
      </c>
      <c r="H822" t="str">
        <f t="shared" si="62"/>
        <v>21</v>
      </c>
    </row>
    <row r="823" spans="1:8" x14ac:dyDescent="0.3">
      <c r="A823" t="str">
        <f t="shared" si="63"/>
        <v>Junio de 2016</v>
      </c>
      <c r="B823" s="1" t="s">
        <v>3203</v>
      </c>
      <c r="C823" s="1" t="str">
        <f t="shared" si="64"/>
        <v>Junio 22 de 2016</v>
      </c>
      <c r="D823" s="3">
        <v>2976.29</v>
      </c>
      <c r="E823" s="3">
        <v>3.3200000000001637</v>
      </c>
      <c r="F823" t="str">
        <f t="shared" si="60"/>
        <v>2016</v>
      </c>
      <c r="G823" t="str">
        <f t="shared" si="61"/>
        <v>Junio</v>
      </c>
      <c r="H823" t="str">
        <f t="shared" si="62"/>
        <v>22</v>
      </c>
    </row>
    <row r="824" spans="1:8" x14ac:dyDescent="0.3">
      <c r="A824" t="str">
        <f t="shared" si="63"/>
        <v>Junio de 2016</v>
      </c>
      <c r="B824" s="1" t="s">
        <v>3204</v>
      </c>
      <c r="C824" s="1" t="str">
        <f t="shared" si="64"/>
        <v>Junio 23 de 2016</v>
      </c>
      <c r="D824" s="3">
        <v>2944.06</v>
      </c>
      <c r="E824" s="3">
        <v>-32.230000000000018</v>
      </c>
      <c r="F824" t="str">
        <f t="shared" si="60"/>
        <v>2016</v>
      </c>
      <c r="G824" t="str">
        <f t="shared" si="61"/>
        <v>Junio</v>
      </c>
      <c r="H824" t="str">
        <f t="shared" si="62"/>
        <v>23</v>
      </c>
    </row>
    <row r="825" spans="1:8" x14ac:dyDescent="0.3">
      <c r="A825" t="str">
        <f t="shared" si="63"/>
        <v>Junio de 2016</v>
      </c>
      <c r="B825" s="1" t="s">
        <v>3205</v>
      </c>
      <c r="C825" s="1" t="str">
        <f t="shared" si="64"/>
        <v>Junio 24 de 2016</v>
      </c>
      <c r="D825" s="3">
        <v>2897.53</v>
      </c>
      <c r="E825" s="3">
        <v>-46.529999999999745</v>
      </c>
      <c r="F825" t="str">
        <f t="shared" si="60"/>
        <v>2016</v>
      </c>
      <c r="G825" t="str">
        <f t="shared" si="61"/>
        <v>Junio</v>
      </c>
      <c r="H825" t="str">
        <f t="shared" si="62"/>
        <v>24</v>
      </c>
    </row>
    <row r="826" spans="1:8" x14ac:dyDescent="0.3">
      <c r="A826" t="str">
        <f t="shared" si="63"/>
        <v>Junio de 2016</v>
      </c>
      <c r="B826" s="1" t="s">
        <v>3206</v>
      </c>
      <c r="C826" s="1" t="str">
        <f t="shared" si="64"/>
        <v>Junio 27 de 2016</v>
      </c>
      <c r="D826" s="3">
        <v>2972.92</v>
      </c>
      <c r="E826" s="3">
        <v>75.389999999999873</v>
      </c>
      <c r="F826" t="str">
        <f t="shared" si="60"/>
        <v>2016</v>
      </c>
      <c r="G826" t="str">
        <f t="shared" si="61"/>
        <v>Junio</v>
      </c>
      <c r="H826" t="str">
        <f t="shared" si="62"/>
        <v>27</v>
      </c>
    </row>
    <row r="827" spans="1:8" x14ac:dyDescent="0.3">
      <c r="A827" t="str">
        <f t="shared" si="63"/>
        <v>Junio de 2016</v>
      </c>
      <c r="B827" s="1" t="s">
        <v>3207</v>
      </c>
      <c r="C827" s="1" t="str">
        <f t="shared" si="64"/>
        <v>Junio 28 de 2016</v>
      </c>
      <c r="D827" s="3">
        <v>3022.78</v>
      </c>
      <c r="E827" s="3">
        <v>49.860000000000127</v>
      </c>
      <c r="F827" t="str">
        <f t="shared" si="60"/>
        <v>2016</v>
      </c>
      <c r="G827" t="str">
        <f t="shared" si="61"/>
        <v>Junio</v>
      </c>
      <c r="H827" t="str">
        <f t="shared" si="62"/>
        <v>28</v>
      </c>
    </row>
    <row r="828" spans="1:8" x14ac:dyDescent="0.3">
      <c r="A828" t="str">
        <f t="shared" si="63"/>
        <v>Junio de 2016</v>
      </c>
      <c r="B828" s="1" t="s">
        <v>3208</v>
      </c>
      <c r="C828" s="1" t="str">
        <f t="shared" si="64"/>
        <v>Junio 29 de 2016</v>
      </c>
      <c r="D828" s="3">
        <v>3005.18</v>
      </c>
      <c r="E828" s="3">
        <v>-17.600000000000364</v>
      </c>
      <c r="F828" t="str">
        <f t="shared" si="60"/>
        <v>2016</v>
      </c>
      <c r="G828" t="str">
        <f t="shared" si="61"/>
        <v>Junio</v>
      </c>
      <c r="H828" t="str">
        <f t="shared" si="62"/>
        <v>29</v>
      </c>
    </row>
    <row r="829" spans="1:8" x14ac:dyDescent="0.3">
      <c r="A829" t="str">
        <f t="shared" si="63"/>
        <v>Junio de 2016</v>
      </c>
      <c r="B829" s="1" t="s">
        <v>3209</v>
      </c>
      <c r="C829" s="1" t="str">
        <f t="shared" si="64"/>
        <v>Junio 30 de 2016</v>
      </c>
      <c r="D829" s="3">
        <v>2916.15</v>
      </c>
      <c r="E829" s="3">
        <v>-89.029999999999745</v>
      </c>
      <c r="F829" t="str">
        <f t="shared" si="60"/>
        <v>2016</v>
      </c>
      <c r="G829" t="str">
        <f t="shared" si="61"/>
        <v>Junio</v>
      </c>
      <c r="H829" t="str">
        <f t="shared" si="62"/>
        <v>30</v>
      </c>
    </row>
    <row r="830" spans="1:8" x14ac:dyDescent="0.3">
      <c r="A830" t="str">
        <f t="shared" si="63"/>
        <v>Julio de 2016</v>
      </c>
      <c r="B830" s="1" t="s">
        <v>3210</v>
      </c>
      <c r="C830" s="1" t="str">
        <f t="shared" si="64"/>
        <v>Julio 1 de 2016</v>
      </c>
      <c r="D830" s="3">
        <v>2919.01</v>
      </c>
      <c r="E830" s="3">
        <v>2.8600000000001273</v>
      </c>
      <c r="F830" t="str">
        <f t="shared" si="60"/>
        <v>2016</v>
      </c>
      <c r="G830" t="str">
        <f t="shared" si="61"/>
        <v>Julio</v>
      </c>
      <c r="H830" t="str">
        <f t="shared" si="62"/>
        <v>1</v>
      </c>
    </row>
    <row r="831" spans="1:8" x14ac:dyDescent="0.3">
      <c r="A831" t="str">
        <f t="shared" si="63"/>
        <v>Julio de 2016</v>
      </c>
      <c r="B831" s="1" t="s">
        <v>3211</v>
      </c>
      <c r="C831" s="1" t="str">
        <f t="shared" si="64"/>
        <v>Julio 5 de 2016</v>
      </c>
      <c r="D831" s="3">
        <v>2914.38</v>
      </c>
      <c r="E831" s="3">
        <v>-4.6300000000001091</v>
      </c>
      <c r="F831" t="str">
        <f t="shared" si="60"/>
        <v>2016</v>
      </c>
      <c r="G831" t="str">
        <f t="shared" si="61"/>
        <v>Julio</v>
      </c>
      <c r="H831" t="str">
        <f t="shared" si="62"/>
        <v>5</v>
      </c>
    </row>
    <row r="832" spans="1:8" x14ac:dyDescent="0.3">
      <c r="A832" t="str">
        <f t="shared" si="63"/>
        <v>Julio de 2016</v>
      </c>
      <c r="B832" s="1" t="s">
        <v>3212</v>
      </c>
      <c r="C832" s="1" t="str">
        <f t="shared" si="64"/>
        <v>Julio 6 de 2016</v>
      </c>
      <c r="D832" s="3">
        <v>2966.87</v>
      </c>
      <c r="E832" s="3">
        <v>52.489999999999782</v>
      </c>
      <c r="F832" t="str">
        <f t="shared" si="60"/>
        <v>2016</v>
      </c>
      <c r="G832" t="str">
        <f t="shared" si="61"/>
        <v>Julio</v>
      </c>
      <c r="H832" t="str">
        <f t="shared" si="62"/>
        <v>6</v>
      </c>
    </row>
    <row r="833" spans="1:8" x14ac:dyDescent="0.3">
      <c r="A833" t="str">
        <f t="shared" si="63"/>
        <v>Julio de 2016</v>
      </c>
      <c r="B833" s="1" t="s">
        <v>3213</v>
      </c>
      <c r="C833" s="1" t="str">
        <f t="shared" si="64"/>
        <v>Julio 7 de 2016</v>
      </c>
      <c r="D833" s="3">
        <v>3003.2</v>
      </c>
      <c r="E833" s="3">
        <v>36.329999999999927</v>
      </c>
      <c r="F833" t="str">
        <f t="shared" si="60"/>
        <v>2016</v>
      </c>
      <c r="G833" t="str">
        <f t="shared" si="61"/>
        <v>Julio</v>
      </c>
      <c r="H833" t="str">
        <f t="shared" si="62"/>
        <v>7</v>
      </c>
    </row>
    <row r="834" spans="1:8" x14ac:dyDescent="0.3">
      <c r="A834" t="str">
        <f t="shared" si="63"/>
        <v>Julio de 2016</v>
      </c>
      <c r="B834" s="1" t="s">
        <v>3214</v>
      </c>
      <c r="C834" s="1" t="str">
        <f t="shared" si="64"/>
        <v>Julio 8 de 2016</v>
      </c>
      <c r="D834" s="3">
        <v>2986.49</v>
      </c>
      <c r="E834" s="3">
        <v>-16.710000000000036</v>
      </c>
      <c r="F834" t="str">
        <f t="shared" ref="F834:F897" si="65">RIGHT(B834,4)</f>
        <v>2016</v>
      </c>
      <c r="G834" t="str">
        <f t="shared" ref="G834:G897" si="66">MID(B834,FIND(" ",B834,1)+1,FIND(" ",B834,FIND(" ",B834,1)+1)-FIND(" ",B834,1)-1)</f>
        <v>Julio</v>
      </c>
      <c r="H834" t="str">
        <f t="shared" ref="H834:H897" si="67">MID(B834,1,FIND(" ",B834,1)-1)</f>
        <v>8</v>
      </c>
    </row>
    <row r="835" spans="1:8" x14ac:dyDescent="0.3">
      <c r="A835" t="str">
        <f t="shared" ref="A835:A898" si="68">_xlfn.CONCAT(G835," de ",F835)</f>
        <v>Julio de 2016</v>
      </c>
      <c r="B835" s="1" t="s">
        <v>3215</v>
      </c>
      <c r="C835" s="1" t="str">
        <f t="shared" ref="C835:C898" si="69">_xlfn.CONCAT(G835," ",H835," de ",F835)</f>
        <v>Julio 11 de 2016</v>
      </c>
      <c r="D835" s="3">
        <v>2952.64</v>
      </c>
      <c r="E835" s="3">
        <v>-33.849999999999909</v>
      </c>
      <c r="F835" t="str">
        <f t="shared" si="65"/>
        <v>2016</v>
      </c>
      <c r="G835" t="str">
        <f t="shared" si="66"/>
        <v>Julio</v>
      </c>
      <c r="H835" t="str">
        <f t="shared" si="67"/>
        <v>11</v>
      </c>
    </row>
    <row r="836" spans="1:8" x14ac:dyDescent="0.3">
      <c r="A836" t="str">
        <f t="shared" si="68"/>
        <v>Julio de 2016</v>
      </c>
      <c r="B836" s="1" t="s">
        <v>3216</v>
      </c>
      <c r="C836" s="1" t="str">
        <f t="shared" si="69"/>
        <v>Julio 12 de 2016</v>
      </c>
      <c r="D836" s="3">
        <v>2929.81</v>
      </c>
      <c r="E836" s="3">
        <v>-22.829999999999927</v>
      </c>
      <c r="F836" t="str">
        <f t="shared" si="65"/>
        <v>2016</v>
      </c>
      <c r="G836" t="str">
        <f t="shared" si="66"/>
        <v>Julio</v>
      </c>
      <c r="H836" t="str">
        <f t="shared" si="67"/>
        <v>12</v>
      </c>
    </row>
    <row r="837" spans="1:8" x14ac:dyDescent="0.3">
      <c r="A837" t="str">
        <f t="shared" si="68"/>
        <v>Julio de 2016</v>
      </c>
      <c r="B837" s="1" t="s">
        <v>3217</v>
      </c>
      <c r="C837" s="1" t="str">
        <f t="shared" si="69"/>
        <v>Julio 13 de 2016</v>
      </c>
      <c r="D837" s="3">
        <v>2911.91</v>
      </c>
      <c r="E837" s="3">
        <v>-17.900000000000091</v>
      </c>
      <c r="F837" t="str">
        <f t="shared" si="65"/>
        <v>2016</v>
      </c>
      <c r="G837" t="str">
        <f t="shared" si="66"/>
        <v>Julio</v>
      </c>
      <c r="H837" t="str">
        <f t="shared" si="67"/>
        <v>13</v>
      </c>
    </row>
    <row r="838" spans="1:8" x14ac:dyDescent="0.3">
      <c r="A838" t="str">
        <f t="shared" si="68"/>
        <v>Julio de 2016</v>
      </c>
      <c r="B838" s="1" t="s">
        <v>3218</v>
      </c>
      <c r="C838" s="1" t="str">
        <f t="shared" si="69"/>
        <v>Julio 14 de 2016</v>
      </c>
      <c r="D838" s="3">
        <v>2936.53</v>
      </c>
      <c r="E838" s="3">
        <v>24.620000000000346</v>
      </c>
      <c r="F838" t="str">
        <f t="shared" si="65"/>
        <v>2016</v>
      </c>
      <c r="G838" t="str">
        <f t="shared" si="66"/>
        <v>Julio</v>
      </c>
      <c r="H838" t="str">
        <f t="shared" si="67"/>
        <v>14</v>
      </c>
    </row>
    <row r="839" spans="1:8" x14ac:dyDescent="0.3">
      <c r="A839" t="str">
        <f t="shared" si="68"/>
        <v>Julio de 2016</v>
      </c>
      <c r="B839" s="1" t="s">
        <v>3219</v>
      </c>
      <c r="C839" s="1" t="str">
        <f t="shared" si="69"/>
        <v>Julio 15 de 2016</v>
      </c>
      <c r="D839" s="3">
        <v>2923.07</v>
      </c>
      <c r="E839" s="3">
        <v>-13.460000000000036</v>
      </c>
      <c r="F839" t="str">
        <f t="shared" si="65"/>
        <v>2016</v>
      </c>
      <c r="G839" t="str">
        <f t="shared" si="66"/>
        <v>Julio</v>
      </c>
      <c r="H839" t="str">
        <f t="shared" si="67"/>
        <v>15</v>
      </c>
    </row>
    <row r="840" spans="1:8" x14ac:dyDescent="0.3">
      <c r="A840" t="str">
        <f t="shared" si="68"/>
        <v>Julio de 2016</v>
      </c>
      <c r="B840" s="1" t="s">
        <v>3220</v>
      </c>
      <c r="C840" s="1" t="str">
        <f t="shared" si="69"/>
        <v>Julio 18 de 2016</v>
      </c>
      <c r="D840" s="3">
        <v>2923.46</v>
      </c>
      <c r="E840" s="3">
        <v>0.38999999999987267</v>
      </c>
      <c r="F840" t="str">
        <f t="shared" si="65"/>
        <v>2016</v>
      </c>
      <c r="G840" t="str">
        <f t="shared" si="66"/>
        <v>Julio</v>
      </c>
      <c r="H840" t="str">
        <f t="shared" si="67"/>
        <v>18</v>
      </c>
    </row>
    <row r="841" spans="1:8" x14ac:dyDescent="0.3">
      <c r="A841" t="str">
        <f t="shared" si="68"/>
        <v>Julio de 2016</v>
      </c>
      <c r="B841" s="1" t="s">
        <v>3221</v>
      </c>
      <c r="C841" s="1" t="str">
        <f t="shared" si="69"/>
        <v>Julio 19 de 2016</v>
      </c>
      <c r="D841" s="3">
        <v>2928.3</v>
      </c>
      <c r="E841" s="3">
        <v>4.8400000000001455</v>
      </c>
      <c r="F841" t="str">
        <f t="shared" si="65"/>
        <v>2016</v>
      </c>
      <c r="G841" t="str">
        <f t="shared" si="66"/>
        <v>Julio</v>
      </c>
      <c r="H841" t="str">
        <f t="shared" si="67"/>
        <v>19</v>
      </c>
    </row>
    <row r="842" spans="1:8" x14ac:dyDescent="0.3">
      <c r="A842" t="str">
        <f t="shared" si="68"/>
        <v>Julio de 2016</v>
      </c>
      <c r="B842" s="1" t="s">
        <v>3222</v>
      </c>
      <c r="C842" s="1" t="str">
        <f t="shared" si="69"/>
        <v>Julio 21 de 2016</v>
      </c>
      <c r="D842" s="3">
        <v>2931.08</v>
      </c>
      <c r="E842" s="3">
        <v>2.7799999999997453</v>
      </c>
      <c r="F842" t="str">
        <f t="shared" si="65"/>
        <v>2016</v>
      </c>
      <c r="G842" t="str">
        <f t="shared" si="66"/>
        <v>Julio</v>
      </c>
      <c r="H842" t="str">
        <f t="shared" si="67"/>
        <v>21</v>
      </c>
    </row>
    <row r="843" spans="1:8" x14ac:dyDescent="0.3">
      <c r="A843" t="str">
        <f t="shared" si="68"/>
        <v>Julio de 2016</v>
      </c>
      <c r="B843" s="1" t="s">
        <v>3223</v>
      </c>
      <c r="C843" s="1" t="str">
        <f t="shared" si="69"/>
        <v>Julio 22 de 2016</v>
      </c>
      <c r="D843" s="3">
        <v>2928.67</v>
      </c>
      <c r="E843" s="3">
        <v>-2.4099999999998545</v>
      </c>
      <c r="F843" t="str">
        <f t="shared" si="65"/>
        <v>2016</v>
      </c>
      <c r="G843" t="str">
        <f t="shared" si="66"/>
        <v>Julio</v>
      </c>
      <c r="H843" t="str">
        <f t="shared" si="67"/>
        <v>22</v>
      </c>
    </row>
    <row r="844" spans="1:8" x14ac:dyDescent="0.3">
      <c r="A844" t="str">
        <f t="shared" si="68"/>
        <v>Julio de 2016</v>
      </c>
      <c r="B844" s="1" t="s">
        <v>3224</v>
      </c>
      <c r="C844" s="1" t="str">
        <f t="shared" si="69"/>
        <v>Julio 25 de 2016</v>
      </c>
      <c r="D844" s="3">
        <v>2942.65</v>
      </c>
      <c r="E844" s="3">
        <v>13.980000000000018</v>
      </c>
      <c r="F844" t="str">
        <f t="shared" si="65"/>
        <v>2016</v>
      </c>
      <c r="G844" t="str">
        <f t="shared" si="66"/>
        <v>Julio</v>
      </c>
      <c r="H844" t="str">
        <f t="shared" si="67"/>
        <v>25</v>
      </c>
    </row>
    <row r="845" spans="1:8" x14ac:dyDescent="0.3">
      <c r="A845" t="str">
        <f t="shared" si="68"/>
        <v>Julio de 2016</v>
      </c>
      <c r="B845" s="1" t="s">
        <v>3225</v>
      </c>
      <c r="C845" s="1" t="str">
        <f t="shared" si="69"/>
        <v>Julio 26 de 2016</v>
      </c>
      <c r="D845" s="3">
        <v>2997.25</v>
      </c>
      <c r="E845" s="3">
        <v>54.599999999999909</v>
      </c>
      <c r="F845" t="str">
        <f t="shared" si="65"/>
        <v>2016</v>
      </c>
      <c r="G845" t="str">
        <f t="shared" si="66"/>
        <v>Julio</v>
      </c>
      <c r="H845" t="str">
        <f t="shared" si="67"/>
        <v>26</v>
      </c>
    </row>
    <row r="846" spans="1:8" x14ac:dyDescent="0.3">
      <c r="A846" t="str">
        <f t="shared" si="68"/>
        <v>Julio de 2016</v>
      </c>
      <c r="B846" s="1" t="s">
        <v>3226</v>
      </c>
      <c r="C846" s="1" t="str">
        <f t="shared" si="69"/>
        <v>Julio 27 de 2016</v>
      </c>
      <c r="D846" s="3">
        <v>3055.15</v>
      </c>
      <c r="E846" s="3">
        <v>57.900000000000091</v>
      </c>
      <c r="F846" t="str">
        <f t="shared" si="65"/>
        <v>2016</v>
      </c>
      <c r="G846" t="str">
        <f t="shared" si="66"/>
        <v>Julio</v>
      </c>
      <c r="H846" t="str">
        <f t="shared" si="67"/>
        <v>27</v>
      </c>
    </row>
    <row r="847" spans="1:8" x14ac:dyDescent="0.3">
      <c r="A847" t="str">
        <f t="shared" si="68"/>
        <v>Julio de 2016</v>
      </c>
      <c r="B847" s="1" t="s">
        <v>3227</v>
      </c>
      <c r="C847" s="1" t="str">
        <f t="shared" si="69"/>
        <v>Julio 28 de 2016</v>
      </c>
      <c r="D847" s="3">
        <v>3073.52</v>
      </c>
      <c r="E847" s="3">
        <v>18.369999999999891</v>
      </c>
      <c r="F847" t="str">
        <f t="shared" si="65"/>
        <v>2016</v>
      </c>
      <c r="G847" t="str">
        <f t="shared" si="66"/>
        <v>Julio</v>
      </c>
      <c r="H847" t="str">
        <f t="shared" si="67"/>
        <v>28</v>
      </c>
    </row>
    <row r="848" spans="1:8" x14ac:dyDescent="0.3">
      <c r="A848" t="str">
        <f t="shared" si="68"/>
        <v>Julio de 2016</v>
      </c>
      <c r="B848" s="1" t="s">
        <v>3228</v>
      </c>
      <c r="C848" s="1" t="str">
        <f t="shared" si="69"/>
        <v>Julio 29 de 2016</v>
      </c>
      <c r="D848" s="3">
        <v>3091.78</v>
      </c>
      <c r="E848" s="3">
        <v>18.260000000000218</v>
      </c>
      <c r="F848" t="str">
        <f t="shared" si="65"/>
        <v>2016</v>
      </c>
      <c r="G848" t="str">
        <f t="shared" si="66"/>
        <v>Julio</v>
      </c>
      <c r="H848" t="str">
        <f t="shared" si="67"/>
        <v>29</v>
      </c>
    </row>
    <row r="849" spans="1:8" x14ac:dyDescent="0.3">
      <c r="A849" t="str">
        <f t="shared" si="68"/>
        <v>Agosto de 2016</v>
      </c>
      <c r="B849" s="1" t="s">
        <v>3229</v>
      </c>
      <c r="C849" s="1" t="str">
        <f t="shared" si="69"/>
        <v>Agosto 1 de 2016</v>
      </c>
      <c r="D849" s="3">
        <v>3081.75</v>
      </c>
      <c r="E849" s="3">
        <v>-10.0300000000002</v>
      </c>
      <c r="F849" t="str">
        <f t="shared" si="65"/>
        <v>2016</v>
      </c>
      <c r="G849" t="str">
        <f t="shared" si="66"/>
        <v>Agosto</v>
      </c>
      <c r="H849" t="str">
        <f t="shared" si="67"/>
        <v>1</v>
      </c>
    </row>
    <row r="850" spans="1:8" x14ac:dyDescent="0.3">
      <c r="A850" t="str">
        <f t="shared" si="68"/>
        <v>Agosto de 2016</v>
      </c>
      <c r="B850" s="1" t="s">
        <v>3230</v>
      </c>
      <c r="C850" s="1" t="str">
        <f t="shared" si="69"/>
        <v>Agosto 2 de 2016</v>
      </c>
      <c r="D850" s="3">
        <v>3090.28</v>
      </c>
      <c r="E850" s="3">
        <v>8.5300000000002001</v>
      </c>
      <c r="F850" t="str">
        <f t="shared" si="65"/>
        <v>2016</v>
      </c>
      <c r="G850" t="str">
        <f t="shared" si="66"/>
        <v>Agosto</v>
      </c>
      <c r="H850" t="str">
        <f t="shared" si="67"/>
        <v>2</v>
      </c>
    </row>
    <row r="851" spans="1:8" x14ac:dyDescent="0.3">
      <c r="A851" t="str">
        <f t="shared" si="68"/>
        <v>Agosto de 2016</v>
      </c>
      <c r="B851" s="1" t="s">
        <v>3231</v>
      </c>
      <c r="C851" s="1" t="str">
        <f t="shared" si="69"/>
        <v>Agosto 3 de 2016</v>
      </c>
      <c r="D851" s="3">
        <v>3084.81</v>
      </c>
      <c r="E851" s="3">
        <v>-5.4700000000002547</v>
      </c>
      <c r="F851" t="str">
        <f t="shared" si="65"/>
        <v>2016</v>
      </c>
      <c r="G851" t="str">
        <f t="shared" si="66"/>
        <v>Agosto</v>
      </c>
      <c r="H851" t="str">
        <f t="shared" si="67"/>
        <v>3</v>
      </c>
    </row>
    <row r="852" spans="1:8" x14ac:dyDescent="0.3">
      <c r="A852" t="str">
        <f t="shared" si="68"/>
        <v>Agosto de 2016</v>
      </c>
      <c r="B852" s="1" t="s">
        <v>3232</v>
      </c>
      <c r="C852" s="1" t="str">
        <f t="shared" si="69"/>
        <v>Agosto 4 de 2016</v>
      </c>
      <c r="D852" s="3">
        <v>3110.43</v>
      </c>
      <c r="E852" s="3">
        <v>25.619999999999891</v>
      </c>
      <c r="F852" t="str">
        <f t="shared" si="65"/>
        <v>2016</v>
      </c>
      <c r="G852" t="str">
        <f t="shared" si="66"/>
        <v>Agosto</v>
      </c>
      <c r="H852" t="str">
        <f t="shared" si="67"/>
        <v>4</v>
      </c>
    </row>
    <row r="853" spans="1:8" x14ac:dyDescent="0.3">
      <c r="A853" t="str">
        <f t="shared" si="68"/>
        <v>Agosto de 2016</v>
      </c>
      <c r="B853" s="1" t="s">
        <v>3233</v>
      </c>
      <c r="C853" s="1" t="str">
        <f t="shared" si="69"/>
        <v>Agosto 5 de 2016</v>
      </c>
      <c r="D853" s="3">
        <v>3079.83</v>
      </c>
      <c r="E853" s="3">
        <v>-30.599999999999909</v>
      </c>
      <c r="F853" t="str">
        <f t="shared" si="65"/>
        <v>2016</v>
      </c>
      <c r="G853" t="str">
        <f t="shared" si="66"/>
        <v>Agosto</v>
      </c>
      <c r="H853" t="str">
        <f t="shared" si="67"/>
        <v>5</v>
      </c>
    </row>
    <row r="854" spans="1:8" x14ac:dyDescent="0.3">
      <c r="A854" t="str">
        <f t="shared" si="68"/>
        <v>Agosto de 2016</v>
      </c>
      <c r="B854" s="1" t="s">
        <v>3234</v>
      </c>
      <c r="C854" s="1" t="str">
        <f t="shared" si="69"/>
        <v>Agosto 8 de 2016</v>
      </c>
      <c r="D854" s="3">
        <v>3052.8</v>
      </c>
      <c r="E854" s="3">
        <v>-27.029999999999745</v>
      </c>
      <c r="F854" t="str">
        <f t="shared" si="65"/>
        <v>2016</v>
      </c>
      <c r="G854" t="str">
        <f t="shared" si="66"/>
        <v>Agosto</v>
      </c>
      <c r="H854" t="str">
        <f t="shared" si="67"/>
        <v>8</v>
      </c>
    </row>
    <row r="855" spans="1:8" x14ac:dyDescent="0.3">
      <c r="A855" t="str">
        <f t="shared" si="68"/>
        <v>Agosto de 2016</v>
      </c>
      <c r="B855" s="1" t="s">
        <v>3235</v>
      </c>
      <c r="C855" s="1" t="str">
        <f t="shared" si="69"/>
        <v>Agosto 9 de 2016</v>
      </c>
      <c r="D855" s="3">
        <v>2992.5</v>
      </c>
      <c r="E855" s="3">
        <v>-60.300000000000182</v>
      </c>
      <c r="F855" t="str">
        <f t="shared" si="65"/>
        <v>2016</v>
      </c>
      <c r="G855" t="str">
        <f t="shared" si="66"/>
        <v>Agosto</v>
      </c>
      <c r="H855" t="str">
        <f t="shared" si="67"/>
        <v>9</v>
      </c>
    </row>
    <row r="856" spans="1:8" x14ac:dyDescent="0.3">
      <c r="A856" t="str">
        <f t="shared" si="68"/>
        <v>Agosto de 2016</v>
      </c>
      <c r="B856" s="1" t="s">
        <v>3236</v>
      </c>
      <c r="C856" s="1" t="str">
        <f t="shared" si="69"/>
        <v>Agosto 10 de 2016</v>
      </c>
      <c r="D856" s="3">
        <v>2974.31</v>
      </c>
      <c r="E856" s="3">
        <v>-18.190000000000055</v>
      </c>
      <c r="F856" t="str">
        <f t="shared" si="65"/>
        <v>2016</v>
      </c>
      <c r="G856" t="str">
        <f t="shared" si="66"/>
        <v>Agosto</v>
      </c>
      <c r="H856" t="str">
        <f t="shared" si="67"/>
        <v>10</v>
      </c>
    </row>
    <row r="857" spans="1:8" x14ac:dyDescent="0.3">
      <c r="A857" t="str">
        <f t="shared" si="68"/>
        <v>Agosto de 2016</v>
      </c>
      <c r="B857" s="1" t="s">
        <v>3237</v>
      </c>
      <c r="C857" s="1" t="str">
        <f t="shared" si="69"/>
        <v>Agosto 11 de 2016</v>
      </c>
      <c r="D857" s="3">
        <v>2954.9</v>
      </c>
      <c r="E857" s="3">
        <v>-19.409999999999854</v>
      </c>
      <c r="F857" t="str">
        <f t="shared" si="65"/>
        <v>2016</v>
      </c>
      <c r="G857" t="str">
        <f t="shared" si="66"/>
        <v>Agosto</v>
      </c>
      <c r="H857" t="str">
        <f t="shared" si="67"/>
        <v>11</v>
      </c>
    </row>
    <row r="858" spans="1:8" x14ac:dyDescent="0.3">
      <c r="A858" t="str">
        <f t="shared" si="68"/>
        <v>Agosto de 2016</v>
      </c>
      <c r="B858" s="1" t="s">
        <v>3238</v>
      </c>
      <c r="C858" s="1" t="str">
        <f t="shared" si="69"/>
        <v>Agosto 12 de 2016</v>
      </c>
      <c r="D858" s="3">
        <v>2911.26</v>
      </c>
      <c r="E858" s="3">
        <v>-43.639999999999873</v>
      </c>
      <c r="F858" t="str">
        <f t="shared" si="65"/>
        <v>2016</v>
      </c>
      <c r="G858" t="str">
        <f t="shared" si="66"/>
        <v>Agosto</v>
      </c>
      <c r="H858" t="str">
        <f t="shared" si="67"/>
        <v>12</v>
      </c>
    </row>
    <row r="859" spans="1:8" x14ac:dyDescent="0.3">
      <c r="A859" t="str">
        <f t="shared" si="68"/>
        <v>Agosto de 2016</v>
      </c>
      <c r="B859" s="1" t="s">
        <v>3239</v>
      </c>
      <c r="C859" s="1" t="str">
        <f t="shared" si="69"/>
        <v>Agosto 16 de 2016</v>
      </c>
      <c r="D859" s="3">
        <v>2908.67</v>
      </c>
      <c r="E859" s="3">
        <v>-2.5900000000001455</v>
      </c>
      <c r="F859" t="str">
        <f t="shared" si="65"/>
        <v>2016</v>
      </c>
      <c r="G859" t="str">
        <f t="shared" si="66"/>
        <v>Agosto</v>
      </c>
      <c r="H859" t="str">
        <f t="shared" si="67"/>
        <v>16</v>
      </c>
    </row>
    <row r="860" spans="1:8" x14ac:dyDescent="0.3">
      <c r="A860" t="str">
        <f t="shared" si="68"/>
        <v>Agosto de 2016</v>
      </c>
      <c r="B860" s="1" t="s">
        <v>3240</v>
      </c>
      <c r="C860" s="1" t="str">
        <f t="shared" si="69"/>
        <v>Agosto 17 de 2016</v>
      </c>
      <c r="D860" s="3">
        <v>2905.3</v>
      </c>
      <c r="E860" s="3">
        <v>-3.3699999999998909</v>
      </c>
      <c r="F860" t="str">
        <f t="shared" si="65"/>
        <v>2016</v>
      </c>
      <c r="G860" t="str">
        <f t="shared" si="66"/>
        <v>Agosto</v>
      </c>
      <c r="H860" t="str">
        <f t="shared" si="67"/>
        <v>17</v>
      </c>
    </row>
    <row r="861" spans="1:8" x14ac:dyDescent="0.3">
      <c r="A861" t="str">
        <f t="shared" si="68"/>
        <v>Agosto de 2016</v>
      </c>
      <c r="B861" s="1" t="s">
        <v>3241</v>
      </c>
      <c r="C861" s="1" t="str">
        <f t="shared" si="69"/>
        <v>Agosto 18 de 2016</v>
      </c>
      <c r="D861" s="3">
        <v>2918.07</v>
      </c>
      <c r="E861" s="3">
        <v>12.769999999999982</v>
      </c>
      <c r="F861" t="str">
        <f t="shared" si="65"/>
        <v>2016</v>
      </c>
      <c r="G861" t="str">
        <f t="shared" si="66"/>
        <v>Agosto</v>
      </c>
      <c r="H861" t="str">
        <f t="shared" si="67"/>
        <v>18</v>
      </c>
    </row>
    <row r="862" spans="1:8" x14ac:dyDescent="0.3">
      <c r="A862" t="str">
        <f t="shared" si="68"/>
        <v>Agosto de 2016</v>
      </c>
      <c r="B862" s="1" t="s">
        <v>3242</v>
      </c>
      <c r="C862" s="1" t="str">
        <f t="shared" si="69"/>
        <v>Agosto 19 de 2016</v>
      </c>
      <c r="D862" s="3">
        <v>2884.02</v>
      </c>
      <c r="E862" s="3">
        <v>-34.050000000000182</v>
      </c>
      <c r="F862" t="str">
        <f t="shared" si="65"/>
        <v>2016</v>
      </c>
      <c r="G862" t="str">
        <f t="shared" si="66"/>
        <v>Agosto</v>
      </c>
      <c r="H862" t="str">
        <f t="shared" si="67"/>
        <v>19</v>
      </c>
    </row>
    <row r="863" spans="1:8" x14ac:dyDescent="0.3">
      <c r="A863" t="str">
        <f t="shared" si="68"/>
        <v>Agosto de 2016</v>
      </c>
      <c r="B863" s="1" t="s">
        <v>3243</v>
      </c>
      <c r="C863" s="1" t="str">
        <f t="shared" si="69"/>
        <v>Agosto 22 de 2016</v>
      </c>
      <c r="D863" s="3">
        <v>2867.37</v>
      </c>
      <c r="E863" s="3">
        <v>-16.650000000000091</v>
      </c>
      <c r="F863" t="str">
        <f t="shared" si="65"/>
        <v>2016</v>
      </c>
      <c r="G863" t="str">
        <f t="shared" si="66"/>
        <v>Agosto</v>
      </c>
      <c r="H863" t="str">
        <f t="shared" si="67"/>
        <v>22</v>
      </c>
    </row>
    <row r="864" spans="1:8" x14ac:dyDescent="0.3">
      <c r="A864" t="str">
        <f t="shared" si="68"/>
        <v>Agosto de 2016</v>
      </c>
      <c r="B864" s="1" t="s">
        <v>3244</v>
      </c>
      <c r="C864" s="1" t="str">
        <f t="shared" si="69"/>
        <v>Agosto 23 de 2016</v>
      </c>
      <c r="D864" s="3">
        <v>2883.89</v>
      </c>
      <c r="E864" s="3">
        <v>16.519999999999982</v>
      </c>
      <c r="F864" t="str">
        <f t="shared" si="65"/>
        <v>2016</v>
      </c>
      <c r="G864" t="str">
        <f t="shared" si="66"/>
        <v>Agosto</v>
      </c>
      <c r="H864" t="str">
        <f t="shared" si="67"/>
        <v>23</v>
      </c>
    </row>
    <row r="865" spans="1:8" x14ac:dyDescent="0.3">
      <c r="A865" t="str">
        <f t="shared" si="68"/>
        <v>Agosto de 2016</v>
      </c>
      <c r="B865" s="1" t="s">
        <v>3245</v>
      </c>
      <c r="C865" s="1" t="str">
        <f t="shared" si="69"/>
        <v>Agosto 24 de 2016</v>
      </c>
      <c r="D865" s="3">
        <v>2909.1</v>
      </c>
      <c r="E865" s="3">
        <v>25.210000000000036</v>
      </c>
      <c r="F865" t="str">
        <f t="shared" si="65"/>
        <v>2016</v>
      </c>
      <c r="G865" t="str">
        <f t="shared" si="66"/>
        <v>Agosto</v>
      </c>
      <c r="H865" t="str">
        <f t="shared" si="67"/>
        <v>24</v>
      </c>
    </row>
    <row r="866" spans="1:8" x14ac:dyDescent="0.3">
      <c r="A866" t="str">
        <f t="shared" si="68"/>
        <v>Agosto de 2016</v>
      </c>
      <c r="B866" s="1" t="s">
        <v>3246</v>
      </c>
      <c r="C866" s="1" t="str">
        <f t="shared" si="69"/>
        <v>Agosto 25 de 2016</v>
      </c>
      <c r="D866" s="3">
        <v>2938.28</v>
      </c>
      <c r="E866" s="3">
        <v>29.180000000000291</v>
      </c>
      <c r="F866" t="str">
        <f t="shared" si="65"/>
        <v>2016</v>
      </c>
      <c r="G866" t="str">
        <f t="shared" si="66"/>
        <v>Agosto</v>
      </c>
      <c r="H866" t="str">
        <f t="shared" si="67"/>
        <v>25</v>
      </c>
    </row>
    <row r="867" spans="1:8" x14ac:dyDescent="0.3">
      <c r="A867" t="str">
        <f t="shared" si="68"/>
        <v>Agosto de 2016</v>
      </c>
      <c r="B867" s="1" t="s">
        <v>3247</v>
      </c>
      <c r="C867" s="1" t="str">
        <f t="shared" si="69"/>
        <v>Agosto 26 de 2016</v>
      </c>
      <c r="D867" s="3">
        <v>2915.67</v>
      </c>
      <c r="E867" s="3">
        <v>-22.610000000000127</v>
      </c>
      <c r="F867" t="str">
        <f t="shared" si="65"/>
        <v>2016</v>
      </c>
      <c r="G867" t="str">
        <f t="shared" si="66"/>
        <v>Agosto</v>
      </c>
      <c r="H867" t="str">
        <f t="shared" si="67"/>
        <v>26</v>
      </c>
    </row>
    <row r="868" spans="1:8" x14ac:dyDescent="0.3">
      <c r="A868" t="str">
        <f t="shared" si="68"/>
        <v>Agosto de 2016</v>
      </c>
      <c r="B868" s="1" t="s">
        <v>3248</v>
      </c>
      <c r="C868" s="1" t="str">
        <f t="shared" si="69"/>
        <v>Agosto 29 de 2016</v>
      </c>
      <c r="D868" s="3">
        <v>2882.69</v>
      </c>
      <c r="E868" s="3">
        <v>-32.980000000000018</v>
      </c>
      <c r="F868" t="str">
        <f t="shared" si="65"/>
        <v>2016</v>
      </c>
      <c r="G868" t="str">
        <f t="shared" si="66"/>
        <v>Agosto</v>
      </c>
      <c r="H868" t="str">
        <f t="shared" si="67"/>
        <v>29</v>
      </c>
    </row>
    <row r="869" spans="1:8" x14ac:dyDescent="0.3">
      <c r="A869" t="str">
        <f t="shared" si="68"/>
        <v>Agosto de 2016</v>
      </c>
      <c r="B869" s="1" t="s">
        <v>3249</v>
      </c>
      <c r="C869" s="1" t="str">
        <f t="shared" si="69"/>
        <v>Agosto 30 de 2016</v>
      </c>
      <c r="D869" s="3">
        <v>2924.29</v>
      </c>
      <c r="E869" s="3">
        <v>41.599999999999909</v>
      </c>
      <c r="F869" t="str">
        <f t="shared" si="65"/>
        <v>2016</v>
      </c>
      <c r="G869" t="str">
        <f t="shared" si="66"/>
        <v>Agosto</v>
      </c>
      <c r="H869" t="str">
        <f t="shared" si="67"/>
        <v>30</v>
      </c>
    </row>
    <row r="870" spans="1:8" x14ac:dyDescent="0.3">
      <c r="A870" t="str">
        <f t="shared" si="68"/>
        <v>Agosto de 2016</v>
      </c>
      <c r="B870" s="1" t="s">
        <v>3250</v>
      </c>
      <c r="C870" s="1" t="str">
        <f t="shared" si="69"/>
        <v>Agosto 31 de 2016</v>
      </c>
      <c r="D870" s="3">
        <v>2933.82</v>
      </c>
      <c r="E870" s="3">
        <v>9.5300000000002001</v>
      </c>
      <c r="F870" t="str">
        <f t="shared" si="65"/>
        <v>2016</v>
      </c>
      <c r="G870" t="str">
        <f t="shared" si="66"/>
        <v>Agosto</v>
      </c>
      <c r="H870" t="str">
        <f t="shared" si="67"/>
        <v>31</v>
      </c>
    </row>
    <row r="871" spans="1:8" ht="28.8" x14ac:dyDescent="0.3">
      <c r="A871" t="str">
        <f t="shared" si="68"/>
        <v>Septiembre de 2016</v>
      </c>
      <c r="B871" s="1" t="s">
        <v>3251</v>
      </c>
      <c r="C871" s="1" t="str">
        <f t="shared" si="69"/>
        <v>Septiembre 1 de 2016</v>
      </c>
      <c r="D871" s="3">
        <v>2956.53</v>
      </c>
      <c r="E871" s="3">
        <v>22.710000000000036</v>
      </c>
      <c r="F871" t="str">
        <f t="shared" si="65"/>
        <v>2016</v>
      </c>
      <c r="G871" t="str">
        <f t="shared" si="66"/>
        <v>Septiembre</v>
      </c>
      <c r="H871" t="str">
        <f t="shared" si="67"/>
        <v>1</v>
      </c>
    </row>
    <row r="872" spans="1:8" ht="28.8" x14ac:dyDescent="0.3">
      <c r="A872" t="str">
        <f t="shared" si="68"/>
        <v>Septiembre de 2016</v>
      </c>
      <c r="B872" s="1" t="s">
        <v>3252</v>
      </c>
      <c r="C872" s="1" t="str">
        <f t="shared" si="69"/>
        <v>Septiembre 2 de 2016</v>
      </c>
      <c r="D872" s="3">
        <v>2986.36</v>
      </c>
      <c r="E872" s="3">
        <v>29.829999999999927</v>
      </c>
      <c r="F872" t="str">
        <f t="shared" si="65"/>
        <v>2016</v>
      </c>
      <c r="G872" t="str">
        <f t="shared" si="66"/>
        <v>Septiembre</v>
      </c>
      <c r="H872" t="str">
        <f t="shared" si="67"/>
        <v>2</v>
      </c>
    </row>
    <row r="873" spans="1:8" ht="28.8" x14ac:dyDescent="0.3">
      <c r="A873" t="str">
        <f t="shared" si="68"/>
        <v>Septiembre de 2016</v>
      </c>
      <c r="B873" s="1" t="s">
        <v>3253</v>
      </c>
      <c r="C873" s="1" t="str">
        <f t="shared" si="69"/>
        <v>Septiembre 5 de 2016</v>
      </c>
      <c r="D873" s="3">
        <v>2957.56</v>
      </c>
      <c r="E873" s="3">
        <v>-28.800000000000182</v>
      </c>
      <c r="F873" t="str">
        <f t="shared" si="65"/>
        <v>2016</v>
      </c>
      <c r="G873" t="str">
        <f t="shared" si="66"/>
        <v>Septiembre</v>
      </c>
      <c r="H873" t="str">
        <f t="shared" si="67"/>
        <v>5</v>
      </c>
    </row>
    <row r="874" spans="1:8" ht="28.8" x14ac:dyDescent="0.3">
      <c r="A874" t="str">
        <f t="shared" si="68"/>
        <v>Septiembre de 2016</v>
      </c>
      <c r="B874" s="1" t="s">
        <v>3254</v>
      </c>
      <c r="C874" s="1" t="str">
        <f t="shared" si="69"/>
        <v>Septiembre 6 de 2016</v>
      </c>
      <c r="D874" s="3">
        <v>2957.56</v>
      </c>
      <c r="E874" s="3">
        <v>0</v>
      </c>
      <c r="F874" t="str">
        <f t="shared" si="65"/>
        <v>2016</v>
      </c>
      <c r="G874" t="str">
        <f t="shared" si="66"/>
        <v>Septiembre</v>
      </c>
      <c r="H874" t="str">
        <f t="shared" si="67"/>
        <v>6</v>
      </c>
    </row>
    <row r="875" spans="1:8" ht="28.8" x14ac:dyDescent="0.3">
      <c r="A875" t="str">
        <f t="shared" si="68"/>
        <v>Septiembre de 2016</v>
      </c>
      <c r="B875" s="1" t="s">
        <v>3255</v>
      </c>
      <c r="C875" s="1" t="str">
        <f t="shared" si="69"/>
        <v>Septiembre 7 de 2016</v>
      </c>
      <c r="D875" s="3">
        <v>2887.64</v>
      </c>
      <c r="E875" s="3">
        <v>-69.920000000000073</v>
      </c>
      <c r="F875" t="str">
        <f t="shared" si="65"/>
        <v>2016</v>
      </c>
      <c r="G875" t="str">
        <f t="shared" si="66"/>
        <v>Septiembre</v>
      </c>
      <c r="H875" t="str">
        <f t="shared" si="67"/>
        <v>7</v>
      </c>
    </row>
    <row r="876" spans="1:8" ht="28.8" x14ac:dyDescent="0.3">
      <c r="A876" t="str">
        <f t="shared" si="68"/>
        <v>Septiembre de 2016</v>
      </c>
      <c r="B876" s="1" t="s">
        <v>3256</v>
      </c>
      <c r="C876" s="1" t="str">
        <f t="shared" si="69"/>
        <v>Septiembre 8 de 2016</v>
      </c>
      <c r="D876" s="3">
        <v>2840.38</v>
      </c>
      <c r="E876" s="3">
        <v>-47.259999999999764</v>
      </c>
      <c r="F876" t="str">
        <f t="shared" si="65"/>
        <v>2016</v>
      </c>
      <c r="G876" t="str">
        <f t="shared" si="66"/>
        <v>Septiembre</v>
      </c>
      <c r="H876" t="str">
        <f t="shared" si="67"/>
        <v>8</v>
      </c>
    </row>
    <row r="877" spans="1:8" ht="28.8" x14ac:dyDescent="0.3">
      <c r="A877" t="str">
        <f t="shared" si="68"/>
        <v>Septiembre de 2016</v>
      </c>
      <c r="B877" s="1" t="s">
        <v>3257</v>
      </c>
      <c r="C877" s="1" t="str">
        <f t="shared" si="69"/>
        <v>Septiembre 9 de 2016</v>
      </c>
      <c r="D877" s="3">
        <v>2846.13</v>
      </c>
      <c r="E877" s="3">
        <v>5.75</v>
      </c>
      <c r="F877" t="str">
        <f t="shared" si="65"/>
        <v>2016</v>
      </c>
      <c r="G877" t="str">
        <f t="shared" si="66"/>
        <v>Septiembre</v>
      </c>
      <c r="H877" t="str">
        <f t="shared" si="67"/>
        <v>9</v>
      </c>
    </row>
    <row r="878" spans="1:8" ht="28.8" x14ac:dyDescent="0.3">
      <c r="A878" t="str">
        <f t="shared" si="68"/>
        <v>Septiembre de 2016</v>
      </c>
      <c r="B878" s="1" t="s">
        <v>3258</v>
      </c>
      <c r="C878" s="1" t="str">
        <f t="shared" si="69"/>
        <v>Septiembre 12 de 2016</v>
      </c>
      <c r="D878" s="3">
        <v>2899.29</v>
      </c>
      <c r="E878" s="3">
        <v>53.159999999999854</v>
      </c>
      <c r="F878" t="str">
        <f t="shared" si="65"/>
        <v>2016</v>
      </c>
      <c r="G878" t="str">
        <f t="shared" si="66"/>
        <v>Septiembre</v>
      </c>
      <c r="H878" t="str">
        <f t="shared" si="67"/>
        <v>12</v>
      </c>
    </row>
    <row r="879" spans="1:8" ht="28.8" x14ac:dyDescent="0.3">
      <c r="A879" t="str">
        <f t="shared" si="68"/>
        <v>Septiembre de 2016</v>
      </c>
      <c r="B879" s="1" t="s">
        <v>3259</v>
      </c>
      <c r="C879" s="1" t="str">
        <f t="shared" si="69"/>
        <v>Septiembre 13 de 2016</v>
      </c>
      <c r="D879" s="3">
        <v>2942.29</v>
      </c>
      <c r="E879" s="3">
        <v>43</v>
      </c>
      <c r="F879" t="str">
        <f t="shared" si="65"/>
        <v>2016</v>
      </c>
      <c r="G879" t="str">
        <f t="shared" si="66"/>
        <v>Septiembre</v>
      </c>
      <c r="H879" t="str">
        <f t="shared" si="67"/>
        <v>13</v>
      </c>
    </row>
    <row r="880" spans="1:8" ht="28.8" x14ac:dyDescent="0.3">
      <c r="A880" t="str">
        <f t="shared" si="68"/>
        <v>Septiembre de 2016</v>
      </c>
      <c r="B880" s="1" t="s">
        <v>3260</v>
      </c>
      <c r="C880" s="1" t="str">
        <f t="shared" si="69"/>
        <v>Septiembre 14 de 2016</v>
      </c>
      <c r="D880" s="3">
        <v>2976.19</v>
      </c>
      <c r="E880" s="3">
        <v>33.900000000000091</v>
      </c>
      <c r="F880" t="str">
        <f t="shared" si="65"/>
        <v>2016</v>
      </c>
      <c r="G880" t="str">
        <f t="shared" si="66"/>
        <v>Septiembre</v>
      </c>
      <c r="H880" t="str">
        <f t="shared" si="67"/>
        <v>14</v>
      </c>
    </row>
    <row r="881" spans="1:8" ht="28.8" x14ac:dyDescent="0.3">
      <c r="A881" t="str">
        <f t="shared" si="68"/>
        <v>Septiembre de 2016</v>
      </c>
      <c r="B881" s="1" t="s">
        <v>3261</v>
      </c>
      <c r="C881" s="1" t="str">
        <f t="shared" si="69"/>
        <v>Septiembre 15 de 2016</v>
      </c>
      <c r="D881" s="3">
        <v>2972.65</v>
      </c>
      <c r="E881" s="3">
        <v>-3.5399999999999636</v>
      </c>
      <c r="F881" t="str">
        <f t="shared" si="65"/>
        <v>2016</v>
      </c>
      <c r="G881" t="str">
        <f t="shared" si="66"/>
        <v>Septiembre</v>
      </c>
      <c r="H881" t="str">
        <f t="shared" si="67"/>
        <v>15</v>
      </c>
    </row>
    <row r="882" spans="1:8" ht="28.8" x14ac:dyDescent="0.3">
      <c r="A882" t="str">
        <f t="shared" si="68"/>
        <v>Septiembre de 2016</v>
      </c>
      <c r="B882" s="1" t="s">
        <v>3262</v>
      </c>
      <c r="C882" s="1" t="str">
        <f t="shared" si="69"/>
        <v>Septiembre 16 de 2016</v>
      </c>
      <c r="D882" s="3">
        <v>2938.5</v>
      </c>
      <c r="E882" s="3">
        <v>-34.150000000000091</v>
      </c>
      <c r="F882" t="str">
        <f t="shared" si="65"/>
        <v>2016</v>
      </c>
      <c r="G882" t="str">
        <f t="shared" si="66"/>
        <v>Septiembre</v>
      </c>
      <c r="H882" t="str">
        <f t="shared" si="67"/>
        <v>16</v>
      </c>
    </row>
    <row r="883" spans="1:8" ht="28.8" x14ac:dyDescent="0.3">
      <c r="A883" t="str">
        <f t="shared" si="68"/>
        <v>Septiembre de 2016</v>
      </c>
      <c r="B883" s="1" t="s">
        <v>3263</v>
      </c>
      <c r="C883" s="1" t="str">
        <f t="shared" si="69"/>
        <v>Septiembre 19 de 2016</v>
      </c>
      <c r="D883" s="3">
        <v>2956.58</v>
      </c>
      <c r="E883" s="3">
        <v>18.079999999999927</v>
      </c>
      <c r="F883" t="str">
        <f t="shared" si="65"/>
        <v>2016</v>
      </c>
      <c r="G883" t="str">
        <f t="shared" si="66"/>
        <v>Septiembre</v>
      </c>
      <c r="H883" t="str">
        <f t="shared" si="67"/>
        <v>19</v>
      </c>
    </row>
    <row r="884" spans="1:8" ht="28.8" x14ac:dyDescent="0.3">
      <c r="A884" t="str">
        <f t="shared" si="68"/>
        <v>Septiembre de 2016</v>
      </c>
      <c r="B884" s="1" t="s">
        <v>3264</v>
      </c>
      <c r="C884" s="1" t="str">
        <f t="shared" si="69"/>
        <v>Septiembre 20 de 2016</v>
      </c>
      <c r="D884" s="3">
        <v>2928.18</v>
      </c>
      <c r="E884" s="3">
        <v>-28.400000000000091</v>
      </c>
      <c r="F884" t="str">
        <f t="shared" si="65"/>
        <v>2016</v>
      </c>
      <c r="G884" t="str">
        <f t="shared" si="66"/>
        <v>Septiembre</v>
      </c>
      <c r="H884" t="str">
        <f t="shared" si="67"/>
        <v>20</v>
      </c>
    </row>
    <row r="885" spans="1:8" ht="28.8" x14ac:dyDescent="0.3">
      <c r="A885" t="str">
        <f t="shared" si="68"/>
        <v>Septiembre de 2016</v>
      </c>
      <c r="B885" s="1" t="s">
        <v>3265</v>
      </c>
      <c r="C885" s="1" t="str">
        <f t="shared" si="69"/>
        <v>Septiembre 21 de 2016</v>
      </c>
      <c r="D885" s="3">
        <v>2911.11</v>
      </c>
      <c r="E885" s="3">
        <v>-17.069999999999709</v>
      </c>
      <c r="F885" t="str">
        <f t="shared" si="65"/>
        <v>2016</v>
      </c>
      <c r="G885" t="str">
        <f t="shared" si="66"/>
        <v>Septiembre</v>
      </c>
      <c r="H885" t="str">
        <f t="shared" si="67"/>
        <v>21</v>
      </c>
    </row>
    <row r="886" spans="1:8" ht="28.8" x14ac:dyDescent="0.3">
      <c r="A886" t="str">
        <f t="shared" si="68"/>
        <v>Septiembre de 2016</v>
      </c>
      <c r="B886" s="1" t="s">
        <v>3266</v>
      </c>
      <c r="C886" s="1" t="str">
        <f t="shared" si="69"/>
        <v>Septiembre 22 de 2016</v>
      </c>
      <c r="D886" s="3">
        <v>2894.15</v>
      </c>
      <c r="E886" s="3">
        <v>-16.960000000000036</v>
      </c>
      <c r="F886" t="str">
        <f t="shared" si="65"/>
        <v>2016</v>
      </c>
      <c r="G886" t="str">
        <f t="shared" si="66"/>
        <v>Septiembre</v>
      </c>
      <c r="H886" t="str">
        <f t="shared" si="67"/>
        <v>22</v>
      </c>
    </row>
    <row r="887" spans="1:8" ht="28.8" x14ac:dyDescent="0.3">
      <c r="A887" t="str">
        <f t="shared" si="68"/>
        <v>Septiembre de 2016</v>
      </c>
      <c r="B887" s="1" t="s">
        <v>3267</v>
      </c>
      <c r="C887" s="1" t="str">
        <f t="shared" si="69"/>
        <v>Septiembre 23 de 2016</v>
      </c>
      <c r="D887" s="3">
        <v>2862.52</v>
      </c>
      <c r="E887" s="3">
        <v>-31.630000000000109</v>
      </c>
      <c r="F887" t="str">
        <f t="shared" si="65"/>
        <v>2016</v>
      </c>
      <c r="G887" t="str">
        <f t="shared" si="66"/>
        <v>Septiembre</v>
      </c>
      <c r="H887" t="str">
        <f t="shared" si="67"/>
        <v>23</v>
      </c>
    </row>
    <row r="888" spans="1:8" ht="28.8" x14ac:dyDescent="0.3">
      <c r="A888" t="str">
        <f t="shared" si="68"/>
        <v>Septiembre de 2016</v>
      </c>
      <c r="B888" s="1" t="s">
        <v>3268</v>
      </c>
      <c r="C888" s="1" t="str">
        <f t="shared" si="69"/>
        <v>Septiembre 26 de 2016</v>
      </c>
      <c r="D888" s="3">
        <v>2917.95</v>
      </c>
      <c r="E888" s="3">
        <v>55.429999999999836</v>
      </c>
      <c r="F888" t="str">
        <f t="shared" si="65"/>
        <v>2016</v>
      </c>
      <c r="G888" t="str">
        <f t="shared" si="66"/>
        <v>Septiembre</v>
      </c>
      <c r="H888" t="str">
        <f t="shared" si="67"/>
        <v>26</v>
      </c>
    </row>
    <row r="889" spans="1:8" ht="28.8" x14ac:dyDescent="0.3">
      <c r="A889" t="str">
        <f t="shared" si="68"/>
        <v>Septiembre de 2016</v>
      </c>
      <c r="B889" s="1" t="s">
        <v>3269</v>
      </c>
      <c r="C889" s="1" t="str">
        <f t="shared" si="69"/>
        <v>Septiembre 27 de 2016</v>
      </c>
      <c r="D889" s="3">
        <v>2917.58</v>
      </c>
      <c r="E889" s="3">
        <v>-0.36999999999989086</v>
      </c>
      <c r="F889" t="str">
        <f t="shared" si="65"/>
        <v>2016</v>
      </c>
      <c r="G889" t="str">
        <f t="shared" si="66"/>
        <v>Septiembre</v>
      </c>
      <c r="H889" t="str">
        <f t="shared" si="67"/>
        <v>27</v>
      </c>
    </row>
    <row r="890" spans="1:8" ht="28.8" x14ac:dyDescent="0.3">
      <c r="A890" t="str">
        <f t="shared" si="68"/>
        <v>Septiembre de 2016</v>
      </c>
      <c r="B890" s="1" t="s">
        <v>3270</v>
      </c>
      <c r="C890" s="1" t="str">
        <f t="shared" si="69"/>
        <v>Septiembre 28 de 2016</v>
      </c>
      <c r="D890" s="3">
        <v>2921.99</v>
      </c>
      <c r="E890" s="3">
        <v>4.4099999999998545</v>
      </c>
      <c r="F890" t="str">
        <f t="shared" si="65"/>
        <v>2016</v>
      </c>
      <c r="G890" t="str">
        <f t="shared" si="66"/>
        <v>Septiembre</v>
      </c>
      <c r="H890" t="str">
        <f t="shared" si="67"/>
        <v>28</v>
      </c>
    </row>
    <row r="891" spans="1:8" ht="28.8" x14ac:dyDescent="0.3">
      <c r="A891" t="str">
        <f t="shared" si="68"/>
        <v>Septiembre de 2016</v>
      </c>
      <c r="B891" s="1" t="s">
        <v>3271</v>
      </c>
      <c r="C891" s="1" t="str">
        <f t="shared" si="69"/>
        <v>Septiembre 29 de 2016</v>
      </c>
      <c r="D891" s="3">
        <v>2914.11</v>
      </c>
      <c r="E891" s="3">
        <v>-7.8799999999996544</v>
      </c>
      <c r="F891" t="str">
        <f t="shared" si="65"/>
        <v>2016</v>
      </c>
      <c r="G891" t="str">
        <f t="shared" si="66"/>
        <v>Septiembre</v>
      </c>
      <c r="H891" t="str">
        <f t="shared" si="67"/>
        <v>29</v>
      </c>
    </row>
    <row r="892" spans="1:8" ht="28.8" x14ac:dyDescent="0.3">
      <c r="A892" t="str">
        <f t="shared" si="68"/>
        <v>Septiembre de 2016</v>
      </c>
      <c r="B892" s="1" t="s">
        <v>3272</v>
      </c>
      <c r="C892" s="1" t="str">
        <f t="shared" si="69"/>
        <v>Septiembre 30 de 2016</v>
      </c>
      <c r="D892" s="3">
        <v>2879.95</v>
      </c>
      <c r="E892" s="3">
        <v>-34.160000000000309</v>
      </c>
      <c r="F892" t="str">
        <f t="shared" si="65"/>
        <v>2016</v>
      </c>
      <c r="G892" t="str">
        <f t="shared" si="66"/>
        <v>Septiembre</v>
      </c>
      <c r="H892" t="str">
        <f t="shared" si="67"/>
        <v>30</v>
      </c>
    </row>
    <row r="893" spans="1:8" ht="28.8" x14ac:dyDescent="0.3">
      <c r="A893" t="str">
        <f t="shared" si="68"/>
        <v>Octubre de 2016</v>
      </c>
      <c r="B893" s="1" t="s">
        <v>3273</v>
      </c>
      <c r="C893" s="1" t="str">
        <f t="shared" si="69"/>
        <v>Octubre 3 de 2016</v>
      </c>
      <c r="D893" s="3">
        <v>2880.08</v>
      </c>
      <c r="E893" s="3">
        <v>0.13000000000010914</v>
      </c>
      <c r="F893" t="str">
        <f t="shared" si="65"/>
        <v>2016</v>
      </c>
      <c r="G893" t="str">
        <f t="shared" si="66"/>
        <v>Octubre</v>
      </c>
      <c r="H893" t="str">
        <f t="shared" si="67"/>
        <v>3</v>
      </c>
    </row>
    <row r="894" spans="1:8" ht="28.8" x14ac:dyDescent="0.3">
      <c r="A894" t="str">
        <f t="shared" si="68"/>
        <v>Octubre de 2016</v>
      </c>
      <c r="B894" s="1" t="s">
        <v>3274</v>
      </c>
      <c r="C894" s="1" t="str">
        <f t="shared" si="69"/>
        <v>Octubre 4 de 2016</v>
      </c>
      <c r="D894" s="3">
        <v>2880.08</v>
      </c>
      <c r="E894" s="3">
        <v>0</v>
      </c>
      <c r="F894" t="str">
        <f t="shared" si="65"/>
        <v>2016</v>
      </c>
      <c r="G894" t="str">
        <f t="shared" si="66"/>
        <v>Octubre</v>
      </c>
      <c r="H894" t="str">
        <f t="shared" si="67"/>
        <v>4</v>
      </c>
    </row>
    <row r="895" spans="1:8" ht="28.8" x14ac:dyDescent="0.3">
      <c r="A895" t="str">
        <f t="shared" si="68"/>
        <v>Octubre de 2016</v>
      </c>
      <c r="B895" s="1" t="s">
        <v>3275</v>
      </c>
      <c r="C895" s="1" t="str">
        <f t="shared" si="69"/>
        <v>Octubre 5 de 2016</v>
      </c>
      <c r="D895" s="3">
        <v>2963.06</v>
      </c>
      <c r="E895" s="3">
        <v>82.980000000000018</v>
      </c>
      <c r="F895" t="str">
        <f t="shared" si="65"/>
        <v>2016</v>
      </c>
      <c r="G895" t="str">
        <f t="shared" si="66"/>
        <v>Octubre</v>
      </c>
      <c r="H895" t="str">
        <f t="shared" si="67"/>
        <v>5</v>
      </c>
    </row>
    <row r="896" spans="1:8" ht="28.8" x14ac:dyDescent="0.3">
      <c r="A896" t="str">
        <f t="shared" si="68"/>
        <v>Octubre de 2016</v>
      </c>
      <c r="B896" s="1" t="s">
        <v>3276</v>
      </c>
      <c r="C896" s="1" t="str">
        <f t="shared" si="69"/>
        <v>Octubre 6 de 2016</v>
      </c>
      <c r="D896" s="3">
        <v>2964.93</v>
      </c>
      <c r="E896" s="3">
        <v>1.8699999999998909</v>
      </c>
      <c r="F896" t="str">
        <f t="shared" si="65"/>
        <v>2016</v>
      </c>
      <c r="G896" t="str">
        <f t="shared" si="66"/>
        <v>Octubre</v>
      </c>
      <c r="H896" t="str">
        <f t="shared" si="67"/>
        <v>6</v>
      </c>
    </row>
    <row r="897" spans="1:8" ht="28.8" x14ac:dyDescent="0.3">
      <c r="A897" t="str">
        <f t="shared" si="68"/>
        <v>Octubre de 2016</v>
      </c>
      <c r="B897" s="1" t="s">
        <v>3277</v>
      </c>
      <c r="C897" s="1" t="str">
        <f t="shared" si="69"/>
        <v>Octubre 7 de 2016</v>
      </c>
      <c r="D897" s="3">
        <v>2924.8</v>
      </c>
      <c r="E897" s="3">
        <v>-40.129999999999654</v>
      </c>
      <c r="F897" t="str">
        <f t="shared" si="65"/>
        <v>2016</v>
      </c>
      <c r="G897" t="str">
        <f t="shared" si="66"/>
        <v>Octubre</v>
      </c>
      <c r="H897" t="str">
        <f t="shared" si="67"/>
        <v>7</v>
      </c>
    </row>
    <row r="898" spans="1:8" ht="28.8" x14ac:dyDescent="0.3">
      <c r="A898" t="str">
        <f t="shared" si="68"/>
        <v>Octubre de 2016</v>
      </c>
      <c r="B898" s="1" t="s">
        <v>3278</v>
      </c>
      <c r="C898" s="1" t="str">
        <f t="shared" si="69"/>
        <v>Octubre 8 de 2016</v>
      </c>
      <c r="D898" s="3">
        <v>2913.96</v>
      </c>
      <c r="E898" s="3">
        <v>-10.840000000000146</v>
      </c>
      <c r="F898" t="str">
        <f t="shared" ref="F898:F961" si="70">RIGHT(B898,4)</f>
        <v>2016</v>
      </c>
      <c r="G898" t="str">
        <f t="shared" ref="G898:G961" si="71">MID(B898,FIND(" ",B898,1)+1,FIND(" ",B898,FIND(" ",B898,1)+1)-FIND(" ",B898,1)-1)</f>
        <v>Octubre</v>
      </c>
      <c r="H898" t="str">
        <f t="shared" ref="H898:H961" si="72">MID(B898,1,FIND(" ",B898,1)-1)</f>
        <v>8</v>
      </c>
    </row>
    <row r="899" spans="1:8" ht="28.8" x14ac:dyDescent="0.3">
      <c r="A899" t="str">
        <f t="shared" ref="A899:A962" si="73">_xlfn.CONCAT(G899," de ",F899)</f>
        <v>Octubre de 2016</v>
      </c>
      <c r="B899" s="1" t="s">
        <v>3279</v>
      </c>
      <c r="C899" s="1" t="str">
        <f t="shared" ref="C899:C962" si="74">_xlfn.CONCAT(G899," ",H899," de ",F899)</f>
        <v>Octubre 9 de 2016</v>
      </c>
      <c r="D899" s="3">
        <v>2913.96</v>
      </c>
      <c r="E899" s="3">
        <v>0</v>
      </c>
      <c r="F899" t="str">
        <f t="shared" si="70"/>
        <v>2016</v>
      </c>
      <c r="G899" t="str">
        <f t="shared" si="71"/>
        <v>Octubre</v>
      </c>
      <c r="H899" t="str">
        <f t="shared" si="72"/>
        <v>9</v>
      </c>
    </row>
    <row r="900" spans="1:8" ht="28.8" x14ac:dyDescent="0.3">
      <c r="A900" t="str">
        <f t="shared" si="73"/>
        <v>Octubre de 2016</v>
      </c>
      <c r="B900" s="1" t="s">
        <v>3280</v>
      </c>
      <c r="C900" s="1" t="str">
        <f t="shared" si="74"/>
        <v>Octubre 10 de 2016</v>
      </c>
      <c r="D900" s="3">
        <v>2913.96</v>
      </c>
      <c r="E900" s="3">
        <v>0</v>
      </c>
      <c r="F900" t="str">
        <f t="shared" si="70"/>
        <v>2016</v>
      </c>
      <c r="G900" t="str">
        <f t="shared" si="71"/>
        <v>Octubre</v>
      </c>
      <c r="H900" t="str">
        <f t="shared" si="72"/>
        <v>10</v>
      </c>
    </row>
    <row r="901" spans="1:8" ht="28.8" x14ac:dyDescent="0.3">
      <c r="A901" t="str">
        <f t="shared" si="73"/>
        <v>Octubre de 2016</v>
      </c>
      <c r="B901" s="1" t="s">
        <v>3281</v>
      </c>
      <c r="C901" s="1" t="str">
        <f t="shared" si="74"/>
        <v>Octubre 11 de 2016</v>
      </c>
      <c r="D901" s="3">
        <v>2913.96</v>
      </c>
      <c r="E901" s="3">
        <v>0</v>
      </c>
      <c r="F901" t="str">
        <f t="shared" si="70"/>
        <v>2016</v>
      </c>
      <c r="G901" t="str">
        <f t="shared" si="71"/>
        <v>Octubre</v>
      </c>
      <c r="H901" t="str">
        <f t="shared" si="72"/>
        <v>11</v>
      </c>
    </row>
    <row r="902" spans="1:8" ht="28.8" x14ac:dyDescent="0.3">
      <c r="A902" t="str">
        <f t="shared" si="73"/>
        <v>Octubre de 2016</v>
      </c>
      <c r="B902" s="1" t="s">
        <v>3282</v>
      </c>
      <c r="C902" s="1" t="str">
        <f t="shared" si="74"/>
        <v>Octubre 12 de 2016</v>
      </c>
      <c r="D902" s="3">
        <v>2919.51</v>
      </c>
      <c r="E902" s="3">
        <v>5.5500000000001819</v>
      </c>
      <c r="F902" t="str">
        <f t="shared" si="70"/>
        <v>2016</v>
      </c>
      <c r="G902" t="str">
        <f t="shared" si="71"/>
        <v>Octubre</v>
      </c>
      <c r="H902" t="str">
        <f t="shared" si="72"/>
        <v>12</v>
      </c>
    </row>
    <row r="903" spans="1:8" ht="28.8" x14ac:dyDescent="0.3">
      <c r="A903" t="str">
        <f t="shared" si="73"/>
        <v>Octubre de 2016</v>
      </c>
      <c r="B903" s="1" t="s">
        <v>3283</v>
      </c>
      <c r="C903" s="1" t="str">
        <f t="shared" si="74"/>
        <v>Octubre 13 de 2016</v>
      </c>
      <c r="D903" s="3">
        <v>2919.18</v>
      </c>
      <c r="E903" s="3">
        <v>-0.33000000000038199</v>
      </c>
      <c r="F903" t="str">
        <f t="shared" si="70"/>
        <v>2016</v>
      </c>
      <c r="G903" t="str">
        <f t="shared" si="71"/>
        <v>Octubre</v>
      </c>
      <c r="H903" t="str">
        <f t="shared" si="72"/>
        <v>13</v>
      </c>
    </row>
    <row r="904" spans="1:8" ht="28.8" x14ac:dyDescent="0.3">
      <c r="A904" t="str">
        <f t="shared" si="73"/>
        <v>Octubre de 2016</v>
      </c>
      <c r="B904" s="1" t="s">
        <v>3284</v>
      </c>
      <c r="C904" s="1" t="str">
        <f t="shared" si="74"/>
        <v>Octubre 14 de 2016</v>
      </c>
      <c r="D904" s="3">
        <v>2930.78</v>
      </c>
      <c r="E904" s="3">
        <v>11.600000000000364</v>
      </c>
      <c r="F904" t="str">
        <f t="shared" si="70"/>
        <v>2016</v>
      </c>
      <c r="G904" t="str">
        <f t="shared" si="71"/>
        <v>Octubre</v>
      </c>
      <c r="H904" t="str">
        <f t="shared" si="72"/>
        <v>14</v>
      </c>
    </row>
    <row r="905" spans="1:8" ht="28.8" x14ac:dyDescent="0.3">
      <c r="A905" t="str">
        <f t="shared" si="73"/>
        <v>Octubre de 2016</v>
      </c>
      <c r="B905" s="1" t="s">
        <v>3285</v>
      </c>
      <c r="C905" s="1" t="str">
        <f t="shared" si="74"/>
        <v>Octubre 15 de 2016</v>
      </c>
      <c r="D905" s="3">
        <v>2915.67</v>
      </c>
      <c r="E905" s="3">
        <v>-15.110000000000127</v>
      </c>
      <c r="F905" t="str">
        <f t="shared" si="70"/>
        <v>2016</v>
      </c>
      <c r="G905" t="str">
        <f t="shared" si="71"/>
        <v>Octubre</v>
      </c>
      <c r="H905" t="str">
        <f t="shared" si="72"/>
        <v>15</v>
      </c>
    </row>
    <row r="906" spans="1:8" ht="28.8" x14ac:dyDescent="0.3">
      <c r="A906" t="str">
        <f t="shared" si="73"/>
        <v>Octubre de 2016</v>
      </c>
      <c r="B906" s="1" t="s">
        <v>3286</v>
      </c>
      <c r="C906" s="1" t="str">
        <f t="shared" si="74"/>
        <v>Octubre 16 de 2016</v>
      </c>
      <c r="D906" s="3">
        <v>2915.67</v>
      </c>
      <c r="E906" s="3">
        <v>0</v>
      </c>
      <c r="F906" t="str">
        <f t="shared" si="70"/>
        <v>2016</v>
      </c>
      <c r="G906" t="str">
        <f t="shared" si="71"/>
        <v>Octubre</v>
      </c>
      <c r="H906" t="str">
        <f t="shared" si="72"/>
        <v>16</v>
      </c>
    </row>
    <row r="907" spans="1:8" ht="28.8" x14ac:dyDescent="0.3">
      <c r="A907" t="str">
        <f t="shared" si="73"/>
        <v>Octubre de 2016</v>
      </c>
      <c r="B907" s="1" t="s">
        <v>3287</v>
      </c>
      <c r="C907" s="1" t="str">
        <f t="shared" si="74"/>
        <v>Octubre 17 de 2016</v>
      </c>
      <c r="D907" s="3">
        <v>2915.67</v>
      </c>
      <c r="E907" s="3">
        <v>0</v>
      </c>
      <c r="F907" t="str">
        <f t="shared" si="70"/>
        <v>2016</v>
      </c>
      <c r="G907" t="str">
        <f t="shared" si="71"/>
        <v>Octubre</v>
      </c>
      <c r="H907" t="str">
        <f t="shared" si="72"/>
        <v>17</v>
      </c>
    </row>
    <row r="908" spans="1:8" ht="28.8" x14ac:dyDescent="0.3">
      <c r="A908" t="str">
        <f t="shared" si="73"/>
        <v>Octubre de 2016</v>
      </c>
      <c r="B908" s="1" t="s">
        <v>3288</v>
      </c>
      <c r="C908" s="1" t="str">
        <f t="shared" si="74"/>
        <v>Octubre 18 de 2016</v>
      </c>
      <c r="D908" s="3">
        <v>2915.67</v>
      </c>
      <c r="E908" s="3">
        <v>0</v>
      </c>
      <c r="F908" t="str">
        <f t="shared" si="70"/>
        <v>2016</v>
      </c>
      <c r="G908" t="str">
        <f t="shared" si="71"/>
        <v>Octubre</v>
      </c>
      <c r="H908" t="str">
        <f t="shared" si="72"/>
        <v>18</v>
      </c>
    </row>
    <row r="909" spans="1:8" ht="28.8" x14ac:dyDescent="0.3">
      <c r="A909" t="str">
        <f t="shared" si="73"/>
        <v>Octubre de 2016</v>
      </c>
      <c r="B909" s="1" t="s">
        <v>3289</v>
      </c>
      <c r="C909" s="1" t="str">
        <f t="shared" si="74"/>
        <v>Octubre 19 de 2016</v>
      </c>
      <c r="D909" s="3">
        <v>2905.93</v>
      </c>
      <c r="E909" s="3">
        <v>-9.7400000000002365</v>
      </c>
      <c r="F909" t="str">
        <f t="shared" si="70"/>
        <v>2016</v>
      </c>
      <c r="G909" t="str">
        <f t="shared" si="71"/>
        <v>Octubre</v>
      </c>
      <c r="H909" t="str">
        <f t="shared" si="72"/>
        <v>19</v>
      </c>
    </row>
    <row r="910" spans="1:8" ht="28.8" x14ac:dyDescent="0.3">
      <c r="A910" t="str">
        <f t="shared" si="73"/>
        <v>Octubre de 2016</v>
      </c>
      <c r="B910" s="1" t="s">
        <v>3290</v>
      </c>
      <c r="C910" s="1" t="str">
        <f t="shared" si="74"/>
        <v>Octubre 20 de 2016</v>
      </c>
      <c r="D910" s="3">
        <v>2914.15</v>
      </c>
      <c r="E910" s="3">
        <v>8.2200000000002547</v>
      </c>
      <c r="F910" t="str">
        <f t="shared" si="70"/>
        <v>2016</v>
      </c>
      <c r="G910" t="str">
        <f t="shared" si="71"/>
        <v>Octubre</v>
      </c>
      <c r="H910" t="str">
        <f t="shared" si="72"/>
        <v>20</v>
      </c>
    </row>
    <row r="911" spans="1:8" ht="28.8" x14ac:dyDescent="0.3">
      <c r="A911" t="str">
        <f t="shared" si="73"/>
        <v>Octubre de 2016</v>
      </c>
      <c r="B911" s="1" t="s">
        <v>3291</v>
      </c>
      <c r="C911" s="1" t="str">
        <f t="shared" si="74"/>
        <v>Octubre 21 de 2016</v>
      </c>
      <c r="D911" s="3">
        <v>2934.03</v>
      </c>
      <c r="E911" s="3">
        <v>19.880000000000109</v>
      </c>
      <c r="F911" t="str">
        <f t="shared" si="70"/>
        <v>2016</v>
      </c>
      <c r="G911" t="str">
        <f t="shared" si="71"/>
        <v>Octubre</v>
      </c>
      <c r="H911" t="str">
        <f t="shared" si="72"/>
        <v>21</v>
      </c>
    </row>
    <row r="912" spans="1:8" ht="28.8" x14ac:dyDescent="0.3">
      <c r="A912" t="str">
        <f t="shared" si="73"/>
        <v>Octubre de 2016</v>
      </c>
      <c r="B912" s="1" t="s">
        <v>3292</v>
      </c>
      <c r="C912" s="1" t="str">
        <f t="shared" si="74"/>
        <v>Octubre 22 de 2016</v>
      </c>
      <c r="D912" s="3">
        <v>2944.25</v>
      </c>
      <c r="E912" s="3">
        <v>10.2199999999998</v>
      </c>
      <c r="F912" t="str">
        <f t="shared" si="70"/>
        <v>2016</v>
      </c>
      <c r="G912" t="str">
        <f t="shared" si="71"/>
        <v>Octubre</v>
      </c>
      <c r="H912" t="str">
        <f t="shared" si="72"/>
        <v>22</v>
      </c>
    </row>
    <row r="913" spans="1:8" ht="28.8" x14ac:dyDescent="0.3">
      <c r="A913" t="str">
        <f t="shared" si="73"/>
        <v>Octubre de 2016</v>
      </c>
      <c r="B913" s="1" t="s">
        <v>3293</v>
      </c>
      <c r="C913" s="1" t="str">
        <f t="shared" si="74"/>
        <v>Octubre 23 de 2016</v>
      </c>
      <c r="D913" s="3">
        <v>2944.25</v>
      </c>
      <c r="E913" s="3">
        <v>0</v>
      </c>
      <c r="F913" t="str">
        <f t="shared" si="70"/>
        <v>2016</v>
      </c>
      <c r="G913" t="str">
        <f t="shared" si="71"/>
        <v>Octubre</v>
      </c>
      <c r="H913" t="str">
        <f t="shared" si="72"/>
        <v>23</v>
      </c>
    </row>
    <row r="914" spans="1:8" ht="28.8" x14ac:dyDescent="0.3">
      <c r="A914" t="str">
        <f t="shared" si="73"/>
        <v>Octubre de 2016</v>
      </c>
      <c r="B914" s="1" t="s">
        <v>3294</v>
      </c>
      <c r="C914" s="1" t="str">
        <f t="shared" si="74"/>
        <v>Octubre 24 de 2016</v>
      </c>
      <c r="D914" s="3">
        <v>2944.25</v>
      </c>
      <c r="E914" s="3">
        <v>0</v>
      </c>
      <c r="F914" t="str">
        <f t="shared" si="70"/>
        <v>2016</v>
      </c>
      <c r="G914" t="str">
        <f t="shared" si="71"/>
        <v>Octubre</v>
      </c>
      <c r="H914" t="str">
        <f t="shared" si="72"/>
        <v>24</v>
      </c>
    </row>
    <row r="915" spans="1:8" ht="28.8" x14ac:dyDescent="0.3">
      <c r="A915" t="str">
        <f t="shared" si="73"/>
        <v>Octubre de 2016</v>
      </c>
      <c r="B915" s="1" t="s">
        <v>3295</v>
      </c>
      <c r="C915" s="1" t="str">
        <f t="shared" si="74"/>
        <v>Octubre 25 de 2016</v>
      </c>
      <c r="D915" s="3">
        <v>2929.83</v>
      </c>
      <c r="E915" s="3">
        <v>-14.420000000000073</v>
      </c>
      <c r="F915" t="str">
        <f t="shared" si="70"/>
        <v>2016</v>
      </c>
      <c r="G915" t="str">
        <f t="shared" si="71"/>
        <v>Octubre</v>
      </c>
      <c r="H915" t="str">
        <f t="shared" si="72"/>
        <v>25</v>
      </c>
    </row>
    <row r="916" spans="1:8" ht="28.8" x14ac:dyDescent="0.3">
      <c r="A916" t="str">
        <f t="shared" si="73"/>
        <v>Octubre de 2016</v>
      </c>
      <c r="B916" s="1" t="s">
        <v>3296</v>
      </c>
      <c r="C916" s="1" t="str">
        <f t="shared" si="74"/>
        <v>Octubre 26 de 2016</v>
      </c>
      <c r="D916" s="3">
        <v>2941.34</v>
      </c>
      <c r="E916" s="3">
        <v>11.510000000000218</v>
      </c>
      <c r="F916" t="str">
        <f t="shared" si="70"/>
        <v>2016</v>
      </c>
      <c r="G916" t="str">
        <f t="shared" si="71"/>
        <v>Octubre</v>
      </c>
      <c r="H916" t="str">
        <f t="shared" si="72"/>
        <v>26</v>
      </c>
    </row>
    <row r="917" spans="1:8" ht="28.8" x14ac:dyDescent="0.3">
      <c r="A917" t="str">
        <f t="shared" si="73"/>
        <v>Octubre de 2016</v>
      </c>
      <c r="B917" s="1" t="s">
        <v>3297</v>
      </c>
      <c r="C917" s="1" t="str">
        <f t="shared" si="74"/>
        <v>Octubre 27 de 2016</v>
      </c>
      <c r="D917" s="3">
        <v>2965.18</v>
      </c>
      <c r="E917" s="3">
        <v>23.839999999999691</v>
      </c>
      <c r="F917" t="str">
        <f t="shared" si="70"/>
        <v>2016</v>
      </c>
      <c r="G917" t="str">
        <f t="shared" si="71"/>
        <v>Octubre</v>
      </c>
      <c r="H917" t="str">
        <f t="shared" si="72"/>
        <v>27</v>
      </c>
    </row>
    <row r="918" spans="1:8" ht="28.8" x14ac:dyDescent="0.3">
      <c r="A918" t="str">
        <f t="shared" si="73"/>
        <v>Octubre de 2016</v>
      </c>
      <c r="B918" s="1" t="s">
        <v>3298</v>
      </c>
      <c r="C918" s="1" t="str">
        <f t="shared" si="74"/>
        <v>Octubre 28 de 2016</v>
      </c>
      <c r="D918" s="3">
        <v>2966.61</v>
      </c>
      <c r="E918" s="3">
        <v>1.430000000000291</v>
      </c>
      <c r="F918" t="str">
        <f t="shared" si="70"/>
        <v>2016</v>
      </c>
      <c r="G918" t="str">
        <f t="shared" si="71"/>
        <v>Octubre</v>
      </c>
      <c r="H918" t="str">
        <f t="shared" si="72"/>
        <v>28</v>
      </c>
    </row>
    <row r="919" spans="1:8" ht="28.8" x14ac:dyDescent="0.3">
      <c r="A919" t="str">
        <f t="shared" si="73"/>
        <v>Octubre de 2016</v>
      </c>
      <c r="B919" s="1" t="s">
        <v>3299</v>
      </c>
      <c r="C919" s="1" t="str">
        <f t="shared" si="74"/>
        <v>Octubre 29 de 2016</v>
      </c>
      <c r="D919" s="3">
        <v>2967.66</v>
      </c>
      <c r="E919" s="3">
        <v>1.0499999999997272</v>
      </c>
      <c r="F919" t="str">
        <f t="shared" si="70"/>
        <v>2016</v>
      </c>
      <c r="G919" t="str">
        <f t="shared" si="71"/>
        <v>Octubre</v>
      </c>
      <c r="H919" t="str">
        <f t="shared" si="72"/>
        <v>29</v>
      </c>
    </row>
    <row r="920" spans="1:8" ht="28.8" x14ac:dyDescent="0.3">
      <c r="A920" t="str">
        <f t="shared" si="73"/>
        <v>Octubre de 2016</v>
      </c>
      <c r="B920" s="1" t="s">
        <v>3300</v>
      </c>
      <c r="C920" s="1" t="str">
        <f t="shared" si="74"/>
        <v>Octubre 30 de 2016</v>
      </c>
      <c r="D920" s="3">
        <v>2967.66</v>
      </c>
      <c r="E920" s="3">
        <v>0</v>
      </c>
      <c r="F920" t="str">
        <f t="shared" si="70"/>
        <v>2016</v>
      </c>
      <c r="G920" t="str">
        <f t="shared" si="71"/>
        <v>Octubre</v>
      </c>
      <c r="H920" t="str">
        <f t="shared" si="72"/>
        <v>30</v>
      </c>
    </row>
    <row r="921" spans="1:8" ht="28.8" x14ac:dyDescent="0.3">
      <c r="A921" t="str">
        <f t="shared" si="73"/>
        <v>Octubre de 2016</v>
      </c>
      <c r="B921" s="1" t="s">
        <v>3301</v>
      </c>
      <c r="C921" s="1" t="str">
        <f t="shared" si="74"/>
        <v>Octubre 31 de 2016</v>
      </c>
      <c r="D921" s="3">
        <v>2967.66</v>
      </c>
      <c r="E921" s="3">
        <v>0</v>
      </c>
      <c r="F921" t="str">
        <f t="shared" si="70"/>
        <v>2016</v>
      </c>
      <c r="G921" t="str">
        <f t="shared" si="71"/>
        <v>Octubre</v>
      </c>
      <c r="H921" t="str">
        <f t="shared" si="72"/>
        <v>31</v>
      </c>
    </row>
    <row r="922" spans="1:8" ht="28.8" x14ac:dyDescent="0.3">
      <c r="A922" t="str">
        <f t="shared" si="73"/>
        <v>Noviembre de 2016</v>
      </c>
      <c r="B922" s="1" t="s">
        <v>3302</v>
      </c>
      <c r="C922" s="1" t="str">
        <f t="shared" si="74"/>
        <v>Noviembre 1 de 2016</v>
      </c>
      <c r="D922" s="3">
        <v>2998.55</v>
      </c>
      <c r="E922" s="3">
        <v>30.890000000000327</v>
      </c>
      <c r="F922" t="str">
        <f t="shared" si="70"/>
        <v>2016</v>
      </c>
      <c r="G922" t="str">
        <f t="shared" si="71"/>
        <v>Noviembre</v>
      </c>
      <c r="H922" t="str">
        <f t="shared" si="72"/>
        <v>1</v>
      </c>
    </row>
    <row r="923" spans="1:8" ht="28.8" x14ac:dyDescent="0.3">
      <c r="A923" t="str">
        <f t="shared" si="73"/>
        <v>Noviembre de 2016</v>
      </c>
      <c r="B923" s="1" t="s">
        <v>3303</v>
      </c>
      <c r="C923" s="1" t="str">
        <f t="shared" si="74"/>
        <v>Noviembre 2 de 2016</v>
      </c>
      <c r="D923" s="3">
        <v>3026.68</v>
      </c>
      <c r="E923" s="3">
        <v>28.129999999999654</v>
      </c>
      <c r="F923" t="str">
        <f t="shared" si="70"/>
        <v>2016</v>
      </c>
      <c r="G923" t="str">
        <f t="shared" si="71"/>
        <v>Noviembre</v>
      </c>
      <c r="H923" t="str">
        <f t="shared" si="72"/>
        <v>2</v>
      </c>
    </row>
    <row r="924" spans="1:8" ht="28.8" x14ac:dyDescent="0.3">
      <c r="A924" t="str">
        <f t="shared" si="73"/>
        <v>Noviembre de 2016</v>
      </c>
      <c r="B924" s="1" t="s">
        <v>3304</v>
      </c>
      <c r="C924" s="1" t="str">
        <f t="shared" si="74"/>
        <v>Noviembre 3 de 2016</v>
      </c>
      <c r="D924" s="3">
        <v>3070.54</v>
      </c>
      <c r="E924" s="3">
        <v>43.860000000000127</v>
      </c>
      <c r="F924" t="str">
        <f t="shared" si="70"/>
        <v>2016</v>
      </c>
      <c r="G924" t="str">
        <f t="shared" si="71"/>
        <v>Noviembre</v>
      </c>
      <c r="H924" t="str">
        <f t="shared" si="72"/>
        <v>3</v>
      </c>
    </row>
    <row r="925" spans="1:8" ht="28.8" x14ac:dyDescent="0.3">
      <c r="A925" t="str">
        <f t="shared" si="73"/>
        <v>Noviembre de 2016</v>
      </c>
      <c r="B925" s="1" t="s">
        <v>3305</v>
      </c>
      <c r="C925" s="1" t="str">
        <f t="shared" si="74"/>
        <v>Noviembre 4 de 2016</v>
      </c>
      <c r="D925" s="3">
        <v>3071.12</v>
      </c>
      <c r="E925" s="3">
        <v>0.57999999999992724</v>
      </c>
      <c r="F925" t="str">
        <f t="shared" si="70"/>
        <v>2016</v>
      </c>
      <c r="G925" t="str">
        <f t="shared" si="71"/>
        <v>Noviembre</v>
      </c>
      <c r="H925" t="str">
        <f t="shared" si="72"/>
        <v>4</v>
      </c>
    </row>
    <row r="926" spans="1:8" ht="28.8" x14ac:dyDescent="0.3">
      <c r="A926" t="str">
        <f t="shared" si="73"/>
        <v>Noviembre de 2016</v>
      </c>
      <c r="B926" s="1" t="s">
        <v>3306</v>
      </c>
      <c r="C926" s="1" t="str">
        <f t="shared" si="74"/>
        <v>Noviembre 5 de 2016</v>
      </c>
      <c r="D926" s="3">
        <v>3070.4</v>
      </c>
      <c r="E926" s="3">
        <v>-0.71999999999979991</v>
      </c>
      <c r="F926" t="str">
        <f t="shared" si="70"/>
        <v>2016</v>
      </c>
      <c r="G926" t="str">
        <f t="shared" si="71"/>
        <v>Noviembre</v>
      </c>
      <c r="H926" t="str">
        <f t="shared" si="72"/>
        <v>5</v>
      </c>
    </row>
    <row r="927" spans="1:8" ht="28.8" x14ac:dyDescent="0.3">
      <c r="A927" t="str">
        <f t="shared" si="73"/>
        <v>Noviembre de 2016</v>
      </c>
      <c r="B927" s="1" t="s">
        <v>3307</v>
      </c>
      <c r="C927" s="1" t="str">
        <f t="shared" si="74"/>
        <v>Noviembre 6 de 2016</v>
      </c>
      <c r="D927" s="3">
        <v>3070.4</v>
      </c>
      <c r="E927" s="3">
        <v>0</v>
      </c>
      <c r="F927" t="str">
        <f t="shared" si="70"/>
        <v>2016</v>
      </c>
      <c r="G927" t="str">
        <f t="shared" si="71"/>
        <v>Noviembre</v>
      </c>
      <c r="H927" t="str">
        <f t="shared" si="72"/>
        <v>6</v>
      </c>
    </row>
    <row r="928" spans="1:8" ht="28.8" x14ac:dyDescent="0.3">
      <c r="A928" t="str">
        <f t="shared" si="73"/>
        <v>Noviembre de 2016</v>
      </c>
      <c r="B928" s="1" t="s">
        <v>3308</v>
      </c>
      <c r="C928" s="1" t="str">
        <f t="shared" si="74"/>
        <v>Noviembre 7 de 2016</v>
      </c>
      <c r="D928" s="3">
        <v>3070.4</v>
      </c>
      <c r="E928" s="3">
        <v>0</v>
      </c>
      <c r="F928" t="str">
        <f t="shared" si="70"/>
        <v>2016</v>
      </c>
      <c r="G928" t="str">
        <f t="shared" si="71"/>
        <v>Noviembre</v>
      </c>
      <c r="H928" t="str">
        <f t="shared" si="72"/>
        <v>7</v>
      </c>
    </row>
    <row r="929" spans="1:8" ht="28.8" x14ac:dyDescent="0.3">
      <c r="A929" t="str">
        <f t="shared" si="73"/>
        <v>Noviembre de 2016</v>
      </c>
      <c r="B929" s="1" t="s">
        <v>3309</v>
      </c>
      <c r="C929" s="1" t="str">
        <f t="shared" si="74"/>
        <v>Noviembre 8 de 2016</v>
      </c>
      <c r="D929" s="3">
        <v>3070.4</v>
      </c>
      <c r="E929" s="3">
        <v>0</v>
      </c>
      <c r="F929" t="str">
        <f t="shared" si="70"/>
        <v>2016</v>
      </c>
      <c r="G929" t="str">
        <f t="shared" si="71"/>
        <v>Noviembre</v>
      </c>
      <c r="H929" t="str">
        <f t="shared" si="72"/>
        <v>8</v>
      </c>
    </row>
    <row r="930" spans="1:8" ht="28.8" x14ac:dyDescent="0.3">
      <c r="A930" t="str">
        <f t="shared" si="73"/>
        <v>Noviembre de 2016</v>
      </c>
      <c r="B930" s="1" t="s">
        <v>3310</v>
      </c>
      <c r="C930" s="1" t="str">
        <f t="shared" si="74"/>
        <v>Noviembre 9 de 2016</v>
      </c>
      <c r="D930" s="3">
        <v>2984.78</v>
      </c>
      <c r="E930" s="3">
        <v>-85.619999999999891</v>
      </c>
      <c r="F930" t="str">
        <f t="shared" si="70"/>
        <v>2016</v>
      </c>
      <c r="G930" t="str">
        <f t="shared" si="71"/>
        <v>Noviembre</v>
      </c>
      <c r="H930" t="str">
        <f t="shared" si="72"/>
        <v>9</v>
      </c>
    </row>
    <row r="931" spans="1:8" ht="28.8" x14ac:dyDescent="0.3">
      <c r="A931" t="str">
        <f t="shared" si="73"/>
        <v>Noviembre de 2016</v>
      </c>
      <c r="B931" s="1" t="s">
        <v>3311</v>
      </c>
      <c r="C931" s="1" t="str">
        <f t="shared" si="74"/>
        <v>Noviembre 10 de 2016</v>
      </c>
      <c r="D931" s="3">
        <v>3012.12</v>
      </c>
      <c r="E931" s="3">
        <v>27.339999999999691</v>
      </c>
      <c r="F931" t="str">
        <f t="shared" si="70"/>
        <v>2016</v>
      </c>
      <c r="G931" t="str">
        <f t="shared" si="71"/>
        <v>Noviembre</v>
      </c>
      <c r="H931" t="str">
        <f t="shared" si="72"/>
        <v>10</v>
      </c>
    </row>
    <row r="932" spans="1:8" ht="28.8" x14ac:dyDescent="0.3">
      <c r="A932" t="str">
        <f t="shared" si="73"/>
        <v>Noviembre de 2016</v>
      </c>
      <c r="B932" s="1" t="s">
        <v>3312</v>
      </c>
      <c r="C932" s="1" t="str">
        <f t="shared" si="74"/>
        <v>Noviembre 11 de 2016</v>
      </c>
      <c r="D932" s="3">
        <v>3100.12</v>
      </c>
      <c r="E932" s="3">
        <v>88</v>
      </c>
      <c r="F932" t="str">
        <f t="shared" si="70"/>
        <v>2016</v>
      </c>
      <c r="G932" t="str">
        <f t="shared" si="71"/>
        <v>Noviembre</v>
      </c>
      <c r="H932" t="str">
        <f t="shared" si="72"/>
        <v>11</v>
      </c>
    </row>
    <row r="933" spans="1:8" ht="28.8" x14ac:dyDescent="0.3">
      <c r="A933" t="str">
        <f t="shared" si="73"/>
        <v>Noviembre de 2016</v>
      </c>
      <c r="B933" s="1" t="s">
        <v>3313</v>
      </c>
      <c r="C933" s="1" t="str">
        <f t="shared" si="74"/>
        <v>Noviembre 12 de 2016</v>
      </c>
      <c r="D933" s="3">
        <v>3100.12</v>
      </c>
      <c r="E933" s="3">
        <v>0</v>
      </c>
      <c r="F933" t="str">
        <f t="shared" si="70"/>
        <v>2016</v>
      </c>
      <c r="G933" t="str">
        <f t="shared" si="71"/>
        <v>Noviembre</v>
      </c>
      <c r="H933" t="str">
        <f t="shared" si="72"/>
        <v>12</v>
      </c>
    </row>
    <row r="934" spans="1:8" ht="28.8" x14ac:dyDescent="0.3">
      <c r="A934" t="str">
        <f t="shared" si="73"/>
        <v>Noviembre de 2016</v>
      </c>
      <c r="B934" s="1" t="s">
        <v>3314</v>
      </c>
      <c r="C934" s="1" t="str">
        <f t="shared" si="74"/>
        <v>Noviembre 13 de 2016</v>
      </c>
      <c r="D934" s="3">
        <v>3100.12</v>
      </c>
      <c r="E934" s="3">
        <v>0</v>
      </c>
      <c r="F934" t="str">
        <f t="shared" si="70"/>
        <v>2016</v>
      </c>
      <c r="G934" t="str">
        <f t="shared" si="71"/>
        <v>Noviembre</v>
      </c>
      <c r="H934" t="str">
        <f t="shared" si="72"/>
        <v>13</v>
      </c>
    </row>
    <row r="935" spans="1:8" ht="28.8" x14ac:dyDescent="0.3">
      <c r="A935" t="str">
        <f t="shared" si="73"/>
        <v>Noviembre de 2016</v>
      </c>
      <c r="B935" s="1" t="s">
        <v>3315</v>
      </c>
      <c r="C935" s="1" t="str">
        <f t="shared" si="74"/>
        <v>Noviembre 14 de 2016</v>
      </c>
      <c r="D935" s="3">
        <v>3100.12</v>
      </c>
      <c r="E935" s="3">
        <v>0</v>
      </c>
      <c r="F935" t="str">
        <f t="shared" si="70"/>
        <v>2016</v>
      </c>
      <c r="G935" t="str">
        <f t="shared" si="71"/>
        <v>Noviembre</v>
      </c>
      <c r="H935" t="str">
        <f t="shared" si="72"/>
        <v>14</v>
      </c>
    </row>
    <row r="936" spans="1:8" ht="28.8" x14ac:dyDescent="0.3">
      <c r="A936" t="str">
        <f t="shared" si="73"/>
        <v>Noviembre de 2016</v>
      </c>
      <c r="B936" s="1" t="s">
        <v>3316</v>
      </c>
      <c r="C936" s="1" t="str">
        <f t="shared" si="74"/>
        <v>Noviembre 15 de 2016</v>
      </c>
      <c r="D936" s="3">
        <v>3100.12</v>
      </c>
      <c r="E936" s="3">
        <v>0</v>
      </c>
      <c r="F936" t="str">
        <f t="shared" si="70"/>
        <v>2016</v>
      </c>
      <c r="G936" t="str">
        <f t="shared" si="71"/>
        <v>Noviembre</v>
      </c>
      <c r="H936" t="str">
        <f t="shared" si="72"/>
        <v>15</v>
      </c>
    </row>
    <row r="937" spans="1:8" ht="28.8" x14ac:dyDescent="0.3">
      <c r="A937" t="str">
        <f t="shared" si="73"/>
        <v>Noviembre de 2016</v>
      </c>
      <c r="B937" s="1" t="s">
        <v>3317</v>
      </c>
      <c r="C937" s="1" t="str">
        <f t="shared" si="74"/>
        <v>Noviembre 16 de 2016</v>
      </c>
      <c r="D937" s="3">
        <v>3124.91</v>
      </c>
      <c r="E937" s="3">
        <v>24.789999999999964</v>
      </c>
      <c r="F937" t="str">
        <f t="shared" si="70"/>
        <v>2016</v>
      </c>
      <c r="G937" t="str">
        <f t="shared" si="71"/>
        <v>Noviembre</v>
      </c>
      <c r="H937" t="str">
        <f t="shared" si="72"/>
        <v>16</v>
      </c>
    </row>
    <row r="938" spans="1:8" ht="28.8" x14ac:dyDescent="0.3">
      <c r="A938" t="str">
        <f t="shared" si="73"/>
        <v>Noviembre de 2016</v>
      </c>
      <c r="B938" s="1" t="s">
        <v>3318</v>
      </c>
      <c r="C938" s="1" t="str">
        <f t="shared" si="74"/>
        <v>Noviembre 17 de 2016</v>
      </c>
      <c r="D938" s="3">
        <v>3131.11</v>
      </c>
      <c r="E938" s="3">
        <v>6.2000000000002728</v>
      </c>
      <c r="F938" t="str">
        <f t="shared" si="70"/>
        <v>2016</v>
      </c>
      <c r="G938" t="str">
        <f t="shared" si="71"/>
        <v>Noviembre</v>
      </c>
      <c r="H938" t="str">
        <f t="shared" si="72"/>
        <v>17</v>
      </c>
    </row>
    <row r="939" spans="1:8" ht="28.8" x14ac:dyDescent="0.3">
      <c r="A939" t="str">
        <f t="shared" si="73"/>
        <v>Noviembre de 2016</v>
      </c>
      <c r="B939" s="1" t="s">
        <v>3319</v>
      </c>
      <c r="C939" s="1" t="str">
        <f t="shared" si="74"/>
        <v>Noviembre 18 de 2016</v>
      </c>
      <c r="D939" s="3">
        <v>3135.65</v>
      </c>
      <c r="E939" s="3">
        <v>4.5399999999999636</v>
      </c>
      <c r="F939" t="str">
        <f t="shared" si="70"/>
        <v>2016</v>
      </c>
      <c r="G939" t="str">
        <f t="shared" si="71"/>
        <v>Noviembre</v>
      </c>
      <c r="H939" t="str">
        <f t="shared" si="72"/>
        <v>18</v>
      </c>
    </row>
    <row r="940" spans="1:8" ht="28.8" x14ac:dyDescent="0.3">
      <c r="A940" t="str">
        <f t="shared" si="73"/>
        <v>Noviembre de 2016</v>
      </c>
      <c r="B940" s="1" t="s">
        <v>3320</v>
      </c>
      <c r="C940" s="1" t="str">
        <f t="shared" si="74"/>
        <v>Noviembre 19 de 2016</v>
      </c>
      <c r="D940" s="3">
        <v>3163.49</v>
      </c>
      <c r="E940" s="3">
        <v>27.839999999999691</v>
      </c>
      <c r="F940" t="str">
        <f t="shared" si="70"/>
        <v>2016</v>
      </c>
      <c r="G940" t="str">
        <f t="shared" si="71"/>
        <v>Noviembre</v>
      </c>
      <c r="H940" t="str">
        <f t="shared" si="72"/>
        <v>19</v>
      </c>
    </row>
    <row r="941" spans="1:8" ht="28.8" x14ac:dyDescent="0.3">
      <c r="A941" t="str">
        <f t="shared" si="73"/>
        <v>Noviembre de 2016</v>
      </c>
      <c r="B941" s="1" t="s">
        <v>3321</v>
      </c>
      <c r="C941" s="1" t="str">
        <f t="shared" si="74"/>
        <v>Noviembre 20 de 2016</v>
      </c>
      <c r="D941" s="3">
        <v>3163.49</v>
      </c>
      <c r="E941" s="3">
        <v>0</v>
      </c>
      <c r="F941" t="str">
        <f t="shared" si="70"/>
        <v>2016</v>
      </c>
      <c r="G941" t="str">
        <f t="shared" si="71"/>
        <v>Noviembre</v>
      </c>
      <c r="H941" t="str">
        <f t="shared" si="72"/>
        <v>20</v>
      </c>
    </row>
    <row r="942" spans="1:8" ht="28.8" x14ac:dyDescent="0.3">
      <c r="A942" t="str">
        <f t="shared" si="73"/>
        <v>Noviembre de 2016</v>
      </c>
      <c r="B942" s="1" t="s">
        <v>3322</v>
      </c>
      <c r="C942" s="1" t="str">
        <f t="shared" si="74"/>
        <v>Noviembre 21 de 2016</v>
      </c>
      <c r="D942" s="3">
        <v>3163.49</v>
      </c>
      <c r="E942" s="3">
        <v>0</v>
      </c>
      <c r="F942" t="str">
        <f t="shared" si="70"/>
        <v>2016</v>
      </c>
      <c r="G942" t="str">
        <f t="shared" si="71"/>
        <v>Noviembre</v>
      </c>
      <c r="H942" t="str">
        <f t="shared" si="72"/>
        <v>21</v>
      </c>
    </row>
    <row r="943" spans="1:8" ht="28.8" x14ac:dyDescent="0.3">
      <c r="A943" t="str">
        <f t="shared" si="73"/>
        <v>Noviembre de 2016</v>
      </c>
      <c r="B943" s="1" t="s">
        <v>3323</v>
      </c>
      <c r="C943" s="1" t="str">
        <f t="shared" si="74"/>
        <v>Noviembre 22 de 2016</v>
      </c>
      <c r="D943" s="3">
        <v>3144.72</v>
      </c>
      <c r="E943" s="3">
        <v>-18.769999999999982</v>
      </c>
      <c r="F943" t="str">
        <f t="shared" si="70"/>
        <v>2016</v>
      </c>
      <c r="G943" t="str">
        <f t="shared" si="71"/>
        <v>Noviembre</v>
      </c>
      <c r="H943" t="str">
        <f t="shared" si="72"/>
        <v>22</v>
      </c>
    </row>
    <row r="944" spans="1:8" ht="28.8" x14ac:dyDescent="0.3">
      <c r="A944" t="str">
        <f t="shared" si="73"/>
        <v>Noviembre de 2016</v>
      </c>
      <c r="B944" s="1" t="s">
        <v>3324</v>
      </c>
      <c r="C944" s="1" t="str">
        <f t="shared" si="74"/>
        <v>Noviembre 23 de 2016</v>
      </c>
      <c r="D944" s="3">
        <v>3139.76</v>
      </c>
      <c r="E944" s="3">
        <v>-4.9599999999995816</v>
      </c>
      <c r="F944" t="str">
        <f t="shared" si="70"/>
        <v>2016</v>
      </c>
      <c r="G944" t="str">
        <f t="shared" si="71"/>
        <v>Noviembre</v>
      </c>
      <c r="H944" t="str">
        <f t="shared" si="72"/>
        <v>23</v>
      </c>
    </row>
    <row r="945" spans="1:8" ht="28.8" x14ac:dyDescent="0.3">
      <c r="A945" t="str">
        <f t="shared" si="73"/>
        <v>Noviembre de 2016</v>
      </c>
      <c r="B945" s="1" t="s">
        <v>3325</v>
      </c>
      <c r="C945" s="1" t="str">
        <f t="shared" si="74"/>
        <v>Noviembre 24 de 2016</v>
      </c>
      <c r="D945" s="3">
        <v>3187.97</v>
      </c>
      <c r="E945" s="3">
        <v>48.209999999999582</v>
      </c>
      <c r="F945" t="str">
        <f t="shared" si="70"/>
        <v>2016</v>
      </c>
      <c r="G945" t="str">
        <f t="shared" si="71"/>
        <v>Noviembre</v>
      </c>
      <c r="H945" t="str">
        <f t="shared" si="72"/>
        <v>24</v>
      </c>
    </row>
    <row r="946" spans="1:8" ht="28.8" x14ac:dyDescent="0.3">
      <c r="A946" t="str">
        <f t="shared" si="73"/>
        <v>Noviembre de 2016</v>
      </c>
      <c r="B946" s="1" t="s">
        <v>3326</v>
      </c>
      <c r="C946" s="1" t="str">
        <f t="shared" si="74"/>
        <v>Noviembre 25 de 2016</v>
      </c>
      <c r="D946" s="3">
        <v>3187.97</v>
      </c>
      <c r="E946" s="3">
        <v>0</v>
      </c>
      <c r="F946" t="str">
        <f t="shared" si="70"/>
        <v>2016</v>
      </c>
      <c r="G946" t="str">
        <f t="shared" si="71"/>
        <v>Noviembre</v>
      </c>
      <c r="H946" t="str">
        <f t="shared" si="72"/>
        <v>25</v>
      </c>
    </row>
    <row r="947" spans="1:8" ht="28.8" x14ac:dyDescent="0.3">
      <c r="A947" t="str">
        <f t="shared" si="73"/>
        <v>Noviembre de 2016</v>
      </c>
      <c r="B947" s="1" t="s">
        <v>3327</v>
      </c>
      <c r="C947" s="1" t="str">
        <f t="shared" si="74"/>
        <v>Noviembre 26 de 2016</v>
      </c>
      <c r="D947" s="3">
        <v>3170.64</v>
      </c>
      <c r="E947" s="3">
        <v>-17.329999999999927</v>
      </c>
      <c r="F947" t="str">
        <f t="shared" si="70"/>
        <v>2016</v>
      </c>
      <c r="G947" t="str">
        <f t="shared" si="71"/>
        <v>Noviembre</v>
      </c>
      <c r="H947" t="str">
        <f t="shared" si="72"/>
        <v>26</v>
      </c>
    </row>
    <row r="948" spans="1:8" ht="28.8" x14ac:dyDescent="0.3">
      <c r="A948" t="str">
        <f t="shared" si="73"/>
        <v>Noviembre de 2016</v>
      </c>
      <c r="B948" s="1" t="s">
        <v>3328</v>
      </c>
      <c r="C948" s="1" t="str">
        <f t="shared" si="74"/>
        <v>Noviembre 27 de 2016</v>
      </c>
      <c r="D948" s="3">
        <v>3170.64</v>
      </c>
      <c r="E948" s="3">
        <v>0</v>
      </c>
      <c r="F948" t="str">
        <f t="shared" si="70"/>
        <v>2016</v>
      </c>
      <c r="G948" t="str">
        <f t="shared" si="71"/>
        <v>Noviembre</v>
      </c>
      <c r="H948" t="str">
        <f t="shared" si="72"/>
        <v>27</v>
      </c>
    </row>
    <row r="949" spans="1:8" ht="28.8" x14ac:dyDescent="0.3">
      <c r="A949" t="str">
        <f t="shared" si="73"/>
        <v>Noviembre de 2016</v>
      </c>
      <c r="B949" s="1" t="s">
        <v>3329</v>
      </c>
      <c r="C949" s="1" t="str">
        <f t="shared" si="74"/>
        <v>Noviembre 28 de 2016</v>
      </c>
      <c r="D949" s="3">
        <v>3170.64</v>
      </c>
      <c r="E949" s="3">
        <v>0</v>
      </c>
      <c r="F949" t="str">
        <f t="shared" si="70"/>
        <v>2016</v>
      </c>
      <c r="G949" t="str">
        <f t="shared" si="71"/>
        <v>Noviembre</v>
      </c>
      <c r="H949" t="str">
        <f t="shared" si="72"/>
        <v>28</v>
      </c>
    </row>
    <row r="950" spans="1:8" ht="28.8" x14ac:dyDescent="0.3">
      <c r="A950" t="str">
        <f t="shared" si="73"/>
        <v>Noviembre de 2016</v>
      </c>
      <c r="B950" s="1" t="s">
        <v>3330</v>
      </c>
      <c r="C950" s="1" t="str">
        <f t="shared" si="74"/>
        <v>Noviembre 29 de 2016</v>
      </c>
      <c r="D950" s="3">
        <v>3142.2</v>
      </c>
      <c r="E950" s="3">
        <v>-28.440000000000055</v>
      </c>
      <c r="F950" t="str">
        <f t="shared" si="70"/>
        <v>2016</v>
      </c>
      <c r="G950" t="str">
        <f t="shared" si="71"/>
        <v>Noviembre</v>
      </c>
      <c r="H950" t="str">
        <f t="shared" si="72"/>
        <v>29</v>
      </c>
    </row>
    <row r="951" spans="1:8" ht="28.8" x14ac:dyDescent="0.3">
      <c r="A951" t="str">
        <f t="shared" si="73"/>
        <v>Noviembre de 2016</v>
      </c>
      <c r="B951" s="1" t="s">
        <v>3331</v>
      </c>
      <c r="C951" s="1" t="str">
        <f t="shared" si="74"/>
        <v>Noviembre 30 de 2016</v>
      </c>
      <c r="D951" s="3">
        <v>3165.09</v>
      </c>
      <c r="E951" s="3">
        <v>22.890000000000327</v>
      </c>
      <c r="F951" t="str">
        <f t="shared" si="70"/>
        <v>2016</v>
      </c>
      <c r="G951" t="str">
        <f t="shared" si="71"/>
        <v>Noviembre</v>
      </c>
      <c r="H951" t="str">
        <f t="shared" si="72"/>
        <v>30</v>
      </c>
    </row>
    <row r="952" spans="1:8" ht="28.8" x14ac:dyDescent="0.3">
      <c r="A952" t="str">
        <f t="shared" si="73"/>
        <v>Diciembre de 2016</v>
      </c>
      <c r="B952" s="1" t="s">
        <v>3332</v>
      </c>
      <c r="C952" s="1" t="str">
        <f t="shared" si="74"/>
        <v>Diciembre 1 de 2016</v>
      </c>
      <c r="D952" s="3">
        <v>3085.6</v>
      </c>
      <c r="E952" s="3">
        <v>-79.490000000000236</v>
      </c>
      <c r="F952" t="str">
        <f t="shared" si="70"/>
        <v>2016</v>
      </c>
      <c r="G952" t="str">
        <f t="shared" si="71"/>
        <v>Diciembre</v>
      </c>
      <c r="H952" t="str">
        <f t="shared" si="72"/>
        <v>1</v>
      </c>
    </row>
    <row r="953" spans="1:8" ht="28.8" x14ac:dyDescent="0.3">
      <c r="A953" t="str">
        <f t="shared" si="73"/>
        <v>Diciembre de 2016</v>
      </c>
      <c r="B953" s="1" t="s">
        <v>3333</v>
      </c>
      <c r="C953" s="1" t="str">
        <f t="shared" si="74"/>
        <v>Diciembre 2 de 2016</v>
      </c>
      <c r="D953" s="3">
        <v>3068.34</v>
      </c>
      <c r="E953" s="3">
        <v>-17.259999999999764</v>
      </c>
      <c r="F953" t="str">
        <f t="shared" si="70"/>
        <v>2016</v>
      </c>
      <c r="G953" t="str">
        <f t="shared" si="71"/>
        <v>Diciembre</v>
      </c>
      <c r="H953" t="str">
        <f t="shared" si="72"/>
        <v>2</v>
      </c>
    </row>
    <row r="954" spans="1:8" ht="28.8" x14ac:dyDescent="0.3">
      <c r="A954" t="str">
        <f t="shared" si="73"/>
        <v>Diciembre de 2016</v>
      </c>
      <c r="B954" s="1" t="s">
        <v>3334</v>
      </c>
      <c r="C954" s="1" t="str">
        <f t="shared" si="74"/>
        <v>Diciembre 3 de 2016</v>
      </c>
      <c r="D954" s="3">
        <v>3061.04</v>
      </c>
      <c r="E954" s="3">
        <v>-7.3000000000001819</v>
      </c>
      <c r="F954" t="str">
        <f t="shared" si="70"/>
        <v>2016</v>
      </c>
      <c r="G954" t="str">
        <f t="shared" si="71"/>
        <v>Diciembre</v>
      </c>
      <c r="H954" t="str">
        <f t="shared" si="72"/>
        <v>3</v>
      </c>
    </row>
    <row r="955" spans="1:8" ht="28.8" x14ac:dyDescent="0.3">
      <c r="A955" t="str">
        <f t="shared" si="73"/>
        <v>Diciembre de 2016</v>
      </c>
      <c r="B955" s="1" t="s">
        <v>3335</v>
      </c>
      <c r="C955" s="1" t="str">
        <f t="shared" si="74"/>
        <v>Diciembre 4 de 2016</v>
      </c>
      <c r="D955" s="3">
        <v>3061.04</v>
      </c>
      <c r="E955" s="3">
        <v>0</v>
      </c>
      <c r="F955" t="str">
        <f t="shared" si="70"/>
        <v>2016</v>
      </c>
      <c r="G955" t="str">
        <f t="shared" si="71"/>
        <v>Diciembre</v>
      </c>
      <c r="H955" t="str">
        <f t="shared" si="72"/>
        <v>4</v>
      </c>
    </row>
    <row r="956" spans="1:8" ht="28.8" x14ac:dyDescent="0.3">
      <c r="A956" t="str">
        <f t="shared" si="73"/>
        <v>Diciembre de 2016</v>
      </c>
      <c r="B956" s="1" t="s">
        <v>3336</v>
      </c>
      <c r="C956" s="1" t="str">
        <f t="shared" si="74"/>
        <v>Diciembre 5 de 2016</v>
      </c>
      <c r="D956" s="3">
        <v>3061.04</v>
      </c>
      <c r="E956" s="3">
        <v>0</v>
      </c>
      <c r="F956" t="str">
        <f t="shared" si="70"/>
        <v>2016</v>
      </c>
      <c r="G956" t="str">
        <f t="shared" si="71"/>
        <v>Diciembre</v>
      </c>
      <c r="H956" t="str">
        <f t="shared" si="72"/>
        <v>5</v>
      </c>
    </row>
    <row r="957" spans="1:8" ht="28.8" x14ac:dyDescent="0.3">
      <c r="A957" t="str">
        <f t="shared" si="73"/>
        <v>Diciembre de 2016</v>
      </c>
      <c r="B957" s="1" t="s">
        <v>3337</v>
      </c>
      <c r="C957" s="1" t="str">
        <f t="shared" si="74"/>
        <v>Diciembre 6 de 2016</v>
      </c>
      <c r="D957" s="3">
        <v>3049.47</v>
      </c>
      <c r="E957" s="3">
        <v>-11.570000000000164</v>
      </c>
      <c r="F957" t="str">
        <f t="shared" si="70"/>
        <v>2016</v>
      </c>
      <c r="G957" t="str">
        <f t="shared" si="71"/>
        <v>Diciembre</v>
      </c>
      <c r="H957" t="str">
        <f t="shared" si="72"/>
        <v>6</v>
      </c>
    </row>
    <row r="958" spans="1:8" ht="28.8" x14ac:dyDescent="0.3">
      <c r="A958" t="str">
        <f t="shared" si="73"/>
        <v>Diciembre de 2016</v>
      </c>
      <c r="B958" s="1" t="s">
        <v>3338</v>
      </c>
      <c r="C958" s="1" t="str">
        <f t="shared" si="74"/>
        <v>Diciembre 7 de 2016</v>
      </c>
      <c r="D958" s="3">
        <v>3015.47</v>
      </c>
      <c r="E958" s="3">
        <v>-34</v>
      </c>
      <c r="F958" t="str">
        <f t="shared" si="70"/>
        <v>2016</v>
      </c>
      <c r="G958" t="str">
        <f t="shared" si="71"/>
        <v>Diciembre</v>
      </c>
      <c r="H958" t="str">
        <f t="shared" si="72"/>
        <v>7</v>
      </c>
    </row>
    <row r="959" spans="1:8" ht="28.8" x14ac:dyDescent="0.3">
      <c r="A959" t="str">
        <f t="shared" si="73"/>
        <v>Diciembre de 2016</v>
      </c>
      <c r="B959" s="1" t="s">
        <v>3339</v>
      </c>
      <c r="C959" s="1" t="str">
        <f t="shared" si="74"/>
        <v>Diciembre 8 de 2016</v>
      </c>
      <c r="D959" s="3">
        <v>2989.71</v>
      </c>
      <c r="E959" s="3">
        <v>-25.759999999999764</v>
      </c>
      <c r="F959" t="str">
        <f t="shared" si="70"/>
        <v>2016</v>
      </c>
      <c r="G959" t="str">
        <f t="shared" si="71"/>
        <v>Diciembre</v>
      </c>
      <c r="H959" t="str">
        <f t="shared" si="72"/>
        <v>8</v>
      </c>
    </row>
    <row r="960" spans="1:8" ht="28.8" x14ac:dyDescent="0.3">
      <c r="A960" t="str">
        <f t="shared" si="73"/>
        <v>Diciembre de 2016</v>
      </c>
      <c r="B960" s="1" t="s">
        <v>3340</v>
      </c>
      <c r="C960" s="1" t="str">
        <f t="shared" si="74"/>
        <v>Diciembre 9 de 2016</v>
      </c>
      <c r="D960" s="3">
        <v>2989.71</v>
      </c>
      <c r="E960" s="3">
        <v>0</v>
      </c>
      <c r="F960" t="str">
        <f t="shared" si="70"/>
        <v>2016</v>
      </c>
      <c r="G960" t="str">
        <f t="shared" si="71"/>
        <v>Diciembre</v>
      </c>
      <c r="H960" t="str">
        <f t="shared" si="72"/>
        <v>9</v>
      </c>
    </row>
    <row r="961" spans="1:8" ht="28.8" x14ac:dyDescent="0.3">
      <c r="A961" t="str">
        <f t="shared" si="73"/>
        <v>Diciembre de 2016</v>
      </c>
      <c r="B961" s="1" t="s">
        <v>3341</v>
      </c>
      <c r="C961" s="1" t="str">
        <f t="shared" si="74"/>
        <v>Diciembre 10 de 2016</v>
      </c>
      <c r="D961" s="3">
        <v>3002.8</v>
      </c>
      <c r="E961" s="3">
        <v>13.090000000000146</v>
      </c>
      <c r="F961" t="str">
        <f t="shared" si="70"/>
        <v>2016</v>
      </c>
      <c r="G961" t="str">
        <f t="shared" si="71"/>
        <v>Diciembre</v>
      </c>
      <c r="H961" t="str">
        <f t="shared" si="72"/>
        <v>10</v>
      </c>
    </row>
    <row r="962" spans="1:8" ht="28.8" x14ac:dyDescent="0.3">
      <c r="A962" t="str">
        <f t="shared" si="73"/>
        <v>Diciembre de 2016</v>
      </c>
      <c r="B962" s="1" t="s">
        <v>3342</v>
      </c>
      <c r="C962" s="1" t="str">
        <f t="shared" si="74"/>
        <v>Diciembre 11 de 2016</v>
      </c>
      <c r="D962" s="3">
        <v>3002.8</v>
      </c>
      <c r="E962" s="3">
        <v>0</v>
      </c>
      <c r="F962" t="str">
        <f t="shared" ref="F962:F1025" si="75">RIGHT(B962,4)</f>
        <v>2016</v>
      </c>
      <c r="G962" t="str">
        <f t="shared" ref="G962:G1025" si="76">MID(B962,FIND(" ",B962,1)+1,FIND(" ",B962,FIND(" ",B962,1)+1)-FIND(" ",B962,1)-1)</f>
        <v>Diciembre</v>
      </c>
      <c r="H962" t="str">
        <f t="shared" ref="H962:H1025" si="77">MID(B962,1,FIND(" ",B962,1)-1)</f>
        <v>11</v>
      </c>
    </row>
    <row r="963" spans="1:8" ht="28.8" x14ac:dyDescent="0.3">
      <c r="A963" t="str">
        <f t="shared" ref="A963:A1026" si="78">_xlfn.CONCAT(G963," de ",F963)</f>
        <v>Diciembre de 2016</v>
      </c>
      <c r="B963" s="1" t="s">
        <v>3343</v>
      </c>
      <c r="C963" s="1" t="str">
        <f t="shared" ref="C963:C1026" si="79">_xlfn.CONCAT(G963," ",H963," de ",F963)</f>
        <v>Diciembre 12 de 2016</v>
      </c>
      <c r="D963" s="3">
        <v>3002.8</v>
      </c>
      <c r="E963" s="3">
        <v>0</v>
      </c>
      <c r="F963" t="str">
        <f t="shared" si="75"/>
        <v>2016</v>
      </c>
      <c r="G963" t="str">
        <f t="shared" si="76"/>
        <v>Diciembre</v>
      </c>
      <c r="H963" t="str">
        <f t="shared" si="77"/>
        <v>12</v>
      </c>
    </row>
    <row r="964" spans="1:8" ht="28.8" x14ac:dyDescent="0.3">
      <c r="A964" t="str">
        <f t="shared" si="78"/>
        <v>Diciembre de 2016</v>
      </c>
      <c r="B964" s="1" t="s">
        <v>3344</v>
      </c>
      <c r="C964" s="1" t="str">
        <f t="shared" si="79"/>
        <v>Diciembre 13 de 2016</v>
      </c>
      <c r="D964" s="3">
        <v>2984.02</v>
      </c>
      <c r="E964" s="3">
        <v>-18.7800000000002</v>
      </c>
      <c r="F964" t="str">
        <f t="shared" si="75"/>
        <v>2016</v>
      </c>
      <c r="G964" t="str">
        <f t="shared" si="76"/>
        <v>Diciembre</v>
      </c>
      <c r="H964" t="str">
        <f t="shared" si="77"/>
        <v>13</v>
      </c>
    </row>
    <row r="965" spans="1:8" ht="28.8" x14ac:dyDescent="0.3">
      <c r="A965" t="str">
        <f t="shared" si="78"/>
        <v>Diciembre de 2016</v>
      </c>
      <c r="B965" s="1" t="s">
        <v>3345</v>
      </c>
      <c r="C965" s="1" t="str">
        <f t="shared" si="79"/>
        <v>Diciembre 14 de 2016</v>
      </c>
      <c r="D965" s="3">
        <v>2982.29</v>
      </c>
      <c r="E965" s="3">
        <v>-1.7300000000000182</v>
      </c>
      <c r="F965" t="str">
        <f t="shared" si="75"/>
        <v>2016</v>
      </c>
      <c r="G965" t="str">
        <f t="shared" si="76"/>
        <v>Diciembre</v>
      </c>
      <c r="H965" t="str">
        <f t="shared" si="77"/>
        <v>14</v>
      </c>
    </row>
    <row r="966" spans="1:8" ht="28.8" x14ac:dyDescent="0.3">
      <c r="A966" t="str">
        <f t="shared" si="78"/>
        <v>Diciembre de 2016</v>
      </c>
      <c r="B966" s="1" t="s">
        <v>3346</v>
      </c>
      <c r="C966" s="1" t="str">
        <f t="shared" si="79"/>
        <v>Diciembre 15 de 2016</v>
      </c>
      <c r="D966" s="3">
        <v>2964.56</v>
      </c>
      <c r="E966" s="3">
        <v>-17.730000000000018</v>
      </c>
      <c r="F966" t="str">
        <f t="shared" si="75"/>
        <v>2016</v>
      </c>
      <c r="G966" t="str">
        <f t="shared" si="76"/>
        <v>Diciembre</v>
      </c>
      <c r="H966" t="str">
        <f t="shared" si="77"/>
        <v>15</v>
      </c>
    </row>
    <row r="967" spans="1:8" ht="28.8" x14ac:dyDescent="0.3">
      <c r="A967" t="str">
        <f t="shared" si="78"/>
        <v>Diciembre de 2016</v>
      </c>
      <c r="B967" s="1" t="s">
        <v>3347</v>
      </c>
      <c r="C967" s="1" t="str">
        <f t="shared" si="79"/>
        <v>Diciembre 16 de 2016</v>
      </c>
      <c r="D967" s="3">
        <v>3000.47</v>
      </c>
      <c r="E967" s="3">
        <v>35.909999999999854</v>
      </c>
      <c r="F967" t="str">
        <f t="shared" si="75"/>
        <v>2016</v>
      </c>
      <c r="G967" t="str">
        <f t="shared" si="76"/>
        <v>Diciembre</v>
      </c>
      <c r="H967" t="str">
        <f t="shared" si="77"/>
        <v>16</v>
      </c>
    </row>
    <row r="968" spans="1:8" ht="28.8" x14ac:dyDescent="0.3">
      <c r="A968" t="str">
        <f t="shared" si="78"/>
        <v>Diciembre de 2016</v>
      </c>
      <c r="B968" s="1" t="s">
        <v>3348</v>
      </c>
      <c r="C968" s="1" t="str">
        <f t="shared" si="79"/>
        <v>Diciembre 17 de 2016</v>
      </c>
      <c r="D968" s="3">
        <v>2997.2</v>
      </c>
      <c r="E968" s="3">
        <v>-3.2699999999999818</v>
      </c>
      <c r="F968" t="str">
        <f t="shared" si="75"/>
        <v>2016</v>
      </c>
      <c r="G968" t="str">
        <f t="shared" si="76"/>
        <v>Diciembre</v>
      </c>
      <c r="H968" t="str">
        <f t="shared" si="77"/>
        <v>17</v>
      </c>
    </row>
    <row r="969" spans="1:8" ht="28.8" x14ac:dyDescent="0.3">
      <c r="A969" t="str">
        <f t="shared" si="78"/>
        <v>Diciembre de 2016</v>
      </c>
      <c r="B969" s="1" t="s">
        <v>3349</v>
      </c>
      <c r="C969" s="1" t="str">
        <f t="shared" si="79"/>
        <v>Diciembre 18 de 2016</v>
      </c>
      <c r="D969" s="3">
        <v>2997.2</v>
      </c>
      <c r="E969" s="3">
        <v>0</v>
      </c>
      <c r="F969" t="str">
        <f t="shared" si="75"/>
        <v>2016</v>
      </c>
      <c r="G969" t="str">
        <f t="shared" si="76"/>
        <v>Diciembre</v>
      </c>
      <c r="H969" t="str">
        <f t="shared" si="77"/>
        <v>18</v>
      </c>
    </row>
    <row r="970" spans="1:8" ht="28.8" x14ac:dyDescent="0.3">
      <c r="A970" t="str">
        <f t="shared" si="78"/>
        <v>Diciembre de 2016</v>
      </c>
      <c r="B970" s="1" t="s">
        <v>3350</v>
      </c>
      <c r="C970" s="1" t="str">
        <f t="shared" si="79"/>
        <v>Diciembre 19 de 2016</v>
      </c>
      <c r="D970" s="3">
        <v>2997.2</v>
      </c>
      <c r="E970" s="3">
        <v>0</v>
      </c>
      <c r="F970" t="str">
        <f t="shared" si="75"/>
        <v>2016</v>
      </c>
      <c r="G970" t="str">
        <f t="shared" si="76"/>
        <v>Diciembre</v>
      </c>
      <c r="H970" t="str">
        <f t="shared" si="77"/>
        <v>19</v>
      </c>
    </row>
    <row r="971" spans="1:8" ht="28.8" x14ac:dyDescent="0.3">
      <c r="A971" t="str">
        <f t="shared" si="78"/>
        <v>Diciembre de 2016</v>
      </c>
      <c r="B971" s="1" t="s">
        <v>3351</v>
      </c>
      <c r="C971" s="1" t="str">
        <f t="shared" si="79"/>
        <v>Diciembre 20 de 2016</v>
      </c>
      <c r="D971" s="3">
        <v>3019.44</v>
      </c>
      <c r="E971" s="3">
        <v>22.240000000000236</v>
      </c>
      <c r="F971" t="str">
        <f t="shared" si="75"/>
        <v>2016</v>
      </c>
      <c r="G971" t="str">
        <f t="shared" si="76"/>
        <v>Diciembre</v>
      </c>
      <c r="H971" t="str">
        <f t="shared" si="77"/>
        <v>20</v>
      </c>
    </row>
    <row r="972" spans="1:8" ht="28.8" x14ac:dyDescent="0.3">
      <c r="A972" t="str">
        <f t="shared" si="78"/>
        <v>Diciembre de 2016</v>
      </c>
      <c r="B972" s="1" t="s">
        <v>3352</v>
      </c>
      <c r="C972" s="1" t="str">
        <f t="shared" si="79"/>
        <v>Diciembre 21 de 2016</v>
      </c>
      <c r="D972" s="3">
        <v>2988.06</v>
      </c>
      <c r="E972" s="3">
        <v>-31.380000000000109</v>
      </c>
      <c r="F972" t="str">
        <f t="shared" si="75"/>
        <v>2016</v>
      </c>
      <c r="G972" t="str">
        <f t="shared" si="76"/>
        <v>Diciembre</v>
      </c>
      <c r="H972" t="str">
        <f t="shared" si="77"/>
        <v>21</v>
      </c>
    </row>
    <row r="973" spans="1:8" ht="28.8" x14ac:dyDescent="0.3">
      <c r="A973" t="str">
        <f t="shared" si="78"/>
        <v>Diciembre de 2016</v>
      </c>
      <c r="B973" s="1" t="s">
        <v>3353</v>
      </c>
      <c r="C973" s="1" t="str">
        <f t="shared" si="79"/>
        <v>Diciembre 22 de 2016</v>
      </c>
      <c r="D973" s="3">
        <v>2989.14</v>
      </c>
      <c r="E973" s="3">
        <v>1.0799999999999272</v>
      </c>
      <c r="F973" t="str">
        <f t="shared" si="75"/>
        <v>2016</v>
      </c>
      <c r="G973" t="str">
        <f t="shared" si="76"/>
        <v>Diciembre</v>
      </c>
      <c r="H973" t="str">
        <f t="shared" si="77"/>
        <v>22</v>
      </c>
    </row>
    <row r="974" spans="1:8" ht="28.8" x14ac:dyDescent="0.3">
      <c r="A974" t="str">
        <f t="shared" si="78"/>
        <v>Diciembre de 2016</v>
      </c>
      <c r="B974" s="1" t="s">
        <v>3354</v>
      </c>
      <c r="C974" s="1" t="str">
        <f t="shared" si="79"/>
        <v>Diciembre 23 de 2016</v>
      </c>
      <c r="D974" s="3">
        <v>2996.03</v>
      </c>
      <c r="E974" s="3">
        <v>6.8900000000003274</v>
      </c>
      <c r="F974" t="str">
        <f t="shared" si="75"/>
        <v>2016</v>
      </c>
      <c r="G974" t="str">
        <f t="shared" si="76"/>
        <v>Diciembre</v>
      </c>
      <c r="H974" t="str">
        <f t="shared" si="77"/>
        <v>23</v>
      </c>
    </row>
    <row r="975" spans="1:8" ht="28.8" x14ac:dyDescent="0.3">
      <c r="A975" t="str">
        <f t="shared" si="78"/>
        <v>Diciembre de 2016</v>
      </c>
      <c r="B975" s="1" t="s">
        <v>3355</v>
      </c>
      <c r="C975" s="1" t="str">
        <f t="shared" si="79"/>
        <v>Diciembre 26 de 2016</v>
      </c>
      <c r="D975" s="3">
        <v>2996.6</v>
      </c>
      <c r="E975" s="3">
        <v>0.56999999999970896</v>
      </c>
      <c r="F975" t="str">
        <f t="shared" si="75"/>
        <v>2016</v>
      </c>
      <c r="G975" t="str">
        <f t="shared" si="76"/>
        <v>Diciembre</v>
      </c>
      <c r="H975" t="str">
        <f t="shared" si="77"/>
        <v>26</v>
      </c>
    </row>
    <row r="976" spans="1:8" ht="28.8" x14ac:dyDescent="0.3">
      <c r="A976" t="str">
        <f t="shared" si="78"/>
        <v>Diciembre de 2016</v>
      </c>
      <c r="B976" s="1" t="s">
        <v>3356</v>
      </c>
      <c r="C976" s="1" t="str">
        <f t="shared" si="79"/>
        <v>Diciembre 27 de 2016</v>
      </c>
      <c r="D976" s="3">
        <v>2996.6</v>
      </c>
      <c r="E976" s="3">
        <v>0</v>
      </c>
      <c r="F976" t="str">
        <f t="shared" si="75"/>
        <v>2016</v>
      </c>
      <c r="G976" t="str">
        <f t="shared" si="76"/>
        <v>Diciembre</v>
      </c>
      <c r="H976" t="str">
        <f t="shared" si="77"/>
        <v>27</v>
      </c>
    </row>
    <row r="977" spans="1:8" ht="28.8" x14ac:dyDescent="0.3">
      <c r="A977" t="str">
        <f t="shared" si="78"/>
        <v>Diciembre de 2016</v>
      </c>
      <c r="B977" s="1" t="s">
        <v>3357</v>
      </c>
      <c r="C977" s="1" t="str">
        <f t="shared" si="79"/>
        <v>Diciembre 28 de 2016</v>
      </c>
      <c r="D977" s="3">
        <v>2992.81</v>
      </c>
      <c r="E977" s="3">
        <v>-3.7899999999999636</v>
      </c>
      <c r="F977" t="str">
        <f t="shared" si="75"/>
        <v>2016</v>
      </c>
      <c r="G977" t="str">
        <f t="shared" si="76"/>
        <v>Diciembre</v>
      </c>
      <c r="H977" t="str">
        <f t="shared" si="77"/>
        <v>28</v>
      </c>
    </row>
    <row r="978" spans="1:8" ht="28.8" x14ac:dyDescent="0.3">
      <c r="A978" t="str">
        <f t="shared" si="78"/>
        <v>Diciembre de 2016</v>
      </c>
      <c r="B978" s="1" t="s">
        <v>3358</v>
      </c>
      <c r="C978" s="1" t="str">
        <f t="shared" si="79"/>
        <v>Diciembre 29 de 2016</v>
      </c>
      <c r="D978" s="3">
        <v>3019.72</v>
      </c>
      <c r="E978" s="3">
        <v>26.909999999999854</v>
      </c>
      <c r="F978" t="str">
        <f t="shared" si="75"/>
        <v>2016</v>
      </c>
      <c r="G978" t="str">
        <f t="shared" si="76"/>
        <v>Diciembre</v>
      </c>
      <c r="H978" t="str">
        <f t="shared" si="77"/>
        <v>29</v>
      </c>
    </row>
    <row r="979" spans="1:8" ht="28.8" x14ac:dyDescent="0.3">
      <c r="A979" t="str">
        <f t="shared" si="78"/>
        <v>Diciembre de 2016</v>
      </c>
      <c r="B979" s="1" t="s">
        <v>3359</v>
      </c>
      <c r="C979" s="1" t="str">
        <f t="shared" si="79"/>
        <v>Diciembre 30 de 2016</v>
      </c>
      <c r="D979" s="3">
        <v>3000.71</v>
      </c>
      <c r="E979" s="3">
        <v>-19.009999999999764</v>
      </c>
      <c r="F979" t="str">
        <f t="shared" si="75"/>
        <v>2016</v>
      </c>
      <c r="G979" t="str">
        <f t="shared" si="76"/>
        <v>Diciembre</v>
      </c>
      <c r="H979" t="str">
        <f t="shared" si="77"/>
        <v>30</v>
      </c>
    </row>
    <row r="980" spans="1:8" ht="28.8" x14ac:dyDescent="0.3">
      <c r="A980" t="str">
        <f t="shared" si="78"/>
        <v>Diciembre de 2016</v>
      </c>
      <c r="B980" s="1" t="s">
        <v>3360</v>
      </c>
      <c r="C980" s="1" t="str">
        <f t="shared" si="79"/>
        <v>Diciembre 31 de 2016</v>
      </c>
      <c r="D980" s="3">
        <v>3000.71</v>
      </c>
      <c r="E980" s="3">
        <v>0</v>
      </c>
      <c r="F980" t="str">
        <f t="shared" si="75"/>
        <v>2016</v>
      </c>
      <c r="G980" t="str">
        <f t="shared" si="76"/>
        <v>Diciembre</v>
      </c>
      <c r="H980" t="str">
        <f t="shared" si="77"/>
        <v>31</v>
      </c>
    </row>
    <row r="981" spans="1:8" x14ac:dyDescent="0.3">
      <c r="A981" t="str">
        <f t="shared" si="78"/>
        <v>Enero de 2017</v>
      </c>
      <c r="B981" s="1" t="s">
        <v>3361</v>
      </c>
      <c r="C981" s="1" t="str">
        <f t="shared" si="79"/>
        <v>Enero 1 de 2017</v>
      </c>
      <c r="D981" s="3">
        <v>3000.71</v>
      </c>
      <c r="E981" s="3">
        <v>0</v>
      </c>
      <c r="F981" t="str">
        <f t="shared" si="75"/>
        <v>2017</v>
      </c>
      <c r="G981" t="str">
        <f t="shared" si="76"/>
        <v>Enero</v>
      </c>
      <c r="H981" t="str">
        <f t="shared" si="77"/>
        <v>1</v>
      </c>
    </row>
    <row r="982" spans="1:8" x14ac:dyDescent="0.3">
      <c r="A982" t="str">
        <f t="shared" si="78"/>
        <v>Enero de 2017</v>
      </c>
      <c r="B982" s="1" t="s">
        <v>3362</v>
      </c>
      <c r="C982" s="1" t="str">
        <f t="shared" si="79"/>
        <v>Enero 2 de 2017</v>
      </c>
      <c r="D982" s="3">
        <v>3000.71</v>
      </c>
      <c r="E982" s="3">
        <v>0</v>
      </c>
      <c r="F982" t="str">
        <f t="shared" si="75"/>
        <v>2017</v>
      </c>
      <c r="G982" t="str">
        <f t="shared" si="76"/>
        <v>Enero</v>
      </c>
      <c r="H982" t="str">
        <f t="shared" si="77"/>
        <v>2</v>
      </c>
    </row>
    <row r="983" spans="1:8" x14ac:dyDescent="0.3">
      <c r="A983" t="str">
        <f t="shared" si="78"/>
        <v>Enero de 2017</v>
      </c>
      <c r="B983" s="1" t="s">
        <v>3363</v>
      </c>
      <c r="C983" s="1" t="str">
        <f t="shared" si="79"/>
        <v>Enero 3 de 2017</v>
      </c>
      <c r="D983" s="3">
        <v>3000.71</v>
      </c>
      <c r="E983" s="3">
        <v>0</v>
      </c>
      <c r="F983" t="str">
        <f t="shared" si="75"/>
        <v>2017</v>
      </c>
      <c r="G983" t="str">
        <f t="shared" si="76"/>
        <v>Enero</v>
      </c>
      <c r="H983" t="str">
        <f t="shared" si="77"/>
        <v>3</v>
      </c>
    </row>
    <row r="984" spans="1:8" x14ac:dyDescent="0.3">
      <c r="A984" t="str">
        <f t="shared" si="78"/>
        <v>Enero de 2017</v>
      </c>
      <c r="B984" s="1" t="s">
        <v>3364</v>
      </c>
      <c r="C984" s="1" t="str">
        <f t="shared" si="79"/>
        <v>Enero 4 de 2017</v>
      </c>
      <c r="D984" s="3">
        <v>2981.06</v>
      </c>
      <c r="E984" s="3">
        <v>-19.650000000000091</v>
      </c>
      <c r="F984" t="str">
        <f t="shared" si="75"/>
        <v>2017</v>
      </c>
      <c r="G984" t="str">
        <f t="shared" si="76"/>
        <v>Enero</v>
      </c>
      <c r="H984" t="str">
        <f t="shared" si="77"/>
        <v>4</v>
      </c>
    </row>
    <row r="985" spans="1:8" x14ac:dyDescent="0.3">
      <c r="A985" t="str">
        <f t="shared" si="78"/>
        <v>Enero de 2017</v>
      </c>
      <c r="B985" s="1" t="s">
        <v>3365</v>
      </c>
      <c r="C985" s="1" t="str">
        <f t="shared" si="79"/>
        <v>Enero 5 de 2017</v>
      </c>
      <c r="D985" s="3">
        <v>2965.36</v>
      </c>
      <c r="E985" s="3">
        <v>-15.699999999999818</v>
      </c>
      <c r="F985" t="str">
        <f t="shared" si="75"/>
        <v>2017</v>
      </c>
      <c r="G985" t="str">
        <f t="shared" si="76"/>
        <v>Enero</v>
      </c>
      <c r="H985" t="str">
        <f t="shared" si="77"/>
        <v>5</v>
      </c>
    </row>
    <row r="986" spans="1:8" x14ac:dyDescent="0.3">
      <c r="A986" t="str">
        <f t="shared" si="78"/>
        <v>Enero de 2017</v>
      </c>
      <c r="B986" s="1" t="s">
        <v>3366</v>
      </c>
      <c r="C986" s="1" t="str">
        <f t="shared" si="79"/>
        <v>Enero 6 de 2017</v>
      </c>
      <c r="D986" s="3">
        <v>2941.08</v>
      </c>
      <c r="E986" s="3">
        <v>-24.2800000000002</v>
      </c>
      <c r="F986" t="str">
        <f t="shared" si="75"/>
        <v>2017</v>
      </c>
      <c r="G986" t="str">
        <f t="shared" si="76"/>
        <v>Enero</v>
      </c>
      <c r="H986" t="str">
        <f t="shared" si="77"/>
        <v>6</v>
      </c>
    </row>
    <row r="987" spans="1:8" x14ac:dyDescent="0.3">
      <c r="A987" t="str">
        <f t="shared" si="78"/>
        <v>Enero de 2017</v>
      </c>
      <c r="B987" s="1" t="s">
        <v>3367</v>
      </c>
      <c r="C987" s="1" t="str">
        <f t="shared" si="79"/>
        <v>Enero 7 de 2017</v>
      </c>
      <c r="D987" s="3">
        <v>2919.01</v>
      </c>
      <c r="E987" s="3">
        <v>-22.069999999999709</v>
      </c>
      <c r="F987" t="str">
        <f t="shared" si="75"/>
        <v>2017</v>
      </c>
      <c r="G987" t="str">
        <f t="shared" si="76"/>
        <v>Enero</v>
      </c>
      <c r="H987" t="str">
        <f t="shared" si="77"/>
        <v>7</v>
      </c>
    </row>
    <row r="988" spans="1:8" x14ac:dyDescent="0.3">
      <c r="A988" t="str">
        <f t="shared" si="78"/>
        <v>Enero de 2017</v>
      </c>
      <c r="B988" s="1" t="s">
        <v>3368</v>
      </c>
      <c r="C988" s="1" t="str">
        <f t="shared" si="79"/>
        <v>Enero 8 de 2017</v>
      </c>
      <c r="D988" s="3">
        <v>2919.01</v>
      </c>
      <c r="E988" s="3">
        <v>0</v>
      </c>
      <c r="F988" t="str">
        <f t="shared" si="75"/>
        <v>2017</v>
      </c>
      <c r="G988" t="str">
        <f t="shared" si="76"/>
        <v>Enero</v>
      </c>
      <c r="H988" t="str">
        <f t="shared" si="77"/>
        <v>8</v>
      </c>
    </row>
    <row r="989" spans="1:8" x14ac:dyDescent="0.3">
      <c r="A989" t="str">
        <f t="shared" si="78"/>
        <v>Enero de 2017</v>
      </c>
      <c r="B989" s="1" t="s">
        <v>3369</v>
      </c>
      <c r="C989" s="1" t="str">
        <f t="shared" si="79"/>
        <v>Enero 9 de 2017</v>
      </c>
      <c r="D989" s="3">
        <v>2919.01</v>
      </c>
      <c r="E989" s="3">
        <v>0</v>
      </c>
      <c r="F989" t="str">
        <f t="shared" si="75"/>
        <v>2017</v>
      </c>
      <c r="G989" t="str">
        <f t="shared" si="76"/>
        <v>Enero</v>
      </c>
      <c r="H989" t="str">
        <f t="shared" si="77"/>
        <v>9</v>
      </c>
    </row>
    <row r="990" spans="1:8" x14ac:dyDescent="0.3">
      <c r="A990" t="str">
        <f t="shared" si="78"/>
        <v>Enero de 2017</v>
      </c>
      <c r="B990" s="1" t="s">
        <v>3370</v>
      </c>
      <c r="C990" s="1" t="str">
        <f t="shared" si="79"/>
        <v>Enero 10 de 2017</v>
      </c>
      <c r="D990" s="3">
        <v>2919.01</v>
      </c>
      <c r="E990" s="3">
        <v>0</v>
      </c>
      <c r="F990" t="str">
        <f t="shared" si="75"/>
        <v>2017</v>
      </c>
      <c r="G990" t="str">
        <f t="shared" si="76"/>
        <v>Enero</v>
      </c>
      <c r="H990" t="str">
        <f t="shared" si="77"/>
        <v>10</v>
      </c>
    </row>
    <row r="991" spans="1:8" x14ac:dyDescent="0.3">
      <c r="A991" t="str">
        <f t="shared" si="78"/>
        <v>Enero de 2017</v>
      </c>
      <c r="B991" s="1" t="s">
        <v>3371</v>
      </c>
      <c r="C991" s="1" t="str">
        <f t="shared" si="79"/>
        <v>Enero 11 de 2017</v>
      </c>
      <c r="D991" s="3">
        <v>2949.6</v>
      </c>
      <c r="E991" s="3">
        <v>30.589999999999691</v>
      </c>
      <c r="F991" t="str">
        <f t="shared" si="75"/>
        <v>2017</v>
      </c>
      <c r="G991" t="str">
        <f t="shared" si="76"/>
        <v>Enero</v>
      </c>
      <c r="H991" t="str">
        <f t="shared" si="77"/>
        <v>11</v>
      </c>
    </row>
    <row r="992" spans="1:8" x14ac:dyDescent="0.3">
      <c r="A992" t="str">
        <f t="shared" si="78"/>
        <v>Enero de 2017</v>
      </c>
      <c r="B992" s="1" t="s">
        <v>3372</v>
      </c>
      <c r="C992" s="1" t="str">
        <f t="shared" si="79"/>
        <v>Enero 12 de 2017</v>
      </c>
      <c r="D992" s="3">
        <v>2980.8</v>
      </c>
      <c r="E992" s="3">
        <v>31.200000000000273</v>
      </c>
      <c r="F992" t="str">
        <f t="shared" si="75"/>
        <v>2017</v>
      </c>
      <c r="G992" t="str">
        <f t="shared" si="76"/>
        <v>Enero</v>
      </c>
      <c r="H992" t="str">
        <f t="shared" si="77"/>
        <v>12</v>
      </c>
    </row>
    <row r="993" spans="1:8" x14ac:dyDescent="0.3">
      <c r="A993" t="str">
        <f t="shared" si="78"/>
        <v>Enero de 2017</v>
      </c>
      <c r="B993" s="1" t="s">
        <v>3373</v>
      </c>
      <c r="C993" s="1" t="str">
        <f t="shared" si="79"/>
        <v>Enero 13 de 2017</v>
      </c>
      <c r="D993" s="3">
        <v>2930.19</v>
      </c>
      <c r="E993" s="3">
        <v>-50.610000000000127</v>
      </c>
      <c r="F993" t="str">
        <f t="shared" si="75"/>
        <v>2017</v>
      </c>
      <c r="G993" t="str">
        <f t="shared" si="76"/>
        <v>Enero</v>
      </c>
      <c r="H993" t="str">
        <f t="shared" si="77"/>
        <v>13</v>
      </c>
    </row>
    <row r="994" spans="1:8" x14ac:dyDescent="0.3">
      <c r="A994" t="str">
        <f t="shared" si="78"/>
        <v>Enero de 2017</v>
      </c>
      <c r="B994" s="1" t="s">
        <v>3374</v>
      </c>
      <c r="C994" s="1" t="str">
        <f t="shared" si="79"/>
        <v>Enero 14 de 2017</v>
      </c>
      <c r="D994" s="3">
        <v>2935.96</v>
      </c>
      <c r="E994" s="3">
        <v>5.7699999999999818</v>
      </c>
      <c r="F994" t="str">
        <f t="shared" si="75"/>
        <v>2017</v>
      </c>
      <c r="G994" t="str">
        <f t="shared" si="76"/>
        <v>Enero</v>
      </c>
      <c r="H994" t="str">
        <f t="shared" si="77"/>
        <v>14</v>
      </c>
    </row>
    <row r="995" spans="1:8" x14ac:dyDescent="0.3">
      <c r="A995" t="str">
        <f t="shared" si="78"/>
        <v>Enero de 2017</v>
      </c>
      <c r="B995" s="1" t="s">
        <v>3375</v>
      </c>
      <c r="C995" s="1" t="str">
        <f t="shared" si="79"/>
        <v>Enero 15 de 2017</v>
      </c>
      <c r="D995" s="3">
        <v>2935.96</v>
      </c>
      <c r="E995" s="3">
        <v>0</v>
      </c>
      <c r="F995" t="str">
        <f t="shared" si="75"/>
        <v>2017</v>
      </c>
      <c r="G995" t="str">
        <f t="shared" si="76"/>
        <v>Enero</v>
      </c>
      <c r="H995" t="str">
        <f t="shared" si="77"/>
        <v>15</v>
      </c>
    </row>
    <row r="996" spans="1:8" x14ac:dyDescent="0.3">
      <c r="A996" t="str">
        <f t="shared" si="78"/>
        <v>Enero de 2017</v>
      </c>
      <c r="B996" s="1" t="s">
        <v>3376</v>
      </c>
      <c r="C996" s="1" t="str">
        <f t="shared" si="79"/>
        <v>Enero 16 de 2017</v>
      </c>
      <c r="D996" s="3">
        <v>2935.96</v>
      </c>
      <c r="E996" s="3">
        <v>0</v>
      </c>
      <c r="F996" t="str">
        <f t="shared" si="75"/>
        <v>2017</v>
      </c>
      <c r="G996" t="str">
        <f t="shared" si="76"/>
        <v>Enero</v>
      </c>
      <c r="H996" t="str">
        <f t="shared" si="77"/>
        <v>16</v>
      </c>
    </row>
    <row r="997" spans="1:8" x14ac:dyDescent="0.3">
      <c r="A997" t="str">
        <f t="shared" si="78"/>
        <v>Enero de 2017</v>
      </c>
      <c r="B997" s="1" t="s">
        <v>3377</v>
      </c>
      <c r="C997" s="1" t="str">
        <f t="shared" si="79"/>
        <v>Enero 17 de 2017</v>
      </c>
      <c r="D997" s="3">
        <v>2935.96</v>
      </c>
      <c r="E997" s="3">
        <v>0</v>
      </c>
      <c r="F997" t="str">
        <f t="shared" si="75"/>
        <v>2017</v>
      </c>
      <c r="G997" t="str">
        <f t="shared" si="76"/>
        <v>Enero</v>
      </c>
      <c r="H997" t="str">
        <f t="shared" si="77"/>
        <v>17</v>
      </c>
    </row>
    <row r="998" spans="1:8" x14ac:dyDescent="0.3">
      <c r="A998" t="str">
        <f t="shared" si="78"/>
        <v>Enero de 2017</v>
      </c>
      <c r="B998" s="1" t="s">
        <v>3378</v>
      </c>
      <c r="C998" s="1" t="str">
        <f t="shared" si="79"/>
        <v>Enero 18 de 2017</v>
      </c>
      <c r="D998" s="3">
        <v>2924.77</v>
      </c>
      <c r="E998" s="3">
        <v>-11.190000000000055</v>
      </c>
      <c r="F998" t="str">
        <f t="shared" si="75"/>
        <v>2017</v>
      </c>
      <c r="G998" t="str">
        <f t="shared" si="76"/>
        <v>Enero</v>
      </c>
      <c r="H998" t="str">
        <f t="shared" si="77"/>
        <v>18</v>
      </c>
    </row>
    <row r="999" spans="1:8" x14ac:dyDescent="0.3">
      <c r="A999" t="str">
        <f t="shared" si="78"/>
        <v>Enero de 2017</v>
      </c>
      <c r="B999" s="1" t="s">
        <v>3379</v>
      </c>
      <c r="C999" s="1" t="str">
        <f t="shared" si="79"/>
        <v>Enero 19 de 2017</v>
      </c>
      <c r="D999" s="3">
        <v>2934.58</v>
      </c>
      <c r="E999" s="3">
        <v>9.8099999999999454</v>
      </c>
      <c r="F999" t="str">
        <f t="shared" si="75"/>
        <v>2017</v>
      </c>
      <c r="G999" t="str">
        <f t="shared" si="76"/>
        <v>Enero</v>
      </c>
      <c r="H999" t="str">
        <f t="shared" si="77"/>
        <v>19</v>
      </c>
    </row>
    <row r="1000" spans="1:8" x14ac:dyDescent="0.3">
      <c r="A1000" t="str">
        <f t="shared" si="78"/>
        <v>Enero de 2017</v>
      </c>
      <c r="B1000" s="1" t="s">
        <v>3380</v>
      </c>
      <c r="C1000" s="1" t="str">
        <f t="shared" si="79"/>
        <v>Enero 20 de 2017</v>
      </c>
      <c r="D1000" s="3">
        <v>2938.24</v>
      </c>
      <c r="E1000" s="3">
        <v>3.6599999999998545</v>
      </c>
      <c r="F1000" t="str">
        <f t="shared" si="75"/>
        <v>2017</v>
      </c>
      <c r="G1000" t="str">
        <f t="shared" si="76"/>
        <v>Enero</v>
      </c>
      <c r="H1000" t="str">
        <f t="shared" si="77"/>
        <v>20</v>
      </c>
    </row>
    <row r="1001" spans="1:8" x14ac:dyDescent="0.3">
      <c r="A1001" t="str">
        <f t="shared" si="78"/>
        <v>Enero de 2017</v>
      </c>
      <c r="B1001" s="1" t="s">
        <v>3381</v>
      </c>
      <c r="C1001" s="1" t="str">
        <f t="shared" si="79"/>
        <v>Enero 21 de 2017</v>
      </c>
      <c r="D1001" s="3">
        <v>2927.91</v>
      </c>
      <c r="E1001" s="3">
        <v>-10.329999999999927</v>
      </c>
      <c r="F1001" t="str">
        <f t="shared" si="75"/>
        <v>2017</v>
      </c>
      <c r="G1001" t="str">
        <f t="shared" si="76"/>
        <v>Enero</v>
      </c>
      <c r="H1001" t="str">
        <f t="shared" si="77"/>
        <v>21</v>
      </c>
    </row>
    <row r="1002" spans="1:8" x14ac:dyDescent="0.3">
      <c r="A1002" t="str">
        <f t="shared" si="78"/>
        <v>Enero de 2017</v>
      </c>
      <c r="B1002" s="1" t="s">
        <v>3382</v>
      </c>
      <c r="C1002" s="1" t="str">
        <f t="shared" si="79"/>
        <v>Enero 22 de 2017</v>
      </c>
      <c r="D1002" s="3">
        <v>2927.91</v>
      </c>
      <c r="E1002" s="3">
        <v>0</v>
      </c>
      <c r="F1002" t="str">
        <f t="shared" si="75"/>
        <v>2017</v>
      </c>
      <c r="G1002" t="str">
        <f t="shared" si="76"/>
        <v>Enero</v>
      </c>
      <c r="H1002" t="str">
        <f t="shared" si="77"/>
        <v>22</v>
      </c>
    </row>
    <row r="1003" spans="1:8" x14ac:dyDescent="0.3">
      <c r="A1003" t="str">
        <f t="shared" si="78"/>
        <v>Enero de 2017</v>
      </c>
      <c r="B1003" s="1" t="s">
        <v>3383</v>
      </c>
      <c r="C1003" s="1" t="str">
        <f t="shared" si="79"/>
        <v>Enero 23 de 2017</v>
      </c>
      <c r="D1003" s="3">
        <v>2927.91</v>
      </c>
      <c r="E1003" s="3">
        <v>0</v>
      </c>
      <c r="F1003" t="str">
        <f t="shared" si="75"/>
        <v>2017</v>
      </c>
      <c r="G1003" t="str">
        <f t="shared" si="76"/>
        <v>Enero</v>
      </c>
      <c r="H1003" t="str">
        <f t="shared" si="77"/>
        <v>23</v>
      </c>
    </row>
    <row r="1004" spans="1:8" x14ac:dyDescent="0.3">
      <c r="A1004" t="str">
        <f t="shared" si="78"/>
        <v>Enero de 2017</v>
      </c>
      <c r="B1004" s="1" t="s">
        <v>3384</v>
      </c>
      <c r="C1004" s="1" t="str">
        <f t="shared" si="79"/>
        <v>Enero 24 de 2017</v>
      </c>
      <c r="D1004" s="3">
        <v>2908.53</v>
      </c>
      <c r="E1004" s="3">
        <v>-19.379999999999654</v>
      </c>
      <c r="F1004" t="str">
        <f t="shared" si="75"/>
        <v>2017</v>
      </c>
      <c r="G1004" t="str">
        <f t="shared" si="76"/>
        <v>Enero</v>
      </c>
      <c r="H1004" t="str">
        <f t="shared" si="77"/>
        <v>24</v>
      </c>
    </row>
    <row r="1005" spans="1:8" x14ac:dyDescent="0.3">
      <c r="A1005" t="str">
        <f t="shared" si="78"/>
        <v>Enero de 2017</v>
      </c>
      <c r="B1005" s="1" t="s">
        <v>3385</v>
      </c>
      <c r="C1005" s="1" t="str">
        <f t="shared" si="79"/>
        <v>Enero 25 de 2017</v>
      </c>
      <c r="D1005" s="3">
        <v>2932.01</v>
      </c>
      <c r="E1005" s="3">
        <v>23.480000000000018</v>
      </c>
      <c r="F1005" t="str">
        <f t="shared" si="75"/>
        <v>2017</v>
      </c>
      <c r="G1005" t="str">
        <f t="shared" si="76"/>
        <v>Enero</v>
      </c>
      <c r="H1005" t="str">
        <f t="shared" si="77"/>
        <v>25</v>
      </c>
    </row>
    <row r="1006" spans="1:8" x14ac:dyDescent="0.3">
      <c r="A1006" t="str">
        <f t="shared" si="78"/>
        <v>Enero de 2017</v>
      </c>
      <c r="B1006" s="1" t="s">
        <v>3386</v>
      </c>
      <c r="C1006" s="1" t="str">
        <f t="shared" si="79"/>
        <v>Enero 26 de 2017</v>
      </c>
      <c r="D1006" s="3">
        <v>2927.53</v>
      </c>
      <c r="E1006" s="3">
        <v>-4.4800000000000182</v>
      </c>
      <c r="F1006" t="str">
        <f t="shared" si="75"/>
        <v>2017</v>
      </c>
      <c r="G1006" t="str">
        <f t="shared" si="76"/>
        <v>Enero</v>
      </c>
      <c r="H1006" t="str">
        <f t="shared" si="77"/>
        <v>26</v>
      </c>
    </row>
    <row r="1007" spans="1:8" x14ac:dyDescent="0.3">
      <c r="A1007" t="str">
        <f t="shared" si="78"/>
        <v>Enero de 2017</v>
      </c>
      <c r="B1007" s="1" t="s">
        <v>3387</v>
      </c>
      <c r="C1007" s="1" t="str">
        <f t="shared" si="79"/>
        <v>Enero 27 de 2017</v>
      </c>
      <c r="D1007" s="3">
        <v>2936.72</v>
      </c>
      <c r="E1007" s="3">
        <v>9.1899999999995998</v>
      </c>
      <c r="F1007" t="str">
        <f t="shared" si="75"/>
        <v>2017</v>
      </c>
      <c r="G1007" t="str">
        <f t="shared" si="76"/>
        <v>Enero</v>
      </c>
      <c r="H1007" t="str">
        <f t="shared" si="77"/>
        <v>27</v>
      </c>
    </row>
    <row r="1008" spans="1:8" x14ac:dyDescent="0.3">
      <c r="A1008" t="str">
        <f t="shared" si="78"/>
        <v>Enero de 2017</v>
      </c>
      <c r="B1008" s="1" t="s">
        <v>3388</v>
      </c>
      <c r="C1008" s="1" t="str">
        <f t="shared" si="79"/>
        <v>Enero 28 de 2017</v>
      </c>
      <c r="D1008" s="3">
        <v>2930.17</v>
      </c>
      <c r="E1008" s="3">
        <v>-6.5499999999997272</v>
      </c>
      <c r="F1008" t="str">
        <f t="shared" si="75"/>
        <v>2017</v>
      </c>
      <c r="G1008" t="str">
        <f t="shared" si="76"/>
        <v>Enero</v>
      </c>
      <c r="H1008" t="str">
        <f t="shared" si="77"/>
        <v>28</v>
      </c>
    </row>
    <row r="1009" spans="1:8" x14ac:dyDescent="0.3">
      <c r="A1009" t="str">
        <f t="shared" si="78"/>
        <v>Enero de 2017</v>
      </c>
      <c r="B1009" s="1" t="s">
        <v>3389</v>
      </c>
      <c r="C1009" s="1" t="str">
        <f t="shared" si="79"/>
        <v>Enero 29 de 2017</v>
      </c>
      <c r="D1009" s="3">
        <v>2930.17</v>
      </c>
      <c r="E1009" s="3">
        <v>0</v>
      </c>
      <c r="F1009" t="str">
        <f t="shared" si="75"/>
        <v>2017</v>
      </c>
      <c r="G1009" t="str">
        <f t="shared" si="76"/>
        <v>Enero</v>
      </c>
      <c r="H1009" t="str">
        <f t="shared" si="77"/>
        <v>29</v>
      </c>
    </row>
    <row r="1010" spans="1:8" x14ac:dyDescent="0.3">
      <c r="A1010" t="str">
        <f t="shared" si="78"/>
        <v>Enero de 2017</v>
      </c>
      <c r="B1010" s="1" t="s">
        <v>3390</v>
      </c>
      <c r="C1010" s="1" t="str">
        <f t="shared" si="79"/>
        <v>Enero 30 de 2017</v>
      </c>
      <c r="D1010" s="3">
        <v>2930.17</v>
      </c>
      <c r="E1010" s="3">
        <v>0</v>
      </c>
      <c r="F1010" t="str">
        <f t="shared" si="75"/>
        <v>2017</v>
      </c>
      <c r="G1010" t="str">
        <f t="shared" si="76"/>
        <v>Enero</v>
      </c>
      <c r="H1010" t="str">
        <f t="shared" si="77"/>
        <v>30</v>
      </c>
    </row>
    <row r="1011" spans="1:8" x14ac:dyDescent="0.3">
      <c r="A1011" t="str">
        <f t="shared" si="78"/>
        <v>Enero de 2017</v>
      </c>
      <c r="B1011" s="1" t="s">
        <v>3391</v>
      </c>
      <c r="C1011" s="1" t="str">
        <f t="shared" si="79"/>
        <v>Enero 31 de 2017</v>
      </c>
      <c r="D1011" s="3">
        <v>2936.66</v>
      </c>
      <c r="E1011" s="3">
        <v>6.4899999999997817</v>
      </c>
      <c r="F1011" t="str">
        <f t="shared" si="75"/>
        <v>2017</v>
      </c>
      <c r="G1011" t="str">
        <f t="shared" si="76"/>
        <v>Enero</v>
      </c>
      <c r="H1011" t="str">
        <f t="shared" si="77"/>
        <v>31</v>
      </c>
    </row>
    <row r="1012" spans="1:8" x14ac:dyDescent="0.3">
      <c r="A1012" t="str">
        <f t="shared" si="78"/>
        <v>Febrero de 2017</v>
      </c>
      <c r="B1012" s="1" t="s">
        <v>3392</v>
      </c>
      <c r="C1012" s="1" t="str">
        <f t="shared" si="79"/>
        <v>Febrero 1 de 2017</v>
      </c>
      <c r="D1012" s="3">
        <v>2921.9</v>
      </c>
      <c r="E1012" s="3">
        <v>-14.759999999999764</v>
      </c>
      <c r="F1012" t="str">
        <f t="shared" si="75"/>
        <v>2017</v>
      </c>
      <c r="G1012" t="str">
        <f t="shared" si="76"/>
        <v>Febrero</v>
      </c>
      <c r="H1012" t="str">
        <f t="shared" si="77"/>
        <v>1</v>
      </c>
    </row>
    <row r="1013" spans="1:8" x14ac:dyDescent="0.3">
      <c r="A1013" t="str">
        <f t="shared" si="78"/>
        <v>Febrero de 2017</v>
      </c>
      <c r="B1013" s="1" t="s">
        <v>3393</v>
      </c>
      <c r="C1013" s="1" t="str">
        <f t="shared" si="79"/>
        <v>Febrero 2 de 2017</v>
      </c>
      <c r="D1013" s="3">
        <v>2906.78</v>
      </c>
      <c r="E1013" s="3">
        <v>-15.119999999999891</v>
      </c>
      <c r="F1013" t="str">
        <f t="shared" si="75"/>
        <v>2017</v>
      </c>
      <c r="G1013" t="str">
        <f t="shared" si="76"/>
        <v>Febrero</v>
      </c>
      <c r="H1013" t="str">
        <f t="shared" si="77"/>
        <v>2</v>
      </c>
    </row>
    <row r="1014" spans="1:8" x14ac:dyDescent="0.3">
      <c r="A1014" t="str">
        <f t="shared" si="78"/>
        <v>Febrero de 2017</v>
      </c>
      <c r="B1014" s="1" t="s">
        <v>3394</v>
      </c>
      <c r="C1014" s="1" t="str">
        <f t="shared" si="79"/>
        <v>Febrero 3 de 2017</v>
      </c>
      <c r="D1014" s="3">
        <v>2882.2</v>
      </c>
      <c r="E1014" s="3">
        <v>-24.580000000000382</v>
      </c>
      <c r="F1014" t="str">
        <f t="shared" si="75"/>
        <v>2017</v>
      </c>
      <c r="G1014" t="str">
        <f t="shared" si="76"/>
        <v>Febrero</v>
      </c>
      <c r="H1014" t="str">
        <f t="shared" si="77"/>
        <v>3</v>
      </c>
    </row>
    <row r="1015" spans="1:8" x14ac:dyDescent="0.3">
      <c r="A1015" t="str">
        <f t="shared" si="78"/>
        <v>Febrero de 2017</v>
      </c>
      <c r="B1015" s="1" t="s">
        <v>3395</v>
      </c>
      <c r="C1015" s="1" t="str">
        <f t="shared" si="79"/>
        <v>Febrero 4 de 2017</v>
      </c>
      <c r="D1015" s="3">
        <v>2855.8</v>
      </c>
      <c r="E1015" s="3">
        <v>-26.399999999999636</v>
      </c>
      <c r="F1015" t="str">
        <f t="shared" si="75"/>
        <v>2017</v>
      </c>
      <c r="G1015" t="str">
        <f t="shared" si="76"/>
        <v>Febrero</v>
      </c>
      <c r="H1015" t="str">
        <f t="shared" si="77"/>
        <v>4</v>
      </c>
    </row>
    <row r="1016" spans="1:8" x14ac:dyDescent="0.3">
      <c r="A1016" t="str">
        <f t="shared" si="78"/>
        <v>Febrero de 2017</v>
      </c>
      <c r="B1016" s="1" t="s">
        <v>3396</v>
      </c>
      <c r="C1016" s="1" t="str">
        <f t="shared" si="79"/>
        <v>Febrero 5 de 2017</v>
      </c>
      <c r="D1016" s="3">
        <v>2855.8</v>
      </c>
      <c r="E1016" s="3">
        <v>0</v>
      </c>
      <c r="F1016" t="str">
        <f t="shared" si="75"/>
        <v>2017</v>
      </c>
      <c r="G1016" t="str">
        <f t="shared" si="76"/>
        <v>Febrero</v>
      </c>
      <c r="H1016" t="str">
        <f t="shared" si="77"/>
        <v>5</v>
      </c>
    </row>
    <row r="1017" spans="1:8" x14ac:dyDescent="0.3">
      <c r="A1017" t="str">
        <f t="shared" si="78"/>
        <v>Febrero de 2017</v>
      </c>
      <c r="B1017" s="1" t="s">
        <v>3397</v>
      </c>
      <c r="C1017" s="1" t="str">
        <f t="shared" si="79"/>
        <v>Febrero 6 de 2017</v>
      </c>
      <c r="D1017" s="3">
        <v>2855.8</v>
      </c>
      <c r="E1017" s="3">
        <v>0</v>
      </c>
      <c r="F1017" t="str">
        <f t="shared" si="75"/>
        <v>2017</v>
      </c>
      <c r="G1017" t="str">
        <f t="shared" si="76"/>
        <v>Febrero</v>
      </c>
      <c r="H1017" t="str">
        <f t="shared" si="77"/>
        <v>6</v>
      </c>
    </row>
    <row r="1018" spans="1:8" x14ac:dyDescent="0.3">
      <c r="A1018" t="str">
        <f t="shared" si="78"/>
        <v>Febrero de 2017</v>
      </c>
      <c r="B1018" s="1" t="s">
        <v>3398</v>
      </c>
      <c r="C1018" s="1" t="str">
        <f t="shared" si="79"/>
        <v>Febrero 7 de 2017</v>
      </c>
      <c r="D1018" s="3">
        <v>2853.99</v>
      </c>
      <c r="E1018" s="3">
        <v>-1.8100000000004002</v>
      </c>
      <c r="F1018" t="str">
        <f t="shared" si="75"/>
        <v>2017</v>
      </c>
      <c r="G1018" t="str">
        <f t="shared" si="76"/>
        <v>Febrero</v>
      </c>
      <c r="H1018" t="str">
        <f t="shared" si="77"/>
        <v>7</v>
      </c>
    </row>
    <row r="1019" spans="1:8" x14ac:dyDescent="0.3">
      <c r="A1019" t="str">
        <f t="shared" si="78"/>
        <v>Febrero de 2017</v>
      </c>
      <c r="B1019" s="1" t="s">
        <v>3399</v>
      </c>
      <c r="C1019" s="1" t="str">
        <f t="shared" si="79"/>
        <v>Febrero 8 de 2017</v>
      </c>
      <c r="D1019" s="3">
        <v>2867.76</v>
      </c>
      <c r="E1019" s="3">
        <v>13.770000000000437</v>
      </c>
      <c r="F1019" t="str">
        <f t="shared" si="75"/>
        <v>2017</v>
      </c>
      <c r="G1019" t="str">
        <f t="shared" si="76"/>
        <v>Febrero</v>
      </c>
      <c r="H1019" t="str">
        <f t="shared" si="77"/>
        <v>8</v>
      </c>
    </row>
    <row r="1020" spans="1:8" x14ac:dyDescent="0.3">
      <c r="A1020" t="str">
        <f t="shared" si="78"/>
        <v>Febrero de 2017</v>
      </c>
      <c r="B1020" s="1" t="s">
        <v>3400</v>
      </c>
      <c r="C1020" s="1" t="str">
        <f t="shared" si="79"/>
        <v>Febrero 9 de 2017</v>
      </c>
      <c r="D1020" s="3">
        <v>2879.49</v>
      </c>
      <c r="E1020" s="3">
        <v>11.729999999999563</v>
      </c>
      <c r="F1020" t="str">
        <f t="shared" si="75"/>
        <v>2017</v>
      </c>
      <c r="G1020" t="str">
        <f t="shared" si="76"/>
        <v>Febrero</v>
      </c>
      <c r="H1020" t="str">
        <f t="shared" si="77"/>
        <v>9</v>
      </c>
    </row>
    <row r="1021" spans="1:8" x14ac:dyDescent="0.3">
      <c r="A1021" t="str">
        <f t="shared" si="78"/>
        <v>Febrero de 2017</v>
      </c>
      <c r="B1021" s="1" t="s">
        <v>3401</v>
      </c>
      <c r="C1021" s="1" t="str">
        <f t="shared" si="79"/>
        <v>Febrero 10 de 2017</v>
      </c>
      <c r="D1021" s="3">
        <v>2862.63</v>
      </c>
      <c r="E1021" s="3">
        <v>-16.859999999999673</v>
      </c>
      <c r="F1021" t="str">
        <f t="shared" si="75"/>
        <v>2017</v>
      </c>
      <c r="G1021" t="str">
        <f t="shared" si="76"/>
        <v>Febrero</v>
      </c>
      <c r="H1021" t="str">
        <f t="shared" si="77"/>
        <v>10</v>
      </c>
    </row>
    <row r="1022" spans="1:8" x14ac:dyDescent="0.3">
      <c r="A1022" t="str">
        <f t="shared" si="78"/>
        <v>Febrero de 2017</v>
      </c>
      <c r="B1022" s="1" t="s">
        <v>3402</v>
      </c>
      <c r="C1022" s="1" t="str">
        <f t="shared" si="79"/>
        <v>Febrero 11 de 2017</v>
      </c>
      <c r="D1022" s="3">
        <v>2851.98</v>
      </c>
      <c r="E1022" s="3">
        <v>-10.650000000000091</v>
      </c>
      <c r="F1022" t="str">
        <f t="shared" si="75"/>
        <v>2017</v>
      </c>
      <c r="G1022" t="str">
        <f t="shared" si="76"/>
        <v>Febrero</v>
      </c>
      <c r="H1022" t="str">
        <f t="shared" si="77"/>
        <v>11</v>
      </c>
    </row>
    <row r="1023" spans="1:8" x14ac:dyDescent="0.3">
      <c r="A1023" t="str">
        <f t="shared" si="78"/>
        <v>Febrero de 2017</v>
      </c>
      <c r="B1023" s="1" t="s">
        <v>3403</v>
      </c>
      <c r="C1023" s="1" t="str">
        <f t="shared" si="79"/>
        <v>Febrero 12 de 2017</v>
      </c>
      <c r="D1023" s="3">
        <v>2851.98</v>
      </c>
      <c r="E1023" s="3">
        <v>0</v>
      </c>
      <c r="F1023" t="str">
        <f t="shared" si="75"/>
        <v>2017</v>
      </c>
      <c r="G1023" t="str">
        <f t="shared" si="76"/>
        <v>Febrero</v>
      </c>
      <c r="H1023" t="str">
        <f t="shared" si="77"/>
        <v>12</v>
      </c>
    </row>
    <row r="1024" spans="1:8" x14ac:dyDescent="0.3">
      <c r="A1024" t="str">
        <f t="shared" si="78"/>
        <v>Febrero de 2017</v>
      </c>
      <c r="B1024" s="1" t="s">
        <v>3404</v>
      </c>
      <c r="C1024" s="1" t="str">
        <f t="shared" si="79"/>
        <v>Febrero 13 de 2017</v>
      </c>
      <c r="D1024" s="3">
        <v>2851.98</v>
      </c>
      <c r="E1024" s="3">
        <v>0</v>
      </c>
      <c r="F1024" t="str">
        <f t="shared" si="75"/>
        <v>2017</v>
      </c>
      <c r="G1024" t="str">
        <f t="shared" si="76"/>
        <v>Febrero</v>
      </c>
      <c r="H1024" t="str">
        <f t="shared" si="77"/>
        <v>13</v>
      </c>
    </row>
    <row r="1025" spans="1:8" x14ac:dyDescent="0.3">
      <c r="A1025" t="str">
        <f t="shared" si="78"/>
        <v>Febrero de 2017</v>
      </c>
      <c r="B1025" s="1" t="s">
        <v>3405</v>
      </c>
      <c r="C1025" s="1" t="str">
        <f t="shared" si="79"/>
        <v>Febrero 14 de 2017</v>
      </c>
      <c r="D1025" s="3">
        <v>2875.46</v>
      </c>
      <c r="E1025" s="3">
        <v>23.480000000000018</v>
      </c>
      <c r="F1025" t="str">
        <f t="shared" si="75"/>
        <v>2017</v>
      </c>
      <c r="G1025" t="str">
        <f t="shared" si="76"/>
        <v>Febrero</v>
      </c>
      <c r="H1025" t="str">
        <f t="shared" si="77"/>
        <v>14</v>
      </c>
    </row>
    <row r="1026" spans="1:8" x14ac:dyDescent="0.3">
      <c r="A1026" t="str">
        <f t="shared" si="78"/>
        <v>Febrero de 2017</v>
      </c>
      <c r="B1026" s="1" t="s">
        <v>3406</v>
      </c>
      <c r="C1026" s="1" t="str">
        <f t="shared" si="79"/>
        <v>Febrero 15 de 2017</v>
      </c>
      <c r="D1026" s="3">
        <v>2867.64</v>
      </c>
      <c r="E1026" s="3">
        <v>-7.8200000000001637</v>
      </c>
      <c r="F1026" t="str">
        <f t="shared" ref="F1026:F1089" si="80">RIGHT(B1026,4)</f>
        <v>2017</v>
      </c>
      <c r="G1026" t="str">
        <f t="shared" ref="G1026:G1089" si="81">MID(B1026,FIND(" ",B1026,1)+1,FIND(" ",B1026,FIND(" ",B1026,1)+1)-FIND(" ",B1026,1)-1)</f>
        <v>Febrero</v>
      </c>
      <c r="H1026" t="str">
        <f t="shared" ref="H1026:H1089" si="82">MID(B1026,1,FIND(" ",B1026,1)-1)</f>
        <v>15</v>
      </c>
    </row>
    <row r="1027" spans="1:8" x14ac:dyDescent="0.3">
      <c r="A1027" t="str">
        <f t="shared" ref="A1027:A1090" si="83">_xlfn.CONCAT(G1027," de ",F1027)</f>
        <v>Febrero de 2017</v>
      </c>
      <c r="B1027" s="1" t="s">
        <v>3407</v>
      </c>
      <c r="C1027" s="1" t="str">
        <f t="shared" ref="C1027:C1090" si="84">_xlfn.CONCAT(G1027," ",H1027," de ",F1027)</f>
        <v>Febrero 16 de 2017</v>
      </c>
      <c r="D1027" s="3">
        <v>2876.03</v>
      </c>
      <c r="E1027" s="3">
        <v>8.3900000000003274</v>
      </c>
      <c r="F1027" t="str">
        <f t="shared" si="80"/>
        <v>2017</v>
      </c>
      <c r="G1027" t="str">
        <f t="shared" si="81"/>
        <v>Febrero</v>
      </c>
      <c r="H1027" t="str">
        <f t="shared" si="82"/>
        <v>16</v>
      </c>
    </row>
    <row r="1028" spans="1:8" x14ac:dyDescent="0.3">
      <c r="A1028" t="str">
        <f t="shared" si="83"/>
        <v>Febrero de 2017</v>
      </c>
      <c r="B1028" s="1" t="s">
        <v>3408</v>
      </c>
      <c r="C1028" s="1" t="str">
        <f t="shared" si="84"/>
        <v>Febrero 17 de 2017</v>
      </c>
      <c r="D1028" s="3">
        <v>2875.68</v>
      </c>
      <c r="E1028" s="3">
        <v>-0.3500000000003638</v>
      </c>
      <c r="F1028" t="str">
        <f t="shared" si="80"/>
        <v>2017</v>
      </c>
      <c r="G1028" t="str">
        <f t="shared" si="81"/>
        <v>Febrero</v>
      </c>
      <c r="H1028" t="str">
        <f t="shared" si="82"/>
        <v>17</v>
      </c>
    </row>
    <row r="1029" spans="1:8" x14ac:dyDescent="0.3">
      <c r="A1029" t="str">
        <f t="shared" si="83"/>
        <v>Febrero de 2017</v>
      </c>
      <c r="B1029" s="1" t="s">
        <v>3409</v>
      </c>
      <c r="C1029" s="1" t="str">
        <f t="shared" si="84"/>
        <v>Febrero 18 de 2017</v>
      </c>
      <c r="D1029" s="3">
        <v>2902.81</v>
      </c>
      <c r="E1029" s="3">
        <v>27.130000000000109</v>
      </c>
      <c r="F1029" t="str">
        <f t="shared" si="80"/>
        <v>2017</v>
      </c>
      <c r="G1029" t="str">
        <f t="shared" si="81"/>
        <v>Febrero</v>
      </c>
      <c r="H1029" t="str">
        <f t="shared" si="82"/>
        <v>18</v>
      </c>
    </row>
    <row r="1030" spans="1:8" x14ac:dyDescent="0.3">
      <c r="A1030" t="str">
        <f t="shared" si="83"/>
        <v>Febrero de 2017</v>
      </c>
      <c r="B1030" s="1" t="s">
        <v>3410</v>
      </c>
      <c r="C1030" s="1" t="str">
        <f t="shared" si="84"/>
        <v>Febrero 19 de 2017</v>
      </c>
      <c r="D1030" s="3">
        <v>2902.81</v>
      </c>
      <c r="E1030" s="3">
        <v>0</v>
      </c>
      <c r="F1030" t="str">
        <f t="shared" si="80"/>
        <v>2017</v>
      </c>
      <c r="G1030" t="str">
        <f t="shared" si="81"/>
        <v>Febrero</v>
      </c>
      <c r="H1030" t="str">
        <f t="shared" si="82"/>
        <v>19</v>
      </c>
    </row>
    <row r="1031" spans="1:8" x14ac:dyDescent="0.3">
      <c r="A1031" t="str">
        <f t="shared" si="83"/>
        <v>Febrero de 2017</v>
      </c>
      <c r="B1031" s="1" t="s">
        <v>3411</v>
      </c>
      <c r="C1031" s="1" t="str">
        <f t="shared" si="84"/>
        <v>Febrero 20 de 2017</v>
      </c>
      <c r="D1031" s="3">
        <v>2902.81</v>
      </c>
      <c r="E1031" s="3">
        <v>0</v>
      </c>
      <c r="F1031" t="str">
        <f t="shared" si="80"/>
        <v>2017</v>
      </c>
      <c r="G1031" t="str">
        <f t="shared" si="81"/>
        <v>Febrero</v>
      </c>
      <c r="H1031" t="str">
        <f t="shared" si="82"/>
        <v>20</v>
      </c>
    </row>
    <row r="1032" spans="1:8" x14ac:dyDescent="0.3">
      <c r="A1032" t="str">
        <f t="shared" si="83"/>
        <v>Febrero de 2017</v>
      </c>
      <c r="B1032" s="1" t="s">
        <v>3412</v>
      </c>
      <c r="C1032" s="1" t="str">
        <f t="shared" si="84"/>
        <v>Febrero 21 de 2017</v>
      </c>
      <c r="D1032" s="3">
        <v>2902.81</v>
      </c>
      <c r="E1032" s="3">
        <v>0</v>
      </c>
      <c r="F1032" t="str">
        <f t="shared" si="80"/>
        <v>2017</v>
      </c>
      <c r="G1032" t="str">
        <f t="shared" si="81"/>
        <v>Febrero</v>
      </c>
      <c r="H1032" t="str">
        <f t="shared" si="82"/>
        <v>21</v>
      </c>
    </row>
    <row r="1033" spans="1:8" x14ac:dyDescent="0.3">
      <c r="A1033" t="str">
        <f t="shared" si="83"/>
        <v>Febrero de 2017</v>
      </c>
      <c r="B1033" s="1" t="s">
        <v>3413</v>
      </c>
      <c r="C1033" s="1" t="str">
        <f t="shared" si="84"/>
        <v>Febrero 22 de 2017</v>
      </c>
      <c r="D1033" s="3">
        <v>2902.68</v>
      </c>
      <c r="E1033" s="3">
        <v>-0.13000000000010914</v>
      </c>
      <c r="F1033" t="str">
        <f t="shared" si="80"/>
        <v>2017</v>
      </c>
      <c r="G1033" t="str">
        <f t="shared" si="81"/>
        <v>Febrero</v>
      </c>
      <c r="H1033" t="str">
        <f t="shared" si="82"/>
        <v>22</v>
      </c>
    </row>
    <row r="1034" spans="1:8" x14ac:dyDescent="0.3">
      <c r="A1034" t="str">
        <f t="shared" si="83"/>
        <v>Febrero de 2017</v>
      </c>
      <c r="B1034" s="1" t="s">
        <v>3414</v>
      </c>
      <c r="C1034" s="1" t="str">
        <f t="shared" si="84"/>
        <v>Febrero 23 de 2017</v>
      </c>
      <c r="D1034" s="3">
        <v>2893.55</v>
      </c>
      <c r="E1034" s="3">
        <v>-9.1299999999996544</v>
      </c>
      <c r="F1034" t="str">
        <f t="shared" si="80"/>
        <v>2017</v>
      </c>
      <c r="G1034" t="str">
        <f t="shared" si="81"/>
        <v>Febrero</v>
      </c>
      <c r="H1034" t="str">
        <f t="shared" si="82"/>
        <v>23</v>
      </c>
    </row>
    <row r="1035" spans="1:8" x14ac:dyDescent="0.3">
      <c r="A1035" t="str">
        <f t="shared" si="83"/>
        <v>Febrero de 2017</v>
      </c>
      <c r="B1035" s="1" t="s">
        <v>3415</v>
      </c>
      <c r="C1035" s="1" t="str">
        <f t="shared" si="84"/>
        <v>Febrero 24 de 2017</v>
      </c>
      <c r="D1035" s="3">
        <v>2871.67</v>
      </c>
      <c r="E1035" s="3">
        <v>-21.880000000000109</v>
      </c>
      <c r="F1035" t="str">
        <f t="shared" si="80"/>
        <v>2017</v>
      </c>
      <c r="G1035" t="str">
        <f t="shared" si="81"/>
        <v>Febrero</v>
      </c>
      <c r="H1035" t="str">
        <f t="shared" si="82"/>
        <v>24</v>
      </c>
    </row>
    <row r="1036" spans="1:8" x14ac:dyDescent="0.3">
      <c r="A1036" t="str">
        <f t="shared" si="83"/>
        <v>Febrero de 2017</v>
      </c>
      <c r="B1036" s="1" t="s">
        <v>3416</v>
      </c>
      <c r="C1036" s="1" t="str">
        <f t="shared" si="84"/>
        <v>Febrero 25 de 2017</v>
      </c>
      <c r="D1036" s="3">
        <v>2886.52</v>
      </c>
      <c r="E1036" s="3">
        <v>14.849999999999909</v>
      </c>
      <c r="F1036" t="str">
        <f t="shared" si="80"/>
        <v>2017</v>
      </c>
      <c r="G1036" t="str">
        <f t="shared" si="81"/>
        <v>Febrero</v>
      </c>
      <c r="H1036" t="str">
        <f t="shared" si="82"/>
        <v>25</v>
      </c>
    </row>
    <row r="1037" spans="1:8" x14ac:dyDescent="0.3">
      <c r="A1037" t="str">
        <f t="shared" si="83"/>
        <v>Febrero de 2017</v>
      </c>
      <c r="B1037" s="1" t="s">
        <v>3417</v>
      </c>
      <c r="C1037" s="1" t="str">
        <f t="shared" si="84"/>
        <v>Febrero 26 de 2017</v>
      </c>
      <c r="D1037" s="3">
        <v>2886.52</v>
      </c>
      <c r="E1037" s="3">
        <v>0</v>
      </c>
      <c r="F1037" t="str">
        <f t="shared" si="80"/>
        <v>2017</v>
      </c>
      <c r="G1037" t="str">
        <f t="shared" si="81"/>
        <v>Febrero</v>
      </c>
      <c r="H1037" t="str">
        <f t="shared" si="82"/>
        <v>26</v>
      </c>
    </row>
    <row r="1038" spans="1:8" x14ac:dyDescent="0.3">
      <c r="A1038" t="str">
        <f t="shared" si="83"/>
        <v>Febrero de 2017</v>
      </c>
      <c r="B1038" s="1" t="s">
        <v>3418</v>
      </c>
      <c r="C1038" s="1" t="str">
        <f t="shared" si="84"/>
        <v>Febrero 27 de 2017</v>
      </c>
      <c r="D1038" s="3">
        <v>2886.52</v>
      </c>
      <c r="E1038" s="3">
        <v>0</v>
      </c>
      <c r="F1038" t="str">
        <f t="shared" si="80"/>
        <v>2017</v>
      </c>
      <c r="G1038" t="str">
        <f t="shared" si="81"/>
        <v>Febrero</v>
      </c>
      <c r="H1038" t="str">
        <f t="shared" si="82"/>
        <v>27</v>
      </c>
    </row>
    <row r="1039" spans="1:8" x14ac:dyDescent="0.3">
      <c r="A1039" t="str">
        <f t="shared" si="83"/>
        <v>Febrero de 2017</v>
      </c>
      <c r="B1039" s="1" t="s">
        <v>3419</v>
      </c>
      <c r="C1039" s="1" t="str">
        <f t="shared" si="84"/>
        <v>Febrero 28 de 2017</v>
      </c>
      <c r="D1039" s="3">
        <v>2896.27</v>
      </c>
      <c r="E1039" s="3">
        <v>9.75</v>
      </c>
      <c r="F1039" t="str">
        <f t="shared" si="80"/>
        <v>2017</v>
      </c>
      <c r="G1039" t="str">
        <f t="shared" si="81"/>
        <v>Febrero</v>
      </c>
      <c r="H1039" t="str">
        <f t="shared" si="82"/>
        <v>28</v>
      </c>
    </row>
    <row r="1040" spans="1:8" x14ac:dyDescent="0.3">
      <c r="A1040" t="str">
        <f t="shared" si="83"/>
        <v>Marzo de 2017</v>
      </c>
      <c r="B1040" s="1" t="s">
        <v>3420</v>
      </c>
      <c r="C1040" s="1" t="str">
        <f t="shared" si="84"/>
        <v>Marzo 1 de 2017</v>
      </c>
      <c r="D1040" s="3">
        <v>2919.17</v>
      </c>
      <c r="E1040" s="3">
        <v>22.900000000000091</v>
      </c>
      <c r="F1040" t="str">
        <f t="shared" si="80"/>
        <v>2017</v>
      </c>
      <c r="G1040" t="str">
        <f t="shared" si="81"/>
        <v>Marzo</v>
      </c>
      <c r="H1040" t="str">
        <f t="shared" si="82"/>
        <v>1</v>
      </c>
    </row>
    <row r="1041" spans="1:8" x14ac:dyDescent="0.3">
      <c r="A1041" t="str">
        <f t="shared" si="83"/>
        <v>Marzo de 2017</v>
      </c>
      <c r="B1041" s="1" t="s">
        <v>3421</v>
      </c>
      <c r="C1041" s="1" t="str">
        <f t="shared" si="84"/>
        <v>Marzo 2 de 2017</v>
      </c>
      <c r="D1041" s="3">
        <v>2935.75</v>
      </c>
      <c r="E1041" s="3">
        <v>16.579999999999927</v>
      </c>
      <c r="F1041" t="str">
        <f t="shared" si="80"/>
        <v>2017</v>
      </c>
      <c r="G1041" t="str">
        <f t="shared" si="81"/>
        <v>Marzo</v>
      </c>
      <c r="H1041" t="str">
        <f t="shared" si="82"/>
        <v>2</v>
      </c>
    </row>
    <row r="1042" spans="1:8" x14ac:dyDescent="0.3">
      <c r="A1042" t="str">
        <f t="shared" si="83"/>
        <v>Marzo de 2017</v>
      </c>
      <c r="B1042" s="1" t="s">
        <v>3422</v>
      </c>
      <c r="C1042" s="1" t="str">
        <f t="shared" si="84"/>
        <v>Marzo 3 de 2017</v>
      </c>
      <c r="D1042" s="3">
        <v>2960.91</v>
      </c>
      <c r="E1042" s="3">
        <v>25.159999999999854</v>
      </c>
      <c r="F1042" t="str">
        <f t="shared" si="80"/>
        <v>2017</v>
      </c>
      <c r="G1042" t="str">
        <f t="shared" si="81"/>
        <v>Marzo</v>
      </c>
      <c r="H1042" t="str">
        <f t="shared" si="82"/>
        <v>3</v>
      </c>
    </row>
    <row r="1043" spans="1:8" x14ac:dyDescent="0.3">
      <c r="A1043" t="str">
        <f t="shared" si="83"/>
        <v>Marzo de 2017</v>
      </c>
      <c r="B1043" s="1" t="s">
        <v>3423</v>
      </c>
      <c r="C1043" s="1" t="str">
        <f t="shared" si="84"/>
        <v>Marzo 4 de 2017</v>
      </c>
      <c r="D1043" s="3">
        <v>2977.43</v>
      </c>
      <c r="E1043" s="3">
        <v>16.519999999999982</v>
      </c>
      <c r="F1043" t="str">
        <f t="shared" si="80"/>
        <v>2017</v>
      </c>
      <c r="G1043" t="str">
        <f t="shared" si="81"/>
        <v>Marzo</v>
      </c>
      <c r="H1043" t="str">
        <f t="shared" si="82"/>
        <v>4</v>
      </c>
    </row>
    <row r="1044" spans="1:8" x14ac:dyDescent="0.3">
      <c r="A1044" t="str">
        <f t="shared" si="83"/>
        <v>Marzo de 2017</v>
      </c>
      <c r="B1044" s="1" t="s">
        <v>3424</v>
      </c>
      <c r="C1044" s="1" t="str">
        <f t="shared" si="84"/>
        <v>Marzo 5 de 2017</v>
      </c>
      <c r="D1044" s="3">
        <v>2977.43</v>
      </c>
      <c r="E1044" s="3">
        <v>0</v>
      </c>
      <c r="F1044" t="str">
        <f t="shared" si="80"/>
        <v>2017</v>
      </c>
      <c r="G1044" t="str">
        <f t="shared" si="81"/>
        <v>Marzo</v>
      </c>
      <c r="H1044" t="str">
        <f t="shared" si="82"/>
        <v>5</v>
      </c>
    </row>
    <row r="1045" spans="1:8" x14ac:dyDescent="0.3">
      <c r="A1045" t="str">
        <f t="shared" si="83"/>
        <v>Marzo de 2017</v>
      </c>
      <c r="B1045" s="1" t="s">
        <v>3425</v>
      </c>
      <c r="C1045" s="1" t="str">
        <f t="shared" si="84"/>
        <v>Marzo 6 de 2017</v>
      </c>
      <c r="D1045" s="3">
        <v>2977.43</v>
      </c>
      <c r="E1045" s="3">
        <v>0</v>
      </c>
      <c r="F1045" t="str">
        <f t="shared" si="80"/>
        <v>2017</v>
      </c>
      <c r="G1045" t="str">
        <f t="shared" si="81"/>
        <v>Marzo</v>
      </c>
      <c r="H1045" t="str">
        <f t="shared" si="82"/>
        <v>6</v>
      </c>
    </row>
    <row r="1046" spans="1:8" x14ac:dyDescent="0.3">
      <c r="A1046" t="str">
        <f t="shared" si="83"/>
        <v>Marzo de 2017</v>
      </c>
      <c r="B1046" s="1" t="s">
        <v>3426</v>
      </c>
      <c r="C1046" s="1" t="str">
        <f t="shared" si="84"/>
        <v>Marzo 7 de 2017</v>
      </c>
      <c r="D1046" s="3">
        <v>2966.67</v>
      </c>
      <c r="E1046" s="3">
        <v>-10.759999999999764</v>
      </c>
      <c r="F1046" t="str">
        <f t="shared" si="80"/>
        <v>2017</v>
      </c>
      <c r="G1046" t="str">
        <f t="shared" si="81"/>
        <v>Marzo</v>
      </c>
      <c r="H1046" t="str">
        <f t="shared" si="82"/>
        <v>7</v>
      </c>
    </row>
    <row r="1047" spans="1:8" x14ac:dyDescent="0.3">
      <c r="A1047" t="str">
        <f t="shared" si="83"/>
        <v>Marzo de 2017</v>
      </c>
      <c r="B1047" s="1" t="s">
        <v>3427</v>
      </c>
      <c r="C1047" s="1" t="str">
        <f t="shared" si="84"/>
        <v>Marzo 8 de 2017</v>
      </c>
      <c r="D1047" s="3">
        <v>2972.44</v>
      </c>
      <c r="E1047" s="3">
        <v>5.7699999999999818</v>
      </c>
      <c r="F1047" t="str">
        <f t="shared" si="80"/>
        <v>2017</v>
      </c>
      <c r="G1047" t="str">
        <f t="shared" si="81"/>
        <v>Marzo</v>
      </c>
      <c r="H1047" t="str">
        <f t="shared" si="82"/>
        <v>8</v>
      </c>
    </row>
    <row r="1048" spans="1:8" x14ac:dyDescent="0.3">
      <c r="A1048" t="str">
        <f t="shared" si="83"/>
        <v>Marzo de 2017</v>
      </c>
      <c r="B1048" s="1" t="s">
        <v>3428</v>
      </c>
      <c r="C1048" s="1" t="str">
        <f t="shared" si="84"/>
        <v>Marzo 9 de 2017</v>
      </c>
      <c r="D1048" s="3">
        <v>2987.88</v>
      </c>
      <c r="E1048" s="3">
        <v>15.440000000000055</v>
      </c>
      <c r="F1048" t="str">
        <f t="shared" si="80"/>
        <v>2017</v>
      </c>
      <c r="G1048" t="str">
        <f t="shared" si="81"/>
        <v>Marzo</v>
      </c>
      <c r="H1048" t="str">
        <f t="shared" si="82"/>
        <v>9</v>
      </c>
    </row>
    <row r="1049" spans="1:8" x14ac:dyDescent="0.3">
      <c r="A1049" t="str">
        <f t="shared" si="83"/>
        <v>Marzo de 2017</v>
      </c>
      <c r="B1049" s="1" t="s">
        <v>3429</v>
      </c>
      <c r="C1049" s="1" t="str">
        <f t="shared" si="84"/>
        <v>Marzo 10 de 2017</v>
      </c>
      <c r="D1049" s="3">
        <v>3004.43</v>
      </c>
      <c r="E1049" s="3">
        <v>16.549999999999727</v>
      </c>
      <c r="F1049" t="str">
        <f t="shared" si="80"/>
        <v>2017</v>
      </c>
      <c r="G1049" t="str">
        <f t="shared" si="81"/>
        <v>Marzo</v>
      </c>
      <c r="H1049" t="str">
        <f t="shared" si="82"/>
        <v>10</v>
      </c>
    </row>
    <row r="1050" spans="1:8" x14ac:dyDescent="0.3">
      <c r="A1050" t="str">
        <f t="shared" si="83"/>
        <v>Marzo de 2017</v>
      </c>
      <c r="B1050" s="1" t="s">
        <v>3430</v>
      </c>
      <c r="C1050" s="1" t="str">
        <f t="shared" si="84"/>
        <v>Marzo 11 de 2017</v>
      </c>
      <c r="D1050" s="3">
        <v>2980.83</v>
      </c>
      <c r="E1050" s="3">
        <v>-23.599999999999909</v>
      </c>
      <c r="F1050" t="str">
        <f t="shared" si="80"/>
        <v>2017</v>
      </c>
      <c r="G1050" t="str">
        <f t="shared" si="81"/>
        <v>Marzo</v>
      </c>
      <c r="H1050" t="str">
        <f t="shared" si="82"/>
        <v>11</v>
      </c>
    </row>
    <row r="1051" spans="1:8" x14ac:dyDescent="0.3">
      <c r="A1051" t="str">
        <f t="shared" si="83"/>
        <v>Marzo de 2017</v>
      </c>
      <c r="B1051" s="1" t="s">
        <v>3431</v>
      </c>
      <c r="C1051" s="1" t="str">
        <f t="shared" si="84"/>
        <v>Marzo 12 de 2017</v>
      </c>
      <c r="D1051" s="3">
        <v>2980.83</v>
      </c>
      <c r="E1051" s="3">
        <v>0</v>
      </c>
      <c r="F1051" t="str">
        <f t="shared" si="80"/>
        <v>2017</v>
      </c>
      <c r="G1051" t="str">
        <f t="shared" si="81"/>
        <v>Marzo</v>
      </c>
      <c r="H1051" t="str">
        <f t="shared" si="82"/>
        <v>12</v>
      </c>
    </row>
    <row r="1052" spans="1:8" x14ac:dyDescent="0.3">
      <c r="A1052" t="str">
        <f t="shared" si="83"/>
        <v>Marzo de 2017</v>
      </c>
      <c r="B1052" s="1" t="s">
        <v>3432</v>
      </c>
      <c r="C1052" s="1" t="str">
        <f t="shared" si="84"/>
        <v>Marzo 13 de 2017</v>
      </c>
      <c r="D1052" s="3">
        <v>2980.83</v>
      </c>
      <c r="E1052" s="3">
        <v>0</v>
      </c>
      <c r="F1052" t="str">
        <f t="shared" si="80"/>
        <v>2017</v>
      </c>
      <c r="G1052" t="str">
        <f t="shared" si="81"/>
        <v>Marzo</v>
      </c>
      <c r="H1052" t="str">
        <f t="shared" si="82"/>
        <v>13</v>
      </c>
    </row>
    <row r="1053" spans="1:8" x14ac:dyDescent="0.3">
      <c r="A1053" t="str">
        <f t="shared" si="83"/>
        <v>Marzo de 2017</v>
      </c>
      <c r="B1053" s="1" t="s">
        <v>3433</v>
      </c>
      <c r="C1053" s="1" t="str">
        <f t="shared" si="84"/>
        <v>Marzo 14 de 2017</v>
      </c>
      <c r="D1053" s="3">
        <v>2987.93</v>
      </c>
      <c r="E1053" s="3">
        <v>7.0999999999999091</v>
      </c>
      <c r="F1053" t="str">
        <f t="shared" si="80"/>
        <v>2017</v>
      </c>
      <c r="G1053" t="str">
        <f t="shared" si="81"/>
        <v>Marzo</v>
      </c>
      <c r="H1053" t="str">
        <f t="shared" si="82"/>
        <v>14</v>
      </c>
    </row>
    <row r="1054" spans="1:8" x14ac:dyDescent="0.3">
      <c r="A1054" t="str">
        <f t="shared" si="83"/>
        <v>Marzo de 2017</v>
      </c>
      <c r="B1054" s="1" t="s">
        <v>3434</v>
      </c>
      <c r="C1054" s="1" t="str">
        <f t="shared" si="84"/>
        <v>Marzo 15 de 2017</v>
      </c>
      <c r="D1054" s="3">
        <v>2997.73</v>
      </c>
      <c r="E1054" s="3">
        <v>9.8000000000001819</v>
      </c>
      <c r="F1054" t="str">
        <f t="shared" si="80"/>
        <v>2017</v>
      </c>
      <c r="G1054" t="str">
        <f t="shared" si="81"/>
        <v>Marzo</v>
      </c>
      <c r="H1054" t="str">
        <f t="shared" si="82"/>
        <v>15</v>
      </c>
    </row>
    <row r="1055" spans="1:8" x14ac:dyDescent="0.3">
      <c r="A1055" t="str">
        <f t="shared" si="83"/>
        <v>Marzo de 2017</v>
      </c>
      <c r="B1055" s="1" t="s">
        <v>3435</v>
      </c>
      <c r="C1055" s="1" t="str">
        <f t="shared" si="84"/>
        <v>Marzo 16 de 2017</v>
      </c>
      <c r="D1055" s="3">
        <v>2972.61</v>
      </c>
      <c r="E1055" s="3">
        <v>-25.119999999999891</v>
      </c>
      <c r="F1055" t="str">
        <f t="shared" si="80"/>
        <v>2017</v>
      </c>
      <c r="G1055" t="str">
        <f t="shared" si="81"/>
        <v>Marzo</v>
      </c>
      <c r="H1055" t="str">
        <f t="shared" si="82"/>
        <v>16</v>
      </c>
    </row>
    <row r="1056" spans="1:8" x14ac:dyDescent="0.3">
      <c r="A1056" t="str">
        <f t="shared" si="83"/>
        <v>Marzo de 2017</v>
      </c>
      <c r="B1056" s="1" t="s">
        <v>3436</v>
      </c>
      <c r="C1056" s="1" t="str">
        <f t="shared" si="84"/>
        <v>Marzo 17 de 2017</v>
      </c>
      <c r="D1056" s="3">
        <v>2923.96</v>
      </c>
      <c r="E1056" s="3">
        <v>-48.650000000000091</v>
      </c>
      <c r="F1056" t="str">
        <f t="shared" si="80"/>
        <v>2017</v>
      </c>
      <c r="G1056" t="str">
        <f t="shared" si="81"/>
        <v>Marzo</v>
      </c>
      <c r="H1056" t="str">
        <f t="shared" si="82"/>
        <v>17</v>
      </c>
    </row>
    <row r="1057" spans="1:8" x14ac:dyDescent="0.3">
      <c r="A1057" t="str">
        <f t="shared" si="83"/>
        <v>Marzo de 2017</v>
      </c>
      <c r="B1057" s="1" t="s">
        <v>3437</v>
      </c>
      <c r="C1057" s="1" t="str">
        <f t="shared" si="84"/>
        <v>Marzo 18 de 2017</v>
      </c>
      <c r="D1057" s="3">
        <v>2912.53</v>
      </c>
      <c r="E1057" s="3">
        <v>-11.429999999999836</v>
      </c>
      <c r="F1057" t="str">
        <f t="shared" si="80"/>
        <v>2017</v>
      </c>
      <c r="G1057" t="str">
        <f t="shared" si="81"/>
        <v>Marzo</v>
      </c>
      <c r="H1057" t="str">
        <f t="shared" si="82"/>
        <v>18</v>
      </c>
    </row>
    <row r="1058" spans="1:8" x14ac:dyDescent="0.3">
      <c r="A1058" t="str">
        <f t="shared" si="83"/>
        <v>Marzo de 2017</v>
      </c>
      <c r="B1058" s="1" t="s">
        <v>3438</v>
      </c>
      <c r="C1058" s="1" t="str">
        <f t="shared" si="84"/>
        <v>Marzo 19 de 2017</v>
      </c>
      <c r="D1058" s="3">
        <v>2912.53</v>
      </c>
      <c r="E1058" s="3">
        <v>0</v>
      </c>
      <c r="F1058" t="str">
        <f t="shared" si="80"/>
        <v>2017</v>
      </c>
      <c r="G1058" t="str">
        <f t="shared" si="81"/>
        <v>Marzo</v>
      </c>
      <c r="H1058" t="str">
        <f t="shared" si="82"/>
        <v>19</v>
      </c>
    </row>
    <row r="1059" spans="1:8" x14ac:dyDescent="0.3">
      <c r="A1059" t="str">
        <f t="shared" si="83"/>
        <v>Marzo de 2017</v>
      </c>
      <c r="B1059" s="1" t="s">
        <v>3439</v>
      </c>
      <c r="C1059" s="1" t="str">
        <f t="shared" si="84"/>
        <v>Marzo 20 de 2017</v>
      </c>
      <c r="D1059" s="3">
        <v>2912.53</v>
      </c>
      <c r="E1059" s="3">
        <v>0</v>
      </c>
      <c r="F1059" t="str">
        <f t="shared" si="80"/>
        <v>2017</v>
      </c>
      <c r="G1059" t="str">
        <f t="shared" si="81"/>
        <v>Marzo</v>
      </c>
      <c r="H1059" t="str">
        <f t="shared" si="82"/>
        <v>20</v>
      </c>
    </row>
    <row r="1060" spans="1:8" x14ac:dyDescent="0.3">
      <c r="A1060" t="str">
        <f t="shared" si="83"/>
        <v>Marzo de 2017</v>
      </c>
      <c r="B1060" s="1" t="s">
        <v>3440</v>
      </c>
      <c r="C1060" s="1" t="str">
        <f t="shared" si="84"/>
        <v>Marzo 21 de 2017</v>
      </c>
      <c r="D1060" s="3">
        <v>2912.53</v>
      </c>
      <c r="E1060" s="3">
        <v>0</v>
      </c>
      <c r="F1060" t="str">
        <f t="shared" si="80"/>
        <v>2017</v>
      </c>
      <c r="G1060" t="str">
        <f t="shared" si="81"/>
        <v>Marzo</v>
      </c>
      <c r="H1060" t="str">
        <f t="shared" si="82"/>
        <v>21</v>
      </c>
    </row>
    <row r="1061" spans="1:8" x14ac:dyDescent="0.3">
      <c r="A1061" t="str">
        <f t="shared" si="83"/>
        <v>Marzo de 2017</v>
      </c>
      <c r="B1061" s="1" t="s">
        <v>3441</v>
      </c>
      <c r="C1061" s="1" t="str">
        <f t="shared" si="84"/>
        <v>Marzo 22 de 2017</v>
      </c>
      <c r="D1061" s="3">
        <v>2904.87</v>
      </c>
      <c r="E1061" s="3">
        <v>-7.6600000000003092</v>
      </c>
      <c r="F1061" t="str">
        <f t="shared" si="80"/>
        <v>2017</v>
      </c>
      <c r="G1061" t="str">
        <f t="shared" si="81"/>
        <v>Marzo</v>
      </c>
      <c r="H1061" t="str">
        <f t="shared" si="82"/>
        <v>22</v>
      </c>
    </row>
    <row r="1062" spans="1:8" x14ac:dyDescent="0.3">
      <c r="A1062" t="str">
        <f t="shared" si="83"/>
        <v>Marzo de 2017</v>
      </c>
      <c r="B1062" s="1" t="s">
        <v>3442</v>
      </c>
      <c r="C1062" s="1" t="str">
        <f t="shared" si="84"/>
        <v>Marzo 23 de 2017</v>
      </c>
      <c r="D1062" s="3">
        <v>2936.82</v>
      </c>
      <c r="E1062" s="3">
        <v>31.950000000000273</v>
      </c>
      <c r="F1062" t="str">
        <f t="shared" si="80"/>
        <v>2017</v>
      </c>
      <c r="G1062" t="str">
        <f t="shared" si="81"/>
        <v>Marzo</v>
      </c>
      <c r="H1062" t="str">
        <f t="shared" si="82"/>
        <v>23</v>
      </c>
    </row>
    <row r="1063" spans="1:8" x14ac:dyDescent="0.3">
      <c r="A1063" t="str">
        <f t="shared" si="83"/>
        <v>Marzo de 2017</v>
      </c>
      <c r="B1063" s="1" t="s">
        <v>3443</v>
      </c>
      <c r="C1063" s="1" t="str">
        <f t="shared" si="84"/>
        <v>Marzo 24 de 2017</v>
      </c>
      <c r="D1063" s="3">
        <v>2921.25</v>
      </c>
      <c r="E1063" s="3">
        <v>-15.570000000000164</v>
      </c>
      <c r="F1063" t="str">
        <f t="shared" si="80"/>
        <v>2017</v>
      </c>
      <c r="G1063" t="str">
        <f t="shared" si="81"/>
        <v>Marzo</v>
      </c>
      <c r="H1063" t="str">
        <f t="shared" si="82"/>
        <v>24</v>
      </c>
    </row>
    <row r="1064" spans="1:8" x14ac:dyDescent="0.3">
      <c r="A1064" t="str">
        <f t="shared" si="83"/>
        <v>Marzo de 2017</v>
      </c>
      <c r="B1064" s="1" t="s">
        <v>3444</v>
      </c>
      <c r="C1064" s="1" t="str">
        <f t="shared" si="84"/>
        <v>Marzo 25 de 2017</v>
      </c>
      <c r="D1064" s="3">
        <v>2899.94</v>
      </c>
      <c r="E1064" s="3">
        <v>-21.309999999999945</v>
      </c>
      <c r="F1064" t="str">
        <f t="shared" si="80"/>
        <v>2017</v>
      </c>
      <c r="G1064" t="str">
        <f t="shared" si="81"/>
        <v>Marzo</v>
      </c>
      <c r="H1064" t="str">
        <f t="shared" si="82"/>
        <v>25</v>
      </c>
    </row>
    <row r="1065" spans="1:8" x14ac:dyDescent="0.3">
      <c r="A1065" t="str">
        <f t="shared" si="83"/>
        <v>Marzo de 2017</v>
      </c>
      <c r="B1065" s="1" t="s">
        <v>3445</v>
      </c>
      <c r="C1065" s="1" t="str">
        <f t="shared" si="84"/>
        <v>Marzo 26 de 2017</v>
      </c>
      <c r="D1065" s="3">
        <v>2899.94</v>
      </c>
      <c r="E1065" s="3">
        <v>0</v>
      </c>
      <c r="F1065" t="str">
        <f t="shared" si="80"/>
        <v>2017</v>
      </c>
      <c r="G1065" t="str">
        <f t="shared" si="81"/>
        <v>Marzo</v>
      </c>
      <c r="H1065" t="str">
        <f t="shared" si="82"/>
        <v>26</v>
      </c>
    </row>
    <row r="1066" spans="1:8" x14ac:dyDescent="0.3">
      <c r="A1066" t="str">
        <f t="shared" si="83"/>
        <v>Marzo de 2017</v>
      </c>
      <c r="B1066" s="1" t="s">
        <v>3446</v>
      </c>
      <c r="C1066" s="1" t="str">
        <f t="shared" si="84"/>
        <v>Marzo 27 de 2017</v>
      </c>
      <c r="D1066" s="3">
        <v>2899.94</v>
      </c>
      <c r="E1066" s="3">
        <v>0</v>
      </c>
      <c r="F1066" t="str">
        <f t="shared" si="80"/>
        <v>2017</v>
      </c>
      <c r="G1066" t="str">
        <f t="shared" si="81"/>
        <v>Marzo</v>
      </c>
      <c r="H1066" t="str">
        <f t="shared" si="82"/>
        <v>27</v>
      </c>
    </row>
    <row r="1067" spans="1:8" x14ac:dyDescent="0.3">
      <c r="A1067" t="str">
        <f t="shared" si="83"/>
        <v>Marzo de 2017</v>
      </c>
      <c r="B1067" s="1" t="s">
        <v>3447</v>
      </c>
      <c r="C1067" s="1" t="str">
        <f t="shared" si="84"/>
        <v>Marzo 28 de 2017</v>
      </c>
      <c r="D1067" s="3">
        <v>2913.48</v>
      </c>
      <c r="E1067" s="3">
        <v>13.539999999999964</v>
      </c>
      <c r="F1067" t="str">
        <f t="shared" si="80"/>
        <v>2017</v>
      </c>
      <c r="G1067" t="str">
        <f t="shared" si="81"/>
        <v>Marzo</v>
      </c>
      <c r="H1067" t="str">
        <f t="shared" si="82"/>
        <v>28</v>
      </c>
    </row>
    <row r="1068" spans="1:8" x14ac:dyDescent="0.3">
      <c r="A1068" t="str">
        <f t="shared" si="83"/>
        <v>Marzo de 2017</v>
      </c>
      <c r="B1068" s="1" t="s">
        <v>3448</v>
      </c>
      <c r="C1068" s="1" t="str">
        <f t="shared" si="84"/>
        <v>Marzo 29 de 2017</v>
      </c>
      <c r="D1068" s="3">
        <v>2911.99</v>
      </c>
      <c r="E1068" s="3">
        <v>-1.4900000000002365</v>
      </c>
      <c r="F1068" t="str">
        <f t="shared" si="80"/>
        <v>2017</v>
      </c>
      <c r="G1068" t="str">
        <f t="shared" si="81"/>
        <v>Marzo</v>
      </c>
      <c r="H1068" t="str">
        <f t="shared" si="82"/>
        <v>29</v>
      </c>
    </row>
    <row r="1069" spans="1:8" x14ac:dyDescent="0.3">
      <c r="A1069" t="str">
        <f t="shared" si="83"/>
        <v>Marzo de 2017</v>
      </c>
      <c r="B1069" s="1" t="s">
        <v>3449</v>
      </c>
      <c r="C1069" s="1" t="str">
        <f t="shared" si="84"/>
        <v>Marzo 30 de 2017</v>
      </c>
      <c r="D1069" s="3">
        <v>2888.02</v>
      </c>
      <c r="E1069" s="3">
        <v>-23.9699999999998</v>
      </c>
      <c r="F1069" t="str">
        <f t="shared" si="80"/>
        <v>2017</v>
      </c>
      <c r="G1069" t="str">
        <f t="shared" si="81"/>
        <v>Marzo</v>
      </c>
      <c r="H1069" t="str">
        <f t="shared" si="82"/>
        <v>30</v>
      </c>
    </row>
    <row r="1070" spans="1:8" x14ac:dyDescent="0.3">
      <c r="A1070" t="str">
        <f t="shared" si="83"/>
        <v>Marzo de 2017</v>
      </c>
      <c r="B1070" s="1" t="s">
        <v>3450</v>
      </c>
      <c r="C1070" s="1" t="str">
        <f t="shared" si="84"/>
        <v>Marzo 31 de 2017</v>
      </c>
      <c r="D1070" s="3">
        <v>2880.24</v>
      </c>
      <c r="E1070" s="3">
        <v>-7.7800000000002001</v>
      </c>
      <c r="F1070" t="str">
        <f t="shared" si="80"/>
        <v>2017</v>
      </c>
      <c r="G1070" t="str">
        <f t="shared" si="81"/>
        <v>Marzo</v>
      </c>
      <c r="H1070" t="str">
        <f t="shared" si="82"/>
        <v>31</v>
      </c>
    </row>
    <row r="1071" spans="1:8" x14ac:dyDescent="0.3">
      <c r="A1071" t="str">
        <f t="shared" si="83"/>
        <v>Abril de 2017</v>
      </c>
      <c r="B1071" s="1" t="s">
        <v>3451</v>
      </c>
      <c r="C1071" s="1" t="str">
        <f t="shared" si="84"/>
        <v>Abril 1 de 2017</v>
      </c>
      <c r="D1071" s="3">
        <v>2885.57</v>
      </c>
      <c r="E1071" s="3">
        <v>5.330000000000382</v>
      </c>
      <c r="F1071" t="str">
        <f t="shared" si="80"/>
        <v>2017</v>
      </c>
      <c r="G1071" t="str">
        <f t="shared" si="81"/>
        <v>Abril</v>
      </c>
      <c r="H1071" t="str">
        <f t="shared" si="82"/>
        <v>1</v>
      </c>
    </row>
    <row r="1072" spans="1:8" x14ac:dyDescent="0.3">
      <c r="A1072" t="str">
        <f t="shared" si="83"/>
        <v>Abril de 2017</v>
      </c>
      <c r="B1072" s="1" t="s">
        <v>3452</v>
      </c>
      <c r="C1072" s="1" t="str">
        <f t="shared" si="84"/>
        <v>Abril 2 de 2017</v>
      </c>
      <c r="D1072" s="3">
        <v>2885.57</v>
      </c>
      <c r="E1072" s="3">
        <v>0</v>
      </c>
      <c r="F1072" t="str">
        <f t="shared" si="80"/>
        <v>2017</v>
      </c>
      <c r="G1072" t="str">
        <f t="shared" si="81"/>
        <v>Abril</v>
      </c>
      <c r="H1072" t="str">
        <f t="shared" si="82"/>
        <v>2</v>
      </c>
    </row>
    <row r="1073" spans="1:8" x14ac:dyDescent="0.3">
      <c r="A1073" t="str">
        <f t="shared" si="83"/>
        <v>Abril de 2017</v>
      </c>
      <c r="B1073" s="1" t="s">
        <v>3453</v>
      </c>
      <c r="C1073" s="1" t="str">
        <f t="shared" si="84"/>
        <v>Abril 3 de 2017</v>
      </c>
      <c r="D1073" s="3">
        <v>2885.57</v>
      </c>
      <c r="E1073" s="3">
        <v>0</v>
      </c>
      <c r="F1073" t="str">
        <f t="shared" si="80"/>
        <v>2017</v>
      </c>
      <c r="G1073" t="str">
        <f t="shared" si="81"/>
        <v>Abril</v>
      </c>
      <c r="H1073" t="str">
        <f t="shared" si="82"/>
        <v>3</v>
      </c>
    </row>
    <row r="1074" spans="1:8" x14ac:dyDescent="0.3">
      <c r="A1074" t="str">
        <f t="shared" si="83"/>
        <v>Abril de 2017</v>
      </c>
      <c r="B1074" s="1" t="s">
        <v>3454</v>
      </c>
      <c r="C1074" s="1" t="str">
        <f t="shared" si="84"/>
        <v>Abril 4 de 2017</v>
      </c>
      <c r="D1074" s="3">
        <v>2866.87</v>
      </c>
      <c r="E1074" s="3">
        <v>-18.700000000000273</v>
      </c>
      <c r="F1074" t="str">
        <f t="shared" si="80"/>
        <v>2017</v>
      </c>
      <c r="G1074" t="str">
        <f t="shared" si="81"/>
        <v>Abril</v>
      </c>
      <c r="H1074" t="str">
        <f t="shared" si="82"/>
        <v>4</v>
      </c>
    </row>
    <row r="1075" spans="1:8" x14ac:dyDescent="0.3">
      <c r="A1075" t="str">
        <f t="shared" si="83"/>
        <v>Abril de 2017</v>
      </c>
      <c r="B1075" s="1" t="s">
        <v>3455</v>
      </c>
      <c r="C1075" s="1" t="str">
        <f t="shared" si="84"/>
        <v>Abril 5 de 2017</v>
      </c>
      <c r="D1075" s="3">
        <v>2869.32</v>
      </c>
      <c r="E1075" s="3">
        <v>2.4500000000002728</v>
      </c>
      <c r="F1075" t="str">
        <f t="shared" si="80"/>
        <v>2017</v>
      </c>
      <c r="G1075" t="str">
        <f t="shared" si="81"/>
        <v>Abril</v>
      </c>
      <c r="H1075" t="str">
        <f t="shared" si="82"/>
        <v>5</v>
      </c>
    </row>
    <row r="1076" spans="1:8" x14ac:dyDescent="0.3">
      <c r="A1076" t="str">
        <f t="shared" si="83"/>
        <v>Abril de 2017</v>
      </c>
      <c r="B1076" s="1" t="s">
        <v>3456</v>
      </c>
      <c r="C1076" s="1" t="str">
        <f t="shared" si="84"/>
        <v>Abril 6 de 2017</v>
      </c>
      <c r="D1076" s="3">
        <v>2857.65</v>
      </c>
      <c r="E1076" s="3">
        <v>-11.670000000000073</v>
      </c>
      <c r="F1076" t="str">
        <f t="shared" si="80"/>
        <v>2017</v>
      </c>
      <c r="G1076" t="str">
        <f t="shared" si="81"/>
        <v>Abril</v>
      </c>
      <c r="H1076" t="str">
        <f t="shared" si="82"/>
        <v>6</v>
      </c>
    </row>
    <row r="1077" spans="1:8" x14ac:dyDescent="0.3">
      <c r="A1077" t="str">
        <f t="shared" si="83"/>
        <v>Abril de 2017</v>
      </c>
      <c r="B1077" s="1" t="s">
        <v>3457</v>
      </c>
      <c r="C1077" s="1" t="str">
        <f t="shared" si="84"/>
        <v>Abril 7 de 2017</v>
      </c>
      <c r="D1077" s="3">
        <v>2853.1</v>
      </c>
      <c r="E1077" s="3">
        <v>-4.5500000000001819</v>
      </c>
      <c r="F1077" t="str">
        <f t="shared" si="80"/>
        <v>2017</v>
      </c>
      <c r="G1077" t="str">
        <f t="shared" si="81"/>
        <v>Abril</v>
      </c>
      <c r="H1077" t="str">
        <f t="shared" si="82"/>
        <v>7</v>
      </c>
    </row>
    <row r="1078" spans="1:8" x14ac:dyDescent="0.3">
      <c r="A1078" t="str">
        <f t="shared" si="83"/>
        <v>Abril de 2017</v>
      </c>
      <c r="B1078" s="1" t="s">
        <v>3458</v>
      </c>
      <c r="C1078" s="1" t="str">
        <f t="shared" si="84"/>
        <v>Abril 8 de 2017</v>
      </c>
      <c r="D1078" s="3">
        <v>2858</v>
      </c>
      <c r="E1078" s="3">
        <v>4.9000000000000909</v>
      </c>
      <c r="F1078" t="str">
        <f t="shared" si="80"/>
        <v>2017</v>
      </c>
      <c r="G1078" t="str">
        <f t="shared" si="81"/>
        <v>Abril</v>
      </c>
      <c r="H1078" t="str">
        <f t="shared" si="82"/>
        <v>8</v>
      </c>
    </row>
    <row r="1079" spans="1:8" x14ac:dyDescent="0.3">
      <c r="A1079" t="str">
        <f t="shared" si="83"/>
        <v>Abril de 2017</v>
      </c>
      <c r="B1079" s="1" t="s">
        <v>3459</v>
      </c>
      <c r="C1079" s="1" t="str">
        <f t="shared" si="84"/>
        <v>Abril 9 de 2017</v>
      </c>
      <c r="D1079" s="3">
        <v>2858</v>
      </c>
      <c r="E1079" s="3">
        <v>0</v>
      </c>
      <c r="F1079" t="str">
        <f t="shared" si="80"/>
        <v>2017</v>
      </c>
      <c r="G1079" t="str">
        <f t="shared" si="81"/>
        <v>Abril</v>
      </c>
      <c r="H1079" t="str">
        <f t="shared" si="82"/>
        <v>9</v>
      </c>
    </row>
    <row r="1080" spans="1:8" x14ac:dyDescent="0.3">
      <c r="A1080" t="str">
        <f t="shared" si="83"/>
        <v>Abril de 2017</v>
      </c>
      <c r="B1080" s="1" t="s">
        <v>3460</v>
      </c>
      <c r="C1080" s="1" t="str">
        <f t="shared" si="84"/>
        <v>Abril 10 de 2017</v>
      </c>
      <c r="D1080" s="3">
        <v>2858</v>
      </c>
      <c r="E1080" s="3">
        <v>0</v>
      </c>
      <c r="F1080" t="str">
        <f t="shared" si="80"/>
        <v>2017</v>
      </c>
      <c r="G1080" t="str">
        <f t="shared" si="81"/>
        <v>Abril</v>
      </c>
      <c r="H1080" t="str">
        <f t="shared" si="82"/>
        <v>10</v>
      </c>
    </row>
    <row r="1081" spans="1:8" x14ac:dyDescent="0.3">
      <c r="A1081" t="str">
        <f t="shared" si="83"/>
        <v>Abril de 2017</v>
      </c>
      <c r="B1081" s="1" t="s">
        <v>3461</v>
      </c>
      <c r="C1081" s="1" t="str">
        <f t="shared" si="84"/>
        <v>Abril 11 de 2017</v>
      </c>
      <c r="D1081" s="3">
        <v>2867.13</v>
      </c>
      <c r="E1081" s="3">
        <v>9.1300000000001091</v>
      </c>
      <c r="F1081" t="str">
        <f t="shared" si="80"/>
        <v>2017</v>
      </c>
      <c r="G1081" t="str">
        <f t="shared" si="81"/>
        <v>Abril</v>
      </c>
      <c r="H1081" t="str">
        <f t="shared" si="82"/>
        <v>11</v>
      </c>
    </row>
    <row r="1082" spans="1:8" x14ac:dyDescent="0.3">
      <c r="A1082" t="str">
        <f t="shared" si="83"/>
        <v>Abril de 2017</v>
      </c>
      <c r="B1082" s="1" t="s">
        <v>3462</v>
      </c>
      <c r="C1082" s="1" t="str">
        <f t="shared" si="84"/>
        <v>Abril 12 de 2017</v>
      </c>
      <c r="D1082" s="3">
        <v>2868.6</v>
      </c>
      <c r="E1082" s="3">
        <v>1.4699999999997999</v>
      </c>
      <c r="F1082" t="str">
        <f t="shared" si="80"/>
        <v>2017</v>
      </c>
      <c r="G1082" t="str">
        <f t="shared" si="81"/>
        <v>Abril</v>
      </c>
      <c r="H1082" t="str">
        <f t="shared" si="82"/>
        <v>12</v>
      </c>
    </row>
    <row r="1083" spans="1:8" x14ac:dyDescent="0.3">
      <c r="A1083" t="str">
        <f t="shared" si="83"/>
        <v>Abril de 2017</v>
      </c>
      <c r="B1083" s="1" t="s">
        <v>3463</v>
      </c>
      <c r="C1083" s="1" t="str">
        <f t="shared" si="84"/>
        <v>Abril 13 de 2017</v>
      </c>
      <c r="D1083" s="3">
        <v>2872.55</v>
      </c>
      <c r="E1083" s="3">
        <v>3.9500000000002728</v>
      </c>
      <c r="F1083" t="str">
        <f t="shared" si="80"/>
        <v>2017</v>
      </c>
      <c r="G1083" t="str">
        <f t="shared" si="81"/>
        <v>Abril</v>
      </c>
      <c r="H1083" t="str">
        <f t="shared" si="82"/>
        <v>13</v>
      </c>
    </row>
    <row r="1084" spans="1:8" x14ac:dyDescent="0.3">
      <c r="A1084" t="str">
        <f t="shared" si="83"/>
        <v>Abril de 2017</v>
      </c>
      <c r="B1084" s="1" t="s">
        <v>3464</v>
      </c>
      <c r="C1084" s="1" t="str">
        <f t="shared" si="84"/>
        <v>Abril 14 de 2017</v>
      </c>
      <c r="D1084" s="3">
        <v>2872.55</v>
      </c>
      <c r="E1084" s="3">
        <v>0</v>
      </c>
      <c r="F1084" t="str">
        <f t="shared" si="80"/>
        <v>2017</v>
      </c>
      <c r="G1084" t="str">
        <f t="shared" si="81"/>
        <v>Abril</v>
      </c>
      <c r="H1084" t="str">
        <f t="shared" si="82"/>
        <v>14</v>
      </c>
    </row>
    <row r="1085" spans="1:8" x14ac:dyDescent="0.3">
      <c r="A1085" t="str">
        <f t="shared" si="83"/>
        <v>Abril de 2017</v>
      </c>
      <c r="B1085" s="1" t="s">
        <v>3465</v>
      </c>
      <c r="C1085" s="1" t="str">
        <f t="shared" si="84"/>
        <v>Abril 15 de 2017</v>
      </c>
      <c r="D1085" s="3">
        <v>2872.55</v>
      </c>
      <c r="E1085" s="3">
        <v>0</v>
      </c>
      <c r="F1085" t="str">
        <f t="shared" si="80"/>
        <v>2017</v>
      </c>
      <c r="G1085" t="str">
        <f t="shared" si="81"/>
        <v>Abril</v>
      </c>
      <c r="H1085" t="str">
        <f t="shared" si="82"/>
        <v>15</v>
      </c>
    </row>
    <row r="1086" spans="1:8" x14ac:dyDescent="0.3">
      <c r="A1086" t="str">
        <f t="shared" si="83"/>
        <v>Abril de 2017</v>
      </c>
      <c r="B1086" s="1" t="s">
        <v>3466</v>
      </c>
      <c r="C1086" s="1" t="str">
        <f t="shared" si="84"/>
        <v>Abril 16 de 2017</v>
      </c>
      <c r="D1086" s="3">
        <v>2872.55</v>
      </c>
      <c r="E1086" s="3">
        <v>0</v>
      </c>
      <c r="F1086" t="str">
        <f t="shared" si="80"/>
        <v>2017</v>
      </c>
      <c r="G1086" t="str">
        <f t="shared" si="81"/>
        <v>Abril</v>
      </c>
      <c r="H1086" t="str">
        <f t="shared" si="82"/>
        <v>16</v>
      </c>
    </row>
    <row r="1087" spans="1:8" x14ac:dyDescent="0.3">
      <c r="A1087" t="str">
        <f t="shared" si="83"/>
        <v>Abril de 2017</v>
      </c>
      <c r="B1087" s="1" t="s">
        <v>3467</v>
      </c>
      <c r="C1087" s="1" t="str">
        <f t="shared" si="84"/>
        <v>Abril 17 de 2017</v>
      </c>
      <c r="D1087" s="3">
        <v>2872.55</v>
      </c>
      <c r="E1087" s="3">
        <v>0</v>
      </c>
      <c r="F1087" t="str">
        <f t="shared" si="80"/>
        <v>2017</v>
      </c>
      <c r="G1087" t="str">
        <f t="shared" si="81"/>
        <v>Abril</v>
      </c>
      <c r="H1087" t="str">
        <f t="shared" si="82"/>
        <v>17</v>
      </c>
    </row>
    <row r="1088" spans="1:8" x14ac:dyDescent="0.3">
      <c r="A1088" t="str">
        <f t="shared" si="83"/>
        <v>Abril de 2017</v>
      </c>
      <c r="B1088" s="1" t="s">
        <v>3468</v>
      </c>
      <c r="C1088" s="1" t="str">
        <f t="shared" si="84"/>
        <v>Abril 18 de 2017</v>
      </c>
      <c r="D1088" s="3">
        <v>2854.89</v>
      </c>
      <c r="E1088" s="3">
        <v>-17.660000000000309</v>
      </c>
      <c r="F1088" t="str">
        <f t="shared" si="80"/>
        <v>2017</v>
      </c>
      <c r="G1088" t="str">
        <f t="shared" si="81"/>
        <v>Abril</v>
      </c>
      <c r="H1088" t="str">
        <f t="shared" si="82"/>
        <v>18</v>
      </c>
    </row>
    <row r="1089" spans="1:8" x14ac:dyDescent="0.3">
      <c r="A1089" t="str">
        <f t="shared" si="83"/>
        <v>Abril de 2017</v>
      </c>
      <c r="B1089" s="1" t="s">
        <v>3469</v>
      </c>
      <c r="C1089" s="1" t="str">
        <f t="shared" si="84"/>
        <v>Abril 19 de 2017</v>
      </c>
      <c r="D1089" s="3">
        <v>2837.9</v>
      </c>
      <c r="E1089" s="3">
        <v>-16.989999999999782</v>
      </c>
      <c r="F1089" t="str">
        <f t="shared" si="80"/>
        <v>2017</v>
      </c>
      <c r="G1089" t="str">
        <f t="shared" si="81"/>
        <v>Abril</v>
      </c>
      <c r="H1089" t="str">
        <f t="shared" si="82"/>
        <v>19</v>
      </c>
    </row>
    <row r="1090" spans="1:8" x14ac:dyDescent="0.3">
      <c r="A1090" t="str">
        <f t="shared" si="83"/>
        <v>Abril de 2017</v>
      </c>
      <c r="B1090" s="1" t="s">
        <v>3470</v>
      </c>
      <c r="C1090" s="1" t="str">
        <f t="shared" si="84"/>
        <v>Abril 20 de 2017</v>
      </c>
      <c r="D1090" s="3">
        <v>2856.48</v>
      </c>
      <c r="E1090" s="3">
        <v>18.579999999999927</v>
      </c>
      <c r="F1090" t="str">
        <f t="shared" ref="F1090:F1153" si="85">RIGHT(B1090,4)</f>
        <v>2017</v>
      </c>
      <c r="G1090" t="str">
        <f t="shared" ref="G1090:G1153" si="86">MID(B1090,FIND(" ",B1090,1)+1,FIND(" ",B1090,FIND(" ",B1090,1)+1)-FIND(" ",B1090,1)-1)</f>
        <v>Abril</v>
      </c>
      <c r="H1090" t="str">
        <f t="shared" ref="H1090:H1153" si="87">MID(B1090,1,FIND(" ",B1090,1)-1)</f>
        <v>20</v>
      </c>
    </row>
    <row r="1091" spans="1:8" x14ac:dyDescent="0.3">
      <c r="A1091" t="str">
        <f t="shared" ref="A1091:A1154" si="88">_xlfn.CONCAT(G1091," de ",F1091)</f>
        <v>Abril de 2017</v>
      </c>
      <c r="B1091" s="1" t="s">
        <v>3471</v>
      </c>
      <c r="C1091" s="1" t="str">
        <f t="shared" ref="C1091:C1154" si="89">_xlfn.CONCAT(G1091," ",H1091," de ",F1091)</f>
        <v>Abril 21 de 2017</v>
      </c>
      <c r="D1091" s="3">
        <v>2863.39</v>
      </c>
      <c r="E1091" s="3">
        <v>6.9099999999998545</v>
      </c>
      <c r="F1091" t="str">
        <f t="shared" si="85"/>
        <v>2017</v>
      </c>
      <c r="G1091" t="str">
        <f t="shared" si="86"/>
        <v>Abril</v>
      </c>
      <c r="H1091" t="str">
        <f t="shared" si="87"/>
        <v>21</v>
      </c>
    </row>
    <row r="1092" spans="1:8" x14ac:dyDescent="0.3">
      <c r="A1092" t="str">
        <f t="shared" si="88"/>
        <v>Abril de 2017</v>
      </c>
      <c r="B1092" s="1" t="s">
        <v>3472</v>
      </c>
      <c r="C1092" s="1" t="str">
        <f t="shared" si="89"/>
        <v>Abril 22 de 2017</v>
      </c>
      <c r="D1092" s="3">
        <v>2868.89</v>
      </c>
      <c r="E1092" s="3">
        <v>5.5</v>
      </c>
      <c r="F1092" t="str">
        <f t="shared" si="85"/>
        <v>2017</v>
      </c>
      <c r="G1092" t="str">
        <f t="shared" si="86"/>
        <v>Abril</v>
      </c>
      <c r="H1092" t="str">
        <f t="shared" si="87"/>
        <v>22</v>
      </c>
    </row>
    <row r="1093" spans="1:8" x14ac:dyDescent="0.3">
      <c r="A1093" t="str">
        <f t="shared" si="88"/>
        <v>Abril de 2017</v>
      </c>
      <c r="B1093" s="1" t="s">
        <v>3473</v>
      </c>
      <c r="C1093" s="1" t="str">
        <f t="shared" si="89"/>
        <v>Abril 23 de 2017</v>
      </c>
      <c r="D1093" s="3">
        <v>2868.89</v>
      </c>
      <c r="E1093" s="3">
        <v>0</v>
      </c>
      <c r="F1093" t="str">
        <f t="shared" si="85"/>
        <v>2017</v>
      </c>
      <c r="G1093" t="str">
        <f t="shared" si="86"/>
        <v>Abril</v>
      </c>
      <c r="H1093" t="str">
        <f t="shared" si="87"/>
        <v>23</v>
      </c>
    </row>
    <row r="1094" spans="1:8" x14ac:dyDescent="0.3">
      <c r="A1094" t="str">
        <f t="shared" si="88"/>
        <v>Abril de 2017</v>
      </c>
      <c r="B1094" s="1" t="s">
        <v>3474</v>
      </c>
      <c r="C1094" s="1" t="str">
        <f t="shared" si="89"/>
        <v>Abril 24 de 2017</v>
      </c>
      <c r="D1094" s="3">
        <v>2868.89</v>
      </c>
      <c r="E1094" s="3">
        <v>0</v>
      </c>
      <c r="F1094" t="str">
        <f t="shared" si="85"/>
        <v>2017</v>
      </c>
      <c r="G1094" t="str">
        <f t="shared" si="86"/>
        <v>Abril</v>
      </c>
      <c r="H1094" t="str">
        <f t="shared" si="87"/>
        <v>24</v>
      </c>
    </row>
    <row r="1095" spans="1:8" x14ac:dyDescent="0.3">
      <c r="A1095" t="str">
        <f t="shared" si="88"/>
        <v>Abril de 2017</v>
      </c>
      <c r="B1095" s="1" t="s">
        <v>3475</v>
      </c>
      <c r="C1095" s="1" t="str">
        <f t="shared" si="89"/>
        <v>Abril 25 de 2017</v>
      </c>
      <c r="D1095" s="3">
        <v>2871.98</v>
      </c>
      <c r="E1095" s="3">
        <v>3.0900000000001455</v>
      </c>
      <c r="F1095" t="str">
        <f t="shared" si="85"/>
        <v>2017</v>
      </c>
      <c r="G1095" t="str">
        <f t="shared" si="86"/>
        <v>Abril</v>
      </c>
      <c r="H1095" t="str">
        <f t="shared" si="87"/>
        <v>25</v>
      </c>
    </row>
    <row r="1096" spans="1:8" x14ac:dyDescent="0.3">
      <c r="A1096" t="str">
        <f t="shared" si="88"/>
        <v>Abril de 2017</v>
      </c>
      <c r="B1096" s="1" t="s">
        <v>3476</v>
      </c>
      <c r="C1096" s="1" t="str">
        <f t="shared" si="89"/>
        <v>Abril 27 de 2017</v>
      </c>
      <c r="D1096" s="3">
        <v>2928.07</v>
      </c>
      <c r="E1096" s="3">
        <v>56.090000000000146</v>
      </c>
      <c r="F1096" t="str">
        <f t="shared" si="85"/>
        <v>2017</v>
      </c>
      <c r="G1096" t="str">
        <f t="shared" si="86"/>
        <v>Abril</v>
      </c>
      <c r="H1096" t="str">
        <f t="shared" si="87"/>
        <v>27</v>
      </c>
    </row>
    <row r="1097" spans="1:8" x14ac:dyDescent="0.3">
      <c r="A1097" t="str">
        <f t="shared" si="88"/>
        <v>Abril de 2017</v>
      </c>
      <c r="B1097" s="1" t="s">
        <v>3477</v>
      </c>
      <c r="C1097" s="1" t="str">
        <f t="shared" si="89"/>
        <v>Abril 28 de 2017</v>
      </c>
      <c r="D1097" s="3">
        <v>2944.31</v>
      </c>
      <c r="E1097" s="3">
        <v>16.239999999999782</v>
      </c>
      <c r="F1097" t="str">
        <f t="shared" si="85"/>
        <v>2017</v>
      </c>
      <c r="G1097" t="str">
        <f t="shared" si="86"/>
        <v>Abril</v>
      </c>
      <c r="H1097" t="str">
        <f t="shared" si="87"/>
        <v>28</v>
      </c>
    </row>
    <row r="1098" spans="1:8" x14ac:dyDescent="0.3">
      <c r="A1098" t="str">
        <f t="shared" si="88"/>
        <v>Abril de 2017</v>
      </c>
      <c r="B1098" s="1" t="s">
        <v>3478</v>
      </c>
      <c r="C1098" s="1" t="str">
        <f t="shared" si="89"/>
        <v>Abril 29 de 2017</v>
      </c>
      <c r="D1098" s="3">
        <v>2947.85</v>
      </c>
      <c r="E1098" s="3">
        <v>3.5399999999999636</v>
      </c>
      <c r="F1098" t="str">
        <f t="shared" si="85"/>
        <v>2017</v>
      </c>
      <c r="G1098" t="str">
        <f t="shared" si="86"/>
        <v>Abril</v>
      </c>
      <c r="H1098" t="str">
        <f t="shared" si="87"/>
        <v>29</v>
      </c>
    </row>
    <row r="1099" spans="1:8" x14ac:dyDescent="0.3">
      <c r="A1099" t="str">
        <f t="shared" si="88"/>
        <v>Abril de 2017</v>
      </c>
      <c r="B1099" s="1" t="s">
        <v>3479</v>
      </c>
      <c r="C1099" s="1" t="str">
        <f t="shared" si="89"/>
        <v>Abril 30 de 2017</v>
      </c>
      <c r="D1099" s="3">
        <v>2947.85</v>
      </c>
      <c r="E1099" s="3">
        <v>0</v>
      </c>
      <c r="F1099" t="str">
        <f t="shared" si="85"/>
        <v>2017</v>
      </c>
      <c r="G1099" t="str">
        <f t="shared" si="86"/>
        <v>Abril</v>
      </c>
      <c r="H1099" t="str">
        <f t="shared" si="87"/>
        <v>30</v>
      </c>
    </row>
    <row r="1100" spans="1:8" x14ac:dyDescent="0.3">
      <c r="A1100" t="str">
        <f t="shared" si="88"/>
        <v>Mayo de 2017</v>
      </c>
      <c r="B1100" s="1" t="s">
        <v>3480</v>
      </c>
      <c r="C1100" s="1" t="str">
        <f t="shared" si="89"/>
        <v>Mayo 1 de 2017</v>
      </c>
      <c r="D1100" s="3">
        <v>2947.85</v>
      </c>
      <c r="E1100" s="3">
        <v>0</v>
      </c>
      <c r="F1100" t="str">
        <f t="shared" si="85"/>
        <v>2017</v>
      </c>
      <c r="G1100" t="str">
        <f t="shared" si="86"/>
        <v>Mayo</v>
      </c>
      <c r="H1100" t="str">
        <f t="shared" si="87"/>
        <v>1</v>
      </c>
    </row>
    <row r="1101" spans="1:8" x14ac:dyDescent="0.3">
      <c r="A1101" t="str">
        <f t="shared" si="88"/>
        <v>Mayo de 2017</v>
      </c>
      <c r="B1101" s="1" t="s">
        <v>3481</v>
      </c>
      <c r="C1101" s="1" t="str">
        <f t="shared" si="89"/>
        <v>Mayo 2 de 2017</v>
      </c>
      <c r="D1101" s="3">
        <v>2947.85</v>
      </c>
      <c r="E1101" s="3">
        <v>0</v>
      </c>
      <c r="F1101" t="str">
        <f t="shared" si="85"/>
        <v>2017</v>
      </c>
      <c r="G1101" t="str">
        <f t="shared" si="86"/>
        <v>Mayo</v>
      </c>
      <c r="H1101" t="str">
        <f t="shared" si="87"/>
        <v>2</v>
      </c>
    </row>
    <row r="1102" spans="1:8" x14ac:dyDescent="0.3">
      <c r="A1102" t="str">
        <f t="shared" si="88"/>
        <v>Mayo de 2017</v>
      </c>
      <c r="B1102" s="1" t="s">
        <v>3482</v>
      </c>
      <c r="C1102" s="1" t="str">
        <f t="shared" si="89"/>
        <v>Mayo 3 de 2017</v>
      </c>
      <c r="D1102" s="3">
        <v>2945.53</v>
      </c>
      <c r="E1102" s="3">
        <v>-2.319999999999709</v>
      </c>
      <c r="F1102" t="str">
        <f t="shared" si="85"/>
        <v>2017</v>
      </c>
      <c r="G1102" t="str">
        <f t="shared" si="86"/>
        <v>Mayo</v>
      </c>
      <c r="H1102" t="str">
        <f t="shared" si="87"/>
        <v>3</v>
      </c>
    </row>
    <row r="1103" spans="1:8" x14ac:dyDescent="0.3">
      <c r="A1103" t="str">
        <f t="shared" si="88"/>
        <v>Mayo de 2017</v>
      </c>
      <c r="B1103" s="1" t="s">
        <v>3483</v>
      </c>
      <c r="C1103" s="1" t="str">
        <f t="shared" si="89"/>
        <v>Mayo 4 de 2017</v>
      </c>
      <c r="D1103" s="3">
        <v>2930.17</v>
      </c>
      <c r="E1103" s="3">
        <v>-15.360000000000127</v>
      </c>
      <c r="F1103" t="str">
        <f t="shared" si="85"/>
        <v>2017</v>
      </c>
      <c r="G1103" t="str">
        <f t="shared" si="86"/>
        <v>Mayo</v>
      </c>
      <c r="H1103" t="str">
        <f t="shared" si="87"/>
        <v>4</v>
      </c>
    </row>
    <row r="1104" spans="1:8" x14ac:dyDescent="0.3">
      <c r="A1104" t="str">
        <f t="shared" si="88"/>
        <v>Mayo de 2017</v>
      </c>
      <c r="B1104" s="1" t="s">
        <v>3484</v>
      </c>
      <c r="C1104" s="1" t="str">
        <f t="shared" si="89"/>
        <v>Mayo 5 de 2017</v>
      </c>
      <c r="D1104" s="3">
        <v>2967.44</v>
      </c>
      <c r="E1104" s="3">
        <v>37.269999999999982</v>
      </c>
      <c r="F1104" t="str">
        <f t="shared" si="85"/>
        <v>2017</v>
      </c>
      <c r="G1104" t="str">
        <f t="shared" si="86"/>
        <v>Mayo</v>
      </c>
      <c r="H1104" t="str">
        <f t="shared" si="87"/>
        <v>5</v>
      </c>
    </row>
    <row r="1105" spans="1:8" x14ac:dyDescent="0.3">
      <c r="A1105" t="str">
        <f t="shared" si="88"/>
        <v>Mayo de 2017</v>
      </c>
      <c r="B1105" s="1" t="s">
        <v>3485</v>
      </c>
      <c r="C1105" s="1" t="str">
        <f t="shared" si="89"/>
        <v>Mayo 6 de 2017</v>
      </c>
      <c r="D1105" s="3">
        <v>2961.78</v>
      </c>
      <c r="E1105" s="3">
        <v>-5.6599999999998545</v>
      </c>
      <c r="F1105" t="str">
        <f t="shared" si="85"/>
        <v>2017</v>
      </c>
      <c r="G1105" t="str">
        <f t="shared" si="86"/>
        <v>Mayo</v>
      </c>
      <c r="H1105" t="str">
        <f t="shared" si="87"/>
        <v>6</v>
      </c>
    </row>
    <row r="1106" spans="1:8" x14ac:dyDescent="0.3">
      <c r="A1106" t="str">
        <f t="shared" si="88"/>
        <v>Mayo de 2017</v>
      </c>
      <c r="B1106" s="1" t="s">
        <v>3486</v>
      </c>
      <c r="C1106" s="1" t="str">
        <f t="shared" si="89"/>
        <v>Mayo 7 de 2017</v>
      </c>
      <c r="D1106" s="3">
        <v>2961.78</v>
      </c>
      <c r="E1106" s="3">
        <v>0</v>
      </c>
      <c r="F1106" t="str">
        <f t="shared" si="85"/>
        <v>2017</v>
      </c>
      <c r="G1106" t="str">
        <f t="shared" si="86"/>
        <v>Mayo</v>
      </c>
      <c r="H1106" t="str">
        <f t="shared" si="87"/>
        <v>7</v>
      </c>
    </row>
    <row r="1107" spans="1:8" x14ac:dyDescent="0.3">
      <c r="A1107" t="str">
        <f t="shared" si="88"/>
        <v>Mayo de 2017</v>
      </c>
      <c r="B1107" s="1" t="s">
        <v>3487</v>
      </c>
      <c r="C1107" s="1" t="str">
        <f t="shared" si="89"/>
        <v>Mayo 8 de 2017</v>
      </c>
      <c r="D1107" s="3">
        <v>2961.78</v>
      </c>
      <c r="E1107" s="3">
        <v>0</v>
      </c>
      <c r="F1107" t="str">
        <f t="shared" si="85"/>
        <v>2017</v>
      </c>
      <c r="G1107" t="str">
        <f t="shared" si="86"/>
        <v>Mayo</v>
      </c>
      <c r="H1107" t="str">
        <f t="shared" si="87"/>
        <v>8</v>
      </c>
    </row>
    <row r="1108" spans="1:8" x14ac:dyDescent="0.3">
      <c r="A1108" t="str">
        <f t="shared" si="88"/>
        <v>Mayo de 2017</v>
      </c>
      <c r="B1108" s="1" t="s">
        <v>3488</v>
      </c>
      <c r="C1108" s="1" t="str">
        <f t="shared" si="89"/>
        <v>Mayo 9 de 2017</v>
      </c>
      <c r="D1108" s="3">
        <v>2959.26</v>
      </c>
      <c r="E1108" s="3">
        <v>-2.5199999999999818</v>
      </c>
      <c r="F1108" t="str">
        <f t="shared" si="85"/>
        <v>2017</v>
      </c>
      <c r="G1108" t="str">
        <f t="shared" si="86"/>
        <v>Mayo</v>
      </c>
      <c r="H1108" t="str">
        <f t="shared" si="87"/>
        <v>9</v>
      </c>
    </row>
    <row r="1109" spans="1:8" x14ac:dyDescent="0.3">
      <c r="A1109" t="str">
        <f t="shared" si="88"/>
        <v>Mayo de 2017</v>
      </c>
      <c r="B1109" s="1" t="s">
        <v>3489</v>
      </c>
      <c r="C1109" s="1" t="str">
        <f t="shared" si="89"/>
        <v>Mayo 10 de 2017</v>
      </c>
      <c r="D1109" s="3">
        <v>2967.24</v>
      </c>
      <c r="E1109" s="3">
        <v>7.9799999999995634</v>
      </c>
      <c r="F1109" t="str">
        <f t="shared" si="85"/>
        <v>2017</v>
      </c>
      <c r="G1109" t="str">
        <f t="shared" si="86"/>
        <v>Mayo</v>
      </c>
      <c r="H1109" t="str">
        <f t="shared" si="87"/>
        <v>10</v>
      </c>
    </row>
    <row r="1110" spans="1:8" x14ac:dyDescent="0.3">
      <c r="A1110" t="str">
        <f t="shared" si="88"/>
        <v>Mayo de 2017</v>
      </c>
      <c r="B1110" s="1" t="s">
        <v>3490</v>
      </c>
      <c r="C1110" s="1" t="str">
        <f t="shared" si="89"/>
        <v>Mayo 11 de 2017</v>
      </c>
      <c r="D1110" s="3">
        <v>2949.35</v>
      </c>
      <c r="E1110" s="3">
        <v>-17.889999999999873</v>
      </c>
      <c r="F1110" t="str">
        <f t="shared" si="85"/>
        <v>2017</v>
      </c>
      <c r="G1110" t="str">
        <f t="shared" si="86"/>
        <v>Mayo</v>
      </c>
      <c r="H1110" t="str">
        <f t="shared" si="87"/>
        <v>11</v>
      </c>
    </row>
    <row r="1111" spans="1:8" x14ac:dyDescent="0.3">
      <c r="A1111" t="str">
        <f t="shared" si="88"/>
        <v>Mayo de 2017</v>
      </c>
      <c r="B1111" s="1" t="s">
        <v>3491</v>
      </c>
      <c r="C1111" s="1" t="str">
        <f t="shared" si="89"/>
        <v>Mayo 12 de 2017</v>
      </c>
      <c r="D1111" s="3">
        <v>2933.92</v>
      </c>
      <c r="E1111" s="3">
        <v>-15.429999999999836</v>
      </c>
      <c r="F1111" t="str">
        <f t="shared" si="85"/>
        <v>2017</v>
      </c>
      <c r="G1111" t="str">
        <f t="shared" si="86"/>
        <v>Mayo</v>
      </c>
      <c r="H1111" t="str">
        <f t="shared" si="87"/>
        <v>12</v>
      </c>
    </row>
    <row r="1112" spans="1:8" x14ac:dyDescent="0.3">
      <c r="A1112" t="str">
        <f t="shared" si="88"/>
        <v>Mayo de 2017</v>
      </c>
      <c r="B1112" s="1" t="s">
        <v>3492</v>
      </c>
      <c r="C1112" s="1" t="str">
        <f t="shared" si="89"/>
        <v>Mayo 13 de 2017</v>
      </c>
      <c r="D1112" s="3">
        <v>2918.69</v>
      </c>
      <c r="E1112" s="3">
        <v>-15.230000000000018</v>
      </c>
      <c r="F1112" t="str">
        <f t="shared" si="85"/>
        <v>2017</v>
      </c>
      <c r="G1112" t="str">
        <f t="shared" si="86"/>
        <v>Mayo</v>
      </c>
      <c r="H1112" t="str">
        <f t="shared" si="87"/>
        <v>13</v>
      </c>
    </row>
    <row r="1113" spans="1:8" x14ac:dyDescent="0.3">
      <c r="A1113" t="str">
        <f t="shared" si="88"/>
        <v>Mayo de 2017</v>
      </c>
      <c r="B1113" s="1" t="s">
        <v>3493</v>
      </c>
      <c r="C1113" s="1" t="str">
        <f t="shared" si="89"/>
        <v>Mayo 14 de 2017</v>
      </c>
      <c r="D1113" s="3">
        <v>2918.69</v>
      </c>
      <c r="E1113" s="3">
        <v>0</v>
      </c>
      <c r="F1113" t="str">
        <f t="shared" si="85"/>
        <v>2017</v>
      </c>
      <c r="G1113" t="str">
        <f t="shared" si="86"/>
        <v>Mayo</v>
      </c>
      <c r="H1113" t="str">
        <f t="shared" si="87"/>
        <v>14</v>
      </c>
    </row>
    <row r="1114" spans="1:8" x14ac:dyDescent="0.3">
      <c r="A1114" t="str">
        <f t="shared" si="88"/>
        <v>Mayo de 2017</v>
      </c>
      <c r="B1114" s="1" t="s">
        <v>3494</v>
      </c>
      <c r="C1114" s="1" t="str">
        <f t="shared" si="89"/>
        <v>Mayo 15 de 2017</v>
      </c>
      <c r="D1114" s="3">
        <v>2918.69</v>
      </c>
      <c r="E1114" s="3">
        <v>0</v>
      </c>
      <c r="F1114" t="str">
        <f t="shared" si="85"/>
        <v>2017</v>
      </c>
      <c r="G1114" t="str">
        <f t="shared" si="86"/>
        <v>Mayo</v>
      </c>
      <c r="H1114" t="str">
        <f t="shared" si="87"/>
        <v>15</v>
      </c>
    </row>
    <row r="1115" spans="1:8" x14ac:dyDescent="0.3">
      <c r="A1115" t="str">
        <f t="shared" si="88"/>
        <v>Mayo de 2017</v>
      </c>
      <c r="B1115" s="1" t="s">
        <v>3495</v>
      </c>
      <c r="C1115" s="1" t="str">
        <f t="shared" si="89"/>
        <v>Mayo 16 de 2017</v>
      </c>
      <c r="D1115" s="3">
        <v>2883.87</v>
      </c>
      <c r="E1115" s="3">
        <v>-34.820000000000164</v>
      </c>
      <c r="F1115" t="str">
        <f t="shared" si="85"/>
        <v>2017</v>
      </c>
      <c r="G1115" t="str">
        <f t="shared" si="86"/>
        <v>Mayo</v>
      </c>
      <c r="H1115" t="str">
        <f t="shared" si="87"/>
        <v>16</v>
      </c>
    </row>
    <row r="1116" spans="1:8" x14ac:dyDescent="0.3">
      <c r="A1116" t="str">
        <f t="shared" si="88"/>
        <v>Mayo de 2017</v>
      </c>
      <c r="B1116" s="1" t="s">
        <v>3496</v>
      </c>
      <c r="C1116" s="1" t="str">
        <f t="shared" si="89"/>
        <v>Mayo 17 de 2017</v>
      </c>
      <c r="D1116" s="3">
        <v>2873.22</v>
      </c>
      <c r="E1116" s="3">
        <v>-10.650000000000091</v>
      </c>
      <c r="F1116" t="str">
        <f t="shared" si="85"/>
        <v>2017</v>
      </c>
      <c r="G1116" t="str">
        <f t="shared" si="86"/>
        <v>Mayo</v>
      </c>
      <c r="H1116" t="str">
        <f t="shared" si="87"/>
        <v>17</v>
      </c>
    </row>
    <row r="1117" spans="1:8" x14ac:dyDescent="0.3">
      <c r="A1117" t="str">
        <f t="shared" si="88"/>
        <v>Mayo de 2017</v>
      </c>
      <c r="B1117" s="1" t="s">
        <v>3497</v>
      </c>
      <c r="C1117" s="1" t="str">
        <f t="shared" si="89"/>
        <v>Mayo 18 de 2017</v>
      </c>
      <c r="D1117" s="3">
        <v>2893.4</v>
      </c>
      <c r="E1117" s="3">
        <v>20.180000000000291</v>
      </c>
      <c r="F1117" t="str">
        <f t="shared" si="85"/>
        <v>2017</v>
      </c>
      <c r="G1117" t="str">
        <f t="shared" si="86"/>
        <v>Mayo</v>
      </c>
      <c r="H1117" t="str">
        <f t="shared" si="87"/>
        <v>18</v>
      </c>
    </row>
    <row r="1118" spans="1:8" x14ac:dyDescent="0.3">
      <c r="A1118" t="str">
        <f t="shared" si="88"/>
        <v>Mayo de 2017</v>
      </c>
      <c r="B1118" s="1" t="s">
        <v>3498</v>
      </c>
      <c r="C1118" s="1" t="str">
        <f t="shared" si="89"/>
        <v>Mayo 19 de 2017</v>
      </c>
      <c r="D1118" s="3">
        <v>2932.16</v>
      </c>
      <c r="E1118" s="3">
        <v>38.759999999999764</v>
      </c>
      <c r="F1118" t="str">
        <f t="shared" si="85"/>
        <v>2017</v>
      </c>
      <c r="G1118" t="str">
        <f t="shared" si="86"/>
        <v>Mayo</v>
      </c>
      <c r="H1118" t="str">
        <f t="shared" si="87"/>
        <v>19</v>
      </c>
    </row>
    <row r="1119" spans="1:8" x14ac:dyDescent="0.3">
      <c r="A1119" t="str">
        <f t="shared" si="88"/>
        <v>Mayo de 2017</v>
      </c>
      <c r="B1119" s="1" t="s">
        <v>3499</v>
      </c>
      <c r="C1119" s="1" t="str">
        <f t="shared" si="89"/>
        <v>Mayo 20 de 2017</v>
      </c>
      <c r="D1119" s="3">
        <v>2889.45</v>
      </c>
      <c r="E1119" s="3">
        <v>-42.710000000000036</v>
      </c>
      <c r="F1119" t="str">
        <f t="shared" si="85"/>
        <v>2017</v>
      </c>
      <c r="G1119" t="str">
        <f t="shared" si="86"/>
        <v>Mayo</v>
      </c>
      <c r="H1119" t="str">
        <f t="shared" si="87"/>
        <v>20</v>
      </c>
    </row>
    <row r="1120" spans="1:8" x14ac:dyDescent="0.3">
      <c r="A1120" t="str">
        <f t="shared" si="88"/>
        <v>Mayo de 2017</v>
      </c>
      <c r="B1120" s="1" t="s">
        <v>3500</v>
      </c>
      <c r="C1120" s="1" t="str">
        <f t="shared" si="89"/>
        <v>Mayo 21 de 2017</v>
      </c>
      <c r="D1120" s="3">
        <v>2889.45</v>
      </c>
      <c r="E1120" s="3">
        <v>0</v>
      </c>
      <c r="F1120" t="str">
        <f t="shared" si="85"/>
        <v>2017</v>
      </c>
      <c r="G1120" t="str">
        <f t="shared" si="86"/>
        <v>Mayo</v>
      </c>
      <c r="H1120" t="str">
        <f t="shared" si="87"/>
        <v>21</v>
      </c>
    </row>
    <row r="1121" spans="1:8" x14ac:dyDescent="0.3">
      <c r="A1121" t="str">
        <f t="shared" si="88"/>
        <v>Mayo de 2017</v>
      </c>
      <c r="B1121" s="1" t="s">
        <v>3501</v>
      </c>
      <c r="C1121" s="1" t="str">
        <f t="shared" si="89"/>
        <v>Mayo 22 de 2017</v>
      </c>
      <c r="D1121" s="3">
        <v>2889.45</v>
      </c>
      <c r="E1121" s="3">
        <v>0</v>
      </c>
      <c r="F1121" t="str">
        <f t="shared" si="85"/>
        <v>2017</v>
      </c>
      <c r="G1121" t="str">
        <f t="shared" si="86"/>
        <v>Mayo</v>
      </c>
      <c r="H1121" t="str">
        <f t="shared" si="87"/>
        <v>22</v>
      </c>
    </row>
    <row r="1122" spans="1:8" x14ac:dyDescent="0.3">
      <c r="A1122" t="str">
        <f t="shared" si="88"/>
        <v>Mayo de 2017</v>
      </c>
      <c r="B1122" s="1" t="s">
        <v>3502</v>
      </c>
      <c r="C1122" s="1" t="str">
        <f t="shared" si="89"/>
        <v>Mayo 23 de 2017</v>
      </c>
      <c r="D1122" s="3">
        <v>2895.12</v>
      </c>
      <c r="E1122" s="3">
        <v>5.6700000000000728</v>
      </c>
      <c r="F1122" t="str">
        <f t="shared" si="85"/>
        <v>2017</v>
      </c>
      <c r="G1122" t="str">
        <f t="shared" si="86"/>
        <v>Mayo</v>
      </c>
      <c r="H1122" t="str">
        <f t="shared" si="87"/>
        <v>23</v>
      </c>
    </row>
    <row r="1123" spans="1:8" x14ac:dyDescent="0.3">
      <c r="A1123" t="str">
        <f t="shared" si="88"/>
        <v>Mayo de 2017</v>
      </c>
      <c r="B1123" s="1" t="s">
        <v>3503</v>
      </c>
      <c r="C1123" s="1" t="str">
        <f t="shared" si="89"/>
        <v>Mayo 24 de 2017</v>
      </c>
      <c r="D1123" s="3">
        <v>2904.61</v>
      </c>
      <c r="E1123" s="3">
        <v>9.4900000000002365</v>
      </c>
      <c r="F1123" t="str">
        <f t="shared" si="85"/>
        <v>2017</v>
      </c>
      <c r="G1123" t="str">
        <f t="shared" si="86"/>
        <v>Mayo</v>
      </c>
      <c r="H1123" t="str">
        <f t="shared" si="87"/>
        <v>24</v>
      </c>
    </row>
    <row r="1124" spans="1:8" x14ac:dyDescent="0.3">
      <c r="A1124" t="str">
        <f t="shared" si="88"/>
        <v>Mayo de 2017</v>
      </c>
      <c r="B1124" s="1" t="s">
        <v>3504</v>
      </c>
      <c r="C1124" s="1" t="str">
        <f t="shared" si="89"/>
        <v>Mayo 25 de 2017</v>
      </c>
      <c r="D1124" s="3">
        <v>2905.29</v>
      </c>
      <c r="E1124" s="3">
        <v>0.67999999999983629</v>
      </c>
      <c r="F1124" t="str">
        <f t="shared" si="85"/>
        <v>2017</v>
      </c>
      <c r="G1124" t="str">
        <f t="shared" si="86"/>
        <v>Mayo</v>
      </c>
      <c r="H1124" t="str">
        <f t="shared" si="87"/>
        <v>25</v>
      </c>
    </row>
    <row r="1125" spans="1:8" x14ac:dyDescent="0.3">
      <c r="A1125" t="str">
        <f t="shared" si="88"/>
        <v>Mayo de 2017</v>
      </c>
      <c r="B1125" s="1" t="s">
        <v>3505</v>
      </c>
      <c r="C1125" s="1" t="str">
        <f t="shared" si="89"/>
        <v>Mayo 26 de 2017</v>
      </c>
      <c r="D1125" s="3">
        <v>2911.66</v>
      </c>
      <c r="E1125" s="3">
        <v>6.3699999999998909</v>
      </c>
      <c r="F1125" t="str">
        <f t="shared" si="85"/>
        <v>2017</v>
      </c>
      <c r="G1125" t="str">
        <f t="shared" si="86"/>
        <v>Mayo</v>
      </c>
      <c r="H1125" t="str">
        <f t="shared" si="87"/>
        <v>26</v>
      </c>
    </row>
    <row r="1126" spans="1:8" x14ac:dyDescent="0.3">
      <c r="A1126" t="str">
        <f t="shared" si="88"/>
        <v>Mayo de 2017</v>
      </c>
      <c r="B1126" s="1" t="s">
        <v>3506</v>
      </c>
      <c r="C1126" s="1" t="str">
        <f t="shared" si="89"/>
        <v>Mayo 27 de 2017</v>
      </c>
      <c r="D1126" s="3">
        <v>2913.47</v>
      </c>
      <c r="E1126" s="3">
        <v>1.8099999999999454</v>
      </c>
      <c r="F1126" t="str">
        <f t="shared" si="85"/>
        <v>2017</v>
      </c>
      <c r="G1126" t="str">
        <f t="shared" si="86"/>
        <v>Mayo</v>
      </c>
      <c r="H1126" t="str">
        <f t="shared" si="87"/>
        <v>27</v>
      </c>
    </row>
    <row r="1127" spans="1:8" x14ac:dyDescent="0.3">
      <c r="A1127" t="str">
        <f t="shared" si="88"/>
        <v>Mayo de 2017</v>
      </c>
      <c r="B1127" s="1" t="s">
        <v>3507</v>
      </c>
      <c r="C1127" s="1" t="str">
        <f t="shared" si="89"/>
        <v>Mayo 28 de 2017</v>
      </c>
      <c r="D1127" s="3">
        <v>2913.47</v>
      </c>
      <c r="E1127" s="3">
        <v>0</v>
      </c>
      <c r="F1127" t="str">
        <f t="shared" si="85"/>
        <v>2017</v>
      </c>
      <c r="G1127" t="str">
        <f t="shared" si="86"/>
        <v>Mayo</v>
      </c>
      <c r="H1127" t="str">
        <f t="shared" si="87"/>
        <v>28</v>
      </c>
    </row>
    <row r="1128" spans="1:8" x14ac:dyDescent="0.3">
      <c r="A1128" t="str">
        <f t="shared" si="88"/>
        <v>Mayo de 2017</v>
      </c>
      <c r="B1128" s="1" t="s">
        <v>3508</v>
      </c>
      <c r="C1128" s="1" t="str">
        <f t="shared" si="89"/>
        <v>Mayo 29 de 2017</v>
      </c>
      <c r="D1128" s="3">
        <v>2913.47</v>
      </c>
      <c r="E1128" s="3">
        <v>0</v>
      </c>
      <c r="F1128" t="str">
        <f t="shared" si="85"/>
        <v>2017</v>
      </c>
      <c r="G1128" t="str">
        <f t="shared" si="86"/>
        <v>Mayo</v>
      </c>
      <c r="H1128" t="str">
        <f t="shared" si="87"/>
        <v>29</v>
      </c>
    </row>
    <row r="1129" spans="1:8" x14ac:dyDescent="0.3">
      <c r="A1129" t="str">
        <f t="shared" si="88"/>
        <v>Mayo de 2017</v>
      </c>
      <c r="B1129" s="1" t="s">
        <v>3509</v>
      </c>
      <c r="C1129" s="1" t="str">
        <f t="shared" si="89"/>
        <v>Mayo 30 de 2017</v>
      </c>
      <c r="D1129" s="3">
        <v>2913.47</v>
      </c>
      <c r="E1129" s="3">
        <v>0</v>
      </c>
      <c r="F1129" t="str">
        <f t="shared" si="85"/>
        <v>2017</v>
      </c>
      <c r="G1129" t="str">
        <f t="shared" si="86"/>
        <v>Mayo</v>
      </c>
      <c r="H1129" t="str">
        <f t="shared" si="87"/>
        <v>30</v>
      </c>
    </row>
    <row r="1130" spans="1:8" x14ac:dyDescent="0.3">
      <c r="A1130" t="str">
        <f t="shared" si="88"/>
        <v>Mayo de 2017</v>
      </c>
      <c r="B1130" s="1" t="s">
        <v>3510</v>
      </c>
      <c r="C1130" s="1" t="str">
        <f t="shared" si="89"/>
        <v>Mayo 31 de 2017</v>
      </c>
      <c r="D1130" s="3">
        <v>2920.42</v>
      </c>
      <c r="E1130" s="3">
        <v>6.9500000000002728</v>
      </c>
      <c r="F1130" t="str">
        <f t="shared" si="85"/>
        <v>2017</v>
      </c>
      <c r="G1130" t="str">
        <f t="shared" si="86"/>
        <v>Mayo</v>
      </c>
      <c r="H1130" t="str">
        <f t="shared" si="87"/>
        <v>31</v>
      </c>
    </row>
    <row r="1131" spans="1:8" x14ac:dyDescent="0.3">
      <c r="A1131" t="str">
        <f t="shared" si="88"/>
        <v>Junio de 2017</v>
      </c>
      <c r="B1131" s="1" t="s">
        <v>3511</v>
      </c>
      <c r="C1131" s="1" t="str">
        <f t="shared" si="89"/>
        <v>Junio 1 de 2017</v>
      </c>
      <c r="D1131" s="3">
        <v>2921</v>
      </c>
      <c r="E1131" s="3">
        <v>0.57999999999992724</v>
      </c>
      <c r="F1131" t="str">
        <f t="shared" si="85"/>
        <v>2017</v>
      </c>
      <c r="G1131" t="str">
        <f t="shared" si="86"/>
        <v>Junio</v>
      </c>
      <c r="H1131" t="str">
        <f t="shared" si="87"/>
        <v>1</v>
      </c>
    </row>
    <row r="1132" spans="1:8" x14ac:dyDescent="0.3">
      <c r="A1132" t="str">
        <f t="shared" si="88"/>
        <v>Junio de 2017</v>
      </c>
      <c r="B1132" s="1" t="s">
        <v>3512</v>
      </c>
      <c r="C1132" s="1" t="str">
        <f t="shared" si="89"/>
        <v>Junio 2 de 2017</v>
      </c>
      <c r="D1132" s="3">
        <v>2895.73</v>
      </c>
      <c r="E1132" s="3">
        <v>-25.269999999999982</v>
      </c>
      <c r="F1132" t="str">
        <f t="shared" si="85"/>
        <v>2017</v>
      </c>
      <c r="G1132" t="str">
        <f t="shared" si="86"/>
        <v>Junio</v>
      </c>
      <c r="H1132" t="str">
        <f t="shared" si="87"/>
        <v>2</v>
      </c>
    </row>
    <row r="1133" spans="1:8" x14ac:dyDescent="0.3">
      <c r="A1133" t="str">
        <f t="shared" si="88"/>
        <v>Junio de 2017</v>
      </c>
      <c r="B1133" s="1" t="s">
        <v>3513</v>
      </c>
      <c r="C1133" s="1" t="str">
        <f t="shared" si="89"/>
        <v>Junio 3 de 2017</v>
      </c>
      <c r="D1133" s="3">
        <v>2894.72</v>
      </c>
      <c r="E1133" s="3">
        <v>-1.0100000000002183</v>
      </c>
      <c r="F1133" t="str">
        <f t="shared" si="85"/>
        <v>2017</v>
      </c>
      <c r="G1133" t="str">
        <f t="shared" si="86"/>
        <v>Junio</v>
      </c>
      <c r="H1133" t="str">
        <f t="shared" si="87"/>
        <v>3</v>
      </c>
    </row>
    <row r="1134" spans="1:8" x14ac:dyDescent="0.3">
      <c r="A1134" t="str">
        <f t="shared" si="88"/>
        <v>Junio de 2017</v>
      </c>
      <c r="B1134" s="1" t="s">
        <v>3514</v>
      </c>
      <c r="C1134" s="1" t="str">
        <f t="shared" si="89"/>
        <v>Junio 4 de 2017</v>
      </c>
      <c r="D1134" s="3">
        <v>2894.72</v>
      </c>
      <c r="E1134" s="3">
        <v>0</v>
      </c>
      <c r="F1134" t="str">
        <f t="shared" si="85"/>
        <v>2017</v>
      </c>
      <c r="G1134" t="str">
        <f t="shared" si="86"/>
        <v>Junio</v>
      </c>
      <c r="H1134" t="str">
        <f t="shared" si="87"/>
        <v>4</v>
      </c>
    </row>
    <row r="1135" spans="1:8" x14ac:dyDescent="0.3">
      <c r="A1135" t="str">
        <f t="shared" si="88"/>
        <v>Junio de 2017</v>
      </c>
      <c r="B1135" s="1" t="s">
        <v>3515</v>
      </c>
      <c r="C1135" s="1" t="str">
        <f t="shared" si="89"/>
        <v>Junio 5 de 2017</v>
      </c>
      <c r="D1135" s="3">
        <v>2894.72</v>
      </c>
      <c r="E1135" s="3">
        <v>0</v>
      </c>
      <c r="F1135" t="str">
        <f t="shared" si="85"/>
        <v>2017</v>
      </c>
      <c r="G1135" t="str">
        <f t="shared" si="86"/>
        <v>Junio</v>
      </c>
      <c r="H1135" t="str">
        <f t="shared" si="87"/>
        <v>5</v>
      </c>
    </row>
    <row r="1136" spans="1:8" x14ac:dyDescent="0.3">
      <c r="A1136" t="str">
        <f t="shared" si="88"/>
        <v>Junio de 2017</v>
      </c>
      <c r="B1136" s="1" t="s">
        <v>3516</v>
      </c>
      <c r="C1136" s="1" t="str">
        <f t="shared" si="89"/>
        <v>Junio 6 de 2017</v>
      </c>
      <c r="D1136" s="3">
        <v>2895.85</v>
      </c>
      <c r="E1136" s="3">
        <v>1.1300000000001091</v>
      </c>
      <c r="F1136" t="str">
        <f t="shared" si="85"/>
        <v>2017</v>
      </c>
      <c r="G1136" t="str">
        <f t="shared" si="86"/>
        <v>Junio</v>
      </c>
      <c r="H1136" t="str">
        <f t="shared" si="87"/>
        <v>6</v>
      </c>
    </row>
    <row r="1137" spans="1:8" x14ac:dyDescent="0.3">
      <c r="A1137" t="str">
        <f t="shared" si="88"/>
        <v>Junio de 2017</v>
      </c>
      <c r="B1137" s="1" t="s">
        <v>3517</v>
      </c>
      <c r="C1137" s="1" t="str">
        <f t="shared" si="89"/>
        <v>Junio 7 de 2017</v>
      </c>
      <c r="D1137" s="3">
        <v>2893.76</v>
      </c>
      <c r="E1137" s="3">
        <v>-2.0899999999996908</v>
      </c>
      <c r="F1137" t="str">
        <f t="shared" si="85"/>
        <v>2017</v>
      </c>
      <c r="G1137" t="str">
        <f t="shared" si="86"/>
        <v>Junio</v>
      </c>
      <c r="H1137" t="str">
        <f t="shared" si="87"/>
        <v>7</v>
      </c>
    </row>
    <row r="1138" spans="1:8" x14ac:dyDescent="0.3">
      <c r="A1138" t="str">
        <f t="shared" si="88"/>
        <v>Junio de 2017</v>
      </c>
      <c r="B1138" s="1" t="s">
        <v>3518</v>
      </c>
      <c r="C1138" s="1" t="str">
        <f t="shared" si="89"/>
        <v>Junio 8 de 2017</v>
      </c>
      <c r="D1138" s="3">
        <v>2907.1</v>
      </c>
      <c r="E1138" s="3">
        <v>13.339999999999691</v>
      </c>
      <c r="F1138" t="str">
        <f t="shared" si="85"/>
        <v>2017</v>
      </c>
      <c r="G1138" t="str">
        <f t="shared" si="86"/>
        <v>Junio</v>
      </c>
      <c r="H1138" t="str">
        <f t="shared" si="87"/>
        <v>8</v>
      </c>
    </row>
    <row r="1139" spans="1:8" x14ac:dyDescent="0.3">
      <c r="A1139" t="str">
        <f t="shared" si="88"/>
        <v>Junio de 2017</v>
      </c>
      <c r="B1139" s="1" t="s">
        <v>3519</v>
      </c>
      <c r="C1139" s="1" t="str">
        <f t="shared" si="89"/>
        <v>Junio 9 de 2017</v>
      </c>
      <c r="D1139" s="3">
        <v>2919.82</v>
      </c>
      <c r="E1139" s="3">
        <v>12.720000000000255</v>
      </c>
      <c r="F1139" t="str">
        <f t="shared" si="85"/>
        <v>2017</v>
      </c>
      <c r="G1139" t="str">
        <f t="shared" si="86"/>
        <v>Junio</v>
      </c>
      <c r="H1139" t="str">
        <f t="shared" si="87"/>
        <v>9</v>
      </c>
    </row>
    <row r="1140" spans="1:8" x14ac:dyDescent="0.3">
      <c r="A1140" t="str">
        <f t="shared" si="88"/>
        <v>Junio de 2017</v>
      </c>
      <c r="B1140" s="1" t="s">
        <v>3520</v>
      </c>
      <c r="C1140" s="1" t="str">
        <f t="shared" si="89"/>
        <v>Junio 10 de 2017</v>
      </c>
      <c r="D1140" s="3">
        <v>2919.58</v>
      </c>
      <c r="E1140" s="3">
        <v>-0.24000000000023647</v>
      </c>
      <c r="F1140" t="str">
        <f t="shared" si="85"/>
        <v>2017</v>
      </c>
      <c r="G1140" t="str">
        <f t="shared" si="86"/>
        <v>Junio</v>
      </c>
      <c r="H1140" t="str">
        <f t="shared" si="87"/>
        <v>10</v>
      </c>
    </row>
    <row r="1141" spans="1:8" x14ac:dyDescent="0.3">
      <c r="A1141" t="str">
        <f t="shared" si="88"/>
        <v>Junio de 2017</v>
      </c>
      <c r="B1141" s="1" t="s">
        <v>3521</v>
      </c>
      <c r="C1141" s="1" t="str">
        <f t="shared" si="89"/>
        <v>Junio 11 de 2017</v>
      </c>
      <c r="D1141" s="3">
        <v>2919.58</v>
      </c>
      <c r="E1141" s="3">
        <v>0</v>
      </c>
      <c r="F1141" t="str">
        <f t="shared" si="85"/>
        <v>2017</v>
      </c>
      <c r="G1141" t="str">
        <f t="shared" si="86"/>
        <v>Junio</v>
      </c>
      <c r="H1141" t="str">
        <f t="shared" si="87"/>
        <v>11</v>
      </c>
    </row>
    <row r="1142" spans="1:8" x14ac:dyDescent="0.3">
      <c r="A1142" t="str">
        <f t="shared" si="88"/>
        <v>Junio de 2017</v>
      </c>
      <c r="B1142" s="1" t="s">
        <v>3522</v>
      </c>
      <c r="C1142" s="1" t="str">
        <f t="shared" si="89"/>
        <v>Junio 12 de 2017</v>
      </c>
      <c r="D1142" s="3">
        <v>2919.58</v>
      </c>
      <c r="E1142" s="3">
        <v>0</v>
      </c>
      <c r="F1142" t="str">
        <f t="shared" si="85"/>
        <v>2017</v>
      </c>
      <c r="G1142" t="str">
        <f t="shared" si="86"/>
        <v>Junio</v>
      </c>
      <c r="H1142" t="str">
        <f t="shared" si="87"/>
        <v>12</v>
      </c>
    </row>
    <row r="1143" spans="1:8" x14ac:dyDescent="0.3">
      <c r="A1143" t="str">
        <f t="shared" si="88"/>
        <v>Junio de 2017</v>
      </c>
      <c r="B1143" s="1" t="s">
        <v>3523</v>
      </c>
      <c r="C1143" s="1" t="str">
        <f t="shared" si="89"/>
        <v>Junio 13 de 2017</v>
      </c>
      <c r="D1143" s="3">
        <v>2929.2</v>
      </c>
      <c r="E1143" s="3">
        <v>9.6199999999998909</v>
      </c>
      <c r="F1143" t="str">
        <f t="shared" si="85"/>
        <v>2017</v>
      </c>
      <c r="G1143" t="str">
        <f t="shared" si="86"/>
        <v>Junio</v>
      </c>
      <c r="H1143" t="str">
        <f t="shared" si="87"/>
        <v>13</v>
      </c>
    </row>
    <row r="1144" spans="1:8" x14ac:dyDescent="0.3">
      <c r="A1144" t="str">
        <f t="shared" si="88"/>
        <v>Junio de 2017</v>
      </c>
      <c r="B1144" s="1" t="s">
        <v>3524</v>
      </c>
      <c r="C1144" s="1" t="str">
        <f t="shared" si="89"/>
        <v>Junio 14 de 2017</v>
      </c>
      <c r="D1144" s="3">
        <v>2933.13</v>
      </c>
      <c r="E1144" s="3">
        <v>3.930000000000291</v>
      </c>
      <c r="F1144" t="str">
        <f t="shared" si="85"/>
        <v>2017</v>
      </c>
      <c r="G1144" t="str">
        <f t="shared" si="86"/>
        <v>Junio</v>
      </c>
      <c r="H1144" t="str">
        <f t="shared" si="87"/>
        <v>14</v>
      </c>
    </row>
    <row r="1145" spans="1:8" x14ac:dyDescent="0.3">
      <c r="A1145" t="str">
        <f t="shared" si="88"/>
        <v>Junio de 2017</v>
      </c>
      <c r="B1145" s="1" t="s">
        <v>3525</v>
      </c>
      <c r="C1145" s="1" t="str">
        <f t="shared" si="89"/>
        <v>Junio 15 de 2017</v>
      </c>
      <c r="D1145" s="3">
        <v>2924.75</v>
      </c>
      <c r="E1145" s="3">
        <v>-8.3800000000001091</v>
      </c>
      <c r="F1145" t="str">
        <f t="shared" si="85"/>
        <v>2017</v>
      </c>
      <c r="G1145" t="str">
        <f t="shared" si="86"/>
        <v>Junio</v>
      </c>
      <c r="H1145" t="str">
        <f t="shared" si="87"/>
        <v>15</v>
      </c>
    </row>
    <row r="1146" spans="1:8" x14ac:dyDescent="0.3">
      <c r="A1146" t="str">
        <f t="shared" si="88"/>
        <v>Junio de 2017</v>
      </c>
      <c r="B1146" s="1" t="s">
        <v>3526</v>
      </c>
      <c r="C1146" s="1" t="str">
        <f t="shared" si="89"/>
        <v>Junio 16 de 2017</v>
      </c>
      <c r="D1146" s="3">
        <v>2953.83</v>
      </c>
      <c r="E1146" s="3">
        <v>29.079999999999927</v>
      </c>
      <c r="F1146" t="str">
        <f t="shared" si="85"/>
        <v>2017</v>
      </c>
      <c r="G1146" t="str">
        <f t="shared" si="86"/>
        <v>Junio</v>
      </c>
      <c r="H1146" t="str">
        <f t="shared" si="87"/>
        <v>16</v>
      </c>
    </row>
    <row r="1147" spans="1:8" x14ac:dyDescent="0.3">
      <c r="A1147" t="str">
        <f t="shared" si="88"/>
        <v>Junio de 2017</v>
      </c>
      <c r="B1147" s="1" t="s">
        <v>3527</v>
      </c>
      <c r="C1147" s="1" t="str">
        <f t="shared" si="89"/>
        <v>Junio 17 de 2017</v>
      </c>
      <c r="D1147" s="3">
        <v>2961.68</v>
      </c>
      <c r="E1147" s="3">
        <v>7.8499999999999091</v>
      </c>
      <c r="F1147" t="str">
        <f t="shared" si="85"/>
        <v>2017</v>
      </c>
      <c r="G1147" t="str">
        <f t="shared" si="86"/>
        <v>Junio</v>
      </c>
      <c r="H1147" t="str">
        <f t="shared" si="87"/>
        <v>17</v>
      </c>
    </row>
    <row r="1148" spans="1:8" x14ac:dyDescent="0.3">
      <c r="A1148" t="str">
        <f t="shared" si="88"/>
        <v>Junio de 2017</v>
      </c>
      <c r="B1148" s="1" t="s">
        <v>3528</v>
      </c>
      <c r="C1148" s="1" t="str">
        <f t="shared" si="89"/>
        <v>Junio 18 de 2017</v>
      </c>
      <c r="D1148" s="3">
        <v>2961.68</v>
      </c>
      <c r="E1148" s="3">
        <v>0</v>
      </c>
      <c r="F1148" t="str">
        <f t="shared" si="85"/>
        <v>2017</v>
      </c>
      <c r="G1148" t="str">
        <f t="shared" si="86"/>
        <v>Junio</v>
      </c>
      <c r="H1148" t="str">
        <f t="shared" si="87"/>
        <v>18</v>
      </c>
    </row>
    <row r="1149" spans="1:8" x14ac:dyDescent="0.3">
      <c r="A1149" t="str">
        <f t="shared" si="88"/>
        <v>Junio de 2017</v>
      </c>
      <c r="B1149" s="1" t="s">
        <v>3529</v>
      </c>
      <c r="C1149" s="1" t="str">
        <f t="shared" si="89"/>
        <v>Junio 19 de 2017</v>
      </c>
      <c r="D1149" s="3">
        <v>2961.68</v>
      </c>
      <c r="E1149" s="3">
        <v>0</v>
      </c>
      <c r="F1149" t="str">
        <f t="shared" si="85"/>
        <v>2017</v>
      </c>
      <c r="G1149" t="str">
        <f t="shared" si="86"/>
        <v>Junio</v>
      </c>
      <c r="H1149" t="str">
        <f t="shared" si="87"/>
        <v>19</v>
      </c>
    </row>
    <row r="1150" spans="1:8" x14ac:dyDescent="0.3">
      <c r="A1150" t="str">
        <f t="shared" si="88"/>
        <v>Junio de 2017</v>
      </c>
      <c r="B1150" s="1" t="s">
        <v>3530</v>
      </c>
      <c r="C1150" s="1" t="str">
        <f t="shared" si="89"/>
        <v>Junio 20 de 2017</v>
      </c>
      <c r="D1150" s="3">
        <v>2961.68</v>
      </c>
      <c r="E1150" s="3">
        <v>0</v>
      </c>
      <c r="F1150" t="str">
        <f t="shared" si="85"/>
        <v>2017</v>
      </c>
      <c r="G1150" t="str">
        <f t="shared" si="86"/>
        <v>Junio</v>
      </c>
      <c r="H1150" t="str">
        <f t="shared" si="87"/>
        <v>20</v>
      </c>
    </row>
    <row r="1151" spans="1:8" x14ac:dyDescent="0.3">
      <c r="A1151" t="str">
        <f t="shared" si="88"/>
        <v>Junio de 2017</v>
      </c>
      <c r="B1151" s="1" t="s">
        <v>3531</v>
      </c>
      <c r="C1151" s="1" t="str">
        <f t="shared" si="89"/>
        <v>Junio 21 de 2017</v>
      </c>
      <c r="D1151" s="3">
        <v>3029.53</v>
      </c>
      <c r="E1151" s="3">
        <v>67.850000000000364</v>
      </c>
      <c r="F1151" t="str">
        <f t="shared" si="85"/>
        <v>2017</v>
      </c>
      <c r="G1151" t="str">
        <f t="shared" si="86"/>
        <v>Junio</v>
      </c>
      <c r="H1151" t="str">
        <f t="shared" si="87"/>
        <v>21</v>
      </c>
    </row>
    <row r="1152" spans="1:8" x14ac:dyDescent="0.3">
      <c r="A1152" t="str">
        <f t="shared" si="88"/>
        <v>Junio de 2017</v>
      </c>
      <c r="B1152" s="1" t="s">
        <v>3532</v>
      </c>
      <c r="C1152" s="1" t="str">
        <f t="shared" si="89"/>
        <v>Junio 22 de 2017</v>
      </c>
      <c r="D1152" s="3">
        <v>3053.9</v>
      </c>
      <c r="E1152" s="3">
        <v>24.369999999999891</v>
      </c>
      <c r="F1152" t="str">
        <f t="shared" si="85"/>
        <v>2017</v>
      </c>
      <c r="G1152" t="str">
        <f t="shared" si="86"/>
        <v>Junio</v>
      </c>
      <c r="H1152" t="str">
        <f t="shared" si="87"/>
        <v>22</v>
      </c>
    </row>
    <row r="1153" spans="1:8" x14ac:dyDescent="0.3">
      <c r="A1153" t="str">
        <f t="shared" si="88"/>
        <v>Junio de 2017</v>
      </c>
      <c r="B1153" s="1" t="s">
        <v>3533</v>
      </c>
      <c r="C1153" s="1" t="str">
        <f t="shared" si="89"/>
        <v>Junio 23 de 2017</v>
      </c>
      <c r="D1153" s="3">
        <v>3035.83</v>
      </c>
      <c r="E1153" s="3">
        <v>-18.070000000000164</v>
      </c>
      <c r="F1153" t="str">
        <f t="shared" si="85"/>
        <v>2017</v>
      </c>
      <c r="G1153" t="str">
        <f t="shared" si="86"/>
        <v>Junio</v>
      </c>
      <c r="H1153" t="str">
        <f t="shared" si="87"/>
        <v>23</v>
      </c>
    </row>
    <row r="1154" spans="1:8" x14ac:dyDescent="0.3">
      <c r="A1154" t="str">
        <f t="shared" si="88"/>
        <v>Junio de 2017</v>
      </c>
      <c r="B1154" s="1" t="s">
        <v>3534</v>
      </c>
      <c r="C1154" s="1" t="str">
        <f t="shared" si="89"/>
        <v>Junio 24 de 2017</v>
      </c>
      <c r="D1154" s="3">
        <v>3010.68</v>
      </c>
      <c r="E1154" s="3">
        <v>-25.150000000000091</v>
      </c>
      <c r="F1154" t="str">
        <f t="shared" ref="F1154:F1217" si="90">RIGHT(B1154,4)</f>
        <v>2017</v>
      </c>
      <c r="G1154" t="str">
        <f t="shared" ref="G1154:G1217" si="91">MID(B1154,FIND(" ",B1154,1)+1,FIND(" ",B1154,FIND(" ",B1154,1)+1)-FIND(" ",B1154,1)-1)</f>
        <v>Junio</v>
      </c>
      <c r="H1154" t="str">
        <f t="shared" ref="H1154:H1217" si="92">MID(B1154,1,FIND(" ",B1154,1)-1)</f>
        <v>24</v>
      </c>
    </row>
    <row r="1155" spans="1:8" x14ac:dyDescent="0.3">
      <c r="A1155" t="str">
        <f t="shared" ref="A1155:A1218" si="93">_xlfn.CONCAT(G1155," de ",F1155)</f>
        <v>Junio de 2017</v>
      </c>
      <c r="B1155" s="1" t="s">
        <v>3535</v>
      </c>
      <c r="C1155" s="1" t="str">
        <f t="shared" ref="C1155:C1218" si="94">_xlfn.CONCAT(G1155," ",H1155," de ",F1155)</f>
        <v>Junio 25 de 2017</v>
      </c>
      <c r="D1155" s="3">
        <v>3010.68</v>
      </c>
      <c r="E1155" s="3">
        <v>0</v>
      </c>
      <c r="F1155" t="str">
        <f t="shared" si="90"/>
        <v>2017</v>
      </c>
      <c r="G1155" t="str">
        <f t="shared" si="91"/>
        <v>Junio</v>
      </c>
      <c r="H1155" t="str">
        <f t="shared" si="92"/>
        <v>25</v>
      </c>
    </row>
    <row r="1156" spans="1:8" x14ac:dyDescent="0.3">
      <c r="A1156" t="str">
        <f t="shared" si="93"/>
        <v>Junio de 2017</v>
      </c>
      <c r="B1156" s="1" t="s">
        <v>3536</v>
      </c>
      <c r="C1156" s="1" t="str">
        <f t="shared" si="94"/>
        <v>Junio 26 de 2017</v>
      </c>
      <c r="D1156" s="3">
        <v>3010.68</v>
      </c>
      <c r="E1156" s="3">
        <v>0</v>
      </c>
      <c r="F1156" t="str">
        <f t="shared" si="90"/>
        <v>2017</v>
      </c>
      <c r="G1156" t="str">
        <f t="shared" si="91"/>
        <v>Junio</v>
      </c>
      <c r="H1156" t="str">
        <f t="shared" si="92"/>
        <v>26</v>
      </c>
    </row>
    <row r="1157" spans="1:8" x14ac:dyDescent="0.3">
      <c r="A1157" t="str">
        <f t="shared" si="93"/>
        <v>Junio de 2017</v>
      </c>
      <c r="B1157" s="1" t="s">
        <v>3537</v>
      </c>
      <c r="C1157" s="1" t="str">
        <f t="shared" si="94"/>
        <v>Junio 27 de 2017</v>
      </c>
      <c r="D1157" s="3">
        <v>3010.68</v>
      </c>
      <c r="E1157" s="3">
        <v>0</v>
      </c>
      <c r="F1157" t="str">
        <f t="shared" si="90"/>
        <v>2017</v>
      </c>
      <c r="G1157" t="str">
        <f t="shared" si="91"/>
        <v>Junio</v>
      </c>
      <c r="H1157" t="str">
        <f t="shared" si="92"/>
        <v>27</v>
      </c>
    </row>
    <row r="1158" spans="1:8" x14ac:dyDescent="0.3">
      <c r="A1158" t="str">
        <f t="shared" si="93"/>
        <v>Junio de 2017</v>
      </c>
      <c r="B1158" s="1" t="s">
        <v>3538</v>
      </c>
      <c r="C1158" s="1" t="str">
        <f t="shared" si="94"/>
        <v>Junio 28 de 2017</v>
      </c>
      <c r="D1158" s="3">
        <v>3025.28</v>
      </c>
      <c r="E1158" s="3">
        <v>14.600000000000364</v>
      </c>
      <c r="F1158" t="str">
        <f t="shared" si="90"/>
        <v>2017</v>
      </c>
      <c r="G1158" t="str">
        <f t="shared" si="91"/>
        <v>Junio</v>
      </c>
      <c r="H1158" t="str">
        <f t="shared" si="92"/>
        <v>28</v>
      </c>
    </row>
    <row r="1159" spans="1:8" x14ac:dyDescent="0.3">
      <c r="A1159" t="str">
        <f t="shared" si="93"/>
        <v>Junio de 2017</v>
      </c>
      <c r="B1159" s="1" t="s">
        <v>3539</v>
      </c>
      <c r="C1159" s="1" t="str">
        <f t="shared" si="94"/>
        <v>Junio 29 de 2017</v>
      </c>
      <c r="D1159" s="3">
        <v>3023.64</v>
      </c>
      <c r="E1159" s="3">
        <v>-1.6400000000003274</v>
      </c>
      <c r="F1159" t="str">
        <f t="shared" si="90"/>
        <v>2017</v>
      </c>
      <c r="G1159" t="str">
        <f t="shared" si="91"/>
        <v>Junio</v>
      </c>
      <c r="H1159" t="str">
        <f t="shared" si="92"/>
        <v>29</v>
      </c>
    </row>
    <row r="1160" spans="1:8" x14ac:dyDescent="0.3">
      <c r="A1160" t="str">
        <f t="shared" si="93"/>
        <v>Junio de 2017</v>
      </c>
      <c r="B1160" s="1" t="s">
        <v>3540</v>
      </c>
      <c r="C1160" s="1" t="str">
        <f t="shared" si="94"/>
        <v>Junio 30 de 2017</v>
      </c>
      <c r="D1160" s="3">
        <v>3038.26</v>
      </c>
      <c r="E1160" s="3">
        <v>14.620000000000346</v>
      </c>
      <c r="F1160" t="str">
        <f t="shared" si="90"/>
        <v>2017</v>
      </c>
      <c r="G1160" t="str">
        <f t="shared" si="91"/>
        <v>Junio</v>
      </c>
      <c r="H1160" t="str">
        <f t="shared" si="92"/>
        <v>30</v>
      </c>
    </row>
    <row r="1161" spans="1:8" x14ac:dyDescent="0.3">
      <c r="A1161" t="str">
        <f t="shared" si="93"/>
        <v>Julio de 2017</v>
      </c>
      <c r="B1161" s="1" t="s">
        <v>3541</v>
      </c>
      <c r="C1161" s="1" t="str">
        <f t="shared" si="94"/>
        <v>Julio 1 de 2017</v>
      </c>
      <c r="D1161" s="3">
        <v>3050.43</v>
      </c>
      <c r="E1161" s="3">
        <v>12.169999999999618</v>
      </c>
      <c r="F1161" t="str">
        <f t="shared" si="90"/>
        <v>2017</v>
      </c>
      <c r="G1161" t="str">
        <f t="shared" si="91"/>
        <v>Julio</v>
      </c>
      <c r="H1161" t="str">
        <f t="shared" si="92"/>
        <v>1</v>
      </c>
    </row>
    <row r="1162" spans="1:8" x14ac:dyDescent="0.3">
      <c r="A1162" t="str">
        <f t="shared" si="93"/>
        <v>Julio de 2017</v>
      </c>
      <c r="B1162" s="1" t="s">
        <v>3542</v>
      </c>
      <c r="C1162" s="1" t="str">
        <f t="shared" si="94"/>
        <v>Julio 2 de 2017</v>
      </c>
      <c r="D1162" s="3">
        <v>3050.43</v>
      </c>
      <c r="E1162" s="3">
        <v>0</v>
      </c>
      <c r="F1162" t="str">
        <f t="shared" si="90"/>
        <v>2017</v>
      </c>
      <c r="G1162" t="str">
        <f t="shared" si="91"/>
        <v>Julio</v>
      </c>
      <c r="H1162" t="str">
        <f t="shared" si="92"/>
        <v>2</v>
      </c>
    </row>
    <row r="1163" spans="1:8" x14ac:dyDescent="0.3">
      <c r="A1163" t="str">
        <f t="shared" si="93"/>
        <v>Julio de 2017</v>
      </c>
      <c r="B1163" s="1" t="s">
        <v>3543</v>
      </c>
      <c r="C1163" s="1" t="str">
        <f t="shared" si="94"/>
        <v>Julio 3 de 2017</v>
      </c>
      <c r="D1163" s="3">
        <v>3050.43</v>
      </c>
      <c r="E1163" s="3">
        <v>0</v>
      </c>
      <c r="F1163" t="str">
        <f t="shared" si="90"/>
        <v>2017</v>
      </c>
      <c r="G1163" t="str">
        <f t="shared" si="91"/>
        <v>Julio</v>
      </c>
      <c r="H1163" t="str">
        <f t="shared" si="92"/>
        <v>3</v>
      </c>
    </row>
    <row r="1164" spans="1:8" x14ac:dyDescent="0.3">
      <c r="A1164" t="str">
        <f t="shared" si="93"/>
        <v>Julio de 2017</v>
      </c>
      <c r="B1164" s="1" t="s">
        <v>3544</v>
      </c>
      <c r="C1164" s="1" t="str">
        <f t="shared" si="94"/>
        <v>Julio 4 de 2017</v>
      </c>
      <c r="D1164" s="3">
        <v>3050.43</v>
      </c>
      <c r="E1164" s="3">
        <v>0</v>
      </c>
      <c r="F1164" t="str">
        <f t="shared" si="90"/>
        <v>2017</v>
      </c>
      <c r="G1164" t="str">
        <f t="shared" si="91"/>
        <v>Julio</v>
      </c>
      <c r="H1164" t="str">
        <f t="shared" si="92"/>
        <v>4</v>
      </c>
    </row>
    <row r="1165" spans="1:8" x14ac:dyDescent="0.3">
      <c r="A1165" t="str">
        <f t="shared" si="93"/>
        <v>Julio de 2017</v>
      </c>
      <c r="B1165" s="1" t="s">
        <v>3545</v>
      </c>
      <c r="C1165" s="1" t="str">
        <f t="shared" si="94"/>
        <v>Julio 5 de 2017</v>
      </c>
      <c r="D1165" s="3">
        <v>3050.43</v>
      </c>
      <c r="E1165" s="3">
        <v>0</v>
      </c>
      <c r="F1165" t="str">
        <f t="shared" si="90"/>
        <v>2017</v>
      </c>
      <c r="G1165" t="str">
        <f t="shared" si="91"/>
        <v>Julio</v>
      </c>
      <c r="H1165" t="str">
        <f t="shared" si="92"/>
        <v>5</v>
      </c>
    </row>
    <row r="1166" spans="1:8" x14ac:dyDescent="0.3">
      <c r="A1166" t="str">
        <f t="shared" si="93"/>
        <v>Julio de 2017</v>
      </c>
      <c r="B1166" s="1" t="s">
        <v>3546</v>
      </c>
      <c r="C1166" s="1" t="str">
        <f t="shared" si="94"/>
        <v>Julio 6 de 2017</v>
      </c>
      <c r="D1166" s="3">
        <v>3068.93</v>
      </c>
      <c r="E1166" s="3">
        <v>18.5</v>
      </c>
      <c r="F1166" t="str">
        <f t="shared" si="90"/>
        <v>2017</v>
      </c>
      <c r="G1166" t="str">
        <f t="shared" si="91"/>
        <v>Julio</v>
      </c>
      <c r="H1166" t="str">
        <f t="shared" si="92"/>
        <v>6</v>
      </c>
    </row>
    <row r="1167" spans="1:8" x14ac:dyDescent="0.3">
      <c r="A1167" t="str">
        <f t="shared" si="93"/>
        <v>Julio de 2017</v>
      </c>
      <c r="B1167" s="1" t="s">
        <v>3547</v>
      </c>
      <c r="C1167" s="1" t="str">
        <f t="shared" si="94"/>
        <v>Julio 7 de 2017</v>
      </c>
      <c r="D1167" s="3">
        <v>3084.19</v>
      </c>
      <c r="E1167" s="3">
        <v>15.260000000000218</v>
      </c>
      <c r="F1167" t="str">
        <f t="shared" si="90"/>
        <v>2017</v>
      </c>
      <c r="G1167" t="str">
        <f t="shared" si="91"/>
        <v>Julio</v>
      </c>
      <c r="H1167" t="str">
        <f t="shared" si="92"/>
        <v>7</v>
      </c>
    </row>
    <row r="1168" spans="1:8" x14ac:dyDescent="0.3">
      <c r="A1168" t="str">
        <f t="shared" si="93"/>
        <v>Julio de 2017</v>
      </c>
      <c r="B1168" s="1" t="s">
        <v>3548</v>
      </c>
      <c r="C1168" s="1" t="str">
        <f t="shared" si="94"/>
        <v>Julio 8 de 2017</v>
      </c>
      <c r="D1168" s="3">
        <v>3092.65</v>
      </c>
      <c r="E1168" s="3">
        <v>8.4600000000000364</v>
      </c>
      <c r="F1168" t="str">
        <f t="shared" si="90"/>
        <v>2017</v>
      </c>
      <c r="G1168" t="str">
        <f t="shared" si="91"/>
        <v>Julio</v>
      </c>
      <c r="H1168" t="str">
        <f t="shared" si="92"/>
        <v>8</v>
      </c>
    </row>
    <row r="1169" spans="1:8" x14ac:dyDescent="0.3">
      <c r="A1169" t="str">
        <f t="shared" si="93"/>
        <v>Julio de 2017</v>
      </c>
      <c r="B1169" s="1" t="s">
        <v>3549</v>
      </c>
      <c r="C1169" s="1" t="str">
        <f t="shared" si="94"/>
        <v>Julio 9 de 2017</v>
      </c>
      <c r="D1169" s="3">
        <v>3092.65</v>
      </c>
      <c r="E1169" s="3">
        <v>0</v>
      </c>
      <c r="F1169" t="str">
        <f t="shared" si="90"/>
        <v>2017</v>
      </c>
      <c r="G1169" t="str">
        <f t="shared" si="91"/>
        <v>Julio</v>
      </c>
      <c r="H1169" t="str">
        <f t="shared" si="92"/>
        <v>9</v>
      </c>
    </row>
    <row r="1170" spans="1:8" x14ac:dyDescent="0.3">
      <c r="A1170" t="str">
        <f t="shared" si="93"/>
        <v>Julio de 2017</v>
      </c>
      <c r="B1170" s="1" t="s">
        <v>3550</v>
      </c>
      <c r="C1170" s="1" t="str">
        <f t="shared" si="94"/>
        <v>Julio 10 de 2017</v>
      </c>
      <c r="D1170" s="3">
        <v>3092.65</v>
      </c>
      <c r="E1170" s="3">
        <v>0</v>
      </c>
      <c r="F1170" t="str">
        <f t="shared" si="90"/>
        <v>2017</v>
      </c>
      <c r="G1170" t="str">
        <f t="shared" si="91"/>
        <v>Julio</v>
      </c>
      <c r="H1170" t="str">
        <f t="shared" si="92"/>
        <v>10</v>
      </c>
    </row>
    <row r="1171" spans="1:8" x14ac:dyDescent="0.3">
      <c r="A1171" t="str">
        <f t="shared" si="93"/>
        <v>Julio de 2017</v>
      </c>
      <c r="B1171" s="1" t="s">
        <v>3551</v>
      </c>
      <c r="C1171" s="1" t="str">
        <f t="shared" si="94"/>
        <v>Julio 11 de 2017</v>
      </c>
      <c r="D1171" s="3">
        <v>3067.33</v>
      </c>
      <c r="E1171" s="3">
        <v>-25.320000000000164</v>
      </c>
      <c r="F1171" t="str">
        <f t="shared" si="90"/>
        <v>2017</v>
      </c>
      <c r="G1171" t="str">
        <f t="shared" si="91"/>
        <v>Julio</v>
      </c>
      <c r="H1171" t="str">
        <f t="shared" si="92"/>
        <v>11</v>
      </c>
    </row>
    <row r="1172" spans="1:8" x14ac:dyDescent="0.3">
      <c r="A1172" t="str">
        <f t="shared" si="93"/>
        <v>Julio de 2017</v>
      </c>
      <c r="B1172" s="1" t="s">
        <v>3552</v>
      </c>
      <c r="C1172" s="1" t="str">
        <f t="shared" si="94"/>
        <v>Julio 12 de 2017</v>
      </c>
      <c r="D1172" s="3">
        <v>3067.73</v>
      </c>
      <c r="E1172" s="3">
        <v>0.40000000000009095</v>
      </c>
      <c r="F1172" t="str">
        <f t="shared" si="90"/>
        <v>2017</v>
      </c>
      <c r="G1172" t="str">
        <f t="shared" si="91"/>
        <v>Julio</v>
      </c>
      <c r="H1172" t="str">
        <f t="shared" si="92"/>
        <v>12</v>
      </c>
    </row>
    <row r="1173" spans="1:8" x14ac:dyDescent="0.3">
      <c r="A1173" t="str">
        <f t="shared" si="93"/>
        <v>Julio de 2017</v>
      </c>
      <c r="B1173" s="1" t="s">
        <v>3553</v>
      </c>
      <c r="C1173" s="1" t="str">
        <f t="shared" si="94"/>
        <v>Julio 13 de 2017</v>
      </c>
      <c r="D1173" s="3">
        <v>3052.3</v>
      </c>
      <c r="E1173" s="3">
        <v>-15.429999999999836</v>
      </c>
      <c r="F1173" t="str">
        <f t="shared" si="90"/>
        <v>2017</v>
      </c>
      <c r="G1173" t="str">
        <f t="shared" si="91"/>
        <v>Julio</v>
      </c>
      <c r="H1173" t="str">
        <f t="shared" si="92"/>
        <v>13</v>
      </c>
    </row>
    <row r="1174" spans="1:8" x14ac:dyDescent="0.3">
      <c r="A1174" t="str">
        <f t="shared" si="93"/>
        <v>Julio de 2017</v>
      </c>
      <c r="B1174" s="1" t="s">
        <v>3554</v>
      </c>
      <c r="C1174" s="1" t="str">
        <f t="shared" si="94"/>
        <v>Julio 14 de 2017</v>
      </c>
      <c r="D1174" s="3">
        <v>3043.6</v>
      </c>
      <c r="E1174" s="3">
        <v>-8.7000000000002728</v>
      </c>
      <c r="F1174" t="str">
        <f t="shared" si="90"/>
        <v>2017</v>
      </c>
      <c r="G1174" t="str">
        <f t="shared" si="91"/>
        <v>Julio</v>
      </c>
      <c r="H1174" t="str">
        <f t="shared" si="92"/>
        <v>14</v>
      </c>
    </row>
    <row r="1175" spans="1:8" x14ac:dyDescent="0.3">
      <c r="A1175" t="str">
        <f t="shared" si="93"/>
        <v>Julio de 2017</v>
      </c>
      <c r="B1175" s="1" t="s">
        <v>3555</v>
      </c>
      <c r="C1175" s="1" t="str">
        <f t="shared" si="94"/>
        <v>Julio 15 de 2017</v>
      </c>
      <c r="D1175" s="3">
        <v>3019.56</v>
      </c>
      <c r="E1175" s="3">
        <v>-24.039999999999964</v>
      </c>
      <c r="F1175" t="str">
        <f t="shared" si="90"/>
        <v>2017</v>
      </c>
      <c r="G1175" t="str">
        <f t="shared" si="91"/>
        <v>Julio</v>
      </c>
      <c r="H1175" t="str">
        <f t="shared" si="92"/>
        <v>15</v>
      </c>
    </row>
    <row r="1176" spans="1:8" x14ac:dyDescent="0.3">
      <c r="A1176" t="str">
        <f t="shared" si="93"/>
        <v>Julio de 2017</v>
      </c>
      <c r="B1176" s="1" t="s">
        <v>3556</v>
      </c>
      <c r="C1176" s="1" t="str">
        <f t="shared" si="94"/>
        <v>Julio 16 de 2017</v>
      </c>
      <c r="D1176" s="3">
        <v>3019.56</v>
      </c>
      <c r="E1176" s="3">
        <v>0</v>
      </c>
      <c r="F1176" t="str">
        <f t="shared" si="90"/>
        <v>2017</v>
      </c>
      <c r="G1176" t="str">
        <f t="shared" si="91"/>
        <v>Julio</v>
      </c>
      <c r="H1176" t="str">
        <f t="shared" si="92"/>
        <v>16</v>
      </c>
    </row>
    <row r="1177" spans="1:8" x14ac:dyDescent="0.3">
      <c r="A1177" t="str">
        <f t="shared" si="93"/>
        <v>Julio de 2017</v>
      </c>
      <c r="B1177" s="1" t="s">
        <v>3557</v>
      </c>
      <c r="C1177" s="1" t="str">
        <f t="shared" si="94"/>
        <v>Julio 17 de 2017</v>
      </c>
      <c r="D1177" s="3">
        <v>3019.56</v>
      </c>
      <c r="E1177" s="3">
        <v>0</v>
      </c>
      <c r="F1177" t="str">
        <f t="shared" si="90"/>
        <v>2017</v>
      </c>
      <c r="G1177" t="str">
        <f t="shared" si="91"/>
        <v>Julio</v>
      </c>
      <c r="H1177" t="str">
        <f t="shared" si="92"/>
        <v>17</v>
      </c>
    </row>
    <row r="1178" spans="1:8" x14ac:dyDescent="0.3">
      <c r="A1178" t="str">
        <f t="shared" si="93"/>
        <v>Julio de 2017</v>
      </c>
      <c r="B1178" s="1" t="s">
        <v>3558</v>
      </c>
      <c r="C1178" s="1" t="str">
        <f t="shared" si="94"/>
        <v>Julio 18 de 2017</v>
      </c>
      <c r="D1178" s="3">
        <v>3030.6</v>
      </c>
      <c r="E1178" s="3">
        <v>11.039999999999964</v>
      </c>
      <c r="F1178" t="str">
        <f t="shared" si="90"/>
        <v>2017</v>
      </c>
      <c r="G1178" t="str">
        <f t="shared" si="91"/>
        <v>Julio</v>
      </c>
      <c r="H1178" t="str">
        <f t="shared" si="92"/>
        <v>18</v>
      </c>
    </row>
    <row r="1179" spans="1:8" x14ac:dyDescent="0.3">
      <c r="A1179" t="str">
        <f t="shared" si="93"/>
        <v>Julio de 2017</v>
      </c>
      <c r="B1179" s="1" t="s">
        <v>3559</v>
      </c>
      <c r="C1179" s="1" t="str">
        <f t="shared" si="94"/>
        <v>Julio 19 de 2017</v>
      </c>
      <c r="D1179" s="3">
        <v>3013.26</v>
      </c>
      <c r="E1179" s="3">
        <v>-17.339999999999691</v>
      </c>
      <c r="F1179" t="str">
        <f t="shared" si="90"/>
        <v>2017</v>
      </c>
      <c r="G1179" t="str">
        <f t="shared" si="91"/>
        <v>Julio</v>
      </c>
      <c r="H1179" t="str">
        <f t="shared" si="92"/>
        <v>19</v>
      </c>
    </row>
    <row r="1180" spans="1:8" x14ac:dyDescent="0.3">
      <c r="A1180" t="str">
        <f t="shared" si="93"/>
        <v>Julio de 2017</v>
      </c>
      <c r="B1180" s="1" t="s">
        <v>3560</v>
      </c>
      <c r="C1180" s="1" t="str">
        <f t="shared" si="94"/>
        <v>Julio 20 de 2017</v>
      </c>
      <c r="D1180" s="3">
        <v>3010</v>
      </c>
      <c r="E1180" s="3">
        <v>-3.2600000000002183</v>
      </c>
      <c r="F1180" t="str">
        <f t="shared" si="90"/>
        <v>2017</v>
      </c>
      <c r="G1180" t="str">
        <f t="shared" si="91"/>
        <v>Julio</v>
      </c>
      <c r="H1180" t="str">
        <f t="shared" si="92"/>
        <v>20</v>
      </c>
    </row>
    <row r="1181" spans="1:8" x14ac:dyDescent="0.3">
      <c r="A1181" t="str">
        <f t="shared" si="93"/>
        <v>Julio de 2017</v>
      </c>
      <c r="B1181" s="1" t="s">
        <v>3561</v>
      </c>
      <c r="C1181" s="1" t="str">
        <f t="shared" si="94"/>
        <v>Julio 21 de 2017</v>
      </c>
      <c r="D1181" s="3">
        <v>3010</v>
      </c>
      <c r="E1181" s="3">
        <v>0</v>
      </c>
      <c r="F1181" t="str">
        <f t="shared" si="90"/>
        <v>2017</v>
      </c>
      <c r="G1181" t="str">
        <f t="shared" si="91"/>
        <v>Julio</v>
      </c>
      <c r="H1181" t="str">
        <f t="shared" si="92"/>
        <v>21</v>
      </c>
    </row>
    <row r="1182" spans="1:8" x14ac:dyDescent="0.3">
      <c r="A1182" t="str">
        <f t="shared" si="93"/>
        <v>Julio de 2017</v>
      </c>
      <c r="B1182" s="1" t="s">
        <v>3562</v>
      </c>
      <c r="C1182" s="1" t="str">
        <f t="shared" si="94"/>
        <v>Julio 22 de 2017</v>
      </c>
      <c r="D1182" s="3">
        <v>3010.77</v>
      </c>
      <c r="E1182" s="3">
        <v>0.76999999999998181</v>
      </c>
      <c r="F1182" t="str">
        <f t="shared" si="90"/>
        <v>2017</v>
      </c>
      <c r="G1182" t="str">
        <f t="shared" si="91"/>
        <v>Julio</v>
      </c>
      <c r="H1182" t="str">
        <f t="shared" si="92"/>
        <v>22</v>
      </c>
    </row>
    <row r="1183" spans="1:8" x14ac:dyDescent="0.3">
      <c r="A1183" t="str">
        <f t="shared" si="93"/>
        <v>Julio de 2017</v>
      </c>
      <c r="B1183" s="1" t="s">
        <v>3563</v>
      </c>
      <c r="C1183" s="1" t="str">
        <f t="shared" si="94"/>
        <v>Julio 23 de 2017</v>
      </c>
      <c r="D1183" s="3">
        <v>3010.77</v>
      </c>
      <c r="E1183" s="3">
        <v>0</v>
      </c>
      <c r="F1183" t="str">
        <f t="shared" si="90"/>
        <v>2017</v>
      </c>
      <c r="G1183" t="str">
        <f t="shared" si="91"/>
        <v>Julio</v>
      </c>
      <c r="H1183" t="str">
        <f t="shared" si="92"/>
        <v>23</v>
      </c>
    </row>
    <row r="1184" spans="1:8" x14ac:dyDescent="0.3">
      <c r="A1184" t="str">
        <f t="shared" si="93"/>
        <v>Julio de 2017</v>
      </c>
      <c r="B1184" s="1" t="s">
        <v>3564</v>
      </c>
      <c r="C1184" s="1" t="str">
        <f t="shared" si="94"/>
        <v>Julio 24 de 2017</v>
      </c>
      <c r="D1184" s="3">
        <v>3010.77</v>
      </c>
      <c r="E1184" s="3">
        <v>0</v>
      </c>
      <c r="F1184" t="str">
        <f t="shared" si="90"/>
        <v>2017</v>
      </c>
      <c r="G1184" t="str">
        <f t="shared" si="91"/>
        <v>Julio</v>
      </c>
      <c r="H1184" t="str">
        <f t="shared" si="92"/>
        <v>24</v>
      </c>
    </row>
    <row r="1185" spans="1:8" x14ac:dyDescent="0.3">
      <c r="A1185" t="str">
        <f t="shared" si="93"/>
        <v>Julio de 2017</v>
      </c>
      <c r="B1185" s="1" t="s">
        <v>3565</v>
      </c>
      <c r="C1185" s="1" t="str">
        <f t="shared" si="94"/>
        <v>Julio 25 de 2017</v>
      </c>
      <c r="D1185" s="3">
        <v>3023.67</v>
      </c>
      <c r="E1185" s="3">
        <v>12.900000000000091</v>
      </c>
      <c r="F1185" t="str">
        <f t="shared" si="90"/>
        <v>2017</v>
      </c>
      <c r="G1185" t="str">
        <f t="shared" si="91"/>
        <v>Julio</v>
      </c>
      <c r="H1185" t="str">
        <f t="shared" si="92"/>
        <v>25</v>
      </c>
    </row>
    <row r="1186" spans="1:8" x14ac:dyDescent="0.3">
      <c r="A1186" t="str">
        <f t="shared" si="93"/>
        <v>Julio de 2017</v>
      </c>
      <c r="B1186" s="1" t="s">
        <v>3566</v>
      </c>
      <c r="C1186" s="1" t="str">
        <f t="shared" si="94"/>
        <v>Julio 26 de 2017</v>
      </c>
      <c r="D1186" s="3">
        <v>3026.55</v>
      </c>
      <c r="E1186" s="3">
        <v>2.8800000000001091</v>
      </c>
      <c r="F1186" t="str">
        <f t="shared" si="90"/>
        <v>2017</v>
      </c>
      <c r="G1186" t="str">
        <f t="shared" si="91"/>
        <v>Julio</v>
      </c>
      <c r="H1186" t="str">
        <f t="shared" si="92"/>
        <v>26</v>
      </c>
    </row>
    <row r="1187" spans="1:8" x14ac:dyDescent="0.3">
      <c r="A1187" t="str">
        <f t="shared" si="93"/>
        <v>Julio de 2017</v>
      </c>
      <c r="B1187" s="1" t="s">
        <v>3567</v>
      </c>
      <c r="C1187" s="1" t="str">
        <f t="shared" si="94"/>
        <v>Julio 27 de 2017</v>
      </c>
      <c r="D1187" s="3">
        <v>3026.22</v>
      </c>
      <c r="E1187" s="3">
        <v>-0.33000000000038199</v>
      </c>
      <c r="F1187" t="str">
        <f t="shared" si="90"/>
        <v>2017</v>
      </c>
      <c r="G1187" t="str">
        <f t="shared" si="91"/>
        <v>Julio</v>
      </c>
      <c r="H1187" t="str">
        <f t="shared" si="92"/>
        <v>27</v>
      </c>
    </row>
    <row r="1188" spans="1:8" x14ac:dyDescent="0.3">
      <c r="A1188" t="str">
        <f t="shared" si="93"/>
        <v>Julio de 2017</v>
      </c>
      <c r="B1188" s="1" t="s">
        <v>3568</v>
      </c>
      <c r="C1188" s="1" t="str">
        <f t="shared" si="94"/>
        <v>Julio 28 de 2017</v>
      </c>
      <c r="D1188" s="3">
        <v>3002.94</v>
      </c>
      <c r="E1188" s="3">
        <v>-23.279999999999745</v>
      </c>
      <c r="F1188" t="str">
        <f t="shared" si="90"/>
        <v>2017</v>
      </c>
      <c r="G1188" t="str">
        <f t="shared" si="91"/>
        <v>Julio</v>
      </c>
      <c r="H1188" t="str">
        <f t="shared" si="92"/>
        <v>28</v>
      </c>
    </row>
    <row r="1189" spans="1:8" x14ac:dyDescent="0.3">
      <c r="A1189" t="str">
        <f t="shared" si="93"/>
        <v>Julio de 2017</v>
      </c>
      <c r="B1189" s="1" t="s">
        <v>3569</v>
      </c>
      <c r="C1189" s="1" t="str">
        <f t="shared" si="94"/>
        <v>Julio 29 de 2017</v>
      </c>
      <c r="D1189" s="3">
        <v>2995.23</v>
      </c>
      <c r="E1189" s="3">
        <v>-7.7100000000000364</v>
      </c>
      <c r="F1189" t="str">
        <f t="shared" si="90"/>
        <v>2017</v>
      </c>
      <c r="G1189" t="str">
        <f t="shared" si="91"/>
        <v>Julio</v>
      </c>
      <c r="H1189" t="str">
        <f t="shared" si="92"/>
        <v>29</v>
      </c>
    </row>
    <row r="1190" spans="1:8" x14ac:dyDescent="0.3">
      <c r="A1190" t="str">
        <f t="shared" si="93"/>
        <v>Julio de 2017</v>
      </c>
      <c r="B1190" s="1" t="s">
        <v>3570</v>
      </c>
      <c r="C1190" s="1" t="str">
        <f t="shared" si="94"/>
        <v>Julio 30 de 2017</v>
      </c>
      <c r="D1190" s="3">
        <v>2995.23</v>
      </c>
      <c r="E1190" s="3">
        <v>0</v>
      </c>
      <c r="F1190" t="str">
        <f t="shared" si="90"/>
        <v>2017</v>
      </c>
      <c r="G1190" t="str">
        <f t="shared" si="91"/>
        <v>Julio</v>
      </c>
      <c r="H1190" t="str">
        <f t="shared" si="92"/>
        <v>30</v>
      </c>
    </row>
    <row r="1191" spans="1:8" x14ac:dyDescent="0.3">
      <c r="A1191" t="str">
        <f t="shared" si="93"/>
        <v>Julio de 2017</v>
      </c>
      <c r="B1191" s="1" t="s">
        <v>3571</v>
      </c>
      <c r="C1191" s="1" t="str">
        <f t="shared" si="94"/>
        <v>Julio 31 de 2017</v>
      </c>
      <c r="D1191" s="3">
        <v>2995.23</v>
      </c>
      <c r="E1191" s="3">
        <v>0</v>
      </c>
      <c r="F1191" t="str">
        <f t="shared" si="90"/>
        <v>2017</v>
      </c>
      <c r="G1191" t="str">
        <f t="shared" si="91"/>
        <v>Julio</v>
      </c>
      <c r="H1191" t="str">
        <f t="shared" si="92"/>
        <v>31</v>
      </c>
    </row>
    <row r="1192" spans="1:8" x14ac:dyDescent="0.3">
      <c r="A1192" t="str">
        <f t="shared" si="93"/>
        <v>Agosto de 2017</v>
      </c>
      <c r="B1192" s="1" t="s">
        <v>3572</v>
      </c>
      <c r="C1192" s="1" t="str">
        <f t="shared" si="94"/>
        <v>Agosto 1 de 2017</v>
      </c>
      <c r="D1192" s="3">
        <v>2997.59</v>
      </c>
      <c r="E1192" s="3">
        <v>2.3600000000001273</v>
      </c>
      <c r="F1192" t="str">
        <f t="shared" si="90"/>
        <v>2017</v>
      </c>
      <c r="G1192" t="str">
        <f t="shared" si="91"/>
        <v>Agosto</v>
      </c>
      <c r="H1192" t="str">
        <f t="shared" si="92"/>
        <v>1</v>
      </c>
    </row>
    <row r="1193" spans="1:8" x14ac:dyDescent="0.3">
      <c r="A1193" t="str">
        <f t="shared" si="93"/>
        <v>Agosto de 2017</v>
      </c>
      <c r="B1193" s="1" t="s">
        <v>3573</v>
      </c>
      <c r="C1193" s="1" t="str">
        <f t="shared" si="94"/>
        <v>Agosto 2 de 2017</v>
      </c>
      <c r="D1193" s="3">
        <v>2973.03</v>
      </c>
      <c r="E1193" s="3">
        <v>-24.559999999999945</v>
      </c>
      <c r="F1193" t="str">
        <f t="shared" si="90"/>
        <v>2017</v>
      </c>
      <c r="G1193" t="str">
        <f t="shared" si="91"/>
        <v>Agosto</v>
      </c>
      <c r="H1193" t="str">
        <f t="shared" si="92"/>
        <v>2</v>
      </c>
    </row>
    <row r="1194" spans="1:8" x14ac:dyDescent="0.3">
      <c r="A1194" t="str">
        <f t="shared" si="93"/>
        <v>Agosto de 2017</v>
      </c>
      <c r="B1194" s="1" t="s">
        <v>3574</v>
      </c>
      <c r="C1194" s="1" t="str">
        <f t="shared" si="94"/>
        <v>Agosto 3 de 2017</v>
      </c>
      <c r="D1194" s="3">
        <v>2964.66</v>
      </c>
      <c r="E1194" s="3">
        <v>-8.3700000000003456</v>
      </c>
      <c r="F1194" t="str">
        <f t="shared" si="90"/>
        <v>2017</v>
      </c>
      <c r="G1194" t="str">
        <f t="shared" si="91"/>
        <v>Agosto</v>
      </c>
      <c r="H1194" t="str">
        <f t="shared" si="92"/>
        <v>3</v>
      </c>
    </row>
    <row r="1195" spans="1:8" x14ac:dyDescent="0.3">
      <c r="A1195" t="str">
        <f t="shared" si="93"/>
        <v>Agosto de 2017</v>
      </c>
      <c r="B1195" s="1" t="s">
        <v>3575</v>
      </c>
      <c r="C1195" s="1" t="str">
        <f t="shared" si="94"/>
        <v>Agosto 4 de 2017</v>
      </c>
      <c r="D1195" s="3">
        <v>2954.54</v>
      </c>
      <c r="E1195" s="3">
        <v>-10.119999999999891</v>
      </c>
      <c r="F1195" t="str">
        <f t="shared" si="90"/>
        <v>2017</v>
      </c>
      <c r="G1195" t="str">
        <f t="shared" si="91"/>
        <v>Agosto</v>
      </c>
      <c r="H1195" t="str">
        <f t="shared" si="92"/>
        <v>4</v>
      </c>
    </row>
    <row r="1196" spans="1:8" x14ac:dyDescent="0.3">
      <c r="A1196" t="str">
        <f t="shared" si="93"/>
        <v>Agosto de 2017</v>
      </c>
      <c r="B1196" s="1" t="s">
        <v>3576</v>
      </c>
      <c r="C1196" s="1" t="str">
        <f t="shared" si="94"/>
        <v>Agosto 5 de 2017</v>
      </c>
      <c r="D1196" s="3">
        <v>2974.39</v>
      </c>
      <c r="E1196" s="3">
        <v>19.849999999999909</v>
      </c>
      <c r="F1196" t="str">
        <f t="shared" si="90"/>
        <v>2017</v>
      </c>
      <c r="G1196" t="str">
        <f t="shared" si="91"/>
        <v>Agosto</v>
      </c>
      <c r="H1196" t="str">
        <f t="shared" si="92"/>
        <v>5</v>
      </c>
    </row>
    <row r="1197" spans="1:8" x14ac:dyDescent="0.3">
      <c r="A1197" t="str">
        <f t="shared" si="93"/>
        <v>Agosto de 2017</v>
      </c>
      <c r="B1197" s="1" t="s">
        <v>3577</v>
      </c>
      <c r="C1197" s="1" t="str">
        <f t="shared" si="94"/>
        <v>Agosto 6 de 2017</v>
      </c>
      <c r="D1197" s="3">
        <v>2974.39</v>
      </c>
      <c r="E1197" s="3">
        <v>0</v>
      </c>
      <c r="F1197" t="str">
        <f t="shared" si="90"/>
        <v>2017</v>
      </c>
      <c r="G1197" t="str">
        <f t="shared" si="91"/>
        <v>Agosto</v>
      </c>
      <c r="H1197" t="str">
        <f t="shared" si="92"/>
        <v>6</v>
      </c>
    </row>
    <row r="1198" spans="1:8" x14ac:dyDescent="0.3">
      <c r="A1198" t="str">
        <f t="shared" si="93"/>
        <v>Agosto de 2017</v>
      </c>
      <c r="B1198" s="1" t="s">
        <v>3578</v>
      </c>
      <c r="C1198" s="1" t="str">
        <f t="shared" si="94"/>
        <v>Agosto 7 de 2017</v>
      </c>
      <c r="D1198" s="3">
        <v>2974.39</v>
      </c>
      <c r="E1198" s="3">
        <v>0</v>
      </c>
      <c r="F1198" t="str">
        <f t="shared" si="90"/>
        <v>2017</v>
      </c>
      <c r="G1198" t="str">
        <f t="shared" si="91"/>
        <v>Agosto</v>
      </c>
      <c r="H1198" t="str">
        <f t="shared" si="92"/>
        <v>7</v>
      </c>
    </row>
    <row r="1199" spans="1:8" x14ac:dyDescent="0.3">
      <c r="A1199" t="str">
        <f t="shared" si="93"/>
        <v>Agosto de 2017</v>
      </c>
      <c r="B1199" s="1" t="s">
        <v>3579</v>
      </c>
      <c r="C1199" s="1" t="str">
        <f t="shared" si="94"/>
        <v>Agosto 8 de 2017</v>
      </c>
      <c r="D1199" s="3">
        <v>2974.39</v>
      </c>
      <c r="E1199" s="3">
        <v>0</v>
      </c>
      <c r="F1199" t="str">
        <f t="shared" si="90"/>
        <v>2017</v>
      </c>
      <c r="G1199" t="str">
        <f t="shared" si="91"/>
        <v>Agosto</v>
      </c>
      <c r="H1199" t="str">
        <f t="shared" si="92"/>
        <v>8</v>
      </c>
    </row>
    <row r="1200" spans="1:8" x14ac:dyDescent="0.3">
      <c r="A1200" t="str">
        <f t="shared" si="93"/>
        <v>Agosto de 2017</v>
      </c>
      <c r="B1200" s="1" t="s">
        <v>3580</v>
      </c>
      <c r="C1200" s="1" t="str">
        <f t="shared" si="94"/>
        <v>Agosto 9 de 2017</v>
      </c>
      <c r="D1200" s="3">
        <v>2994.62</v>
      </c>
      <c r="E1200" s="3">
        <v>20.230000000000018</v>
      </c>
      <c r="F1200" t="str">
        <f t="shared" si="90"/>
        <v>2017</v>
      </c>
      <c r="G1200" t="str">
        <f t="shared" si="91"/>
        <v>Agosto</v>
      </c>
      <c r="H1200" t="str">
        <f t="shared" si="92"/>
        <v>9</v>
      </c>
    </row>
    <row r="1201" spans="1:8" x14ac:dyDescent="0.3">
      <c r="A1201" t="str">
        <f t="shared" si="93"/>
        <v>Agosto de 2017</v>
      </c>
      <c r="B1201" s="1" t="s">
        <v>3581</v>
      </c>
      <c r="C1201" s="1" t="str">
        <f t="shared" si="94"/>
        <v>Agosto 10 de 2017</v>
      </c>
      <c r="D1201" s="3">
        <v>3011.14</v>
      </c>
      <c r="E1201" s="3">
        <v>16.519999999999982</v>
      </c>
      <c r="F1201" t="str">
        <f t="shared" si="90"/>
        <v>2017</v>
      </c>
      <c r="G1201" t="str">
        <f t="shared" si="91"/>
        <v>Agosto</v>
      </c>
      <c r="H1201" t="str">
        <f t="shared" si="92"/>
        <v>10</v>
      </c>
    </row>
    <row r="1202" spans="1:8" x14ac:dyDescent="0.3">
      <c r="A1202" t="str">
        <f t="shared" si="93"/>
        <v>Agosto de 2017</v>
      </c>
      <c r="B1202" s="1" t="s">
        <v>3582</v>
      </c>
      <c r="C1202" s="1" t="str">
        <f t="shared" si="94"/>
        <v>Agosto 11 de 2017</v>
      </c>
      <c r="D1202" s="3">
        <v>2994.85</v>
      </c>
      <c r="E1202" s="3">
        <v>-16.289999999999964</v>
      </c>
      <c r="F1202" t="str">
        <f t="shared" si="90"/>
        <v>2017</v>
      </c>
      <c r="G1202" t="str">
        <f t="shared" si="91"/>
        <v>Agosto</v>
      </c>
      <c r="H1202" t="str">
        <f t="shared" si="92"/>
        <v>11</v>
      </c>
    </row>
    <row r="1203" spans="1:8" x14ac:dyDescent="0.3">
      <c r="A1203" t="str">
        <f t="shared" si="93"/>
        <v>Agosto de 2017</v>
      </c>
      <c r="B1203" s="1" t="s">
        <v>3583</v>
      </c>
      <c r="C1203" s="1" t="str">
        <f t="shared" si="94"/>
        <v>Agosto 12 de 2017</v>
      </c>
      <c r="D1203" s="3">
        <v>2984.99</v>
      </c>
      <c r="E1203" s="3">
        <v>-9.8600000000001273</v>
      </c>
      <c r="F1203" t="str">
        <f t="shared" si="90"/>
        <v>2017</v>
      </c>
      <c r="G1203" t="str">
        <f t="shared" si="91"/>
        <v>Agosto</v>
      </c>
      <c r="H1203" t="str">
        <f t="shared" si="92"/>
        <v>12</v>
      </c>
    </row>
    <row r="1204" spans="1:8" x14ac:dyDescent="0.3">
      <c r="A1204" t="str">
        <f t="shared" si="93"/>
        <v>Agosto de 2017</v>
      </c>
      <c r="B1204" s="1" t="s">
        <v>3584</v>
      </c>
      <c r="C1204" s="1" t="str">
        <f t="shared" si="94"/>
        <v>Agosto 13 de 2017</v>
      </c>
      <c r="D1204" s="3">
        <v>2984.99</v>
      </c>
      <c r="E1204" s="3">
        <v>0</v>
      </c>
      <c r="F1204" t="str">
        <f t="shared" si="90"/>
        <v>2017</v>
      </c>
      <c r="G1204" t="str">
        <f t="shared" si="91"/>
        <v>Agosto</v>
      </c>
      <c r="H1204" t="str">
        <f t="shared" si="92"/>
        <v>13</v>
      </c>
    </row>
    <row r="1205" spans="1:8" x14ac:dyDescent="0.3">
      <c r="A1205" t="str">
        <f t="shared" si="93"/>
        <v>Agosto de 2017</v>
      </c>
      <c r="B1205" s="1" t="s">
        <v>3585</v>
      </c>
      <c r="C1205" s="1" t="str">
        <f t="shared" si="94"/>
        <v>Agosto 14 de 2017</v>
      </c>
      <c r="D1205" s="3">
        <v>2984.99</v>
      </c>
      <c r="E1205" s="3">
        <v>0</v>
      </c>
      <c r="F1205" t="str">
        <f t="shared" si="90"/>
        <v>2017</v>
      </c>
      <c r="G1205" t="str">
        <f t="shared" si="91"/>
        <v>Agosto</v>
      </c>
      <c r="H1205" t="str">
        <f t="shared" si="92"/>
        <v>14</v>
      </c>
    </row>
    <row r="1206" spans="1:8" x14ac:dyDescent="0.3">
      <c r="A1206" t="str">
        <f t="shared" si="93"/>
        <v>Agosto de 2017</v>
      </c>
      <c r="B1206" s="1" t="s">
        <v>3586</v>
      </c>
      <c r="C1206" s="1" t="str">
        <f t="shared" si="94"/>
        <v>Agosto 15 de 2017</v>
      </c>
      <c r="D1206" s="3">
        <v>2966.54</v>
      </c>
      <c r="E1206" s="3">
        <v>-18.449999999999818</v>
      </c>
      <c r="F1206" t="str">
        <f t="shared" si="90"/>
        <v>2017</v>
      </c>
      <c r="G1206" t="str">
        <f t="shared" si="91"/>
        <v>Agosto</v>
      </c>
      <c r="H1206" t="str">
        <f t="shared" si="92"/>
        <v>15</v>
      </c>
    </row>
    <row r="1207" spans="1:8" x14ac:dyDescent="0.3">
      <c r="A1207" t="str">
        <f t="shared" si="93"/>
        <v>Agosto de 2017</v>
      </c>
      <c r="B1207" s="1" t="s">
        <v>3587</v>
      </c>
      <c r="C1207" s="1" t="str">
        <f t="shared" si="94"/>
        <v>Agosto 16 de 2017</v>
      </c>
      <c r="D1207" s="3">
        <v>2974.7</v>
      </c>
      <c r="E1207" s="3">
        <v>8.1599999999998545</v>
      </c>
      <c r="F1207" t="str">
        <f t="shared" si="90"/>
        <v>2017</v>
      </c>
      <c r="G1207" t="str">
        <f t="shared" si="91"/>
        <v>Agosto</v>
      </c>
      <c r="H1207" t="str">
        <f t="shared" si="92"/>
        <v>16</v>
      </c>
    </row>
    <row r="1208" spans="1:8" x14ac:dyDescent="0.3">
      <c r="A1208" t="str">
        <f t="shared" si="93"/>
        <v>Agosto de 2017</v>
      </c>
      <c r="B1208" s="1" t="s">
        <v>3588</v>
      </c>
      <c r="C1208" s="1" t="str">
        <f t="shared" si="94"/>
        <v>Agosto 17 de 2017</v>
      </c>
      <c r="D1208" s="3">
        <v>2967.32</v>
      </c>
      <c r="E1208" s="3">
        <v>-7.3799999999996544</v>
      </c>
      <c r="F1208" t="str">
        <f t="shared" si="90"/>
        <v>2017</v>
      </c>
      <c r="G1208" t="str">
        <f t="shared" si="91"/>
        <v>Agosto</v>
      </c>
      <c r="H1208" t="str">
        <f t="shared" si="92"/>
        <v>17</v>
      </c>
    </row>
    <row r="1209" spans="1:8" x14ac:dyDescent="0.3">
      <c r="A1209" t="str">
        <f t="shared" si="93"/>
        <v>Agosto de 2017</v>
      </c>
      <c r="B1209" s="1" t="s">
        <v>3589</v>
      </c>
      <c r="C1209" s="1" t="str">
        <f t="shared" si="94"/>
        <v>Agosto 18 de 2017</v>
      </c>
      <c r="D1209" s="3">
        <v>2980.03</v>
      </c>
      <c r="E1209" s="3">
        <v>12.710000000000036</v>
      </c>
      <c r="F1209" t="str">
        <f t="shared" si="90"/>
        <v>2017</v>
      </c>
      <c r="G1209" t="str">
        <f t="shared" si="91"/>
        <v>Agosto</v>
      </c>
      <c r="H1209" t="str">
        <f t="shared" si="92"/>
        <v>18</v>
      </c>
    </row>
    <row r="1210" spans="1:8" x14ac:dyDescent="0.3">
      <c r="A1210" t="str">
        <f t="shared" si="93"/>
        <v>Agosto de 2017</v>
      </c>
      <c r="B1210" s="1" t="s">
        <v>3590</v>
      </c>
      <c r="C1210" s="1" t="str">
        <f t="shared" si="94"/>
        <v>Agosto 19 de 2017</v>
      </c>
      <c r="D1210" s="3">
        <v>2994.39</v>
      </c>
      <c r="E1210" s="3">
        <v>14.359999999999673</v>
      </c>
      <c r="F1210" t="str">
        <f t="shared" si="90"/>
        <v>2017</v>
      </c>
      <c r="G1210" t="str">
        <f t="shared" si="91"/>
        <v>Agosto</v>
      </c>
      <c r="H1210" t="str">
        <f t="shared" si="92"/>
        <v>19</v>
      </c>
    </row>
    <row r="1211" spans="1:8" x14ac:dyDescent="0.3">
      <c r="A1211" t="str">
        <f t="shared" si="93"/>
        <v>Agosto de 2017</v>
      </c>
      <c r="B1211" s="1" t="s">
        <v>3591</v>
      </c>
      <c r="C1211" s="1" t="str">
        <f t="shared" si="94"/>
        <v>Agosto 20 de 2017</v>
      </c>
      <c r="D1211" s="3">
        <v>2994.39</v>
      </c>
      <c r="E1211" s="3">
        <v>0</v>
      </c>
      <c r="F1211" t="str">
        <f t="shared" si="90"/>
        <v>2017</v>
      </c>
      <c r="G1211" t="str">
        <f t="shared" si="91"/>
        <v>Agosto</v>
      </c>
      <c r="H1211" t="str">
        <f t="shared" si="92"/>
        <v>20</v>
      </c>
    </row>
    <row r="1212" spans="1:8" x14ac:dyDescent="0.3">
      <c r="A1212" t="str">
        <f t="shared" si="93"/>
        <v>Agosto de 2017</v>
      </c>
      <c r="B1212" s="1" t="s">
        <v>3592</v>
      </c>
      <c r="C1212" s="1" t="str">
        <f t="shared" si="94"/>
        <v>Agosto 21 de 2017</v>
      </c>
      <c r="D1212" s="3">
        <v>2994.39</v>
      </c>
      <c r="E1212" s="3">
        <v>0</v>
      </c>
      <c r="F1212" t="str">
        <f t="shared" si="90"/>
        <v>2017</v>
      </c>
      <c r="G1212" t="str">
        <f t="shared" si="91"/>
        <v>Agosto</v>
      </c>
      <c r="H1212" t="str">
        <f t="shared" si="92"/>
        <v>21</v>
      </c>
    </row>
    <row r="1213" spans="1:8" x14ac:dyDescent="0.3">
      <c r="A1213" t="str">
        <f t="shared" si="93"/>
        <v>Agosto de 2017</v>
      </c>
      <c r="B1213" s="1" t="s">
        <v>3593</v>
      </c>
      <c r="C1213" s="1" t="str">
        <f t="shared" si="94"/>
        <v>Agosto 22 de 2017</v>
      </c>
      <c r="D1213" s="3">
        <v>2994.39</v>
      </c>
      <c r="E1213" s="3">
        <v>0</v>
      </c>
      <c r="F1213" t="str">
        <f t="shared" si="90"/>
        <v>2017</v>
      </c>
      <c r="G1213" t="str">
        <f t="shared" si="91"/>
        <v>Agosto</v>
      </c>
      <c r="H1213" t="str">
        <f t="shared" si="92"/>
        <v>22</v>
      </c>
    </row>
    <row r="1214" spans="1:8" x14ac:dyDescent="0.3">
      <c r="A1214" t="str">
        <f t="shared" si="93"/>
        <v>Agosto de 2017</v>
      </c>
      <c r="B1214" s="1" t="s">
        <v>3594</v>
      </c>
      <c r="C1214" s="1" t="str">
        <f t="shared" si="94"/>
        <v>Agosto 23 de 2017</v>
      </c>
      <c r="D1214" s="3">
        <v>2986.83</v>
      </c>
      <c r="E1214" s="3">
        <v>-7.5599999999999454</v>
      </c>
      <c r="F1214" t="str">
        <f t="shared" si="90"/>
        <v>2017</v>
      </c>
      <c r="G1214" t="str">
        <f t="shared" si="91"/>
        <v>Agosto</v>
      </c>
      <c r="H1214" t="str">
        <f t="shared" si="92"/>
        <v>23</v>
      </c>
    </row>
    <row r="1215" spans="1:8" x14ac:dyDescent="0.3">
      <c r="A1215" t="str">
        <f t="shared" si="93"/>
        <v>Agosto de 2017</v>
      </c>
      <c r="B1215" s="1" t="s">
        <v>3595</v>
      </c>
      <c r="C1215" s="1" t="str">
        <f t="shared" si="94"/>
        <v>Agosto 24 de 2017</v>
      </c>
      <c r="D1215" s="3">
        <v>2986.88</v>
      </c>
      <c r="E1215" s="3">
        <v>5.0000000000181899E-2</v>
      </c>
      <c r="F1215" t="str">
        <f t="shared" si="90"/>
        <v>2017</v>
      </c>
      <c r="G1215" t="str">
        <f t="shared" si="91"/>
        <v>Agosto</v>
      </c>
      <c r="H1215" t="str">
        <f t="shared" si="92"/>
        <v>24</v>
      </c>
    </row>
    <row r="1216" spans="1:8" x14ac:dyDescent="0.3">
      <c r="A1216" t="str">
        <f t="shared" si="93"/>
        <v>Agosto de 2017</v>
      </c>
      <c r="B1216" s="1" t="s">
        <v>3596</v>
      </c>
      <c r="C1216" s="1" t="str">
        <f t="shared" si="94"/>
        <v>Agosto 25 de 2017</v>
      </c>
      <c r="D1216" s="3">
        <v>2972.98</v>
      </c>
      <c r="E1216" s="3">
        <v>-13.900000000000091</v>
      </c>
      <c r="F1216" t="str">
        <f t="shared" si="90"/>
        <v>2017</v>
      </c>
      <c r="G1216" t="str">
        <f t="shared" si="91"/>
        <v>Agosto</v>
      </c>
      <c r="H1216" t="str">
        <f t="shared" si="92"/>
        <v>25</v>
      </c>
    </row>
    <row r="1217" spans="1:8" x14ac:dyDescent="0.3">
      <c r="A1217" t="str">
        <f t="shared" si="93"/>
        <v>Agosto de 2017</v>
      </c>
      <c r="B1217" s="1" t="s">
        <v>3597</v>
      </c>
      <c r="C1217" s="1" t="str">
        <f t="shared" si="94"/>
        <v>Agosto 26 de 2017</v>
      </c>
      <c r="D1217" s="3">
        <v>2933.96</v>
      </c>
      <c r="E1217" s="3">
        <v>-39.019999999999982</v>
      </c>
      <c r="F1217" t="str">
        <f t="shared" si="90"/>
        <v>2017</v>
      </c>
      <c r="G1217" t="str">
        <f t="shared" si="91"/>
        <v>Agosto</v>
      </c>
      <c r="H1217" t="str">
        <f t="shared" si="92"/>
        <v>26</v>
      </c>
    </row>
    <row r="1218" spans="1:8" x14ac:dyDescent="0.3">
      <c r="A1218" t="str">
        <f t="shared" si="93"/>
        <v>Agosto de 2017</v>
      </c>
      <c r="B1218" s="1" t="s">
        <v>3598</v>
      </c>
      <c r="C1218" s="1" t="str">
        <f t="shared" si="94"/>
        <v>Agosto 27 de 2017</v>
      </c>
      <c r="D1218" s="3">
        <v>2933.96</v>
      </c>
      <c r="E1218" s="3">
        <v>0</v>
      </c>
      <c r="F1218" t="str">
        <f t="shared" ref="F1218:F1281" si="95">RIGHT(B1218,4)</f>
        <v>2017</v>
      </c>
      <c r="G1218" t="str">
        <f t="shared" ref="G1218:G1281" si="96">MID(B1218,FIND(" ",B1218,1)+1,FIND(" ",B1218,FIND(" ",B1218,1)+1)-FIND(" ",B1218,1)-1)</f>
        <v>Agosto</v>
      </c>
      <c r="H1218" t="str">
        <f t="shared" ref="H1218:H1281" si="97">MID(B1218,1,FIND(" ",B1218,1)-1)</f>
        <v>27</v>
      </c>
    </row>
    <row r="1219" spans="1:8" x14ac:dyDescent="0.3">
      <c r="A1219" t="str">
        <f t="shared" ref="A1219:A1282" si="98">_xlfn.CONCAT(G1219," de ",F1219)</f>
        <v>Agosto de 2017</v>
      </c>
      <c r="B1219" s="1" t="s">
        <v>3599</v>
      </c>
      <c r="C1219" s="1" t="str">
        <f t="shared" ref="C1219:C1282" si="99">_xlfn.CONCAT(G1219," ",H1219," de ",F1219)</f>
        <v>Agosto 28 de 2017</v>
      </c>
      <c r="D1219" s="3">
        <v>2933.96</v>
      </c>
      <c r="E1219" s="3">
        <v>0</v>
      </c>
      <c r="F1219" t="str">
        <f t="shared" si="95"/>
        <v>2017</v>
      </c>
      <c r="G1219" t="str">
        <f t="shared" si="96"/>
        <v>Agosto</v>
      </c>
      <c r="H1219" t="str">
        <f t="shared" si="97"/>
        <v>28</v>
      </c>
    </row>
    <row r="1220" spans="1:8" x14ac:dyDescent="0.3">
      <c r="A1220" t="str">
        <f t="shared" si="98"/>
        <v>Agosto de 2017</v>
      </c>
      <c r="B1220" s="1" t="s">
        <v>3600</v>
      </c>
      <c r="C1220" s="1" t="str">
        <f t="shared" si="99"/>
        <v>Agosto 29 de 2017</v>
      </c>
      <c r="D1220" s="3">
        <v>2934.23</v>
      </c>
      <c r="E1220" s="3">
        <v>0.26999999999998181</v>
      </c>
      <c r="F1220" t="str">
        <f t="shared" si="95"/>
        <v>2017</v>
      </c>
      <c r="G1220" t="str">
        <f t="shared" si="96"/>
        <v>Agosto</v>
      </c>
      <c r="H1220" t="str">
        <f t="shared" si="97"/>
        <v>29</v>
      </c>
    </row>
    <row r="1221" spans="1:8" x14ac:dyDescent="0.3">
      <c r="A1221" t="str">
        <f t="shared" si="98"/>
        <v>Agosto de 2017</v>
      </c>
      <c r="B1221" s="1" t="s">
        <v>3601</v>
      </c>
      <c r="C1221" s="1" t="str">
        <f t="shared" si="99"/>
        <v>Agosto 30 de 2017</v>
      </c>
      <c r="D1221" s="3">
        <v>2940.35</v>
      </c>
      <c r="E1221" s="3">
        <v>6.1199999999998909</v>
      </c>
      <c r="F1221" t="str">
        <f t="shared" si="95"/>
        <v>2017</v>
      </c>
      <c r="G1221" t="str">
        <f t="shared" si="96"/>
        <v>Agosto</v>
      </c>
      <c r="H1221" t="str">
        <f t="shared" si="97"/>
        <v>30</v>
      </c>
    </row>
    <row r="1222" spans="1:8" x14ac:dyDescent="0.3">
      <c r="A1222" t="str">
        <f t="shared" si="98"/>
        <v>Agosto de 2017</v>
      </c>
      <c r="B1222" s="1" t="s">
        <v>3602</v>
      </c>
      <c r="C1222" s="1" t="str">
        <f t="shared" si="99"/>
        <v>Agosto 31 de 2017</v>
      </c>
      <c r="D1222" s="3">
        <v>2937.09</v>
      </c>
      <c r="E1222" s="3">
        <v>-3.2599999999997635</v>
      </c>
      <c r="F1222" t="str">
        <f t="shared" si="95"/>
        <v>2017</v>
      </c>
      <c r="G1222" t="str">
        <f t="shared" si="96"/>
        <v>Agosto</v>
      </c>
      <c r="H1222" t="str">
        <f t="shared" si="97"/>
        <v>31</v>
      </c>
    </row>
    <row r="1223" spans="1:8" ht="28.8" x14ac:dyDescent="0.3">
      <c r="A1223" t="str">
        <f t="shared" si="98"/>
        <v>Septiembre de 2017</v>
      </c>
      <c r="B1223" s="1" t="s">
        <v>3603</v>
      </c>
      <c r="C1223" s="1" t="str">
        <f t="shared" si="99"/>
        <v>Septiembre 1 de 2017</v>
      </c>
      <c r="D1223" s="3">
        <v>2948.09</v>
      </c>
      <c r="E1223" s="3">
        <v>11</v>
      </c>
      <c r="F1223" t="str">
        <f t="shared" si="95"/>
        <v>2017</v>
      </c>
      <c r="G1223" t="str">
        <f t="shared" si="96"/>
        <v>Septiembre</v>
      </c>
      <c r="H1223" t="str">
        <f t="shared" si="97"/>
        <v>1</v>
      </c>
    </row>
    <row r="1224" spans="1:8" ht="28.8" x14ac:dyDescent="0.3">
      <c r="A1224" t="str">
        <f t="shared" si="98"/>
        <v>Septiembre de 2017</v>
      </c>
      <c r="B1224" s="1" t="s">
        <v>3604</v>
      </c>
      <c r="C1224" s="1" t="str">
        <f t="shared" si="99"/>
        <v>Septiembre 2 de 2017</v>
      </c>
      <c r="D1224" s="3">
        <v>2936.07</v>
      </c>
      <c r="E1224" s="3">
        <v>-12.019999999999982</v>
      </c>
      <c r="F1224" t="str">
        <f t="shared" si="95"/>
        <v>2017</v>
      </c>
      <c r="G1224" t="str">
        <f t="shared" si="96"/>
        <v>Septiembre</v>
      </c>
      <c r="H1224" t="str">
        <f t="shared" si="97"/>
        <v>2</v>
      </c>
    </row>
    <row r="1225" spans="1:8" ht="28.8" x14ac:dyDescent="0.3">
      <c r="A1225" t="str">
        <f t="shared" si="98"/>
        <v>Septiembre de 2017</v>
      </c>
      <c r="B1225" s="1" t="s">
        <v>3605</v>
      </c>
      <c r="C1225" s="1" t="str">
        <f t="shared" si="99"/>
        <v>Septiembre 3 de 2017</v>
      </c>
      <c r="D1225" s="3">
        <v>2936.07</v>
      </c>
      <c r="E1225" s="3">
        <v>0</v>
      </c>
      <c r="F1225" t="str">
        <f t="shared" si="95"/>
        <v>2017</v>
      </c>
      <c r="G1225" t="str">
        <f t="shared" si="96"/>
        <v>Septiembre</v>
      </c>
      <c r="H1225" t="str">
        <f t="shared" si="97"/>
        <v>3</v>
      </c>
    </row>
    <row r="1226" spans="1:8" ht="28.8" x14ac:dyDescent="0.3">
      <c r="A1226" t="str">
        <f t="shared" si="98"/>
        <v>Septiembre de 2017</v>
      </c>
      <c r="B1226" s="1" t="s">
        <v>3606</v>
      </c>
      <c r="C1226" s="1" t="str">
        <f t="shared" si="99"/>
        <v>Septiembre 4 de 2017</v>
      </c>
      <c r="D1226" s="3">
        <v>2936.07</v>
      </c>
      <c r="E1226" s="3">
        <v>0</v>
      </c>
      <c r="F1226" t="str">
        <f t="shared" si="95"/>
        <v>2017</v>
      </c>
      <c r="G1226" t="str">
        <f t="shared" si="96"/>
        <v>Septiembre</v>
      </c>
      <c r="H1226" t="str">
        <f t="shared" si="97"/>
        <v>4</v>
      </c>
    </row>
    <row r="1227" spans="1:8" ht="28.8" x14ac:dyDescent="0.3">
      <c r="A1227" t="str">
        <f t="shared" si="98"/>
        <v>Septiembre de 2017</v>
      </c>
      <c r="B1227" s="1" t="s">
        <v>3607</v>
      </c>
      <c r="C1227" s="1" t="str">
        <f t="shared" si="99"/>
        <v>Septiembre 5 de 2017</v>
      </c>
      <c r="D1227" s="3">
        <v>2936.07</v>
      </c>
      <c r="E1227" s="3">
        <v>0</v>
      </c>
      <c r="F1227" t="str">
        <f t="shared" si="95"/>
        <v>2017</v>
      </c>
      <c r="G1227" t="str">
        <f t="shared" si="96"/>
        <v>Septiembre</v>
      </c>
      <c r="H1227" t="str">
        <f t="shared" si="97"/>
        <v>5</v>
      </c>
    </row>
    <row r="1228" spans="1:8" ht="28.8" x14ac:dyDescent="0.3">
      <c r="A1228" t="str">
        <f t="shared" si="98"/>
        <v>Septiembre de 2017</v>
      </c>
      <c r="B1228" s="1" t="s">
        <v>3608</v>
      </c>
      <c r="C1228" s="1" t="str">
        <f t="shared" si="99"/>
        <v>Septiembre 6 de 2017</v>
      </c>
      <c r="D1228" s="3">
        <v>2923.49</v>
      </c>
      <c r="E1228" s="3">
        <v>-12.580000000000382</v>
      </c>
      <c r="F1228" t="str">
        <f t="shared" si="95"/>
        <v>2017</v>
      </c>
      <c r="G1228" t="str">
        <f t="shared" si="96"/>
        <v>Septiembre</v>
      </c>
      <c r="H1228" t="str">
        <f t="shared" si="97"/>
        <v>6</v>
      </c>
    </row>
    <row r="1229" spans="1:8" ht="28.8" x14ac:dyDescent="0.3">
      <c r="A1229" t="str">
        <f t="shared" si="98"/>
        <v>Septiembre de 2017</v>
      </c>
      <c r="B1229" s="1" t="s">
        <v>3609</v>
      </c>
      <c r="C1229" s="1" t="str">
        <f t="shared" si="99"/>
        <v>Septiembre 7 de 2017</v>
      </c>
      <c r="D1229" s="3">
        <v>2919.5</v>
      </c>
      <c r="E1229" s="3">
        <v>-3.9899999999997817</v>
      </c>
      <c r="F1229" t="str">
        <f t="shared" si="95"/>
        <v>2017</v>
      </c>
      <c r="G1229" t="str">
        <f t="shared" si="96"/>
        <v>Septiembre</v>
      </c>
      <c r="H1229" t="str">
        <f t="shared" si="97"/>
        <v>7</v>
      </c>
    </row>
    <row r="1230" spans="1:8" ht="28.8" x14ac:dyDescent="0.3">
      <c r="A1230" t="str">
        <f t="shared" si="98"/>
        <v>Septiembre de 2017</v>
      </c>
      <c r="B1230" s="1" t="s">
        <v>3610</v>
      </c>
      <c r="C1230" s="1" t="str">
        <f t="shared" si="99"/>
        <v>Septiembre 8 de 2017</v>
      </c>
      <c r="D1230" s="3">
        <v>2907.96</v>
      </c>
      <c r="E1230" s="3">
        <v>-11.539999999999964</v>
      </c>
      <c r="F1230" t="str">
        <f t="shared" si="95"/>
        <v>2017</v>
      </c>
      <c r="G1230" t="str">
        <f t="shared" si="96"/>
        <v>Septiembre</v>
      </c>
      <c r="H1230" t="str">
        <f t="shared" si="97"/>
        <v>8</v>
      </c>
    </row>
    <row r="1231" spans="1:8" ht="28.8" x14ac:dyDescent="0.3">
      <c r="A1231" t="str">
        <f t="shared" si="98"/>
        <v>Septiembre de 2017</v>
      </c>
      <c r="B1231" s="1" t="s">
        <v>3611</v>
      </c>
      <c r="C1231" s="1" t="str">
        <f t="shared" si="99"/>
        <v>Septiembre 9 de 2017</v>
      </c>
      <c r="D1231" s="3">
        <v>2909.15</v>
      </c>
      <c r="E1231" s="3">
        <v>1.1900000000000546</v>
      </c>
      <c r="F1231" t="str">
        <f t="shared" si="95"/>
        <v>2017</v>
      </c>
      <c r="G1231" t="str">
        <f t="shared" si="96"/>
        <v>Septiembre</v>
      </c>
      <c r="H1231" t="str">
        <f t="shared" si="97"/>
        <v>9</v>
      </c>
    </row>
    <row r="1232" spans="1:8" ht="28.8" x14ac:dyDescent="0.3">
      <c r="A1232" t="str">
        <f t="shared" si="98"/>
        <v>Septiembre de 2017</v>
      </c>
      <c r="B1232" s="1" t="s">
        <v>3612</v>
      </c>
      <c r="C1232" s="1" t="str">
        <f t="shared" si="99"/>
        <v>Septiembre 10 de 2017</v>
      </c>
      <c r="D1232" s="3">
        <v>2909.15</v>
      </c>
      <c r="E1232" s="3">
        <v>0</v>
      </c>
      <c r="F1232" t="str">
        <f t="shared" si="95"/>
        <v>2017</v>
      </c>
      <c r="G1232" t="str">
        <f t="shared" si="96"/>
        <v>Septiembre</v>
      </c>
      <c r="H1232" t="str">
        <f t="shared" si="97"/>
        <v>10</v>
      </c>
    </row>
    <row r="1233" spans="1:8" ht="28.8" x14ac:dyDescent="0.3">
      <c r="A1233" t="str">
        <f t="shared" si="98"/>
        <v>Septiembre de 2017</v>
      </c>
      <c r="B1233" s="1" t="s">
        <v>3613</v>
      </c>
      <c r="C1233" s="1" t="str">
        <f t="shared" si="99"/>
        <v>Septiembre 11 de 2017</v>
      </c>
      <c r="D1233" s="3">
        <v>2909.15</v>
      </c>
      <c r="E1233" s="3">
        <v>0</v>
      </c>
      <c r="F1233" t="str">
        <f t="shared" si="95"/>
        <v>2017</v>
      </c>
      <c r="G1233" t="str">
        <f t="shared" si="96"/>
        <v>Septiembre</v>
      </c>
      <c r="H1233" t="str">
        <f t="shared" si="97"/>
        <v>11</v>
      </c>
    </row>
    <row r="1234" spans="1:8" ht="28.8" x14ac:dyDescent="0.3">
      <c r="A1234" t="str">
        <f t="shared" si="98"/>
        <v>Septiembre de 2017</v>
      </c>
      <c r="B1234" s="1" t="s">
        <v>3614</v>
      </c>
      <c r="C1234" s="1" t="str">
        <f t="shared" si="99"/>
        <v>Septiembre 12 de 2017</v>
      </c>
      <c r="D1234" s="3">
        <v>2916.1</v>
      </c>
      <c r="E1234" s="3">
        <v>6.9499999999998181</v>
      </c>
      <c r="F1234" t="str">
        <f t="shared" si="95"/>
        <v>2017</v>
      </c>
      <c r="G1234" t="str">
        <f t="shared" si="96"/>
        <v>Septiembre</v>
      </c>
      <c r="H1234" t="str">
        <f t="shared" si="97"/>
        <v>12</v>
      </c>
    </row>
    <row r="1235" spans="1:8" ht="28.8" x14ac:dyDescent="0.3">
      <c r="A1235" t="str">
        <f t="shared" si="98"/>
        <v>Septiembre de 2017</v>
      </c>
      <c r="B1235" s="1" t="s">
        <v>3615</v>
      </c>
      <c r="C1235" s="1" t="str">
        <f t="shared" si="99"/>
        <v>Septiembre 13 de 2017</v>
      </c>
      <c r="D1235" s="3">
        <v>2923.03</v>
      </c>
      <c r="E1235" s="3">
        <v>6.930000000000291</v>
      </c>
      <c r="F1235" t="str">
        <f t="shared" si="95"/>
        <v>2017</v>
      </c>
      <c r="G1235" t="str">
        <f t="shared" si="96"/>
        <v>Septiembre</v>
      </c>
      <c r="H1235" t="str">
        <f t="shared" si="97"/>
        <v>13</v>
      </c>
    </row>
    <row r="1236" spans="1:8" ht="28.8" x14ac:dyDescent="0.3">
      <c r="A1236" t="str">
        <f t="shared" si="98"/>
        <v>Septiembre de 2017</v>
      </c>
      <c r="B1236" s="1" t="s">
        <v>3616</v>
      </c>
      <c r="C1236" s="1" t="str">
        <f t="shared" si="99"/>
        <v>Septiembre 14 de 2017</v>
      </c>
      <c r="D1236" s="3">
        <v>2909.52</v>
      </c>
      <c r="E1236" s="3">
        <v>-13.510000000000218</v>
      </c>
      <c r="F1236" t="str">
        <f t="shared" si="95"/>
        <v>2017</v>
      </c>
      <c r="G1236" t="str">
        <f t="shared" si="96"/>
        <v>Septiembre</v>
      </c>
      <c r="H1236" t="str">
        <f t="shared" si="97"/>
        <v>14</v>
      </c>
    </row>
    <row r="1237" spans="1:8" ht="28.8" x14ac:dyDescent="0.3">
      <c r="A1237" t="str">
        <f t="shared" si="98"/>
        <v>Septiembre de 2017</v>
      </c>
      <c r="B1237" s="1" t="s">
        <v>3617</v>
      </c>
      <c r="C1237" s="1" t="str">
        <f t="shared" si="99"/>
        <v>Septiembre 15 de 2017</v>
      </c>
      <c r="D1237" s="3">
        <v>2905.98</v>
      </c>
      <c r="E1237" s="3">
        <v>-3.5399999999999636</v>
      </c>
      <c r="F1237" t="str">
        <f t="shared" si="95"/>
        <v>2017</v>
      </c>
      <c r="G1237" t="str">
        <f t="shared" si="96"/>
        <v>Septiembre</v>
      </c>
      <c r="H1237" t="str">
        <f t="shared" si="97"/>
        <v>15</v>
      </c>
    </row>
    <row r="1238" spans="1:8" ht="28.8" x14ac:dyDescent="0.3">
      <c r="A1238" t="str">
        <f t="shared" si="98"/>
        <v>Septiembre de 2017</v>
      </c>
      <c r="B1238" s="1" t="s">
        <v>3618</v>
      </c>
      <c r="C1238" s="1" t="str">
        <f t="shared" si="99"/>
        <v>Septiembre 16 de 2017</v>
      </c>
      <c r="D1238" s="3">
        <v>2897.83</v>
      </c>
      <c r="E1238" s="3">
        <v>-8.1500000000000909</v>
      </c>
      <c r="F1238" t="str">
        <f t="shared" si="95"/>
        <v>2017</v>
      </c>
      <c r="G1238" t="str">
        <f t="shared" si="96"/>
        <v>Septiembre</v>
      </c>
      <c r="H1238" t="str">
        <f t="shared" si="97"/>
        <v>16</v>
      </c>
    </row>
    <row r="1239" spans="1:8" ht="28.8" x14ac:dyDescent="0.3">
      <c r="A1239" t="str">
        <f t="shared" si="98"/>
        <v>Septiembre de 2017</v>
      </c>
      <c r="B1239" s="1" t="s">
        <v>3619</v>
      </c>
      <c r="C1239" s="1" t="str">
        <f t="shared" si="99"/>
        <v>Septiembre 17 de 2017</v>
      </c>
      <c r="D1239" s="3">
        <v>2897.83</v>
      </c>
      <c r="E1239" s="3">
        <v>0</v>
      </c>
      <c r="F1239" t="str">
        <f t="shared" si="95"/>
        <v>2017</v>
      </c>
      <c r="G1239" t="str">
        <f t="shared" si="96"/>
        <v>Septiembre</v>
      </c>
      <c r="H1239" t="str">
        <f t="shared" si="97"/>
        <v>17</v>
      </c>
    </row>
    <row r="1240" spans="1:8" ht="28.8" x14ac:dyDescent="0.3">
      <c r="A1240" t="str">
        <f t="shared" si="98"/>
        <v>Septiembre de 2017</v>
      </c>
      <c r="B1240" s="1" t="s">
        <v>3620</v>
      </c>
      <c r="C1240" s="1" t="str">
        <f t="shared" si="99"/>
        <v>Septiembre 18 de 2017</v>
      </c>
      <c r="D1240" s="3">
        <v>2897.83</v>
      </c>
      <c r="E1240" s="3">
        <v>0</v>
      </c>
      <c r="F1240" t="str">
        <f t="shared" si="95"/>
        <v>2017</v>
      </c>
      <c r="G1240" t="str">
        <f t="shared" si="96"/>
        <v>Septiembre</v>
      </c>
      <c r="H1240" t="str">
        <f t="shared" si="97"/>
        <v>18</v>
      </c>
    </row>
    <row r="1241" spans="1:8" ht="28.8" x14ac:dyDescent="0.3">
      <c r="A1241" t="str">
        <f t="shared" si="98"/>
        <v>Septiembre de 2017</v>
      </c>
      <c r="B1241" s="1" t="s">
        <v>3621</v>
      </c>
      <c r="C1241" s="1" t="str">
        <f t="shared" si="99"/>
        <v>Septiembre 19 de 2017</v>
      </c>
      <c r="D1241" s="3">
        <v>2906.06</v>
      </c>
      <c r="E1241" s="3">
        <v>8.2300000000000182</v>
      </c>
      <c r="F1241" t="str">
        <f t="shared" si="95"/>
        <v>2017</v>
      </c>
      <c r="G1241" t="str">
        <f t="shared" si="96"/>
        <v>Septiembre</v>
      </c>
      <c r="H1241" t="str">
        <f t="shared" si="97"/>
        <v>19</v>
      </c>
    </row>
    <row r="1242" spans="1:8" ht="28.8" x14ac:dyDescent="0.3">
      <c r="A1242" t="str">
        <f t="shared" si="98"/>
        <v>Septiembre de 2017</v>
      </c>
      <c r="B1242" s="1" t="s">
        <v>3622</v>
      </c>
      <c r="C1242" s="1" t="str">
        <f t="shared" si="99"/>
        <v>Septiembre 20 de 2017</v>
      </c>
      <c r="D1242" s="3">
        <v>2904.6</v>
      </c>
      <c r="E1242" s="3">
        <v>-1.4600000000000364</v>
      </c>
      <c r="F1242" t="str">
        <f t="shared" si="95"/>
        <v>2017</v>
      </c>
      <c r="G1242" t="str">
        <f t="shared" si="96"/>
        <v>Septiembre</v>
      </c>
      <c r="H1242" t="str">
        <f t="shared" si="97"/>
        <v>20</v>
      </c>
    </row>
    <row r="1243" spans="1:8" ht="28.8" x14ac:dyDescent="0.3">
      <c r="A1243" t="str">
        <f t="shared" si="98"/>
        <v>Septiembre de 2017</v>
      </c>
      <c r="B1243" s="1" t="s">
        <v>3623</v>
      </c>
      <c r="C1243" s="1" t="str">
        <f t="shared" si="99"/>
        <v>Septiembre 21 de 2017</v>
      </c>
      <c r="D1243" s="3">
        <v>2893.18</v>
      </c>
      <c r="E1243" s="3">
        <v>-11.420000000000073</v>
      </c>
      <c r="F1243" t="str">
        <f t="shared" si="95"/>
        <v>2017</v>
      </c>
      <c r="G1243" t="str">
        <f t="shared" si="96"/>
        <v>Septiembre</v>
      </c>
      <c r="H1243" t="str">
        <f t="shared" si="97"/>
        <v>21</v>
      </c>
    </row>
    <row r="1244" spans="1:8" ht="28.8" x14ac:dyDescent="0.3">
      <c r="A1244" t="str">
        <f t="shared" si="98"/>
        <v>Septiembre de 2017</v>
      </c>
      <c r="B1244" s="1" t="s">
        <v>3624</v>
      </c>
      <c r="C1244" s="1" t="str">
        <f t="shared" si="99"/>
        <v>Septiembre 22 de 2017</v>
      </c>
      <c r="D1244" s="3">
        <v>2913.96</v>
      </c>
      <c r="E1244" s="3">
        <v>20.7800000000002</v>
      </c>
      <c r="F1244" t="str">
        <f t="shared" si="95"/>
        <v>2017</v>
      </c>
      <c r="G1244" t="str">
        <f t="shared" si="96"/>
        <v>Septiembre</v>
      </c>
      <c r="H1244" t="str">
        <f t="shared" si="97"/>
        <v>22</v>
      </c>
    </row>
    <row r="1245" spans="1:8" ht="28.8" x14ac:dyDescent="0.3">
      <c r="A1245" t="str">
        <f t="shared" si="98"/>
        <v>Septiembre de 2017</v>
      </c>
      <c r="B1245" s="1" t="s">
        <v>3625</v>
      </c>
      <c r="C1245" s="1" t="str">
        <f t="shared" si="99"/>
        <v>Septiembre 23 de 2017</v>
      </c>
      <c r="D1245" s="3">
        <v>2900.73</v>
      </c>
      <c r="E1245" s="3">
        <v>-13.230000000000018</v>
      </c>
      <c r="F1245" t="str">
        <f t="shared" si="95"/>
        <v>2017</v>
      </c>
      <c r="G1245" t="str">
        <f t="shared" si="96"/>
        <v>Septiembre</v>
      </c>
      <c r="H1245" t="str">
        <f t="shared" si="97"/>
        <v>23</v>
      </c>
    </row>
    <row r="1246" spans="1:8" ht="28.8" x14ac:dyDescent="0.3">
      <c r="A1246" t="str">
        <f t="shared" si="98"/>
        <v>Septiembre de 2017</v>
      </c>
      <c r="B1246" s="1" t="s">
        <v>3626</v>
      </c>
      <c r="C1246" s="1" t="str">
        <f t="shared" si="99"/>
        <v>Septiembre 24 de 2017</v>
      </c>
      <c r="D1246" s="3">
        <v>2900.73</v>
      </c>
      <c r="E1246" s="3">
        <v>0</v>
      </c>
      <c r="F1246" t="str">
        <f t="shared" si="95"/>
        <v>2017</v>
      </c>
      <c r="G1246" t="str">
        <f t="shared" si="96"/>
        <v>Septiembre</v>
      </c>
      <c r="H1246" t="str">
        <f t="shared" si="97"/>
        <v>24</v>
      </c>
    </row>
    <row r="1247" spans="1:8" ht="28.8" x14ac:dyDescent="0.3">
      <c r="A1247" t="str">
        <f t="shared" si="98"/>
        <v>Septiembre de 2017</v>
      </c>
      <c r="B1247" s="1" t="s">
        <v>3627</v>
      </c>
      <c r="C1247" s="1" t="str">
        <f t="shared" si="99"/>
        <v>Septiembre 25 de 2017</v>
      </c>
      <c r="D1247" s="3">
        <v>2900.73</v>
      </c>
      <c r="E1247" s="3">
        <v>0</v>
      </c>
      <c r="F1247" t="str">
        <f t="shared" si="95"/>
        <v>2017</v>
      </c>
      <c r="G1247" t="str">
        <f t="shared" si="96"/>
        <v>Septiembre</v>
      </c>
      <c r="H1247" t="str">
        <f t="shared" si="97"/>
        <v>25</v>
      </c>
    </row>
    <row r="1248" spans="1:8" ht="28.8" x14ac:dyDescent="0.3">
      <c r="A1248" t="str">
        <f t="shared" si="98"/>
        <v>Septiembre de 2017</v>
      </c>
      <c r="B1248" s="1" t="s">
        <v>3628</v>
      </c>
      <c r="C1248" s="1" t="str">
        <f t="shared" si="99"/>
        <v>Septiembre 26 de 2017</v>
      </c>
      <c r="D1248" s="3">
        <v>2924.57</v>
      </c>
      <c r="E1248" s="3">
        <v>23.840000000000146</v>
      </c>
      <c r="F1248" t="str">
        <f t="shared" si="95"/>
        <v>2017</v>
      </c>
      <c r="G1248" t="str">
        <f t="shared" si="96"/>
        <v>Septiembre</v>
      </c>
      <c r="H1248" t="str">
        <f t="shared" si="97"/>
        <v>26</v>
      </c>
    </row>
    <row r="1249" spans="1:8" ht="28.8" x14ac:dyDescent="0.3">
      <c r="A1249" t="str">
        <f t="shared" si="98"/>
        <v>Septiembre de 2017</v>
      </c>
      <c r="B1249" s="1" t="s">
        <v>3629</v>
      </c>
      <c r="C1249" s="1" t="str">
        <f t="shared" si="99"/>
        <v>Septiembre 27 de 2017</v>
      </c>
      <c r="D1249" s="3">
        <v>2930.7</v>
      </c>
      <c r="E1249" s="3">
        <v>6.1299999999996544</v>
      </c>
      <c r="F1249" t="str">
        <f t="shared" si="95"/>
        <v>2017</v>
      </c>
      <c r="G1249" t="str">
        <f t="shared" si="96"/>
        <v>Septiembre</v>
      </c>
      <c r="H1249" t="str">
        <f t="shared" si="97"/>
        <v>27</v>
      </c>
    </row>
    <row r="1250" spans="1:8" ht="28.8" x14ac:dyDescent="0.3">
      <c r="A1250" t="str">
        <f t="shared" si="98"/>
        <v>Septiembre de 2017</v>
      </c>
      <c r="B1250" s="1" t="s">
        <v>3630</v>
      </c>
      <c r="C1250" s="1" t="str">
        <f t="shared" si="99"/>
        <v>Septiembre 28 de 2017</v>
      </c>
      <c r="D1250" s="3">
        <v>2940.66</v>
      </c>
      <c r="E1250" s="3">
        <v>9.9600000000000364</v>
      </c>
      <c r="F1250" t="str">
        <f t="shared" si="95"/>
        <v>2017</v>
      </c>
      <c r="G1250" t="str">
        <f t="shared" si="96"/>
        <v>Septiembre</v>
      </c>
      <c r="H1250" t="str">
        <f t="shared" si="97"/>
        <v>28</v>
      </c>
    </row>
    <row r="1251" spans="1:8" ht="28.8" x14ac:dyDescent="0.3">
      <c r="A1251" t="str">
        <f t="shared" si="98"/>
        <v>Septiembre de 2017</v>
      </c>
      <c r="B1251" s="1" t="s">
        <v>3631</v>
      </c>
      <c r="C1251" s="1" t="str">
        <f t="shared" si="99"/>
        <v>Septiembre 29 de 2017</v>
      </c>
      <c r="D1251" s="3">
        <v>2941.07</v>
      </c>
      <c r="E1251" s="3">
        <v>0.41000000000030923</v>
      </c>
      <c r="F1251" t="str">
        <f t="shared" si="95"/>
        <v>2017</v>
      </c>
      <c r="G1251" t="str">
        <f t="shared" si="96"/>
        <v>Septiembre</v>
      </c>
      <c r="H1251" t="str">
        <f t="shared" si="97"/>
        <v>29</v>
      </c>
    </row>
    <row r="1252" spans="1:8" ht="28.8" x14ac:dyDescent="0.3">
      <c r="A1252" t="str">
        <f t="shared" si="98"/>
        <v>Septiembre de 2017</v>
      </c>
      <c r="B1252" s="1" t="s">
        <v>3632</v>
      </c>
      <c r="C1252" s="1" t="str">
        <f t="shared" si="99"/>
        <v>Septiembre 30 de 2017</v>
      </c>
      <c r="D1252" s="3">
        <v>2936.67</v>
      </c>
      <c r="E1252" s="3">
        <v>-4.4000000000000909</v>
      </c>
      <c r="F1252" t="str">
        <f t="shared" si="95"/>
        <v>2017</v>
      </c>
      <c r="G1252" t="str">
        <f t="shared" si="96"/>
        <v>Septiembre</v>
      </c>
      <c r="H1252" t="str">
        <f t="shared" si="97"/>
        <v>30</v>
      </c>
    </row>
    <row r="1253" spans="1:8" ht="28.8" x14ac:dyDescent="0.3">
      <c r="A1253" t="str">
        <f t="shared" si="98"/>
        <v>Octubre de 2017</v>
      </c>
      <c r="B1253" s="1" t="s">
        <v>3633</v>
      </c>
      <c r="C1253" s="1" t="str">
        <f t="shared" si="99"/>
        <v>Octubre 1 de 2017</v>
      </c>
      <c r="D1253" s="3">
        <v>2936.67</v>
      </c>
      <c r="E1253" s="3">
        <v>0</v>
      </c>
      <c r="F1253" t="str">
        <f t="shared" si="95"/>
        <v>2017</v>
      </c>
      <c r="G1253" t="str">
        <f t="shared" si="96"/>
        <v>Octubre</v>
      </c>
      <c r="H1253" t="str">
        <f t="shared" si="97"/>
        <v>1</v>
      </c>
    </row>
    <row r="1254" spans="1:8" ht="28.8" x14ac:dyDescent="0.3">
      <c r="A1254" t="str">
        <f t="shared" si="98"/>
        <v>Octubre de 2017</v>
      </c>
      <c r="B1254" s="1" t="s">
        <v>3634</v>
      </c>
      <c r="C1254" s="1" t="str">
        <f t="shared" si="99"/>
        <v>Octubre 2 de 2017</v>
      </c>
      <c r="D1254" s="3">
        <v>2936.67</v>
      </c>
      <c r="E1254" s="3">
        <v>0</v>
      </c>
      <c r="F1254" t="str">
        <f t="shared" si="95"/>
        <v>2017</v>
      </c>
      <c r="G1254" t="str">
        <f t="shared" si="96"/>
        <v>Octubre</v>
      </c>
      <c r="H1254" t="str">
        <f t="shared" si="97"/>
        <v>2</v>
      </c>
    </row>
    <row r="1255" spans="1:8" ht="28.8" x14ac:dyDescent="0.3">
      <c r="A1255" t="str">
        <f t="shared" si="98"/>
        <v>Octubre de 2017</v>
      </c>
      <c r="B1255" s="1" t="s">
        <v>3635</v>
      </c>
      <c r="C1255" s="1" t="str">
        <f t="shared" si="99"/>
        <v>Octubre 3 de 2017</v>
      </c>
      <c r="D1255" s="3">
        <v>2949.33</v>
      </c>
      <c r="E1255" s="3">
        <v>12.659999999999854</v>
      </c>
      <c r="F1255" t="str">
        <f t="shared" si="95"/>
        <v>2017</v>
      </c>
      <c r="G1255" t="str">
        <f t="shared" si="96"/>
        <v>Octubre</v>
      </c>
      <c r="H1255" t="str">
        <f t="shared" si="97"/>
        <v>3</v>
      </c>
    </row>
    <row r="1256" spans="1:8" ht="28.8" x14ac:dyDescent="0.3">
      <c r="A1256" t="str">
        <f t="shared" si="98"/>
        <v>Octubre de 2017</v>
      </c>
      <c r="B1256" s="1" t="s">
        <v>3636</v>
      </c>
      <c r="C1256" s="1" t="str">
        <f t="shared" si="99"/>
        <v>Octubre 4 de 2017</v>
      </c>
      <c r="D1256" s="3">
        <v>2953.81</v>
      </c>
      <c r="E1256" s="3">
        <v>4.4800000000000182</v>
      </c>
      <c r="F1256" t="str">
        <f t="shared" si="95"/>
        <v>2017</v>
      </c>
      <c r="G1256" t="str">
        <f t="shared" si="96"/>
        <v>Octubre</v>
      </c>
      <c r="H1256" t="str">
        <f t="shared" si="97"/>
        <v>4</v>
      </c>
    </row>
    <row r="1257" spans="1:8" ht="28.8" x14ac:dyDescent="0.3">
      <c r="A1257" t="str">
        <f t="shared" si="98"/>
        <v>Octubre de 2017</v>
      </c>
      <c r="B1257" s="1" t="s">
        <v>3637</v>
      </c>
      <c r="C1257" s="1" t="str">
        <f t="shared" si="99"/>
        <v>Octubre 5 de 2017</v>
      </c>
      <c r="D1257" s="3">
        <v>2945.59</v>
      </c>
      <c r="E1257" s="3">
        <v>-8.2199999999997999</v>
      </c>
      <c r="F1257" t="str">
        <f t="shared" si="95"/>
        <v>2017</v>
      </c>
      <c r="G1257" t="str">
        <f t="shared" si="96"/>
        <v>Octubre</v>
      </c>
      <c r="H1257" t="str">
        <f t="shared" si="97"/>
        <v>5</v>
      </c>
    </row>
    <row r="1258" spans="1:8" ht="28.8" x14ac:dyDescent="0.3">
      <c r="A1258" t="str">
        <f t="shared" si="98"/>
        <v>Octubre de 2017</v>
      </c>
      <c r="B1258" s="1" t="s">
        <v>3638</v>
      </c>
      <c r="C1258" s="1" t="str">
        <f t="shared" si="99"/>
        <v>Octubre 6 de 2017</v>
      </c>
      <c r="D1258" s="3">
        <v>2926.82</v>
      </c>
      <c r="E1258" s="3">
        <v>-18.769999999999982</v>
      </c>
      <c r="F1258" t="str">
        <f t="shared" si="95"/>
        <v>2017</v>
      </c>
      <c r="G1258" t="str">
        <f t="shared" si="96"/>
        <v>Octubre</v>
      </c>
      <c r="H1258" t="str">
        <f t="shared" si="97"/>
        <v>6</v>
      </c>
    </row>
    <row r="1259" spans="1:8" ht="28.8" x14ac:dyDescent="0.3">
      <c r="A1259" t="str">
        <f t="shared" si="98"/>
        <v>Octubre de 2017</v>
      </c>
      <c r="B1259" s="1" t="s">
        <v>3639</v>
      </c>
      <c r="C1259" s="1" t="str">
        <f t="shared" si="99"/>
        <v>Octubre 7 de 2017</v>
      </c>
      <c r="D1259" s="3">
        <v>2942.19</v>
      </c>
      <c r="E1259" s="3">
        <v>15.369999999999891</v>
      </c>
      <c r="F1259" t="str">
        <f t="shared" si="95"/>
        <v>2017</v>
      </c>
      <c r="G1259" t="str">
        <f t="shared" si="96"/>
        <v>Octubre</v>
      </c>
      <c r="H1259" t="str">
        <f t="shared" si="97"/>
        <v>7</v>
      </c>
    </row>
    <row r="1260" spans="1:8" ht="28.8" x14ac:dyDescent="0.3">
      <c r="A1260" t="str">
        <f t="shared" si="98"/>
        <v>Octubre de 2017</v>
      </c>
      <c r="B1260" s="1" t="s">
        <v>3640</v>
      </c>
      <c r="C1260" s="1" t="str">
        <f t="shared" si="99"/>
        <v>Octubre 8 de 2017</v>
      </c>
      <c r="D1260" s="3">
        <v>2942.19</v>
      </c>
      <c r="E1260" s="3">
        <v>0</v>
      </c>
      <c r="F1260" t="str">
        <f t="shared" si="95"/>
        <v>2017</v>
      </c>
      <c r="G1260" t="str">
        <f t="shared" si="96"/>
        <v>Octubre</v>
      </c>
      <c r="H1260" t="str">
        <f t="shared" si="97"/>
        <v>8</v>
      </c>
    </row>
    <row r="1261" spans="1:8" ht="28.8" x14ac:dyDescent="0.3">
      <c r="A1261" t="str">
        <f t="shared" si="98"/>
        <v>Octubre de 2017</v>
      </c>
      <c r="B1261" s="1" t="s">
        <v>3641</v>
      </c>
      <c r="C1261" s="1" t="str">
        <f t="shared" si="99"/>
        <v>Octubre 9 de 2017</v>
      </c>
      <c r="D1261" s="3">
        <v>2942.19</v>
      </c>
      <c r="E1261" s="3">
        <v>0</v>
      </c>
      <c r="F1261" t="str">
        <f t="shared" si="95"/>
        <v>2017</v>
      </c>
      <c r="G1261" t="str">
        <f t="shared" si="96"/>
        <v>Octubre</v>
      </c>
      <c r="H1261" t="str">
        <f t="shared" si="97"/>
        <v>9</v>
      </c>
    </row>
    <row r="1262" spans="1:8" ht="28.8" x14ac:dyDescent="0.3">
      <c r="A1262" t="str">
        <f t="shared" si="98"/>
        <v>Octubre de 2017</v>
      </c>
      <c r="B1262" s="1" t="s">
        <v>3642</v>
      </c>
      <c r="C1262" s="1" t="str">
        <f t="shared" si="99"/>
        <v>Octubre 10 de 2017</v>
      </c>
      <c r="D1262" s="3">
        <v>2942.19</v>
      </c>
      <c r="E1262" s="3">
        <v>0</v>
      </c>
      <c r="F1262" t="str">
        <f t="shared" si="95"/>
        <v>2017</v>
      </c>
      <c r="G1262" t="str">
        <f t="shared" si="96"/>
        <v>Octubre</v>
      </c>
      <c r="H1262" t="str">
        <f t="shared" si="97"/>
        <v>10</v>
      </c>
    </row>
    <row r="1263" spans="1:8" ht="28.8" x14ac:dyDescent="0.3">
      <c r="A1263" t="str">
        <f t="shared" si="98"/>
        <v>Octubre de 2017</v>
      </c>
      <c r="B1263" s="1" t="s">
        <v>3643</v>
      </c>
      <c r="C1263" s="1" t="str">
        <f t="shared" si="99"/>
        <v>Octubre 11 de 2017</v>
      </c>
      <c r="D1263" s="3">
        <v>2947.06</v>
      </c>
      <c r="E1263" s="3">
        <v>4.8699999999998909</v>
      </c>
      <c r="F1263" t="str">
        <f t="shared" si="95"/>
        <v>2017</v>
      </c>
      <c r="G1263" t="str">
        <f t="shared" si="96"/>
        <v>Octubre</v>
      </c>
      <c r="H1263" t="str">
        <f t="shared" si="97"/>
        <v>11</v>
      </c>
    </row>
    <row r="1264" spans="1:8" ht="28.8" x14ac:dyDescent="0.3">
      <c r="A1264" t="str">
        <f t="shared" si="98"/>
        <v>Octubre de 2017</v>
      </c>
      <c r="B1264" s="1" t="s">
        <v>3644</v>
      </c>
      <c r="C1264" s="1" t="str">
        <f t="shared" si="99"/>
        <v>Octubre 12 de 2017</v>
      </c>
      <c r="D1264" s="3">
        <v>2953.77</v>
      </c>
      <c r="E1264" s="3">
        <v>6.7100000000000364</v>
      </c>
      <c r="F1264" t="str">
        <f t="shared" si="95"/>
        <v>2017</v>
      </c>
      <c r="G1264" t="str">
        <f t="shared" si="96"/>
        <v>Octubre</v>
      </c>
      <c r="H1264" t="str">
        <f t="shared" si="97"/>
        <v>12</v>
      </c>
    </row>
    <row r="1265" spans="1:8" ht="28.8" x14ac:dyDescent="0.3">
      <c r="A1265" t="str">
        <f t="shared" si="98"/>
        <v>Octubre de 2017</v>
      </c>
      <c r="B1265" s="1" t="s">
        <v>3645</v>
      </c>
      <c r="C1265" s="1" t="str">
        <f t="shared" si="99"/>
        <v>Octubre 13 de 2017</v>
      </c>
      <c r="D1265" s="3">
        <v>2949.69</v>
      </c>
      <c r="E1265" s="3">
        <v>-4.0799999999999272</v>
      </c>
      <c r="F1265" t="str">
        <f t="shared" si="95"/>
        <v>2017</v>
      </c>
      <c r="G1265" t="str">
        <f t="shared" si="96"/>
        <v>Octubre</v>
      </c>
      <c r="H1265" t="str">
        <f t="shared" si="97"/>
        <v>13</v>
      </c>
    </row>
    <row r="1266" spans="1:8" ht="28.8" x14ac:dyDescent="0.3">
      <c r="A1266" t="str">
        <f t="shared" si="98"/>
        <v>Octubre de 2017</v>
      </c>
      <c r="B1266" s="1" t="s">
        <v>3646</v>
      </c>
      <c r="C1266" s="1" t="str">
        <f t="shared" si="99"/>
        <v>Octubre 14 de 2017</v>
      </c>
      <c r="D1266" s="3">
        <v>2932.05</v>
      </c>
      <c r="E1266" s="3">
        <v>-17.639999999999873</v>
      </c>
      <c r="F1266" t="str">
        <f t="shared" si="95"/>
        <v>2017</v>
      </c>
      <c r="G1266" t="str">
        <f t="shared" si="96"/>
        <v>Octubre</v>
      </c>
      <c r="H1266" t="str">
        <f t="shared" si="97"/>
        <v>14</v>
      </c>
    </row>
    <row r="1267" spans="1:8" ht="28.8" x14ac:dyDescent="0.3">
      <c r="A1267" t="str">
        <f t="shared" si="98"/>
        <v>Octubre de 2017</v>
      </c>
      <c r="B1267" s="1" t="s">
        <v>3647</v>
      </c>
      <c r="C1267" s="1" t="str">
        <f t="shared" si="99"/>
        <v>Octubre 15 de 2017</v>
      </c>
      <c r="D1267" s="3">
        <v>2932.05</v>
      </c>
      <c r="E1267" s="3">
        <v>0</v>
      </c>
      <c r="F1267" t="str">
        <f t="shared" si="95"/>
        <v>2017</v>
      </c>
      <c r="G1267" t="str">
        <f t="shared" si="96"/>
        <v>Octubre</v>
      </c>
      <c r="H1267" t="str">
        <f t="shared" si="97"/>
        <v>15</v>
      </c>
    </row>
    <row r="1268" spans="1:8" ht="28.8" x14ac:dyDescent="0.3">
      <c r="A1268" t="str">
        <f t="shared" si="98"/>
        <v>Octubre de 2017</v>
      </c>
      <c r="B1268" s="1" t="s">
        <v>3648</v>
      </c>
      <c r="C1268" s="1" t="str">
        <f t="shared" si="99"/>
        <v>Octubre 16 de 2017</v>
      </c>
      <c r="D1268" s="3">
        <v>2932.05</v>
      </c>
      <c r="E1268" s="3">
        <v>0</v>
      </c>
      <c r="F1268" t="str">
        <f t="shared" si="95"/>
        <v>2017</v>
      </c>
      <c r="G1268" t="str">
        <f t="shared" si="96"/>
        <v>Octubre</v>
      </c>
      <c r="H1268" t="str">
        <f t="shared" si="97"/>
        <v>16</v>
      </c>
    </row>
    <row r="1269" spans="1:8" ht="28.8" x14ac:dyDescent="0.3">
      <c r="A1269" t="str">
        <f t="shared" si="98"/>
        <v>Octubre de 2017</v>
      </c>
      <c r="B1269" s="1" t="s">
        <v>3649</v>
      </c>
      <c r="C1269" s="1" t="str">
        <f t="shared" si="99"/>
        <v>Octubre 17 de 2017</v>
      </c>
      <c r="D1269" s="3">
        <v>2932.05</v>
      </c>
      <c r="E1269" s="3">
        <v>0</v>
      </c>
      <c r="F1269" t="str">
        <f t="shared" si="95"/>
        <v>2017</v>
      </c>
      <c r="G1269" t="str">
        <f t="shared" si="96"/>
        <v>Octubre</v>
      </c>
      <c r="H1269" t="str">
        <f t="shared" si="97"/>
        <v>17</v>
      </c>
    </row>
    <row r="1270" spans="1:8" ht="28.8" x14ac:dyDescent="0.3">
      <c r="A1270" t="str">
        <f t="shared" si="98"/>
        <v>Octubre de 2017</v>
      </c>
      <c r="B1270" s="1" t="s">
        <v>3650</v>
      </c>
      <c r="C1270" s="1" t="str">
        <f t="shared" si="99"/>
        <v>Octubre 18 de 2017</v>
      </c>
      <c r="D1270" s="3">
        <v>2944.27</v>
      </c>
      <c r="E1270" s="3">
        <v>12.2199999999998</v>
      </c>
      <c r="F1270" t="str">
        <f t="shared" si="95"/>
        <v>2017</v>
      </c>
      <c r="G1270" t="str">
        <f t="shared" si="96"/>
        <v>Octubre</v>
      </c>
      <c r="H1270" t="str">
        <f t="shared" si="97"/>
        <v>18</v>
      </c>
    </row>
    <row r="1271" spans="1:8" ht="28.8" x14ac:dyDescent="0.3">
      <c r="A1271" t="str">
        <f t="shared" si="98"/>
        <v>Octubre de 2017</v>
      </c>
      <c r="B1271" s="1" t="s">
        <v>3651</v>
      </c>
      <c r="C1271" s="1" t="str">
        <f t="shared" si="99"/>
        <v>Octubre 19 de 2017</v>
      </c>
      <c r="D1271" s="3">
        <v>2935.66</v>
      </c>
      <c r="E1271" s="3">
        <v>-8.6100000000001273</v>
      </c>
      <c r="F1271" t="str">
        <f t="shared" si="95"/>
        <v>2017</v>
      </c>
      <c r="G1271" t="str">
        <f t="shared" si="96"/>
        <v>Octubre</v>
      </c>
      <c r="H1271" t="str">
        <f t="shared" si="97"/>
        <v>19</v>
      </c>
    </row>
    <row r="1272" spans="1:8" ht="28.8" x14ac:dyDescent="0.3">
      <c r="A1272" t="str">
        <f t="shared" si="98"/>
        <v>Octubre de 2017</v>
      </c>
      <c r="B1272" s="1" t="s">
        <v>3652</v>
      </c>
      <c r="C1272" s="1" t="str">
        <f t="shared" si="99"/>
        <v>Octubre 20 de 2017</v>
      </c>
      <c r="D1272" s="3">
        <v>2921.92</v>
      </c>
      <c r="E1272" s="3">
        <v>-13.739999999999782</v>
      </c>
      <c r="F1272" t="str">
        <f t="shared" si="95"/>
        <v>2017</v>
      </c>
      <c r="G1272" t="str">
        <f t="shared" si="96"/>
        <v>Octubre</v>
      </c>
      <c r="H1272" t="str">
        <f t="shared" si="97"/>
        <v>20</v>
      </c>
    </row>
    <row r="1273" spans="1:8" ht="28.8" x14ac:dyDescent="0.3">
      <c r="A1273" t="str">
        <f t="shared" si="98"/>
        <v>Octubre de 2017</v>
      </c>
      <c r="B1273" s="1" t="s">
        <v>3653</v>
      </c>
      <c r="C1273" s="1" t="str">
        <f t="shared" si="99"/>
        <v>Octubre 21 de 2017</v>
      </c>
      <c r="D1273" s="3">
        <v>2936.66</v>
      </c>
      <c r="E1273" s="3">
        <v>14.739999999999782</v>
      </c>
      <c r="F1273" t="str">
        <f t="shared" si="95"/>
        <v>2017</v>
      </c>
      <c r="G1273" t="str">
        <f t="shared" si="96"/>
        <v>Octubre</v>
      </c>
      <c r="H1273" t="str">
        <f t="shared" si="97"/>
        <v>21</v>
      </c>
    </row>
    <row r="1274" spans="1:8" ht="28.8" x14ac:dyDescent="0.3">
      <c r="A1274" t="str">
        <f t="shared" si="98"/>
        <v>Octubre de 2017</v>
      </c>
      <c r="B1274" s="1" t="s">
        <v>3654</v>
      </c>
      <c r="C1274" s="1" t="str">
        <f t="shared" si="99"/>
        <v>Octubre 22 de 2017</v>
      </c>
      <c r="D1274" s="3">
        <v>2936.66</v>
      </c>
      <c r="E1274" s="3">
        <v>0</v>
      </c>
      <c r="F1274" t="str">
        <f t="shared" si="95"/>
        <v>2017</v>
      </c>
      <c r="G1274" t="str">
        <f t="shared" si="96"/>
        <v>Octubre</v>
      </c>
      <c r="H1274" t="str">
        <f t="shared" si="97"/>
        <v>22</v>
      </c>
    </row>
    <row r="1275" spans="1:8" ht="28.8" x14ac:dyDescent="0.3">
      <c r="A1275" t="str">
        <f t="shared" si="98"/>
        <v>Octubre de 2017</v>
      </c>
      <c r="B1275" s="1" t="s">
        <v>3655</v>
      </c>
      <c r="C1275" s="1" t="str">
        <f t="shared" si="99"/>
        <v>Octubre 23 de 2017</v>
      </c>
      <c r="D1275" s="3">
        <v>2936.66</v>
      </c>
      <c r="E1275" s="3">
        <v>0</v>
      </c>
      <c r="F1275" t="str">
        <f t="shared" si="95"/>
        <v>2017</v>
      </c>
      <c r="G1275" t="str">
        <f t="shared" si="96"/>
        <v>Octubre</v>
      </c>
      <c r="H1275" t="str">
        <f t="shared" si="97"/>
        <v>23</v>
      </c>
    </row>
    <row r="1276" spans="1:8" ht="28.8" x14ac:dyDescent="0.3">
      <c r="A1276" t="str">
        <f t="shared" si="98"/>
        <v>Octubre de 2017</v>
      </c>
      <c r="B1276" s="1" t="s">
        <v>3656</v>
      </c>
      <c r="C1276" s="1" t="str">
        <f t="shared" si="99"/>
        <v>Octubre 24 de 2017</v>
      </c>
      <c r="D1276" s="3">
        <v>2947.69</v>
      </c>
      <c r="E1276" s="3">
        <v>11.0300000000002</v>
      </c>
      <c r="F1276" t="str">
        <f t="shared" si="95"/>
        <v>2017</v>
      </c>
      <c r="G1276" t="str">
        <f t="shared" si="96"/>
        <v>Octubre</v>
      </c>
      <c r="H1276" t="str">
        <f t="shared" si="97"/>
        <v>24</v>
      </c>
    </row>
    <row r="1277" spans="1:8" ht="28.8" x14ac:dyDescent="0.3">
      <c r="A1277" t="str">
        <f t="shared" si="98"/>
        <v>Octubre de 2017</v>
      </c>
      <c r="B1277" s="1" t="s">
        <v>3657</v>
      </c>
      <c r="C1277" s="1" t="str">
        <f t="shared" si="99"/>
        <v>Octubre 25 de 2017</v>
      </c>
      <c r="D1277" s="3">
        <v>2971.36</v>
      </c>
      <c r="E1277" s="3">
        <v>23.670000000000073</v>
      </c>
      <c r="F1277" t="str">
        <f t="shared" si="95"/>
        <v>2017</v>
      </c>
      <c r="G1277" t="str">
        <f t="shared" si="96"/>
        <v>Octubre</v>
      </c>
      <c r="H1277" t="str">
        <f t="shared" si="97"/>
        <v>25</v>
      </c>
    </row>
    <row r="1278" spans="1:8" ht="28.8" x14ac:dyDescent="0.3">
      <c r="A1278" t="str">
        <f t="shared" si="98"/>
        <v>Octubre de 2017</v>
      </c>
      <c r="B1278" s="1" t="s">
        <v>3658</v>
      </c>
      <c r="C1278" s="1" t="str">
        <f t="shared" si="99"/>
        <v>Octubre 26 de 2017</v>
      </c>
      <c r="D1278" s="3">
        <v>2989.39</v>
      </c>
      <c r="E1278" s="3">
        <v>18.029999999999745</v>
      </c>
      <c r="F1278" t="str">
        <f t="shared" si="95"/>
        <v>2017</v>
      </c>
      <c r="G1278" t="str">
        <f t="shared" si="96"/>
        <v>Octubre</v>
      </c>
      <c r="H1278" t="str">
        <f t="shared" si="97"/>
        <v>26</v>
      </c>
    </row>
    <row r="1279" spans="1:8" ht="28.8" x14ac:dyDescent="0.3">
      <c r="A1279" t="str">
        <f t="shared" si="98"/>
        <v>Octubre de 2017</v>
      </c>
      <c r="B1279" s="1" t="s">
        <v>3659</v>
      </c>
      <c r="C1279" s="1" t="str">
        <f t="shared" si="99"/>
        <v>Octubre 27 de 2017</v>
      </c>
      <c r="D1279" s="3">
        <v>3008.8</v>
      </c>
      <c r="E1279" s="3">
        <v>19.410000000000309</v>
      </c>
      <c r="F1279" t="str">
        <f t="shared" si="95"/>
        <v>2017</v>
      </c>
      <c r="G1279" t="str">
        <f t="shared" si="96"/>
        <v>Octubre</v>
      </c>
      <c r="H1279" t="str">
        <f t="shared" si="97"/>
        <v>27</v>
      </c>
    </row>
    <row r="1280" spans="1:8" ht="28.8" x14ac:dyDescent="0.3">
      <c r="A1280" t="str">
        <f t="shared" si="98"/>
        <v>Octubre de 2017</v>
      </c>
      <c r="B1280" s="1" t="s">
        <v>3660</v>
      </c>
      <c r="C1280" s="1" t="str">
        <f t="shared" si="99"/>
        <v>Octubre 28 de 2017</v>
      </c>
      <c r="D1280" s="3">
        <v>3009.85</v>
      </c>
      <c r="E1280" s="3">
        <v>1.0499999999997272</v>
      </c>
      <c r="F1280" t="str">
        <f t="shared" si="95"/>
        <v>2017</v>
      </c>
      <c r="G1280" t="str">
        <f t="shared" si="96"/>
        <v>Octubre</v>
      </c>
      <c r="H1280" t="str">
        <f t="shared" si="97"/>
        <v>28</v>
      </c>
    </row>
    <row r="1281" spans="1:8" ht="28.8" x14ac:dyDescent="0.3">
      <c r="A1281" t="str">
        <f t="shared" si="98"/>
        <v>Octubre de 2017</v>
      </c>
      <c r="B1281" s="1" t="s">
        <v>3661</v>
      </c>
      <c r="C1281" s="1" t="str">
        <f t="shared" si="99"/>
        <v>Octubre 29 de 2017</v>
      </c>
      <c r="D1281" s="3">
        <v>3009.85</v>
      </c>
      <c r="E1281" s="3">
        <v>0</v>
      </c>
      <c r="F1281" t="str">
        <f t="shared" si="95"/>
        <v>2017</v>
      </c>
      <c r="G1281" t="str">
        <f t="shared" si="96"/>
        <v>Octubre</v>
      </c>
      <c r="H1281" t="str">
        <f t="shared" si="97"/>
        <v>29</v>
      </c>
    </row>
    <row r="1282" spans="1:8" ht="28.8" x14ac:dyDescent="0.3">
      <c r="A1282" t="str">
        <f t="shared" si="98"/>
        <v>Octubre de 2017</v>
      </c>
      <c r="B1282" s="1" t="s">
        <v>3662</v>
      </c>
      <c r="C1282" s="1" t="str">
        <f t="shared" si="99"/>
        <v>Octubre 30 de 2017</v>
      </c>
      <c r="D1282" s="3">
        <v>3009.85</v>
      </c>
      <c r="E1282" s="3">
        <v>0</v>
      </c>
      <c r="F1282" t="str">
        <f t="shared" ref="F1282:F1345" si="100">RIGHT(B1282,4)</f>
        <v>2017</v>
      </c>
      <c r="G1282" t="str">
        <f t="shared" ref="G1282:G1345" si="101">MID(B1282,FIND(" ",B1282,1)+1,FIND(" ",B1282,FIND(" ",B1282,1)+1)-FIND(" ",B1282,1)-1)</f>
        <v>Octubre</v>
      </c>
      <c r="H1282" t="str">
        <f t="shared" ref="H1282:H1345" si="102">MID(B1282,1,FIND(" ",B1282,1)-1)</f>
        <v>30</v>
      </c>
    </row>
    <row r="1283" spans="1:8" ht="28.8" x14ac:dyDescent="0.3">
      <c r="A1283" t="str">
        <f t="shared" ref="A1283:A1346" si="103">_xlfn.CONCAT(G1283," de ",F1283)</f>
        <v>Octubre de 2017</v>
      </c>
      <c r="B1283" s="1" t="s">
        <v>3663</v>
      </c>
      <c r="C1283" s="1" t="str">
        <f t="shared" ref="C1283:C1346" si="104">_xlfn.CONCAT(G1283," ",H1283," de ",F1283)</f>
        <v>Octubre 31 de 2017</v>
      </c>
      <c r="D1283" s="3">
        <v>3011.44</v>
      </c>
      <c r="E1283" s="3">
        <v>1.5900000000001455</v>
      </c>
      <c r="F1283" t="str">
        <f t="shared" si="100"/>
        <v>2017</v>
      </c>
      <c r="G1283" t="str">
        <f t="shared" si="101"/>
        <v>Octubre</v>
      </c>
      <c r="H1283" t="str">
        <f t="shared" si="102"/>
        <v>31</v>
      </c>
    </row>
    <row r="1284" spans="1:8" ht="28.8" x14ac:dyDescent="0.3">
      <c r="A1284" t="str">
        <f t="shared" si="103"/>
        <v>Noviembre de 2017</v>
      </c>
      <c r="B1284" s="1" t="s">
        <v>3664</v>
      </c>
      <c r="C1284" s="1" t="str">
        <f t="shared" si="104"/>
        <v>Noviembre 1 de 2017</v>
      </c>
      <c r="D1284" s="3">
        <v>3039.19</v>
      </c>
      <c r="E1284" s="3">
        <v>27.75</v>
      </c>
      <c r="F1284" t="str">
        <f t="shared" si="100"/>
        <v>2017</v>
      </c>
      <c r="G1284" t="str">
        <f t="shared" si="101"/>
        <v>Noviembre</v>
      </c>
      <c r="H1284" t="str">
        <f t="shared" si="102"/>
        <v>1</v>
      </c>
    </row>
    <row r="1285" spans="1:8" ht="28.8" x14ac:dyDescent="0.3">
      <c r="A1285" t="str">
        <f t="shared" si="103"/>
        <v>Noviembre de 2017</v>
      </c>
      <c r="B1285" s="1" t="s">
        <v>3665</v>
      </c>
      <c r="C1285" s="1" t="str">
        <f t="shared" si="104"/>
        <v>Noviembre 2 de 2017</v>
      </c>
      <c r="D1285" s="3">
        <v>3038.56</v>
      </c>
      <c r="E1285" s="3">
        <v>-0.63000000000010914</v>
      </c>
      <c r="F1285" t="str">
        <f t="shared" si="100"/>
        <v>2017</v>
      </c>
      <c r="G1285" t="str">
        <f t="shared" si="101"/>
        <v>Noviembre</v>
      </c>
      <c r="H1285" t="str">
        <f t="shared" si="102"/>
        <v>2</v>
      </c>
    </row>
    <row r="1286" spans="1:8" ht="28.8" x14ac:dyDescent="0.3">
      <c r="A1286" t="str">
        <f t="shared" si="103"/>
        <v>Noviembre de 2017</v>
      </c>
      <c r="B1286" s="1" t="s">
        <v>3666</v>
      </c>
      <c r="C1286" s="1" t="str">
        <f t="shared" si="104"/>
        <v>Noviembre 3 de 2017</v>
      </c>
      <c r="D1286" s="3">
        <v>3054.38</v>
      </c>
      <c r="E1286" s="3">
        <v>15.820000000000164</v>
      </c>
      <c r="F1286" t="str">
        <f t="shared" si="100"/>
        <v>2017</v>
      </c>
      <c r="G1286" t="str">
        <f t="shared" si="101"/>
        <v>Noviembre</v>
      </c>
      <c r="H1286" t="str">
        <f t="shared" si="102"/>
        <v>3</v>
      </c>
    </row>
    <row r="1287" spans="1:8" ht="28.8" x14ac:dyDescent="0.3">
      <c r="A1287" t="str">
        <f t="shared" si="103"/>
        <v>Noviembre de 2017</v>
      </c>
      <c r="B1287" s="1" t="s">
        <v>3667</v>
      </c>
      <c r="C1287" s="1" t="str">
        <f t="shared" si="104"/>
        <v>Noviembre 4 de 2017</v>
      </c>
      <c r="D1287" s="3">
        <v>3055.57</v>
      </c>
      <c r="E1287" s="3">
        <v>1.1900000000000546</v>
      </c>
      <c r="F1287" t="str">
        <f t="shared" si="100"/>
        <v>2017</v>
      </c>
      <c r="G1287" t="str">
        <f t="shared" si="101"/>
        <v>Noviembre</v>
      </c>
      <c r="H1287" t="str">
        <f t="shared" si="102"/>
        <v>4</v>
      </c>
    </row>
    <row r="1288" spans="1:8" ht="28.8" x14ac:dyDescent="0.3">
      <c r="A1288" t="str">
        <f t="shared" si="103"/>
        <v>Noviembre de 2017</v>
      </c>
      <c r="B1288" s="1" t="s">
        <v>3668</v>
      </c>
      <c r="C1288" s="1" t="str">
        <f t="shared" si="104"/>
        <v>Noviembre 5 de 2017</v>
      </c>
      <c r="D1288" s="3">
        <v>3055.57</v>
      </c>
      <c r="E1288" s="3">
        <v>0</v>
      </c>
      <c r="F1288" t="str">
        <f t="shared" si="100"/>
        <v>2017</v>
      </c>
      <c r="G1288" t="str">
        <f t="shared" si="101"/>
        <v>Noviembre</v>
      </c>
      <c r="H1288" t="str">
        <f t="shared" si="102"/>
        <v>5</v>
      </c>
    </row>
    <row r="1289" spans="1:8" ht="28.8" x14ac:dyDescent="0.3">
      <c r="A1289" t="str">
        <f t="shared" si="103"/>
        <v>Noviembre de 2017</v>
      </c>
      <c r="B1289" s="1" t="s">
        <v>3669</v>
      </c>
      <c r="C1289" s="1" t="str">
        <f t="shared" si="104"/>
        <v>Noviembre 6 de 2017</v>
      </c>
      <c r="D1289" s="3">
        <v>3055.57</v>
      </c>
      <c r="E1289" s="3">
        <v>0</v>
      </c>
      <c r="F1289" t="str">
        <f t="shared" si="100"/>
        <v>2017</v>
      </c>
      <c r="G1289" t="str">
        <f t="shared" si="101"/>
        <v>Noviembre</v>
      </c>
      <c r="H1289" t="str">
        <f t="shared" si="102"/>
        <v>6</v>
      </c>
    </row>
    <row r="1290" spans="1:8" ht="28.8" x14ac:dyDescent="0.3">
      <c r="A1290" t="str">
        <f t="shared" si="103"/>
        <v>Noviembre de 2017</v>
      </c>
      <c r="B1290" s="1" t="s">
        <v>3670</v>
      </c>
      <c r="C1290" s="1" t="str">
        <f t="shared" si="104"/>
        <v>Noviembre 7 de 2017</v>
      </c>
      <c r="D1290" s="3">
        <v>3055.57</v>
      </c>
      <c r="E1290" s="3">
        <v>0</v>
      </c>
      <c r="F1290" t="str">
        <f t="shared" si="100"/>
        <v>2017</v>
      </c>
      <c r="G1290" t="str">
        <f t="shared" si="101"/>
        <v>Noviembre</v>
      </c>
      <c r="H1290" t="str">
        <f t="shared" si="102"/>
        <v>7</v>
      </c>
    </row>
    <row r="1291" spans="1:8" ht="28.8" x14ac:dyDescent="0.3">
      <c r="A1291" t="str">
        <f t="shared" si="103"/>
        <v>Noviembre de 2017</v>
      </c>
      <c r="B1291" s="1" t="s">
        <v>3671</v>
      </c>
      <c r="C1291" s="1" t="str">
        <f t="shared" si="104"/>
        <v>Noviembre 8 de 2017</v>
      </c>
      <c r="D1291" s="3">
        <v>3026.94</v>
      </c>
      <c r="E1291" s="3">
        <v>-28.630000000000109</v>
      </c>
      <c r="F1291" t="str">
        <f t="shared" si="100"/>
        <v>2017</v>
      </c>
      <c r="G1291" t="str">
        <f t="shared" si="101"/>
        <v>Noviembre</v>
      </c>
      <c r="H1291" t="str">
        <f t="shared" si="102"/>
        <v>8</v>
      </c>
    </row>
    <row r="1292" spans="1:8" ht="28.8" x14ac:dyDescent="0.3">
      <c r="A1292" t="str">
        <f t="shared" si="103"/>
        <v>Noviembre de 2017</v>
      </c>
      <c r="B1292" s="1" t="s">
        <v>3672</v>
      </c>
      <c r="C1292" s="1" t="str">
        <f t="shared" si="104"/>
        <v>Noviembre 9 de 2017</v>
      </c>
      <c r="D1292" s="3">
        <v>3017.78</v>
      </c>
      <c r="E1292" s="3">
        <v>-9.1599999999998545</v>
      </c>
      <c r="F1292" t="str">
        <f t="shared" si="100"/>
        <v>2017</v>
      </c>
      <c r="G1292" t="str">
        <f t="shared" si="101"/>
        <v>Noviembre</v>
      </c>
      <c r="H1292" t="str">
        <f t="shared" si="102"/>
        <v>9</v>
      </c>
    </row>
    <row r="1293" spans="1:8" ht="28.8" x14ac:dyDescent="0.3">
      <c r="A1293" t="str">
        <f t="shared" si="103"/>
        <v>Noviembre de 2017</v>
      </c>
      <c r="B1293" s="1" t="s">
        <v>3673</v>
      </c>
      <c r="C1293" s="1" t="str">
        <f t="shared" si="104"/>
        <v>Noviembre 10 de 2017</v>
      </c>
      <c r="D1293" s="3">
        <v>3015.52</v>
      </c>
      <c r="E1293" s="3">
        <v>-2.2600000000002183</v>
      </c>
      <c r="F1293" t="str">
        <f t="shared" si="100"/>
        <v>2017</v>
      </c>
      <c r="G1293" t="str">
        <f t="shared" si="101"/>
        <v>Noviembre</v>
      </c>
      <c r="H1293" t="str">
        <f t="shared" si="102"/>
        <v>10</v>
      </c>
    </row>
    <row r="1294" spans="1:8" ht="28.8" x14ac:dyDescent="0.3">
      <c r="A1294" t="str">
        <f t="shared" si="103"/>
        <v>Noviembre de 2017</v>
      </c>
      <c r="B1294" s="1" t="s">
        <v>3674</v>
      </c>
      <c r="C1294" s="1" t="str">
        <f t="shared" si="104"/>
        <v>Noviembre 11 de 2017</v>
      </c>
      <c r="D1294" s="3">
        <v>3004.88</v>
      </c>
      <c r="E1294" s="3">
        <v>-10.639999999999873</v>
      </c>
      <c r="F1294" t="str">
        <f t="shared" si="100"/>
        <v>2017</v>
      </c>
      <c r="G1294" t="str">
        <f t="shared" si="101"/>
        <v>Noviembre</v>
      </c>
      <c r="H1294" t="str">
        <f t="shared" si="102"/>
        <v>11</v>
      </c>
    </row>
    <row r="1295" spans="1:8" ht="28.8" x14ac:dyDescent="0.3">
      <c r="A1295" t="str">
        <f t="shared" si="103"/>
        <v>Noviembre de 2017</v>
      </c>
      <c r="B1295" s="1" t="s">
        <v>3675</v>
      </c>
      <c r="C1295" s="1" t="str">
        <f t="shared" si="104"/>
        <v>Noviembre 12 de 2017</v>
      </c>
      <c r="D1295" s="3">
        <v>3004.88</v>
      </c>
      <c r="E1295" s="3">
        <v>0</v>
      </c>
      <c r="F1295" t="str">
        <f t="shared" si="100"/>
        <v>2017</v>
      </c>
      <c r="G1295" t="str">
        <f t="shared" si="101"/>
        <v>Noviembre</v>
      </c>
      <c r="H1295" t="str">
        <f t="shared" si="102"/>
        <v>12</v>
      </c>
    </row>
    <row r="1296" spans="1:8" ht="28.8" x14ac:dyDescent="0.3">
      <c r="A1296" t="str">
        <f t="shared" si="103"/>
        <v>Noviembre de 2017</v>
      </c>
      <c r="B1296" s="1" t="s">
        <v>3676</v>
      </c>
      <c r="C1296" s="1" t="str">
        <f t="shared" si="104"/>
        <v>Noviembre 13 de 2017</v>
      </c>
      <c r="D1296" s="3">
        <v>3004.88</v>
      </c>
      <c r="E1296" s="3">
        <v>0</v>
      </c>
      <c r="F1296" t="str">
        <f t="shared" si="100"/>
        <v>2017</v>
      </c>
      <c r="G1296" t="str">
        <f t="shared" si="101"/>
        <v>Noviembre</v>
      </c>
      <c r="H1296" t="str">
        <f t="shared" si="102"/>
        <v>13</v>
      </c>
    </row>
    <row r="1297" spans="1:8" ht="28.8" x14ac:dyDescent="0.3">
      <c r="A1297" t="str">
        <f t="shared" si="103"/>
        <v>Noviembre de 2017</v>
      </c>
      <c r="B1297" s="1" t="s">
        <v>3677</v>
      </c>
      <c r="C1297" s="1" t="str">
        <f t="shared" si="104"/>
        <v>Noviembre 14 de 2017</v>
      </c>
      <c r="D1297" s="3">
        <v>3004.88</v>
      </c>
      <c r="E1297" s="3">
        <v>0</v>
      </c>
      <c r="F1297" t="str">
        <f t="shared" si="100"/>
        <v>2017</v>
      </c>
      <c r="G1297" t="str">
        <f t="shared" si="101"/>
        <v>Noviembre</v>
      </c>
      <c r="H1297" t="str">
        <f t="shared" si="102"/>
        <v>14</v>
      </c>
    </row>
    <row r="1298" spans="1:8" ht="28.8" x14ac:dyDescent="0.3">
      <c r="A1298" t="str">
        <f t="shared" si="103"/>
        <v>Noviembre de 2017</v>
      </c>
      <c r="B1298" s="1" t="s">
        <v>3678</v>
      </c>
      <c r="C1298" s="1" t="str">
        <f t="shared" si="104"/>
        <v>Noviembre 15 de 2017</v>
      </c>
      <c r="D1298" s="3">
        <v>3016.7</v>
      </c>
      <c r="E1298" s="3">
        <v>11.819999999999709</v>
      </c>
      <c r="F1298" t="str">
        <f t="shared" si="100"/>
        <v>2017</v>
      </c>
      <c r="G1298" t="str">
        <f t="shared" si="101"/>
        <v>Noviembre</v>
      </c>
      <c r="H1298" t="str">
        <f t="shared" si="102"/>
        <v>15</v>
      </c>
    </row>
    <row r="1299" spans="1:8" ht="28.8" x14ac:dyDescent="0.3">
      <c r="A1299" t="str">
        <f t="shared" si="103"/>
        <v>Noviembre de 2017</v>
      </c>
      <c r="B1299" s="1" t="s">
        <v>3679</v>
      </c>
      <c r="C1299" s="1" t="str">
        <f t="shared" si="104"/>
        <v>Noviembre 16 de 2017</v>
      </c>
      <c r="D1299" s="3">
        <v>3023.88</v>
      </c>
      <c r="E1299" s="3">
        <v>7.180000000000291</v>
      </c>
      <c r="F1299" t="str">
        <f t="shared" si="100"/>
        <v>2017</v>
      </c>
      <c r="G1299" t="str">
        <f t="shared" si="101"/>
        <v>Noviembre</v>
      </c>
      <c r="H1299" t="str">
        <f t="shared" si="102"/>
        <v>16</v>
      </c>
    </row>
    <row r="1300" spans="1:8" ht="28.8" x14ac:dyDescent="0.3">
      <c r="A1300" t="str">
        <f t="shared" si="103"/>
        <v>Noviembre de 2017</v>
      </c>
      <c r="B1300" s="1" t="s">
        <v>3680</v>
      </c>
      <c r="C1300" s="1" t="str">
        <f t="shared" si="104"/>
        <v>Noviembre 17 de 2017</v>
      </c>
      <c r="D1300" s="3">
        <v>3015.79</v>
      </c>
      <c r="E1300" s="3">
        <v>-8.0900000000001455</v>
      </c>
      <c r="F1300" t="str">
        <f t="shared" si="100"/>
        <v>2017</v>
      </c>
      <c r="G1300" t="str">
        <f t="shared" si="101"/>
        <v>Noviembre</v>
      </c>
      <c r="H1300" t="str">
        <f t="shared" si="102"/>
        <v>17</v>
      </c>
    </row>
    <row r="1301" spans="1:8" ht="28.8" x14ac:dyDescent="0.3">
      <c r="A1301" t="str">
        <f t="shared" si="103"/>
        <v>Noviembre de 2017</v>
      </c>
      <c r="B1301" s="1" t="s">
        <v>3681</v>
      </c>
      <c r="C1301" s="1" t="str">
        <f t="shared" si="104"/>
        <v>Noviembre 18 de 2017</v>
      </c>
      <c r="D1301" s="3">
        <v>3003.19</v>
      </c>
      <c r="E1301" s="3">
        <v>-12.599999999999909</v>
      </c>
      <c r="F1301" t="str">
        <f t="shared" si="100"/>
        <v>2017</v>
      </c>
      <c r="G1301" t="str">
        <f t="shared" si="101"/>
        <v>Noviembre</v>
      </c>
      <c r="H1301" t="str">
        <f t="shared" si="102"/>
        <v>18</v>
      </c>
    </row>
    <row r="1302" spans="1:8" ht="28.8" x14ac:dyDescent="0.3">
      <c r="A1302" t="str">
        <f t="shared" si="103"/>
        <v>Noviembre de 2017</v>
      </c>
      <c r="B1302" s="1" t="s">
        <v>3682</v>
      </c>
      <c r="C1302" s="1" t="str">
        <f t="shared" si="104"/>
        <v>Noviembre 19 de 2017</v>
      </c>
      <c r="D1302" s="3">
        <v>3003.19</v>
      </c>
      <c r="E1302" s="3">
        <v>0</v>
      </c>
      <c r="F1302" t="str">
        <f t="shared" si="100"/>
        <v>2017</v>
      </c>
      <c r="G1302" t="str">
        <f t="shared" si="101"/>
        <v>Noviembre</v>
      </c>
      <c r="H1302" t="str">
        <f t="shared" si="102"/>
        <v>19</v>
      </c>
    </row>
    <row r="1303" spans="1:8" ht="28.8" x14ac:dyDescent="0.3">
      <c r="A1303" t="str">
        <f t="shared" si="103"/>
        <v>Noviembre de 2017</v>
      </c>
      <c r="B1303" s="1" t="s">
        <v>3683</v>
      </c>
      <c r="C1303" s="1" t="str">
        <f t="shared" si="104"/>
        <v>Noviembre 20 de 2017</v>
      </c>
      <c r="D1303" s="3">
        <v>3003.19</v>
      </c>
      <c r="E1303" s="3">
        <v>0</v>
      </c>
      <c r="F1303" t="str">
        <f t="shared" si="100"/>
        <v>2017</v>
      </c>
      <c r="G1303" t="str">
        <f t="shared" si="101"/>
        <v>Noviembre</v>
      </c>
      <c r="H1303" t="str">
        <f t="shared" si="102"/>
        <v>20</v>
      </c>
    </row>
    <row r="1304" spans="1:8" ht="28.8" x14ac:dyDescent="0.3">
      <c r="A1304" t="str">
        <f t="shared" si="103"/>
        <v>Noviembre de 2017</v>
      </c>
      <c r="B1304" s="1" t="s">
        <v>3684</v>
      </c>
      <c r="C1304" s="1" t="str">
        <f t="shared" si="104"/>
        <v>Noviembre 21 de 2017</v>
      </c>
      <c r="D1304" s="3">
        <v>3011.32</v>
      </c>
      <c r="E1304" s="3">
        <v>8.1300000000001091</v>
      </c>
      <c r="F1304" t="str">
        <f t="shared" si="100"/>
        <v>2017</v>
      </c>
      <c r="G1304" t="str">
        <f t="shared" si="101"/>
        <v>Noviembre</v>
      </c>
      <c r="H1304" t="str">
        <f t="shared" si="102"/>
        <v>21</v>
      </c>
    </row>
    <row r="1305" spans="1:8" ht="28.8" x14ac:dyDescent="0.3">
      <c r="A1305" t="str">
        <f t="shared" si="103"/>
        <v>Noviembre de 2017</v>
      </c>
      <c r="B1305" s="1" t="s">
        <v>3685</v>
      </c>
      <c r="C1305" s="1" t="str">
        <f t="shared" si="104"/>
        <v>Noviembre 22 de 2017</v>
      </c>
      <c r="D1305" s="3">
        <v>3001.07</v>
      </c>
      <c r="E1305" s="3">
        <v>-10.25</v>
      </c>
      <c r="F1305" t="str">
        <f t="shared" si="100"/>
        <v>2017</v>
      </c>
      <c r="G1305" t="str">
        <f t="shared" si="101"/>
        <v>Noviembre</v>
      </c>
      <c r="H1305" t="str">
        <f t="shared" si="102"/>
        <v>22</v>
      </c>
    </row>
    <row r="1306" spans="1:8" ht="28.8" x14ac:dyDescent="0.3">
      <c r="A1306" t="str">
        <f t="shared" si="103"/>
        <v>Noviembre de 2017</v>
      </c>
      <c r="B1306" s="1" t="s">
        <v>3686</v>
      </c>
      <c r="C1306" s="1" t="str">
        <f t="shared" si="104"/>
        <v>Noviembre 23 de 2017</v>
      </c>
      <c r="D1306" s="3">
        <v>2982.73</v>
      </c>
      <c r="E1306" s="3">
        <v>-18.340000000000146</v>
      </c>
      <c r="F1306" t="str">
        <f t="shared" si="100"/>
        <v>2017</v>
      </c>
      <c r="G1306" t="str">
        <f t="shared" si="101"/>
        <v>Noviembre</v>
      </c>
      <c r="H1306" t="str">
        <f t="shared" si="102"/>
        <v>23</v>
      </c>
    </row>
    <row r="1307" spans="1:8" ht="28.8" x14ac:dyDescent="0.3">
      <c r="A1307" t="str">
        <f t="shared" si="103"/>
        <v>Noviembre de 2017</v>
      </c>
      <c r="B1307" s="1" t="s">
        <v>3687</v>
      </c>
      <c r="C1307" s="1" t="str">
        <f t="shared" si="104"/>
        <v>Noviembre 24 de 2017</v>
      </c>
      <c r="D1307" s="3">
        <v>2982.73</v>
      </c>
      <c r="E1307" s="3">
        <v>0</v>
      </c>
      <c r="F1307" t="str">
        <f t="shared" si="100"/>
        <v>2017</v>
      </c>
      <c r="G1307" t="str">
        <f t="shared" si="101"/>
        <v>Noviembre</v>
      </c>
      <c r="H1307" t="str">
        <f t="shared" si="102"/>
        <v>24</v>
      </c>
    </row>
    <row r="1308" spans="1:8" ht="28.8" x14ac:dyDescent="0.3">
      <c r="A1308" t="str">
        <f t="shared" si="103"/>
        <v>Noviembre de 2017</v>
      </c>
      <c r="B1308" s="1" t="s">
        <v>3688</v>
      </c>
      <c r="C1308" s="1" t="str">
        <f t="shared" si="104"/>
        <v>Noviembre 25 de 2017</v>
      </c>
      <c r="D1308" s="3">
        <v>2976.39</v>
      </c>
      <c r="E1308" s="3">
        <v>-6.3400000000001455</v>
      </c>
      <c r="F1308" t="str">
        <f t="shared" si="100"/>
        <v>2017</v>
      </c>
      <c r="G1308" t="str">
        <f t="shared" si="101"/>
        <v>Noviembre</v>
      </c>
      <c r="H1308" t="str">
        <f t="shared" si="102"/>
        <v>25</v>
      </c>
    </row>
    <row r="1309" spans="1:8" ht="28.8" x14ac:dyDescent="0.3">
      <c r="A1309" t="str">
        <f t="shared" si="103"/>
        <v>Noviembre de 2017</v>
      </c>
      <c r="B1309" s="1" t="s">
        <v>3689</v>
      </c>
      <c r="C1309" s="1" t="str">
        <f t="shared" si="104"/>
        <v>Noviembre 26 de 2017</v>
      </c>
      <c r="D1309" s="3">
        <v>2976.39</v>
      </c>
      <c r="E1309" s="3">
        <v>0</v>
      </c>
      <c r="F1309" t="str">
        <f t="shared" si="100"/>
        <v>2017</v>
      </c>
      <c r="G1309" t="str">
        <f t="shared" si="101"/>
        <v>Noviembre</v>
      </c>
      <c r="H1309" t="str">
        <f t="shared" si="102"/>
        <v>26</v>
      </c>
    </row>
    <row r="1310" spans="1:8" ht="28.8" x14ac:dyDescent="0.3">
      <c r="A1310" t="str">
        <f t="shared" si="103"/>
        <v>Noviembre de 2017</v>
      </c>
      <c r="B1310" s="1" t="s">
        <v>3690</v>
      </c>
      <c r="C1310" s="1" t="str">
        <f t="shared" si="104"/>
        <v>Noviembre 27 de 2017</v>
      </c>
      <c r="D1310" s="3">
        <v>2976.39</v>
      </c>
      <c r="E1310" s="3">
        <v>0</v>
      </c>
      <c r="F1310" t="str">
        <f t="shared" si="100"/>
        <v>2017</v>
      </c>
      <c r="G1310" t="str">
        <f t="shared" si="101"/>
        <v>Noviembre</v>
      </c>
      <c r="H1310" t="str">
        <f t="shared" si="102"/>
        <v>27</v>
      </c>
    </row>
    <row r="1311" spans="1:8" ht="28.8" x14ac:dyDescent="0.3">
      <c r="A1311" t="str">
        <f t="shared" si="103"/>
        <v>Noviembre de 2017</v>
      </c>
      <c r="B1311" s="1" t="s">
        <v>3691</v>
      </c>
      <c r="C1311" s="1" t="str">
        <f t="shared" si="104"/>
        <v>Noviembre 28 de 2017</v>
      </c>
      <c r="D1311" s="3">
        <v>2986.84</v>
      </c>
      <c r="E1311" s="3">
        <v>10.450000000000273</v>
      </c>
      <c r="F1311" t="str">
        <f t="shared" si="100"/>
        <v>2017</v>
      </c>
      <c r="G1311" t="str">
        <f t="shared" si="101"/>
        <v>Noviembre</v>
      </c>
      <c r="H1311" t="str">
        <f t="shared" si="102"/>
        <v>28</v>
      </c>
    </row>
    <row r="1312" spans="1:8" ht="28.8" x14ac:dyDescent="0.3">
      <c r="A1312" t="str">
        <f t="shared" si="103"/>
        <v>Noviembre de 2017</v>
      </c>
      <c r="B1312" s="1" t="s">
        <v>3692</v>
      </c>
      <c r="C1312" s="1" t="str">
        <f t="shared" si="104"/>
        <v>Noviembre 29 de 2017</v>
      </c>
      <c r="D1312" s="3">
        <v>3003.94</v>
      </c>
      <c r="E1312" s="3">
        <v>17.099999999999909</v>
      </c>
      <c r="F1312" t="str">
        <f t="shared" si="100"/>
        <v>2017</v>
      </c>
      <c r="G1312" t="str">
        <f t="shared" si="101"/>
        <v>Noviembre</v>
      </c>
      <c r="H1312" t="str">
        <f t="shared" si="102"/>
        <v>29</v>
      </c>
    </row>
    <row r="1313" spans="1:8" ht="28.8" x14ac:dyDescent="0.3">
      <c r="A1313" t="str">
        <f t="shared" si="103"/>
        <v>Noviembre de 2017</v>
      </c>
      <c r="B1313" s="1" t="s">
        <v>3693</v>
      </c>
      <c r="C1313" s="1" t="str">
        <f t="shared" si="104"/>
        <v>Noviembre 30 de 2017</v>
      </c>
      <c r="D1313" s="3">
        <v>3006.09</v>
      </c>
      <c r="E1313" s="3">
        <v>2.1500000000000909</v>
      </c>
      <c r="F1313" t="str">
        <f t="shared" si="100"/>
        <v>2017</v>
      </c>
      <c r="G1313" t="str">
        <f t="shared" si="101"/>
        <v>Noviembre</v>
      </c>
      <c r="H1313" t="str">
        <f t="shared" si="102"/>
        <v>30</v>
      </c>
    </row>
    <row r="1314" spans="1:8" ht="28.8" x14ac:dyDescent="0.3">
      <c r="A1314" t="str">
        <f t="shared" si="103"/>
        <v>Diciembre de 2017</v>
      </c>
      <c r="B1314" s="1" t="s">
        <v>3694</v>
      </c>
      <c r="C1314" s="1" t="str">
        <f t="shared" si="104"/>
        <v>Diciembre 1 de 2017</v>
      </c>
      <c r="D1314" s="3">
        <v>3006.04</v>
      </c>
      <c r="E1314" s="3">
        <v>-5.0000000000181899E-2</v>
      </c>
      <c r="F1314" t="str">
        <f t="shared" si="100"/>
        <v>2017</v>
      </c>
      <c r="G1314" t="str">
        <f t="shared" si="101"/>
        <v>Diciembre</v>
      </c>
      <c r="H1314" t="str">
        <f t="shared" si="102"/>
        <v>1</v>
      </c>
    </row>
    <row r="1315" spans="1:8" ht="28.8" x14ac:dyDescent="0.3">
      <c r="A1315" t="str">
        <f t="shared" si="103"/>
        <v>Diciembre de 2017</v>
      </c>
      <c r="B1315" s="1" t="s">
        <v>3695</v>
      </c>
      <c r="C1315" s="1" t="str">
        <f t="shared" si="104"/>
        <v>Diciembre 2 de 2017</v>
      </c>
      <c r="D1315" s="3">
        <v>3005.76</v>
      </c>
      <c r="E1315" s="3">
        <v>-0.27999999999974534</v>
      </c>
      <c r="F1315" t="str">
        <f t="shared" si="100"/>
        <v>2017</v>
      </c>
      <c r="G1315" t="str">
        <f t="shared" si="101"/>
        <v>Diciembre</v>
      </c>
      <c r="H1315" t="str">
        <f t="shared" si="102"/>
        <v>2</v>
      </c>
    </row>
    <row r="1316" spans="1:8" ht="28.8" x14ac:dyDescent="0.3">
      <c r="A1316" t="str">
        <f t="shared" si="103"/>
        <v>Diciembre de 2017</v>
      </c>
      <c r="B1316" s="1" t="s">
        <v>3696</v>
      </c>
      <c r="C1316" s="1" t="str">
        <f t="shared" si="104"/>
        <v>Diciembre 3 de 2017</v>
      </c>
      <c r="D1316" s="3">
        <v>3005.76</v>
      </c>
      <c r="E1316" s="3">
        <v>0</v>
      </c>
      <c r="F1316" t="str">
        <f t="shared" si="100"/>
        <v>2017</v>
      </c>
      <c r="G1316" t="str">
        <f t="shared" si="101"/>
        <v>Diciembre</v>
      </c>
      <c r="H1316" t="str">
        <f t="shared" si="102"/>
        <v>3</v>
      </c>
    </row>
    <row r="1317" spans="1:8" ht="28.8" x14ac:dyDescent="0.3">
      <c r="A1317" t="str">
        <f t="shared" si="103"/>
        <v>Diciembre de 2017</v>
      </c>
      <c r="B1317" s="1" t="s">
        <v>3697</v>
      </c>
      <c r="C1317" s="1" t="str">
        <f t="shared" si="104"/>
        <v>Diciembre 4 de 2017</v>
      </c>
      <c r="D1317" s="3">
        <v>3005.76</v>
      </c>
      <c r="E1317" s="3">
        <v>0</v>
      </c>
      <c r="F1317" t="str">
        <f t="shared" si="100"/>
        <v>2017</v>
      </c>
      <c r="G1317" t="str">
        <f t="shared" si="101"/>
        <v>Diciembre</v>
      </c>
      <c r="H1317" t="str">
        <f t="shared" si="102"/>
        <v>4</v>
      </c>
    </row>
    <row r="1318" spans="1:8" ht="28.8" x14ac:dyDescent="0.3">
      <c r="A1318" t="str">
        <f t="shared" si="103"/>
        <v>Diciembre de 2017</v>
      </c>
      <c r="B1318" s="1" t="s">
        <v>3698</v>
      </c>
      <c r="C1318" s="1" t="str">
        <f t="shared" si="104"/>
        <v>Diciembre 5 de 2017</v>
      </c>
      <c r="D1318" s="3">
        <v>2993.49</v>
      </c>
      <c r="E1318" s="3">
        <v>-12.270000000000437</v>
      </c>
      <c r="F1318" t="str">
        <f t="shared" si="100"/>
        <v>2017</v>
      </c>
      <c r="G1318" t="str">
        <f t="shared" si="101"/>
        <v>Diciembre</v>
      </c>
      <c r="H1318" t="str">
        <f t="shared" si="102"/>
        <v>5</v>
      </c>
    </row>
    <row r="1319" spans="1:8" ht="28.8" x14ac:dyDescent="0.3">
      <c r="A1319" t="str">
        <f t="shared" si="103"/>
        <v>Diciembre de 2017</v>
      </c>
      <c r="B1319" s="1" t="s">
        <v>3699</v>
      </c>
      <c r="C1319" s="1" t="str">
        <f t="shared" si="104"/>
        <v>Diciembre 6 de 2017</v>
      </c>
      <c r="D1319" s="3">
        <v>2996.53</v>
      </c>
      <c r="E1319" s="3">
        <v>3.0400000000004184</v>
      </c>
      <c r="F1319" t="str">
        <f t="shared" si="100"/>
        <v>2017</v>
      </c>
      <c r="G1319" t="str">
        <f t="shared" si="101"/>
        <v>Diciembre</v>
      </c>
      <c r="H1319" t="str">
        <f t="shared" si="102"/>
        <v>6</v>
      </c>
    </row>
    <row r="1320" spans="1:8" ht="28.8" x14ac:dyDescent="0.3">
      <c r="A1320" t="str">
        <f t="shared" si="103"/>
        <v>Diciembre de 2017</v>
      </c>
      <c r="B1320" s="1" t="s">
        <v>3700</v>
      </c>
      <c r="C1320" s="1" t="str">
        <f t="shared" si="104"/>
        <v>Diciembre 7 de 2017</v>
      </c>
      <c r="D1320" s="3">
        <v>3007.07</v>
      </c>
      <c r="E1320" s="3">
        <v>10.539999999999964</v>
      </c>
      <c r="F1320" t="str">
        <f t="shared" si="100"/>
        <v>2017</v>
      </c>
      <c r="G1320" t="str">
        <f t="shared" si="101"/>
        <v>Diciembre</v>
      </c>
      <c r="H1320" t="str">
        <f t="shared" si="102"/>
        <v>7</v>
      </c>
    </row>
    <row r="1321" spans="1:8" ht="28.8" x14ac:dyDescent="0.3">
      <c r="A1321" t="str">
        <f t="shared" si="103"/>
        <v>Diciembre de 2017</v>
      </c>
      <c r="B1321" s="1" t="s">
        <v>3701</v>
      </c>
      <c r="C1321" s="1" t="str">
        <f t="shared" si="104"/>
        <v>Diciembre 8 de 2017</v>
      </c>
      <c r="D1321" s="3">
        <v>3016.18</v>
      </c>
      <c r="E1321" s="3">
        <v>9.1099999999996726</v>
      </c>
      <c r="F1321" t="str">
        <f t="shared" si="100"/>
        <v>2017</v>
      </c>
      <c r="G1321" t="str">
        <f t="shared" si="101"/>
        <v>Diciembre</v>
      </c>
      <c r="H1321" t="str">
        <f t="shared" si="102"/>
        <v>8</v>
      </c>
    </row>
    <row r="1322" spans="1:8" ht="28.8" x14ac:dyDescent="0.3">
      <c r="A1322" t="str">
        <f t="shared" si="103"/>
        <v>Diciembre de 2017</v>
      </c>
      <c r="B1322" s="1" t="s">
        <v>3702</v>
      </c>
      <c r="C1322" s="1" t="str">
        <f t="shared" si="104"/>
        <v>Diciembre 9 de 2017</v>
      </c>
      <c r="D1322" s="3">
        <v>3016.18</v>
      </c>
      <c r="E1322" s="3">
        <v>0</v>
      </c>
      <c r="F1322" t="str">
        <f t="shared" si="100"/>
        <v>2017</v>
      </c>
      <c r="G1322" t="str">
        <f t="shared" si="101"/>
        <v>Diciembre</v>
      </c>
      <c r="H1322" t="str">
        <f t="shared" si="102"/>
        <v>9</v>
      </c>
    </row>
    <row r="1323" spans="1:8" ht="28.8" x14ac:dyDescent="0.3">
      <c r="A1323" t="str">
        <f t="shared" si="103"/>
        <v>Diciembre de 2017</v>
      </c>
      <c r="B1323" s="1" t="s">
        <v>3703</v>
      </c>
      <c r="C1323" s="1" t="str">
        <f t="shared" si="104"/>
        <v>Diciembre 10 de 2017</v>
      </c>
      <c r="D1323" s="3">
        <v>3016.18</v>
      </c>
      <c r="E1323" s="3">
        <v>0</v>
      </c>
      <c r="F1323" t="str">
        <f t="shared" si="100"/>
        <v>2017</v>
      </c>
      <c r="G1323" t="str">
        <f t="shared" si="101"/>
        <v>Diciembre</v>
      </c>
      <c r="H1323" t="str">
        <f t="shared" si="102"/>
        <v>10</v>
      </c>
    </row>
    <row r="1324" spans="1:8" ht="28.8" x14ac:dyDescent="0.3">
      <c r="A1324" t="str">
        <f t="shared" si="103"/>
        <v>Diciembre de 2017</v>
      </c>
      <c r="B1324" s="1" t="s">
        <v>3704</v>
      </c>
      <c r="C1324" s="1" t="str">
        <f t="shared" si="104"/>
        <v>Diciembre 11 de 2017</v>
      </c>
      <c r="D1324" s="3">
        <v>3016.18</v>
      </c>
      <c r="E1324" s="3">
        <v>0</v>
      </c>
      <c r="F1324" t="str">
        <f t="shared" si="100"/>
        <v>2017</v>
      </c>
      <c r="G1324" t="str">
        <f t="shared" si="101"/>
        <v>Diciembre</v>
      </c>
      <c r="H1324" t="str">
        <f t="shared" si="102"/>
        <v>11</v>
      </c>
    </row>
    <row r="1325" spans="1:8" ht="28.8" x14ac:dyDescent="0.3">
      <c r="A1325" t="str">
        <f t="shared" si="103"/>
        <v>Diciembre de 2017</v>
      </c>
      <c r="B1325" s="1" t="s">
        <v>3705</v>
      </c>
      <c r="C1325" s="1" t="str">
        <f t="shared" si="104"/>
        <v>Diciembre 12 de 2017</v>
      </c>
      <c r="D1325" s="3">
        <v>3013.99</v>
      </c>
      <c r="E1325" s="3">
        <v>-2.1900000000000546</v>
      </c>
      <c r="F1325" t="str">
        <f t="shared" si="100"/>
        <v>2017</v>
      </c>
      <c r="G1325" t="str">
        <f t="shared" si="101"/>
        <v>Diciembre</v>
      </c>
      <c r="H1325" t="str">
        <f t="shared" si="102"/>
        <v>12</v>
      </c>
    </row>
    <row r="1326" spans="1:8" ht="28.8" x14ac:dyDescent="0.3">
      <c r="A1326" t="str">
        <f t="shared" si="103"/>
        <v>Diciembre de 2017</v>
      </c>
      <c r="B1326" s="1" t="s">
        <v>3706</v>
      </c>
      <c r="C1326" s="1" t="str">
        <f t="shared" si="104"/>
        <v>Diciembre 13 de 2017</v>
      </c>
      <c r="D1326" s="3">
        <v>3029.75</v>
      </c>
      <c r="E1326" s="3">
        <v>15.760000000000218</v>
      </c>
      <c r="F1326" t="str">
        <f t="shared" si="100"/>
        <v>2017</v>
      </c>
      <c r="G1326" t="str">
        <f t="shared" si="101"/>
        <v>Diciembre</v>
      </c>
      <c r="H1326" t="str">
        <f t="shared" si="102"/>
        <v>13</v>
      </c>
    </row>
    <row r="1327" spans="1:8" ht="28.8" x14ac:dyDescent="0.3">
      <c r="A1327" t="str">
        <f t="shared" si="103"/>
        <v>Diciembre de 2017</v>
      </c>
      <c r="B1327" s="1" t="s">
        <v>3707</v>
      </c>
      <c r="C1327" s="1" t="str">
        <f t="shared" si="104"/>
        <v>Diciembre 14 de 2017</v>
      </c>
      <c r="D1327" s="3">
        <v>3015.41</v>
      </c>
      <c r="E1327" s="3">
        <v>-14.340000000000146</v>
      </c>
      <c r="F1327" t="str">
        <f t="shared" si="100"/>
        <v>2017</v>
      </c>
      <c r="G1327" t="str">
        <f t="shared" si="101"/>
        <v>Diciembre</v>
      </c>
      <c r="H1327" t="str">
        <f t="shared" si="102"/>
        <v>14</v>
      </c>
    </row>
    <row r="1328" spans="1:8" ht="28.8" x14ac:dyDescent="0.3">
      <c r="A1328" t="str">
        <f t="shared" si="103"/>
        <v>Diciembre de 2017</v>
      </c>
      <c r="B1328" s="1" t="s">
        <v>3708</v>
      </c>
      <c r="C1328" s="1" t="str">
        <f t="shared" si="104"/>
        <v>Diciembre 15 de 2017</v>
      </c>
      <c r="D1328" s="3">
        <v>2999.07</v>
      </c>
      <c r="E1328" s="3">
        <v>-16.339999999999691</v>
      </c>
      <c r="F1328" t="str">
        <f t="shared" si="100"/>
        <v>2017</v>
      </c>
      <c r="G1328" t="str">
        <f t="shared" si="101"/>
        <v>Diciembre</v>
      </c>
      <c r="H1328" t="str">
        <f t="shared" si="102"/>
        <v>15</v>
      </c>
    </row>
    <row r="1329" spans="1:8" ht="28.8" x14ac:dyDescent="0.3">
      <c r="A1329" t="str">
        <f t="shared" si="103"/>
        <v>Diciembre de 2017</v>
      </c>
      <c r="B1329" s="1" t="s">
        <v>3709</v>
      </c>
      <c r="C1329" s="1" t="str">
        <f t="shared" si="104"/>
        <v>Diciembre 16 de 2017</v>
      </c>
      <c r="D1329" s="3">
        <v>2996.61</v>
      </c>
      <c r="E1329" s="3">
        <v>-2.4600000000000364</v>
      </c>
      <c r="F1329" t="str">
        <f t="shared" si="100"/>
        <v>2017</v>
      </c>
      <c r="G1329" t="str">
        <f t="shared" si="101"/>
        <v>Diciembre</v>
      </c>
      <c r="H1329" t="str">
        <f t="shared" si="102"/>
        <v>16</v>
      </c>
    </row>
    <row r="1330" spans="1:8" ht="28.8" x14ac:dyDescent="0.3">
      <c r="A1330" t="str">
        <f t="shared" si="103"/>
        <v>Diciembre de 2017</v>
      </c>
      <c r="B1330" s="1" t="s">
        <v>3710</v>
      </c>
      <c r="C1330" s="1" t="str">
        <f t="shared" si="104"/>
        <v>Diciembre 17 de 2017</v>
      </c>
      <c r="D1330" s="3">
        <v>2996.61</v>
      </c>
      <c r="E1330" s="3">
        <v>0</v>
      </c>
      <c r="F1330" t="str">
        <f t="shared" si="100"/>
        <v>2017</v>
      </c>
      <c r="G1330" t="str">
        <f t="shared" si="101"/>
        <v>Diciembre</v>
      </c>
      <c r="H1330" t="str">
        <f t="shared" si="102"/>
        <v>17</v>
      </c>
    </row>
    <row r="1331" spans="1:8" ht="28.8" x14ac:dyDescent="0.3">
      <c r="A1331" t="str">
        <f t="shared" si="103"/>
        <v>Diciembre de 2017</v>
      </c>
      <c r="B1331" s="1" t="s">
        <v>3711</v>
      </c>
      <c r="C1331" s="1" t="str">
        <f t="shared" si="104"/>
        <v>Diciembre 18 de 2017</v>
      </c>
      <c r="D1331" s="3">
        <v>2996.61</v>
      </c>
      <c r="E1331" s="3">
        <v>0</v>
      </c>
      <c r="F1331" t="str">
        <f t="shared" si="100"/>
        <v>2017</v>
      </c>
      <c r="G1331" t="str">
        <f t="shared" si="101"/>
        <v>Diciembre</v>
      </c>
      <c r="H1331" t="str">
        <f t="shared" si="102"/>
        <v>18</v>
      </c>
    </row>
    <row r="1332" spans="1:8" ht="28.8" x14ac:dyDescent="0.3">
      <c r="A1332" t="str">
        <f t="shared" si="103"/>
        <v>Diciembre de 2017</v>
      </c>
      <c r="B1332" s="1" t="s">
        <v>3712</v>
      </c>
      <c r="C1332" s="1" t="str">
        <f t="shared" si="104"/>
        <v>Diciembre 19 de 2017</v>
      </c>
      <c r="D1332" s="3">
        <v>2975.59</v>
      </c>
      <c r="E1332" s="3">
        <v>-21.019999999999982</v>
      </c>
      <c r="F1332" t="str">
        <f t="shared" si="100"/>
        <v>2017</v>
      </c>
      <c r="G1332" t="str">
        <f t="shared" si="101"/>
        <v>Diciembre</v>
      </c>
      <c r="H1332" t="str">
        <f t="shared" si="102"/>
        <v>19</v>
      </c>
    </row>
    <row r="1333" spans="1:8" ht="28.8" x14ac:dyDescent="0.3">
      <c r="A1333" t="str">
        <f t="shared" si="103"/>
        <v>Diciembre de 2017</v>
      </c>
      <c r="B1333" s="1" t="s">
        <v>3713</v>
      </c>
      <c r="C1333" s="1" t="str">
        <f t="shared" si="104"/>
        <v>Diciembre 20 de 2017</v>
      </c>
      <c r="D1333" s="3">
        <v>2972.05</v>
      </c>
      <c r="E1333" s="3">
        <v>-3.5399999999999636</v>
      </c>
      <c r="F1333" t="str">
        <f t="shared" si="100"/>
        <v>2017</v>
      </c>
      <c r="G1333" t="str">
        <f t="shared" si="101"/>
        <v>Diciembre</v>
      </c>
      <c r="H1333" t="str">
        <f t="shared" si="102"/>
        <v>20</v>
      </c>
    </row>
    <row r="1334" spans="1:8" ht="28.8" x14ac:dyDescent="0.3">
      <c r="A1334" t="str">
        <f t="shared" si="103"/>
        <v>Diciembre de 2017</v>
      </c>
      <c r="B1334" s="1" t="s">
        <v>3714</v>
      </c>
      <c r="C1334" s="1" t="str">
        <f t="shared" si="104"/>
        <v>Diciembre 21 de 2017</v>
      </c>
      <c r="D1334" s="3">
        <v>2965.77</v>
      </c>
      <c r="E1334" s="3">
        <v>-6.2800000000002001</v>
      </c>
      <c r="F1334" t="str">
        <f t="shared" si="100"/>
        <v>2017</v>
      </c>
      <c r="G1334" t="str">
        <f t="shared" si="101"/>
        <v>Diciembre</v>
      </c>
      <c r="H1334" t="str">
        <f t="shared" si="102"/>
        <v>21</v>
      </c>
    </row>
    <row r="1335" spans="1:8" ht="28.8" x14ac:dyDescent="0.3">
      <c r="A1335" t="str">
        <f t="shared" si="103"/>
        <v>Diciembre de 2017</v>
      </c>
      <c r="B1335" s="1" t="s">
        <v>3715</v>
      </c>
      <c r="C1335" s="1" t="str">
        <f t="shared" si="104"/>
        <v>Diciembre 22 de 2017</v>
      </c>
      <c r="D1335" s="3">
        <v>2963.58</v>
      </c>
      <c r="E1335" s="3">
        <v>-2.1900000000000546</v>
      </c>
      <c r="F1335" t="str">
        <f t="shared" si="100"/>
        <v>2017</v>
      </c>
      <c r="G1335" t="str">
        <f t="shared" si="101"/>
        <v>Diciembre</v>
      </c>
      <c r="H1335" t="str">
        <f t="shared" si="102"/>
        <v>22</v>
      </c>
    </row>
    <row r="1336" spans="1:8" ht="28.8" x14ac:dyDescent="0.3">
      <c r="A1336" t="str">
        <f t="shared" si="103"/>
        <v>Diciembre de 2017</v>
      </c>
      <c r="B1336" s="1" t="s">
        <v>3716</v>
      </c>
      <c r="C1336" s="1" t="str">
        <f t="shared" si="104"/>
        <v>Diciembre 23 de 2017</v>
      </c>
      <c r="D1336" s="3">
        <v>2962.14</v>
      </c>
      <c r="E1336" s="3">
        <v>-1.4400000000000546</v>
      </c>
      <c r="F1336" t="str">
        <f t="shared" si="100"/>
        <v>2017</v>
      </c>
      <c r="G1336" t="str">
        <f t="shared" si="101"/>
        <v>Diciembre</v>
      </c>
      <c r="H1336" t="str">
        <f t="shared" si="102"/>
        <v>23</v>
      </c>
    </row>
    <row r="1337" spans="1:8" ht="28.8" x14ac:dyDescent="0.3">
      <c r="A1337" t="str">
        <f t="shared" si="103"/>
        <v>Diciembre de 2017</v>
      </c>
      <c r="B1337" s="1" t="s">
        <v>3717</v>
      </c>
      <c r="C1337" s="1" t="str">
        <f t="shared" si="104"/>
        <v>Diciembre 24 de 2017</v>
      </c>
      <c r="D1337" s="3">
        <v>2962.14</v>
      </c>
      <c r="E1337" s="3">
        <v>0</v>
      </c>
      <c r="F1337" t="str">
        <f t="shared" si="100"/>
        <v>2017</v>
      </c>
      <c r="G1337" t="str">
        <f t="shared" si="101"/>
        <v>Diciembre</v>
      </c>
      <c r="H1337" t="str">
        <f t="shared" si="102"/>
        <v>24</v>
      </c>
    </row>
    <row r="1338" spans="1:8" ht="28.8" x14ac:dyDescent="0.3">
      <c r="A1338" t="str">
        <f t="shared" si="103"/>
        <v>Diciembre de 2017</v>
      </c>
      <c r="B1338" s="1" t="s">
        <v>3718</v>
      </c>
      <c r="C1338" s="1" t="str">
        <f t="shared" si="104"/>
        <v>Diciembre 25 de 2017</v>
      </c>
      <c r="D1338" s="3">
        <v>2962.14</v>
      </c>
      <c r="E1338" s="3">
        <v>0</v>
      </c>
      <c r="F1338" t="str">
        <f t="shared" si="100"/>
        <v>2017</v>
      </c>
      <c r="G1338" t="str">
        <f t="shared" si="101"/>
        <v>Diciembre</v>
      </c>
      <c r="H1338" t="str">
        <f t="shared" si="102"/>
        <v>25</v>
      </c>
    </row>
    <row r="1339" spans="1:8" ht="28.8" x14ac:dyDescent="0.3">
      <c r="A1339" t="str">
        <f t="shared" si="103"/>
        <v>Diciembre de 2017</v>
      </c>
      <c r="B1339" s="1" t="s">
        <v>3719</v>
      </c>
      <c r="C1339" s="1" t="str">
        <f t="shared" si="104"/>
        <v>Diciembre 26 de 2017</v>
      </c>
      <c r="D1339" s="3">
        <v>2962.14</v>
      </c>
      <c r="E1339" s="3">
        <v>0</v>
      </c>
      <c r="F1339" t="str">
        <f t="shared" si="100"/>
        <v>2017</v>
      </c>
      <c r="G1339" t="str">
        <f t="shared" si="101"/>
        <v>Diciembre</v>
      </c>
      <c r="H1339" t="str">
        <f t="shared" si="102"/>
        <v>26</v>
      </c>
    </row>
    <row r="1340" spans="1:8" ht="28.8" x14ac:dyDescent="0.3">
      <c r="A1340" t="str">
        <f t="shared" si="103"/>
        <v>Diciembre de 2017</v>
      </c>
      <c r="B1340" s="1" t="s">
        <v>3720</v>
      </c>
      <c r="C1340" s="1" t="str">
        <f t="shared" si="104"/>
        <v>Diciembre 27 de 2017</v>
      </c>
      <c r="D1340" s="3">
        <v>2962.26</v>
      </c>
      <c r="E1340" s="3">
        <v>0.12000000000034561</v>
      </c>
      <c r="F1340" t="str">
        <f t="shared" si="100"/>
        <v>2017</v>
      </c>
      <c r="G1340" t="str">
        <f t="shared" si="101"/>
        <v>Diciembre</v>
      </c>
      <c r="H1340" t="str">
        <f t="shared" si="102"/>
        <v>27</v>
      </c>
    </row>
    <row r="1341" spans="1:8" ht="28.8" x14ac:dyDescent="0.3">
      <c r="A1341" t="str">
        <f t="shared" si="103"/>
        <v>Diciembre de 2017</v>
      </c>
      <c r="B1341" s="1" t="s">
        <v>3721</v>
      </c>
      <c r="C1341" s="1" t="str">
        <f t="shared" si="104"/>
        <v>Diciembre 28 de 2017</v>
      </c>
      <c r="D1341" s="3">
        <v>2971.63</v>
      </c>
      <c r="E1341" s="3">
        <v>9.3699999999998909</v>
      </c>
      <c r="F1341" t="str">
        <f t="shared" si="100"/>
        <v>2017</v>
      </c>
      <c r="G1341" t="str">
        <f t="shared" si="101"/>
        <v>Diciembre</v>
      </c>
      <c r="H1341" t="str">
        <f t="shared" si="102"/>
        <v>28</v>
      </c>
    </row>
    <row r="1342" spans="1:8" ht="28.8" x14ac:dyDescent="0.3">
      <c r="A1342" t="str">
        <f t="shared" si="103"/>
        <v>Diciembre de 2017</v>
      </c>
      <c r="B1342" s="1" t="s">
        <v>3722</v>
      </c>
      <c r="C1342" s="1" t="str">
        <f t="shared" si="104"/>
        <v>Diciembre 29 de 2017</v>
      </c>
      <c r="D1342" s="3">
        <v>2984</v>
      </c>
      <c r="E1342" s="3">
        <v>12.369999999999891</v>
      </c>
      <c r="F1342" t="str">
        <f t="shared" si="100"/>
        <v>2017</v>
      </c>
      <c r="G1342" t="str">
        <f t="shared" si="101"/>
        <v>Diciembre</v>
      </c>
      <c r="H1342" t="str">
        <f t="shared" si="102"/>
        <v>29</v>
      </c>
    </row>
    <row r="1343" spans="1:8" ht="28.8" x14ac:dyDescent="0.3">
      <c r="A1343" t="str">
        <f t="shared" si="103"/>
        <v>Diciembre de 2017</v>
      </c>
      <c r="B1343" s="1" t="s">
        <v>3723</v>
      </c>
      <c r="C1343" s="1" t="str">
        <f t="shared" si="104"/>
        <v>Diciembre 30 de 2017</v>
      </c>
      <c r="D1343" s="3">
        <v>2984</v>
      </c>
      <c r="E1343" s="3">
        <v>0</v>
      </c>
      <c r="F1343" t="str">
        <f t="shared" si="100"/>
        <v>2017</v>
      </c>
      <c r="G1343" t="str">
        <f t="shared" si="101"/>
        <v>Diciembre</v>
      </c>
      <c r="H1343" t="str">
        <f t="shared" si="102"/>
        <v>30</v>
      </c>
    </row>
    <row r="1344" spans="1:8" ht="28.8" x14ac:dyDescent="0.3">
      <c r="A1344" t="str">
        <f t="shared" si="103"/>
        <v>Diciembre de 2017</v>
      </c>
      <c r="B1344" s="1" t="s">
        <v>3724</v>
      </c>
      <c r="C1344" s="1" t="str">
        <f t="shared" si="104"/>
        <v>Diciembre 31 de 2017</v>
      </c>
      <c r="D1344" s="3">
        <v>2984</v>
      </c>
      <c r="E1344" s="3">
        <v>0</v>
      </c>
      <c r="F1344" t="str">
        <f t="shared" si="100"/>
        <v>2017</v>
      </c>
      <c r="G1344" t="str">
        <f t="shared" si="101"/>
        <v>Diciembre</v>
      </c>
      <c r="H1344" t="str">
        <f t="shared" si="102"/>
        <v>31</v>
      </c>
    </row>
    <row r="1345" spans="1:8" x14ac:dyDescent="0.3">
      <c r="A1345" t="str">
        <f t="shared" si="103"/>
        <v>Enero de 2018</v>
      </c>
      <c r="B1345" s="1" t="s">
        <v>3725</v>
      </c>
      <c r="C1345" s="1" t="str">
        <f t="shared" si="104"/>
        <v>Enero 1 de 2018</v>
      </c>
      <c r="D1345" s="3">
        <v>2984</v>
      </c>
      <c r="E1345" s="3">
        <v>0</v>
      </c>
      <c r="F1345" t="str">
        <f t="shared" si="100"/>
        <v>2018</v>
      </c>
      <c r="G1345" t="str">
        <f t="shared" si="101"/>
        <v>Enero</v>
      </c>
      <c r="H1345" t="str">
        <f t="shared" si="102"/>
        <v>1</v>
      </c>
    </row>
    <row r="1346" spans="1:8" x14ac:dyDescent="0.3">
      <c r="A1346" t="str">
        <f t="shared" si="103"/>
        <v>Enero de 2018</v>
      </c>
      <c r="B1346" s="1" t="s">
        <v>3726</v>
      </c>
      <c r="C1346" s="1" t="str">
        <f t="shared" si="104"/>
        <v>Enero 2 de 2018</v>
      </c>
      <c r="D1346" s="3">
        <v>2984</v>
      </c>
      <c r="E1346" s="3">
        <v>0</v>
      </c>
      <c r="F1346" t="str">
        <f t="shared" ref="F1346:F1409" si="105">RIGHT(B1346,4)</f>
        <v>2018</v>
      </c>
      <c r="G1346" t="str">
        <f t="shared" ref="G1346:G1409" si="106">MID(B1346,FIND(" ",B1346,1)+1,FIND(" ",B1346,FIND(" ",B1346,1)+1)-FIND(" ",B1346,1)-1)</f>
        <v>Enero</v>
      </c>
      <c r="H1346" t="str">
        <f t="shared" ref="H1346:H1409" si="107">MID(B1346,1,FIND(" ",B1346,1)-1)</f>
        <v>2</v>
      </c>
    </row>
    <row r="1347" spans="1:8" x14ac:dyDescent="0.3">
      <c r="A1347" t="str">
        <f t="shared" ref="A1347:A1410" si="108">_xlfn.CONCAT(G1347," de ",F1347)</f>
        <v>Enero de 2018</v>
      </c>
      <c r="B1347" s="1" t="s">
        <v>3727</v>
      </c>
      <c r="C1347" s="1" t="str">
        <f t="shared" ref="C1347:C1410" si="109">_xlfn.CONCAT(G1347," ",H1347," de ",F1347)</f>
        <v>Enero 3 de 2018</v>
      </c>
      <c r="D1347" s="3">
        <v>2940.94</v>
      </c>
      <c r="E1347" s="3">
        <v>-43.059999999999945</v>
      </c>
      <c r="F1347" t="str">
        <f t="shared" si="105"/>
        <v>2018</v>
      </c>
      <c r="G1347" t="str">
        <f t="shared" si="106"/>
        <v>Enero</v>
      </c>
      <c r="H1347" t="str">
        <f t="shared" si="107"/>
        <v>3</v>
      </c>
    </row>
    <row r="1348" spans="1:8" x14ac:dyDescent="0.3">
      <c r="A1348" t="str">
        <f t="shared" si="108"/>
        <v>Enero de 2018</v>
      </c>
      <c r="B1348" s="1" t="s">
        <v>3728</v>
      </c>
      <c r="C1348" s="1" t="str">
        <f t="shared" si="109"/>
        <v>Enero 4 de 2018</v>
      </c>
      <c r="D1348" s="3">
        <v>2908.68</v>
      </c>
      <c r="E1348" s="3">
        <v>-32.260000000000218</v>
      </c>
      <c r="F1348" t="str">
        <f t="shared" si="105"/>
        <v>2018</v>
      </c>
      <c r="G1348" t="str">
        <f t="shared" si="106"/>
        <v>Enero</v>
      </c>
      <c r="H1348" t="str">
        <f t="shared" si="107"/>
        <v>4</v>
      </c>
    </row>
    <row r="1349" spans="1:8" x14ac:dyDescent="0.3">
      <c r="A1349" t="str">
        <f t="shared" si="108"/>
        <v>Enero de 2018</v>
      </c>
      <c r="B1349" s="1" t="s">
        <v>3729</v>
      </c>
      <c r="C1349" s="1" t="str">
        <f t="shared" si="109"/>
        <v>Enero 5 de 2018</v>
      </c>
      <c r="D1349" s="3">
        <v>2885.76</v>
      </c>
      <c r="E1349" s="3">
        <v>-22.919999999999618</v>
      </c>
      <c r="F1349" t="str">
        <f t="shared" si="105"/>
        <v>2018</v>
      </c>
      <c r="G1349" t="str">
        <f t="shared" si="106"/>
        <v>Enero</v>
      </c>
      <c r="H1349" t="str">
        <f t="shared" si="107"/>
        <v>5</v>
      </c>
    </row>
    <row r="1350" spans="1:8" x14ac:dyDescent="0.3">
      <c r="A1350" t="str">
        <f t="shared" si="108"/>
        <v>Enero de 2018</v>
      </c>
      <c r="B1350" s="1" t="s">
        <v>3730</v>
      </c>
      <c r="C1350" s="1" t="str">
        <f t="shared" si="109"/>
        <v>Enero 6 de 2018</v>
      </c>
      <c r="D1350" s="3">
        <v>2898.32</v>
      </c>
      <c r="E1350" s="3">
        <v>12.559999999999945</v>
      </c>
      <c r="F1350" t="str">
        <f t="shared" si="105"/>
        <v>2018</v>
      </c>
      <c r="G1350" t="str">
        <f t="shared" si="106"/>
        <v>Enero</v>
      </c>
      <c r="H1350" t="str">
        <f t="shared" si="107"/>
        <v>6</v>
      </c>
    </row>
    <row r="1351" spans="1:8" x14ac:dyDescent="0.3">
      <c r="A1351" t="str">
        <f t="shared" si="108"/>
        <v>Enero de 2018</v>
      </c>
      <c r="B1351" s="1" t="s">
        <v>3731</v>
      </c>
      <c r="C1351" s="1" t="str">
        <f t="shared" si="109"/>
        <v>Enero 7 de 2018</v>
      </c>
      <c r="D1351" s="3">
        <v>2898.32</v>
      </c>
      <c r="E1351" s="3">
        <v>0</v>
      </c>
      <c r="F1351" t="str">
        <f t="shared" si="105"/>
        <v>2018</v>
      </c>
      <c r="G1351" t="str">
        <f t="shared" si="106"/>
        <v>Enero</v>
      </c>
      <c r="H1351" t="str">
        <f t="shared" si="107"/>
        <v>7</v>
      </c>
    </row>
    <row r="1352" spans="1:8" x14ac:dyDescent="0.3">
      <c r="A1352" t="str">
        <f t="shared" si="108"/>
        <v>Enero de 2018</v>
      </c>
      <c r="B1352" s="1" t="s">
        <v>3732</v>
      </c>
      <c r="C1352" s="1" t="str">
        <f t="shared" si="109"/>
        <v>Enero 8 de 2018</v>
      </c>
      <c r="D1352" s="3">
        <v>2898.32</v>
      </c>
      <c r="E1352" s="3">
        <v>0</v>
      </c>
      <c r="F1352" t="str">
        <f t="shared" si="105"/>
        <v>2018</v>
      </c>
      <c r="G1352" t="str">
        <f t="shared" si="106"/>
        <v>Enero</v>
      </c>
      <c r="H1352" t="str">
        <f t="shared" si="107"/>
        <v>8</v>
      </c>
    </row>
    <row r="1353" spans="1:8" x14ac:dyDescent="0.3">
      <c r="A1353" t="str">
        <f t="shared" si="108"/>
        <v>Enero de 2018</v>
      </c>
      <c r="B1353" s="1" t="s">
        <v>3733</v>
      </c>
      <c r="C1353" s="1" t="str">
        <f t="shared" si="109"/>
        <v>Enero 9 de 2018</v>
      </c>
      <c r="D1353" s="3">
        <v>2898.32</v>
      </c>
      <c r="E1353" s="3">
        <v>0</v>
      </c>
      <c r="F1353" t="str">
        <f t="shared" si="105"/>
        <v>2018</v>
      </c>
      <c r="G1353" t="str">
        <f t="shared" si="106"/>
        <v>Enero</v>
      </c>
      <c r="H1353" t="str">
        <f t="shared" si="107"/>
        <v>9</v>
      </c>
    </row>
    <row r="1354" spans="1:8" x14ac:dyDescent="0.3">
      <c r="A1354" t="str">
        <f t="shared" si="108"/>
        <v>Enero de 2018</v>
      </c>
      <c r="B1354" s="1" t="s">
        <v>3734</v>
      </c>
      <c r="C1354" s="1" t="str">
        <f t="shared" si="109"/>
        <v>Enero 10 de 2018</v>
      </c>
      <c r="D1354" s="3">
        <v>2914.37</v>
      </c>
      <c r="E1354" s="3">
        <v>16.049999999999727</v>
      </c>
      <c r="F1354" t="str">
        <f t="shared" si="105"/>
        <v>2018</v>
      </c>
      <c r="G1354" t="str">
        <f t="shared" si="106"/>
        <v>Enero</v>
      </c>
      <c r="H1354" t="str">
        <f t="shared" si="107"/>
        <v>10</v>
      </c>
    </row>
    <row r="1355" spans="1:8" x14ac:dyDescent="0.3">
      <c r="A1355" t="str">
        <f t="shared" si="108"/>
        <v>Enero de 2018</v>
      </c>
      <c r="B1355" s="1" t="s">
        <v>3735</v>
      </c>
      <c r="C1355" s="1" t="str">
        <f t="shared" si="109"/>
        <v>Enero 11 de 2018</v>
      </c>
      <c r="D1355" s="3">
        <v>2895.69</v>
      </c>
      <c r="E1355" s="3">
        <v>-18.679999999999836</v>
      </c>
      <c r="F1355" t="str">
        <f t="shared" si="105"/>
        <v>2018</v>
      </c>
      <c r="G1355" t="str">
        <f t="shared" si="106"/>
        <v>Enero</v>
      </c>
      <c r="H1355" t="str">
        <f t="shared" si="107"/>
        <v>11</v>
      </c>
    </row>
    <row r="1356" spans="1:8" x14ac:dyDescent="0.3">
      <c r="A1356" t="str">
        <f t="shared" si="108"/>
        <v>Enero de 2018</v>
      </c>
      <c r="B1356" s="1" t="s">
        <v>3736</v>
      </c>
      <c r="C1356" s="1" t="str">
        <f t="shared" si="109"/>
        <v>Enero 12 de 2018</v>
      </c>
      <c r="D1356" s="3">
        <v>2865.79</v>
      </c>
      <c r="E1356" s="3">
        <v>-29.900000000000091</v>
      </c>
      <c r="F1356" t="str">
        <f t="shared" si="105"/>
        <v>2018</v>
      </c>
      <c r="G1356" t="str">
        <f t="shared" si="106"/>
        <v>Enero</v>
      </c>
      <c r="H1356" t="str">
        <f t="shared" si="107"/>
        <v>12</v>
      </c>
    </row>
    <row r="1357" spans="1:8" x14ac:dyDescent="0.3">
      <c r="A1357" t="str">
        <f t="shared" si="108"/>
        <v>Enero de 2018</v>
      </c>
      <c r="B1357" s="1" t="s">
        <v>3737</v>
      </c>
      <c r="C1357" s="1" t="str">
        <f t="shared" si="109"/>
        <v>Enero 13 de 2018</v>
      </c>
      <c r="D1357" s="3">
        <v>2855.86</v>
      </c>
      <c r="E1357" s="3">
        <v>-9.9299999999998363</v>
      </c>
      <c r="F1357" t="str">
        <f t="shared" si="105"/>
        <v>2018</v>
      </c>
      <c r="G1357" t="str">
        <f t="shared" si="106"/>
        <v>Enero</v>
      </c>
      <c r="H1357" t="str">
        <f t="shared" si="107"/>
        <v>13</v>
      </c>
    </row>
    <row r="1358" spans="1:8" x14ac:dyDescent="0.3">
      <c r="A1358" t="str">
        <f t="shared" si="108"/>
        <v>Enero de 2018</v>
      </c>
      <c r="B1358" s="1" t="s">
        <v>3738</v>
      </c>
      <c r="C1358" s="1" t="str">
        <f t="shared" si="109"/>
        <v>Enero 14 de 2018</v>
      </c>
      <c r="D1358" s="3">
        <v>2855.86</v>
      </c>
      <c r="E1358" s="3">
        <v>0</v>
      </c>
      <c r="F1358" t="str">
        <f t="shared" si="105"/>
        <v>2018</v>
      </c>
      <c r="G1358" t="str">
        <f t="shared" si="106"/>
        <v>Enero</v>
      </c>
      <c r="H1358" t="str">
        <f t="shared" si="107"/>
        <v>14</v>
      </c>
    </row>
    <row r="1359" spans="1:8" x14ac:dyDescent="0.3">
      <c r="A1359" t="str">
        <f t="shared" si="108"/>
        <v>Enero de 2018</v>
      </c>
      <c r="B1359" s="1" t="s">
        <v>3739</v>
      </c>
      <c r="C1359" s="1" t="str">
        <f t="shared" si="109"/>
        <v>Enero 15 de 2018</v>
      </c>
      <c r="D1359" s="3">
        <v>2855.86</v>
      </c>
      <c r="E1359" s="3">
        <v>0</v>
      </c>
      <c r="F1359" t="str">
        <f t="shared" si="105"/>
        <v>2018</v>
      </c>
      <c r="G1359" t="str">
        <f t="shared" si="106"/>
        <v>Enero</v>
      </c>
      <c r="H1359" t="str">
        <f t="shared" si="107"/>
        <v>15</v>
      </c>
    </row>
    <row r="1360" spans="1:8" x14ac:dyDescent="0.3">
      <c r="A1360" t="str">
        <f t="shared" si="108"/>
        <v>Enero de 2018</v>
      </c>
      <c r="B1360" s="1" t="s">
        <v>3740</v>
      </c>
      <c r="C1360" s="1" t="str">
        <f t="shared" si="109"/>
        <v>Enero 16 de 2018</v>
      </c>
      <c r="D1360" s="3">
        <v>2855.86</v>
      </c>
      <c r="E1360" s="3">
        <v>0</v>
      </c>
      <c r="F1360" t="str">
        <f t="shared" si="105"/>
        <v>2018</v>
      </c>
      <c r="G1360" t="str">
        <f t="shared" si="106"/>
        <v>Enero</v>
      </c>
      <c r="H1360" t="str">
        <f t="shared" si="107"/>
        <v>16</v>
      </c>
    </row>
    <row r="1361" spans="1:8" x14ac:dyDescent="0.3">
      <c r="A1361" t="str">
        <f t="shared" si="108"/>
        <v>Enero de 2018</v>
      </c>
      <c r="B1361" s="1" t="s">
        <v>3741</v>
      </c>
      <c r="C1361" s="1" t="str">
        <f t="shared" si="109"/>
        <v>Enero 17 de 2018</v>
      </c>
      <c r="D1361" s="3">
        <v>2868.03</v>
      </c>
      <c r="E1361" s="3">
        <v>12.170000000000073</v>
      </c>
      <c r="F1361" t="str">
        <f t="shared" si="105"/>
        <v>2018</v>
      </c>
      <c r="G1361" t="str">
        <f t="shared" si="106"/>
        <v>Enero</v>
      </c>
      <c r="H1361" t="str">
        <f t="shared" si="107"/>
        <v>17</v>
      </c>
    </row>
    <row r="1362" spans="1:8" x14ac:dyDescent="0.3">
      <c r="A1362" t="str">
        <f t="shared" si="108"/>
        <v>Enero de 2018</v>
      </c>
      <c r="B1362" s="1" t="s">
        <v>3742</v>
      </c>
      <c r="C1362" s="1" t="str">
        <f t="shared" si="109"/>
        <v>Enero 18 de 2018</v>
      </c>
      <c r="D1362" s="3">
        <v>2851.13</v>
      </c>
      <c r="E1362" s="3">
        <v>-16.900000000000091</v>
      </c>
      <c r="F1362" t="str">
        <f t="shared" si="105"/>
        <v>2018</v>
      </c>
      <c r="G1362" t="str">
        <f t="shared" si="106"/>
        <v>Enero</v>
      </c>
      <c r="H1362" t="str">
        <f t="shared" si="107"/>
        <v>18</v>
      </c>
    </row>
    <row r="1363" spans="1:8" x14ac:dyDescent="0.3">
      <c r="A1363" t="str">
        <f t="shared" si="108"/>
        <v>Enero de 2018</v>
      </c>
      <c r="B1363" s="1" t="s">
        <v>3743</v>
      </c>
      <c r="C1363" s="1" t="str">
        <f t="shared" si="109"/>
        <v>Enero 19 de 2018</v>
      </c>
      <c r="D1363" s="3">
        <v>2836.85</v>
      </c>
      <c r="E1363" s="3">
        <v>-14.2800000000002</v>
      </c>
      <c r="F1363" t="str">
        <f t="shared" si="105"/>
        <v>2018</v>
      </c>
      <c r="G1363" t="str">
        <f t="shared" si="106"/>
        <v>Enero</v>
      </c>
      <c r="H1363" t="str">
        <f t="shared" si="107"/>
        <v>19</v>
      </c>
    </row>
    <row r="1364" spans="1:8" x14ac:dyDescent="0.3">
      <c r="A1364" t="str">
        <f t="shared" si="108"/>
        <v>Enero de 2018</v>
      </c>
      <c r="B1364" s="1" t="s">
        <v>3744</v>
      </c>
      <c r="C1364" s="1" t="str">
        <f t="shared" si="109"/>
        <v>Enero 20 de 2018</v>
      </c>
      <c r="D1364" s="3">
        <v>2851.75</v>
      </c>
      <c r="E1364" s="3">
        <v>14.900000000000091</v>
      </c>
      <c r="F1364" t="str">
        <f t="shared" si="105"/>
        <v>2018</v>
      </c>
      <c r="G1364" t="str">
        <f t="shared" si="106"/>
        <v>Enero</v>
      </c>
      <c r="H1364" t="str">
        <f t="shared" si="107"/>
        <v>20</v>
      </c>
    </row>
    <row r="1365" spans="1:8" x14ac:dyDescent="0.3">
      <c r="A1365" t="str">
        <f t="shared" si="108"/>
        <v>Enero de 2018</v>
      </c>
      <c r="B1365" s="1" t="s">
        <v>3745</v>
      </c>
      <c r="C1365" s="1" t="str">
        <f t="shared" si="109"/>
        <v>Enero 21 de 2018</v>
      </c>
      <c r="D1365" s="3">
        <v>2851.75</v>
      </c>
      <c r="E1365" s="3">
        <v>0</v>
      </c>
      <c r="F1365" t="str">
        <f t="shared" si="105"/>
        <v>2018</v>
      </c>
      <c r="G1365" t="str">
        <f t="shared" si="106"/>
        <v>Enero</v>
      </c>
      <c r="H1365" t="str">
        <f t="shared" si="107"/>
        <v>21</v>
      </c>
    </row>
    <row r="1366" spans="1:8" x14ac:dyDescent="0.3">
      <c r="A1366" t="str">
        <f t="shared" si="108"/>
        <v>Enero de 2018</v>
      </c>
      <c r="B1366" s="1" t="s">
        <v>3746</v>
      </c>
      <c r="C1366" s="1" t="str">
        <f t="shared" si="109"/>
        <v>Enero 22 de 2018</v>
      </c>
      <c r="D1366" s="3">
        <v>2851.75</v>
      </c>
      <c r="E1366" s="3">
        <v>0</v>
      </c>
      <c r="F1366" t="str">
        <f t="shared" si="105"/>
        <v>2018</v>
      </c>
      <c r="G1366" t="str">
        <f t="shared" si="106"/>
        <v>Enero</v>
      </c>
      <c r="H1366" t="str">
        <f t="shared" si="107"/>
        <v>22</v>
      </c>
    </row>
    <row r="1367" spans="1:8" x14ac:dyDescent="0.3">
      <c r="A1367" t="str">
        <f t="shared" si="108"/>
        <v>Enero de 2018</v>
      </c>
      <c r="B1367" s="1" t="s">
        <v>3747</v>
      </c>
      <c r="C1367" s="1" t="str">
        <f t="shared" si="109"/>
        <v>Enero 23 de 2018</v>
      </c>
      <c r="D1367" s="3">
        <v>2854.2</v>
      </c>
      <c r="E1367" s="3">
        <v>2.4499999999998181</v>
      </c>
      <c r="F1367" t="str">
        <f t="shared" si="105"/>
        <v>2018</v>
      </c>
      <c r="G1367" t="str">
        <f t="shared" si="106"/>
        <v>Enero</v>
      </c>
      <c r="H1367" t="str">
        <f t="shared" si="107"/>
        <v>23</v>
      </c>
    </row>
    <row r="1368" spans="1:8" x14ac:dyDescent="0.3">
      <c r="A1368" t="str">
        <f t="shared" si="108"/>
        <v>Enero de 2018</v>
      </c>
      <c r="B1368" s="1" t="s">
        <v>3748</v>
      </c>
      <c r="C1368" s="1" t="str">
        <f t="shared" si="109"/>
        <v>Enero 24 de 2018</v>
      </c>
      <c r="D1368" s="3">
        <v>2858.5</v>
      </c>
      <c r="E1368" s="3">
        <v>4.3000000000001819</v>
      </c>
      <c r="F1368" t="str">
        <f t="shared" si="105"/>
        <v>2018</v>
      </c>
      <c r="G1368" t="str">
        <f t="shared" si="106"/>
        <v>Enero</v>
      </c>
      <c r="H1368" t="str">
        <f t="shared" si="107"/>
        <v>24</v>
      </c>
    </row>
    <row r="1369" spans="1:8" x14ac:dyDescent="0.3">
      <c r="A1369" t="str">
        <f t="shared" si="108"/>
        <v>Enero de 2018</v>
      </c>
      <c r="B1369" s="1" t="s">
        <v>3749</v>
      </c>
      <c r="C1369" s="1" t="str">
        <f t="shared" si="109"/>
        <v>Enero 25 de 2018</v>
      </c>
      <c r="D1369" s="3">
        <v>2820.53</v>
      </c>
      <c r="E1369" s="3">
        <v>-37.9699999999998</v>
      </c>
      <c r="F1369" t="str">
        <f t="shared" si="105"/>
        <v>2018</v>
      </c>
      <c r="G1369" t="str">
        <f t="shared" si="106"/>
        <v>Enero</v>
      </c>
      <c r="H1369" t="str">
        <f t="shared" si="107"/>
        <v>25</v>
      </c>
    </row>
    <row r="1370" spans="1:8" x14ac:dyDescent="0.3">
      <c r="A1370" t="str">
        <f t="shared" si="108"/>
        <v>Enero de 2018</v>
      </c>
      <c r="B1370" s="1" t="s">
        <v>3750</v>
      </c>
      <c r="C1370" s="1" t="str">
        <f t="shared" si="109"/>
        <v>Enero 26 de 2018</v>
      </c>
      <c r="D1370" s="3">
        <v>2783.13</v>
      </c>
      <c r="E1370" s="3">
        <v>-37.400000000000091</v>
      </c>
      <c r="F1370" t="str">
        <f t="shared" si="105"/>
        <v>2018</v>
      </c>
      <c r="G1370" t="str">
        <f t="shared" si="106"/>
        <v>Enero</v>
      </c>
      <c r="H1370" t="str">
        <f t="shared" si="107"/>
        <v>26</v>
      </c>
    </row>
    <row r="1371" spans="1:8" x14ac:dyDescent="0.3">
      <c r="A1371" t="str">
        <f t="shared" si="108"/>
        <v>Enero de 2018</v>
      </c>
      <c r="B1371" s="1" t="s">
        <v>3751</v>
      </c>
      <c r="C1371" s="1" t="str">
        <f t="shared" si="109"/>
        <v>Enero 27 de 2018</v>
      </c>
      <c r="D1371" s="3">
        <v>2805.12</v>
      </c>
      <c r="E1371" s="3">
        <v>21.989999999999782</v>
      </c>
      <c r="F1371" t="str">
        <f t="shared" si="105"/>
        <v>2018</v>
      </c>
      <c r="G1371" t="str">
        <f t="shared" si="106"/>
        <v>Enero</v>
      </c>
      <c r="H1371" t="str">
        <f t="shared" si="107"/>
        <v>27</v>
      </c>
    </row>
    <row r="1372" spans="1:8" x14ac:dyDescent="0.3">
      <c r="A1372" t="str">
        <f t="shared" si="108"/>
        <v>Enero de 2018</v>
      </c>
      <c r="B1372" s="1" t="s">
        <v>3752</v>
      </c>
      <c r="C1372" s="1" t="str">
        <f t="shared" si="109"/>
        <v>Enero 28 de 2018</v>
      </c>
      <c r="D1372" s="3">
        <v>2805.12</v>
      </c>
      <c r="E1372" s="3">
        <v>0</v>
      </c>
      <c r="F1372" t="str">
        <f t="shared" si="105"/>
        <v>2018</v>
      </c>
      <c r="G1372" t="str">
        <f t="shared" si="106"/>
        <v>Enero</v>
      </c>
      <c r="H1372" t="str">
        <f t="shared" si="107"/>
        <v>28</v>
      </c>
    </row>
    <row r="1373" spans="1:8" x14ac:dyDescent="0.3">
      <c r="A1373" t="str">
        <f t="shared" si="108"/>
        <v>Enero de 2018</v>
      </c>
      <c r="B1373" s="1" t="s">
        <v>3753</v>
      </c>
      <c r="C1373" s="1" t="str">
        <f t="shared" si="109"/>
        <v>Enero 29 de 2018</v>
      </c>
      <c r="D1373" s="3">
        <v>2805.12</v>
      </c>
      <c r="E1373" s="3">
        <v>0</v>
      </c>
      <c r="F1373" t="str">
        <f t="shared" si="105"/>
        <v>2018</v>
      </c>
      <c r="G1373" t="str">
        <f t="shared" si="106"/>
        <v>Enero</v>
      </c>
      <c r="H1373" t="str">
        <f t="shared" si="107"/>
        <v>29</v>
      </c>
    </row>
    <row r="1374" spans="1:8" x14ac:dyDescent="0.3">
      <c r="A1374" t="str">
        <f t="shared" si="108"/>
        <v>Enero de 2018</v>
      </c>
      <c r="B1374" s="1" t="s">
        <v>3754</v>
      </c>
      <c r="C1374" s="1" t="str">
        <f t="shared" si="109"/>
        <v>Enero 30 de 2018</v>
      </c>
      <c r="D1374" s="3">
        <v>2842.67</v>
      </c>
      <c r="E1374" s="3">
        <v>37.550000000000182</v>
      </c>
      <c r="F1374" t="str">
        <f t="shared" si="105"/>
        <v>2018</v>
      </c>
      <c r="G1374" t="str">
        <f t="shared" si="106"/>
        <v>Enero</v>
      </c>
      <c r="H1374" t="str">
        <f t="shared" si="107"/>
        <v>30</v>
      </c>
    </row>
    <row r="1375" spans="1:8" x14ac:dyDescent="0.3">
      <c r="A1375" t="str">
        <f t="shared" si="108"/>
        <v>Enero de 2018</v>
      </c>
      <c r="B1375" s="1" t="s">
        <v>3755</v>
      </c>
      <c r="C1375" s="1" t="str">
        <f t="shared" si="109"/>
        <v>Enero 31 de 2018</v>
      </c>
      <c r="D1375" s="3">
        <v>2844.14</v>
      </c>
      <c r="E1375" s="3">
        <v>1.4699999999997999</v>
      </c>
      <c r="F1375" t="str">
        <f t="shared" si="105"/>
        <v>2018</v>
      </c>
      <c r="G1375" t="str">
        <f t="shared" si="106"/>
        <v>Enero</v>
      </c>
      <c r="H1375" t="str">
        <f t="shared" si="107"/>
        <v>31</v>
      </c>
    </row>
    <row r="1376" spans="1:8" x14ac:dyDescent="0.3">
      <c r="A1376" t="str">
        <f t="shared" si="108"/>
        <v>Febrero de 2018</v>
      </c>
      <c r="B1376" s="1" t="s">
        <v>3756</v>
      </c>
      <c r="C1376" s="1" t="str">
        <f t="shared" si="109"/>
        <v>Febrero 1 de 2018</v>
      </c>
      <c r="D1376" s="3">
        <v>2835.05</v>
      </c>
      <c r="E1376" s="3">
        <v>-9.0899999999996908</v>
      </c>
      <c r="F1376" t="str">
        <f t="shared" si="105"/>
        <v>2018</v>
      </c>
      <c r="G1376" t="str">
        <f t="shared" si="106"/>
        <v>Febrero</v>
      </c>
      <c r="H1376" t="str">
        <f t="shared" si="107"/>
        <v>1</v>
      </c>
    </row>
    <row r="1377" spans="1:8" x14ac:dyDescent="0.3">
      <c r="A1377" t="str">
        <f t="shared" si="108"/>
        <v>Febrero de 2018</v>
      </c>
      <c r="B1377" s="1" t="s">
        <v>3757</v>
      </c>
      <c r="C1377" s="1" t="str">
        <f t="shared" si="109"/>
        <v>Febrero 2 de 2018</v>
      </c>
      <c r="D1377" s="3">
        <v>2806.67</v>
      </c>
      <c r="E1377" s="3">
        <v>-28.380000000000109</v>
      </c>
      <c r="F1377" t="str">
        <f t="shared" si="105"/>
        <v>2018</v>
      </c>
      <c r="G1377" t="str">
        <f t="shared" si="106"/>
        <v>Febrero</v>
      </c>
      <c r="H1377" t="str">
        <f t="shared" si="107"/>
        <v>2</v>
      </c>
    </row>
    <row r="1378" spans="1:8" x14ac:dyDescent="0.3">
      <c r="A1378" t="str">
        <f t="shared" si="108"/>
        <v>Febrero de 2018</v>
      </c>
      <c r="B1378" s="1" t="s">
        <v>3758</v>
      </c>
      <c r="C1378" s="1" t="str">
        <f t="shared" si="109"/>
        <v>Febrero 3 de 2018</v>
      </c>
      <c r="D1378" s="3">
        <v>2832.13</v>
      </c>
      <c r="E1378" s="3">
        <v>25.460000000000036</v>
      </c>
      <c r="F1378" t="str">
        <f t="shared" si="105"/>
        <v>2018</v>
      </c>
      <c r="G1378" t="str">
        <f t="shared" si="106"/>
        <v>Febrero</v>
      </c>
      <c r="H1378" t="str">
        <f t="shared" si="107"/>
        <v>3</v>
      </c>
    </row>
    <row r="1379" spans="1:8" x14ac:dyDescent="0.3">
      <c r="A1379" t="str">
        <f t="shared" si="108"/>
        <v>Febrero de 2018</v>
      </c>
      <c r="B1379" s="1" t="s">
        <v>3759</v>
      </c>
      <c r="C1379" s="1" t="str">
        <f t="shared" si="109"/>
        <v>Febrero 4 de 2018</v>
      </c>
      <c r="D1379" s="3">
        <v>2832.13</v>
      </c>
      <c r="E1379" s="3">
        <v>0</v>
      </c>
      <c r="F1379" t="str">
        <f t="shared" si="105"/>
        <v>2018</v>
      </c>
      <c r="G1379" t="str">
        <f t="shared" si="106"/>
        <v>Febrero</v>
      </c>
      <c r="H1379" t="str">
        <f t="shared" si="107"/>
        <v>4</v>
      </c>
    </row>
    <row r="1380" spans="1:8" x14ac:dyDescent="0.3">
      <c r="A1380" t="str">
        <f t="shared" si="108"/>
        <v>Febrero de 2018</v>
      </c>
      <c r="B1380" s="1" t="s">
        <v>3760</v>
      </c>
      <c r="C1380" s="1" t="str">
        <f t="shared" si="109"/>
        <v>Febrero 5 de 2018</v>
      </c>
      <c r="D1380" s="3">
        <v>2832.13</v>
      </c>
      <c r="E1380" s="3">
        <v>0</v>
      </c>
      <c r="F1380" t="str">
        <f t="shared" si="105"/>
        <v>2018</v>
      </c>
      <c r="G1380" t="str">
        <f t="shared" si="106"/>
        <v>Febrero</v>
      </c>
      <c r="H1380" t="str">
        <f t="shared" si="107"/>
        <v>5</v>
      </c>
    </row>
    <row r="1381" spans="1:8" x14ac:dyDescent="0.3">
      <c r="A1381" t="str">
        <f t="shared" si="108"/>
        <v>Febrero de 2018</v>
      </c>
      <c r="B1381" s="1" t="s">
        <v>3761</v>
      </c>
      <c r="C1381" s="1" t="str">
        <f t="shared" si="109"/>
        <v>Febrero 6 de 2018</v>
      </c>
      <c r="D1381" s="3">
        <v>2843.6</v>
      </c>
      <c r="E1381" s="3">
        <v>11.4699999999998</v>
      </c>
      <c r="F1381" t="str">
        <f t="shared" si="105"/>
        <v>2018</v>
      </c>
      <c r="G1381" t="str">
        <f t="shared" si="106"/>
        <v>Febrero</v>
      </c>
      <c r="H1381" t="str">
        <f t="shared" si="107"/>
        <v>6</v>
      </c>
    </row>
    <row r="1382" spans="1:8" x14ac:dyDescent="0.3">
      <c r="A1382" t="str">
        <f t="shared" si="108"/>
        <v>Febrero de 2018</v>
      </c>
      <c r="B1382" s="1" t="s">
        <v>3762</v>
      </c>
      <c r="C1382" s="1" t="str">
        <f t="shared" si="109"/>
        <v>Febrero 7 de 2018</v>
      </c>
      <c r="D1382" s="3">
        <v>2844.83</v>
      </c>
      <c r="E1382" s="3">
        <v>1.2300000000000182</v>
      </c>
      <c r="F1382" t="str">
        <f t="shared" si="105"/>
        <v>2018</v>
      </c>
      <c r="G1382" t="str">
        <f t="shared" si="106"/>
        <v>Febrero</v>
      </c>
      <c r="H1382" t="str">
        <f t="shared" si="107"/>
        <v>7</v>
      </c>
    </row>
    <row r="1383" spans="1:8" x14ac:dyDescent="0.3">
      <c r="A1383" t="str">
        <f t="shared" si="108"/>
        <v>Febrero de 2018</v>
      </c>
      <c r="B1383" s="1" t="s">
        <v>3763</v>
      </c>
      <c r="C1383" s="1" t="str">
        <f t="shared" si="109"/>
        <v>Febrero 8 de 2018</v>
      </c>
      <c r="D1383" s="3">
        <v>2830.89</v>
      </c>
      <c r="E1383" s="3">
        <v>-13.940000000000055</v>
      </c>
      <c r="F1383" t="str">
        <f t="shared" si="105"/>
        <v>2018</v>
      </c>
      <c r="G1383" t="str">
        <f t="shared" si="106"/>
        <v>Febrero</v>
      </c>
      <c r="H1383" t="str">
        <f t="shared" si="107"/>
        <v>8</v>
      </c>
    </row>
    <row r="1384" spans="1:8" x14ac:dyDescent="0.3">
      <c r="A1384" t="str">
        <f t="shared" si="108"/>
        <v>Febrero de 2018</v>
      </c>
      <c r="B1384" s="1" t="s">
        <v>3764</v>
      </c>
      <c r="C1384" s="1" t="str">
        <f t="shared" si="109"/>
        <v>Febrero 9 de 2018</v>
      </c>
      <c r="D1384" s="3">
        <v>2862.78</v>
      </c>
      <c r="E1384" s="3">
        <v>31.890000000000327</v>
      </c>
      <c r="F1384" t="str">
        <f t="shared" si="105"/>
        <v>2018</v>
      </c>
      <c r="G1384" t="str">
        <f t="shared" si="106"/>
        <v>Febrero</v>
      </c>
      <c r="H1384" t="str">
        <f t="shared" si="107"/>
        <v>9</v>
      </c>
    </row>
    <row r="1385" spans="1:8" x14ac:dyDescent="0.3">
      <c r="A1385" t="str">
        <f t="shared" si="108"/>
        <v>Febrero de 2018</v>
      </c>
      <c r="B1385" s="1" t="s">
        <v>3765</v>
      </c>
      <c r="C1385" s="1" t="str">
        <f t="shared" si="109"/>
        <v>Febrero 10 de 2018</v>
      </c>
      <c r="D1385" s="3">
        <v>2908.7</v>
      </c>
      <c r="E1385" s="3">
        <v>45.919999999999618</v>
      </c>
      <c r="F1385" t="str">
        <f t="shared" si="105"/>
        <v>2018</v>
      </c>
      <c r="G1385" t="str">
        <f t="shared" si="106"/>
        <v>Febrero</v>
      </c>
      <c r="H1385" t="str">
        <f t="shared" si="107"/>
        <v>10</v>
      </c>
    </row>
    <row r="1386" spans="1:8" x14ac:dyDescent="0.3">
      <c r="A1386" t="str">
        <f t="shared" si="108"/>
        <v>Febrero de 2018</v>
      </c>
      <c r="B1386" s="1" t="s">
        <v>3766</v>
      </c>
      <c r="C1386" s="1" t="str">
        <f t="shared" si="109"/>
        <v>Febrero 11 de 2018</v>
      </c>
      <c r="D1386" s="3">
        <v>2908.7</v>
      </c>
      <c r="E1386" s="3">
        <v>0</v>
      </c>
      <c r="F1386" t="str">
        <f t="shared" si="105"/>
        <v>2018</v>
      </c>
      <c r="G1386" t="str">
        <f t="shared" si="106"/>
        <v>Febrero</v>
      </c>
      <c r="H1386" t="str">
        <f t="shared" si="107"/>
        <v>11</v>
      </c>
    </row>
    <row r="1387" spans="1:8" x14ac:dyDescent="0.3">
      <c r="A1387" t="str">
        <f t="shared" si="108"/>
        <v>Febrero de 2018</v>
      </c>
      <c r="B1387" s="1" t="s">
        <v>3767</v>
      </c>
      <c r="C1387" s="1" t="str">
        <f t="shared" si="109"/>
        <v>Febrero 12 de 2018</v>
      </c>
      <c r="D1387" s="3">
        <v>2908.7</v>
      </c>
      <c r="E1387" s="3">
        <v>0</v>
      </c>
      <c r="F1387" t="str">
        <f t="shared" si="105"/>
        <v>2018</v>
      </c>
      <c r="G1387" t="str">
        <f t="shared" si="106"/>
        <v>Febrero</v>
      </c>
      <c r="H1387" t="str">
        <f t="shared" si="107"/>
        <v>12</v>
      </c>
    </row>
    <row r="1388" spans="1:8" x14ac:dyDescent="0.3">
      <c r="A1388" t="str">
        <f t="shared" si="108"/>
        <v>Febrero de 2018</v>
      </c>
      <c r="B1388" s="1" t="s">
        <v>3768</v>
      </c>
      <c r="C1388" s="1" t="str">
        <f t="shared" si="109"/>
        <v>Febrero 13 de 2018</v>
      </c>
      <c r="D1388" s="3">
        <v>2904.29</v>
      </c>
      <c r="E1388" s="3">
        <v>-4.4099999999998545</v>
      </c>
      <c r="F1388" t="str">
        <f t="shared" si="105"/>
        <v>2018</v>
      </c>
      <c r="G1388" t="str">
        <f t="shared" si="106"/>
        <v>Febrero</v>
      </c>
      <c r="H1388" t="str">
        <f t="shared" si="107"/>
        <v>13</v>
      </c>
    </row>
    <row r="1389" spans="1:8" x14ac:dyDescent="0.3">
      <c r="A1389" t="str">
        <f t="shared" si="108"/>
        <v>Febrero de 2018</v>
      </c>
      <c r="B1389" s="1" t="s">
        <v>3769</v>
      </c>
      <c r="C1389" s="1" t="str">
        <f t="shared" si="109"/>
        <v>Febrero 14 de 2018</v>
      </c>
      <c r="D1389" s="3">
        <v>2904.71</v>
      </c>
      <c r="E1389" s="3">
        <v>0.42000000000007276</v>
      </c>
      <c r="F1389" t="str">
        <f t="shared" si="105"/>
        <v>2018</v>
      </c>
      <c r="G1389" t="str">
        <f t="shared" si="106"/>
        <v>Febrero</v>
      </c>
      <c r="H1389" t="str">
        <f t="shared" si="107"/>
        <v>14</v>
      </c>
    </row>
    <row r="1390" spans="1:8" x14ac:dyDescent="0.3">
      <c r="A1390" t="str">
        <f t="shared" si="108"/>
        <v>Febrero de 2018</v>
      </c>
      <c r="B1390" s="1" t="s">
        <v>3770</v>
      </c>
      <c r="C1390" s="1" t="str">
        <f t="shared" si="109"/>
        <v>Febrero 15 de 2018</v>
      </c>
      <c r="D1390" s="3">
        <v>2895.79</v>
      </c>
      <c r="E1390" s="3">
        <v>-8.9200000000000728</v>
      </c>
      <c r="F1390" t="str">
        <f t="shared" si="105"/>
        <v>2018</v>
      </c>
      <c r="G1390" t="str">
        <f t="shared" si="106"/>
        <v>Febrero</v>
      </c>
      <c r="H1390" t="str">
        <f t="shared" si="107"/>
        <v>15</v>
      </c>
    </row>
    <row r="1391" spans="1:8" x14ac:dyDescent="0.3">
      <c r="A1391" t="str">
        <f t="shared" si="108"/>
        <v>Febrero de 2018</v>
      </c>
      <c r="B1391" s="1" t="s">
        <v>3771</v>
      </c>
      <c r="C1391" s="1" t="str">
        <f t="shared" si="109"/>
        <v>Febrero 16 de 2018</v>
      </c>
      <c r="D1391" s="3">
        <v>2851.74</v>
      </c>
      <c r="E1391" s="3">
        <v>-44.050000000000182</v>
      </c>
      <c r="F1391" t="str">
        <f t="shared" si="105"/>
        <v>2018</v>
      </c>
      <c r="G1391" t="str">
        <f t="shared" si="106"/>
        <v>Febrero</v>
      </c>
      <c r="H1391" t="str">
        <f t="shared" si="107"/>
        <v>16</v>
      </c>
    </row>
    <row r="1392" spans="1:8" x14ac:dyDescent="0.3">
      <c r="A1392" t="str">
        <f t="shared" si="108"/>
        <v>Febrero de 2018</v>
      </c>
      <c r="B1392" s="1" t="s">
        <v>3772</v>
      </c>
      <c r="C1392" s="1" t="str">
        <f t="shared" si="109"/>
        <v>Febrero 17 de 2018</v>
      </c>
      <c r="D1392" s="3">
        <v>2853.16</v>
      </c>
      <c r="E1392" s="3">
        <v>1.4200000000000728</v>
      </c>
      <c r="F1392" t="str">
        <f t="shared" si="105"/>
        <v>2018</v>
      </c>
      <c r="G1392" t="str">
        <f t="shared" si="106"/>
        <v>Febrero</v>
      </c>
      <c r="H1392" t="str">
        <f t="shared" si="107"/>
        <v>17</v>
      </c>
    </row>
    <row r="1393" spans="1:8" x14ac:dyDescent="0.3">
      <c r="A1393" t="str">
        <f t="shared" si="108"/>
        <v>Febrero de 2018</v>
      </c>
      <c r="B1393" s="1" t="s">
        <v>3773</v>
      </c>
      <c r="C1393" s="1" t="str">
        <f t="shared" si="109"/>
        <v>Febrero 18 de 2018</v>
      </c>
      <c r="D1393" s="3">
        <v>2853.16</v>
      </c>
      <c r="E1393" s="3">
        <v>0</v>
      </c>
      <c r="F1393" t="str">
        <f t="shared" si="105"/>
        <v>2018</v>
      </c>
      <c r="G1393" t="str">
        <f t="shared" si="106"/>
        <v>Febrero</v>
      </c>
      <c r="H1393" t="str">
        <f t="shared" si="107"/>
        <v>18</v>
      </c>
    </row>
    <row r="1394" spans="1:8" x14ac:dyDescent="0.3">
      <c r="A1394" t="str">
        <f t="shared" si="108"/>
        <v>Febrero de 2018</v>
      </c>
      <c r="B1394" s="1" t="s">
        <v>3774</v>
      </c>
      <c r="C1394" s="1" t="str">
        <f t="shared" si="109"/>
        <v>Febrero 19 de 2018</v>
      </c>
      <c r="D1394" s="3">
        <v>2853.16</v>
      </c>
      <c r="E1394" s="3">
        <v>0</v>
      </c>
      <c r="F1394" t="str">
        <f t="shared" si="105"/>
        <v>2018</v>
      </c>
      <c r="G1394" t="str">
        <f t="shared" si="106"/>
        <v>Febrero</v>
      </c>
      <c r="H1394" t="str">
        <f t="shared" si="107"/>
        <v>19</v>
      </c>
    </row>
    <row r="1395" spans="1:8" x14ac:dyDescent="0.3">
      <c r="A1395" t="str">
        <f t="shared" si="108"/>
        <v>Febrero de 2018</v>
      </c>
      <c r="B1395" s="1" t="s">
        <v>3775</v>
      </c>
      <c r="C1395" s="1" t="str">
        <f t="shared" si="109"/>
        <v>Febrero 20 de 2018</v>
      </c>
      <c r="D1395" s="3">
        <v>2853.16</v>
      </c>
      <c r="E1395" s="3">
        <v>0</v>
      </c>
      <c r="F1395" t="str">
        <f t="shared" si="105"/>
        <v>2018</v>
      </c>
      <c r="G1395" t="str">
        <f t="shared" si="106"/>
        <v>Febrero</v>
      </c>
      <c r="H1395" t="str">
        <f t="shared" si="107"/>
        <v>20</v>
      </c>
    </row>
    <row r="1396" spans="1:8" x14ac:dyDescent="0.3">
      <c r="A1396" t="str">
        <f t="shared" si="108"/>
        <v>Febrero de 2018</v>
      </c>
      <c r="B1396" s="1" t="s">
        <v>3776</v>
      </c>
      <c r="C1396" s="1" t="str">
        <f t="shared" si="109"/>
        <v>Febrero 21 de 2018</v>
      </c>
      <c r="D1396" s="3">
        <v>2862.01</v>
      </c>
      <c r="E1396" s="3">
        <v>8.8500000000003638</v>
      </c>
      <c r="F1396" t="str">
        <f t="shared" si="105"/>
        <v>2018</v>
      </c>
      <c r="G1396" t="str">
        <f t="shared" si="106"/>
        <v>Febrero</v>
      </c>
      <c r="H1396" t="str">
        <f t="shared" si="107"/>
        <v>21</v>
      </c>
    </row>
    <row r="1397" spans="1:8" x14ac:dyDescent="0.3">
      <c r="A1397" t="str">
        <f t="shared" si="108"/>
        <v>Febrero de 2018</v>
      </c>
      <c r="B1397" s="1" t="s">
        <v>3777</v>
      </c>
      <c r="C1397" s="1" t="str">
        <f t="shared" si="109"/>
        <v>Febrero 22 de 2018</v>
      </c>
      <c r="D1397" s="3">
        <v>2877.94</v>
      </c>
      <c r="E1397" s="3">
        <v>15.929999999999836</v>
      </c>
      <c r="F1397" t="str">
        <f t="shared" si="105"/>
        <v>2018</v>
      </c>
      <c r="G1397" t="str">
        <f t="shared" si="106"/>
        <v>Febrero</v>
      </c>
      <c r="H1397" t="str">
        <f t="shared" si="107"/>
        <v>22</v>
      </c>
    </row>
    <row r="1398" spans="1:8" x14ac:dyDescent="0.3">
      <c r="A1398" t="str">
        <f t="shared" si="108"/>
        <v>Febrero de 2018</v>
      </c>
      <c r="B1398" s="1" t="s">
        <v>3778</v>
      </c>
      <c r="C1398" s="1" t="str">
        <f t="shared" si="109"/>
        <v>Febrero 23 de 2018</v>
      </c>
      <c r="D1398" s="3">
        <v>2877.04</v>
      </c>
      <c r="E1398" s="3">
        <v>-0.90000000000009095</v>
      </c>
      <c r="F1398" t="str">
        <f t="shared" si="105"/>
        <v>2018</v>
      </c>
      <c r="G1398" t="str">
        <f t="shared" si="106"/>
        <v>Febrero</v>
      </c>
      <c r="H1398" t="str">
        <f t="shared" si="107"/>
        <v>23</v>
      </c>
    </row>
    <row r="1399" spans="1:8" x14ac:dyDescent="0.3">
      <c r="A1399" t="str">
        <f t="shared" si="108"/>
        <v>Febrero de 2018</v>
      </c>
      <c r="B1399" s="1" t="s">
        <v>3779</v>
      </c>
      <c r="C1399" s="1" t="str">
        <f t="shared" si="109"/>
        <v>Febrero 24 de 2018</v>
      </c>
      <c r="D1399" s="3">
        <v>2849.59</v>
      </c>
      <c r="E1399" s="3">
        <v>-27.449999999999818</v>
      </c>
      <c r="F1399" t="str">
        <f t="shared" si="105"/>
        <v>2018</v>
      </c>
      <c r="G1399" t="str">
        <f t="shared" si="106"/>
        <v>Febrero</v>
      </c>
      <c r="H1399" t="str">
        <f t="shared" si="107"/>
        <v>24</v>
      </c>
    </row>
    <row r="1400" spans="1:8" x14ac:dyDescent="0.3">
      <c r="A1400" t="str">
        <f t="shared" si="108"/>
        <v>Febrero de 2018</v>
      </c>
      <c r="B1400" s="1" t="s">
        <v>3780</v>
      </c>
      <c r="C1400" s="1" t="str">
        <f t="shared" si="109"/>
        <v>Febrero 25 de 2018</v>
      </c>
      <c r="D1400" s="3">
        <v>2849.59</v>
      </c>
      <c r="E1400" s="3">
        <v>0</v>
      </c>
      <c r="F1400" t="str">
        <f t="shared" si="105"/>
        <v>2018</v>
      </c>
      <c r="G1400" t="str">
        <f t="shared" si="106"/>
        <v>Febrero</v>
      </c>
      <c r="H1400" t="str">
        <f t="shared" si="107"/>
        <v>25</v>
      </c>
    </row>
    <row r="1401" spans="1:8" x14ac:dyDescent="0.3">
      <c r="A1401" t="str">
        <f t="shared" si="108"/>
        <v>Febrero de 2018</v>
      </c>
      <c r="B1401" s="1" t="s">
        <v>3781</v>
      </c>
      <c r="C1401" s="1" t="str">
        <f t="shared" si="109"/>
        <v>Febrero 26 de 2018</v>
      </c>
      <c r="D1401" s="3">
        <v>2849.59</v>
      </c>
      <c r="E1401" s="3">
        <v>0</v>
      </c>
      <c r="F1401" t="str">
        <f t="shared" si="105"/>
        <v>2018</v>
      </c>
      <c r="G1401" t="str">
        <f t="shared" si="106"/>
        <v>Febrero</v>
      </c>
      <c r="H1401" t="str">
        <f t="shared" si="107"/>
        <v>26</v>
      </c>
    </row>
    <row r="1402" spans="1:8" x14ac:dyDescent="0.3">
      <c r="A1402" t="str">
        <f t="shared" si="108"/>
        <v>Febrero de 2018</v>
      </c>
      <c r="B1402" s="1" t="s">
        <v>3782</v>
      </c>
      <c r="C1402" s="1" t="str">
        <f t="shared" si="109"/>
        <v>Febrero 27 de 2018</v>
      </c>
      <c r="D1402" s="3">
        <v>2849.91</v>
      </c>
      <c r="E1402" s="3">
        <v>0.31999999999970896</v>
      </c>
      <c r="F1402" t="str">
        <f t="shared" si="105"/>
        <v>2018</v>
      </c>
      <c r="G1402" t="str">
        <f t="shared" si="106"/>
        <v>Febrero</v>
      </c>
      <c r="H1402" t="str">
        <f t="shared" si="107"/>
        <v>27</v>
      </c>
    </row>
    <row r="1403" spans="1:8" x14ac:dyDescent="0.3">
      <c r="A1403" t="str">
        <f t="shared" si="108"/>
        <v>Febrero de 2018</v>
      </c>
      <c r="B1403" s="1" t="s">
        <v>3783</v>
      </c>
      <c r="C1403" s="1" t="str">
        <f t="shared" si="109"/>
        <v>Febrero 28 de 2018</v>
      </c>
      <c r="D1403" s="3">
        <v>2855.93</v>
      </c>
      <c r="E1403" s="3">
        <v>6.0199999999999818</v>
      </c>
      <c r="F1403" t="str">
        <f t="shared" si="105"/>
        <v>2018</v>
      </c>
      <c r="G1403" t="str">
        <f t="shared" si="106"/>
        <v>Febrero</v>
      </c>
      <c r="H1403" t="str">
        <f t="shared" si="107"/>
        <v>28</v>
      </c>
    </row>
    <row r="1404" spans="1:8" x14ac:dyDescent="0.3">
      <c r="A1404" t="str">
        <f t="shared" si="108"/>
        <v>Marzo de 2018</v>
      </c>
      <c r="B1404" s="1" t="s">
        <v>3784</v>
      </c>
      <c r="C1404" s="1" t="str">
        <f t="shared" si="109"/>
        <v>Marzo 1 de 2018</v>
      </c>
      <c r="D1404" s="3">
        <v>2867.94</v>
      </c>
      <c r="E1404" s="3">
        <v>12.010000000000218</v>
      </c>
      <c r="F1404" t="str">
        <f t="shared" si="105"/>
        <v>2018</v>
      </c>
      <c r="G1404" t="str">
        <f t="shared" si="106"/>
        <v>Marzo</v>
      </c>
      <c r="H1404" t="str">
        <f t="shared" si="107"/>
        <v>1</v>
      </c>
    </row>
    <row r="1405" spans="1:8" x14ac:dyDescent="0.3">
      <c r="A1405" t="str">
        <f t="shared" si="108"/>
        <v>Marzo de 2018</v>
      </c>
      <c r="B1405" s="1" t="s">
        <v>3785</v>
      </c>
      <c r="C1405" s="1" t="str">
        <f t="shared" si="109"/>
        <v>Marzo 2 de 2018</v>
      </c>
      <c r="D1405" s="3">
        <v>2879.05</v>
      </c>
      <c r="E1405" s="3">
        <v>11.110000000000127</v>
      </c>
      <c r="F1405" t="str">
        <f t="shared" si="105"/>
        <v>2018</v>
      </c>
      <c r="G1405" t="str">
        <f t="shared" si="106"/>
        <v>Marzo</v>
      </c>
      <c r="H1405" t="str">
        <f t="shared" si="107"/>
        <v>2</v>
      </c>
    </row>
    <row r="1406" spans="1:8" x14ac:dyDescent="0.3">
      <c r="A1406" t="str">
        <f t="shared" si="108"/>
        <v>Marzo de 2018</v>
      </c>
      <c r="B1406" s="1" t="s">
        <v>3786</v>
      </c>
      <c r="C1406" s="1" t="str">
        <f t="shared" si="109"/>
        <v>Marzo 3 de 2018</v>
      </c>
      <c r="D1406" s="3">
        <v>2879.15</v>
      </c>
      <c r="E1406" s="3">
        <v>9.9999999999909051E-2</v>
      </c>
      <c r="F1406" t="str">
        <f t="shared" si="105"/>
        <v>2018</v>
      </c>
      <c r="G1406" t="str">
        <f t="shared" si="106"/>
        <v>Marzo</v>
      </c>
      <c r="H1406" t="str">
        <f t="shared" si="107"/>
        <v>3</v>
      </c>
    </row>
    <row r="1407" spans="1:8" x14ac:dyDescent="0.3">
      <c r="A1407" t="str">
        <f t="shared" si="108"/>
        <v>Marzo de 2018</v>
      </c>
      <c r="B1407" s="1" t="s">
        <v>3787</v>
      </c>
      <c r="C1407" s="1" t="str">
        <f t="shared" si="109"/>
        <v>Marzo 4 de 2018</v>
      </c>
      <c r="D1407" s="3">
        <v>2879.15</v>
      </c>
      <c r="E1407" s="3">
        <v>0</v>
      </c>
      <c r="F1407" t="str">
        <f t="shared" si="105"/>
        <v>2018</v>
      </c>
      <c r="G1407" t="str">
        <f t="shared" si="106"/>
        <v>Marzo</v>
      </c>
      <c r="H1407" t="str">
        <f t="shared" si="107"/>
        <v>4</v>
      </c>
    </row>
    <row r="1408" spans="1:8" x14ac:dyDescent="0.3">
      <c r="A1408" t="str">
        <f t="shared" si="108"/>
        <v>Marzo de 2018</v>
      </c>
      <c r="B1408" s="1" t="s">
        <v>3788</v>
      </c>
      <c r="C1408" s="1" t="str">
        <f t="shared" si="109"/>
        <v>Marzo 5 de 2018</v>
      </c>
      <c r="D1408" s="3">
        <v>2879.15</v>
      </c>
      <c r="E1408" s="3">
        <v>0</v>
      </c>
      <c r="F1408" t="str">
        <f t="shared" si="105"/>
        <v>2018</v>
      </c>
      <c r="G1408" t="str">
        <f t="shared" si="106"/>
        <v>Marzo</v>
      </c>
      <c r="H1408" t="str">
        <f t="shared" si="107"/>
        <v>5</v>
      </c>
    </row>
    <row r="1409" spans="1:8" x14ac:dyDescent="0.3">
      <c r="A1409" t="str">
        <f t="shared" si="108"/>
        <v>Marzo de 2018</v>
      </c>
      <c r="B1409" s="1" t="s">
        <v>3789</v>
      </c>
      <c r="C1409" s="1" t="str">
        <f t="shared" si="109"/>
        <v>Marzo 6 de 2018</v>
      </c>
      <c r="D1409" s="3">
        <v>2859.09</v>
      </c>
      <c r="E1409" s="3">
        <v>-20.059999999999945</v>
      </c>
      <c r="F1409" t="str">
        <f t="shared" si="105"/>
        <v>2018</v>
      </c>
      <c r="G1409" t="str">
        <f t="shared" si="106"/>
        <v>Marzo</v>
      </c>
      <c r="H1409" t="str">
        <f t="shared" si="107"/>
        <v>6</v>
      </c>
    </row>
    <row r="1410" spans="1:8" x14ac:dyDescent="0.3">
      <c r="A1410" t="str">
        <f t="shared" si="108"/>
        <v>Marzo de 2018</v>
      </c>
      <c r="B1410" s="1" t="s">
        <v>3790</v>
      </c>
      <c r="C1410" s="1" t="str">
        <f t="shared" si="109"/>
        <v>Marzo 7 de 2018</v>
      </c>
      <c r="D1410" s="3">
        <v>2845.05</v>
      </c>
      <c r="E1410" s="3">
        <v>-14.039999999999964</v>
      </c>
      <c r="F1410" t="str">
        <f t="shared" ref="F1410:F1473" si="110">RIGHT(B1410,4)</f>
        <v>2018</v>
      </c>
      <c r="G1410" t="str">
        <f t="shared" ref="G1410:G1473" si="111">MID(B1410,FIND(" ",B1410,1)+1,FIND(" ",B1410,FIND(" ",B1410,1)+1)-FIND(" ",B1410,1)-1)</f>
        <v>Marzo</v>
      </c>
      <c r="H1410" t="str">
        <f t="shared" ref="H1410:H1473" si="112">MID(B1410,1,FIND(" ",B1410,1)-1)</f>
        <v>7</v>
      </c>
    </row>
    <row r="1411" spans="1:8" x14ac:dyDescent="0.3">
      <c r="A1411" t="str">
        <f t="shared" ref="A1411:A1474" si="113">_xlfn.CONCAT(G1411," de ",F1411)</f>
        <v>Marzo de 2018</v>
      </c>
      <c r="B1411" s="1" t="s">
        <v>3791</v>
      </c>
      <c r="C1411" s="1" t="str">
        <f t="shared" ref="C1411:C1474" si="114">_xlfn.CONCAT(G1411," ",H1411," de ",F1411)</f>
        <v>Marzo 8 de 2018</v>
      </c>
      <c r="D1411" s="3">
        <v>2858.88</v>
      </c>
      <c r="E1411" s="3">
        <v>13.829999999999927</v>
      </c>
      <c r="F1411" t="str">
        <f t="shared" si="110"/>
        <v>2018</v>
      </c>
      <c r="G1411" t="str">
        <f t="shared" si="111"/>
        <v>Marzo</v>
      </c>
      <c r="H1411" t="str">
        <f t="shared" si="112"/>
        <v>8</v>
      </c>
    </row>
    <row r="1412" spans="1:8" x14ac:dyDescent="0.3">
      <c r="A1412" t="str">
        <f t="shared" si="113"/>
        <v>Marzo de 2018</v>
      </c>
      <c r="B1412" s="1" t="s">
        <v>3792</v>
      </c>
      <c r="C1412" s="1" t="str">
        <f t="shared" si="114"/>
        <v>Marzo 9 de 2018</v>
      </c>
      <c r="D1412" s="3">
        <v>2871.36</v>
      </c>
      <c r="E1412" s="3">
        <v>12.480000000000018</v>
      </c>
      <c r="F1412" t="str">
        <f t="shared" si="110"/>
        <v>2018</v>
      </c>
      <c r="G1412" t="str">
        <f t="shared" si="111"/>
        <v>Marzo</v>
      </c>
      <c r="H1412" t="str">
        <f t="shared" si="112"/>
        <v>9</v>
      </c>
    </row>
    <row r="1413" spans="1:8" x14ac:dyDescent="0.3">
      <c r="A1413" t="str">
        <f t="shared" si="113"/>
        <v>Marzo de 2018</v>
      </c>
      <c r="B1413" s="1" t="s">
        <v>3793</v>
      </c>
      <c r="C1413" s="1" t="str">
        <f t="shared" si="114"/>
        <v>Marzo 10 de 2018</v>
      </c>
      <c r="D1413" s="3">
        <v>2866.93</v>
      </c>
      <c r="E1413" s="3">
        <v>-4.430000000000291</v>
      </c>
      <c r="F1413" t="str">
        <f t="shared" si="110"/>
        <v>2018</v>
      </c>
      <c r="G1413" t="str">
        <f t="shared" si="111"/>
        <v>Marzo</v>
      </c>
      <c r="H1413" t="str">
        <f t="shared" si="112"/>
        <v>10</v>
      </c>
    </row>
    <row r="1414" spans="1:8" x14ac:dyDescent="0.3">
      <c r="A1414" t="str">
        <f t="shared" si="113"/>
        <v>Marzo de 2018</v>
      </c>
      <c r="B1414" s="1" t="s">
        <v>3794</v>
      </c>
      <c r="C1414" s="1" t="str">
        <f t="shared" si="114"/>
        <v>Marzo 11 de 2018</v>
      </c>
      <c r="D1414" s="3">
        <v>2866.93</v>
      </c>
      <c r="E1414" s="3">
        <v>0</v>
      </c>
      <c r="F1414" t="str">
        <f t="shared" si="110"/>
        <v>2018</v>
      </c>
      <c r="G1414" t="str">
        <f t="shared" si="111"/>
        <v>Marzo</v>
      </c>
      <c r="H1414" t="str">
        <f t="shared" si="112"/>
        <v>11</v>
      </c>
    </row>
    <row r="1415" spans="1:8" x14ac:dyDescent="0.3">
      <c r="A1415" t="str">
        <f t="shared" si="113"/>
        <v>Marzo de 2018</v>
      </c>
      <c r="B1415" s="1" t="s">
        <v>3795</v>
      </c>
      <c r="C1415" s="1" t="str">
        <f t="shared" si="114"/>
        <v>Marzo 12 de 2018</v>
      </c>
      <c r="D1415" s="3">
        <v>2866.93</v>
      </c>
      <c r="E1415" s="3">
        <v>0</v>
      </c>
      <c r="F1415" t="str">
        <f t="shared" si="110"/>
        <v>2018</v>
      </c>
      <c r="G1415" t="str">
        <f t="shared" si="111"/>
        <v>Marzo</v>
      </c>
      <c r="H1415" t="str">
        <f t="shared" si="112"/>
        <v>12</v>
      </c>
    </row>
    <row r="1416" spans="1:8" x14ac:dyDescent="0.3">
      <c r="A1416" t="str">
        <f t="shared" si="113"/>
        <v>Marzo de 2018</v>
      </c>
      <c r="B1416" s="1" t="s">
        <v>3796</v>
      </c>
      <c r="C1416" s="1" t="str">
        <f t="shared" si="114"/>
        <v>Marzo 13 de 2018</v>
      </c>
      <c r="D1416" s="3">
        <v>2851.84</v>
      </c>
      <c r="E1416" s="3">
        <v>-15.089999999999691</v>
      </c>
      <c r="F1416" t="str">
        <f t="shared" si="110"/>
        <v>2018</v>
      </c>
      <c r="G1416" t="str">
        <f t="shared" si="111"/>
        <v>Marzo</v>
      </c>
      <c r="H1416" t="str">
        <f t="shared" si="112"/>
        <v>13</v>
      </c>
    </row>
    <row r="1417" spans="1:8" x14ac:dyDescent="0.3">
      <c r="A1417" t="str">
        <f t="shared" si="113"/>
        <v>Marzo de 2018</v>
      </c>
      <c r="B1417" s="1" t="s">
        <v>3797</v>
      </c>
      <c r="C1417" s="1" t="str">
        <f t="shared" si="114"/>
        <v>Marzo 14 de 2018</v>
      </c>
      <c r="D1417" s="3">
        <v>2848.38</v>
      </c>
      <c r="E1417" s="3">
        <v>-3.4600000000000364</v>
      </c>
      <c r="F1417" t="str">
        <f t="shared" si="110"/>
        <v>2018</v>
      </c>
      <c r="G1417" t="str">
        <f t="shared" si="111"/>
        <v>Marzo</v>
      </c>
      <c r="H1417" t="str">
        <f t="shared" si="112"/>
        <v>14</v>
      </c>
    </row>
    <row r="1418" spans="1:8" x14ac:dyDescent="0.3">
      <c r="A1418" t="str">
        <f t="shared" si="113"/>
        <v>Marzo de 2018</v>
      </c>
      <c r="B1418" s="1" t="s">
        <v>3798</v>
      </c>
      <c r="C1418" s="1" t="str">
        <f t="shared" si="114"/>
        <v>Marzo 15 de 2018</v>
      </c>
      <c r="D1418" s="3">
        <v>2845.76</v>
      </c>
      <c r="E1418" s="3">
        <v>-2.6199999999998909</v>
      </c>
      <c r="F1418" t="str">
        <f t="shared" si="110"/>
        <v>2018</v>
      </c>
      <c r="G1418" t="str">
        <f t="shared" si="111"/>
        <v>Marzo</v>
      </c>
      <c r="H1418" t="str">
        <f t="shared" si="112"/>
        <v>15</v>
      </c>
    </row>
    <row r="1419" spans="1:8" x14ac:dyDescent="0.3">
      <c r="A1419" t="str">
        <f t="shared" si="113"/>
        <v>Marzo de 2018</v>
      </c>
      <c r="B1419" s="1" t="s">
        <v>3799</v>
      </c>
      <c r="C1419" s="1" t="str">
        <f t="shared" si="114"/>
        <v>Marzo 16 de 2018</v>
      </c>
      <c r="D1419" s="3">
        <v>2850.04</v>
      </c>
      <c r="E1419" s="3">
        <v>4.2799999999997453</v>
      </c>
      <c r="F1419" t="str">
        <f t="shared" si="110"/>
        <v>2018</v>
      </c>
      <c r="G1419" t="str">
        <f t="shared" si="111"/>
        <v>Marzo</v>
      </c>
      <c r="H1419" t="str">
        <f t="shared" si="112"/>
        <v>16</v>
      </c>
    </row>
    <row r="1420" spans="1:8" x14ac:dyDescent="0.3">
      <c r="A1420" t="str">
        <f t="shared" si="113"/>
        <v>Marzo de 2018</v>
      </c>
      <c r="B1420" s="1" t="s">
        <v>3800</v>
      </c>
      <c r="C1420" s="1" t="str">
        <f t="shared" si="114"/>
        <v>Marzo 17 de 2018</v>
      </c>
      <c r="D1420" s="3">
        <v>2852.48</v>
      </c>
      <c r="E1420" s="3">
        <v>2.4400000000000546</v>
      </c>
      <c r="F1420" t="str">
        <f t="shared" si="110"/>
        <v>2018</v>
      </c>
      <c r="G1420" t="str">
        <f t="shared" si="111"/>
        <v>Marzo</v>
      </c>
      <c r="H1420" t="str">
        <f t="shared" si="112"/>
        <v>17</v>
      </c>
    </row>
    <row r="1421" spans="1:8" x14ac:dyDescent="0.3">
      <c r="A1421" t="str">
        <f t="shared" si="113"/>
        <v>Marzo de 2018</v>
      </c>
      <c r="B1421" s="1" t="s">
        <v>3801</v>
      </c>
      <c r="C1421" s="1" t="str">
        <f t="shared" si="114"/>
        <v>Marzo 18 de 2018</v>
      </c>
      <c r="D1421" s="3">
        <v>2852.48</v>
      </c>
      <c r="E1421" s="3">
        <v>0</v>
      </c>
      <c r="F1421" t="str">
        <f t="shared" si="110"/>
        <v>2018</v>
      </c>
      <c r="G1421" t="str">
        <f t="shared" si="111"/>
        <v>Marzo</v>
      </c>
      <c r="H1421" t="str">
        <f t="shared" si="112"/>
        <v>18</v>
      </c>
    </row>
    <row r="1422" spans="1:8" x14ac:dyDescent="0.3">
      <c r="A1422" t="str">
        <f t="shared" si="113"/>
        <v>Marzo de 2018</v>
      </c>
      <c r="B1422" s="1" t="s">
        <v>3802</v>
      </c>
      <c r="C1422" s="1" t="str">
        <f t="shared" si="114"/>
        <v>Marzo 19 de 2018</v>
      </c>
      <c r="D1422" s="3">
        <v>2852.48</v>
      </c>
      <c r="E1422" s="3">
        <v>0</v>
      </c>
      <c r="F1422" t="str">
        <f t="shared" si="110"/>
        <v>2018</v>
      </c>
      <c r="G1422" t="str">
        <f t="shared" si="111"/>
        <v>Marzo</v>
      </c>
      <c r="H1422" t="str">
        <f t="shared" si="112"/>
        <v>19</v>
      </c>
    </row>
    <row r="1423" spans="1:8" x14ac:dyDescent="0.3">
      <c r="A1423" t="str">
        <f t="shared" si="113"/>
        <v>Marzo de 2018</v>
      </c>
      <c r="B1423" s="1" t="s">
        <v>3803</v>
      </c>
      <c r="C1423" s="1" t="str">
        <f t="shared" si="114"/>
        <v>Marzo 20 de 2018</v>
      </c>
      <c r="D1423" s="3">
        <v>2852.48</v>
      </c>
      <c r="E1423" s="3">
        <v>0</v>
      </c>
      <c r="F1423" t="str">
        <f t="shared" si="110"/>
        <v>2018</v>
      </c>
      <c r="G1423" t="str">
        <f t="shared" si="111"/>
        <v>Marzo</v>
      </c>
      <c r="H1423" t="str">
        <f t="shared" si="112"/>
        <v>20</v>
      </c>
    </row>
    <row r="1424" spans="1:8" x14ac:dyDescent="0.3">
      <c r="A1424" t="str">
        <f t="shared" si="113"/>
        <v>Marzo de 2018</v>
      </c>
      <c r="B1424" s="1" t="s">
        <v>3804</v>
      </c>
      <c r="C1424" s="1" t="str">
        <f t="shared" si="114"/>
        <v>Marzo 21 de 2018</v>
      </c>
      <c r="D1424" s="3">
        <v>2866.92</v>
      </c>
      <c r="E1424" s="3">
        <v>14.440000000000055</v>
      </c>
      <c r="F1424" t="str">
        <f t="shared" si="110"/>
        <v>2018</v>
      </c>
      <c r="G1424" t="str">
        <f t="shared" si="111"/>
        <v>Marzo</v>
      </c>
      <c r="H1424" t="str">
        <f t="shared" si="112"/>
        <v>21</v>
      </c>
    </row>
    <row r="1425" spans="1:8" x14ac:dyDescent="0.3">
      <c r="A1425" t="str">
        <f t="shared" si="113"/>
        <v>Marzo de 2018</v>
      </c>
      <c r="B1425" s="1" t="s">
        <v>3805</v>
      </c>
      <c r="C1425" s="1" t="str">
        <f t="shared" si="114"/>
        <v>Marzo 22 de 2018</v>
      </c>
      <c r="D1425" s="3">
        <v>2850.69</v>
      </c>
      <c r="E1425" s="3">
        <v>-16.230000000000018</v>
      </c>
      <c r="F1425" t="str">
        <f t="shared" si="110"/>
        <v>2018</v>
      </c>
      <c r="G1425" t="str">
        <f t="shared" si="111"/>
        <v>Marzo</v>
      </c>
      <c r="H1425" t="str">
        <f t="shared" si="112"/>
        <v>22</v>
      </c>
    </row>
    <row r="1426" spans="1:8" x14ac:dyDescent="0.3">
      <c r="A1426" t="str">
        <f t="shared" si="113"/>
        <v>Marzo de 2018</v>
      </c>
      <c r="B1426" s="1" t="s">
        <v>3806</v>
      </c>
      <c r="C1426" s="1" t="str">
        <f t="shared" si="114"/>
        <v>Marzo 23 de 2018</v>
      </c>
      <c r="D1426" s="3">
        <v>2857.88</v>
      </c>
      <c r="E1426" s="3">
        <v>7.1900000000000546</v>
      </c>
      <c r="F1426" t="str">
        <f t="shared" si="110"/>
        <v>2018</v>
      </c>
      <c r="G1426" t="str">
        <f t="shared" si="111"/>
        <v>Marzo</v>
      </c>
      <c r="H1426" t="str">
        <f t="shared" si="112"/>
        <v>23</v>
      </c>
    </row>
    <row r="1427" spans="1:8" x14ac:dyDescent="0.3">
      <c r="A1427" t="str">
        <f t="shared" si="113"/>
        <v>Marzo de 2018</v>
      </c>
      <c r="B1427" s="1" t="s">
        <v>3807</v>
      </c>
      <c r="C1427" s="1" t="str">
        <f t="shared" si="114"/>
        <v>Marzo 24 de 2018</v>
      </c>
      <c r="D1427" s="3">
        <v>2849.01</v>
      </c>
      <c r="E1427" s="3">
        <v>-8.8699999999998909</v>
      </c>
      <c r="F1427" t="str">
        <f t="shared" si="110"/>
        <v>2018</v>
      </c>
      <c r="G1427" t="str">
        <f t="shared" si="111"/>
        <v>Marzo</v>
      </c>
      <c r="H1427" t="str">
        <f t="shared" si="112"/>
        <v>24</v>
      </c>
    </row>
    <row r="1428" spans="1:8" x14ac:dyDescent="0.3">
      <c r="A1428" t="str">
        <f t="shared" si="113"/>
        <v>Marzo de 2018</v>
      </c>
      <c r="B1428" s="1" t="s">
        <v>3808</v>
      </c>
      <c r="C1428" s="1" t="str">
        <f t="shared" si="114"/>
        <v>Marzo 25 de 2018</v>
      </c>
      <c r="D1428" s="3">
        <v>2849.01</v>
      </c>
      <c r="E1428" s="3">
        <v>0</v>
      </c>
      <c r="F1428" t="str">
        <f t="shared" si="110"/>
        <v>2018</v>
      </c>
      <c r="G1428" t="str">
        <f t="shared" si="111"/>
        <v>Marzo</v>
      </c>
      <c r="H1428" t="str">
        <f t="shared" si="112"/>
        <v>25</v>
      </c>
    </row>
    <row r="1429" spans="1:8" x14ac:dyDescent="0.3">
      <c r="A1429" t="str">
        <f t="shared" si="113"/>
        <v>Marzo de 2018</v>
      </c>
      <c r="B1429" s="1" t="s">
        <v>3809</v>
      </c>
      <c r="C1429" s="1" t="str">
        <f t="shared" si="114"/>
        <v>Marzo 26 de 2018</v>
      </c>
      <c r="D1429" s="3">
        <v>2849.01</v>
      </c>
      <c r="E1429" s="3">
        <v>0</v>
      </c>
      <c r="F1429" t="str">
        <f t="shared" si="110"/>
        <v>2018</v>
      </c>
      <c r="G1429" t="str">
        <f t="shared" si="111"/>
        <v>Marzo</v>
      </c>
      <c r="H1429" t="str">
        <f t="shared" si="112"/>
        <v>26</v>
      </c>
    </row>
    <row r="1430" spans="1:8" x14ac:dyDescent="0.3">
      <c r="A1430" t="str">
        <f t="shared" si="113"/>
        <v>Marzo de 2018</v>
      </c>
      <c r="B1430" s="1" t="s">
        <v>3810</v>
      </c>
      <c r="C1430" s="1" t="str">
        <f t="shared" si="114"/>
        <v>Marzo 27 de 2018</v>
      </c>
      <c r="D1430" s="3">
        <v>2816.33</v>
      </c>
      <c r="E1430" s="3">
        <v>-32.680000000000291</v>
      </c>
      <c r="F1430" t="str">
        <f t="shared" si="110"/>
        <v>2018</v>
      </c>
      <c r="G1430" t="str">
        <f t="shared" si="111"/>
        <v>Marzo</v>
      </c>
      <c r="H1430" t="str">
        <f t="shared" si="112"/>
        <v>27</v>
      </c>
    </row>
    <row r="1431" spans="1:8" x14ac:dyDescent="0.3">
      <c r="A1431" t="str">
        <f t="shared" si="113"/>
        <v>Marzo de 2018</v>
      </c>
      <c r="B1431" s="1" t="s">
        <v>3811</v>
      </c>
      <c r="C1431" s="1" t="str">
        <f t="shared" si="114"/>
        <v>Marzo 28 de 2018</v>
      </c>
      <c r="D1431" s="3">
        <v>2780.04</v>
      </c>
      <c r="E1431" s="3">
        <v>-36.289999999999964</v>
      </c>
      <c r="F1431" t="str">
        <f t="shared" si="110"/>
        <v>2018</v>
      </c>
      <c r="G1431" t="str">
        <f t="shared" si="111"/>
        <v>Marzo</v>
      </c>
      <c r="H1431" t="str">
        <f t="shared" si="112"/>
        <v>28</v>
      </c>
    </row>
    <row r="1432" spans="1:8" x14ac:dyDescent="0.3">
      <c r="A1432" t="str">
        <f t="shared" si="113"/>
        <v>Marzo de 2018</v>
      </c>
      <c r="B1432" s="1" t="s">
        <v>3812</v>
      </c>
      <c r="C1432" s="1" t="str">
        <f t="shared" si="114"/>
        <v>Marzo 29 de 2018</v>
      </c>
      <c r="D1432" s="3">
        <v>2780.47</v>
      </c>
      <c r="E1432" s="3">
        <v>0.42999999999983629</v>
      </c>
      <c r="F1432" t="str">
        <f t="shared" si="110"/>
        <v>2018</v>
      </c>
      <c r="G1432" t="str">
        <f t="shared" si="111"/>
        <v>Marzo</v>
      </c>
      <c r="H1432" t="str">
        <f t="shared" si="112"/>
        <v>29</v>
      </c>
    </row>
    <row r="1433" spans="1:8" x14ac:dyDescent="0.3">
      <c r="A1433" t="str">
        <f t="shared" si="113"/>
        <v>Marzo de 2018</v>
      </c>
      <c r="B1433" s="1" t="s">
        <v>3813</v>
      </c>
      <c r="C1433" s="1" t="str">
        <f t="shared" si="114"/>
        <v>Marzo 30 de 2018</v>
      </c>
      <c r="D1433" s="3">
        <v>2780.47</v>
      </c>
      <c r="E1433" s="3">
        <v>0</v>
      </c>
      <c r="F1433" t="str">
        <f t="shared" si="110"/>
        <v>2018</v>
      </c>
      <c r="G1433" t="str">
        <f t="shared" si="111"/>
        <v>Marzo</v>
      </c>
      <c r="H1433" t="str">
        <f t="shared" si="112"/>
        <v>30</v>
      </c>
    </row>
    <row r="1434" spans="1:8" x14ac:dyDescent="0.3">
      <c r="A1434" t="str">
        <f t="shared" si="113"/>
        <v>Marzo de 2018</v>
      </c>
      <c r="B1434" s="1" t="s">
        <v>3814</v>
      </c>
      <c r="C1434" s="1" t="str">
        <f t="shared" si="114"/>
        <v>Marzo 31 de 2018</v>
      </c>
      <c r="D1434" s="3">
        <v>2780.47</v>
      </c>
      <c r="E1434" s="3">
        <v>0</v>
      </c>
      <c r="F1434" t="str">
        <f t="shared" si="110"/>
        <v>2018</v>
      </c>
      <c r="G1434" t="str">
        <f t="shared" si="111"/>
        <v>Marzo</v>
      </c>
      <c r="H1434" t="str">
        <f t="shared" si="112"/>
        <v>31</v>
      </c>
    </row>
    <row r="1435" spans="1:8" x14ac:dyDescent="0.3">
      <c r="A1435" t="str">
        <f t="shared" si="113"/>
        <v>Abril de 2018</v>
      </c>
      <c r="B1435" s="1" t="s">
        <v>3815</v>
      </c>
      <c r="C1435" s="1" t="str">
        <f t="shared" si="114"/>
        <v>Abril 1 de 2018</v>
      </c>
      <c r="D1435" s="3">
        <v>2780.47</v>
      </c>
      <c r="E1435" s="3">
        <v>0</v>
      </c>
      <c r="F1435" t="str">
        <f t="shared" si="110"/>
        <v>2018</v>
      </c>
      <c r="G1435" t="str">
        <f t="shared" si="111"/>
        <v>Abril</v>
      </c>
      <c r="H1435" t="str">
        <f t="shared" si="112"/>
        <v>1</v>
      </c>
    </row>
    <row r="1436" spans="1:8" x14ac:dyDescent="0.3">
      <c r="A1436" t="str">
        <f t="shared" si="113"/>
        <v>Abril de 2018</v>
      </c>
      <c r="B1436" s="1" t="s">
        <v>3816</v>
      </c>
      <c r="C1436" s="1" t="str">
        <f t="shared" si="114"/>
        <v>Abril 2 de 2018</v>
      </c>
      <c r="D1436" s="3">
        <v>2780.47</v>
      </c>
      <c r="E1436" s="3">
        <v>0</v>
      </c>
      <c r="F1436" t="str">
        <f t="shared" si="110"/>
        <v>2018</v>
      </c>
      <c r="G1436" t="str">
        <f t="shared" si="111"/>
        <v>Abril</v>
      </c>
      <c r="H1436" t="str">
        <f t="shared" si="112"/>
        <v>2</v>
      </c>
    </row>
    <row r="1437" spans="1:8" x14ac:dyDescent="0.3">
      <c r="A1437" t="str">
        <f t="shared" si="113"/>
        <v>Abril de 2018</v>
      </c>
      <c r="B1437" s="1" t="s">
        <v>3817</v>
      </c>
      <c r="C1437" s="1" t="str">
        <f t="shared" si="114"/>
        <v>Abril 3 de 2018</v>
      </c>
      <c r="D1437" s="3">
        <v>2792.96</v>
      </c>
      <c r="E1437" s="3">
        <v>12.490000000000236</v>
      </c>
      <c r="F1437" t="str">
        <f t="shared" si="110"/>
        <v>2018</v>
      </c>
      <c r="G1437" t="str">
        <f t="shared" si="111"/>
        <v>Abril</v>
      </c>
      <c r="H1437" t="str">
        <f t="shared" si="112"/>
        <v>3</v>
      </c>
    </row>
    <row r="1438" spans="1:8" x14ac:dyDescent="0.3">
      <c r="A1438" t="str">
        <f t="shared" si="113"/>
        <v>Abril de 2018</v>
      </c>
      <c r="B1438" s="1" t="s">
        <v>3818</v>
      </c>
      <c r="C1438" s="1" t="str">
        <f t="shared" si="114"/>
        <v>Abril 4 de 2018</v>
      </c>
      <c r="D1438" s="3">
        <v>2778.27</v>
      </c>
      <c r="E1438" s="3">
        <v>-14.690000000000055</v>
      </c>
      <c r="F1438" t="str">
        <f t="shared" si="110"/>
        <v>2018</v>
      </c>
      <c r="G1438" t="str">
        <f t="shared" si="111"/>
        <v>Abril</v>
      </c>
      <c r="H1438" t="str">
        <f t="shared" si="112"/>
        <v>4</v>
      </c>
    </row>
    <row r="1439" spans="1:8" x14ac:dyDescent="0.3">
      <c r="A1439" t="str">
        <f t="shared" si="113"/>
        <v>Abril de 2018</v>
      </c>
      <c r="B1439" s="1" t="s">
        <v>3819</v>
      </c>
      <c r="C1439" s="1" t="str">
        <f t="shared" si="114"/>
        <v>Abril 5 de 2018</v>
      </c>
      <c r="D1439" s="3">
        <v>2791.57</v>
      </c>
      <c r="E1439" s="3">
        <v>13.300000000000182</v>
      </c>
      <c r="F1439" t="str">
        <f t="shared" si="110"/>
        <v>2018</v>
      </c>
      <c r="G1439" t="str">
        <f t="shared" si="111"/>
        <v>Abril</v>
      </c>
      <c r="H1439" t="str">
        <f t="shared" si="112"/>
        <v>5</v>
      </c>
    </row>
    <row r="1440" spans="1:8" x14ac:dyDescent="0.3">
      <c r="A1440" t="str">
        <f t="shared" si="113"/>
        <v>Abril de 2018</v>
      </c>
      <c r="B1440" s="1" t="s">
        <v>3820</v>
      </c>
      <c r="C1440" s="1" t="str">
        <f t="shared" si="114"/>
        <v>Abril 6 de 2018</v>
      </c>
      <c r="D1440" s="3">
        <v>2787.36</v>
      </c>
      <c r="E1440" s="3">
        <v>-4.2100000000000364</v>
      </c>
      <c r="F1440" t="str">
        <f t="shared" si="110"/>
        <v>2018</v>
      </c>
      <c r="G1440" t="str">
        <f t="shared" si="111"/>
        <v>Abril</v>
      </c>
      <c r="H1440" t="str">
        <f t="shared" si="112"/>
        <v>6</v>
      </c>
    </row>
    <row r="1441" spans="1:8" x14ac:dyDescent="0.3">
      <c r="A1441" t="str">
        <f t="shared" si="113"/>
        <v>Abril de 2018</v>
      </c>
      <c r="B1441" s="1" t="s">
        <v>3821</v>
      </c>
      <c r="C1441" s="1" t="str">
        <f t="shared" si="114"/>
        <v>Abril 7 de 2018</v>
      </c>
      <c r="D1441" s="3">
        <v>2791.88</v>
      </c>
      <c r="E1441" s="3">
        <v>4.5199999999999818</v>
      </c>
      <c r="F1441" t="str">
        <f t="shared" si="110"/>
        <v>2018</v>
      </c>
      <c r="G1441" t="str">
        <f t="shared" si="111"/>
        <v>Abril</v>
      </c>
      <c r="H1441" t="str">
        <f t="shared" si="112"/>
        <v>7</v>
      </c>
    </row>
    <row r="1442" spans="1:8" x14ac:dyDescent="0.3">
      <c r="A1442" t="str">
        <f t="shared" si="113"/>
        <v>Abril de 2018</v>
      </c>
      <c r="B1442" s="1" t="s">
        <v>3822</v>
      </c>
      <c r="C1442" s="1" t="str">
        <f t="shared" si="114"/>
        <v>Abril 8 de 2018</v>
      </c>
      <c r="D1442" s="3">
        <v>2791.88</v>
      </c>
      <c r="E1442" s="3">
        <v>0</v>
      </c>
      <c r="F1442" t="str">
        <f t="shared" si="110"/>
        <v>2018</v>
      </c>
      <c r="G1442" t="str">
        <f t="shared" si="111"/>
        <v>Abril</v>
      </c>
      <c r="H1442" t="str">
        <f t="shared" si="112"/>
        <v>8</v>
      </c>
    </row>
    <row r="1443" spans="1:8" x14ac:dyDescent="0.3">
      <c r="A1443" t="str">
        <f t="shared" si="113"/>
        <v>Abril de 2018</v>
      </c>
      <c r="B1443" s="1" t="s">
        <v>3823</v>
      </c>
      <c r="C1443" s="1" t="str">
        <f t="shared" si="114"/>
        <v>Abril 9 de 2018</v>
      </c>
      <c r="D1443" s="3">
        <v>2791.88</v>
      </c>
      <c r="E1443" s="3">
        <v>0</v>
      </c>
      <c r="F1443" t="str">
        <f t="shared" si="110"/>
        <v>2018</v>
      </c>
      <c r="G1443" t="str">
        <f t="shared" si="111"/>
        <v>Abril</v>
      </c>
      <c r="H1443" t="str">
        <f t="shared" si="112"/>
        <v>9</v>
      </c>
    </row>
    <row r="1444" spans="1:8" x14ac:dyDescent="0.3">
      <c r="A1444" t="str">
        <f t="shared" si="113"/>
        <v>Abril de 2018</v>
      </c>
      <c r="B1444" s="1" t="s">
        <v>3824</v>
      </c>
      <c r="C1444" s="1" t="str">
        <f t="shared" si="114"/>
        <v>Abril 10 de 2018</v>
      </c>
      <c r="D1444" s="3">
        <v>2781.95</v>
      </c>
      <c r="E1444" s="3">
        <v>-9.930000000000291</v>
      </c>
      <c r="F1444" t="str">
        <f t="shared" si="110"/>
        <v>2018</v>
      </c>
      <c r="G1444" t="str">
        <f t="shared" si="111"/>
        <v>Abril</v>
      </c>
      <c r="H1444" t="str">
        <f t="shared" si="112"/>
        <v>10</v>
      </c>
    </row>
    <row r="1445" spans="1:8" x14ac:dyDescent="0.3">
      <c r="A1445" t="str">
        <f t="shared" si="113"/>
        <v>Abril de 2018</v>
      </c>
      <c r="B1445" s="1" t="s">
        <v>3825</v>
      </c>
      <c r="C1445" s="1" t="str">
        <f t="shared" si="114"/>
        <v>Abril 11 de 2018</v>
      </c>
      <c r="D1445" s="3">
        <v>2767.82</v>
      </c>
      <c r="E1445" s="3">
        <v>-14.129999999999654</v>
      </c>
      <c r="F1445" t="str">
        <f t="shared" si="110"/>
        <v>2018</v>
      </c>
      <c r="G1445" t="str">
        <f t="shared" si="111"/>
        <v>Abril</v>
      </c>
      <c r="H1445" t="str">
        <f t="shared" si="112"/>
        <v>11</v>
      </c>
    </row>
    <row r="1446" spans="1:8" x14ac:dyDescent="0.3">
      <c r="A1446" t="str">
        <f t="shared" si="113"/>
        <v>Abril de 2018</v>
      </c>
      <c r="B1446" s="1" t="s">
        <v>3826</v>
      </c>
      <c r="C1446" s="1" t="str">
        <f t="shared" si="114"/>
        <v>Abril 12 de 2018</v>
      </c>
      <c r="D1446" s="3">
        <v>2733.24</v>
      </c>
      <c r="E1446" s="3">
        <v>-34.580000000000382</v>
      </c>
      <c r="F1446" t="str">
        <f t="shared" si="110"/>
        <v>2018</v>
      </c>
      <c r="G1446" t="str">
        <f t="shared" si="111"/>
        <v>Abril</v>
      </c>
      <c r="H1446" t="str">
        <f t="shared" si="112"/>
        <v>12</v>
      </c>
    </row>
    <row r="1447" spans="1:8" x14ac:dyDescent="0.3">
      <c r="A1447" t="str">
        <f t="shared" si="113"/>
        <v>Abril de 2018</v>
      </c>
      <c r="B1447" s="1" t="s">
        <v>3827</v>
      </c>
      <c r="C1447" s="1" t="str">
        <f t="shared" si="114"/>
        <v>Abril 13 de 2018</v>
      </c>
      <c r="D1447" s="3">
        <v>2710.03</v>
      </c>
      <c r="E1447" s="3">
        <v>-23.209999999999582</v>
      </c>
      <c r="F1447" t="str">
        <f t="shared" si="110"/>
        <v>2018</v>
      </c>
      <c r="G1447" t="str">
        <f t="shared" si="111"/>
        <v>Abril</v>
      </c>
      <c r="H1447" t="str">
        <f t="shared" si="112"/>
        <v>13</v>
      </c>
    </row>
    <row r="1448" spans="1:8" x14ac:dyDescent="0.3">
      <c r="A1448" t="str">
        <f t="shared" si="113"/>
        <v>Abril de 2018</v>
      </c>
      <c r="B1448" s="1" t="s">
        <v>3828</v>
      </c>
      <c r="C1448" s="1" t="str">
        <f t="shared" si="114"/>
        <v>Abril 14 de 2018</v>
      </c>
      <c r="D1448" s="3">
        <v>2705.34</v>
      </c>
      <c r="E1448" s="3">
        <v>-4.6900000000000546</v>
      </c>
      <c r="F1448" t="str">
        <f t="shared" si="110"/>
        <v>2018</v>
      </c>
      <c r="G1448" t="str">
        <f t="shared" si="111"/>
        <v>Abril</v>
      </c>
      <c r="H1448" t="str">
        <f t="shared" si="112"/>
        <v>14</v>
      </c>
    </row>
    <row r="1449" spans="1:8" x14ac:dyDescent="0.3">
      <c r="A1449" t="str">
        <f t="shared" si="113"/>
        <v>Abril de 2018</v>
      </c>
      <c r="B1449" s="1" t="s">
        <v>3829</v>
      </c>
      <c r="C1449" s="1" t="str">
        <f t="shared" si="114"/>
        <v>Abril 15 de 2018</v>
      </c>
      <c r="D1449" s="3">
        <v>2705.34</v>
      </c>
      <c r="E1449" s="3">
        <v>0</v>
      </c>
      <c r="F1449" t="str">
        <f t="shared" si="110"/>
        <v>2018</v>
      </c>
      <c r="G1449" t="str">
        <f t="shared" si="111"/>
        <v>Abril</v>
      </c>
      <c r="H1449" t="str">
        <f t="shared" si="112"/>
        <v>15</v>
      </c>
    </row>
    <row r="1450" spans="1:8" x14ac:dyDescent="0.3">
      <c r="A1450" t="str">
        <f t="shared" si="113"/>
        <v>Abril de 2018</v>
      </c>
      <c r="B1450" s="1" t="s">
        <v>3830</v>
      </c>
      <c r="C1450" s="1" t="str">
        <f t="shared" si="114"/>
        <v>Abril 16 de 2018</v>
      </c>
      <c r="D1450" s="3">
        <v>2705.34</v>
      </c>
      <c r="E1450" s="3">
        <v>0</v>
      </c>
      <c r="F1450" t="str">
        <f t="shared" si="110"/>
        <v>2018</v>
      </c>
      <c r="G1450" t="str">
        <f t="shared" si="111"/>
        <v>Abril</v>
      </c>
      <c r="H1450" t="str">
        <f t="shared" si="112"/>
        <v>16</v>
      </c>
    </row>
    <row r="1451" spans="1:8" x14ac:dyDescent="0.3">
      <c r="A1451" t="str">
        <f t="shared" si="113"/>
        <v>Abril de 2018</v>
      </c>
      <c r="B1451" s="1" t="s">
        <v>3831</v>
      </c>
      <c r="C1451" s="1" t="str">
        <f t="shared" si="114"/>
        <v>Abril 17 de 2018</v>
      </c>
      <c r="D1451" s="3">
        <v>2726.47</v>
      </c>
      <c r="E1451" s="3">
        <v>21.129999999999654</v>
      </c>
      <c r="F1451" t="str">
        <f t="shared" si="110"/>
        <v>2018</v>
      </c>
      <c r="G1451" t="str">
        <f t="shared" si="111"/>
        <v>Abril</v>
      </c>
      <c r="H1451" t="str">
        <f t="shared" si="112"/>
        <v>17</v>
      </c>
    </row>
    <row r="1452" spans="1:8" x14ac:dyDescent="0.3">
      <c r="A1452" t="str">
        <f t="shared" si="113"/>
        <v>Abril de 2018</v>
      </c>
      <c r="B1452" s="1" t="s">
        <v>3832</v>
      </c>
      <c r="C1452" s="1" t="str">
        <f t="shared" si="114"/>
        <v>Abril 18 de 2018</v>
      </c>
      <c r="D1452" s="3">
        <v>2725.66</v>
      </c>
      <c r="E1452" s="3">
        <v>-0.80999999999994543</v>
      </c>
      <c r="F1452" t="str">
        <f t="shared" si="110"/>
        <v>2018</v>
      </c>
      <c r="G1452" t="str">
        <f t="shared" si="111"/>
        <v>Abril</v>
      </c>
      <c r="H1452" t="str">
        <f t="shared" si="112"/>
        <v>18</v>
      </c>
    </row>
    <row r="1453" spans="1:8" x14ac:dyDescent="0.3">
      <c r="A1453" t="str">
        <f t="shared" si="113"/>
        <v>Abril de 2018</v>
      </c>
      <c r="B1453" s="1" t="s">
        <v>3833</v>
      </c>
      <c r="C1453" s="1" t="str">
        <f t="shared" si="114"/>
        <v>Abril 19 de 2018</v>
      </c>
      <c r="D1453" s="3">
        <v>2705.64</v>
      </c>
      <c r="E1453" s="3">
        <v>-20.019999999999982</v>
      </c>
      <c r="F1453" t="str">
        <f t="shared" si="110"/>
        <v>2018</v>
      </c>
      <c r="G1453" t="str">
        <f t="shared" si="111"/>
        <v>Abril</v>
      </c>
      <c r="H1453" t="str">
        <f t="shared" si="112"/>
        <v>19</v>
      </c>
    </row>
    <row r="1454" spans="1:8" x14ac:dyDescent="0.3">
      <c r="A1454" t="str">
        <f t="shared" si="113"/>
        <v>Abril de 2018</v>
      </c>
      <c r="B1454" s="1" t="s">
        <v>3834</v>
      </c>
      <c r="C1454" s="1" t="str">
        <f t="shared" si="114"/>
        <v>Abril 20 de 2018</v>
      </c>
      <c r="D1454" s="3">
        <v>2724.47</v>
      </c>
      <c r="E1454" s="3">
        <v>18.829999999999927</v>
      </c>
      <c r="F1454" t="str">
        <f t="shared" si="110"/>
        <v>2018</v>
      </c>
      <c r="G1454" t="str">
        <f t="shared" si="111"/>
        <v>Abril</v>
      </c>
      <c r="H1454" t="str">
        <f t="shared" si="112"/>
        <v>20</v>
      </c>
    </row>
    <row r="1455" spans="1:8" x14ac:dyDescent="0.3">
      <c r="A1455" t="str">
        <f t="shared" si="113"/>
        <v>Abril de 2018</v>
      </c>
      <c r="B1455" s="1" t="s">
        <v>3835</v>
      </c>
      <c r="C1455" s="1" t="str">
        <f t="shared" si="114"/>
        <v>Abril 21 de 2018</v>
      </c>
      <c r="D1455" s="3">
        <v>2757.96</v>
      </c>
      <c r="E1455" s="3">
        <v>33.490000000000236</v>
      </c>
      <c r="F1455" t="str">
        <f t="shared" si="110"/>
        <v>2018</v>
      </c>
      <c r="G1455" t="str">
        <f t="shared" si="111"/>
        <v>Abril</v>
      </c>
      <c r="H1455" t="str">
        <f t="shared" si="112"/>
        <v>21</v>
      </c>
    </row>
    <row r="1456" spans="1:8" x14ac:dyDescent="0.3">
      <c r="A1456" t="str">
        <f t="shared" si="113"/>
        <v>Abril de 2018</v>
      </c>
      <c r="B1456" s="1" t="s">
        <v>3836</v>
      </c>
      <c r="C1456" s="1" t="str">
        <f t="shared" si="114"/>
        <v>Abril 22 de 2018</v>
      </c>
      <c r="D1456" s="3">
        <v>2757.96</v>
      </c>
      <c r="E1456" s="3">
        <v>0</v>
      </c>
      <c r="F1456" t="str">
        <f t="shared" si="110"/>
        <v>2018</v>
      </c>
      <c r="G1456" t="str">
        <f t="shared" si="111"/>
        <v>Abril</v>
      </c>
      <c r="H1456" t="str">
        <f t="shared" si="112"/>
        <v>22</v>
      </c>
    </row>
    <row r="1457" spans="1:8" x14ac:dyDescent="0.3">
      <c r="A1457" t="str">
        <f t="shared" si="113"/>
        <v>Abril de 2018</v>
      </c>
      <c r="B1457" s="1" t="s">
        <v>3837</v>
      </c>
      <c r="C1457" s="1" t="str">
        <f t="shared" si="114"/>
        <v>Abril 23 de 2018</v>
      </c>
      <c r="D1457" s="3">
        <v>2757.96</v>
      </c>
      <c r="E1457" s="3">
        <v>0</v>
      </c>
      <c r="F1457" t="str">
        <f t="shared" si="110"/>
        <v>2018</v>
      </c>
      <c r="G1457" t="str">
        <f t="shared" si="111"/>
        <v>Abril</v>
      </c>
      <c r="H1457" t="str">
        <f t="shared" si="112"/>
        <v>23</v>
      </c>
    </row>
    <row r="1458" spans="1:8" x14ac:dyDescent="0.3">
      <c r="A1458" t="str">
        <f t="shared" si="113"/>
        <v>Abril de 2018</v>
      </c>
      <c r="B1458" s="1" t="s">
        <v>3838</v>
      </c>
      <c r="C1458" s="1" t="str">
        <f t="shared" si="114"/>
        <v>Abril 24 de 2018</v>
      </c>
      <c r="D1458" s="3">
        <v>2799.45</v>
      </c>
      <c r="E1458" s="3">
        <v>41.489999999999782</v>
      </c>
      <c r="F1458" t="str">
        <f t="shared" si="110"/>
        <v>2018</v>
      </c>
      <c r="G1458" t="str">
        <f t="shared" si="111"/>
        <v>Abril</v>
      </c>
      <c r="H1458" t="str">
        <f t="shared" si="112"/>
        <v>24</v>
      </c>
    </row>
    <row r="1459" spans="1:8" x14ac:dyDescent="0.3">
      <c r="A1459" t="str">
        <f t="shared" si="113"/>
        <v>Abril de 2018</v>
      </c>
      <c r="B1459" s="1" t="s">
        <v>3839</v>
      </c>
      <c r="C1459" s="1" t="str">
        <f t="shared" si="114"/>
        <v>Abril 25 de 2018</v>
      </c>
      <c r="D1459" s="3">
        <v>2785.22</v>
      </c>
      <c r="E1459" s="3">
        <v>-14.230000000000018</v>
      </c>
      <c r="F1459" t="str">
        <f t="shared" si="110"/>
        <v>2018</v>
      </c>
      <c r="G1459" t="str">
        <f t="shared" si="111"/>
        <v>Abril</v>
      </c>
      <c r="H1459" t="str">
        <f t="shared" si="112"/>
        <v>25</v>
      </c>
    </row>
    <row r="1460" spans="1:8" x14ac:dyDescent="0.3">
      <c r="A1460" t="str">
        <f t="shared" si="113"/>
        <v>Abril de 2018</v>
      </c>
      <c r="B1460" s="1" t="s">
        <v>3840</v>
      </c>
      <c r="C1460" s="1" t="str">
        <f t="shared" si="114"/>
        <v>Abril 26 de 2018</v>
      </c>
      <c r="D1460" s="3">
        <v>2820.29</v>
      </c>
      <c r="E1460" s="3">
        <v>35.070000000000164</v>
      </c>
      <c r="F1460" t="str">
        <f t="shared" si="110"/>
        <v>2018</v>
      </c>
      <c r="G1460" t="str">
        <f t="shared" si="111"/>
        <v>Abril</v>
      </c>
      <c r="H1460" t="str">
        <f t="shared" si="112"/>
        <v>26</v>
      </c>
    </row>
    <row r="1461" spans="1:8" x14ac:dyDescent="0.3">
      <c r="A1461" t="str">
        <f t="shared" si="113"/>
        <v>Abril de 2018</v>
      </c>
      <c r="B1461" s="1" t="s">
        <v>3841</v>
      </c>
      <c r="C1461" s="1" t="str">
        <f t="shared" si="114"/>
        <v>Abril 27 de 2018</v>
      </c>
      <c r="D1461" s="3">
        <v>2812.83</v>
      </c>
      <c r="E1461" s="3">
        <v>-7.4600000000000364</v>
      </c>
      <c r="F1461" t="str">
        <f t="shared" si="110"/>
        <v>2018</v>
      </c>
      <c r="G1461" t="str">
        <f t="shared" si="111"/>
        <v>Abril</v>
      </c>
      <c r="H1461" t="str">
        <f t="shared" si="112"/>
        <v>27</v>
      </c>
    </row>
    <row r="1462" spans="1:8" x14ac:dyDescent="0.3">
      <c r="A1462" t="str">
        <f t="shared" si="113"/>
        <v>Abril de 2018</v>
      </c>
      <c r="B1462" s="1" t="s">
        <v>3842</v>
      </c>
      <c r="C1462" s="1" t="str">
        <f t="shared" si="114"/>
        <v>Abril 28 de 2018</v>
      </c>
      <c r="D1462" s="3">
        <v>2806.28</v>
      </c>
      <c r="E1462" s="3">
        <v>-6.5499999999997272</v>
      </c>
      <c r="F1462" t="str">
        <f t="shared" si="110"/>
        <v>2018</v>
      </c>
      <c r="G1462" t="str">
        <f t="shared" si="111"/>
        <v>Abril</v>
      </c>
      <c r="H1462" t="str">
        <f t="shared" si="112"/>
        <v>28</v>
      </c>
    </row>
    <row r="1463" spans="1:8" x14ac:dyDescent="0.3">
      <c r="A1463" t="str">
        <f t="shared" si="113"/>
        <v>Abril de 2018</v>
      </c>
      <c r="B1463" s="1" t="s">
        <v>3843</v>
      </c>
      <c r="C1463" s="1" t="str">
        <f t="shared" si="114"/>
        <v>Abril 29 de 2018</v>
      </c>
      <c r="D1463" s="3">
        <v>2806.28</v>
      </c>
      <c r="E1463" s="3">
        <v>0</v>
      </c>
      <c r="F1463" t="str">
        <f t="shared" si="110"/>
        <v>2018</v>
      </c>
      <c r="G1463" t="str">
        <f t="shared" si="111"/>
        <v>Abril</v>
      </c>
      <c r="H1463" t="str">
        <f t="shared" si="112"/>
        <v>29</v>
      </c>
    </row>
    <row r="1464" spans="1:8" x14ac:dyDescent="0.3">
      <c r="A1464" t="str">
        <f t="shared" si="113"/>
        <v>Abril de 2018</v>
      </c>
      <c r="B1464" s="1" t="s">
        <v>3844</v>
      </c>
      <c r="C1464" s="1" t="str">
        <f t="shared" si="114"/>
        <v>Abril 30 de 2018</v>
      </c>
      <c r="D1464" s="3">
        <v>2806.28</v>
      </c>
      <c r="E1464" s="3">
        <v>0</v>
      </c>
      <c r="F1464" t="str">
        <f t="shared" si="110"/>
        <v>2018</v>
      </c>
      <c r="G1464" t="str">
        <f t="shared" si="111"/>
        <v>Abril</v>
      </c>
      <c r="H1464" t="str">
        <f t="shared" si="112"/>
        <v>30</v>
      </c>
    </row>
    <row r="1465" spans="1:8" x14ac:dyDescent="0.3">
      <c r="A1465" t="str">
        <f t="shared" si="113"/>
        <v>Mayo de 2018</v>
      </c>
      <c r="B1465" s="1" t="s">
        <v>3845</v>
      </c>
      <c r="C1465" s="1" t="str">
        <f t="shared" si="114"/>
        <v>Mayo 1 de 2018</v>
      </c>
      <c r="D1465" s="3">
        <v>2809.92</v>
      </c>
      <c r="E1465" s="3">
        <v>3.6399999999998727</v>
      </c>
      <c r="F1465" t="str">
        <f t="shared" si="110"/>
        <v>2018</v>
      </c>
      <c r="G1465" t="str">
        <f t="shared" si="111"/>
        <v>Mayo</v>
      </c>
      <c r="H1465" t="str">
        <f t="shared" si="112"/>
        <v>1</v>
      </c>
    </row>
    <row r="1466" spans="1:8" x14ac:dyDescent="0.3">
      <c r="A1466" t="str">
        <f t="shared" si="113"/>
        <v>Mayo de 2018</v>
      </c>
      <c r="B1466" s="1" t="s">
        <v>3846</v>
      </c>
      <c r="C1466" s="1" t="str">
        <f t="shared" si="114"/>
        <v>Mayo 2 de 2018</v>
      </c>
      <c r="D1466" s="3">
        <v>2809.92</v>
      </c>
      <c r="E1466" s="3">
        <v>0</v>
      </c>
      <c r="F1466" t="str">
        <f t="shared" si="110"/>
        <v>2018</v>
      </c>
      <c r="G1466" t="str">
        <f t="shared" si="111"/>
        <v>Mayo</v>
      </c>
      <c r="H1466" t="str">
        <f t="shared" si="112"/>
        <v>2</v>
      </c>
    </row>
    <row r="1467" spans="1:8" x14ac:dyDescent="0.3">
      <c r="A1467" t="str">
        <f t="shared" si="113"/>
        <v>Mayo de 2018</v>
      </c>
      <c r="B1467" s="1" t="s">
        <v>3847</v>
      </c>
      <c r="C1467" s="1" t="str">
        <f t="shared" si="114"/>
        <v>Mayo 3 de 2018</v>
      </c>
      <c r="D1467" s="3">
        <v>2831.99</v>
      </c>
      <c r="E1467" s="3">
        <v>22.069999999999709</v>
      </c>
      <c r="F1467" t="str">
        <f t="shared" si="110"/>
        <v>2018</v>
      </c>
      <c r="G1467" t="str">
        <f t="shared" si="111"/>
        <v>Mayo</v>
      </c>
      <c r="H1467" t="str">
        <f t="shared" si="112"/>
        <v>3</v>
      </c>
    </row>
    <row r="1468" spans="1:8" x14ac:dyDescent="0.3">
      <c r="A1468" t="str">
        <f t="shared" si="113"/>
        <v>Mayo de 2018</v>
      </c>
      <c r="B1468" s="1" t="s">
        <v>3848</v>
      </c>
      <c r="C1468" s="1" t="str">
        <f t="shared" si="114"/>
        <v>Mayo 4 de 2018</v>
      </c>
      <c r="D1468" s="3">
        <v>2857.85</v>
      </c>
      <c r="E1468" s="3">
        <v>25.860000000000127</v>
      </c>
      <c r="F1468" t="str">
        <f t="shared" si="110"/>
        <v>2018</v>
      </c>
      <c r="G1468" t="str">
        <f t="shared" si="111"/>
        <v>Mayo</v>
      </c>
      <c r="H1468" t="str">
        <f t="shared" si="112"/>
        <v>4</v>
      </c>
    </row>
    <row r="1469" spans="1:8" x14ac:dyDescent="0.3">
      <c r="A1469" t="str">
        <f t="shared" si="113"/>
        <v>Mayo de 2018</v>
      </c>
      <c r="B1469" s="1" t="s">
        <v>3849</v>
      </c>
      <c r="C1469" s="1" t="str">
        <f t="shared" si="114"/>
        <v>Mayo 5 de 2018</v>
      </c>
      <c r="D1469" s="3">
        <v>2843.41</v>
      </c>
      <c r="E1469" s="3">
        <v>-14.440000000000055</v>
      </c>
      <c r="F1469" t="str">
        <f t="shared" si="110"/>
        <v>2018</v>
      </c>
      <c r="G1469" t="str">
        <f t="shared" si="111"/>
        <v>Mayo</v>
      </c>
      <c r="H1469" t="str">
        <f t="shared" si="112"/>
        <v>5</v>
      </c>
    </row>
    <row r="1470" spans="1:8" x14ac:dyDescent="0.3">
      <c r="A1470" t="str">
        <f t="shared" si="113"/>
        <v>Mayo de 2018</v>
      </c>
      <c r="B1470" s="1" t="s">
        <v>3850</v>
      </c>
      <c r="C1470" s="1" t="str">
        <f t="shared" si="114"/>
        <v>Mayo 6 de 2018</v>
      </c>
      <c r="D1470" s="3">
        <v>2843.41</v>
      </c>
      <c r="E1470" s="3">
        <v>0</v>
      </c>
      <c r="F1470" t="str">
        <f t="shared" si="110"/>
        <v>2018</v>
      </c>
      <c r="G1470" t="str">
        <f t="shared" si="111"/>
        <v>Mayo</v>
      </c>
      <c r="H1470" t="str">
        <f t="shared" si="112"/>
        <v>6</v>
      </c>
    </row>
    <row r="1471" spans="1:8" x14ac:dyDescent="0.3">
      <c r="A1471" t="str">
        <f t="shared" si="113"/>
        <v>Mayo de 2018</v>
      </c>
      <c r="B1471" s="1" t="s">
        <v>3851</v>
      </c>
      <c r="C1471" s="1" t="str">
        <f t="shared" si="114"/>
        <v>Mayo 7 de 2018</v>
      </c>
      <c r="D1471" s="3">
        <v>2843.41</v>
      </c>
      <c r="E1471" s="3">
        <v>0</v>
      </c>
      <c r="F1471" t="str">
        <f t="shared" si="110"/>
        <v>2018</v>
      </c>
      <c r="G1471" t="str">
        <f t="shared" si="111"/>
        <v>Mayo</v>
      </c>
      <c r="H1471" t="str">
        <f t="shared" si="112"/>
        <v>7</v>
      </c>
    </row>
    <row r="1472" spans="1:8" x14ac:dyDescent="0.3">
      <c r="A1472" t="str">
        <f t="shared" si="113"/>
        <v>Mayo de 2018</v>
      </c>
      <c r="B1472" s="1" t="s">
        <v>3852</v>
      </c>
      <c r="C1472" s="1" t="str">
        <f t="shared" si="114"/>
        <v>Mayo 9 de 2018</v>
      </c>
      <c r="D1472" s="3">
        <v>2866</v>
      </c>
      <c r="E1472" s="3">
        <v>22.590000000000146</v>
      </c>
      <c r="F1472" t="str">
        <f t="shared" si="110"/>
        <v>2018</v>
      </c>
      <c r="G1472" t="str">
        <f t="shared" si="111"/>
        <v>Mayo</v>
      </c>
      <c r="H1472" t="str">
        <f t="shared" si="112"/>
        <v>9</v>
      </c>
    </row>
    <row r="1473" spans="1:8" x14ac:dyDescent="0.3">
      <c r="A1473" t="str">
        <f t="shared" si="113"/>
        <v>Mayo de 2018</v>
      </c>
      <c r="B1473" s="1" t="s">
        <v>3853</v>
      </c>
      <c r="C1473" s="1" t="str">
        <f t="shared" si="114"/>
        <v>Mayo 10 de 2018</v>
      </c>
      <c r="D1473" s="3">
        <v>2859.51</v>
      </c>
      <c r="E1473" s="3">
        <v>-6.4899999999997817</v>
      </c>
      <c r="F1473" t="str">
        <f t="shared" si="110"/>
        <v>2018</v>
      </c>
      <c r="G1473" t="str">
        <f t="shared" si="111"/>
        <v>Mayo</v>
      </c>
      <c r="H1473" t="str">
        <f t="shared" si="112"/>
        <v>10</v>
      </c>
    </row>
    <row r="1474" spans="1:8" x14ac:dyDescent="0.3">
      <c r="A1474" t="str">
        <f t="shared" si="113"/>
        <v>Mayo de 2018</v>
      </c>
      <c r="B1474" s="1" t="s">
        <v>3854</v>
      </c>
      <c r="C1474" s="1" t="str">
        <f t="shared" si="114"/>
        <v>Mayo 11 de 2018</v>
      </c>
      <c r="D1474" s="3">
        <v>2822.37</v>
      </c>
      <c r="E1474" s="3">
        <v>-37.140000000000327</v>
      </c>
      <c r="F1474" t="str">
        <f t="shared" ref="F1474:F1537" si="115">RIGHT(B1474,4)</f>
        <v>2018</v>
      </c>
      <c r="G1474" t="str">
        <f t="shared" ref="G1474:G1537" si="116">MID(B1474,FIND(" ",B1474,1)+1,FIND(" ",B1474,FIND(" ",B1474,1)+1)-FIND(" ",B1474,1)-1)</f>
        <v>Mayo</v>
      </c>
      <c r="H1474" t="str">
        <f t="shared" ref="H1474:H1537" si="117">MID(B1474,1,FIND(" ",B1474,1)-1)</f>
        <v>11</v>
      </c>
    </row>
    <row r="1475" spans="1:8" x14ac:dyDescent="0.3">
      <c r="A1475" t="str">
        <f t="shared" ref="A1475:A1538" si="118">_xlfn.CONCAT(G1475," de ",F1475)</f>
        <v>Mayo de 2018</v>
      </c>
      <c r="B1475" s="1" t="s">
        <v>3855</v>
      </c>
      <c r="C1475" s="1" t="str">
        <f t="shared" ref="C1475:C1538" si="119">_xlfn.CONCAT(G1475," ",H1475," de ",F1475)</f>
        <v>Mayo 12 de 2018</v>
      </c>
      <c r="D1475" s="3">
        <v>2824.05</v>
      </c>
      <c r="E1475" s="3">
        <v>1.680000000000291</v>
      </c>
      <c r="F1475" t="str">
        <f t="shared" si="115"/>
        <v>2018</v>
      </c>
      <c r="G1475" t="str">
        <f t="shared" si="116"/>
        <v>Mayo</v>
      </c>
      <c r="H1475" t="str">
        <f t="shared" si="117"/>
        <v>12</v>
      </c>
    </row>
    <row r="1476" spans="1:8" x14ac:dyDescent="0.3">
      <c r="A1476" t="str">
        <f t="shared" si="118"/>
        <v>Mayo de 2018</v>
      </c>
      <c r="B1476" s="1" t="s">
        <v>3856</v>
      </c>
      <c r="C1476" s="1" t="str">
        <f t="shared" si="119"/>
        <v>Mayo 13 de 2018</v>
      </c>
      <c r="D1476" s="3">
        <v>2824.05</v>
      </c>
      <c r="E1476" s="3">
        <v>0</v>
      </c>
      <c r="F1476" t="str">
        <f t="shared" si="115"/>
        <v>2018</v>
      </c>
      <c r="G1476" t="str">
        <f t="shared" si="116"/>
        <v>Mayo</v>
      </c>
      <c r="H1476" t="str">
        <f t="shared" si="117"/>
        <v>13</v>
      </c>
    </row>
    <row r="1477" spans="1:8" x14ac:dyDescent="0.3">
      <c r="A1477" t="str">
        <f t="shared" si="118"/>
        <v>Mayo de 2018</v>
      </c>
      <c r="B1477" s="1" t="s">
        <v>3857</v>
      </c>
      <c r="C1477" s="1" t="str">
        <f t="shared" si="119"/>
        <v>Mayo 14 de 2018</v>
      </c>
      <c r="D1477" s="3">
        <v>2824.05</v>
      </c>
      <c r="E1477" s="3">
        <v>0</v>
      </c>
      <c r="F1477" t="str">
        <f t="shared" si="115"/>
        <v>2018</v>
      </c>
      <c r="G1477" t="str">
        <f t="shared" si="116"/>
        <v>Mayo</v>
      </c>
      <c r="H1477" t="str">
        <f t="shared" si="117"/>
        <v>14</v>
      </c>
    </row>
    <row r="1478" spans="1:8" x14ac:dyDescent="0.3">
      <c r="A1478" t="str">
        <f t="shared" si="118"/>
        <v>Mayo de 2018</v>
      </c>
      <c r="B1478" s="1" t="s">
        <v>3858</v>
      </c>
      <c r="C1478" s="1" t="str">
        <f t="shared" si="119"/>
        <v>Mayo 15 de 2018</v>
      </c>
      <c r="D1478" s="3">
        <v>2824.05</v>
      </c>
      <c r="E1478" s="3">
        <v>0</v>
      </c>
      <c r="F1478" t="str">
        <f t="shared" si="115"/>
        <v>2018</v>
      </c>
      <c r="G1478" t="str">
        <f t="shared" si="116"/>
        <v>Mayo</v>
      </c>
      <c r="H1478" t="str">
        <f t="shared" si="117"/>
        <v>15</v>
      </c>
    </row>
    <row r="1479" spans="1:8" x14ac:dyDescent="0.3">
      <c r="A1479" t="str">
        <f t="shared" si="118"/>
        <v>Mayo de 2018</v>
      </c>
      <c r="B1479" s="1" t="s">
        <v>3859</v>
      </c>
      <c r="C1479" s="1" t="str">
        <f t="shared" si="119"/>
        <v>Mayo 16 de 2018</v>
      </c>
      <c r="D1479" s="3">
        <v>2889.87</v>
      </c>
      <c r="E1479" s="3">
        <v>65.819999999999709</v>
      </c>
      <c r="F1479" t="str">
        <f t="shared" si="115"/>
        <v>2018</v>
      </c>
      <c r="G1479" t="str">
        <f t="shared" si="116"/>
        <v>Mayo</v>
      </c>
      <c r="H1479" t="str">
        <f t="shared" si="117"/>
        <v>16</v>
      </c>
    </row>
    <row r="1480" spans="1:8" x14ac:dyDescent="0.3">
      <c r="A1480" t="str">
        <f t="shared" si="118"/>
        <v>Mayo de 2018</v>
      </c>
      <c r="B1480" s="1" t="s">
        <v>3860</v>
      </c>
      <c r="C1480" s="1" t="str">
        <f t="shared" si="119"/>
        <v>Mayo 17 de 2018</v>
      </c>
      <c r="D1480" s="3">
        <v>2865.37</v>
      </c>
      <c r="E1480" s="3">
        <v>-24.5</v>
      </c>
      <c r="F1480" t="str">
        <f t="shared" si="115"/>
        <v>2018</v>
      </c>
      <c r="G1480" t="str">
        <f t="shared" si="116"/>
        <v>Mayo</v>
      </c>
      <c r="H1480" t="str">
        <f t="shared" si="117"/>
        <v>17</v>
      </c>
    </row>
    <row r="1481" spans="1:8" x14ac:dyDescent="0.3">
      <c r="A1481" t="str">
        <f t="shared" si="118"/>
        <v>Mayo de 2018</v>
      </c>
      <c r="B1481" s="1" t="s">
        <v>3861</v>
      </c>
      <c r="C1481" s="1" t="str">
        <f t="shared" si="119"/>
        <v>Mayo 18 de 2018</v>
      </c>
      <c r="D1481" s="3">
        <v>2886.23</v>
      </c>
      <c r="E1481" s="3">
        <v>20.860000000000127</v>
      </c>
      <c r="F1481" t="str">
        <f t="shared" si="115"/>
        <v>2018</v>
      </c>
      <c r="G1481" t="str">
        <f t="shared" si="116"/>
        <v>Mayo</v>
      </c>
      <c r="H1481" t="str">
        <f t="shared" si="117"/>
        <v>18</v>
      </c>
    </row>
    <row r="1482" spans="1:8" x14ac:dyDescent="0.3">
      <c r="A1482" t="str">
        <f t="shared" si="118"/>
        <v>Mayo de 2018</v>
      </c>
      <c r="B1482" s="1" t="s">
        <v>3862</v>
      </c>
      <c r="C1482" s="1" t="str">
        <f t="shared" si="119"/>
        <v>Mayo 19 de 2018</v>
      </c>
      <c r="D1482" s="3">
        <v>2925.67</v>
      </c>
      <c r="E1482" s="3">
        <v>39.440000000000055</v>
      </c>
      <c r="F1482" t="str">
        <f t="shared" si="115"/>
        <v>2018</v>
      </c>
      <c r="G1482" t="str">
        <f t="shared" si="116"/>
        <v>Mayo</v>
      </c>
      <c r="H1482" t="str">
        <f t="shared" si="117"/>
        <v>19</v>
      </c>
    </row>
    <row r="1483" spans="1:8" x14ac:dyDescent="0.3">
      <c r="A1483" t="str">
        <f t="shared" si="118"/>
        <v>Mayo de 2018</v>
      </c>
      <c r="B1483" s="1" t="s">
        <v>3863</v>
      </c>
      <c r="C1483" s="1" t="str">
        <f t="shared" si="119"/>
        <v>Mayo 20 de 2018</v>
      </c>
      <c r="D1483" s="3">
        <v>2925.67</v>
      </c>
      <c r="E1483" s="3">
        <v>0</v>
      </c>
      <c r="F1483" t="str">
        <f t="shared" si="115"/>
        <v>2018</v>
      </c>
      <c r="G1483" t="str">
        <f t="shared" si="116"/>
        <v>Mayo</v>
      </c>
      <c r="H1483" t="str">
        <f t="shared" si="117"/>
        <v>20</v>
      </c>
    </row>
    <row r="1484" spans="1:8" x14ac:dyDescent="0.3">
      <c r="A1484" t="str">
        <f t="shared" si="118"/>
        <v>Mayo de 2018</v>
      </c>
      <c r="B1484" s="1" t="s">
        <v>3864</v>
      </c>
      <c r="C1484" s="1" t="str">
        <f t="shared" si="119"/>
        <v>Mayo 21 de 2018</v>
      </c>
      <c r="D1484" s="3">
        <v>2925.67</v>
      </c>
      <c r="E1484" s="3">
        <v>0</v>
      </c>
      <c r="F1484" t="str">
        <f t="shared" si="115"/>
        <v>2018</v>
      </c>
      <c r="G1484" t="str">
        <f t="shared" si="116"/>
        <v>Mayo</v>
      </c>
      <c r="H1484" t="str">
        <f t="shared" si="117"/>
        <v>21</v>
      </c>
    </row>
    <row r="1485" spans="1:8" x14ac:dyDescent="0.3">
      <c r="A1485" t="str">
        <f t="shared" si="118"/>
        <v>Mayo de 2018</v>
      </c>
      <c r="B1485" s="1" t="s">
        <v>3865</v>
      </c>
      <c r="C1485" s="1" t="str">
        <f t="shared" si="119"/>
        <v>Mayo 22 de 2018</v>
      </c>
      <c r="D1485" s="3">
        <v>2897.37</v>
      </c>
      <c r="E1485" s="3">
        <v>-28.300000000000182</v>
      </c>
      <c r="F1485" t="str">
        <f t="shared" si="115"/>
        <v>2018</v>
      </c>
      <c r="G1485" t="str">
        <f t="shared" si="116"/>
        <v>Mayo</v>
      </c>
      <c r="H1485" t="str">
        <f t="shared" si="117"/>
        <v>22</v>
      </c>
    </row>
    <row r="1486" spans="1:8" x14ac:dyDescent="0.3">
      <c r="A1486" t="str">
        <f t="shared" si="118"/>
        <v>Mayo de 2018</v>
      </c>
      <c r="B1486" s="1" t="s">
        <v>3866</v>
      </c>
      <c r="C1486" s="1" t="str">
        <f t="shared" si="119"/>
        <v>Mayo 23 de 2018</v>
      </c>
      <c r="D1486" s="3">
        <v>2851.42</v>
      </c>
      <c r="E1486" s="3">
        <v>-45.949999999999818</v>
      </c>
      <c r="F1486" t="str">
        <f t="shared" si="115"/>
        <v>2018</v>
      </c>
      <c r="G1486" t="str">
        <f t="shared" si="116"/>
        <v>Mayo</v>
      </c>
      <c r="H1486" t="str">
        <f t="shared" si="117"/>
        <v>23</v>
      </c>
    </row>
    <row r="1487" spans="1:8" x14ac:dyDescent="0.3">
      <c r="A1487" t="str">
        <f t="shared" si="118"/>
        <v>Mayo de 2018</v>
      </c>
      <c r="B1487" s="1" t="s">
        <v>3867</v>
      </c>
      <c r="C1487" s="1" t="str">
        <f t="shared" si="119"/>
        <v>Mayo 24 de 2018</v>
      </c>
      <c r="D1487" s="3">
        <v>2863.24</v>
      </c>
      <c r="E1487" s="3">
        <v>11.819999999999709</v>
      </c>
      <c r="F1487" t="str">
        <f t="shared" si="115"/>
        <v>2018</v>
      </c>
      <c r="G1487" t="str">
        <f t="shared" si="116"/>
        <v>Mayo</v>
      </c>
      <c r="H1487" t="str">
        <f t="shared" si="117"/>
        <v>24</v>
      </c>
    </row>
    <row r="1488" spans="1:8" x14ac:dyDescent="0.3">
      <c r="A1488" t="str">
        <f t="shared" si="118"/>
        <v>Mayo de 2018</v>
      </c>
      <c r="B1488" s="1" t="s">
        <v>3868</v>
      </c>
      <c r="C1488" s="1" t="str">
        <f t="shared" si="119"/>
        <v>Mayo 25 de 2018</v>
      </c>
      <c r="D1488" s="3">
        <v>2863.12</v>
      </c>
      <c r="E1488" s="3">
        <v>-0.11999999999989086</v>
      </c>
      <c r="F1488" t="str">
        <f t="shared" si="115"/>
        <v>2018</v>
      </c>
      <c r="G1488" t="str">
        <f t="shared" si="116"/>
        <v>Mayo</v>
      </c>
      <c r="H1488" t="str">
        <f t="shared" si="117"/>
        <v>25</v>
      </c>
    </row>
    <row r="1489" spans="1:8" x14ac:dyDescent="0.3">
      <c r="A1489" t="str">
        <f t="shared" si="118"/>
        <v>Mayo de 2018</v>
      </c>
      <c r="B1489" s="1" t="s">
        <v>3869</v>
      </c>
      <c r="C1489" s="1" t="str">
        <f t="shared" si="119"/>
        <v>Mayo 26 de 2018</v>
      </c>
      <c r="D1489" s="3">
        <v>2887.16</v>
      </c>
      <c r="E1489" s="3">
        <v>24.039999999999964</v>
      </c>
      <c r="F1489" t="str">
        <f t="shared" si="115"/>
        <v>2018</v>
      </c>
      <c r="G1489" t="str">
        <f t="shared" si="116"/>
        <v>Mayo</v>
      </c>
      <c r="H1489" t="str">
        <f t="shared" si="117"/>
        <v>26</v>
      </c>
    </row>
    <row r="1490" spans="1:8" x14ac:dyDescent="0.3">
      <c r="A1490" t="str">
        <f t="shared" si="118"/>
        <v>Mayo de 2018</v>
      </c>
      <c r="B1490" s="1" t="s">
        <v>3870</v>
      </c>
      <c r="C1490" s="1" t="str">
        <f t="shared" si="119"/>
        <v>Mayo 27 de 2018</v>
      </c>
      <c r="D1490" s="3">
        <v>2887.16</v>
      </c>
      <c r="E1490" s="3">
        <v>0</v>
      </c>
      <c r="F1490" t="str">
        <f t="shared" si="115"/>
        <v>2018</v>
      </c>
      <c r="G1490" t="str">
        <f t="shared" si="116"/>
        <v>Mayo</v>
      </c>
      <c r="H1490" t="str">
        <f t="shared" si="117"/>
        <v>27</v>
      </c>
    </row>
    <row r="1491" spans="1:8" x14ac:dyDescent="0.3">
      <c r="A1491" t="str">
        <f t="shared" si="118"/>
        <v>Mayo de 2018</v>
      </c>
      <c r="B1491" s="1" t="s">
        <v>3871</v>
      </c>
      <c r="C1491" s="1" t="str">
        <f t="shared" si="119"/>
        <v>Mayo 28 de 2018</v>
      </c>
      <c r="D1491" s="3">
        <v>2887.16</v>
      </c>
      <c r="E1491" s="3">
        <v>0</v>
      </c>
      <c r="F1491" t="str">
        <f t="shared" si="115"/>
        <v>2018</v>
      </c>
      <c r="G1491" t="str">
        <f t="shared" si="116"/>
        <v>Mayo</v>
      </c>
      <c r="H1491" t="str">
        <f t="shared" si="117"/>
        <v>28</v>
      </c>
    </row>
    <row r="1492" spans="1:8" x14ac:dyDescent="0.3">
      <c r="A1492" t="str">
        <f t="shared" si="118"/>
        <v>Mayo de 2018</v>
      </c>
      <c r="B1492" s="1" t="s">
        <v>3872</v>
      </c>
      <c r="C1492" s="1" t="str">
        <f t="shared" si="119"/>
        <v>Mayo 29 de 2018</v>
      </c>
      <c r="D1492" s="3">
        <v>2887.16</v>
      </c>
      <c r="E1492" s="3">
        <v>0</v>
      </c>
      <c r="F1492" t="str">
        <f t="shared" si="115"/>
        <v>2018</v>
      </c>
      <c r="G1492" t="str">
        <f t="shared" si="116"/>
        <v>Mayo</v>
      </c>
      <c r="H1492" t="str">
        <f t="shared" si="117"/>
        <v>29</v>
      </c>
    </row>
    <row r="1493" spans="1:8" x14ac:dyDescent="0.3">
      <c r="A1493" t="str">
        <f t="shared" si="118"/>
        <v>Mayo de 2018</v>
      </c>
      <c r="B1493" s="1" t="s">
        <v>3873</v>
      </c>
      <c r="C1493" s="1" t="str">
        <f t="shared" si="119"/>
        <v>Mayo 30 de 2018</v>
      </c>
      <c r="D1493" s="3">
        <v>2893.82</v>
      </c>
      <c r="E1493" s="3">
        <v>6.6600000000003092</v>
      </c>
      <c r="F1493" t="str">
        <f t="shared" si="115"/>
        <v>2018</v>
      </c>
      <c r="G1493" t="str">
        <f t="shared" si="116"/>
        <v>Mayo</v>
      </c>
      <c r="H1493" t="str">
        <f t="shared" si="117"/>
        <v>30</v>
      </c>
    </row>
    <row r="1494" spans="1:8" x14ac:dyDescent="0.3">
      <c r="A1494" t="str">
        <f t="shared" si="118"/>
        <v>Mayo de 2018</v>
      </c>
      <c r="B1494" s="1" t="s">
        <v>3874</v>
      </c>
      <c r="C1494" s="1" t="str">
        <f t="shared" si="119"/>
        <v>Mayo 31 de 2018</v>
      </c>
      <c r="D1494" s="3">
        <v>2879.32</v>
      </c>
      <c r="E1494" s="3">
        <v>-14.5</v>
      </c>
      <c r="F1494" t="str">
        <f t="shared" si="115"/>
        <v>2018</v>
      </c>
      <c r="G1494" t="str">
        <f t="shared" si="116"/>
        <v>Mayo</v>
      </c>
      <c r="H1494" t="str">
        <f t="shared" si="117"/>
        <v>31</v>
      </c>
    </row>
    <row r="1495" spans="1:8" x14ac:dyDescent="0.3">
      <c r="A1495" t="str">
        <f t="shared" si="118"/>
        <v>Junio de 2018</v>
      </c>
      <c r="B1495" s="1" t="s">
        <v>3875</v>
      </c>
      <c r="C1495" s="1" t="str">
        <f t="shared" si="119"/>
        <v>Junio 1 de 2018</v>
      </c>
      <c r="D1495" s="3">
        <v>2889.32</v>
      </c>
      <c r="E1495" s="3">
        <v>10</v>
      </c>
      <c r="F1495" t="str">
        <f t="shared" si="115"/>
        <v>2018</v>
      </c>
      <c r="G1495" t="str">
        <f t="shared" si="116"/>
        <v>Junio</v>
      </c>
      <c r="H1495" t="str">
        <f t="shared" si="117"/>
        <v>1</v>
      </c>
    </row>
    <row r="1496" spans="1:8" x14ac:dyDescent="0.3">
      <c r="A1496" t="str">
        <f t="shared" si="118"/>
        <v>Junio de 2018</v>
      </c>
      <c r="B1496" s="1" t="s">
        <v>3876</v>
      </c>
      <c r="C1496" s="1" t="str">
        <f t="shared" si="119"/>
        <v>Junio 2 de 2018</v>
      </c>
      <c r="D1496" s="3">
        <v>2868.22</v>
      </c>
      <c r="E1496" s="3">
        <v>-21.100000000000364</v>
      </c>
      <c r="F1496" t="str">
        <f t="shared" si="115"/>
        <v>2018</v>
      </c>
      <c r="G1496" t="str">
        <f t="shared" si="116"/>
        <v>Junio</v>
      </c>
      <c r="H1496" t="str">
        <f t="shared" si="117"/>
        <v>2</v>
      </c>
    </row>
    <row r="1497" spans="1:8" x14ac:dyDescent="0.3">
      <c r="A1497" t="str">
        <f t="shared" si="118"/>
        <v>Junio de 2018</v>
      </c>
      <c r="B1497" s="1" t="s">
        <v>3877</v>
      </c>
      <c r="C1497" s="1" t="str">
        <f t="shared" si="119"/>
        <v>Junio 3 de 2018</v>
      </c>
      <c r="D1497" s="3">
        <v>2868.22</v>
      </c>
      <c r="E1497" s="3">
        <v>0</v>
      </c>
      <c r="F1497" t="str">
        <f t="shared" si="115"/>
        <v>2018</v>
      </c>
      <c r="G1497" t="str">
        <f t="shared" si="116"/>
        <v>Junio</v>
      </c>
      <c r="H1497" t="str">
        <f t="shared" si="117"/>
        <v>3</v>
      </c>
    </row>
    <row r="1498" spans="1:8" x14ac:dyDescent="0.3">
      <c r="A1498" t="str">
        <f t="shared" si="118"/>
        <v>Junio de 2018</v>
      </c>
      <c r="B1498" s="1" t="s">
        <v>3878</v>
      </c>
      <c r="C1498" s="1" t="str">
        <f t="shared" si="119"/>
        <v>Junio 4 de 2018</v>
      </c>
      <c r="D1498" s="3">
        <v>2868.22</v>
      </c>
      <c r="E1498" s="3">
        <v>0</v>
      </c>
      <c r="F1498" t="str">
        <f t="shared" si="115"/>
        <v>2018</v>
      </c>
      <c r="G1498" t="str">
        <f t="shared" si="116"/>
        <v>Junio</v>
      </c>
      <c r="H1498" t="str">
        <f t="shared" si="117"/>
        <v>4</v>
      </c>
    </row>
    <row r="1499" spans="1:8" x14ac:dyDescent="0.3">
      <c r="A1499" t="str">
        <f t="shared" si="118"/>
        <v>Junio de 2018</v>
      </c>
      <c r="B1499" s="1" t="s">
        <v>3879</v>
      </c>
      <c r="C1499" s="1" t="str">
        <f t="shared" si="119"/>
        <v>Junio 5 de 2018</v>
      </c>
      <c r="D1499" s="3">
        <v>2868.22</v>
      </c>
      <c r="E1499" s="3">
        <v>0</v>
      </c>
      <c r="F1499" t="str">
        <f t="shared" si="115"/>
        <v>2018</v>
      </c>
      <c r="G1499" t="str">
        <f t="shared" si="116"/>
        <v>Junio</v>
      </c>
      <c r="H1499" t="str">
        <f t="shared" si="117"/>
        <v>5</v>
      </c>
    </row>
    <row r="1500" spans="1:8" x14ac:dyDescent="0.3">
      <c r="A1500" t="str">
        <f t="shared" si="118"/>
        <v>Junio de 2018</v>
      </c>
      <c r="B1500" s="1" t="s">
        <v>3880</v>
      </c>
      <c r="C1500" s="1" t="str">
        <f t="shared" si="119"/>
        <v>Junio 6 de 2018</v>
      </c>
      <c r="D1500" s="3">
        <v>2865.37</v>
      </c>
      <c r="E1500" s="3">
        <v>-2.8499999999999091</v>
      </c>
      <c r="F1500" t="str">
        <f t="shared" si="115"/>
        <v>2018</v>
      </c>
      <c r="G1500" t="str">
        <f t="shared" si="116"/>
        <v>Junio</v>
      </c>
      <c r="H1500" t="str">
        <f t="shared" si="117"/>
        <v>6</v>
      </c>
    </row>
    <row r="1501" spans="1:8" x14ac:dyDescent="0.3">
      <c r="A1501" t="str">
        <f t="shared" si="118"/>
        <v>Junio de 2018</v>
      </c>
      <c r="B1501" s="1" t="s">
        <v>3881</v>
      </c>
      <c r="C1501" s="1" t="str">
        <f t="shared" si="119"/>
        <v>Junio 7 de 2018</v>
      </c>
      <c r="D1501" s="3">
        <v>2828.42</v>
      </c>
      <c r="E1501" s="3">
        <v>-36.949999999999818</v>
      </c>
      <c r="F1501" t="str">
        <f t="shared" si="115"/>
        <v>2018</v>
      </c>
      <c r="G1501" t="str">
        <f t="shared" si="116"/>
        <v>Junio</v>
      </c>
      <c r="H1501" t="str">
        <f t="shared" si="117"/>
        <v>7</v>
      </c>
    </row>
    <row r="1502" spans="1:8" x14ac:dyDescent="0.3">
      <c r="A1502" t="str">
        <f t="shared" si="118"/>
        <v>Junio de 2018</v>
      </c>
      <c r="B1502" s="1" t="s">
        <v>3882</v>
      </c>
      <c r="C1502" s="1" t="str">
        <f t="shared" si="119"/>
        <v>Junio 8 de 2018</v>
      </c>
      <c r="D1502" s="3">
        <v>2835.78</v>
      </c>
      <c r="E1502" s="3">
        <v>7.3600000000001273</v>
      </c>
      <c r="F1502" t="str">
        <f t="shared" si="115"/>
        <v>2018</v>
      </c>
      <c r="G1502" t="str">
        <f t="shared" si="116"/>
        <v>Junio</v>
      </c>
      <c r="H1502" t="str">
        <f t="shared" si="117"/>
        <v>8</v>
      </c>
    </row>
    <row r="1503" spans="1:8" x14ac:dyDescent="0.3">
      <c r="A1503" t="str">
        <f t="shared" si="118"/>
        <v>Junio de 2018</v>
      </c>
      <c r="B1503" s="1" t="s">
        <v>3883</v>
      </c>
      <c r="C1503" s="1" t="str">
        <f t="shared" si="119"/>
        <v>Junio 9 de 2018</v>
      </c>
      <c r="D1503" s="3">
        <v>2855.8</v>
      </c>
      <c r="E1503" s="3">
        <v>20.019999999999982</v>
      </c>
      <c r="F1503" t="str">
        <f t="shared" si="115"/>
        <v>2018</v>
      </c>
      <c r="G1503" t="str">
        <f t="shared" si="116"/>
        <v>Junio</v>
      </c>
      <c r="H1503" t="str">
        <f t="shared" si="117"/>
        <v>9</v>
      </c>
    </row>
    <row r="1504" spans="1:8" x14ac:dyDescent="0.3">
      <c r="A1504" t="str">
        <f t="shared" si="118"/>
        <v>Junio de 2018</v>
      </c>
      <c r="B1504" s="1" t="s">
        <v>3884</v>
      </c>
      <c r="C1504" s="1" t="str">
        <f t="shared" si="119"/>
        <v>Junio 10 de 2018</v>
      </c>
      <c r="D1504" s="3">
        <v>2855.8</v>
      </c>
      <c r="E1504" s="3">
        <v>0</v>
      </c>
      <c r="F1504" t="str">
        <f t="shared" si="115"/>
        <v>2018</v>
      </c>
      <c r="G1504" t="str">
        <f t="shared" si="116"/>
        <v>Junio</v>
      </c>
      <c r="H1504" t="str">
        <f t="shared" si="117"/>
        <v>10</v>
      </c>
    </row>
    <row r="1505" spans="1:8" x14ac:dyDescent="0.3">
      <c r="A1505" t="str">
        <f t="shared" si="118"/>
        <v>Junio de 2018</v>
      </c>
      <c r="B1505" s="1" t="s">
        <v>3885</v>
      </c>
      <c r="C1505" s="1" t="str">
        <f t="shared" si="119"/>
        <v>Junio 11 de 2018</v>
      </c>
      <c r="D1505" s="3">
        <v>2855.8</v>
      </c>
      <c r="E1505" s="3">
        <v>0</v>
      </c>
      <c r="F1505" t="str">
        <f t="shared" si="115"/>
        <v>2018</v>
      </c>
      <c r="G1505" t="str">
        <f t="shared" si="116"/>
        <v>Junio</v>
      </c>
      <c r="H1505" t="str">
        <f t="shared" si="117"/>
        <v>11</v>
      </c>
    </row>
    <row r="1506" spans="1:8" x14ac:dyDescent="0.3">
      <c r="A1506" t="str">
        <f t="shared" si="118"/>
        <v>Junio de 2018</v>
      </c>
      <c r="B1506" s="1" t="s">
        <v>3886</v>
      </c>
      <c r="C1506" s="1" t="str">
        <f t="shared" si="119"/>
        <v>Junio 12 de 2018</v>
      </c>
      <c r="D1506" s="3">
        <v>2855.8</v>
      </c>
      <c r="E1506" s="3">
        <v>0</v>
      </c>
      <c r="F1506" t="str">
        <f t="shared" si="115"/>
        <v>2018</v>
      </c>
      <c r="G1506" t="str">
        <f t="shared" si="116"/>
        <v>Junio</v>
      </c>
      <c r="H1506" t="str">
        <f t="shared" si="117"/>
        <v>12</v>
      </c>
    </row>
    <row r="1507" spans="1:8" x14ac:dyDescent="0.3">
      <c r="A1507" t="str">
        <f t="shared" si="118"/>
        <v>Junio de 2018</v>
      </c>
      <c r="B1507" s="1" t="s">
        <v>3887</v>
      </c>
      <c r="C1507" s="1" t="str">
        <f t="shared" si="119"/>
        <v>Junio 13 de 2018</v>
      </c>
      <c r="D1507" s="3">
        <v>2857.11</v>
      </c>
      <c r="E1507" s="3">
        <v>1.3099999999999454</v>
      </c>
      <c r="F1507" t="str">
        <f t="shared" si="115"/>
        <v>2018</v>
      </c>
      <c r="G1507" t="str">
        <f t="shared" si="116"/>
        <v>Junio</v>
      </c>
      <c r="H1507" t="str">
        <f t="shared" si="117"/>
        <v>13</v>
      </c>
    </row>
    <row r="1508" spans="1:8" x14ac:dyDescent="0.3">
      <c r="A1508" t="str">
        <f t="shared" si="118"/>
        <v>Junio de 2018</v>
      </c>
      <c r="B1508" s="1" t="s">
        <v>3888</v>
      </c>
      <c r="C1508" s="1" t="str">
        <f t="shared" si="119"/>
        <v>Junio 14 de 2018</v>
      </c>
      <c r="D1508" s="3">
        <v>2859.17</v>
      </c>
      <c r="E1508" s="3">
        <v>2.0599999999999454</v>
      </c>
      <c r="F1508" t="str">
        <f t="shared" si="115"/>
        <v>2018</v>
      </c>
      <c r="G1508" t="str">
        <f t="shared" si="116"/>
        <v>Junio</v>
      </c>
      <c r="H1508" t="str">
        <f t="shared" si="117"/>
        <v>14</v>
      </c>
    </row>
    <row r="1509" spans="1:8" x14ac:dyDescent="0.3">
      <c r="A1509" t="str">
        <f t="shared" si="118"/>
        <v>Junio de 2018</v>
      </c>
      <c r="B1509" s="1" t="s">
        <v>3889</v>
      </c>
      <c r="C1509" s="1" t="str">
        <f t="shared" si="119"/>
        <v>Junio 15 de 2018</v>
      </c>
      <c r="D1509" s="3">
        <v>2859.78</v>
      </c>
      <c r="E1509" s="3">
        <v>0.61000000000012733</v>
      </c>
      <c r="F1509" t="str">
        <f t="shared" si="115"/>
        <v>2018</v>
      </c>
      <c r="G1509" t="str">
        <f t="shared" si="116"/>
        <v>Junio</v>
      </c>
      <c r="H1509" t="str">
        <f t="shared" si="117"/>
        <v>15</v>
      </c>
    </row>
    <row r="1510" spans="1:8" x14ac:dyDescent="0.3">
      <c r="A1510" t="str">
        <f t="shared" si="118"/>
        <v>Junio de 2018</v>
      </c>
      <c r="B1510" s="1" t="s">
        <v>3890</v>
      </c>
      <c r="C1510" s="1" t="str">
        <f t="shared" si="119"/>
        <v>Junio 16 de 2018</v>
      </c>
      <c r="D1510" s="3">
        <v>2890.06</v>
      </c>
      <c r="E1510" s="3">
        <v>30.279999999999745</v>
      </c>
      <c r="F1510" t="str">
        <f t="shared" si="115"/>
        <v>2018</v>
      </c>
      <c r="G1510" t="str">
        <f t="shared" si="116"/>
        <v>Junio</v>
      </c>
      <c r="H1510" t="str">
        <f t="shared" si="117"/>
        <v>16</v>
      </c>
    </row>
    <row r="1511" spans="1:8" x14ac:dyDescent="0.3">
      <c r="A1511" t="str">
        <f t="shared" si="118"/>
        <v>Junio de 2018</v>
      </c>
      <c r="B1511" s="1" t="s">
        <v>3891</v>
      </c>
      <c r="C1511" s="1" t="str">
        <f t="shared" si="119"/>
        <v>Junio 17 de 2018</v>
      </c>
      <c r="D1511" s="3">
        <v>2890.06</v>
      </c>
      <c r="E1511" s="3">
        <v>0</v>
      </c>
      <c r="F1511" t="str">
        <f t="shared" si="115"/>
        <v>2018</v>
      </c>
      <c r="G1511" t="str">
        <f t="shared" si="116"/>
        <v>Junio</v>
      </c>
      <c r="H1511" t="str">
        <f t="shared" si="117"/>
        <v>17</v>
      </c>
    </row>
    <row r="1512" spans="1:8" x14ac:dyDescent="0.3">
      <c r="A1512" t="str">
        <f t="shared" si="118"/>
        <v>Junio de 2018</v>
      </c>
      <c r="B1512" s="1" t="s">
        <v>3892</v>
      </c>
      <c r="C1512" s="1" t="str">
        <f t="shared" si="119"/>
        <v>Junio 18 de 2018</v>
      </c>
      <c r="D1512" s="3">
        <v>2890.06</v>
      </c>
      <c r="E1512" s="3">
        <v>0</v>
      </c>
      <c r="F1512" t="str">
        <f t="shared" si="115"/>
        <v>2018</v>
      </c>
      <c r="G1512" t="str">
        <f t="shared" si="116"/>
        <v>Junio</v>
      </c>
      <c r="H1512" t="str">
        <f t="shared" si="117"/>
        <v>18</v>
      </c>
    </row>
    <row r="1513" spans="1:8" x14ac:dyDescent="0.3">
      <c r="A1513" t="str">
        <f t="shared" si="118"/>
        <v>Junio de 2018</v>
      </c>
      <c r="B1513" s="1" t="s">
        <v>3893</v>
      </c>
      <c r="C1513" s="1" t="str">
        <f t="shared" si="119"/>
        <v>Junio 19 de 2018</v>
      </c>
      <c r="D1513" s="3">
        <v>2919.14</v>
      </c>
      <c r="E1513" s="3">
        <v>29.079999999999927</v>
      </c>
      <c r="F1513" t="str">
        <f t="shared" si="115"/>
        <v>2018</v>
      </c>
      <c r="G1513" t="str">
        <f t="shared" si="116"/>
        <v>Junio</v>
      </c>
      <c r="H1513" t="str">
        <f t="shared" si="117"/>
        <v>19</v>
      </c>
    </row>
    <row r="1514" spans="1:8" x14ac:dyDescent="0.3">
      <c r="A1514" t="str">
        <f t="shared" si="118"/>
        <v>Junio de 2018</v>
      </c>
      <c r="B1514" s="1" t="s">
        <v>3894</v>
      </c>
      <c r="C1514" s="1" t="str">
        <f t="shared" si="119"/>
        <v>Junio 20 de 2018</v>
      </c>
      <c r="D1514" s="3">
        <v>2931.78</v>
      </c>
      <c r="E1514" s="3">
        <v>12.640000000000327</v>
      </c>
      <c r="F1514" t="str">
        <f t="shared" si="115"/>
        <v>2018</v>
      </c>
      <c r="G1514" t="str">
        <f t="shared" si="116"/>
        <v>Junio</v>
      </c>
      <c r="H1514" t="str">
        <f t="shared" si="117"/>
        <v>20</v>
      </c>
    </row>
    <row r="1515" spans="1:8" x14ac:dyDescent="0.3">
      <c r="A1515" t="str">
        <f t="shared" si="118"/>
        <v>Junio de 2018</v>
      </c>
      <c r="B1515" s="1" t="s">
        <v>3895</v>
      </c>
      <c r="C1515" s="1" t="str">
        <f t="shared" si="119"/>
        <v>Junio 21 de 2018</v>
      </c>
      <c r="D1515" s="3">
        <v>2916.49</v>
      </c>
      <c r="E1515" s="3">
        <v>-15.290000000000418</v>
      </c>
      <c r="F1515" t="str">
        <f t="shared" si="115"/>
        <v>2018</v>
      </c>
      <c r="G1515" t="str">
        <f t="shared" si="116"/>
        <v>Junio</v>
      </c>
      <c r="H1515" t="str">
        <f t="shared" si="117"/>
        <v>21</v>
      </c>
    </row>
    <row r="1516" spans="1:8" x14ac:dyDescent="0.3">
      <c r="A1516" t="str">
        <f t="shared" si="118"/>
        <v>Junio de 2018</v>
      </c>
      <c r="B1516" s="1" t="s">
        <v>3896</v>
      </c>
      <c r="C1516" s="1" t="str">
        <f t="shared" si="119"/>
        <v>Junio 22 de 2018</v>
      </c>
      <c r="D1516" s="3">
        <v>2944.82</v>
      </c>
      <c r="E1516" s="3">
        <v>28.330000000000382</v>
      </c>
      <c r="F1516" t="str">
        <f t="shared" si="115"/>
        <v>2018</v>
      </c>
      <c r="G1516" t="str">
        <f t="shared" si="116"/>
        <v>Junio</v>
      </c>
      <c r="H1516" t="str">
        <f t="shared" si="117"/>
        <v>22</v>
      </c>
    </row>
    <row r="1517" spans="1:8" x14ac:dyDescent="0.3">
      <c r="A1517" t="str">
        <f t="shared" si="118"/>
        <v>Junio de 2018</v>
      </c>
      <c r="B1517" s="1" t="s">
        <v>3897</v>
      </c>
      <c r="C1517" s="1" t="str">
        <f t="shared" si="119"/>
        <v>Junio 23 de 2018</v>
      </c>
      <c r="D1517" s="3">
        <v>2918.22</v>
      </c>
      <c r="E1517" s="3">
        <v>-26.600000000000364</v>
      </c>
      <c r="F1517" t="str">
        <f t="shared" si="115"/>
        <v>2018</v>
      </c>
      <c r="G1517" t="str">
        <f t="shared" si="116"/>
        <v>Junio</v>
      </c>
      <c r="H1517" t="str">
        <f t="shared" si="117"/>
        <v>23</v>
      </c>
    </row>
    <row r="1518" spans="1:8" x14ac:dyDescent="0.3">
      <c r="A1518" t="str">
        <f t="shared" si="118"/>
        <v>Junio de 2018</v>
      </c>
      <c r="B1518" s="1" t="s">
        <v>3898</v>
      </c>
      <c r="C1518" s="1" t="str">
        <f t="shared" si="119"/>
        <v>Junio 24 de 2018</v>
      </c>
      <c r="D1518" s="3">
        <v>2918.22</v>
      </c>
      <c r="E1518" s="3">
        <v>0</v>
      </c>
      <c r="F1518" t="str">
        <f t="shared" si="115"/>
        <v>2018</v>
      </c>
      <c r="G1518" t="str">
        <f t="shared" si="116"/>
        <v>Junio</v>
      </c>
      <c r="H1518" t="str">
        <f t="shared" si="117"/>
        <v>24</v>
      </c>
    </row>
    <row r="1519" spans="1:8" x14ac:dyDescent="0.3">
      <c r="A1519" t="str">
        <f t="shared" si="118"/>
        <v>Junio de 2018</v>
      </c>
      <c r="B1519" s="1" t="s">
        <v>3899</v>
      </c>
      <c r="C1519" s="1" t="str">
        <f t="shared" si="119"/>
        <v>Junio 25 de 2018</v>
      </c>
      <c r="D1519" s="3">
        <v>2918.22</v>
      </c>
      <c r="E1519" s="3">
        <v>0</v>
      </c>
      <c r="F1519" t="str">
        <f t="shared" si="115"/>
        <v>2018</v>
      </c>
      <c r="G1519" t="str">
        <f t="shared" si="116"/>
        <v>Junio</v>
      </c>
      <c r="H1519" t="str">
        <f t="shared" si="117"/>
        <v>25</v>
      </c>
    </row>
    <row r="1520" spans="1:8" x14ac:dyDescent="0.3">
      <c r="A1520" t="str">
        <f t="shared" si="118"/>
        <v>Junio de 2018</v>
      </c>
      <c r="B1520" s="1" t="s">
        <v>3900</v>
      </c>
      <c r="C1520" s="1" t="str">
        <f t="shared" si="119"/>
        <v>Junio 26 de 2018</v>
      </c>
      <c r="D1520" s="3">
        <v>2927.67</v>
      </c>
      <c r="E1520" s="3">
        <v>9.4500000000002728</v>
      </c>
      <c r="F1520" t="str">
        <f t="shared" si="115"/>
        <v>2018</v>
      </c>
      <c r="G1520" t="str">
        <f t="shared" si="116"/>
        <v>Junio</v>
      </c>
      <c r="H1520" t="str">
        <f t="shared" si="117"/>
        <v>26</v>
      </c>
    </row>
    <row r="1521" spans="1:8" x14ac:dyDescent="0.3">
      <c r="A1521" t="str">
        <f t="shared" si="118"/>
        <v>Junio de 2018</v>
      </c>
      <c r="B1521" s="1" t="s">
        <v>3901</v>
      </c>
      <c r="C1521" s="1" t="str">
        <f t="shared" si="119"/>
        <v>Junio 27 de 2018</v>
      </c>
      <c r="D1521" s="3">
        <v>2924.1</v>
      </c>
      <c r="E1521" s="3">
        <v>-3.5700000000001637</v>
      </c>
      <c r="F1521" t="str">
        <f t="shared" si="115"/>
        <v>2018</v>
      </c>
      <c r="G1521" t="str">
        <f t="shared" si="116"/>
        <v>Junio</v>
      </c>
      <c r="H1521" t="str">
        <f t="shared" si="117"/>
        <v>27</v>
      </c>
    </row>
    <row r="1522" spans="1:8" x14ac:dyDescent="0.3">
      <c r="A1522" t="str">
        <f t="shared" si="118"/>
        <v>Junio de 2018</v>
      </c>
      <c r="B1522" s="1" t="s">
        <v>3902</v>
      </c>
      <c r="C1522" s="1" t="str">
        <f t="shared" si="119"/>
        <v>Junio 28 de 2018</v>
      </c>
      <c r="D1522" s="3">
        <v>2934.91</v>
      </c>
      <c r="E1522" s="3">
        <v>10.809999999999945</v>
      </c>
      <c r="F1522" t="str">
        <f t="shared" si="115"/>
        <v>2018</v>
      </c>
      <c r="G1522" t="str">
        <f t="shared" si="116"/>
        <v>Junio</v>
      </c>
      <c r="H1522" t="str">
        <f t="shared" si="117"/>
        <v>28</v>
      </c>
    </row>
    <row r="1523" spans="1:8" x14ac:dyDescent="0.3">
      <c r="A1523" t="str">
        <f t="shared" si="118"/>
        <v>Junio de 2018</v>
      </c>
      <c r="B1523" s="1" t="s">
        <v>3903</v>
      </c>
      <c r="C1523" s="1" t="str">
        <f t="shared" si="119"/>
        <v>Junio 29 de 2018</v>
      </c>
      <c r="D1523" s="3">
        <v>2945.09</v>
      </c>
      <c r="E1523" s="3">
        <v>10.180000000000291</v>
      </c>
      <c r="F1523" t="str">
        <f t="shared" si="115"/>
        <v>2018</v>
      </c>
      <c r="G1523" t="str">
        <f t="shared" si="116"/>
        <v>Junio</v>
      </c>
      <c r="H1523" t="str">
        <f t="shared" si="117"/>
        <v>29</v>
      </c>
    </row>
    <row r="1524" spans="1:8" x14ac:dyDescent="0.3">
      <c r="A1524" t="str">
        <f t="shared" si="118"/>
        <v>Junio de 2018</v>
      </c>
      <c r="B1524" s="1" t="s">
        <v>3904</v>
      </c>
      <c r="C1524" s="1" t="str">
        <f t="shared" si="119"/>
        <v>Junio 30 de 2018</v>
      </c>
      <c r="D1524" s="3">
        <v>2930.8</v>
      </c>
      <c r="E1524" s="3">
        <v>-14.289999999999964</v>
      </c>
      <c r="F1524" t="str">
        <f t="shared" si="115"/>
        <v>2018</v>
      </c>
      <c r="G1524" t="str">
        <f t="shared" si="116"/>
        <v>Junio</v>
      </c>
      <c r="H1524" t="str">
        <f t="shared" si="117"/>
        <v>30</v>
      </c>
    </row>
    <row r="1525" spans="1:8" x14ac:dyDescent="0.3">
      <c r="A1525" t="str">
        <f t="shared" si="118"/>
        <v>Julio de 2018</v>
      </c>
      <c r="B1525" s="1" t="s">
        <v>3905</v>
      </c>
      <c r="C1525" s="1" t="str">
        <f t="shared" si="119"/>
        <v>Julio 1 de 2018</v>
      </c>
      <c r="D1525" s="3">
        <v>2930.8</v>
      </c>
      <c r="E1525" s="3">
        <v>0</v>
      </c>
      <c r="F1525" t="str">
        <f t="shared" si="115"/>
        <v>2018</v>
      </c>
      <c r="G1525" t="str">
        <f t="shared" si="116"/>
        <v>Julio</v>
      </c>
      <c r="H1525" t="str">
        <f t="shared" si="117"/>
        <v>1</v>
      </c>
    </row>
    <row r="1526" spans="1:8" x14ac:dyDescent="0.3">
      <c r="A1526" t="str">
        <f t="shared" si="118"/>
        <v>Julio de 2018</v>
      </c>
      <c r="B1526" s="1" t="s">
        <v>3906</v>
      </c>
      <c r="C1526" s="1" t="str">
        <f t="shared" si="119"/>
        <v>Julio 2 de 2018</v>
      </c>
      <c r="D1526" s="3">
        <v>2930.8</v>
      </c>
      <c r="E1526" s="3">
        <v>0</v>
      </c>
      <c r="F1526" t="str">
        <f t="shared" si="115"/>
        <v>2018</v>
      </c>
      <c r="G1526" t="str">
        <f t="shared" si="116"/>
        <v>Julio</v>
      </c>
      <c r="H1526" t="str">
        <f t="shared" si="117"/>
        <v>2</v>
      </c>
    </row>
    <row r="1527" spans="1:8" x14ac:dyDescent="0.3">
      <c r="A1527" t="str">
        <f t="shared" si="118"/>
        <v>Julio de 2018</v>
      </c>
      <c r="B1527" s="1" t="s">
        <v>3907</v>
      </c>
      <c r="C1527" s="1" t="str">
        <f t="shared" si="119"/>
        <v>Julio 3 de 2018</v>
      </c>
      <c r="D1527" s="3">
        <v>2930.8</v>
      </c>
      <c r="E1527" s="3">
        <v>0</v>
      </c>
      <c r="F1527" t="str">
        <f t="shared" si="115"/>
        <v>2018</v>
      </c>
      <c r="G1527" t="str">
        <f t="shared" si="116"/>
        <v>Julio</v>
      </c>
      <c r="H1527" t="str">
        <f t="shared" si="117"/>
        <v>3</v>
      </c>
    </row>
    <row r="1528" spans="1:8" x14ac:dyDescent="0.3">
      <c r="A1528" t="str">
        <f t="shared" si="118"/>
        <v>Julio de 2018</v>
      </c>
      <c r="B1528" s="1" t="s">
        <v>3908</v>
      </c>
      <c r="C1528" s="1" t="str">
        <f t="shared" si="119"/>
        <v>Julio 4 de 2018</v>
      </c>
      <c r="D1528" s="3">
        <v>2909.83</v>
      </c>
      <c r="E1528" s="3">
        <v>-20.970000000000255</v>
      </c>
      <c r="F1528" t="str">
        <f t="shared" si="115"/>
        <v>2018</v>
      </c>
      <c r="G1528" t="str">
        <f t="shared" si="116"/>
        <v>Julio</v>
      </c>
      <c r="H1528" t="str">
        <f t="shared" si="117"/>
        <v>4</v>
      </c>
    </row>
    <row r="1529" spans="1:8" x14ac:dyDescent="0.3">
      <c r="A1529" t="str">
        <f t="shared" si="118"/>
        <v>Julio de 2018</v>
      </c>
      <c r="B1529" s="1" t="s">
        <v>3909</v>
      </c>
      <c r="C1529" s="1" t="str">
        <f t="shared" si="119"/>
        <v>Julio 5 de 2018</v>
      </c>
      <c r="D1529" s="3">
        <v>2909.83</v>
      </c>
      <c r="E1529" s="3">
        <v>0</v>
      </c>
      <c r="F1529" t="str">
        <f t="shared" si="115"/>
        <v>2018</v>
      </c>
      <c r="G1529" t="str">
        <f t="shared" si="116"/>
        <v>Julio</v>
      </c>
      <c r="H1529" t="str">
        <f t="shared" si="117"/>
        <v>5</v>
      </c>
    </row>
    <row r="1530" spans="1:8" x14ac:dyDescent="0.3">
      <c r="A1530" t="str">
        <f t="shared" si="118"/>
        <v>Julio de 2018</v>
      </c>
      <c r="B1530" s="1" t="s">
        <v>3910</v>
      </c>
      <c r="C1530" s="1" t="str">
        <f t="shared" si="119"/>
        <v>Julio 6 de 2018</v>
      </c>
      <c r="D1530" s="3">
        <v>2885.53</v>
      </c>
      <c r="E1530" s="3">
        <v>-24.299999999999727</v>
      </c>
      <c r="F1530" t="str">
        <f t="shared" si="115"/>
        <v>2018</v>
      </c>
      <c r="G1530" t="str">
        <f t="shared" si="116"/>
        <v>Julio</v>
      </c>
      <c r="H1530" t="str">
        <f t="shared" si="117"/>
        <v>6</v>
      </c>
    </row>
    <row r="1531" spans="1:8" x14ac:dyDescent="0.3">
      <c r="A1531" t="str">
        <f t="shared" si="118"/>
        <v>Julio de 2018</v>
      </c>
      <c r="B1531" s="1" t="s">
        <v>3911</v>
      </c>
      <c r="C1531" s="1" t="str">
        <f t="shared" si="119"/>
        <v>Julio 7 de 2018</v>
      </c>
      <c r="D1531" s="3">
        <v>2867.94</v>
      </c>
      <c r="E1531" s="3">
        <v>-17.590000000000146</v>
      </c>
      <c r="F1531" t="str">
        <f t="shared" si="115"/>
        <v>2018</v>
      </c>
      <c r="G1531" t="str">
        <f t="shared" si="116"/>
        <v>Julio</v>
      </c>
      <c r="H1531" t="str">
        <f t="shared" si="117"/>
        <v>7</v>
      </c>
    </row>
    <row r="1532" spans="1:8" x14ac:dyDescent="0.3">
      <c r="A1532" t="str">
        <f t="shared" si="118"/>
        <v>Julio de 2018</v>
      </c>
      <c r="B1532" s="1" t="s">
        <v>3912</v>
      </c>
      <c r="C1532" s="1" t="str">
        <f t="shared" si="119"/>
        <v>Julio 8 de 2018</v>
      </c>
      <c r="D1532" s="3">
        <v>2867.94</v>
      </c>
      <c r="E1532" s="3">
        <v>0</v>
      </c>
      <c r="F1532" t="str">
        <f t="shared" si="115"/>
        <v>2018</v>
      </c>
      <c r="G1532" t="str">
        <f t="shared" si="116"/>
        <v>Julio</v>
      </c>
      <c r="H1532" t="str">
        <f t="shared" si="117"/>
        <v>8</v>
      </c>
    </row>
    <row r="1533" spans="1:8" x14ac:dyDescent="0.3">
      <c r="A1533" t="str">
        <f t="shared" si="118"/>
        <v>Julio de 2018</v>
      </c>
      <c r="B1533" s="1" t="s">
        <v>3913</v>
      </c>
      <c r="C1533" s="1" t="str">
        <f t="shared" si="119"/>
        <v>Julio 9 de 2018</v>
      </c>
      <c r="D1533" s="3">
        <v>2867.94</v>
      </c>
      <c r="E1533" s="3">
        <v>0</v>
      </c>
      <c r="F1533" t="str">
        <f t="shared" si="115"/>
        <v>2018</v>
      </c>
      <c r="G1533" t="str">
        <f t="shared" si="116"/>
        <v>Julio</v>
      </c>
      <c r="H1533" t="str">
        <f t="shared" si="117"/>
        <v>9</v>
      </c>
    </row>
    <row r="1534" spans="1:8" x14ac:dyDescent="0.3">
      <c r="A1534" t="str">
        <f t="shared" si="118"/>
        <v>Julio de 2018</v>
      </c>
      <c r="B1534" s="1" t="s">
        <v>3914</v>
      </c>
      <c r="C1534" s="1" t="str">
        <f t="shared" si="119"/>
        <v>Julio 10 de 2018</v>
      </c>
      <c r="D1534" s="3">
        <v>2881.09</v>
      </c>
      <c r="E1534" s="3">
        <v>13.150000000000091</v>
      </c>
      <c r="F1534" t="str">
        <f t="shared" si="115"/>
        <v>2018</v>
      </c>
      <c r="G1534" t="str">
        <f t="shared" si="116"/>
        <v>Julio</v>
      </c>
      <c r="H1534" t="str">
        <f t="shared" si="117"/>
        <v>10</v>
      </c>
    </row>
    <row r="1535" spans="1:8" x14ac:dyDescent="0.3">
      <c r="A1535" t="str">
        <f t="shared" si="118"/>
        <v>Julio de 2018</v>
      </c>
      <c r="B1535" s="1" t="s">
        <v>3915</v>
      </c>
      <c r="C1535" s="1" t="str">
        <f t="shared" si="119"/>
        <v>Julio 11 de 2018</v>
      </c>
      <c r="D1535" s="3">
        <v>2872.62</v>
      </c>
      <c r="E1535" s="3">
        <v>-8.4700000000002547</v>
      </c>
      <c r="F1535" t="str">
        <f t="shared" si="115"/>
        <v>2018</v>
      </c>
      <c r="G1535" t="str">
        <f t="shared" si="116"/>
        <v>Julio</v>
      </c>
      <c r="H1535" t="str">
        <f t="shared" si="117"/>
        <v>11</v>
      </c>
    </row>
    <row r="1536" spans="1:8" x14ac:dyDescent="0.3">
      <c r="A1536" t="str">
        <f t="shared" si="118"/>
        <v>Julio de 2018</v>
      </c>
      <c r="B1536" s="1" t="s">
        <v>3916</v>
      </c>
      <c r="C1536" s="1" t="str">
        <f t="shared" si="119"/>
        <v>Julio 12 de 2018</v>
      </c>
      <c r="D1536" s="3">
        <v>2880.1</v>
      </c>
      <c r="E1536" s="3">
        <v>7.4800000000000182</v>
      </c>
      <c r="F1536" t="str">
        <f t="shared" si="115"/>
        <v>2018</v>
      </c>
      <c r="G1536" t="str">
        <f t="shared" si="116"/>
        <v>Julio</v>
      </c>
      <c r="H1536" t="str">
        <f t="shared" si="117"/>
        <v>12</v>
      </c>
    </row>
    <row r="1537" spans="1:8" x14ac:dyDescent="0.3">
      <c r="A1537" t="str">
        <f t="shared" si="118"/>
        <v>Julio de 2018</v>
      </c>
      <c r="B1537" s="1" t="s">
        <v>3917</v>
      </c>
      <c r="C1537" s="1" t="str">
        <f t="shared" si="119"/>
        <v>Julio 13 de 2018</v>
      </c>
      <c r="D1537" s="3">
        <v>2882.02</v>
      </c>
      <c r="E1537" s="3">
        <v>1.9200000000000728</v>
      </c>
      <c r="F1537" t="str">
        <f t="shared" si="115"/>
        <v>2018</v>
      </c>
      <c r="G1537" t="str">
        <f t="shared" si="116"/>
        <v>Julio</v>
      </c>
      <c r="H1537" t="str">
        <f t="shared" si="117"/>
        <v>13</v>
      </c>
    </row>
    <row r="1538" spans="1:8" x14ac:dyDescent="0.3">
      <c r="A1538" t="str">
        <f t="shared" si="118"/>
        <v>Julio de 2018</v>
      </c>
      <c r="B1538" s="1" t="s">
        <v>3918</v>
      </c>
      <c r="C1538" s="1" t="str">
        <f t="shared" si="119"/>
        <v>Julio 14 de 2018</v>
      </c>
      <c r="D1538" s="3">
        <v>2861.7</v>
      </c>
      <c r="E1538" s="3">
        <v>-20.320000000000164</v>
      </c>
      <c r="F1538" t="str">
        <f t="shared" ref="F1538:F1601" si="120">RIGHT(B1538,4)</f>
        <v>2018</v>
      </c>
      <c r="G1538" t="str">
        <f t="shared" ref="G1538:G1601" si="121">MID(B1538,FIND(" ",B1538,1)+1,FIND(" ",B1538,FIND(" ",B1538,1)+1)-FIND(" ",B1538,1)-1)</f>
        <v>Julio</v>
      </c>
      <c r="H1538" t="str">
        <f t="shared" ref="H1538:H1601" si="122">MID(B1538,1,FIND(" ",B1538,1)-1)</f>
        <v>14</v>
      </c>
    </row>
    <row r="1539" spans="1:8" x14ac:dyDescent="0.3">
      <c r="A1539" t="str">
        <f t="shared" ref="A1539:A1602" si="123">_xlfn.CONCAT(G1539," de ",F1539)</f>
        <v>Julio de 2018</v>
      </c>
      <c r="B1539" s="1" t="s">
        <v>3919</v>
      </c>
      <c r="C1539" s="1" t="str">
        <f t="shared" ref="C1539:C1602" si="124">_xlfn.CONCAT(G1539," ",H1539," de ",F1539)</f>
        <v>Julio 15 de 2018</v>
      </c>
      <c r="D1539" s="3">
        <v>2861.7</v>
      </c>
      <c r="E1539" s="3">
        <v>0</v>
      </c>
      <c r="F1539" t="str">
        <f t="shared" si="120"/>
        <v>2018</v>
      </c>
      <c r="G1539" t="str">
        <f t="shared" si="121"/>
        <v>Julio</v>
      </c>
      <c r="H1539" t="str">
        <f t="shared" si="122"/>
        <v>15</v>
      </c>
    </row>
    <row r="1540" spans="1:8" x14ac:dyDescent="0.3">
      <c r="A1540" t="str">
        <f t="shared" si="123"/>
        <v>Julio de 2018</v>
      </c>
      <c r="B1540" s="1" t="s">
        <v>3920</v>
      </c>
      <c r="C1540" s="1" t="str">
        <f t="shared" si="124"/>
        <v>Julio 16 de 2018</v>
      </c>
      <c r="D1540" s="3">
        <v>2861.7</v>
      </c>
      <c r="E1540" s="3">
        <v>0</v>
      </c>
      <c r="F1540" t="str">
        <f t="shared" si="120"/>
        <v>2018</v>
      </c>
      <c r="G1540" t="str">
        <f t="shared" si="121"/>
        <v>Julio</v>
      </c>
      <c r="H1540" t="str">
        <f t="shared" si="122"/>
        <v>16</v>
      </c>
    </row>
    <row r="1541" spans="1:8" x14ac:dyDescent="0.3">
      <c r="A1541" t="str">
        <f t="shared" si="123"/>
        <v>Julio de 2018</v>
      </c>
      <c r="B1541" s="1" t="s">
        <v>3921</v>
      </c>
      <c r="C1541" s="1" t="str">
        <f t="shared" si="124"/>
        <v>Julio 17 de 2018</v>
      </c>
      <c r="D1541" s="3">
        <v>2868.96</v>
      </c>
      <c r="E1541" s="3">
        <v>7.2600000000002183</v>
      </c>
      <c r="F1541" t="str">
        <f t="shared" si="120"/>
        <v>2018</v>
      </c>
      <c r="G1541" t="str">
        <f t="shared" si="121"/>
        <v>Julio</v>
      </c>
      <c r="H1541" t="str">
        <f t="shared" si="122"/>
        <v>17</v>
      </c>
    </row>
    <row r="1542" spans="1:8" x14ac:dyDescent="0.3">
      <c r="A1542" t="str">
        <f t="shared" si="123"/>
        <v>Julio de 2018</v>
      </c>
      <c r="B1542" s="1" t="s">
        <v>3922</v>
      </c>
      <c r="C1542" s="1" t="str">
        <f t="shared" si="124"/>
        <v>Julio 18 de 2018</v>
      </c>
      <c r="D1542" s="3">
        <v>2878.28</v>
      </c>
      <c r="E1542" s="3">
        <v>9.3200000000001637</v>
      </c>
      <c r="F1542" t="str">
        <f t="shared" si="120"/>
        <v>2018</v>
      </c>
      <c r="G1542" t="str">
        <f t="shared" si="121"/>
        <v>Julio</v>
      </c>
      <c r="H1542" t="str">
        <f t="shared" si="122"/>
        <v>18</v>
      </c>
    </row>
    <row r="1543" spans="1:8" x14ac:dyDescent="0.3">
      <c r="A1543" t="str">
        <f t="shared" si="123"/>
        <v>Julio de 2018</v>
      </c>
      <c r="B1543" s="1" t="s">
        <v>3923</v>
      </c>
      <c r="C1543" s="1" t="str">
        <f t="shared" si="124"/>
        <v>Julio 19 de 2018</v>
      </c>
      <c r="D1543" s="3">
        <v>2876.93</v>
      </c>
      <c r="E1543" s="3">
        <v>-1.3500000000003638</v>
      </c>
      <c r="F1543" t="str">
        <f t="shared" si="120"/>
        <v>2018</v>
      </c>
      <c r="G1543" t="str">
        <f t="shared" si="121"/>
        <v>Julio</v>
      </c>
      <c r="H1543" t="str">
        <f t="shared" si="122"/>
        <v>19</v>
      </c>
    </row>
    <row r="1544" spans="1:8" x14ac:dyDescent="0.3">
      <c r="A1544" t="str">
        <f t="shared" si="123"/>
        <v>Julio de 2018</v>
      </c>
      <c r="B1544" s="1" t="s">
        <v>3924</v>
      </c>
      <c r="C1544" s="1" t="str">
        <f t="shared" si="124"/>
        <v>Julio 20 de 2018</v>
      </c>
      <c r="D1544" s="3">
        <v>2883.81</v>
      </c>
      <c r="E1544" s="3">
        <v>6.8800000000001091</v>
      </c>
      <c r="F1544" t="str">
        <f t="shared" si="120"/>
        <v>2018</v>
      </c>
      <c r="G1544" t="str">
        <f t="shared" si="121"/>
        <v>Julio</v>
      </c>
      <c r="H1544" t="str">
        <f t="shared" si="122"/>
        <v>20</v>
      </c>
    </row>
    <row r="1545" spans="1:8" x14ac:dyDescent="0.3">
      <c r="A1545" t="str">
        <f t="shared" si="123"/>
        <v>Julio de 2018</v>
      </c>
      <c r="B1545" s="1" t="s">
        <v>3925</v>
      </c>
      <c r="C1545" s="1" t="str">
        <f t="shared" si="124"/>
        <v>Julio 21 de 2018</v>
      </c>
      <c r="D1545" s="3">
        <v>2883.81</v>
      </c>
      <c r="E1545" s="3">
        <v>0</v>
      </c>
      <c r="F1545" t="str">
        <f t="shared" si="120"/>
        <v>2018</v>
      </c>
      <c r="G1545" t="str">
        <f t="shared" si="121"/>
        <v>Julio</v>
      </c>
      <c r="H1545" t="str">
        <f t="shared" si="122"/>
        <v>21</v>
      </c>
    </row>
    <row r="1546" spans="1:8" x14ac:dyDescent="0.3">
      <c r="A1546" t="str">
        <f t="shared" si="123"/>
        <v>Julio de 2018</v>
      </c>
      <c r="B1546" s="1" t="s">
        <v>3926</v>
      </c>
      <c r="C1546" s="1" t="str">
        <f t="shared" si="124"/>
        <v>Julio 22 de 2018</v>
      </c>
      <c r="D1546" s="3">
        <v>2883.81</v>
      </c>
      <c r="E1546" s="3">
        <v>0</v>
      </c>
      <c r="F1546" t="str">
        <f t="shared" si="120"/>
        <v>2018</v>
      </c>
      <c r="G1546" t="str">
        <f t="shared" si="121"/>
        <v>Julio</v>
      </c>
      <c r="H1546" t="str">
        <f t="shared" si="122"/>
        <v>22</v>
      </c>
    </row>
    <row r="1547" spans="1:8" x14ac:dyDescent="0.3">
      <c r="A1547" t="str">
        <f t="shared" si="123"/>
        <v>Julio de 2018</v>
      </c>
      <c r="B1547" s="1" t="s">
        <v>3927</v>
      </c>
      <c r="C1547" s="1" t="str">
        <f t="shared" si="124"/>
        <v>Julio 23 de 2018</v>
      </c>
      <c r="D1547" s="3">
        <v>2883.81</v>
      </c>
      <c r="E1547" s="3">
        <v>0</v>
      </c>
      <c r="F1547" t="str">
        <f t="shared" si="120"/>
        <v>2018</v>
      </c>
      <c r="G1547" t="str">
        <f t="shared" si="121"/>
        <v>Julio</v>
      </c>
      <c r="H1547" t="str">
        <f t="shared" si="122"/>
        <v>23</v>
      </c>
    </row>
    <row r="1548" spans="1:8" x14ac:dyDescent="0.3">
      <c r="A1548" t="str">
        <f t="shared" si="123"/>
        <v>Julio de 2018</v>
      </c>
      <c r="B1548" s="1" t="s">
        <v>3928</v>
      </c>
      <c r="C1548" s="1" t="str">
        <f t="shared" si="124"/>
        <v>Julio 24 de 2018</v>
      </c>
      <c r="D1548" s="3">
        <v>2897.73</v>
      </c>
      <c r="E1548" s="3">
        <v>13.920000000000073</v>
      </c>
      <c r="F1548" t="str">
        <f t="shared" si="120"/>
        <v>2018</v>
      </c>
      <c r="G1548" t="str">
        <f t="shared" si="121"/>
        <v>Julio</v>
      </c>
      <c r="H1548" t="str">
        <f t="shared" si="122"/>
        <v>24</v>
      </c>
    </row>
    <row r="1549" spans="1:8" x14ac:dyDescent="0.3">
      <c r="A1549" t="str">
        <f t="shared" si="123"/>
        <v>Julio de 2018</v>
      </c>
      <c r="B1549" s="1" t="s">
        <v>3929</v>
      </c>
      <c r="C1549" s="1" t="str">
        <f t="shared" si="124"/>
        <v>Julio 25 de 2018</v>
      </c>
      <c r="D1549" s="3">
        <v>2898.36</v>
      </c>
      <c r="E1549" s="3">
        <v>0.63000000000010914</v>
      </c>
      <c r="F1549" t="str">
        <f t="shared" si="120"/>
        <v>2018</v>
      </c>
      <c r="G1549" t="str">
        <f t="shared" si="121"/>
        <v>Julio</v>
      </c>
      <c r="H1549" t="str">
        <f t="shared" si="122"/>
        <v>25</v>
      </c>
    </row>
    <row r="1550" spans="1:8" x14ac:dyDescent="0.3">
      <c r="A1550" t="str">
        <f t="shared" si="123"/>
        <v>Julio de 2018</v>
      </c>
      <c r="B1550" s="1" t="s">
        <v>3930</v>
      </c>
      <c r="C1550" s="1" t="str">
        <f t="shared" si="124"/>
        <v>Julio 26 de 2018</v>
      </c>
      <c r="D1550" s="3">
        <v>2882.84</v>
      </c>
      <c r="E1550" s="3">
        <v>-15.519999999999982</v>
      </c>
      <c r="F1550" t="str">
        <f t="shared" si="120"/>
        <v>2018</v>
      </c>
      <c r="G1550" t="str">
        <f t="shared" si="121"/>
        <v>Julio</v>
      </c>
      <c r="H1550" t="str">
        <f t="shared" si="122"/>
        <v>26</v>
      </c>
    </row>
    <row r="1551" spans="1:8" x14ac:dyDescent="0.3">
      <c r="A1551" t="str">
        <f t="shared" si="123"/>
        <v>Julio de 2018</v>
      </c>
      <c r="B1551" s="1" t="s">
        <v>3931</v>
      </c>
      <c r="C1551" s="1" t="str">
        <f t="shared" si="124"/>
        <v>Julio 27 de 2018</v>
      </c>
      <c r="D1551" s="3">
        <v>2886.21</v>
      </c>
      <c r="E1551" s="3">
        <v>3.3699999999998909</v>
      </c>
      <c r="F1551" t="str">
        <f t="shared" si="120"/>
        <v>2018</v>
      </c>
      <c r="G1551" t="str">
        <f t="shared" si="121"/>
        <v>Julio</v>
      </c>
      <c r="H1551" t="str">
        <f t="shared" si="122"/>
        <v>27</v>
      </c>
    </row>
    <row r="1552" spans="1:8" x14ac:dyDescent="0.3">
      <c r="A1552" t="str">
        <f t="shared" si="123"/>
        <v>Julio de 2018</v>
      </c>
      <c r="B1552" s="1" t="s">
        <v>3932</v>
      </c>
      <c r="C1552" s="1" t="str">
        <f t="shared" si="124"/>
        <v>Julio 28 de 2018</v>
      </c>
      <c r="D1552" s="3">
        <v>2880.79</v>
      </c>
      <c r="E1552" s="3">
        <v>-5.4200000000000728</v>
      </c>
      <c r="F1552" t="str">
        <f t="shared" si="120"/>
        <v>2018</v>
      </c>
      <c r="G1552" t="str">
        <f t="shared" si="121"/>
        <v>Julio</v>
      </c>
      <c r="H1552" t="str">
        <f t="shared" si="122"/>
        <v>28</v>
      </c>
    </row>
    <row r="1553" spans="1:8" x14ac:dyDescent="0.3">
      <c r="A1553" t="str">
        <f t="shared" si="123"/>
        <v>Julio de 2018</v>
      </c>
      <c r="B1553" s="1" t="s">
        <v>3933</v>
      </c>
      <c r="C1553" s="1" t="str">
        <f t="shared" si="124"/>
        <v>Julio 29 de 2018</v>
      </c>
      <c r="D1553" s="3">
        <v>2880.79</v>
      </c>
      <c r="E1553" s="3">
        <v>0</v>
      </c>
      <c r="F1553" t="str">
        <f t="shared" si="120"/>
        <v>2018</v>
      </c>
      <c r="G1553" t="str">
        <f t="shared" si="121"/>
        <v>Julio</v>
      </c>
      <c r="H1553" t="str">
        <f t="shared" si="122"/>
        <v>29</v>
      </c>
    </row>
    <row r="1554" spans="1:8" x14ac:dyDescent="0.3">
      <c r="A1554" t="str">
        <f t="shared" si="123"/>
        <v>Julio de 2018</v>
      </c>
      <c r="B1554" s="1" t="s">
        <v>3934</v>
      </c>
      <c r="C1554" s="1" t="str">
        <f t="shared" si="124"/>
        <v>Julio 30 de 2018</v>
      </c>
      <c r="D1554" s="3">
        <v>2880.79</v>
      </c>
      <c r="E1554" s="3">
        <v>0</v>
      </c>
      <c r="F1554" t="str">
        <f t="shared" si="120"/>
        <v>2018</v>
      </c>
      <c r="G1554" t="str">
        <f t="shared" si="121"/>
        <v>Julio</v>
      </c>
      <c r="H1554" t="str">
        <f t="shared" si="122"/>
        <v>30</v>
      </c>
    </row>
    <row r="1555" spans="1:8" x14ac:dyDescent="0.3">
      <c r="A1555" t="str">
        <f t="shared" si="123"/>
        <v>Julio de 2018</v>
      </c>
      <c r="B1555" s="1" t="s">
        <v>3935</v>
      </c>
      <c r="C1555" s="1" t="str">
        <f t="shared" si="124"/>
        <v>Julio 31 de 2018</v>
      </c>
      <c r="D1555" s="3">
        <v>2875.72</v>
      </c>
      <c r="E1555" s="3">
        <v>-5.0700000000001637</v>
      </c>
      <c r="F1555" t="str">
        <f t="shared" si="120"/>
        <v>2018</v>
      </c>
      <c r="G1555" t="str">
        <f t="shared" si="121"/>
        <v>Julio</v>
      </c>
      <c r="H1555" t="str">
        <f t="shared" si="122"/>
        <v>31</v>
      </c>
    </row>
    <row r="1556" spans="1:8" x14ac:dyDescent="0.3">
      <c r="A1556" t="str">
        <f t="shared" si="123"/>
        <v>Agosto de 2018</v>
      </c>
      <c r="B1556" s="1" t="s">
        <v>3936</v>
      </c>
      <c r="C1556" s="1" t="str">
        <f t="shared" si="124"/>
        <v>Agosto 1 de 2018</v>
      </c>
      <c r="D1556" s="3">
        <v>2886.8</v>
      </c>
      <c r="E1556" s="3">
        <v>11.080000000000382</v>
      </c>
      <c r="F1556" t="str">
        <f t="shared" si="120"/>
        <v>2018</v>
      </c>
      <c r="G1556" t="str">
        <f t="shared" si="121"/>
        <v>Agosto</v>
      </c>
      <c r="H1556" t="str">
        <f t="shared" si="122"/>
        <v>1</v>
      </c>
    </row>
    <row r="1557" spans="1:8" x14ac:dyDescent="0.3">
      <c r="A1557" t="str">
        <f t="shared" si="123"/>
        <v>Agosto de 2018</v>
      </c>
      <c r="B1557" s="1" t="s">
        <v>3937</v>
      </c>
      <c r="C1557" s="1" t="str">
        <f t="shared" si="124"/>
        <v>Agosto 2 de 2018</v>
      </c>
      <c r="D1557" s="3">
        <v>2892.62</v>
      </c>
      <c r="E1557" s="3">
        <v>5.819999999999709</v>
      </c>
      <c r="F1557" t="str">
        <f t="shared" si="120"/>
        <v>2018</v>
      </c>
      <c r="G1557" t="str">
        <f t="shared" si="121"/>
        <v>Agosto</v>
      </c>
      <c r="H1557" t="str">
        <f t="shared" si="122"/>
        <v>2</v>
      </c>
    </row>
    <row r="1558" spans="1:8" x14ac:dyDescent="0.3">
      <c r="A1558" t="str">
        <f t="shared" si="123"/>
        <v>Agosto de 2018</v>
      </c>
      <c r="B1558" s="1" t="s">
        <v>3938</v>
      </c>
      <c r="C1558" s="1" t="str">
        <f t="shared" si="124"/>
        <v>Agosto 3 de 2018</v>
      </c>
      <c r="D1558" s="3">
        <v>2904.9</v>
      </c>
      <c r="E1558" s="3">
        <v>12.2800000000002</v>
      </c>
      <c r="F1558" t="str">
        <f t="shared" si="120"/>
        <v>2018</v>
      </c>
      <c r="G1558" t="str">
        <f t="shared" si="121"/>
        <v>Agosto</v>
      </c>
      <c r="H1558" t="str">
        <f t="shared" si="122"/>
        <v>3</v>
      </c>
    </row>
    <row r="1559" spans="1:8" x14ac:dyDescent="0.3">
      <c r="A1559" t="str">
        <f t="shared" si="123"/>
        <v>Agosto de 2018</v>
      </c>
      <c r="B1559" s="1" t="s">
        <v>3939</v>
      </c>
      <c r="C1559" s="1" t="str">
        <f t="shared" si="124"/>
        <v>Agosto 4 de 2018</v>
      </c>
      <c r="D1559" s="3">
        <v>2898.99</v>
      </c>
      <c r="E1559" s="3">
        <v>-5.9100000000003092</v>
      </c>
      <c r="F1559" t="str">
        <f t="shared" si="120"/>
        <v>2018</v>
      </c>
      <c r="G1559" t="str">
        <f t="shared" si="121"/>
        <v>Agosto</v>
      </c>
      <c r="H1559" t="str">
        <f t="shared" si="122"/>
        <v>4</v>
      </c>
    </row>
    <row r="1560" spans="1:8" x14ac:dyDescent="0.3">
      <c r="A1560" t="str">
        <f t="shared" si="123"/>
        <v>Agosto de 2018</v>
      </c>
      <c r="B1560" s="1" t="s">
        <v>3940</v>
      </c>
      <c r="C1560" s="1" t="str">
        <f t="shared" si="124"/>
        <v>Agosto 5 de 2018</v>
      </c>
      <c r="D1560" s="3">
        <v>2898.99</v>
      </c>
      <c r="E1560" s="3">
        <v>0</v>
      </c>
      <c r="F1560" t="str">
        <f t="shared" si="120"/>
        <v>2018</v>
      </c>
      <c r="G1560" t="str">
        <f t="shared" si="121"/>
        <v>Agosto</v>
      </c>
      <c r="H1560" t="str">
        <f t="shared" si="122"/>
        <v>5</v>
      </c>
    </row>
    <row r="1561" spans="1:8" x14ac:dyDescent="0.3">
      <c r="A1561" t="str">
        <f t="shared" si="123"/>
        <v>Agosto de 2018</v>
      </c>
      <c r="B1561" s="1" t="s">
        <v>3941</v>
      </c>
      <c r="C1561" s="1" t="str">
        <f t="shared" si="124"/>
        <v>Agosto 6 de 2018</v>
      </c>
      <c r="D1561" s="3">
        <v>2898.99</v>
      </c>
      <c r="E1561" s="3">
        <v>0</v>
      </c>
      <c r="F1561" t="str">
        <f t="shared" si="120"/>
        <v>2018</v>
      </c>
      <c r="G1561" t="str">
        <f t="shared" si="121"/>
        <v>Agosto</v>
      </c>
      <c r="H1561" t="str">
        <f t="shared" si="122"/>
        <v>6</v>
      </c>
    </row>
    <row r="1562" spans="1:8" x14ac:dyDescent="0.3">
      <c r="A1562" t="str">
        <f t="shared" si="123"/>
        <v>Agosto de 2018</v>
      </c>
      <c r="B1562" s="1" t="s">
        <v>3942</v>
      </c>
      <c r="C1562" s="1" t="str">
        <f t="shared" si="124"/>
        <v>Agosto 7 de 2018</v>
      </c>
      <c r="D1562" s="3">
        <v>2898.86</v>
      </c>
      <c r="E1562" s="3">
        <v>-0.12999999999965439</v>
      </c>
      <c r="F1562" t="str">
        <f t="shared" si="120"/>
        <v>2018</v>
      </c>
      <c r="G1562" t="str">
        <f t="shared" si="121"/>
        <v>Agosto</v>
      </c>
      <c r="H1562" t="str">
        <f t="shared" si="122"/>
        <v>7</v>
      </c>
    </row>
    <row r="1563" spans="1:8" x14ac:dyDescent="0.3">
      <c r="A1563" t="str">
        <f t="shared" si="123"/>
        <v>Agosto de 2018</v>
      </c>
      <c r="B1563" s="1" t="s">
        <v>3943</v>
      </c>
      <c r="C1563" s="1" t="str">
        <f t="shared" si="124"/>
        <v>Agosto 8 de 2018</v>
      </c>
      <c r="D1563" s="3">
        <v>2898.86</v>
      </c>
      <c r="E1563" s="3">
        <v>0</v>
      </c>
      <c r="F1563" t="str">
        <f t="shared" si="120"/>
        <v>2018</v>
      </c>
      <c r="G1563" t="str">
        <f t="shared" si="121"/>
        <v>Agosto</v>
      </c>
      <c r="H1563" t="str">
        <f t="shared" si="122"/>
        <v>8</v>
      </c>
    </row>
    <row r="1564" spans="1:8" x14ac:dyDescent="0.3">
      <c r="A1564" t="str">
        <f t="shared" si="123"/>
        <v>Agosto de 2018</v>
      </c>
      <c r="B1564" s="1" t="s">
        <v>3944</v>
      </c>
      <c r="C1564" s="1" t="str">
        <f t="shared" si="124"/>
        <v>Agosto 9 de 2018</v>
      </c>
      <c r="D1564" s="3">
        <v>2908.9</v>
      </c>
      <c r="E1564" s="3">
        <v>10.039999999999964</v>
      </c>
      <c r="F1564" t="str">
        <f t="shared" si="120"/>
        <v>2018</v>
      </c>
      <c r="G1564" t="str">
        <f t="shared" si="121"/>
        <v>Agosto</v>
      </c>
      <c r="H1564" t="str">
        <f t="shared" si="122"/>
        <v>9</v>
      </c>
    </row>
    <row r="1565" spans="1:8" x14ac:dyDescent="0.3">
      <c r="A1565" t="str">
        <f t="shared" si="123"/>
        <v>Agosto de 2018</v>
      </c>
      <c r="B1565" s="1" t="s">
        <v>3945</v>
      </c>
      <c r="C1565" s="1" t="str">
        <f t="shared" si="124"/>
        <v>Agosto 10 de 2018</v>
      </c>
      <c r="D1565" s="3">
        <v>2919.44</v>
      </c>
      <c r="E1565" s="3">
        <v>10.539999999999964</v>
      </c>
      <c r="F1565" t="str">
        <f t="shared" si="120"/>
        <v>2018</v>
      </c>
      <c r="G1565" t="str">
        <f t="shared" si="121"/>
        <v>Agosto</v>
      </c>
      <c r="H1565" t="str">
        <f t="shared" si="122"/>
        <v>10</v>
      </c>
    </row>
    <row r="1566" spans="1:8" x14ac:dyDescent="0.3">
      <c r="A1566" t="str">
        <f t="shared" si="123"/>
        <v>Agosto de 2018</v>
      </c>
      <c r="B1566" s="1" t="s">
        <v>3946</v>
      </c>
      <c r="C1566" s="1" t="str">
        <f t="shared" si="124"/>
        <v>Agosto 11 de 2018</v>
      </c>
      <c r="D1566" s="3">
        <v>2940.95</v>
      </c>
      <c r="E1566" s="3">
        <v>21.509999999999764</v>
      </c>
      <c r="F1566" t="str">
        <f t="shared" si="120"/>
        <v>2018</v>
      </c>
      <c r="G1566" t="str">
        <f t="shared" si="121"/>
        <v>Agosto</v>
      </c>
      <c r="H1566" t="str">
        <f t="shared" si="122"/>
        <v>11</v>
      </c>
    </row>
    <row r="1567" spans="1:8" x14ac:dyDescent="0.3">
      <c r="A1567" t="str">
        <f t="shared" si="123"/>
        <v>Agosto de 2018</v>
      </c>
      <c r="B1567" s="1" t="s">
        <v>3947</v>
      </c>
      <c r="C1567" s="1" t="str">
        <f t="shared" si="124"/>
        <v>Agosto 12 de 2018</v>
      </c>
      <c r="D1567" s="3">
        <v>2940.95</v>
      </c>
      <c r="E1567" s="3">
        <v>0</v>
      </c>
      <c r="F1567" t="str">
        <f t="shared" si="120"/>
        <v>2018</v>
      </c>
      <c r="G1567" t="str">
        <f t="shared" si="121"/>
        <v>Agosto</v>
      </c>
      <c r="H1567" t="str">
        <f t="shared" si="122"/>
        <v>12</v>
      </c>
    </row>
    <row r="1568" spans="1:8" x14ac:dyDescent="0.3">
      <c r="A1568" t="str">
        <f t="shared" si="123"/>
        <v>Agosto de 2018</v>
      </c>
      <c r="B1568" s="1" t="s">
        <v>3948</v>
      </c>
      <c r="C1568" s="1" t="str">
        <f t="shared" si="124"/>
        <v>Agosto 13 de 2018</v>
      </c>
      <c r="D1568" s="3">
        <v>2940.95</v>
      </c>
      <c r="E1568" s="3">
        <v>0</v>
      </c>
      <c r="F1568" t="str">
        <f t="shared" si="120"/>
        <v>2018</v>
      </c>
      <c r="G1568" t="str">
        <f t="shared" si="121"/>
        <v>Agosto</v>
      </c>
      <c r="H1568" t="str">
        <f t="shared" si="122"/>
        <v>13</v>
      </c>
    </row>
    <row r="1569" spans="1:8" x14ac:dyDescent="0.3">
      <c r="A1569" t="str">
        <f t="shared" si="123"/>
        <v>Agosto de 2018</v>
      </c>
      <c r="B1569" s="1" t="s">
        <v>3949</v>
      </c>
      <c r="C1569" s="1" t="str">
        <f t="shared" si="124"/>
        <v>Agosto 14 de 2018</v>
      </c>
      <c r="D1569" s="3">
        <v>2983.93</v>
      </c>
      <c r="E1569" s="3">
        <v>42.980000000000018</v>
      </c>
      <c r="F1569" t="str">
        <f t="shared" si="120"/>
        <v>2018</v>
      </c>
      <c r="G1569" t="str">
        <f t="shared" si="121"/>
        <v>Agosto</v>
      </c>
      <c r="H1569" t="str">
        <f t="shared" si="122"/>
        <v>14</v>
      </c>
    </row>
    <row r="1570" spans="1:8" x14ac:dyDescent="0.3">
      <c r="A1570" t="str">
        <f t="shared" si="123"/>
        <v>Agosto de 2018</v>
      </c>
      <c r="B1570" s="1" t="s">
        <v>3950</v>
      </c>
      <c r="C1570" s="1" t="str">
        <f t="shared" si="124"/>
        <v>Agosto 15 de 2018</v>
      </c>
      <c r="D1570" s="3">
        <v>3002.66</v>
      </c>
      <c r="E1570" s="3">
        <v>18.730000000000018</v>
      </c>
      <c r="F1570" t="str">
        <f t="shared" si="120"/>
        <v>2018</v>
      </c>
      <c r="G1570" t="str">
        <f t="shared" si="121"/>
        <v>Agosto</v>
      </c>
      <c r="H1570" t="str">
        <f t="shared" si="122"/>
        <v>15</v>
      </c>
    </row>
    <row r="1571" spans="1:8" x14ac:dyDescent="0.3">
      <c r="A1571" t="str">
        <f t="shared" si="123"/>
        <v>Agosto de 2018</v>
      </c>
      <c r="B1571" s="1" t="s">
        <v>3951</v>
      </c>
      <c r="C1571" s="1" t="str">
        <f t="shared" si="124"/>
        <v>Agosto 16 de 2018</v>
      </c>
      <c r="D1571" s="3">
        <v>3046.76</v>
      </c>
      <c r="E1571" s="3">
        <v>44.100000000000364</v>
      </c>
      <c r="F1571" t="str">
        <f t="shared" si="120"/>
        <v>2018</v>
      </c>
      <c r="G1571" t="str">
        <f t="shared" si="121"/>
        <v>Agosto</v>
      </c>
      <c r="H1571" t="str">
        <f t="shared" si="122"/>
        <v>16</v>
      </c>
    </row>
    <row r="1572" spans="1:8" x14ac:dyDescent="0.3">
      <c r="A1572" t="str">
        <f t="shared" si="123"/>
        <v>Agosto de 2018</v>
      </c>
      <c r="B1572" s="1" t="s">
        <v>3952</v>
      </c>
      <c r="C1572" s="1" t="str">
        <f t="shared" si="124"/>
        <v>Agosto 17 de 2018</v>
      </c>
      <c r="D1572" s="3">
        <v>3019.55</v>
      </c>
      <c r="E1572" s="3">
        <v>-27.210000000000036</v>
      </c>
      <c r="F1572" t="str">
        <f t="shared" si="120"/>
        <v>2018</v>
      </c>
      <c r="G1572" t="str">
        <f t="shared" si="121"/>
        <v>Agosto</v>
      </c>
      <c r="H1572" t="str">
        <f t="shared" si="122"/>
        <v>17</v>
      </c>
    </row>
    <row r="1573" spans="1:8" x14ac:dyDescent="0.3">
      <c r="A1573" t="str">
        <f t="shared" si="123"/>
        <v>Agosto de 2018</v>
      </c>
      <c r="B1573" s="1" t="s">
        <v>3953</v>
      </c>
      <c r="C1573" s="1" t="str">
        <f t="shared" si="124"/>
        <v>Agosto 18 de 2018</v>
      </c>
      <c r="D1573" s="3">
        <v>3024.02</v>
      </c>
      <c r="E1573" s="3">
        <v>4.4699999999997999</v>
      </c>
      <c r="F1573" t="str">
        <f t="shared" si="120"/>
        <v>2018</v>
      </c>
      <c r="G1573" t="str">
        <f t="shared" si="121"/>
        <v>Agosto</v>
      </c>
      <c r="H1573" t="str">
        <f t="shared" si="122"/>
        <v>18</v>
      </c>
    </row>
    <row r="1574" spans="1:8" x14ac:dyDescent="0.3">
      <c r="A1574" t="str">
        <f t="shared" si="123"/>
        <v>Agosto de 2018</v>
      </c>
      <c r="B1574" s="1" t="s">
        <v>3954</v>
      </c>
      <c r="C1574" s="1" t="str">
        <f t="shared" si="124"/>
        <v>Agosto 19 de 2018</v>
      </c>
      <c r="D1574" s="3">
        <v>3024.02</v>
      </c>
      <c r="E1574" s="3">
        <v>0</v>
      </c>
      <c r="F1574" t="str">
        <f t="shared" si="120"/>
        <v>2018</v>
      </c>
      <c r="G1574" t="str">
        <f t="shared" si="121"/>
        <v>Agosto</v>
      </c>
      <c r="H1574" t="str">
        <f t="shared" si="122"/>
        <v>19</v>
      </c>
    </row>
    <row r="1575" spans="1:8" x14ac:dyDescent="0.3">
      <c r="A1575" t="str">
        <f t="shared" si="123"/>
        <v>Agosto de 2018</v>
      </c>
      <c r="B1575" s="1" t="s">
        <v>3955</v>
      </c>
      <c r="C1575" s="1" t="str">
        <f t="shared" si="124"/>
        <v>Agosto 20 de 2018</v>
      </c>
      <c r="D1575" s="3">
        <v>3024.02</v>
      </c>
      <c r="E1575" s="3">
        <v>0</v>
      </c>
      <c r="F1575" t="str">
        <f t="shared" si="120"/>
        <v>2018</v>
      </c>
      <c r="G1575" t="str">
        <f t="shared" si="121"/>
        <v>Agosto</v>
      </c>
      <c r="H1575" t="str">
        <f t="shared" si="122"/>
        <v>20</v>
      </c>
    </row>
    <row r="1576" spans="1:8" x14ac:dyDescent="0.3">
      <c r="A1576" t="str">
        <f t="shared" si="123"/>
        <v>Agosto de 2018</v>
      </c>
      <c r="B1576" s="1" t="s">
        <v>3956</v>
      </c>
      <c r="C1576" s="1" t="str">
        <f t="shared" si="124"/>
        <v>Agosto 21 de 2018</v>
      </c>
      <c r="D1576" s="3">
        <v>3024.02</v>
      </c>
      <c r="E1576" s="3">
        <v>0</v>
      </c>
      <c r="F1576" t="str">
        <f t="shared" si="120"/>
        <v>2018</v>
      </c>
      <c r="G1576" t="str">
        <f t="shared" si="121"/>
        <v>Agosto</v>
      </c>
      <c r="H1576" t="str">
        <f t="shared" si="122"/>
        <v>21</v>
      </c>
    </row>
    <row r="1577" spans="1:8" x14ac:dyDescent="0.3">
      <c r="A1577" t="str">
        <f t="shared" si="123"/>
        <v>Agosto de 2018</v>
      </c>
      <c r="B1577" s="1" t="s">
        <v>3957</v>
      </c>
      <c r="C1577" s="1" t="str">
        <f t="shared" si="124"/>
        <v>Agosto 22 de 2018</v>
      </c>
      <c r="D1577" s="3">
        <v>2990.78</v>
      </c>
      <c r="E1577" s="3">
        <v>-33.239999999999782</v>
      </c>
      <c r="F1577" t="str">
        <f t="shared" si="120"/>
        <v>2018</v>
      </c>
      <c r="G1577" t="str">
        <f t="shared" si="121"/>
        <v>Agosto</v>
      </c>
      <c r="H1577" t="str">
        <f t="shared" si="122"/>
        <v>22</v>
      </c>
    </row>
    <row r="1578" spans="1:8" x14ac:dyDescent="0.3">
      <c r="A1578" t="str">
        <f t="shared" si="123"/>
        <v>Agosto de 2018</v>
      </c>
      <c r="B1578" s="1" t="s">
        <v>3958</v>
      </c>
      <c r="C1578" s="1" t="str">
        <f t="shared" si="124"/>
        <v>Agosto 23 de 2018</v>
      </c>
      <c r="D1578" s="3">
        <v>2965.45</v>
      </c>
      <c r="E1578" s="3">
        <v>-25.330000000000382</v>
      </c>
      <c r="F1578" t="str">
        <f t="shared" si="120"/>
        <v>2018</v>
      </c>
      <c r="G1578" t="str">
        <f t="shared" si="121"/>
        <v>Agosto</v>
      </c>
      <c r="H1578" t="str">
        <f t="shared" si="122"/>
        <v>23</v>
      </c>
    </row>
    <row r="1579" spans="1:8" x14ac:dyDescent="0.3">
      <c r="A1579" t="str">
        <f t="shared" si="123"/>
        <v>Agosto de 2018</v>
      </c>
      <c r="B1579" s="1" t="s">
        <v>3959</v>
      </c>
      <c r="C1579" s="1" t="str">
        <f t="shared" si="124"/>
        <v>Agosto 24 de 2018</v>
      </c>
      <c r="D1579" s="3">
        <v>2980.64</v>
      </c>
      <c r="E1579" s="3">
        <v>15.190000000000055</v>
      </c>
      <c r="F1579" t="str">
        <f t="shared" si="120"/>
        <v>2018</v>
      </c>
      <c r="G1579" t="str">
        <f t="shared" si="121"/>
        <v>Agosto</v>
      </c>
      <c r="H1579" t="str">
        <f t="shared" si="122"/>
        <v>24</v>
      </c>
    </row>
    <row r="1580" spans="1:8" x14ac:dyDescent="0.3">
      <c r="A1580" t="str">
        <f t="shared" si="123"/>
        <v>Agosto de 2018</v>
      </c>
      <c r="B1580" s="1" t="s">
        <v>3960</v>
      </c>
      <c r="C1580" s="1" t="str">
        <f t="shared" si="124"/>
        <v>Agosto 25 de 2018</v>
      </c>
      <c r="D1580" s="3">
        <v>2958.45</v>
      </c>
      <c r="E1580" s="3">
        <v>-22.190000000000055</v>
      </c>
      <c r="F1580" t="str">
        <f t="shared" si="120"/>
        <v>2018</v>
      </c>
      <c r="G1580" t="str">
        <f t="shared" si="121"/>
        <v>Agosto</v>
      </c>
      <c r="H1580" t="str">
        <f t="shared" si="122"/>
        <v>25</v>
      </c>
    </row>
    <row r="1581" spans="1:8" x14ac:dyDescent="0.3">
      <c r="A1581" t="str">
        <f t="shared" si="123"/>
        <v>Agosto de 2018</v>
      </c>
      <c r="B1581" s="1" t="s">
        <v>3961</v>
      </c>
      <c r="C1581" s="1" t="str">
        <f t="shared" si="124"/>
        <v>Agosto 26 de 2018</v>
      </c>
      <c r="D1581" s="3">
        <v>2958.45</v>
      </c>
      <c r="E1581" s="3">
        <v>0</v>
      </c>
      <c r="F1581" t="str">
        <f t="shared" si="120"/>
        <v>2018</v>
      </c>
      <c r="G1581" t="str">
        <f t="shared" si="121"/>
        <v>Agosto</v>
      </c>
      <c r="H1581" t="str">
        <f t="shared" si="122"/>
        <v>26</v>
      </c>
    </row>
    <row r="1582" spans="1:8" x14ac:dyDescent="0.3">
      <c r="A1582" t="str">
        <f t="shared" si="123"/>
        <v>Agosto de 2018</v>
      </c>
      <c r="B1582" s="1" t="s">
        <v>3962</v>
      </c>
      <c r="C1582" s="1" t="str">
        <f t="shared" si="124"/>
        <v>Agosto 27 de 2018</v>
      </c>
      <c r="D1582" s="3">
        <v>2958.45</v>
      </c>
      <c r="E1582" s="3">
        <v>0</v>
      </c>
      <c r="F1582" t="str">
        <f t="shared" si="120"/>
        <v>2018</v>
      </c>
      <c r="G1582" t="str">
        <f t="shared" si="121"/>
        <v>Agosto</v>
      </c>
      <c r="H1582" t="str">
        <f t="shared" si="122"/>
        <v>27</v>
      </c>
    </row>
    <row r="1583" spans="1:8" x14ac:dyDescent="0.3">
      <c r="A1583" t="str">
        <f t="shared" si="123"/>
        <v>Agosto de 2018</v>
      </c>
      <c r="B1583" s="1" t="s">
        <v>3963</v>
      </c>
      <c r="C1583" s="1" t="str">
        <f t="shared" si="124"/>
        <v>Agosto 28 de 2018</v>
      </c>
      <c r="D1583" s="3">
        <v>2934.31</v>
      </c>
      <c r="E1583" s="3">
        <v>-24.139999999999873</v>
      </c>
      <c r="F1583" t="str">
        <f t="shared" si="120"/>
        <v>2018</v>
      </c>
      <c r="G1583" t="str">
        <f t="shared" si="121"/>
        <v>Agosto</v>
      </c>
      <c r="H1583" t="str">
        <f t="shared" si="122"/>
        <v>28</v>
      </c>
    </row>
    <row r="1584" spans="1:8" x14ac:dyDescent="0.3">
      <c r="A1584" t="str">
        <f t="shared" si="123"/>
        <v>Agosto de 2018</v>
      </c>
      <c r="B1584" s="1" t="s">
        <v>3964</v>
      </c>
      <c r="C1584" s="1" t="str">
        <f t="shared" si="124"/>
        <v>Agosto 29 de 2018</v>
      </c>
      <c r="D1584" s="3">
        <v>2966</v>
      </c>
      <c r="E1584" s="3">
        <v>31.690000000000055</v>
      </c>
      <c r="F1584" t="str">
        <f t="shared" si="120"/>
        <v>2018</v>
      </c>
      <c r="G1584" t="str">
        <f t="shared" si="121"/>
        <v>Agosto</v>
      </c>
      <c r="H1584" t="str">
        <f t="shared" si="122"/>
        <v>29</v>
      </c>
    </row>
    <row r="1585" spans="1:8" x14ac:dyDescent="0.3">
      <c r="A1585" t="str">
        <f t="shared" si="123"/>
        <v>Agosto de 2018</v>
      </c>
      <c r="B1585" s="1" t="s">
        <v>3965</v>
      </c>
      <c r="C1585" s="1" t="str">
        <f t="shared" si="124"/>
        <v>Agosto 30 de 2018</v>
      </c>
      <c r="D1585" s="3">
        <v>2999.57</v>
      </c>
      <c r="E1585" s="3">
        <v>33.570000000000164</v>
      </c>
      <c r="F1585" t="str">
        <f t="shared" si="120"/>
        <v>2018</v>
      </c>
      <c r="G1585" t="str">
        <f t="shared" si="121"/>
        <v>Agosto</v>
      </c>
      <c r="H1585" t="str">
        <f t="shared" si="122"/>
        <v>30</v>
      </c>
    </row>
    <row r="1586" spans="1:8" x14ac:dyDescent="0.3">
      <c r="A1586" t="str">
        <f t="shared" si="123"/>
        <v>Agosto de 2018</v>
      </c>
      <c r="B1586" s="1" t="s">
        <v>3966</v>
      </c>
      <c r="C1586" s="1" t="str">
        <f t="shared" si="124"/>
        <v>Agosto 31 de 2018</v>
      </c>
      <c r="D1586" s="3">
        <v>3027.39</v>
      </c>
      <c r="E1586" s="3">
        <v>27.819999999999709</v>
      </c>
      <c r="F1586" t="str">
        <f t="shared" si="120"/>
        <v>2018</v>
      </c>
      <c r="G1586" t="str">
        <f t="shared" si="121"/>
        <v>Agosto</v>
      </c>
      <c r="H1586" t="str">
        <f t="shared" si="122"/>
        <v>31</v>
      </c>
    </row>
    <row r="1587" spans="1:8" ht="28.8" x14ac:dyDescent="0.3">
      <c r="A1587" t="str">
        <f t="shared" si="123"/>
        <v>Septiembre de 2018</v>
      </c>
      <c r="B1587" s="1" t="s">
        <v>3967</v>
      </c>
      <c r="C1587" s="1" t="str">
        <f t="shared" si="124"/>
        <v>Septiembre 1 de 2018</v>
      </c>
      <c r="D1587" s="3">
        <v>3053.14</v>
      </c>
      <c r="E1587" s="3">
        <v>25.75</v>
      </c>
      <c r="F1587" t="str">
        <f t="shared" si="120"/>
        <v>2018</v>
      </c>
      <c r="G1587" t="str">
        <f t="shared" si="121"/>
        <v>Septiembre</v>
      </c>
      <c r="H1587" t="str">
        <f t="shared" si="122"/>
        <v>1</v>
      </c>
    </row>
    <row r="1588" spans="1:8" ht="28.8" x14ac:dyDescent="0.3">
      <c r="A1588" t="str">
        <f t="shared" si="123"/>
        <v>Septiembre de 2018</v>
      </c>
      <c r="B1588" s="1" t="s">
        <v>3968</v>
      </c>
      <c r="C1588" s="1" t="str">
        <f t="shared" si="124"/>
        <v>Septiembre 2 de 2018</v>
      </c>
      <c r="D1588" s="3">
        <v>3053.14</v>
      </c>
      <c r="E1588" s="3">
        <v>0</v>
      </c>
      <c r="F1588" t="str">
        <f t="shared" si="120"/>
        <v>2018</v>
      </c>
      <c r="G1588" t="str">
        <f t="shared" si="121"/>
        <v>Septiembre</v>
      </c>
      <c r="H1588" t="str">
        <f t="shared" si="122"/>
        <v>2</v>
      </c>
    </row>
    <row r="1589" spans="1:8" ht="28.8" x14ac:dyDescent="0.3">
      <c r="A1589" t="str">
        <f t="shared" si="123"/>
        <v>Septiembre de 2018</v>
      </c>
      <c r="B1589" s="1" t="s">
        <v>3969</v>
      </c>
      <c r="C1589" s="1" t="str">
        <f t="shared" si="124"/>
        <v>Septiembre 3 de 2018</v>
      </c>
      <c r="D1589" s="3">
        <v>3053.14</v>
      </c>
      <c r="E1589" s="3">
        <v>0</v>
      </c>
      <c r="F1589" t="str">
        <f t="shared" si="120"/>
        <v>2018</v>
      </c>
      <c r="G1589" t="str">
        <f t="shared" si="121"/>
        <v>Septiembre</v>
      </c>
      <c r="H1589" t="str">
        <f t="shared" si="122"/>
        <v>3</v>
      </c>
    </row>
    <row r="1590" spans="1:8" ht="28.8" x14ac:dyDescent="0.3">
      <c r="A1590" t="str">
        <f t="shared" si="123"/>
        <v>Septiembre de 2018</v>
      </c>
      <c r="B1590" s="1" t="s">
        <v>3970</v>
      </c>
      <c r="C1590" s="1" t="str">
        <f t="shared" si="124"/>
        <v>Septiembre 4 de 2018</v>
      </c>
      <c r="D1590" s="3">
        <v>3053.14</v>
      </c>
      <c r="E1590" s="3">
        <v>0</v>
      </c>
      <c r="F1590" t="str">
        <f t="shared" si="120"/>
        <v>2018</v>
      </c>
      <c r="G1590" t="str">
        <f t="shared" si="121"/>
        <v>Septiembre</v>
      </c>
      <c r="H1590" t="str">
        <f t="shared" si="122"/>
        <v>4</v>
      </c>
    </row>
    <row r="1591" spans="1:8" ht="28.8" x14ac:dyDescent="0.3">
      <c r="A1591" t="str">
        <f t="shared" si="123"/>
        <v>Septiembre de 2018</v>
      </c>
      <c r="B1591" s="1" t="s">
        <v>3971</v>
      </c>
      <c r="C1591" s="1" t="str">
        <f t="shared" si="124"/>
        <v>Septiembre 5 de 2018</v>
      </c>
      <c r="D1591" s="3">
        <v>3088.47</v>
      </c>
      <c r="E1591" s="3">
        <v>35.329999999999927</v>
      </c>
      <c r="F1591" t="str">
        <f t="shared" si="120"/>
        <v>2018</v>
      </c>
      <c r="G1591" t="str">
        <f t="shared" si="121"/>
        <v>Septiembre</v>
      </c>
      <c r="H1591" t="str">
        <f t="shared" si="122"/>
        <v>5</v>
      </c>
    </row>
    <row r="1592" spans="1:8" ht="28.8" x14ac:dyDescent="0.3">
      <c r="A1592" t="str">
        <f t="shared" si="123"/>
        <v>Septiembre de 2018</v>
      </c>
      <c r="B1592" s="1" t="s">
        <v>3972</v>
      </c>
      <c r="C1592" s="1" t="str">
        <f t="shared" si="124"/>
        <v>Septiembre 6 de 2018</v>
      </c>
      <c r="D1592" s="3">
        <v>3100.37</v>
      </c>
      <c r="E1592" s="3">
        <v>11.900000000000091</v>
      </c>
      <c r="F1592" t="str">
        <f t="shared" si="120"/>
        <v>2018</v>
      </c>
      <c r="G1592" t="str">
        <f t="shared" si="121"/>
        <v>Septiembre</v>
      </c>
      <c r="H1592" t="str">
        <f t="shared" si="122"/>
        <v>6</v>
      </c>
    </row>
    <row r="1593" spans="1:8" ht="28.8" x14ac:dyDescent="0.3">
      <c r="A1593" t="str">
        <f t="shared" si="123"/>
        <v>Septiembre de 2018</v>
      </c>
      <c r="B1593" s="1" t="s">
        <v>3973</v>
      </c>
      <c r="C1593" s="1" t="str">
        <f t="shared" si="124"/>
        <v>Septiembre 7 de 2018</v>
      </c>
      <c r="D1593" s="3">
        <v>3089.47</v>
      </c>
      <c r="E1593" s="3">
        <v>-10.900000000000091</v>
      </c>
      <c r="F1593" t="str">
        <f t="shared" si="120"/>
        <v>2018</v>
      </c>
      <c r="G1593" t="str">
        <f t="shared" si="121"/>
        <v>Septiembre</v>
      </c>
      <c r="H1593" t="str">
        <f t="shared" si="122"/>
        <v>7</v>
      </c>
    </row>
    <row r="1594" spans="1:8" ht="28.8" x14ac:dyDescent="0.3">
      <c r="A1594" t="str">
        <f t="shared" si="123"/>
        <v>Septiembre de 2018</v>
      </c>
      <c r="B1594" s="1" t="s">
        <v>3974</v>
      </c>
      <c r="C1594" s="1" t="str">
        <f t="shared" si="124"/>
        <v>Septiembre 8 de 2018</v>
      </c>
      <c r="D1594" s="3">
        <v>3070.15</v>
      </c>
      <c r="E1594" s="3">
        <v>-19.319999999999709</v>
      </c>
      <c r="F1594" t="str">
        <f t="shared" si="120"/>
        <v>2018</v>
      </c>
      <c r="G1594" t="str">
        <f t="shared" si="121"/>
        <v>Septiembre</v>
      </c>
      <c r="H1594" t="str">
        <f t="shared" si="122"/>
        <v>8</v>
      </c>
    </row>
    <row r="1595" spans="1:8" ht="28.8" x14ac:dyDescent="0.3">
      <c r="A1595" t="str">
        <f t="shared" si="123"/>
        <v>Septiembre de 2018</v>
      </c>
      <c r="B1595" s="1" t="s">
        <v>3975</v>
      </c>
      <c r="C1595" s="1" t="str">
        <f t="shared" si="124"/>
        <v>Septiembre 9 de 2018</v>
      </c>
      <c r="D1595" s="3">
        <v>3070.15</v>
      </c>
      <c r="E1595" s="3">
        <v>0</v>
      </c>
      <c r="F1595" t="str">
        <f t="shared" si="120"/>
        <v>2018</v>
      </c>
      <c r="G1595" t="str">
        <f t="shared" si="121"/>
        <v>Septiembre</v>
      </c>
      <c r="H1595" t="str">
        <f t="shared" si="122"/>
        <v>9</v>
      </c>
    </row>
    <row r="1596" spans="1:8" ht="28.8" x14ac:dyDescent="0.3">
      <c r="A1596" t="str">
        <f t="shared" si="123"/>
        <v>Septiembre de 2018</v>
      </c>
      <c r="B1596" s="1" t="s">
        <v>3976</v>
      </c>
      <c r="C1596" s="1" t="str">
        <f t="shared" si="124"/>
        <v>Septiembre 10 de 2018</v>
      </c>
      <c r="D1596" s="3">
        <v>3070.15</v>
      </c>
      <c r="E1596" s="3">
        <v>0</v>
      </c>
      <c r="F1596" t="str">
        <f t="shared" si="120"/>
        <v>2018</v>
      </c>
      <c r="G1596" t="str">
        <f t="shared" si="121"/>
        <v>Septiembre</v>
      </c>
      <c r="H1596" t="str">
        <f t="shared" si="122"/>
        <v>10</v>
      </c>
    </row>
    <row r="1597" spans="1:8" ht="28.8" x14ac:dyDescent="0.3">
      <c r="A1597" t="str">
        <f t="shared" si="123"/>
        <v>Septiembre de 2018</v>
      </c>
      <c r="B1597" s="1" t="s">
        <v>3977</v>
      </c>
      <c r="C1597" s="1" t="str">
        <f t="shared" si="124"/>
        <v>Septiembre 11 de 2018</v>
      </c>
      <c r="D1597" s="3">
        <v>3069.49</v>
      </c>
      <c r="E1597" s="3">
        <v>-0.66000000000030923</v>
      </c>
      <c r="F1597" t="str">
        <f t="shared" si="120"/>
        <v>2018</v>
      </c>
      <c r="G1597" t="str">
        <f t="shared" si="121"/>
        <v>Septiembre</v>
      </c>
      <c r="H1597" t="str">
        <f t="shared" si="122"/>
        <v>11</v>
      </c>
    </row>
    <row r="1598" spans="1:8" ht="28.8" x14ac:dyDescent="0.3">
      <c r="A1598" t="str">
        <f t="shared" si="123"/>
        <v>Septiembre de 2018</v>
      </c>
      <c r="B1598" s="1" t="s">
        <v>3978</v>
      </c>
      <c r="C1598" s="1" t="str">
        <f t="shared" si="124"/>
        <v>Septiembre 12 de 2018</v>
      </c>
      <c r="D1598" s="3">
        <v>3087.73</v>
      </c>
      <c r="E1598" s="3">
        <v>18.240000000000236</v>
      </c>
      <c r="F1598" t="str">
        <f t="shared" si="120"/>
        <v>2018</v>
      </c>
      <c r="G1598" t="str">
        <f t="shared" si="121"/>
        <v>Septiembre</v>
      </c>
      <c r="H1598" t="str">
        <f t="shared" si="122"/>
        <v>12</v>
      </c>
    </row>
    <row r="1599" spans="1:8" ht="28.8" x14ac:dyDescent="0.3">
      <c r="A1599" t="str">
        <f t="shared" si="123"/>
        <v>Septiembre de 2018</v>
      </c>
      <c r="B1599" s="1" t="s">
        <v>3979</v>
      </c>
      <c r="C1599" s="1" t="str">
        <f t="shared" si="124"/>
        <v>Septiembre 13 de 2018</v>
      </c>
      <c r="D1599" s="3">
        <v>3055.01</v>
      </c>
      <c r="E1599" s="3">
        <v>-32.7199999999998</v>
      </c>
      <c r="F1599" t="str">
        <f t="shared" si="120"/>
        <v>2018</v>
      </c>
      <c r="G1599" t="str">
        <f t="shared" si="121"/>
        <v>Septiembre</v>
      </c>
      <c r="H1599" t="str">
        <f t="shared" si="122"/>
        <v>13</v>
      </c>
    </row>
    <row r="1600" spans="1:8" ht="28.8" x14ac:dyDescent="0.3">
      <c r="A1600" t="str">
        <f t="shared" si="123"/>
        <v>Septiembre de 2018</v>
      </c>
      <c r="B1600" s="1" t="s">
        <v>3980</v>
      </c>
      <c r="C1600" s="1" t="str">
        <f t="shared" si="124"/>
        <v>Septiembre 14 de 2018</v>
      </c>
      <c r="D1600" s="3">
        <v>3019.38</v>
      </c>
      <c r="E1600" s="3">
        <v>-35.630000000000109</v>
      </c>
      <c r="F1600" t="str">
        <f t="shared" si="120"/>
        <v>2018</v>
      </c>
      <c r="G1600" t="str">
        <f t="shared" si="121"/>
        <v>Septiembre</v>
      </c>
      <c r="H1600" t="str">
        <f t="shared" si="122"/>
        <v>14</v>
      </c>
    </row>
    <row r="1601" spans="1:8" ht="28.8" x14ac:dyDescent="0.3">
      <c r="A1601" t="str">
        <f t="shared" si="123"/>
        <v>Septiembre de 2018</v>
      </c>
      <c r="B1601" s="1" t="s">
        <v>3981</v>
      </c>
      <c r="C1601" s="1" t="str">
        <f t="shared" si="124"/>
        <v>Septiembre 15 de 2018</v>
      </c>
      <c r="D1601" s="3">
        <v>3026.05</v>
      </c>
      <c r="E1601" s="3">
        <v>6.6700000000000728</v>
      </c>
      <c r="F1601" t="str">
        <f t="shared" si="120"/>
        <v>2018</v>
      </c>
      <c r="G1601" t="str">
        <f t="shared" si="121"/>
        <v>Septiembre</v>
      </c>
      <c r="H1601" t="str">
        <f t="shared" si="122"/>
        <v>15</v>
      </c>
    </row>
    <row r="1602" spans="1:8" ht="28.8" x14ac:dyDescent="0.3">
      <c r="A1602" t="str">
        <f t="shared" si="123"/>
        <v>Septiembre de 2018</v>
      </c>
      <c r="B1602" s="1" t="s">
        <v>3982</v>
      </c>
      <c r="C1602" s="1" t="str">
        <f t="shared" si="124"/>
        <v>Septiembre 16 de 2018</v>
      </c>
      <c r="D1602" s="3">
        <v>3026.05</v>
      </c>
      <c r="E1602" s="3">
        <v>0</v>
      </c>
      <c r="F1602" t="str">
        <f t="shared" ref="F1602:F1665" si="125">RIGHT(B1602,4)</f>
        <v>2018</v>
      </c>
      <c r="G1602" t="str">
        <f t="shared" ref="G1602:G1665" si="126">MID(B1602,FIND(" ",B1602,1)+1,FIND(" ",B1602,FIND(" ",B1602,1)+1)-FIND(" ",B1602,1)-1)</f>
        <v>Septiembre</v>
      </c>
      <c r="H1602" t="str">
        <f t="shared" ref="H1602:H1665" si="127">MID(B1602,1,FIND(" ",B1602,1)-1)</f>
        <v>16</v>
      </c>
    </row>
    <row r="1603" spans="1:8" ht="28.8" x14ac:dyDescent="0.3">
      <c r="A1603" t="str">
        <f t="shared" ref="A1603:A1666" si="128">_xlfn.CONCAT(G1603," de ",F1603)</f>
        <v>Septiembre de 2018</v>
      </c>
      <c r="B1603" s="1" t="s">
        <v>3983</v>
      </c>
      <c r="C1603" s="1" t="str">
        <f t="shared" ref="C1603:C1666" si="129">_xlfn.CONCAT(G1603," ",H1603," de ",F1603)</f>
        <v>Septiembre 17 de 2018</v>
      </c>
      <c r="D1603" s="3">
        <v>3026.05</v>
      </c>
      <c r="E1603" s="3">
        <v>0</v>
      </c>
      <c r="F1603" t="str">
        <f t="shared" si="125"/>
        <v>2018</v>
      </c>
      <c r="G1603" t="str">
        <f t="shared" si="126"/>
        <v>Septiembre</v>
      </c>
      <c r="H1603" t="str">
        <f t="shared" si="127"/>
        <v>17</v>
      </c>
    </row>
    <row r="1604" spans="1:8" ht="28.8" x14ac:dyDescent="0.3">
      <c r="A1604" t="str">
        <f t="shared" si="128"/>
        <v>Septiembre de 2018</v>
      </c>
      <c r="B1604" s="1" t="s">
        <v>3984</v>
      </c>
      <c r="C1604" s="1" t="str">
        <f t="shared" si="129"/>
        <v>Septiembre 18 de 2018</v>
      </c>
      <c r="D1604" s="3">
        <v>3013.38</v>
      </c>
      <c r="E1604" s="3">
        <v>-12.670000000000073</v>
      </c>
      <c r="F1604" t="str">
        <f t="shared" si="125"/>
        <v>2018</v>
      </c>
      <c r="G1604" t="str">
        <f t="shared" si="126"/>
        <v>Septiembre</v>
      </c>
      <c r="H1604" t="str">
        <f t="shared" si="127"/>
        <v>18</v>
      </c>
    </row>
    <row r="1605" spans="1:8" ht="28.8" x14ac:dyDescent="0.3">
      <c r="A1605" t="str">
        <f t="shared" si="128"/>
        <v>Septiembre de 2018</v>
      </c>
      <c r="B1605" s="1" t="s">
        <v>3985</v>
      </c>
      <c r="C1605" s="1" t="str">
        <f t="shared" si="129"/>
        <v>Septiembre 19 de 2018</v>
      </c>
      <c r="D1605" s="3">
        <v>3007.03</v>
      </c>
      <c r="E1605" s="3">
        <v>-6.3499999999999091</v>
      </c>
      <c r="F1605" t="str">
        <f t="shared" si="125"/>
        <v>2018</v>
      </c>
      <c r="G1605" t="str">
        <f t="shared" si="126"/>
        <v>Septiembre</v>
      </c>
      <c r="H1605" t="str">
        <f t="shared" si="127"/>
        <v>19</v>
      </c>
    </row>
    <row r="1606" spans="1:8" ht="28.8" x14ac:dyDescent="0.3">
      <c r="A1606" t="str">
        <f t="shared" si="128"/>
        <v>Septiembre de 2018</v>
      </c>
      <c r="B1606" s="1" t="s">
        <v>3986</v>
      </c>
      <c r="C1606" s="1" t="str">
        <f t="shared" si="129"/>
        <v>Septiembre 20 de 2018</v>
      </c>
      <c r="D1606" s="3">
        <v>3018.63</v>
      </c>
      <c r="E1606" s="3">
        <v>11.599999999999909</v>
      </c>
      <c r="F1606" t="str">
        <f t="shared" si="125"/>
        <v>2018</v>
      </c>
      <c r="G1606" t="str">
        <f t="shared" si="126"/>
        <v>Septiembre</v>
      </c>
      <c r="H1606" t="str">
        <f t="shared" si="127"/>
        <v>20</v>
      </c>
    </row>
    <row r="1607" spans="1:8" ht="28.8" x14ac:dyDescent="0.3">
      <c r="A1607" t="str">
        <f t="shared" si="128"/>
        <v>Septiembre de 2018</v>
      </c>
      <c r="B1607" s="1" t="s">
        <v>3987</v>
      </c>
      <c r="C1607" s="1" t="str">
        <f t="shared" si="129"/>
        <v>Septiembre 21 de 2018</v>
      </c>
      <c r="D1607" s="3">
        <v>3014.18</v>
      </c>
      <c r="E1607" s="3">
        <v>-4.4500000000002728</v>
      </c>
      <c r="F1607" t="str">
        <f t="shared" si="125"/>
        <v>2018</v>
      </c>
      <c r="G1607" t="str">
        <f t="shared" si="126"/>
        <v>Septiembre</v>
      </c>
      <c r="H1607" t="str">
        <f t="shared" si="127"/>
        <v>21</v>
      </c>
    </row>
    <row r="1608" spans="1:8" ht="28.8" x14ac:dyDescent="0.3">
      <c r="A1608" t="str">
        <f t="shared" si="128"/>
        <v>Septiembre de 2018</v>
      </c>
      <c r="B1608" s="1" t="s">
        <v>3988</v>
      </c>
      <c r="C1608" s="1" t="str">
        <f t="shared" si="129"/>
        <v>Septiembre 22 de 2018</v>
      </c>
      <c r="D1608" s="3">
        <v>3006.96</v>
      </c>
      <c r="E1608" s="3">
        <v>-7.2199999999997999</v>
      </c>
      <c r="F1608" t="str">
        <f t="shared" si="125"/>
        <v>2018</v>
      </c>
      <c r="G1608" t="str">
        <f t="shared" si="126"/>
        <v>Septiembre</v>
      </c>
      <c r="H1608" t="str">
        <f t="shared" si="127"/>
        <v>22</v>
      </c>
    </row>
    <row r="1609" spans="1:8" ht="28.8" x14ac:dyDescent="0.3">
      <c r="A1609" t="str">
        <f t="shared" si="128"/>
        <v>Septiembre de 2018</v>
      </c>
      <c r="B1609" s="1" t="s">
        <v>3989</v>
      </c>
      <c r="C1609" s="1" t="str">
        <f t="shared" si="129"/>
        <v>Septiembre 23 de 2018</v>
      </c>
      <c r="D1609" s="3">
        <v>3006.96</v>
      </c>
      <c r="E1609" s="3">
        <v>0</v>
      </c>
      <c r="F1609" t="str">
        <f t="shared" si="125"/>
        <v>2018</v>
      </c>
      <c r="G1609" t="str">
        <f t="shared" si="126"/>
        <v>Septiembre</v>
      </c>
      <c r="H1609" t="str">
        <f t="shared" si="127"/>
        <v>23</v>
      </c>
    </row>
    <row r="1610" spans="1:8" ht="28.8" x14ac:dyDescent="0.3">
      <c r="A1610" t="str">
        <f t="shared" si="128"/>
        <v>Septiembre de 2018</v>
      </c>
      <c r="B1610" s="1" t="s">
        <v>3990</v>
      </c>
      <c r="C1610" s="1" t="str">
        <f t="shared" si="129"/>
        <v>Septiembre 24 de 2018</v>
      </c>
      <c r="D1610" s="3">
        <v>3006.96</v>
      </c>
      <c r="E1610" s="3">
        <v>0</v>
      </c>
      <c r="F1610" t="str">
        <f t="shared" si="125"/>
        <v>2018</v>
      </c>
      <c r="G1610" t="str">
        <f t="shared" si="126"/>
        <v>Septiembre</v>
      </c>
      <c r="H1610" t="str">
        <f t="shared" si="127"/>
        <v>24</v>
      </c>
    </row>
    <row r="1611" spans="1:8" ht="28.8" x14ac:dyDescent="0.3">
      <c r="A1611" t="str">
        <f t="shared" si="128"/>
        <v>Septiembre de 2018</v>
      </c>
      <c r="B1611" s="1" t="s">
        <v>3991</v>
      </c>
      <c r="C1611" s="1" t="str">
        <f t="shared" si="129"/>
        <v>Septiembre 25 de 2018</v>
      </c>
      <c r="D1611" s="3">
        <v>2991.9</v>
      </c>
      <c r="E1611" s="3">
        <v>-15.059999999999945</v>
      </c>
      <c r="F1611" t="str">
        <f t="shared" si="125"/>
        <v>2018</v>
      </c>
      <c r="G1611" t="str">
        <f t="shared" si="126"/>
        <v>Septiembre</v>
      </c>
      <c r="H1611" t="str">
        <f t="shared" si="127"/>
        <v>25</v>
      </c>
    </row>
    <row r="1612" spans="1:8" ht="28.8" x14ac:dyDescent="0.3">
      <c r="A1612" t="str">
        <f t="shared" si="128"/>
        <v>Septiembre de 2018</v>
      </c>
      <c r="B1612" s="1" t="s">
        <v>3992</v>
      </c>
      <c r="C1612" s="1" t="str">
        <f t="shared" si="129"/>
        <v>Septiembre 26 de 2018</v>
      </c>
      <c r="D1612" s="3">
        <v>3001.88</v>
      </c>
      <c r="E1612" s="3">
        <v>9.9800000000000182</v>
      </c>
      <c r="F1612" t="str">
        <f t="shared" si="125"/>
        <v>2018</v>
      </c>
      <c r="G1612" t="str">
        <f t="shared" si="126"/>
        <v>Septiembre</v>
      </c>
      <c r="H1612" t="str">
        <f t="shared" si="127"/>
        <v>26</v>
      </c>
    </row>
    <row r="1613" spans="1:8" ht="28.8" x14ac:dyDescent="0.3">
      <c r="A1613" t="str">
        <f t="shared" si="128"/>
        <v>Septiembre de 2018</v>
      </c>
      <c r="B1613" s="1" t="s">
        <v>3993</v>
      </c>
      <c r="C1613" s="1" t="str">
        <f t="shared" si="129"/>
        <v>Septiembre 27 de 2018</v>
      </c>
      <c r="D1613" s="3">
        <v>3000.14</v>
      </c>
      <c r="E1613" s="3">
        <v>-1.7400000000002365</v>
      </c>
      <c r="F1613" t="str">
        <f t="shared" si="125"/>
        <v>2018</v>
      </c>
      <c r="G1613" t="str">
        <f t="shared" si="126"/>
        <v>Septiembre</v>
      </c>
      <c r="H1613" t="str">
        <f t="shared" si="127"/>
        <v>27</v>
      </c>
    </row>
    <row r="1614" spans="1:8" ht="28.8" x14ac:dyDescent="0.3">
      <c r="A1614" t="str">
        <f t="shared" si="128"/>
        <v>Septiembre de 2018</v>
      </c>
      <c r="B1614" s="1" t="s">
        <v>3994</v>
      </c>
      <c r="C1614" s="1" t="str">
        <f t="shared" si="129"/>
        <v>Septiembre 28 de 2018</v>
      </c>
      <c r="D1614" s="3">
        <v>2989.58</v>
      </c>
      <c r="E1614" s="3">
        <v>-10.559999999999945</v>
      </c>
      <c r="F1614" t="str">
        <f t="shared" si="125"/>
        <v>2018</v>
      </c>
      <c r="G1614" t="str">
        <f t="shared" si="126"/>
        <v>Septiembre</v>
      </c>
      <c r="H1614" t="str">
        <f t="shared" si="127"/>
        <v>28</v>
      </c>
    </row>
    <row r="1615" spans="1:8" ht="28.8" x14ac:dyDescent="0.3">
      <c r="A1615" t="str">
        <f t="shared" si="128"/>
        <v>Septiembre de 2018</v>
      </c>
      <c r="B1615" s="1" t="s">
        <v>3995</v>
      </c>
      <c r="C1615" s="1" t="str">
        <f t="shared" si="129"/>
        <v>Septiembre 29 de 2018</v>
      </c>
      <c r="D1615" s="3">
        <v>2972.18</v>
      </c>
      <c r="E1615" s="3">
        <v>-17.400000000000091</v>
      </c>
      <c r="F1615" t="str">
        <f t="shared" si="125"/>
        <v>2018</v>
      </c>
      <c r="G1615" t="str">
        <f t="shared" si="126"/>
        <v>Septiembre</v>
      </c>
      <c r="H1615" t="str">
        <f t="shared" si="127"/>
        <v>29</v>
      </c>
    </row>
    <row r="1616" spans="1:8" ht="28.8" x14ac:dyDescent="0.3">
      <c r="A1616" t="str">
        <f t="shared" si="128"/>
        <v>Septiembre de 2018</v>
      </c>
      <c r="B1616" s="1" t="s">
        <v>3996</v>
      </c>
      <c r="C1616" s="1" t="str">
        <f t="shared" si="129"/>
        <v>Septiembre 30 de 2018</v>
      </c>
      <c r="D1616" s="3">
        <v>2972.18</v>
      </c>
      <c r="E1616" s="3">
        <v>0</v>
      </c>
      <c r="F1616" t="str">
        <f t="shared" si="125"/>
        <v>2018</v>
      </c>
      <c r="G1616" t="str">
        <f t="shared" si="126"/>
        <v>Septiembre</v>
      </c>
      <c r="H1616" t="str">
        <f t="shared" si="127"/>
        <v>30</v>
      </c>
    </row>
    <row r="1617" spans="1:8" ht="28.8" x14ac:dyDescent="0.3">
      <c r="A1617" t="str">
        <f t="shared" si="128"/>
        <v>Octubre de 2018</v>
      </c>
      <c r="B1617" s="1" t="s">
        <v>3997</v>
      </c>
      <c r="C1617" s="1" t="str">
        <f t="shared" si="129"/>
        <v>Octubre 1 de 2018</v>
      </c>
      <c r="D1617" s="3">
        <v>2972.18</v>
      </c>
      <c r="E1617" s="3">
        <v>0</v>
      </c>
      <c r="F1617" t="str">
        <f t="shared" si="125"/>
        <v>2018</v>
      </c>
      <c r="G1617" t="str">
        <f t="shared" si="126"/>
        <v>Octubre</v>
      </c>
      <c r="H1617" t="str">
        <f t="shared" si="127"/>
        <v>1</v>
      </c>
    </row>
    <row r="1618" spans="1:8" ht="28.8" x14ac:dyDescent="0.3">
      <c r="A1618" t="str">
        <f t="shared" si="128"/>
        <v>Octubre de 2018</v>
      </c>
      <c r="B1618" s="1" t="s">
        <v>3998</v>
      </c>
      <c r="C1618" s="1" t="str">
        <f t="shared" si="129"/>
        <v>Octubre 2 de 2018</v>
      </c>
      <c r="D1618" s="3">
        <v>2993.74</v>
      </c>
      <c r="E1618" s="3">
        <v>21.559999999999945</v>
      </c>
      <c r="F1618" t="str">
        <f t="shared" si="125"/>
        <v>2018</v>
      </c>
      <c r="G1618" t="str">
        <f t="shared" si="126"/>
        <v>Octubre</v>
      </c>
      <c r="H1618" t="str">
        <f t="shared" si="127"/>
        <v>2</v>
      </c>
    </row>
    <row r="1619" spans="1:8" ht="28.8" x14ac:dyDescent="0.3">
      <c r="A1619" t="str">
        <f t="shared" si="128"/>
        <v>Octubre de 2018</v>
      </c>
      <c r="B1619" s="1" t="s">
        <v>3999</v>
      </c>
      <c r="C1619" s="1" t="str">
        <f t="shared" si="129"/>
        <v>Octubre 3 de 2018</v>
      </c>
      <c r="D1619" s="3">
        <v>3005.5</v>
      </c>
      <c r="E1619" s="3">
        <v>11.760000000000218</v>
      </c>
      <c r="F1619" t="str">
        <f t="shared" si="125"/>
        <v>2018</v>
      </c>
      <c r="G1619" t="str">
        <f t="shared" si="126"/>
        <v>Octubre</v>
      </c>
      <c r="H1619" t="str">
        <f t="shared" si="127"/>
        <v>3</v>
      </c>
    </row>
    <row r="1620" spans="1:8" ht="28.8" x14ac:dyDescent="0.3">
      <c r="A1620" t="str">
        <f t="shared" si="128"/>
        <v>Octubre de 2018</v>
      </c>
      <c r="B1620" s="1" t="s">
        <v>4000</v>
      </c>
      <c r="C1620" s="1" t="str">
        <f t="shared" si="129"/>
        <v>Octubre 4 de 2018</v>
      </c>
      <c r="D1620" s="3">
        <v>3012.65</v>
      </c>
      <c r="E1620" s="3">
        <v>7.1500000000000909</v>
      </c>
      <c r="F1620" t="str">
        <f t="shared" si="125"/>
        <v>2018</v>
      </c>
      <c r="G1620" t="str">
        <f t="shared" si="126"/>
        <v>Octubre</v>
      </c>
      <c r="H1620" t="str">
        <f t="shared" si="127"/>
        <v>4</v>
      </c>
    </row>
    <row r="1621" spans="1:8" ht="28.8" x14ac:dyDescent="0.3">
      <c r="A1621" t="str">
        <f t="shared" si="128"/>
        <v>Octubre de 2018</v>
      </c>
      <c r="B1621" s="1" t="s">
        <v>4001</v>
      </c>
      <c r="C1621" s="1" t="str">
        <f t="shared" si="129"/>
        <v>Octubre 5 de 2018</v>
      </c>
      <c r="D1621" s="3">
        <v>3028.16</v>
      </c>
      <c r="E1621" s="3">
        <v>15.509999999999764</v>
      </c>
      <c r="F1621" t="str">
        <f t="shared" si="125"/>
        <v>2018</v>
      </c>
      <c r="G1621" t="str">
        <f t="shared" si="126"/>
        <v>Octubre</v>
      </c>
      <c r="H1621" t="str">
        <f t="shared" si="127"/>
        <v>5</v>
      </c>
    </row>
    <row r="1622" spans="1:8" ht="28.8" x14ac:dyDescent="0.3">
      <c r="A1622" t="str">
        <f t="shared" si="128"/>
        <v>Octubre de 2018</v>
      </c>
      <c r="B1622" s="1" t="s">
        <v>4002</v>
      </c>
      <c r="C1622" s="1" t="str">
        <f t="shared" si="129"/>
        <v>Octubre 6 de 2018</v>
      </c>
      <c r="D1622" s="3">
        <v>3031.31</v>
      </c>
      <c r="E1622" s="3">
        <v>3.1500000000000909</v>
      </c>
      <c r="F1622" t="str">
        <f t="shared" si="125"/>
        <v>2018</v>
      </c>
      <c r="G1622" t="str">
        <f t="shared" si="126"/>
        <v>Octubre</v>
      </c>
      <c r="H1622" t="str">
        <f t="shared" si="127"/>
        <v>6</v>
      </c>
    </row>
    <row r="1623" spans="1:8" ht="28.8" x14ac:dyDescent="0.3">
      <c r="A1623" t="str">
        <f t="shared" si="128"/>
        <v>Octubre de 2018</v>
      </c>
      <c r="B1623" s="1" t="s">
        <v>4003</v>
      </c>
      <c r="C1623" s="1" t="str">
        <f t="shared" si="129"/>
        <v>Octubre 7 de 2018</v>
      </c>
      <c r="D1623" s="3">
        <v>3031.31</v>
      </c>
      <c r="E1623" s="3">
        <v>0</v>
      </c>
      <c r="F1623" t="str">
        <f t="shared" si="125"/>
        <v>2018</v>
      </c>
      <c r="G1623" t="str">
        <f t="shared" si="126"/>
        <v>Octubre</v>
      </c>
      <c r="H1623" t="str">
        <f t="shared" si="127"/>
        <v>7</v>
      </c>
    </row>
    <row r="1624" spans="1:8" ht="28.8" x14ac:dyDescent="0.3">
      <c r="A1624" t="str">
        <f t="shared" si="128"/>
        <v>Octubre de 2018</v>
      </c>
      <c r="B1624" s="1" t="s">
        <v>4004</v>
      </c>
      <c r="C1624" s="1" t="str">
        <f t="shared" si="129"/>
        <v>Octubre 8 de 2018</v>
      </c>
      <c r="D1624" s="3">
        <v>3031.31</v>
      </c>
      <c r="E1624" s="3">
        <v>0</v>
      </c>
      <c r="F1624" t="str">
        <f t="shared" si="125"/>
        <v>2018</v>
      </c>
      <c r="G1624" t="str">
        <f t="shared" si="126"/>
        <v>Octubre</v>
      </c>
      <c r="H1624" t="str">
        <f t="shared" si="127"/>
        <v>8</v>
      </c>
    </row>
    <row r="1625" spans="1:8" ht="28.8" x14ac:dyDescent="0.3">
      <c r="A1625" t="str">
        <f t="shared" si="128"/>
        <v>Octubre de 2018</v>
      </c>
      <c r="B1625" s="1" t="s">
        <v>4005</v>
      </c>
      <c r="C1625" s="1" t="str">
        <f t="shared" si="129"/>
        <v>Octubre 9 de 2018</v>
      </c>
      <c r="D1625" s="3">
        <v>3031.31</v>
      </c>
      <c r="E1625" s="3">
        <v>0</v>
      </c>
      <c r="F1625" t="str">
        <f t="shared" si="125"/>
        <v>2018</v>
      </c>
      <c r="G1625" t="str">
        <f t="shared" si="126"/>
        <v>Octubre</v>
      </c>
      <c r="H1625" t="str">
        <f t="shared" si="127"/>
        <v>9</v>
      </c>
    </row>
    <row r="1626" spans="1:8" ht="28.8" x14ac:dyDescent="0.3">
      <c r="A1626" t="str">
        <f t="shared" si="128"/>
        <v>Octubre de 2018</v>
      </c>
      <c r="B1626" s="1" t="s">
        <v>4006</v>
      </c>
      <c r="C1626" s="1" t="str">
        <f t="shared" si="129"/>
        <v>Octubre 10 de 2018</v>
      </c>
      <c r="D1626" s="3">
        <v>3057.55</v>
      </c>
      <c r="E1626" s="3">
        <v>26.240000000000236</v>
      </c>
      <c r="F1626" t="str">
        <f t="shared" si="125"/>
        <v>2018</v>
      </c>
      <c r="G1626" t="str">
        <f t="shared" si="126"/>
        <v>Octubre</v>
      </c>
      <c r="H1626" t="str">
        <f t="shared" si="127"/>
        <v>10</v>
      </c>
    </row>
    <row r="1627" spans="1:8" ht="28.8" x14ac:dyDescent="0.3">
      <c r="A1627" t="str">
        <f t="shared" si="128"/>
        <v>Octubre de 2018</v>
      </c>
      <c r="B1627" s="1" t="s">
        <v>4007</v>
      </c>
      <c r="C1627" s="1" t="str">
        <f t="shared" si="129"/>
        <v>Octubre 11 de 2018</v>
      </c>
      <c r="D1627" s="3">
        <v>3090.3</v>
      </c>
      <c r="E1627" s="3">
        <v>32.75</v>
      </c>
      <c r="F1627" t="str">
        <f t="shared" si="125"/>
        <v>2018</v>
      </c>
      <c r="G1627" t="str">
        <f t="shared" si="126"/>
        <v>Octubre</v>
      </c>
      <c r="H1627" t="str">
        <f t="shared" si="127"/>
        <v>11</v>
      </c>
    </row>
    <row r="1628" spans="1:8" ht="28.8" x14ac:dyDescent="0.3">
      <c r="A1628" t="str">
        <f t="shared" si="128"/>
        <v>Octubre de 2018</v>
      </c>
      <c r="B1628" s="1" t="s">
        <v>4008</v>
      </c>
      <c r="C1628" s="1" t="str">
        <f t="shared" si="129"/>
        <v>Octubre 12 de 2018</v>
      </c>
      <c r="D1628" s="3">
        <v>3087.34</v>
      </c>
      <c r="E1628" s="3">
        <v>-2.9600000000000364</v>
      </c>
      <c r="F1628" t="str">
        <f t="shared" si="125"/>
        <v>2018</v>
      </c>
      <c r="G1628" t="str">
        <f t="shared" si="126"/>
        <v>Octubre</v>
      </c>
      <c r="H1628" t="str">
        <f t="shared" si="127"/>
        <v>12</v>
      </c>
    </row>
    <row r="1629" spans="1:8" ht="28.8" x14ac:dyDescent="0.3">
      <c r="A1629" t="str">
        <f t="shared" si="128"/>
        <v>Octubre de 2018</v>
      </c>
      <c r="B1629" s="1" t="s">
        <v>4009</v>
      </c>
      <c r="C1629" s="1" t="str">
        <f t="shared" si="129"/>
        <v>Octubre 13 de 2018</v>
      </c>
      <c r="D1629" s="3">
        <v>3088.78</v>
      </c>
      <c r="E1629" s="3">
        <v>1.4400000000000546</v>
      </c>
      <c r="F1629" t="str">
        <f t="shared" si="125"/>
        <v>2018</v>
      </c>
      <c r="G1629" t="str">
        <f t="shared" si="126"/>
        <v>Octubre</v>
      </c>
      <c r="H1629" t="str">
        <f t="shared" si="127"/>
        <v>13</v>
      </c>
    </row>
    <row r="1630" spans="1:8" ht="28.8" x14ac:dyDescent="0.3">
      <c r="A1630" t="str">
        <f t="shared" si="128"/>
        <v>Octubre de 2018</v>
      </c>
      <c r="B1630" s="1" t="s">
        <v>4010</v>
      </c>
      <c r="C1630" s="1" t="str">
        <f t="shared" si="129"/>
        <v>Octubre 14 de 2018</v>
      </c>
      <c r="D1630" s="3">
        <v>3088.78</v>
      </c>
      <c r="E1630" s="3">
        <v>0</v>
      </c>
      <c r="F1630" t="str">
        <f t="shared" si="125"/>
        <v>2018</v>
      </c>
      <c r="G1630" t="str">
        <f t="shared" si="126"/>
        <v>Octubre</v>
      </c>
      <c r="H1630" t="str">
        <f t="shared" si="127"/>
        <v>14</v>
      </c>
    </row>
    <row r="1631" spans="1:8" ht="28.8" x14ac:dyDescent="0.3">
      <c r="A1631" t="str">
        <f t="shared" si="128"/>
        <v>Octubre de 2018</v>
      </c>
      <c r="B1631" s="1" t="s">
        <v>4011</v>
      </c>
      <c r="C1631" s="1" t="str">
        <f t="shared" si="129"/>
        <v>Octubre 15 de 2018</v>
      </c>
      <c r="D1631" s="3">
        <v>3088.78</v>
      </c>
      <c r="E1631" s="3">
        <v>0</v>
      </c>
      <c r="F1631" t="str">
        <f t="shared" si="125"/>
        <v>2018</v>
      </c>
      <c r="G1631" t="str">
        <f t="shared" si="126"/>
        <v>Octubre</v>
      </c>
      <c r="H1631" t="str">
        <f t="shared" si="127"/>
        <v>15</v>
      </c>
    </row>
    <row r="1632" spans="1:8" ht="28.8" x14ac:dyDescent="0.3">
      <c r="A1632" t="str">
        <f t="shared" si="128"/>
        <v>Octubre de 2018</v>
      </c>
      <c r="B1632" s="1" t="s">
        <v>4012</v>
      </c>
      <c r="C1632" s="1" t="str">
        <f t="shared" si="129"/>
        <v>Octubre 16 de 2018</v>
      </c>
      <c r="D1632" s="3">
        <v>3088.78</v>
      </c>
      <c r="E1632" s="3">
        <v>0</v>
      </c>
      <c r="F1632" t="str">
        <f t="shared" si="125"/>
        <v>2018</v>
      </c>
      <c r="G1632" t="str">
        <f t="shared" si="126"/>
        <v>Octubre</v>
      </c>
      <c r="H1632" t="str">
        <f t="shared" si="127"/>
        <v>16</v>
      </c>
    </row>
    <row r="1633" spans="1:8" ht="28.8" x14ac:dyDescent="0.3">
      <c r="A1633" t="str">
        <f t="shared" si="128"/>
        <v>Octubre de 2018</v>
      </c>
      <c r="B1633" s="1" t="s">
        <v>4013</v>
      </c>
      <c r="C1633" s="1" t="str">
        <f t="shared" si="129"/>
        <v>Octubre 17 de 2018</v>
      </c>
      <c r="D1633" s="3">
        <v>3055.93</v>
      </c>
      <c r="E1633" s="3">
        <v>-32.850000000000364</v>
      </c>
      <c r="F1633" t="str">
        <f t="shared" si="125"/>
        <v>2018</v>
      </c>
      <c r="G1633" t="str">
        <f t="shared" si="126"/>
        <v>Octubre</v>
      </c>
      <c r="H1633" t="str">
        <f t="shared" si="127"/>
        <v>17</v>
      </c>
    </row>
    <row r="1634" spans="1:8" ht="28.8" x14ac:dyDescent="0.3">
      <c r="A1634" t="str">
        <f t="shared" si="128"/>
        <v>Octubre de 2018</v>
      </c>
      <c r="B1634" s="1" t="s">
        <v>4014</v>
      </c>
      <c r="C1634" s="1" t="str">
        <f t="shared" si="129"/>
        <v>Octubre 18 de 2018</v>
      </c>
      <c r="D1634" s="3">
        <v>3056.37</v>
      </c>
      <c r="E1634" s="3">
        <v>0.44000000000005457</v>
      </c>
      <c r="F1634" t="str">
        <f t="shared" si="125"/>
        <v>2018</v>
      </c>
      <c r="G1634" t="str">
        <f t="shared" si="126"/>
        <v>Octubre</v>
      </c>
      <c r="H1634" t="str">
        <f t="shared" si="127"/>
        <v>18</v>
      </c>
    </row>
    <row r="1635" spans="1:8" ht="28.8" x14ac:dyDescent="0.3">
      <c r="A1635" t="str">
        <f t="shared" si="128"/>
        <v>Octubre de 2018</v>
      </c>
      <c r="B1635" s="1" t="s">
        <v>4015</v>
      </c>
      <c r="C1635" s="1" t="str">
        <f t="shared" si="129"/>
        <v>Octubre 19 de 2018</v>
      </c>
      <c r="D1635" s="3">
        <v>3088.47</v>
      </c>
      <c r="E1635" s="3">
        <v>32.099999999999909</v>
      </c>
      <c r="F1635" t="str">
        <f t="shared" si="125"/>
        <v>2018</v>
      </c>
      <c r="G1635" t="str">
        <f t="shared" si="126"/>
        <v>Octubre</v>
      </c>
      <c r="H1635" t="str">
        <f t="shared" si="127"/>
        <v>19</v>
      </c>
    </row>
    <row r="1636" spans="1:8" ht="28.8" x14ac:dyDescent="0.3">
      <c r="A1636" t="str">
        <f t="shared" si="128"/>
        <v>Octubre de 2018</v>
      </c>
      <c r="B1636" s="1" t="s">
        <v>4016</v>
      </c>
      <c r="C1636" s="1" t="str">
        <f t="shared" si="129"/>
        <v>Octubre 20 de 2018</v>
      </c>
      <c r="D1636" s="3">
        <v>3079.88</v>
      </c>
      <c r="E1636" s="3">
        <v>-8.5899999999996908</v>
      </c>
      <c r="F1636" t="str">
        <f t="shared" si="125"/>
        <v>2018</v>
      </c>
      <c r="G1636" t="str">
        <f t="shared" si="126"/>
        <v>Octubre</v>
      </c>
      <c r="H1636" t="str">
        <f t="shared" si="127"/>
        <v>20</v>
      </c>
    </row>
    <row r="1637" spans="1:8" ht="28.8" x14ac:dyDescent="0.3">
      <c r="A1637" t="str">
        <f t="shared" si="128"/>
        <v>Octubre de 2018</v>
      </c>
      <c r="B1637" s="1" t="s">
        <v>4017</v>
      </c>
      <c r="C1637" s="1" t="str">
        <f t="shared" si="129"/>
        <v>Octubre 21 de 2018</v>
      </c>
      <c r="D1637" s="3">
        <v>3079.88</v>
      </c>
      <c r="E1637" s="3">
        <v>0</v>
      </c>
      <c r="F1637" t="str">
        <f t="shared" si="125"/>
        <v>2018</v>
      </c>
      <c r="G1637" t="str">
        <f t="shared" si="126"/>
        <v>Octubre</v>
      </c>
      <c r="H1637" t="str">
        <f t="shared" si="127"/>
        <v>21</v>
      </c>
    </row>
    <row r="1638" spans="1:8" ht="28.8" x14ac:dyDescent="0.3">
      <c r="A1638" t="str">
        <f t="shared" si="128"/>
        <v>Octubre de 2018</v>
      </c>
      <c r="B1638" s="1" t="s">
        <v>4018</v>
      </c>
      <c r="C1638" s="1" t="str">
        <f t="shared" si="129"/>
        <v>Octubre 22 de 2018</v>
      </c>
      <c r="D1638" s="3">
        <v>3079.88</v>
      </c>
      <c r="E1638" s="3">
        <v>0</v>
      </c>
      <c r="F1638" t="str">
        <f t="shared" si="125"/>
        <v>2018</v>
      </c>
      <c r="G1638" t="str">
        <f t="shared" si="126"/>
        <v>Octubre</v>
      </c>
      <c r="H1638" t="str">
        <f t="shared" si="127"/>
        <v>22</v>
      </c>
    </row>
    <row r="1639" spans="1:8" ht="28.8" x14ac:dyDescent="0.3">
      <c r="A1639" t="str">
        <f t="shared" si="128"/>
        <v>Octubre de 2018</v>
      </c>
      <c r="B1639" s="1" t="s">
        <v>4019</v>
      </c>
      <c r="C1639" s="1" t="str">
        <f t="shared" si="129"/>
        <v>Octubre 23 de 2018</v>
      </c>
      <c r="D1639" s="3">
        <v>3087.58</v>
      </c>
      <c r="E1639" s="3">
        <v>7.6999999999998181</v>
      </c>
      <c r="F1639" t="str">
        <f t="shared" si="125"/>
        <v>2018</v>
      </c>
      <c r="G1639" t="str">
        <f t="shared" si="126"/>
        <v>Octubre</v>
      </c>
      <c r="H1639" t="str">
        <f t="shared" si="127"/>
        <v>23</v>
      </c>
    </row>
    <row r="1640" spans="1:8" ht="28.8" x14ac:dyDescent="0.3">
      <c r="A1640" t="str">
        <f t="shared" si="128"/>
        <v>Octubre de 2018</v>
      </c>
      <c r="B1640" s="1" t="s">
        <v>4020</v>
      </c>
      <c r="C1640" s="1" t="str">
        <f t="shared" si="129"/>
        <v>Octubre 24 de 2018</v>
      </c>
      <c r="D1640" s="3">
        <v>3110.2</v>
      </c>
      <c r="E1640" s="3">
        <v>22.619999999999891</v>
      </c>
      <c r="F1640" t="str">
        <f t="shared" si="125"/>
        <v>2018</v>
      </c>
      <c r="G1640" t="str">
        <f t="shared" si="126"/>
        <v>Octubre</v>
      </c>
      <c r="H1640" t="str">
        <f t="shared" si="127"/>
        <v>24</v>
      </c>
    </row>
    <row r="1641" spans="1:8" ht="28.8" x14ac:dyDescent="0.3">
      <c r="A1641" t="str">
        <f t="shared" si="128"/>
        <v>Octubre de 2018</v>
      </c>
      <c r="B1641" s="1" t="s">
        <v>4021</v>
      </c>
      <c r="C1641" s="1" t="str">
        <f t="shared" si="129"/>
        <v>Octubre 25 de 2018</v>
      </c>
      <c r="D1641" s="3">
        <v>3149.7</v>
      </c>
      <c r="E1641" s="3">
        <v>39.5</v>
      </c>
      <c r="F1641" t="str">
        <f t="shared" si="125"/>
        <v>2018</v>
      </c>
      <c r="G1641" t="str">
        <f t="shared" si="126"/>
        <v>Octubre</v>
      </c>
      <c r="H1641" t="str">
        <f t="shared" si="127"/>
        <v>25</v>
      </c>
    </row>
    <row r="1642" spans="1:8" ht="28.8" x14ac:dyDescent="0.3">
      <c r="A1642" t="str">
        <f t="shared" si="128"/>
        <v>Octubre de 2018</v>
      </c>
      <c r="B1642" s="1" t="s">
        <v>4022</v>
      </c>
      <c r="C1642" s="1" t="str">
        <f t="shared" si="129"/>
        <v>Octubre 26 de 2018</v>
      </c>
      <c r="D1642" s="3">
        <v>3167.18</v>
      </c>
      <c r="E1642" s="3">
        <v>17.480000000000018</v>
      </c>
      <c r="F1642" t="str">
        <f t="shared" si="125"/>
        <v>2018</v>
      </c>
      <c r="G1642" t="str">
        <f t="shared" si="126"/>
        <v>Octubre</v>
      </c>
      <c r="H1642" t="str">
        <f t="shared" si="127"/>
        <v>26</v>
      </c>
    </row>
    <row r="1643" spans="1:8" ht="28.8" x14ac:dyDescent="0.3">
      <c r="A1643" t="str">
        <f t="shared" si="128"/>
        <v>Octubre de 2018</v>
      </c>
      <c r="B1643" s="1" t="s">
        <v>4023</v>
      </c>
      <c r="C1643" s="1" t="str">
        <f t="shared" si="129"/>
        <v>Octubre 27 de 2018</v>
      </c>
      <c r="D1643" s="3">
        <v>3185.26</v>
      </c>
      <c r="E1643" s="3">
        <v>18.080000000000382</v>
      </c>
      <c r="F1643" t="str">
        <f t="shared" si="125"/>
        <v>2018</v>
      </c>
      <c r="G1643" t="str">
        <f t="shared" si="126"/>
        <v>Octubre</v>
      </c>
      <c r="H1643" t="str">
        <f t="shared" si="127"/>
        <v>27</v>
      </c>
    </row>
    <row r="1644" spans="1:8" ht="28.8" x14ac:dyDescent="0.3">
      <c r="A1644" t="str">
        <f t="shared" si="128"/>
        <v>Octubre de 2018</v>
      </c>
      <c r="B1644" s="1" t="s">
        <v>4024</v>
      </c>
      <c r="C1644" s="1" t="str">
        <f t="shared" si="129"/>
        <v>Octubre 28 de 2018</v>
      </c>
      <c r="D1644" s="3">
        <v>3185.26</v>
      </c>
      <c r="E1644" s="3">
        <v>0</v>
      </c>
      <c r="F1644" t="str">
        <f t="shared" si="125"/>
        <v>2018</v>
      </c>
      <c r="G1644" t="str">
        <f t="shared" si="126"/>
        <v>Octubre</v>
      </c>
      <c r="H1644" t="str">
        <f t="shared" si="127"/>
        <v>28</v>
      </c>
    </row>
    <row r="1645" spans="1:8" ht="28.8" x14ac:dyDescent="0.3">
      <c r="A1645" t="str">
        <f t="shared" si="128"/>
        <v>Octubre de 2018</v>
      </c>
      <c r="B1645" s="1" t="s">
        <v>4025</v>
      </c>
      <c r="C1645" s="1" t="str">
        <f t="shared" si="129"/>
        <v>Octubre 29 de 2018</v>
      </c>
      <c r="D1645" s="3">
        <v>3185.26</v>
      </c>
      <c r="E1645" s="3">
        <v>0</v>
      </c>
      <c r="F1645" t="str">
        <f t="shared" si="125"/>
        <v>2018</v>
      </c>
      <c r="G1645" t="str">
        <f t="shared" si="126"/>
        <v>Octubre</v>
      </c>
      <c r="H1645" t="str">
        <f t="shared" si="127"/>
        <v>29</v>
      </c>
    </row>
    <row r="1646" spans="1:8" ht="28.8" x14ac:dyDescent="0.3">
      <c r="A1646" t="str">
        <f t="shared" si="128"/>
        <v>Octubre de 2018</v>
      </c>
      <c r="B1646" s="1" t="s">
        <v>4026</v>
      </c>
      <c r="C1646" s="1" t="str">
        <f t="shared" si="129"/>
        <v>Octubre 30 de 2018</v>
      </c>
      <c r="D1646" s="3">
        <v>3188.69</v>
      </c>
      <c r="E1646" s="3">
        <v>3.4299999999998363</v>
      </c>
      <c r="F1646" t="str">
        <f t="shared" si="125"/>
        <v>2018</v>
      </c>
      <c r="G1646" t="str">
        <f t="shared" si="126"/>
        <v>Octubre</v>
      </c>
      <c r="H1646" t="str">
        <f t="shared" si="127"/>
        <v>30</v>
      </c>
    </row>
    <row r="1647" spans="1:8" ht="28.8" x14ac:dyDescent="0.3">
      <c r="A1647" t="str">
        <f t="shared" si="128"/>
        <v>Octubre de 2018</v>
      </c>
      <c r="B1647" s="1" t="s">
        <v>4027</v>
      </c>
      <c r="C1647" s="1" t="str">
        <f t="shared" si="129"/>
        <v>Octubre 31 de 2018</v>
      </c>
      <c r="D1647" s="3">
        <v>3202.44</v>
      </c>
      <c r="E1647" s="3">
        <v>13.75</v>
      </c>
      <c r="F1647" t="str">
        <f t="shared" si="125"/>
        <v>2018</v>
      </c>
      <c r="G1647" t="str">
        <f t="shared" si="126"/>
        <v>Octubre</v>
      </c>
      <c r="H1647" t="str">
        <f t="shared" si="127"/>
        <v>31</v>
      </c>
    </row>
    <row r="1648" spans="1:8" ht="28.8" x14ac:dyDescent="0.3">
      <c r="A1648" t="str">
        <f t="shared" si="128"/>
        <v>Noviembre de 2018</v>
      </c>
      <c r="B1648" s="1" t="s">
        <v>4028</v>
      </c>
      <c r="C1648" s="1" t="str">
        <f t="shared" si="129"/>
        <v>Noviembre 1 de 2018</v>
      </c>
      <c r="D1648" s="3">
        <v>3219.85</v>
      </c>
      <c r="E1648" s="3">
        <v>17.409999999999854</v>
      </c>
      <c r="F1648" t="str">
        <f t="shared" si="125"/>
        <v>2018</v>
      </c>
      <c r="G1648" t="str">
        <f t="shared" si="126"/>
        <v>Noviembre</v>
      </c>
      <c r="H1648" t="str">
        <f t="shared" si="127"/>
        <v>1</v>
      </c>
    </row>
    <row r="1649" spans="1:8" ht="28.8" x14ac:dyDescent="0.3">
      <c r="A1649" t="str">
        <f t="shared" si="128"/>
        <v>Noviembre de 2018</v>
      </c>
      <c r="B1649" s="1" t="s">
        <v>4029</v>
      </c>
      <c r="C1649" s="1" t="str">
        <f t="shared" si="129"/>
        <v>Noviembre 2 de 2018</v>
      </c>
      <c r="D1649" s="3">
        <v>3193.8</v>
      </c>
      <c r="E1649" s="3">
        <v>-26.049999999999727</v>
      </c>
      <c r="F1649" t="str">
        <f t="shared" si="125"/>
        <v>2018</v>
      </c>
      <c r="G1649" t="str">
        <f t="shared" si="126"/>
        <v>Noviembre</v>
      </c>
      <c r="H1649" t="str">
        <f t="shared" si="127"/>
        <v>2</v>
      </c>
    </row>
    <row r="1650" spans="1:8" ht="28.8" x14ac:dyDescent="0.3">
      <c r="A1650" t="str">
        <f t="shared" si="128"/>
        <v>Noviembre de 2018</v>
      </c>
      <c r="B1650" s="1" t="s">
        <v>4030</v>
      </c>
      <c r="C1650" s="1" t="str">
        <f t="shared" si="129"/>
        <v>Noviembre 3 de 2018</v>
      </c>
      <c r="D1650" s="3">
        <v>3177.57</v>
      </c>
      <c r="E1650" s="3">
        <v>-16.230000000000018</v>
      </c>
      <c r="F1650" t="str">
        <f t="shared" si="125"/>
        <v>2018</v>
      </c>
      <c r="G1650" t="str">
        <f t="shared" si="126"/>
        <v>Noviembre</v>
      </c>
      <c r="H1650" t="str">
        <f t="shared" si="127"/>
        <v>3</v>
      </c>
    </row>
    <row r="1651" spans="1:8" ht="28.8" x14ac:dyDescent="0.3">
      <c r="A1651" t="str">
        <f t="shared" si="128"/>
        <v>Noviembre de 2018</v>
      </c>
      <c r="B1651" s="1" t="s">
        <v>4031</v>
      </c>
      <c r="C1651" s="1" t="str">
        <f t="shared" si="129"/>
        <v>Noviembre 4 de 2018</v>
      </c>
      <c r="D1651" s="3">
        <v>3177.57</v>
      </c>
      <c r="E1651" s="3">
        <v>0</v>
      </c>
      <c r="F1651" t="str">
        <f t="shared" si="125"/>
        <v>2018</v>
      </c>
      <c r="G1651" t="str">
        <f t="shared" si="126"/>
        <v>Noviembre</v>
      </c>
      <c r="H1651" t="str">
        <f t="shared" si="127"/>
        <v>4</v>
      </c>
    </row>
    <row r="1652" spans="1:8" ht="28.8" x14ac:dyDescent="0.3">
      <c r="A1652" t="str">
        <f t="shared" si="128"/>
        <v>Noviembre de 2018</v>
      </c>
      <c r="B1652" s="1" t="s">
        <v>4032</v>
      </c>
      <c r="C1652" s="1" t="str">
        <f t="shared" si="129"/>
        <v>Noviembre 5 de 2018</v>
      </c>
      <c r="D1652" s="3">
        <v>3177.57</v>
      </c>
      <c r="E1652" s="3">
        <v>0</v>
      </c>
      <c r="F1652" t="str">
        <f t="shared" si="125"/>
        <v>2018</v>
      </c>
      <c r="G1652" t="str">
        <f t="shared" si="126"/>
        <v>Noviembre</v>
      </c>
      <c r="H1652" t="str">
        <f t="shared" si="127"/>
        <v>5</v>
      </c>
    </row>
    <row r="1653" spans="1:8" ht="28.8" x14ac:dyDescent="0.3">
      <c r="A1653" t="str">
        <f t="shared" si="128"/>
        <v>Noviembre de 2018</v>
      </c>
      <c r="B1653" s="1" t="s">
        <v>4033</v>
      </c>
      <c r="C1653" s="1" t="str">
        <f t="shared" si="129"/>
        <v>Noviembre 6 de 2018</v>
      </c>
      <c r="D1653" s="3">
        <v>3177.57</v>
      </c>
      <c r="E1653" s="3">
        <v>0</v>
      </c>
      <c r="F1653" t="str">
        <f t="shared" si="125"/>
        <v>2018</v>
      </c>
      <c r="G1653" t="str">
        <f t="shared" si="126"/>
        <v>Noviembre</v>
      </c>
      <c r="H1653" t="str">
        <f t="shared" si="127"/>
        <v>6</v>
      </c>
    </row>
    <row r="1654" spans="1:8" ht="28.8" x14ac:dyDescent="0.3">
      <c r="A1654" t="str">
        <f t="shared" si="128"/>
        <v>Noviembre de 2018</v>
      </c>
      <c r="B1654" s="1" t="s">
        <v>4034</v>
      </c>
      <c r="C1654" s="1" t="str">
        <f t="shared" si="129"/>
        <v>Noviembre 7 de 2018</v>
      </c>
      <c r="D1654" s="3">
        <v>3154.55</v>
      </c>
      <c r="E1654" s="3">
        <v>-23.019999999999982</v>
      </c>
      <c r="F1654" t="str">
        <f t="shared" si="125"/>
        <v>2018</v>
      </c>
      <c r="G1654" t="str">
        <f t="shared" si="126"/>
        <v>Noviembre</v>
      </c>
      <c r="H1654" t="str">
        <f t="shared" si="127"/>
        <v>7</v>
      </c>
    </row>
    <row r="1655" spans="1:8" ht="28.8" x14ac:dyDescent="0.3">
      <c r="A1655" t="str">
        <f t="shared" si="128"/>
        <v>Noviembre de 2018</v>
      </c>
      <c r="B1655" s="1" t="s">
        <v>4035</v>
      </c>
      <c r="C1655" s="1" t="str">
        <f t="shared" si="129"/>
        <v>Noviembre 8 de 2018</v>
      </c>
      <c r="D1655" s="3">
        <v>3140.25</v>
      </c>
      <c r="E1655" s="3">
        <v>-14.300000000000182</v>
      </c>
      <c r="F1655" t="str">
        <f t="shared" si="125"/>
        <v>2018</v>
      </c>
      <c r="G1655" t="str">
        <f t="shared" si="126"/>
        <v>Noviembre</v>
      </c>
      <c r="H1655" t="str">
        <f t="shared" si="127"/>
        <v>8</v>
      </c>
    </row>
    <row r="1656" spans="1:8" ht="28.8" x14ac:dyDescent="0.3">
      <c r="A1656" t="str">
        <f t="shared" si="128"/>
        <v>Noviembre de 2018</v>
      </c>
      <c r="B1656" s="1" t="s">
        <v>4036</v>
      </c>
      <c r="C1656" s="1" t="str">
        <f t="shared" si="129"/>
        <v>Noviembre 9 de 2018</v>
      </c>
      <c r="D1656" s="3">
        <v>3145.39</v>
      </c>
      <c r="E1656" s="3">
        <v>5.1399999999998727</v>
      </c>
      <c r="F1656" t="str">
        <f t="shared" si="125"/>
        <v>2018</v>
      </c>
      <c r="G1656" t="str">
        <f t="shared" si="126"/>
        <v>Noviembre</v>
      </c>
      <c r="H1656" t="str">
        <f t="shared" si="127"/>
        <v>9</v>
      </c>
    </row>
    <row r="1657" spans="1:8" ht="28.8" x14ac:dyDescent="0.3">
      <c r="A1657" t="str">
        <f t="shared" si="128"/>
        <v>Noviembre de 2018</v>
      </c>
      <c r="B1657" s="1" t="s">
        <v>4037</v>
      </c>
      <c r="C1657" s="1" t="str">
        <f t="shared" si="129"/>
        <v>Noviembre 10 de 2018</v>
      </c>
      <c r="D1657" s="3">
        <v>3176.89</v>
      </c>
      <c r="E1657" s="3">
        <v>31.5</v>
      </c>
      <c r="F1657" t="str">
        <f t="shared" si="125"/>
        <v>2018</v>
      </c>
      <c r="G1657" t="str">
        <f t="shared" si="126"/>
        <v>Noviembre</v>
      </c>
      <c r="H1657" t="str">
        <f t="shared" si="127"/>
        <v>10</v>
      </c>
    </row>
    <row r="1658" spans="1:8" ht="28.8" x14ac:dyDescent="0.3">
      <c r="A1658" t="str">
        <f t="shared" si="128"/>
        <v>Noviembre de 2018</v>
      </c>
      <c r="B1658" s="1" t="s">
        <v>4038</v>
      </c>
      <c r="C1658" s="1" t="str">
        <f t="shared" si="129"/>
        <v>Noviembre 11 de 2018</v>
      </c>
      <c r="D1658" s="3">
        <v>3176.89</v>
      </c>
      <c r="E1658" s="3">
        <v>0</v>
      </c>
      <c r="F1658" t="str">
        <f t="shared" si="125"/>
        <v>2018</v>
      </c>
      <c r="G1658" t="str">
        <f t="shared" si="126"/>
        <v>Noviembre</v>
      </c>
      <c r="H1658" t="str">
        <f t="shared" si="127"/>
        <v>11</v>
      </c>
    </row>
    <row r="1659" spans="1:8" ht="28.8" x14ac:dyDescent="0.3">
      <c r="A1659" t="str">
        <f t="shared" si="128"/>
        <v>Noviembre de 2018</v>
      </c>
      <c r="B1659" s="1" t="s">
        <v>4039</v>
      </c>
      <c r="C1659" s="1" t="str">
        <f t="shared" si="129"/>
        <v>Noviembre 12 de 2018</v>
      </c>
      <c r="D1659" s="3">
        <v>3176.89</v>
      </c>
      <c r="E1659" s="3">
        <v>0</v>
      </c>
      <c r="F1659" t="str">
        <f t="shared" si="125"/>
        <v>2018</v>
      </c>
      <c r="G1659" t="str">
        <f t="shared" si="126"/>
        <v>Noviembre</v>
      </c>
      <c r="H1659" t="str">
        <f t="shared" si="127"/>
        <v>12</v>
      </c>
    </row>
    <row r="1660" spans="1:8" ht="28.8" x14ac:dyDescent="0.3">
      <c r="A1660" t="str">
        <f t="shared" si="128"/>
        <v>Noviembre de 2018</v>
      </c>
      <c r="B1660" s="1" t="s">
        <v>4040</v>
      </c>
      <c r="C1660" s="1" t="str">
        <f t="shared" si="129"/>
        <v>Noviembre 13 de 2018</v>
      </c>
      <c r="D1660" s="3">
        <v>3176.89</v>
      </c>
      <c r="E1660" s="3">
        <v>0</v>
      </c>
      <c r="F1660" t="str">
        <f t="shared" si="125"/>
        <v>2018</v>
      </c>
      <c r="G1660" t="str">
        <f t="shared" si="126"/>
        <v>Noviembre</v>
      </c>
      <c r="H1660" t="str">
        <f t="shared" si="127"/>
        <v>13</v>
      </c>
    </row>
    <row r="1661" spans="1:8" ht="28.8" x14ac:dyDescent="0.3">
      <c r="A1661" t="str">
        <f t="shared" si="128"/>
        <v>Noviembre de 2018</v>
      </c>
      <c r="B1661" s="1" t="s">
        <v>4041</v>
      </c>
      <c r="C1661" s="1" t="str">
        <f t="shared" si="129"/>
        <v>Noviembre 14 de 2018</v>
      </c>
      <c r="D1661" s="3">
        <v>3197.2</v>
      </c>
      <c r="E1661" s="3">
        <v>20.309999999999945</v>
      </c>
      <c r="F1661" t="str">
        <f t="shared" si="125"/>
        <v>2018</v>
      </c>
      <c r="G1661" t="str">
        <f t="shared" si="126"/>
        <v>Noviembre</v>
      </c>
      <c r="H1661" t="str">
        <f t="shared" si="127"/>
        <v>14</v>
      </c>
    </row>
    <row r="1662" spans="1:8" ht="28.8" x14ac:dyDescent="0.3">
      <c r="A1662" t="str">
        <f t="shared" si="128"/>
        <v>Noviembre de 2018</v>
      </c>
      <c r="B1662" s="1" t="s">
        <v>4042</v>
      </c>
      <c r="C1662" s="1" t="str">
        <f t="shared" si="129"/>
        <v>Noviembre 15 de 2018</v>
      </c>
      <c r="D1662" s="3">
        <v>3194.7</v>
      </c>
      <c r="E1662" s="3">
        <v>-2.5</v>
      </c>
      <c r="F1662" t="str">
        <f t="shared" si="125"/>
        <v>2018</v>
      </c>
      <c r="G1662" t="str">
        <f t="shared" si="126"/>
        <v>Noviembre</v>
      </c>
      <c r="H1662" t="str">
        <f t="shared" si="127"/>
        <v>15</v>
      </c>
    </row>
    <row r="1663" spans="1:8" ht="28.8" x14ac:dyDescent="0.3">
      <c r="A1663" t="str">
        <f t="shared" si="128"/>
        <v>Noviembre de 2018</v>
      </c>
      <c r="B1663" s="1" t="s">
        <v>4043</v>
      </c>
      <c r="C1663" s="1" t="str">
        <f t="shared" si="129"/>
        <v>Noviembre 16 de 2018</v>
      </c>
      <c r="D1663" s="3">
        <v>3198.29</v>
      </c>
      <c r="E1663" s="3">
        <v>3.5900000000001455</v>
      </c>
      <c r="F1663" t="str">
        <f t="shared" si="125"/>
        <v>2018</v>
      </c>
      <c r="G1663" t="str">
        <f t="shared" si="126"/>
        <v>Noviembre</v>
      </c>
      <c r="H1663" t="str">
        <f t="shared" si="127"/>
        <v>16</v>
      </c>
    </row>
    <row r="1664" spans="1:8" ht="28.8" x14ac:dyDescent="0.3">
      <c r="A1664" t="str">
        <f t="shared" si="128"/>
        <v>Noviembre de 2018</v>
      </c>
      <c r="B1664" s="1" t="s">
        <v>4044</v>
      </c>
      <c r="C1664" s="1" t="str">
        <f t="shared" si="129"/>
        <v>Noviembre 17 de 2018</v>
      </c>
      <c r="D1664" s="3">
        <v>3173.59</v>
      </c>
      <c r="E1664" s="3">
        <v>-24.699999999999818</v>
      </c>
      <c r="F1664" t="str">
        <f t="shared" si="125"/>
        <v>2018</v>
      </c>
      <c r="G1664" t="str">
        <f t="shared" si="126"/>
        <v>Noviembre</v>
      </c>
      <c r="H1664" t="str">
        <f t="shared" si="127"/>
        <v>17</v>
      </c>
    </row>
    <row r="1665" spans="1:8" ht="28.8" x14ac:dyDescent="0.3">
      <c r="A1665" t="str">
        <f t="shared" si="128"/>
        <v>Noviembre de 2018</v>
      </c>
      <c r="B1665" s="1" t="s">
        <v>4045</v>
      </c>
      <c r="C1665" s="1" t="str">
        <f t="shared" si="129"/>
        <v>Noviembre 18 de 2018</v>
      </c>
      <c r="D1665" s="3">
        <v>3173.59</v>
      </c>
      <c r="E1665" s="3">
        <v>0</v>
      </c>
      <c r="F1665" t="str">
        <f t="shared" si="125"/>
        <v>2018</v>
      </c>
      <c r="G1665" t="str">
        <f t="shared" si="126"/>
        <v>Noviembre</v>
      </c>
      <c r="H1665" t="str">
        <f t="shared" si="127"/>
        <v>18</v>
      </c>
    </row>
    <row r="1666" spans="1:8" ht="28.8" x14ac:dyDescent="0.3">
      <c r="A1666" t="str">
        <f t="shared" si="128"/>
        <v>Noviembre de 2018</v>
      </c>
      <c r="B1666" s="1" t="s">
        <v>4046</v>
      </c>
      <c r="C1666" s="1" t="str">
        <f t="shared" si="129"/>
        <v>Noviembre 19 de 2018</v>
      </c>
      <c r="D1666" s="3">
        <v>3173.59</v>
      </c>
      <c r="E1666" s="3">
        <v>0</v>
      </c>
      <c r="F1666" t="str">
        <f t="shared" ref="F1666:F1729" si="130">RIGHT(B1666,4)</f>
        <v>2018</v>
      </c>
      <c r="G1666" t="str">
        <f t="shared" ref="G1666:G1729" si="131">MID(B1666,FIND(" ",B1666,1)+1,FIND(" ",B1666,FIND(" ",B1666,1)+1)-FIND(" ",B1666,1)-1)</f>
        <v>Noviembre</v>
      </c>
      <c r="H1666" t="str">
        <f t="shared" ref="H1666:H1729" si="132">MID(B1666,1,FIND(" ",B1666,1)-1)</f>
        <v>19</v>
      </c>
    </row>
    <row r="1667" spans="1:8" ht="28.8" x14ac:dyDescent="0.3">
      <c r="A1667" t="str">
        <f t="shared" ref="A1667:A1730" si="133">_xlfn.CONCAT(G1667," de ",F1667)</f>
        <v>Noviembre de 2018</v>
      </c>
      <c r="B1667" s="1" t="s">
        <v>4047</v>
      </c>
      <c r="C1667" s="1" t="str">
        <f t="shared" ref="C1667:C1730" si="134">_xlfn.CONCAT(G1667," ",H1667," de ",F1667)</f>
        <v>Noviembre 20 de 2018</v>
      </c>
      <c r="D1667" s="3">
        <v>3178.81</v>
      </c>
      <c r="E1667" s="3">
        <v>5.2199999999997999</v>
      </c>
      <c r="F1667" t="str">
        <f t="shared" si="130"/>
        <v>2018</v>
      </c>
      <c r="G1667" t="str">
        <f t="shared" si="131"/>
        <v>Noviembre</v>
      </c>
      <c r="H1667" t="str">
        <f t="shared" si="132"/>
        <v>20</v>
      </c>
    </row>
    <row r="1668" spans="1:8" ht="28.8" x14ac:dyDescent="0.3">
      <c r="A1668" t="str">
        <f t="shared" si="133"/>
        <v>Noviembre de 2018</v>
      </c>
      <c r="B1668" s="1" t="s">
        <v>4048</v>
      </c>
      <c r="C1668" s="1" t="str">
        <f t="shared" si="134"/>
        <v>Noviembre 21 de 2018</v>
      </c>
      <c r="D1668" s="3">
        <v>3189.51</v>
      </c>
      <c r="E1668" s="3">
        <v>10.700000000000273</v>
      </c>
      <c r="F1668" t="str">
        <f t="shared" si="130"/>
        <v>2018</v>
      </c>
      <c r="G1668" t="str">
        <f t="shared" si="131"/>
        <v>Noviembre</v>
      </c>
      <c r="H1668" t="str">
        <f t="shared" si="132"/>
        <v>21</v>
      </c>
    </row>
    <row r="1669" spans="1:8" ht="28.8" x14ac:dyDescent="0.3">
      <c r="A1669" t="str">
        <f t="shared" si="133"/>
        <v>Noviembre de 2018</v>
      </c>
      <c r="B1669" s="1" t="s">
        <v>4049</v>
      </c>
      <c r="C1669" s="1" t="str">
        <f t="shared" si="134"/>
        <v>Noviembre 22 de 2018</v>
      </c>
      <c r="D1669" s="3">
        <v>3196.26</v>
      </c>
      <c r="E1669" s="3">
        <v>6.75</v>
      </c>
      <c r="F1669" t="str">
        <f t="shared" si="130"/>
        <v>2018</v>
      </c>
      <c r="G1669" t="str">
        <f t="shared" si="131"/>
        <v>Noviembre</v>
      </c>
      <c r="H1669" t="str">
        <f t="shared" si="132"/>
        <v>22</v>
      </c>
    </row>
    <row r="1670" spans="1:8" ht="28.8" x14ac:dyDescent="0.3">
      <c r="A1670" t="str">
        <f t="shared" si="133"/>
        <v>Noviembre de 2018</v>
      </c>
      <c r="B1670" s="1" t="s">
        <v>4050</v>
      </c>
      <c r="C1670" s="1" t="str">
        <f t="shared" si="134"/>
        <v>Noviembre 23 de 2018</v>
      </c>
      <c r="D1670" s="3">
        <v>3196.26</v>
      </c>
      <c r="E1670" s="3">
        <v>0</v>
      </c>
      <c r="F1670" t="str">
        <f t="shared" si="130"/>
        <v>2018</v>
      </c>
      <c r="G1670" t="str">
        <f t="shared" si="131"/>
        <v>Noviembre</v>
      </c>
      <c r="H1670" t="str">
        <f t="shared" si="132"/>
        <v>23</v>
      </c>
    </row>
    <row r="1671" spans="1:8" ht="28.8" x14ac:dyDescent="0.3">
      <c r="A1671" t="str">
        <f t="shared" si="133"/>
        <v>Noviembre de 2018</v>
      </c>
      <c r="B1671" s="1" t="s">
        <v>4051</v>
      </c>
      <c r="C1671" s="1" t="str">
        <f t="shared" si="134"/>
        <v>Noviembre 24 de 2018</v>
      </c>
      <c r="D1671" s="3">
        <v>3223.95</v>
      </c>
      <c r="E1671" s="3">
        <v>27.6899999999996</v>
      </c>
      <c r="F1671" t="str">
        <f t="shared" si="130"/>
        <v>2018</v>
      </c>
      <c r="G1671" t="str">
        <f t="shared" si="131"/>
        <v>Noviembre</v>
      </c>
      <c r="H1671" t="str">
        <f t="shared" si="132"/>
        <v>24</v>
      </c>
    </row>
    <row r="1672" spans="1:8" ht="28.8" x14ac:dyDescent="0.3">
      <c r="A1672" t="str">
        <f t="shared" si="133"/>
        <v>Noviembre de 2018</v>
      </c>
      <c r="B1672" s="1" t="s">
        <v>4052</v>
      </c>
      <c r="C1672" s="1" t="str">
        <f t="shared" si="134"/>
        <v>Noviembre 25 de 2018</v>
      </c>
      <c r="D1672" s="3">
        <v>3223.95</v>
      </c>
      <c r="E1672" s="3">
        <v>0</v>
      </c>
      <c r="F1672" t="str">
        <f t="shared" si="130"/>
        <v>2018</v>
      </c>
      <c r="G1672" t="str">
        <f t="shared" si="131"/>
        <v>Noviembre</v>
      </c>
      <c r="H1672" t="str">
        <f t="shared" si="132"/>
        <v>25</v>
      </c>
    </row>
    <row r="1673" spans="1:8" ht="28.8" x14ac:dyDescent="0.3">
      <c r="A1673" t="str">
        <f t="shared" si="133"/>
        <v>Noviembre de 2018</v>
      </c>
      <c r="B1673" s="1" t="s">
        <v>4053</v>
      </c>
      <c r="C1673" s="1" t="str">
        <f t="shared" si="134"/>
        <v>Noviembre 26 de 2018</v>
      </c>
      <c r="D1673" s="3">
        <v>3223.95</v>
      </c>
      <c r="E1673" s="3">
        <v>0</v>
      </c>
      <c r="F1673" t="str">
        <f t="shared" si="130"/>
        <v>2018</v>
      </c>
      <c r="G1673" t="str">
        <f t="shared" si="131"/>
        <v>Noviembre</v>
      </c>
      <c r="H1673" t="str">
        <f t="shared" si="132"/>
        <v>26</v>
      </c>
    </row>
    <row r="1674" spans="1:8" ht="28.8" x14ac:dyDescent="0.3">
      <c r="A1674" t="str">
        <f t="shared" si="133"/>
        <v>Noviembre de 2018</v>
      </c>
      <c r="B1674" s="1" t="s">
        <v>4054</v>
      </c>
      <c r="C1674" s="1" t="str">
        <f t="shared" si="134"/>
        <v>Noviembre 27 de 2018</v>
      </c>
      <c r="D1674" s="3">
        <v>3240.65</v>
      </c>
      <c r="E1674" s="3">
        <v>16.700000000000273</v>
      </c>
      <c r="F1674" t="str">
        <f t="shared" si="130"/>
        <v>2018</v>
      </c>
      <c r="G1674" t="str">
        <f t="shared" si="131"/>
        <v>Noviembre</v>
      </c>
      <c r="H1674" t="str">
        <f t="shared" si="132"/>
        <v>27</v>
      </c>
    </row>
    <row r="1675" spans="1:8" ht="28.8" x14ac:dyDescent="0.3">
      <c r="A1675" t="str">
        <f t="shared" si="133"/>
        <v>Noviembre de 2018</v>
      </c>
      <c r="B1675" s="1" t="s">
        <v>4055</v>
      </c>
      <c r="C1675" s="1" t="str">
        <f t="shared" si="134"/>
        <v>Noviembre 28 de 2018</v>
      </c>
      <c r="D1675" s="3">
        <v>3250.56</v>
      </c>
      <c r="E1675" s="3">
        <v>9.9099999999998545</v>
      </c>
      <c r="F1675" t="str">
        <f t="shared" si="130"/>
        <v>2018</v>
      </c>
      <c r="G1675" t="str">
        <f t="shared" si="131"/>
        <v>Noviembre</v>
      </c>
      <c r="H1675" t="str">
        <f t="shared" si="132"/>
        <v>28</v>
      </c>
    </row>
    <row r="1676" spans="1:8" ht="28.8" x14ac:dyDescent="0.3">
      <c r="A1676" t="str">
        <f t="shared" si="133"/>
        <v>Noviembre de 2018</v>
      </c>
      <c r="B1676" s="1" t="s">
        <v>4056</v>
      </c>
      <c r="C1676" s="1" t="str">
        <f t="shared" si="134"/>
        <v>Noviembre 29 de 2018</v>
      </c>
      <c r="D1676" s="3">
        <v>3274.47</v>
      </c>
      <c r="E1676" s="3">
        <v>23.909999999999854</v>
      </c>
      <c r="F1676" t="str">
        <f t="shared" si="130"/>
        <v>2018</v>
      </c>
      <c r="G1676" t="str">
        <f t="shared" si="131"/>
        <v>Noviembre</v>
      </c>
      <c r="H1676" t="str">
        <f t="shared" si="132"/>
        <v>29</v>
      </c>
    </row>
    <row r="1677" spans="1:8" ht="28.8" x14ac:dyDescent="0.3">
      <c r="A1677" t="str">
        <f t="shared" si="133"/>
        <v>Noviembre de 2018</v>
      </c>
      <c r="B1677" s="1" t="s">
        <v>4057</v>
      </c>
      <c r="C1677" s="1" t="str">
        <f t="shared" si="134"/>
        <v>Noviembre 30 de 2018</v>
      </c>
      <c r="D1677" s="3">
        <v>3240.02</v>
      </c>
      <c r="E1677" s="3">
        <v>-34.449999999999818</v>
      </c>
      <c r="F1677" t="str">
        <f t="shared" si="130"/>
        <v>2018</v>
      </c>
      <c r="G1677" t="str">
        <f t="shared" si="131"/>
        <v>Noviembre</v>
      </c>
      <c r="H1677" t="str">
        <f t="shared" si="132"/>
        <v>30</v>
      </c>
    </row>
    <row r="1678" spans="1:8" ht="28.8" x14ac:dyDescent="0.3">
      <c r="A1678" t="str">
        <f t="shared" si="133"/>
        <v>Diciembre de 2018</v>
      </c>
      <c r="B1678" s="1" t="s">
        <v>4058</v>
      </c>
      <c r="C1678" s="1" t="str">
        <f t="shared" si="134"/>
        <v>Diciembre 1 de 2018</v>
      </c>
      <c r="D1678" s="3">
        <v>3235.27</v>
      </c>
      <c r="E1678" s="3">
        <v>-4.75</v>
      </c>
      <c r="F1678" t="str">
        <f t="shared" si="130"/>
        <v>2018</v>
      </c>
      <c r="G1678" t="str">
        <f t="shared" si="131"/>
        <v>Diciembre</v>
      </c>
      <c r="H1678" t="str">
        <f t="shared" si="132"/>
        <v>1</v>
      </c>
    </row>
    <row r="1679" spans="1:8" ht="28.8" x14ac:dyDescent="0.3">
      <c r="A1679" t="str">
        <f t="shared" si="133"/>
        <v>Diciembre de 2018</v>
      </c>
      <c r="B1679" s="1" t="s">
        <v>4059</v>
      </c>
      <c r="C1679" s="1" t="str">
        <f t="shared" si="134"/>
        <v>Diciembre 2 de 2018</v>
      </c>
      <c r="D1679" s="3">
        <v>3235.27</v>
      </c>
      <c r="E1679" s="3">
        <v>0</v>
      </c>
      <c r="F1679" t="str">
        <f t="shared" si="130"/>
        <v>2018</v>
      </c>
      <c r="G1679" t="str">
        <f t="shared" si="131"/>
        <v>Diciembre</v>
      </c>
      <c r="H1679" t="str">
        <f t="shared" si="132"/>
        <v>2</v>
      </c>
    </row>
    <row r="1680" spans="1:8" ht="28.8" x14ac:dyDescent="0.3">
      <c r="A1680" t="str">
        <f t="shared" si="133"/>
        <v>Diciembre de 2018</v>
      </c>
      <c r="B1680" s="1" t="s">
        <v>4060</v>
      </c>
      <c r="C1680" s="1" t="str">
        <f t="shared" si="134"/>
        <v>Diciembre 3 de 2018</v>
      </c>
      <c r="D1680" s="3">
        <v>3235.27</v>
      </c>
      <c r="E1680" s="3">
        <v>0</v>
      </c>
      <c r="F1680" t="str">
        <f t="shared" si="130"/>
        <v>2018</v>
      </c>
      <c r="G1680" t="str">
        <f t="shared" si="131"/>
        <v>Diciembre</v>
      </c>
      <c r="H1680" t="str">
        <f t="shared" si="132"/>
        <v>3</v>
      </c>
    </row>
    <row r="1681" spans="1:8" ht="28.8" x14ac:dyDescent="0.3">
      <c r="A1681" t="str">
        <f t="shared" si="133"/>
        <v>Diciembre de 2018</v>
      </c>
      <c r="B1681" s="1" t="s">
        <v>4061</v>
      </c>
      <c r="C1681" s="1" t="str">
        <f t="shared" si="134"/>
        <v>Diciembre 4 de 2018</v>
      </c>
      <c r="D1681" s="3">
        <v>3196.15</v>
      </c>
      <c r="E1681" s="3">
        <v>-39.119999999999891</v>
      </c>
      <c r="F1681" t="str">
        <f t="shared" si="130"/>
        <v>2018</v>
      </c>
      <c r="G1681" t="str">
        <f t="shared" si="131"/>
        <v>Diciembre</v>
      </c>
      <c r="H1681" t="str">
        <f t="shared" si="132"/>
        <v>4</v>
      </c>
    </row>
    <row r="1682" spans="1:8" ht="28.8" x14ac:dyDescent="0.3">
      <c r="A1682" t="str">
        <f t="shared" si="133"/>
        <v>Diciembre de 2018</v>
      </c>
      <c r="B1682" s="1" t="s">
        <v>4062</v>
      </c>
      <c r="C1682" s="1" t="str">
        <f t="shared" si="134"/>
        <v>Diciembre 5 de 2018</v>
      </c>
      <c r="D1682" s="3">
        <v>3174.11</v>
      </c>
      <c r="E1682" s="3">
        <v>-22.039999999999964</v>
      </c>
      <c r="F1682" t="str">
        <f t="shared" si="130"/>
        <v>2018</v>
      </c>
      <c r="G1682" t="str">
        <f t="shared" si="131"/>
        <v>Diciembre</v>
      </c>
      <c r="H1682" t="str">
        <f t="shared" si="132"/>
        <v>5</v>
      </c>
    </row>
    <row r="1683" spans="1:8" ht="28.8" x14ac:dyDescent="0.3">
      <c r="A1683" t="str">
        <f t="shared" si="133"/>
        <v>Diciembre de 2018</v>
      </c>
      <c r="B1683" s="1" t="s">
        <v>4063</v>
      </c>
      <c r="C1683" s="1" t="str">
        <f t="shared" si="134"/>
        <v>Diciembre 6 de 2018</v>
      </c>
      <c r="D1683" s="3">
        <v>3162.29</v>
      </c>
      <c r="E1683" s="3">
        <v>-11.820000000000164</v>
      </c>
      <c r="F1683" t="str">
        <f t="shared" si="130"/>
        <v>2018</v>
      </c>
      <c r="G1683" t="str">
        <f t="shared" si="131"/>
        <v>Diciembre</v>
      </c>
      <c r="H1683" t="str">
        <f t="shared" si="132"/>
        <v>6</v>
      </c>
    </row>
    <row r="1684" spans="1:8" ht="28.8" x14ac:dyDescent="0.3">
      <c r="A1684" t="str">
        <f t="shared" si="133"/>
        <v>Diciembre de 2018</v>
      </c>
      <c r="B1684" s="1" t="s">
        <v>4064</v>
      </c>
      <c r="C1684" s="1" t="str">
        <f t="shared" si="134"/>
        <v>Diciembre 7 de 2018</v>
      </c>
      <c r="D1684" s="3">
        <v>3187.86</v>
      </c>
      <c r="E1684" s="3">
        <v>25.570000000000164</v>
      </c>
      <c r="F1684" t="str">
        <f t="shared" si="130"/>
        <v>2018</v>
      </c>
      <c r="G1684" t="str">
        <f t="shared" si="131"/>
        <v>Diciembre</v>
      </c>
      <c r="H1684" t="str">
        <f t="shared" si="132"/>
        <v>7</v>
      </c>
    </row>
    <row r="1685" spans="1:8" ht="28.8" x14ac:dyDescent="0.3">
      <c r="A1685" t="str">
        <f t="shared" si="133"/>
        <v>Diciembre de 2018</v>
      </c>
      <c r="B1685" s="1" t="s">
        <v>4065</v>
      </c>
      <c r="C1685" s="1" t="str">
        <f t="shared" si="134"/>
        <v>Diciembre 8 de 2018</v>
      </c>
      <c r="D1685" s="3">
        <v>3153.29</v>
      </c>
      <c r="E1685" s="3">
        <v>-34.570000000000164</v>
      </c>
      <c r="F1685" t="str">
        <f t="shared" si="130"/>
        <v>2018</v>
      </c>
      <c r="G1685" t="str">
        <f t="shared" si="131"/>
        <v>Diciembre</v>
      </c>
      <c r="H1685" t="str">
        <f t="shared" si="132"/>
        <v>8</v>
      </c>
    </row>
    <row r="1686" spans="1:8" ht="28.8" x14ac:dyDescent="0.3">
      <c r="A1686" t="str">
        <f t="shared" si="133"/>
        <v>Diciembre de 2018</v>
      </c>
      <c r="B1686" s="1" t="s">
        <v>4066</v>
      </c>
      <c r="C1686" s="1" t="str">
        <f t="shared" si="134"/>
        <v>Diciembre 9 de 2018</v>
      </c>
      <c r="D1686" s="3">
        <v>3153.29</v>
      </c>
      <c r="E1686" s="3">
        <v>0</v>
      </c>
      <c r="F1686" t="str">
        <f t="shared" si="130"/>
        <v>2018</v>
      </c>
      <c r="G1686" t="str">
        <f t="shared" si="131"/>
        <v>Diciembre</v>
      </c>
      <c r="H1686" t="str">
        <f t="shared" si="132"/>
        <v>9</v>
      </c>
    </row>
    <row r="1687" spans="1:8" ht="28.8" x14ac:dyDescent="0.3">
      <c r="A1687" t="str">
        <f t="shared" si="133"/>
        <v>Diciembre de 2018</v>
      </c>
      <c r="B1687" s="1" t="s">
        <v>4067</v>
      </c>
      <c r="C1687" s="1" t="str">
        <f t="shared" si="134"/>
        <v>Diciembre 10 de 2018</v>
      </c>
      <c r="D1687" s="3">
        <v>3153.29</v>
      </c>
      <c r="E1687" s="3">
        <v>0</v>
      </c>
      <c r="F1687" t="str">
        <f t="shared" si="130"/>
        <v>2018</v>
      </c>
      <c r="G1687" t="str">
        <f t="shared" si="131"/>
        <v>Diciembre</v>
      </c>
      <c r="H1687" t="str">
        <f t="shared" si="132"/>
        <v>10</v>
      </c>
    </row>
    <row r="1688" spans="1:8" ht="28.8" x14ac:dyDescent="0.3">
      <c r="A1688" t="str">
        <f t="shared" si="133"/>
        <v>Diciembre de 2018</v>
      </c>
      <c r="B1688" s="1" t="s">
        <v>4068</v>
      </c>
      <c r="C1688" s="1" t="str">
        <f t="shared" si="134"/>
        <v>Diciembre 11 de 2018</v>
      </c>
      <c r="D1688" s="3">
        <v>3176.12</v>
      </c>
      <c r="E1688" s="3">
        <v>22.829999999999927</v>
      </c>
      <c r="F1688" t="str">
        <f t="shared" si="130"/>
        <v>2018</v>
      </c>
      <c r="G1688" t="str">
        <f t="shared" si="131"/>
        <v>Diciembre</v>
      </c>
      <c r="H1688" t="str">
        <f t="shared" si="132"/>
        <v>11</v>
      </c>
    </row>
    <row r="1689" spans="1:8" ht="28.8" x14ac:dyDescent="0.3">
      <c r="A1689" t="str">
        <f t="shared" si="133"/>
        <v>Diciembre de 2018</v>
      </c>
      <c r="B1689" s="1" t="s">
        <v>4069</v>
      </c>
      <c r="C1689" s="1" t="str">
        <f t="shared" si="134"/>
        <v>Diciembre 12 de 2018</v>
      </c>
      <c r="D1689" s="3">
        <v>3184.7</v>
      </c>
      <c r="E1689" s="3">
        <v>8.5799999999999272</v>
      </c>
      <c r="F1689" t="str">
        <f t="shared" si="130"/>
        <v>2018</v>
      </c>
      <c r="G1689" t="str">
        <f t="shared" si="131"/>
        <v>Diciembre</v>
      </c>
      <c r="H1689" t="str">
        <f t="shared" si="132"/>
        <v>12</v>
      </c>
    </row>
    <row r="1690" spans="1:8" ht="28.8" x14ac:dyDescent="0.3">
      <c r="A1690" t="str">
        <f t="shared" si="133"/>
        <v>Diciembre de 2018</v>
      </c>
      <c r="B1690" s="1" t="s">
        <v>4070</v>
      </c>
      <c r="C1690" s="1" t="str">
        <f t="shared" si="134"/>
        <v>Diciembre 13 de 2018</v>
      </c>
      <c r="D1690" s="3">
        <v>3169.36</v>
      </c>
      <c r="E1690" s="3">
        <v>-15.339999999999691</v>
      </c>
      <c r="F1690" t="str">
        <f t="shared" si="130"/>
        <v>2018</v>
      </c>
      <c r="G1690" t="str">
        <f t="shared" si="131"/>
        <v>Diciembre</v>
      </c>
      <c r="H1690" t="str">
        <f t="shared" si="132"/>
        <v>13</v>
      </c>
    </row>
    <row r="1691" spans="1:8" ht="28.8" x14ac:dyDescent="0.3">
      <c r="A1691" t="str">
        <f t="shared" si="133"/>
        <v>Diciembre de 2018</v>
      </c>
      <c r="B1691" s="1" t="s">
        <v>4071</v>
      </c>
      <c r="C1691" s="1" t="str">
        <f t="shared" si="134"/>
        <v>Diciembre 14 de 2018</v>
      </c>
      <c r="D1691" s="3">
        <v>3178.4</v>
      </c>
      <c r="E1691" s="3">
        <v>9.0399999999999636</v>
      </c>
      <c r="F1691" t="str">
        <f t="shared" si="130"/>
        <v>2018</v>
      </c>
      <c r="G1691" t="str">
        <f t="shared" si="131"/>
        <v>Diciembre</v>
      </c>
      <c r="H1691" t="str">
        <f t="shared" si="132"/>
        <v>14</v>
      </c>
    </row>
    <row r="1692" spans="1:8" ht="28.8" x14ac:dyDescent="0.3">
      <c r="A1692" t="str">
        <f t="shared" si="133"/>
        <v>Diciembre de 2018</v>
      </c>
      <c r="B1692" s="1" t="s">
        <v>4072</v>
      </c>
      <c r="C1692" s="1" t="str">
        <f t="shared" si="134"/>
        <v>Diciembre 15 de 2018</v>
      </c>
      <c r="D1692" s="3">
        <v>3196.3</v>
      </c>
      <c r="E1692" s="3">
        <v>17.900000000000091</v>
      </c>
      <c r="F1692" t="str">
        <f t="shared" si="130"/>
        <v>2018</v>
      </c>
      <c r="G1692" t="str">
        <f t="shared" si="131"/>
        <v>Diciembre</v>
      </c>
      <c r="H1692" t="str">
        <f t="shared" si="132"/>
        <v>15</v>
      </c>
    </row>
    <row r="1693" spans="1:8" ht="28.8" x14ac:dyDescent="0.3">
      <c r="A1693" t="str">
        <f t="shared" si="133"/>
        <v>Diciembre de 2018</v>
      </c>
      <c r="B1693" s="1" t="s">
        <v>4073</v>
      </c>
      <c r="C1693" s="1" t="str">
        <f t="shared" si="134"/>
        <v>Diciembre 16 de 2018</v>
      </c>
      <c r="D1693" s="3">
        <v>3196.3</v>
      </c>
      <c r="E1693" s="3">
        <v>0</v>
      </c>
      <c r="F1693" t="str">
        <f t="shared" si="130"/>
        <v>2018</v>
      </c>
      <c r="G1693" t="str">
        <f t="shared" si="131"/>
        <v>Diciembre</v>
      </c>
      <c r="H1693" t="str">
        <f t="shared" si="132"/>
        <v>16</v>
      </c>
    </row>
    <row r="1694" spans="1:8" ht="28.8" x14ac:dyDescent="0.3">
      <c r="A1694" t="str">
        <f t="shared" si="133"/>
        <v>Diciembre de 2018</v>
      </c>
      <c r="B1694" s="1" t="s">
        <v>4074</v>
      </c>
      <c r="C1694" s="1" t="str">
        <f t="shared" si="134"/>
        <v>Diciembre 17 de 2018</v>
      </c>
      <c r="D1694" s="3">
        <v>3196.3</v>
      </c>
      <c r="E1694" s="3">
        <v>0</v>
      </c>
      <c r="F1694" t="str">
        <f t="shared" si="130"/>
        <v>2018</v>
      </c>
      <c r="G1694" t="str">
        <f t="shared" si="131"/>
        <v>Diciembre</v>
      </c>
      <c r="H1694" t="str">
        <f t="shared" si="132"/>
        <v>17</v>
      </c>
    </row>
    <row r="1695" spans="1:8" ht="28.8" x14ac:dyDescent="0.3">
      <c r="A1695" t="str">
        <f t="shared" si="133"/>
        <v>Diciembre de 2018</v>
      </c>
      <c r="B1695" s="1" t="s">
        <v>4075</v>
      </c>
      <c r="C1695" s="1" t="str">
        <f t="shared" si="134"/>
        <v>Diciembre 18 de 2018</v>
      </c>
      <c r="D1695" s="3">
        <v>3188.66</v>
      </c>
      <c r="E1695" s="3">
        <v>-7.6400000000003274</v>
      </c>
      <c r="F1695" t="str">
        <f t="shared" si="130"/>
        <v>2018</v>
      </c>
      <c r="G1695" t="str">
        <f t="shared" si="131"/>
        <v>Diciembre</v>
      </c>
      <c r="H1695" t="str">
        <f t="shared" si="132"/>
        <v>18</v>
      </c>
    </row>
    <row r="1696" spans="1:8" ht="28.8" x14ac:dyDescent="0.3">
      <c r="A1696" t="str">
        <f t="shared" si="133"/>
        <v>Diciembre de 2018</v>
      </c>
      <c r="B1696" s="1" t="s">
        <v>4076</v>
      </c>
      <c r="C1696" s="1" t="str">
        <f t="shared" si="134"/>
        <v>Diciembre 19 de 2018</v>
      </c>
      <c r="D1696" s="3">
        <v>3198.45</v>
      </c>
      <c r="E1696" s="3">
        <v>9.7899999999999636</v>
      </c>
      <c r="F1696" t="str">
        <f t="shared" si="130"/>
        <v>2018</v>
      </c>
      <c r="G1696" t="str">
        <f t="shared" si="131"/>
        <v>Diciembre</v>
      </c>
      <c r="H1696" t="str">
        <f t="shared" si="132"/>
        <v>19</v>
      </c>
    </row>
    <row r="1697" spans="1:8" ht="28.8" x14ac:dyDescent="0.3">
      <c r="A1697" t="str">
        <f t="shared" si="133"/>
        <v>Diciembre de 2018</v>
      </c>
      <c r="B1697" s="1" t="s">
        <v>4077</v>
      </c>
      <c r="C1697" s="1" t="str">
        <f t="shared" si="134"/>
        <v>Diciembre 20 de 2018</v>
      </c>
      <c r="D1697" s="3">
        <v>3216.55</v>
      </c>
      <c r="E1697" s="3">
        <v>18.100000000000364</v>
      </c>
      <c r="F1697" t="str">
        <f t="shared" si="130"/>
        <v>2018</v>
      </c>
      <c r="G1697" t="str">
        <f t="shared" si="131"/>
        <v>Diciembre</v>
      </c>
      <c r="H1697" t="str">
        <f t="shared" si="132"/>
        <v>20</v>
      </c>
    </row>
    <row r="1698" spans="1:8" ht="28.8" x14ac:dyDescent="0.3">
      <c r="A1698" t="str">
        <f t="shared" si="133"/>
        <v>Diciembre de 2018</v>
      </c>
      <c r="B1698" s="1" t="s">
        <v>4078</v>
      </c>
      <c r="C1698" s="1" t="str">
        <f t="shared" si="134"/>
        <v>Diciembre 21 de 2018</v>
      </c>
      <c r="D1698" s="3">
        <v>3146.86</v>
      </c>
      <c r="E1698" s="3">
        <v>-69.690000000000055</v>
      </c>
      <c r="F1698" t="str">
        <f t="shared" si="130"/>
        <v>2018</v>
      </c>
      <c r="G1698" t="str">
        <f t="shared" si="131"/>
        <v>Diciembre</v>
      </c>
      <c r="H1698" t="str">
        <f t="shared" si="132"/>
        <v>21</v>
      </c>
    </row>
    <row r="1699" spans="1:8" ht="28.8" x14ac:dyDescent="0.3">
      <c r="A1699" t="str">
        <f t="shared" si="133"/>
        <v>Diciembre de 2018</v>
      </c>
      <c r="B1699" s="1" t="s">
        <v>4079</v>
      </c>
      <c r="C1699" s="1" t="str">
        <f t="shared" si="134"/>
        <v>Diciembre 22 de 2018</v>
      </c>
      <c r="D1699" s="3">
        <v>3285.34</v>
      </c>
      <c r="E1699" s="3">
        <v>138.48000000000002</v>
      </c>
      <c r="F1699" t="str">
        <f t="shared" si="130"/>
        <v>2018</v>
      </c>
      <c r="G1699" t="str">
        <f t="shared" si="131"/>
        <v>Diciembre</v>
      </c>
      <c r="H1699" t="str">
        <f t="shared" si="132"/>
        <v>22</v>
      </c>
    </row>
    <row r="1700" spans="1:8" ht="28.8" x14ac:dyDescent="0.3">
      <c r="A1700" t="str">
        <f t="shared" si="133"/>
        <v>Diciembre de 2018</v>
      </c>
      <c r="B1700" s="1" t="s">
        <v>4080</v>
      </c>
      <c r="C1700" s="1" t="str">
        <f t="shared" si="134"/>
        <v>Diciembre 23 de 2018</v>
      </c>
      <c r="D1700" s="3">
        <v>3285.34</v>
      </c>
      <c r="E1700" s="3">
        <v>0</v>
      </c>
      <c r="F1700" t="str">
        <f t="shared" si="130"/>
        <v>2018</v>
      </c>
      <c r="G1700" t="str">
        <f t="shared" si="131"/>
        <v>Diciembre</v>
      </c>
      <c r="H1700" t="str">
        <f t="shared" si="132"/>
        <v>23</v>
      </c>
    </row>
    <row r="1701" spans="1:8" ht="28.8" x14ac:dyDescent="0.3">
      <c r="A1701" t="str">
        <f t="shared" si="133"/>
        <v>Diciembre de 2018</v>
      </c>
      <c r="B1701" s="1" t="s">
        <v>4081</v>
      </c>
      <c r="C1701" s="1" t="str">
        <f t="shared" si="134"/>
        <v>Diciembre 24 de 2018</v>
      </c>
      <c r="D1701" s="3">
        <v>3285.34</v>
      </c>
      <c r="E1701" s="3">
        <v>0</v>
      </c>
      <c r="F1701" t="str">
        <f t="shared" si="130"/>
        <v>2018</v>
      </c>
      <c r="G1701" t="str">
        <f t="shared" si="131"/>
        <v>Diciembre</v>
      </c>
      <c r="H1701" t="str">
        <f t="shared" si="132"/>
        <v>24</v>
      </c>
    </row>
    <row r="1702" spans="1:8" ht="28.8" x14ac:dyDescent="0.3">
      <c r="A1702" t="str">
        <f t="shared" si="133"/>
        <v>Diciembre de 2018</v>
      </c>
      <c r="B1702" s="1" t="s">
        <v>4082</v>
      </c>
      <c r="C1702" s="1" t="str">
        <f t="shared" si="134"/>
        <v>Diciembre 25 de 2018</v>
      </c>
      <c r="D1702" s="3">
        <v>3285.51</v>
      </c>
      <c r="E1702" s="3">
        <v>0.17000000000007276</v>
      </c>
      <c r="F1702" t="str">
        <f t="shared" si="130"/>
        <v>2018</v>
      </c>
      <c r="G1702" t="str">
        <f t="shared" si="131"/>
        <v>Diciembre</v>
      </c>
      <c r="H1702" t="str">
        <f t="shared" si="132"/>
        <v>25</v>
      </c>
    </row>
    <row r="1703" spans="1:8" ht="28.8" x14ac:dyDescent="0.3">
      <c r="A1703" t="str">
        <f t="shared" si="133"/>
        <v>Diciembre de 2018</v>
      </c>
      <c r="B1703" s="1" t="s">
        <v>4083</v>
      </c>
      <c r="C1703" s="1" t="str">
        <f t="shared" si="134"/>
        <v>Diciembre 26 de 2018</v>
      </c>
      <c r="D1703" s="3">
        <v>3285.51</v>
      </c>
      <c r="E1703" s="3">
        <v>0</v>
      </c>
      <c r="F1703" t="str">
        <f t="shared" si="130"/>
        <v>2018</v>
      </c>
      <c r="G1703" t="str">
        <f t="shared" si="131"/>
        <v>Diciembre</v>
      </c>
      <c r="H1703" t="str">
        <f t="shared" si="132"/>
        <v>26</v>
      </c>
    </row>
    <row r="1704" spans="1:8" ht="28.8" x14ac:dyDescent="0.3">
      <c r="A1704" t="str">
        <f t="shared" si="133"/>
        <v>Diciembre de 2018</v>
      </c>
      <c r="B1704" s="1" t="s">
        <v>4084</v>
      </c>
      <c r="C1704" s="1" t="str">
        <f t="shared" si="134"/>
        <v>Diciembre 27 de 2018</v>
      </c>
      <c r="D1704" s="3">
        <v>3275.01</v>
      </c>
      <c r="E1704" s="3">
        <v>-10.5</v>
      </c>
      <c r="F1704" t="str">
        <f t="shared" si="130"/>
        <v>2018</v>
      </c>
      <c r="G1704" t="str">
        <f t="shared" si="131"/>
        <v>Diciembre</v>
      </c>
      <c r="H1704" t="str">
        <f t="shared" si="132"/>
        <v>27</v>
      </c>
    </row>
    <row r="1705" spans="1:8" ht="28.8" x14ac:dyDescent="0.3">
      <c r="A1705" t="str">
        <f t="shared" si="133"/>
        <v>Diciembre de 2018</v>
      </c>
      <c r="B1705" s="1" t="s">
        <v>4085</v>
      </c>
      <c r="C1705" s="1" t="str">
        <f t="shared" si="134"/>
        <v>Diciembre 28 de 2018</v>
      </c>
      <c r="D1705" s="3">
        <v>3249.75</v>
      </c>
      <c r="E1705" s="3">
        <v>-25.260000000000218</v>
      </c>
      <c r="F1705" t="str">
        <f t="shared" si="130"/>
        <v>2018</v>
      </c>
      <c r="G1705" t="str">
        <f t="shared" si="131"/>
        <v>Diciembre</v>
      </c>
      <c r="H1705" t="str">
        <f t="shared" si="132"/>
        <v>28</v>
      </c>
    </row>
    <row r="1706" spans="1:8" ht="28.8" x14ac:dyDescent="0.3">
      <c r="A1706" t="str">
        <f t="shared" si="133"/>
        <v>Diciembre de 2018</v>
      </c>
      <c r="B1706" s="1" t="s">
        <v>4086</v>
      </c>
      <c r="C1706" s="1" t="str">
        <f t="shared" si="134"/>
        <v>Diciembre 29 de 2018</v>
      </c>
      <c r="D1706" s="3">
        <v>3249.75</v>
      </c>
      <c r="E1706" s="3">
        <v>0</v>
      </c>
      <c r="F1706" t="str">
        <f t="shared" si="130"/>
        <v>2018</v>
      </c>
      <c r="G1706" t="str">
        <f t="shared" si="131"/>
        <v>Diciembre</v>
      </c>
      <c r="H1706" t="str">
        <f t="shared" si="132"/>
        <v>29</v>
      </c>
    </row>
    <row r="1707" spans="1:8" ht="28.8" x14ac:dyDescent="0.3">
      <c r="A1707" t="str">
        <f t="shared" si="133"/>
        <v>Diciembre de 2018</v>
      </c>
      <c r="B1707" s="1" t="s">
        <v>4087</v>
      </c>
      <c r="C1707" s="1" t="str">
        <f t="shared" si="134"/>
        <v>Diciembre 30 de 2018</v>
      </c>
      <c r="D1707" s="3">
        <v>3249.75</v>
      </c>
      <c r="E1707" s="3">
        <v>0</v>
      </c>
      <c r="F1707" t="str">
        <f t="shared" si="130"/>
        <v>2018</v>
      </c>
      <c r="G1707" t="str">
        <f t="shared" si="131"/>
        <v>Diciembre</v>
      </c>
      <c r="H1707" t="str">
        <f t="shared" si="132"/>
        <v>30</v>
      </c>
    </row>
    <row r="1708" spans="1:8" ht="28.8" x14ac:dyDescent="0.3">
      <c r="A1708" t="str">
        <f t="shared" si="133"/>
        <v>Diciembre de 2018</v>
      </c>
      <c r="B1708" s="1" t="s">
        <v>4088</v>
      </c>
      <c r="C1708" s="1" t="str">
        <f t="shared" si="134"/>
        <v>Diciembre 31 de 2018</v>
      </c>
      <c r="D1708" s="3">
        <v>3249.75</v>
      </c>
      <c r="E1708" s="3">
        <v>0</v>
      </c>
      <c r="F1708" t="str">
        <f t="shared" si="130"/>
        <v>2018</v>
      </c>
      <c r="G1708" t="str">
        <f t="shared" si="131"/>
        <v>Diciembre</v>
      </c>
      <c r="H1708" t="str">
        <f t="shared" si="132"/>
        <v>31</v>
      </c>
    </row>
    <row r="1709" spans="1:8" x14ac:dyDescent="0.3">
      <c r="A1709" t="str">
        <f t="shared" si="133"/>
        <v>Enero de 2019</v>
      </c>
      <c r="B1709" s="1" t="s">
        <v>4089</v>
      </c>
      <c r="C1709" s="1" t="str">
        <f t="shared" si="134"/>
        <v>Enero 1 de 2019</v>
      </c>
      <c r="D1709" s="3">
        <v>3249.75</v>
      </c>
      <c r="E1709" s="3">
        <v>0</v>
      </c>
      <c r="F1709" t="str">
        <f t="shared" si="130"/>
        <v>2019</v>
      </c>
      <c r="G1709" t="str">
        <f t="shared" si="131"/>
        <v>Enero</v>
      </c>
      <c r="H1709" t="str">
        <f t="shared" si="132"/>
        <v>1</v>
      </c>
    </row>
    <row r="1710" spans="1:8" x14ac:dyDescent="0.3">
      <c r="A1710" t="str">
        <f t="shared" si="133"/>
        <v>Enero de 2019</v>
      </c>
      <c r="B1710" s="1" t="s">
        <v>4090</v>
      </c>
      <c r="C1710" s="1" t="str">
        <f t="shared" si="134"/>
        <v>Enero 2 de 2019</v>
      </c>
      <c r="D1710" s="3">
        <v>3249.75</v>
      </c>
      <c r="E1710" s="3">
        <v>0</v>
      </c>
      <c r="F1710" t="str">
        <f t="shared" si="130"/>
        <v>2019</v>
      </c>
      <c r="G1710" t="str">
        <f t="shared" si="131"/>
        <v>Enero</v>
      </c>
      <c r="H1710" t="str">
        <f t="shared" si="132"/>
        <v>2</v>
      </c>
    </row>
    <row r="1711" spans="1:8" x14ac:dyDescent="0.3">
      <c r="A1711" t="str">
        <f t="shared" si="133"/>
        <v>Enero de 2019</v>
      </c>
      <c r="B1711" s="1" t="s">
        <v>4091</v>
      </c>
      <c r="C1711" s="1" t="str">
        <f t="shared" si="134"/>
        <v>Enero 4 de 2019</v>
      </c>
      <c r="D1711" s="3">
        <v>3241.2</v>
      </c>
      <c r="E1711" s="3">
        <v>-8.5500000000001819</v>
      </c>
      <c r="F1711" t="str">
        <f t="shared" si="130"/>
        <v>2019</v>
      </c>
      <c r="G1711" t="str">
        <f t="shared" si="131"/>
        <v>Enero</v>
      </c>
      <c r="H1711" t="str">
        <f t="shared" si="132"/>
        <v>4</v>
      </c>
    </row>
    <row r="1712" spans="1:8" x14ac:dyDescent="0.3">
      <c r="A1712" t="str">
        <f t="shared" si="133"/>
        <v>Enero de 2019</v>
      </c>
      <c r="B1712" s="1" t="s">
        <v>4092</v>
      </c>
      <c r="C1712" s="1" t="str">
        <f t="shared" si="134"/>
        <v>Enero 5 de 2019</v>
      </c>
      <c r="D1712" s="3">
        <v>3208.56</v>
      </c>
      <c r="E1712" s="3">
        <v>-32.639999999999873</v>
      </c>
      <c r="F1712" t="str">
        <f t="shared" si="130"/>
        <v>2019</v>
      </c>
      <c r="G1712" t="str">
        <f t="shared" si="131"/>
        <v>Enero</v>
      </c>
      <c r="H1712" t="str">
        <f t="shared" si="132"/>
        <v>5</v>
      </c>
    </row>
    <row r="1713" spans="1:8" x14ac:dyDescent="0.3">
      <c r="A1713" t="str">
        <f t="shared" si="133"/>
        <v>Enero de 2019</v>
      </c>
      <c r="B1713" s="1" t="s">
        <v>4093</v>
      </c>
      <c r="C1713" s="1" t="str">
        <f t="shared" si="134"/>
        <v>Enero 6 de 2019</v>
      </c>
      <c r="D1713" s="3">
        <v>3208.56</v>
      </c>
      <c r="E1713" s="3">
        <v>0</v>
      </c>
      <c r="F1713" t="str">
        <f t="shared" si="130"/>
        <v>2019</v>
      </c>
      <c r="G1713" t="str">
        <f t="shared" si="131"/>
        <v>Enero</v>
      </c>
      <c r="H1713" t="str">
        <f t="shared" si="132"/>
        <v>6</v>
      </c>
    </row>
    <row r="1714" spans="1:8" x14ac:dyDescent="0.3">
      <c r="A1714" t="str">
        <f t="shared" si="133"/>
        <v>Enero de 2019</v>
      </c>
      <c r="B1714" s="1" t="s">
        <v>4094</v>
      </c>
      <c r="C1714" s="1" t="str">
        <f t="shared" si="134"/>
        <v>Enero 7 de 2019</v>
      </c>
      <c r="D1714" s="3">
        <v>3208.56</v>
      </c>
      <c r="E1714" s="3">
        <v>0</v>
      </c>
      <c r="F1714" t="str">
        <f t="shared" si="130"/>
        <v>2019</v>
      </c>
      <c r="G1714" t="str">
        <f t="shared" si="131"/>
        <v>Enero</v>
      </c>
      <c r="H1714" t="str">
        <f t="shared" si="132"/>
        <v>7</v>
      </c>
    </row>
    <row r="1715" spans="1:8" x14ac:dyDescent="0.3">
      <c r="A1715" t="str">
        <f t="shared" si="133"/>
        <v>Enero de 2019</v>
      </c>
      <c r="B1715" s="1" t="s">
        <v>4095</v>
      </c>
      <c r="C1715" s="1" t="str">
        <f t="shared" si="134"/>
        <v>Enero 8 de 2019</v>
      </c>
      <c r="D1715" s="3">
        <v>3208.56</v>
      </c>
      <c r="E1715" s="3">
        <v>0</v>
      </c>
      <c r="F1715" t="str">
        <f t="shared" si="130"/>
        <v>2019</v>
      </c>
      <c r="G1715" t="str">
        <f t="shared" si="131"/>
        <v>Enero</v>
      </c>
      <c r="H1715" t="str">
        <f t="shared" si="132"/>
        <v>8</v>
      </c>
    </row>
    <row r="1716" spans="1:8" x14ac:dyDescent="0.3">
      <c r="A1716" t="str">
        <f t="shared" si="133"/>
        <v>Enero de 2019</v>
      </c>
      <c r="B1716" s="1" t="s">
        <v>4096</v>
      </c>
      <c r="C1716" s="1" t="str">
        <f t="shared" si="134"/>
        <v>Enero 9 de 2019</v>
      </c>
      <c r="D1716" s="3">
        <v>3208.56</v>
      </c>
      <c r="E1716" s="3">
        <v>0</v>
      </c>
      <c r="F1716" t="str">
        <f t="shared" si="130"/>
        <v>2019</v>
      </c>
      <c r="G1716" t="str">
        <f t="shared" si="131"/>
        <v>Enero</v>
      </c>
      <c r="H1716" t="str">
        <f t="shared" si="132"/>
        <v>9</v>
      </c>
    </row>
    <row r="1717" spans="1:8" x14ac:dyDescent="0.3">
      <c r="A1717" t="str">
        <f t="shared" si="133"/>
        <v>Enero de 2019</v>
      </c>
      <c r="B1717" s="1" t="s">
        <v>4097</v>
      </c>
      <c r="C1717" s="1" t="str">
        <f t="shared" si="134"/>
        <v>Enero 10 de 2019</v>
      </c>
      <c r="D1717" s="3">
        <v>3164.75</v>
      </c>
      <c r="E1717" s="3">
        <v>-43.809999999999945</v>
      </c>
      <c r="F1717" t="str">
        <f t="shared" si="130"/>
        <v>2019</v>
      </c>
      <c r="G1717" t="str">
        <f t="shared" si="131"/>
        <v>Enero</v>
      </c>
      <c r="H1717" t="str">
        <f t="shared" si="132"/>
        <v>10</v>
      </c>
    </row>
    <row r="1718" spans="1:8" x14ac:dyDescent="0.3">
      <c r="A1718" t="str">
        <f t="shared" si="133"/>
        <v>Enero de 2019</v>
      </c>
      <c r="B1718" s="1" t="s">
        <v>4098</v>
      </c>
      <c r="C1718" s="1" t="str">
        <f t="shared" si="134"/>
        <v>Enero 11 de 2019</v>
      </c>
      <c r="D1718" s="3">
        <v>3136.49</v>
      </c>
      <c r="E1718" s="3">
        <v>-28.260000000000218</v>
      </c>
      <c r="F1718" t="str">
        <f t="shared" si="130"/>
        <v>2019</v>
      </c>
      <c r="G1718" t="str">
        <f t="shared" si="131"/>
        <v>Enero</v>
      </c>
      <c r="H1718" t="str">
        <f t="shared" si="132"/>
        <v>11</v>
      </c>
    </row>
    <row r="1719" spans="1:8" x14ac:dyDescent="0.3">
      <c r="A1719" t="str">
        <f t="shared" si="133"/>
        <v>Enero de 2019</v>
      </c>
      <c r="B1719" s="1" t="s">
        <v>4099</v>
      </c>
      <c r="C1719" s="1" t="str">
        <f t="shared" si="134"/>
        <v>Enero 12 de 2019</v>
      </c>
      <c r="D1719" s="3">
        <v>3151.49</v>
      </c>
      <c r="E1719" s="3">
        <v>15</v>
      </c>
      <c r="F1719" t="str">
        <f t="shared" si="130"/>
        <v>2019</v>
      </c>
      <c r="G1719" t="str">
        <f t="shared" si="131"/>
        <v>Enero</v>
      </c>
      <c r="H1719" t="str">
        <f t="shared" si="132"/>
        <v>12</v>
      </c>
    </row>
    <row r="1720" spans="1:8" x14ac:dyDescent="0.3">
      <c r="A1720" t="str">
        <f t="shared" si="133"/>
        <v>Enero de 2019</v>
      </c>
      <c r="B1720" s="1" t="s">
        <v>4100</v>
      </c>
      <c r="C1720" s="1" t="str">
        <f t="shared" si="134"/>
        <v>Enero 13 de 2019</v>
      </c>
      <c r="D1720" s="3">
        <v>3151.49</v>
      </c>
      <c r="E1720" s="3">
        <v>0</v>
      </c>
      <c r="F1720" t="str">
        <f t="shared" si="130"/>
        <v>2019</v>
      </c>
      <c r="G1720" t="str">
        <f t="shared" si="131"/>
        <v>Enero</v>
      </c>
      <c r="H1720" t="str">
        <f t="shared" si="132"/>
        <v>13</v>
      </c>
    </row>
    <row r="1721" spans="1:8" x14ac:dyDescent="0.3">
      <c r="A1721" t="str">
        <f t="shared" si="133"/>
        <v>Enero de 2019</v>
      </c>
      <c r="B1721" s="1" t="s">
        <v>4101</v>
      </c>
      <c r="C1721" s="1" t="str">
        <f t="shared" si="134"/>
        <v>Enero 14 de 2019</v>
      </c>
      <c r="D1721" s="3">
        <v>3151.49</v>
      </c>
      <c r="E1721" s="3">
        <v>0</v>
      </c>
      <c r="F1721" t="str">
        <f t="shared" si="130"/>
        <v>2019</v>
      </c>
      <c r="G1721" t="str">
        <f t="shared" si="131"/>
        <v>Enero</v>
      </c>
      <c r="H1721" t="str">
        <f t="shared" si="132"/>
        <v>14</v>
      </c>
    </row>
    <row r="1722" spans="1:8" x14ac:dyDescent="0.3">
      <c r="A1722" t="str">
        <f t="shared" si="133"/>
        <v>Enero de 2019</v>
      </c>
      <c r="B1722" s="1" t="s">
        <v>4102</v>
      </c>
      <c r="C1722" s="1" t="str">
        <f t="shared" si="134"/>
        <v>Enero 15 de 2019</v>
      </c>
      <c r="D1722" s="3">
        <v>3143.22</v>
      </c>
      <c r="E1722" s="3">
        <v>-8.2699999999999818</v>
      </c>
      <c r="F1722" t="str">
        <f t="shared" si="130"/>
        <v>2019</v>
      </c>
      <c r="G1722" t="str">
        <f t="shared" si="131"/>
        <v>Enero</v>
      </c>
      <c r="H1722" t="str">
        <f t="shared" si="132"/>
        <v>15</v>
      </c>
    </row>
    <row r="1723" spans="1:8" x14ac:dyDescent="0.3">
      <c r="A1723" t="str">
        <f t="shared" si="133"/>
        <v>Enero de 2019</v>
      </c>
      <c r="B1723" s="1" t="s">
        <v>4103</v>
      </c>
      <c r="C1723" s="1" t="str">
        <f t="shared" si="134"/>
        <v>Enero 16 de 2019</v>
      </c>
      <c r="D1723" s="3">
        <v>3137.66</v>
      </c>
      <c r="E1723" s="3">
        <v>-5.5599999999999454</v>
      </c>
      <c r="F1723" t="str">
        <f t="shared" si="130"/>
        <v>2019</v>
      </c>
      <c r="G1723" t="str">
        <f t="shared" si="131"/>
        <v>Enero</v>
      </c>
      <c r="H1723" t="str">
        <f t="shared" si="132"/>
        <v>16</v>
      </c>
    </row>
    <row r="1724" spans="1:8" x14ac:dyDescent="0.3">
      <c r="A1724" t="str">
        <f t="shared" si="133"/>
        <v>Enero de 2019</v>
      </c>
      <c r="B1724" s="1" t="s">
        <v>4104</v>
      </c>
      <c r="C1724" s="1" t="str">
        <f t="shared" si="134"/>
        <v>Enero 17 de 2019</v>
      </c>
      <c r="D1724" s="3">
        <v>3124.96</v>
      </c>
      <c r="E1724" s="3">
        <v>-12.699999999999818</v>
      </c>
      <c r="F1724" t="str">
        <f t="shared" si="130"/>
        <v>2019</v>
      </c>
      <c r="G1724" t="str">
        <f t="shared" si="131"/>
        <v>Enero</v>
      </c>
      <c r="H1724" t="str">
        <f t="shared" si="132"/>
        <v>17</v>
      </c>
    </row>
    <row r="1725" spans="1:8" x14ac:dyDescent="0.3">
      <c r="A1725" t="str">
        <f t="shared" si="133"/>
        <v>Enero de 2019</v>
      </c>
      <c r="B1725" s="1" t="s">
        <v>4105</v>
      </c>
      <c r="C1725" s="1" t="str">
        <f t="shared" si="134"/>
        <v>Enero 18 de 2019</v>
      </c>
      <c r="D1725" s="3">
        <v>3140.19</v>
      </c>
      <c r="E1725" s="3">
        <v>15.230000000000018</v>
      </c>
      <c r="F1725" t="str">
        <f t="shared" si="130"/>
        <v>2019</v>
      </c>
      <c r="G1725" t="str">
        <f t="shared" si="131"/>
        <v>Enero</v>
      </c>
      <c r="H1725" t="str">
        <f t="shared" si="132"/>
        <v>18</v>
      </c>
    </row>
    <row r="1726" spans="1:8" x14ac:dyDescent="0.3">
      <c r="A1726" t="str">
        <f t="shared" si="133"/>
        <v>Enero de 2019</v>
      </c>
      <c r="B1726" s="1" t="s">
        <v>4106</v>
      </c>
      <c r="C1726" s="1" t="str">
        <f t="shared" si="134"/>
        <v>Enero 19 de 2019</v>
      </c>
      <c r="D1726" s="3">
        <v>3120.56</v>
      </c>
      <c r="E1726" s="3">
        <v>-19.630000000000109</v>
      </c>
      <c r="F1726" t="str">
        <f t="shared" si="130"/>
        <v>2019</v>
      </c>
      <c r="G1726" t="str">
        <f t="shared" si="131"/>
        <v>Enero</v>
      </c>
      <c r="H1726" t="str">
        <f t="shared" si="132"/>
        <v>19</v>
      </c>
    </row>
    <row r="1727" spans="1:8" x14ac:dyDescent="0.3">
      <c r="A1727" t="str">
        <f t="shared" si="133"/>
        <v>Enero de 2019</v>
      </c>
      <c r="B1727" s="1" t="s">
        <v>4107</v>
      </c>
      <c r="C1727" s="1" t="str">
        <f t="shared" si="134"/>
        <v>Enero 20 de 2019</v>
      </c>
      <c r="D1727" s="3">
        <v>3120.56</v>
      </c>
      <c r="E1727" s="3">
        <v>0</v>
      </c>
      <c r="F1727" t="str">
        <f t="shared" si="130"/>
        <v>2019</v>
      </c>
      <c r="G1727" t="str">
        <f t="shared" si="131"/>
        <v>Enero</v>
      </c>
      <c r="H1727" t="str">
        <f t="shared" si="132"/>
        <v>20</v>
      </c>
    </row>
    <row r="1728" spans="1:8" x14ac:dyDescent="0.3">
      <c r="A1728" t="str">
        <f t="shared" si="133"/>
        <v>Enero de 2019</v>
      </c>
      <c r="B1728" s="1" t="s">
        <v>4108</v>
      </c>
      <c r="C1728" s="1" t="str">
        <f t="shared" si="134"/>
        <v>Enero 21 de 2019</v>
      </c>
      <c r="D1728" s="3">
        <v>3120.56</v>
      </c>
      <c r="E1728" s="3">
        <v>0</v>
      </c>
      <c r="F1728" t="str">
        <f t="shared" si="130"/>
        <v>2019</v>
      </c>
      <c r="G1728" t="str">
        <f t="shared" si="131"/>
        <v>Enero</v>
      </c>
      <c r="H1728" t="str">
        <f t="shared" si="132"/>
        <v>21</v>
      </c>
    </row>
    <row r="1729" spans="1:8" x14ac:dyDescent="0.3">
      <c r="A1729" t="str">
        <f t="shared" si="133"/>
        <v>Enero de 2019</v>
      </c>
      <c r="B1729" s="1" t="s">
        <v>4109</v>
      </c>
      <c r="C1729" s="1" t="str">
        <f t="shared" si="134"/>
        <v>Enero 22 de 2019</v>
      </c>
      <c r="D1729" s="3">
        <v>3120.56</v>
      </c>
      <c r="E1729" s="3">
        <v>0</v>
      </c>
      <c r="F1729" t="str">
        <f t="shared" si="130"/>
        <v>2019</v>
      </c>
      <c r="G1729" t="str">
        <f t="shared" si="131"/>
        <v>Enero</v>
      </c>
      <c r="H1729" t="str">
        <f t="shared" si="132"/>
        <v>22</v>
      </c>
    </row>
    <row r="1730" spans="1:8" x14ac:dyDescent="0.3">
      <c r="A1730" t="str">
        <f t="shared" si="133"/>
        <v>Enero de 2019</v>
      </c>
      <c r="B1730" s="1" t="s">
        <v>4110</v>
      </c>
      <c r="C1730" s="1" t="str">
        <f t="shared" si="134"/>
        <v>Enero 23 de 2019</v>
      </c>
      <c r="D1730" s="3">
        <v>3136.59</v>
      </c>
      <c r="E1730" s="3">
        <v>16.0300000000002</v>
      </c>
      <c r="F1730" t="str">
        <f t="shared" ref="F1730:F1793" si="135">RIGHT(B1730,4)</f>
        <v>2019</v>
      </c>
      <c r="G1730" t="str">
        <f t="shared" ref="G1730:G1793" si="136">MID(B1730,FIND(" ",B1730,1)+1,FIND(" ",B1730,FIND(" ",B1730,1)+1)-FIND(" ",B1730,1)-1)</f>
        <v>Enero</v>
      </c>
      <c r="H1730" t="str">
        <f t="shared" ref="H1730:H1793" si="137">MID(B1730,1,FIND(" ",B1730,1)-1)</f>
        <v>23</v>
      </c>
    </row>
    <row r="1731" spans="1:8" x14ac:dyDescent="0.3">
      <c r="A1731" t="str">
        <f t="shared" ref="A1731:A1794" si="138">_xlfn.CONCAT(G1731," de ",F1731)</f>
        <v>Enero de 2019</v>
      </c>
      <c r="B1731" s="1" t="s">
        <v>4111</v>
      </c>
      <c r="C1731" s="1" t="str">
        <f t="shared" ref="C1731:C1794" si="139">_xlfn.CONCAT(G1731," ",H1731," de ",F1731)</f>
        <v>Enero 24 de 2019</v>
      </c>
      <c r="D1731" s="3">
        <v>3146.14</v>
      </c>
      <c r="E1731" s="3">
        <v>9.5499999999997272</v>
      </c>
      <c r="F1731" t="str">
        <f t="shared" si="135"/>
        <v>2019</v>
      </c>
      <c r="G1731" t="str">
        <f t="shared" si="136"/>
        <v>Enero</v>
      </c>
      <c r="H1731" t="str">
        <f t="shared" si="137"/>
        <v>24</v>
      </c>
    </row>
    <row r="1732" spans="1:8" x14ac:dyDescent="0.3">
      <c r="A1732" t="str">
        <f t="shared" si="138"/>
        <v>Enero de 2019</v>
      </c>
      <c r="B1732" s="1" t="s">
        <v>4112</v>
      </c>
      <c r="C1732" s="1" t="str">
        <f t="shared" si="139"/>
        <v>Enero 25 de 2019</v>
      </c>
      <c r="D1732" s="3">
        <v>3160.52</v>
      </c>
      <c r="E1732" s="3">
        <v>14.380000000000109</v>
      </c>
      <c r="F1732" t="str">
        <f t="shared" si="135"/>
        <v>2019</v>
      </c>
      <c r="G1732" t="str">
        <f t="shared" si="136"/>
        <v>Enero</v>
      </c>
      <c r="H1732" t="str">
        <f t="shared" si="137"/>
        <v>25</v>
      </c>
    </row>
    <row r="1733" spans="1:8" x14ac:dyDescent="0.3">
      <c r="A1733" t="str">
        <f t="shared" si="138"/>
        <v>Enero de 2019</v>
      </c>
      <c r="B1733" s="1" t="s">
        <v>4113</v>
      </c>
      <c r="C1733" s="1" t="str">
        <f t="shared" si="139"/>
        <v>Enero 26 de 2019</v>
      </c>
      <c r="D1733" s="3">
        <v>3150.58</v>
      </c>
      <c r="E1733" s="3">
        <v>-9.9400000000000546</v>
      </c>
      <c r="F1733" t="str">
        <f t="shared" si="135"/>
        <v>2019</v>
      </c>
      <c r="G1733" t="str">
        <f t="shared" si="136"/>
        <v>Enero</v>
      </c>
      <c r="H1733" t="str">
        <f t="shared" si="137"/>
        <v>26</v>
      </c>
    </row>
    <row r="1734" spans="1:8" x14ac:dyDescent="0.3">
      <c r="A1734" t="str">
        <f t="shared" si="138"/>
        <v>Enero de 2019</v>
      </c>
      <c r="B1734" s="1" t="s">
        <v>4114</v>
      </c>
      <c r="C1734" s="1" t="str">
        <f t="shared" si="139"/>
        <v>Enero 27 de 2019</v>
      </c>
      <c r="D1734" s="3">
        <v>3150.58</v>
      </c>
      <c r="E1734" s="3">
        <v>0</v>
      </c>
      <c r="F1734" t="str">
        <f t="shared" si="135"/>
        <v>2019</v>
      </c>
      <c r="G1734" t="str">
        <f t="shared" si="136"/>
        <v>Enero</v>
      </c>
      <c r="H1734" t="str">
        <f t="shared" si="137"/>
        <v>27</v>
      </c>
    </row>
    <row r="1735" spans="1:8" x14ac:dyDescent="0.3">
      <c r="A1735" t="str">
        <f t="shared" si="138"/>
        <v>Enero de 2019</v>
      </c>
      <c r="B1735" s="1" t="s">
        <v>4115</v>
      </c>
      <c r="C1735" s="1" t="str">
        <f t="shared" si="139"/>
        <v>Enero 28 de 2019</v>
      </c>
      <c r="D1735" s="3">
        <v>3150.58</v>
      </c>
      <c r="E1735" s="3">
        <v>0</v>
      </c>
      <c r="F1735" t="str">
        <f t="shared" si="135"/>
        <v>2019</v>
      </c>
      <c r="G1735" t="str">
        <f t="shared" si="136"/>
        <v>Enero</v>
      </c>
      <c r="H1735" t="str">
        <f t="shared" si="137"/>
        <v>28</v>
      </c>
    </row>
    <row r="1736" spans="1:8" x14ac:dyDescent="0.3">
      <c r="A1736" t="str">
        <f t="shared" si="138"/>
        <v>Enero de 2019</v>
      </c>
      <c r="B1736" s="1" t="s">
        <v>4116</v>
      </c>
      <c r="C1736" s="1" t="str">
        <f t="shared" si="139"/>
        <v>Enero 29 de 2019</v>
      </c>
      <c r="D1736" s="3">
        <v>3167.86</v>
      </c>
      <c r="E1736" s="3">
        <v>17.2800000000002</v>
      </c>
      <c r="F1736" t="str">
        <f t="shared" si="135"/>
        <v>2019</v>
      </c>
      <c r="G1736" t="str">
        <f t="shared" si="136"/>
        <v>Enero</v>
      </c>
      <c r="H1736" t="str">
        <f t="shared" si="137"/>
        <v>29</v>
      </c>
    </row>
    <row r="1737" spans="1:8" x14ac:dyDescent="0.3">
      <c r="A1737" t="str">
        <f t="shared" si="138"/>
        <v>Enero de 2019</v>
      </c>
      <c r="B1737" s="1" t="s">
        <v>4117</v>
      </c>
      <c r="C1737" s="1" t="str">
        <f t="shared" si="139"/>
        <v>Enero 30 de 2019</v>
      </c>
      <c r="D1737" s="3">
        <v>3157.52</v>
      </c>
      <c r="E1737" s="3">
        <v>-10.340000000000146</v>
      </c>
      <c r="F1737" t="str">
        <f t="shared" si="135"/>
        <v>2019</v>
      </c>
      <c r="G1737" t="str">
        <f t="shared" si="136"/>
        <v>Enero</v>
      </c>
      <c r="H1737" t="str">
        <f t="shared" si="137"/>
        <v>30</v>
      </c>
    </row>
    <row r="1738" spans="1:8" x14ac:dyDescent="0.3">
      <c r="A1738" t="str">
        <f t="shared" si="138"/>
        <v>Enero de 2019</v>
      </c>
      <c r="B1738" s="1" t="s">
        <v>4118</v>
      </c>
      <c r="C1738" s="1" t="str">
        <f t="shared" si="139"/>
        <v>Enero 31 de 2019</v>
      </c>
      <c r="D1738" s="3">
        <v>3163.46</v>
      </c>
      <c r="E1738" s="3">
        <v>5.9400000000000546</v>
      </c>
      <c r="F1738" t="str">
        <f t="shared" si="135"/>
        <v>2019</v>
      </c>
      <c r="G1738" t="str">
        <f t="shared" si="136"/>
        <v>Enero</v>
      </c>
      <c r="H1738" t="str">
        <f t="shared" si="137"/>
        <v>31</v>
      </c>
    </row>
    <row r="1739" spans="1:8" x14ac:dyDescent="0.3">
      <c r="A1739" t="str">
        <f t="shared" si="138"/>
        <v>Febrero de 2019</v>
      </c>
      <c r="B1739" s="1" t="s">
        <v>4119</v>
      </c>
      <c r="C1739" s="1" t="str">
        <f t="shared" si="139"/>
        <v>Febrero 1 de 2019</v>
      </c>
      <c r="D1739" s="3">
        <v>3115.7</v>
      </c>
      <c r="E1739" s="3">
        <v>-47.760000000000218</v>
      </c>
      <c r="F1739" t="str">
        <f t="shared" si="135"/>
        <v>2019</v>
      </c>
      <c r="G1739" t="str">
        <f t="shared" si="136"/>
        <v>Febrero</v>
      </c>
      <c r="H1739" t="str">
        <f t="shared" si="137"/>
        <v>1</v>
      </c>
    </row>
    <row r="1740" spans="1:8" x14ac:dyDescent="0.3">
      <c r="A1740" t="str">
        <f t="shared" si="138"/>
        <v>Febrero de 2019</v>
      </c>
      <c r="B1740" s="1" t="s">
        <v>4120</v>
      </c>
      <c r="C1740" s="1" t="str">
        <f t="shared" si="139"/>
        <v>Febrero 2 de 2019</v>
      </c>
      <c r="D1740" s="3">
        <v>3102.61</v>
      </c>
      <c r="E1740" s="3">
        <v>-13.089999999999691</v>
      </c>
      <c r="F1740" t="str">
        <f t="shared" si="135"/>
        <v>2019</v>
      </c>
      <c r="G1740" t="str">
        <f t="shared" si="136"/>
        <v>Febrero</v>
      </c>
      <c r="H1740" t="str">
        <f t="shared" si="137"/>
        <v>2</v>
      </c>
    </row>
    <row r="1741" spans="1:8" x14ac:dyDescent="0.3">
      <c r="A1741" t="str">
        <f t="shared" si="138"/>
        <v>Febrero de 2019</v>
      </c>
      <c r="B1741" s="1" t="s">
        <v>4121</v>
      </c>
      <c r="C1741" s="1" t="str">
        <f t="shared" si="139"/>
        <v>Febrero 3 de 2019</v>
      </c>
      <c r="D1741" s="3">
        <v>3102.61</v>
      </c>
      <c r="E1741" s="3">
        <v>0</v>
      </c>
      <c r="F1741" t="str">
        <f t="shared" si="135"/>
        <v>2019</v>
      </c>
      <c r="G1741" t="str">
        <f t="shared" si="136"/>
        <v>Febrero</v>
      </c>
      <c r="H1741" t="str">
        <f t="shared" si="137"/>
        <v>3</v>
      </c>
    </row>
    <row r="1742" spans="1:8" x14ac:dyDescent="0.3">
      <c r="A1742" t="str">
        <f t="shared" si="138"/>
        <v>Febrero de 2019</v>
      </c>
      <c r="B1742" s="1" t="s">
        <v>4122</v>
      </c>
      <c r="C1742" s="1" t="str">
        <f t="shared" si="139"/>
        <v>Febrero 4 de 2019</v>
      </c>
      <c r="D1742" s="3">
        <v>3102.61</v>
      </c>
      <c r="E1742" s="3">
        <v>0</v>
      </c>
      <c r="F1742" t="str">
        <f t="shared" si="135"/>
        <v>2019</v>
      </c>
      <c r="G1742" t="str">
        <f t="shared" si="136"/>
        <v>Febrero</v>
      </c>
      <c r="H1742" t="str">
        <f t="shared" si="137"/>
        <v>4</v>
      </c>
    </row>
    <row r="1743" spans="1:8" x14ac:dyDescent="0.3">
      <c r="A1743" t="str">
        <f t="shared" si="138"/>
        <v>Febrero de 2019</v>
      </c>
      <c r="B1743" s="1" t="s">
        <v>4123</v>
      </c>
      <c r="C1743" s="1" t="str">
        <f t="shared" si="139"/>
        <v>Febrero 5 de 2019</v>
      </c>
      <c r="D1743" s="3">
        <v>3089.4</v>
      </c>
      <c r="E1743" s="3">
        <v>-13.210000000000036</v>
      </c>
      <c r="F1743" t="str">
        <f t="shared" si="135"/>
        <v>2019</v>
      </c>
      <c r="G1743" t="str">
        <f t="shared" si="136"/>
        <v>Febrero</v>
      </c>
      <c r="H1743" t="str">
        <f t="shared" si="137"/>
        <v>5</v>
      </c>
    </row>
    <row r="1744" spans="1:8" x14ac:dyDescent="0.3">
      <c r="A1744" t="str">
        <f t="shared" si="138"/>
        <v>Febrero de 2019</v>
      </c>
      <c r="B1744" s="1" t="s">
        <v>4124</v>
      </c>
      <c r="C1744" s="1" t="str">
        <f t="shared" si="139"/>
        <v>Febrero 6 de 2019</v>
      </c>
      <c r="D1744" s="3">
        <v>3094.05</v>
      </c>
      <c r="E1744" s="3">
        <v>4.6500000000000909</v>
      </c>
      <c r="F1744" t="str">
        <f t="shared" si="135"/>
        <v>2019</v>
      </c>
      <c r="G1744" t="str">
        <f t="shared" si="136"/>
        <v>Febrero</v>
      </c>
      <c r="H1744" t="str">
        <f t="shared" si="137"/>
        <v>6</v>
      </c>
    </row>
    <row r="1745" spans="1:8" x14ac:dyDescent="0.3">
      <c r="A1745" t="str">
        <f t="shared" si="138"/>
        <v>Febrero de 2019</v>
      </c>
      <c r="B1745" s="1" t="s">
        <v>4125</v>
      </c>
      <c r="C1745" s="1" t="str">
        <f t="shared" si="139"/>
        <v>Febrero 7 de 2019</v>
      </c>
      <c r="D1745" s="3">
        <v>3108.54</v>
      </c>
      <c r="E1745" s="3">
        <v>14.489999999999782</v>
      </c>
      <c r="F1745" t="str">
        <f t="shared" si="135"/>
        <v>2019</v>
      </c>
      <c r="G1745" t="str">
        <f t="shared" si="136"/>
        <v>Febrero</v>
      </c>
      <c r="H1745" t="str">
        <f t="shared" si="137"/>
        <v>7</v>
      </c>
    </row>
    <row r="1746" spans="1:8" x14ac:dyDescent="0.3">
      <c r="A1746" t="str">
        <f t="shared" si="138"/>
        <v>Febrero de 2019</v>
      </c>
      <c r="B1746" s="1" t="s">
        <v>4126</v>
      </c>
      <c r="C1746" s="1" t="str">
        <f t="shared" si="139"/>
        <v>Febrero 8 de 2019</v>
      </c>
      <c r="D1746" s="3">
        <v>3110.46</v>
      </c>
      <c r="E1746" s="3">
        <v>1.9200000000000728</v>
      </c>
      <c r="F1746" t="str">
        <f t="shared" si="135"/>
        <v>2019</v>
      </c>
      <c r="G1746" t="str">
        <f t="shared" si="136"/>
        <v>Febrero</v>
      </c>
      <c r="H1746" t="str">
        <f t="shared" si="137"/>
        <v>8</v>
      </c>
    </row>
    <row r="1747" spans="1:8" x14ac:dyDescent="0.3">
      <c r="A1747" t="str">
        <f t="shared" si="138"/>
        <v>Febrero de 2019</v>
      </c>
      <c r="B1747" s="1" t="s">
        <v>4127</v>
      </c>
      <c r="C1747" s="1" t="str">
        <f t="shared" si="139"/>
        <v>Febrero 9 de 2019</v>
      </c>
      <c r="D1747" s="3">
        <v>3115.94</v>
      </c>
      <c r="E1747" s="3">
        <v>5.4800000000000182</v>
      </c>
      <c r="F1747" t="str">
        <f t="shared" si="135"/>
        <v>2019</v>
      </c>
      <c r="G1747" t="str">
        <f t="shared" si="136"/>
        <v>Febrero</v>
      </c>
      <c r="H1747" t="str">
        <f t="shared" si="137"/>
        <v>9</v>
      </c>
    </row>
    <row r="1748" spans="1:8" x14ac:dyDescent="0.3">
      <c r="A1748" t="str">
        <f t="shared" si="138"/>
        <v>Febrero de 2019</v>
      </c>
      <c r="B1748" s="1" t="s">
        <v>4128</v>
      </c>
      <c r="C1748" s="1" t="str">
        <f t="shared" si="139"/>
        <v>Febrero 10 de 2019</v>
      </c>
      <c r="D1748" s="3">
        <v>3115.94</v>
      </c>
      <c r="E1748" s="3">
        <v>0</v>
      </c>
      <c r="F1748" t="str">
        <f t="shared" si="135"/>
        <v>2019</v>
      </c>
      <c r="G1748" t="str">
        <f t="shared" si="136"/>
        <v>Febrero</v>
      </c>
      <c r="H1748" t="str">
        <f t="shared" si="137"/>
        <v>10</v>
      </c>
    </row>
    <row r="1749" spans="1:8" x14ac:dyDescent="0.3">
      <c r="A1749" t="str">
        <f t="shared" si="138"/>
        <v>Febrero de 2019</v>
      </c>
      <c r="B1749" s="1" t="s">
        <v>4129</v>
      </c>
      <c r="C1749" s="1" t="str">
        <f t="shared" si="139"/>
        <v>Febrero 11 de 2019</v>
      </c>
      <c r="D1749" s="3">
        <v>3115.94</v>
      </c>
      <c r="E1749" s="3">
        <v>0</v>
      </c>
      <c r="F1749" t="str">
        <f t="shared" si="135"/>
        <v>2019</v>
      </c>
      <c r="G1749" t="str">
        <f t="shared" si="136"/>
        <v>Febrero</v>
      </c>
      <c r="H1749" t="str">
        <f t="shared" si="137"/>
        <v>11</v>
      </c>
    </row>
    <row r="1750" spans="1:8" x14ac:dyDescent="0.3">
      <c r="A1750" t="str">
        <f t="shared" si="138"/>
        <v>Febrero de 2019</v>
      </c>
      <c r="B1750" s="1" t="s">
        <v>4130</v>
      </c>
      <c r="C1750" s="1" t="str">
        <f t="shared" si="139"/>
        <v>Febrero 12 de 2019</v>
      </c>
      <c r="D1750" s="3">
        <v>3132.61</v>
      </c>
      <c r="E1750" s="3">
        <v>16.670000000000073</v>
      </c>
      <c r="F1750" t="str">
        <f t="shared" si="135"/>
        <v>2019</v>
      </c>
      <c r="G1750" t="str">
        <f t="shared" si="136"/>
        <v>Febrero</v>
      </c>
      <c r="H1750" t="str">
        <f t="shared" si="137"/>
        <v>12</v>
      </c>
    </row>
    <row r="1751" spans="1:8" x14ac:dyDescent="0.3">
      <c r="A1751" t="str">
        <f t="shared" si="138"/>
        <v>Febrero de 2019</v>
      </c>
      <c r="B1751" s="1" t="s">
        <v>4131</v>
      </c>
      <c r="C1751" s="1" t="str">
        <f t="shared" si="139"/>
        <v>Febrero 13 de 2019</v>
      </c>
      <c r="D1751" s="3">
        <v>3131.1</v>
      </c>
      <c r="E1751" s="3">
        <v>-1.5100000000002183</v>
      </c>
      <c r="F1751" t="str">
        <f t="shared" si="135"/>
        <v>2019</v>
      </c>
      <c r="G1751" t="str">
        <f t="shared" si="136"/>
        <v>Febrero</v>
      </c>
      <c r="H1751" t="str">
        <f t="shared" si="137"/>
        <v>13</v>
      </c>
    </row>
    <row r="1752" spans="1:8" x14ac:dyDescent="0.3">
      <c r="A1752" t="str">
        <f t="shared" si="138"/>
        <v>Febrero de 2019</v>
      </c>
      <c r="B1752" s="1" t="s">
        <v>4132</v>
      </c>
      <c r="C1752" s="1" t="str">
        <f t="shared" si="139"/>
        <v>Febrero 14 de 2019</v>
      </c>
      <c r="D1752" s="3">
        <v>3135.56</v>
      </c>
      <c r="E1752" s="3">
        <v>4.4600000000000364</v>
      </c>
      <c r="F1752" t="str">
        <f t="shared" si="135"/>
        <v>2019</v>
      </c>
      <c r="G1752" t="str">
        <f t="shared" si="136"/>
        <v>Febrero</v>
      </c>
      <c r="H1752" t="str">
        <f t="shared" si="137"/>
        <v>14</v>
      </c>
    </row>
    <row r="1753" spans="1:8" x14ac:dyDescent="0.3">
      <c r="A1753" t="str">
        <f t="shared" si="138"/>
        <v>Febrero de 2019</v>
      </c>
      <c r="B1753" s="1" t="s">
        <v>4133</v>
      </c>
      <c r="C1753" s="1" t="str">
        <f t="shared" si="139"/>
        <v>Febrero 15 de 2019</v>
      </c>
      <c r="D1753" s="3">
        <v>3155.27</v>
      </c>
      <c r="E1753" s="3">
        <v>19.710000000000036</v>
      </c>
      <c r="F1753" t="str">
        <f t="shared" si="135"/>
        <v>2019</v>
      </c>
      <c r="G1753" t="str">
        <f t="shared" si="136"/>
        <v>Febrero</v>
      </c>
      <c r="H1753" t="str">
        <f t="shared" si="137"/>
        <v>15</v>
      </c>
    </row>
    <row r="1754" spans="1:8" x14ac:dyDescent="0.3">
      <c r="A1754" t="str">
        <f t="shared" si="138"/>
        <v>Febrero de 2019</v>
      </c>
      <c r="B1754" s="1" t="s">
        <v>4134</v>
      </c>
      <c r="C1754" s="1" t="str">
        <f t="shared" si="139"/>
        <v>Febrero 16 de 2019</v>
      </c>
      <c r="D1754" s="3">
        <v>3141.4</v>
      </c>
      <c r="E1754" s="3">
        <v>-13.869999999999891</v>
      </c>
      <c r="F1754" t="str">
        <f t="shared" si="135"/>
        <v>2019</v>
      </c>
      <c r="G1754" t="str">
        <f t="shared" si="136"/>
        <v>Febrero</v>
      </c>
      <c r="H1754" t="str">
        <f t="shared" si="137"/>
        <v>16</v>
      </c>
    </row>
    <row r="1755" spans="1:8" x14ac:dyDescent="0.3">
      <c r="A1755" t="str">
        <f t="shared" si="138"/>
        <v>Febrero de 2019</v>
      </c>
      <c r="B1755" s="1" t="s">
        <v>4135</v>
      </c>
      <c r="C1755" s="1" t="str">
        <f t="shared" si="139"/>
        <v>Febrero 17 de 2019</v>
      </c>
      <c r="D1755" s="3">
        <v>3141.4</v>
      </c>
      <c r="E1755" s="3">
        <v>0</v>
      </c>
      <c r="F1755" t="str">
        <f t="shared" si="135"/>
        <v>2019</v>
      </c>
      <c r="G1755" t="str">
        <f t="shared" si="136"/>
        <v>Febrero</v>
      </c>
      <c r="H1755" t="str">
        <f t="shared" si="137"/>
        <v>17</v>
      </c>
    </row>
    <row r="1756" spans="1:8" x14ac:dyDescent="0.3">
      <c r="A1756" t="str">
        <f t="shared" si="138"/>
        <v>Febrero de 2019</v>
      </c>
      <c r="B1756" s="1" t="s">
        <v>4136</v>
      </c>
      <c r="C1756" s="1" t="str">
        <f t="shared" si="139"/>
        <v>Febrero 18 de 2019</v>
      </c>
      <c r="D1756" s="3">
        <v>3141.4</v>
      </c>
      <c r="E1756" s="3">
        <v>0</v>
      </c>
      <c r="F1756" t="str">
        <f t="shared" si="135"/>
        <v>2019</v>
      </c>
      <c r="G1756" t="str">
        <f t="shared" si="136"/>
        <v>Febrero</v>
      </c>
      <c r="H1756" t="str">
        <f t="shared" si="137"/>
        <v>18</v>
      </c>
    </row>
    <row r="1757" spans="1:8" x14ac:dyDescent="0.3">
      <c r="A1757" t="str">
        <f t="shared" si="138"/>
        <v>Febrero de 2019</v>
      </c>
      <c r="B1757" s="1" t="s">
        <v>4137</v>
      </c>
      <c r="C1757" s="1" t="str">
        <f t="shared" si="139"/>
        <v>Febrero 19 de 2019</v>
      </c>
      <c r="D1757" s="3">
        <v>3141.4</v>
      </c>
      <c r="E1757" s="3">
        <v>0</v>
      </c>
      <c r="F1757" t="str">
        <f t="shared" si="135"/>
        <v>2019</v>
      </c>
      <c r="G1757" t="str">
        <f t="shared" si="136"/>
        <v>Febrero</v>
      </c>
      <c r="H1757" t="str">
        <f t="shared" si="137"/>
        <v>19</v>
      </c>
    </row>
    <row r="1758" spans="1:8" x14ac:dyDescent="0.3">
      <c r="A1758" t="str">
        <f t="shared" si="138"/>
        <v>Febrero de 2019</v>
      </c>
      <c r="B1758" s="1" t="s">
        <v>4138</v>
      </c>
      <c r="C1758" s="1" t="str">
        <f t="shared" si="139"/>
        <v>Febrero 20 de 2019</v>
      </c>
      <c r="D1758" s="3">
        <v>3118.36</v>
      </c>
      <c r="E1758" s="3">
        <v>-23.039999999999964</v>
      </c>
      <c r="F1758" t="str">
        <f t="shared" si="135"/>
        <v>2019</v>
      </c>
      <c r="G1758" t="str">
        <f t="shared" si="136"/>
        <v>Febrero</v>
      </c>
      <c r="H1758" t="str">
        <f t="shared" si="137"/>
        <v>20</v>
      </c>
    </row>
    <row r="1759" spans="1:8" x14ac:dyDescent="0.3">
      <c r="A1759" t="str">
        <f t="shared" si="138"/>
        <v>Febrero de 2019</v>
      </c>
      <c r="B1759" s="1" t="s">
        <v>4139</v>
      </c>
      <c r="C1759" s="1" t="str">
        <f t="shared" si="139"/>
        <v>Febrero 21 de 2019</v>
      </c>
      <c r="D1759" s="3">
        <v>3112.18</v>
      </c>
      <c r="E1759" s="3">
        <v>-6.180000000000291</v>
      </c>
      <c r="F1759" t="str">
        <f t="shared" si="135"/>
        <v>2019</v>
      </c>
      <c r="G1759" t="str">
        <f t="shared" si="136"/>
        <v>Febrero</v>
      </c>
      <c r="H1759" t="str">
        <f t="shared" si="137"/>
        <v>21</v>
      </c>
    </row>
    <row r="1760" spans="1:8" x14ac:dyDescent="0.3">
      <c r="A1760" t="str">
        <f t="shared" si="138"/>
        <v>Febrero de 2019</v>
      </c>
      <c r="B1760" s="1" t="s">
        <v>4140</v>
      </c>
      <c r="C1760" s="1" t="str">
        <f t="shared" si="139"/>
        <v>Febrero 22 de 2019</v>
      </c>
      <c r="D1760" s="3">
        <v>3119.42</v>
      </c>
      <c r="E1760" s="3">
        <v>7.2400000000002365</v>
      </c>
      <c r="F1760" t="str">
        <f t="shared" si="135"/>
        <v>2019</v>
      </c>
      <c r="G1760" t="str">
        <f t="shared" si="136"/>
        <v>Febrero</v>
      </c>
      <c r="H1760" t="str">
        <f t="shared" si="137"/>
        <v>22</v>
      </c>
    </row>
    <row r="1761" spans="1:8" x14ac:dyDescent="0.3">
      <c r="A1761" t="str">
        <f t="shared" si="138"/>
        <v>Febrero de 2019</v>
      </c>
      <c r="B1761" s="1" t="s">
        <v>4141</v>
      </c>
      <c r="C1761" s="1" t="str">
        <f t="shared" si="139"/>
        <v>Febrero 23 de 2019</v>
      </c>
      <c r="D1761" s="3">
        <v>3110.29</v>
      </c>
      <c r="E1761" s="3">
        <v>-9.1300000000001091</v>
      </c>
      <c r="F1761" t="str">
        <f t="shared" si="135"/>
        <v>2019</v>
      </c>
      <c r="G1761" t="str">
        <f t="shared" si="136"/>
        <v>Febrero</v>
      </c>
      <c r="H1761" t="str">
        <f t="shared" si="137"/>
        <v>23</v>
      </c>
    </row>
    <row r="1762" spans="1:8" x14ac:dyDescent="0.3">
      <c r="A1762" t="str">
        <f t="shared" si="138"/>
        <v>Febrero de 2019</v>
      </c>
      <c r="B1762" s="1" t="s">
        <v>4142</v>
      </c>
      <c r="C1762" s="1" t="str">
        <f t="shared" si="139"/>
        <v>Febrero 24 de 2019</v>
      </c>
      <c r="D1762" s="3">
        <v>3110.29</v>
      </c>
      <c r="E1762" s="3">
        <v>0</v>
      </c>
      <c r="F1762" t="str">
        <f t="shared" si="135"/>
        <v>2019</v>
      </c>
      <c r="G1762" t="str">
        <f t="shared" si="136"/>
        <v>Febrero</v>
      </c>
      <c r="H1762" t="str">
        <f t="shared" si="137"/>
        <v>24</v>
      </c>
    </row>
    <row r="1763" spans="1:8" x14ac:dyDescent="0.3">
      <c r="A1763" t="str">
        <f t="shared" si="138"/>
        <v>Febrero de 2019</v>
      </c>
      <c r="B1763" s="1" t="s">
        <v>4143</v>
      </c>
      <c r="C1763" s="1" t="str">
        <f t="shared" si="139"/>
        <v>Febrero 25 de 2019</v>
      </c>
      <c r="D1763" s="3">
        <v>3110.29</v>
      </c>
      <c r="E1763" s="3">
        <v>0</v>
      </c>
      <c r="F1763" t="str">
        <f t="shared" si="135"/>
        <v>2019</v>
      </c>
      <c r="G1763" t="str">
        <f t="shared" si="136"/>
        <v>Febrero</v>
      </c>
      <c r="H1763" t="str">
        <f t="shared" si="137"/>
        <v>25</v>
      </c>
    </row>
    <row r="1764" spans="1:8" x14ac:dyDescent="0.3">
      <c r="A1764" t="str">
        <f t="shared" si="138"/>
        <v>Febrero de 2019</v>
      </c>
      <c r="B1764" s="1" t="s">
        <v>4144</v>
      </c>
      <c r="C1764" s="1" t="str">
        <f t="shared" si="139"/>
        <v>Febrero 26 de 2019</v>
      </c>
      <c r="D1764" s="3">
        <v>3101.41</v>
      </c>
      <c r="E1764" s="3">
        <v>-8.8800000000001091</v>
      </c>
      <c r="F1764" t="str">
        <f t="shared" si="135"/>
        <v>2019</v>
      </c>
      <c r="G1764" t="str">
        <f t="shared" si="136"/>
        <v>Febrero</v>
      </c>
      <c r="H1764" t="str">
        <f t="shared" si="137"/>
        <v>26</v>
      </c>
    </row>
    <row r="1765" spans="1:8" x14ac:dyDescent="0.3">
      <c r="A1765" t="str">
        <f t="shared" si="138"/>
        <v>Febrero de 2019</v>
      </c>
      <c r="B1765" s="1" t="s">
        <v>4145</v>
      </c>
      <c r="C1765" s="1" t="str">
        <f t="shared" si="139"/>
        <v>Febrero 27 de 2019</v>
      </c>
      <c r="D1765" s="3">
        <v>3095.29</v>
      </c>
      <c r="E1765" s="3">
        <v>-6.1199999999998909</v>
      </c>
      <c r="F1765" t="str">
        <f t="shared" si="135"/>
        <v>2019</v>
      </c>
      <c r="G1765" t="str">
        <f t="shared" si="136"/>
        <v>Febrero</v>
      </c>
      <c r="H1765" t="str">
        <f t="shared" si="137"/>
        <v>27</v>
      </c>
    </row>
    <row r="1766" spans="1:8" x14ac:dyDescent="0.3">
      <c r="A1766" t="str">
        <f t="shared" si="138"/>
        <v>Febrero de 2019</v>
      </c>
      <c r="B1766" s="1" t="s">
        <v>4146</v>
      </c>
      <c r="C1766" s="1" t="str">
        <f t="shared" si="139"/>
        <v>Febrero 28 de 2019</v>
      </c>
      <c r="D1766" s="3">
        <v>3072.01</v>
      </c>
      <c r="E1766" s="3">
        <v>-23.279999999999745</v>
      </c>
      <c r="F1766" t="str">
        <f t="shared" si="135"/>
        <v>2019</v>
      </c>
      <c r="G1766" t="str">
        <f t="shared" si="136"/>
        <v>Febrero</v>
      </c>
      <c r="H1766" t="str">
        <f t="shared" si="137"/>
        <v>28</v>
      </c>
    </row>
    <row r="1767" spans="1:8" x14ac:dyDescent="0.3">
      <c r="A1767" t="str">
        <f t="shared" si="138"/>
        <v>Marzo de 2019</v>
      </c>
      <c r="B1767" s="1" t="s">
        <v>4147</v>
      </c>
      <c r="C1767" s="1" t="str">
        <f t="shared" si="139"/>
        <v>Marzo 1 de 2019</v>
      </c>
      <c r="D1767" s="3">
        <v>3077.35</v>
      </c>
      <c r="E1767" s="3">
        <v>5.3399999999996908</v>
      </c>
      <c r="F1767" t="str">
        <f t="shared" si="135"/>
        <v>2019</v>
      </c>
      <c r="G1767" t="str">
        <f t="shared" si="136"/>
        <v>Marzo</v>
      </c>
      <c r="H1767" t="str">
        <f t="shared" si="137"/>
        <v>1</v>
      </c>
    </row>
    <row r="1768" spans="1:8" x14ac:dyDescent="0.3">
      <c r="A1768" t="str">
        <f t="shared" si="138"/>
        <v>Marzo de 2019</v>
      </c>
      <c r="B1768" s="1" t="s">
        <v>4148</v>
      </c>
      <c r="C1768" s="1" t="str">
        <f t="shared" si="139"/>
        <v>Marzo 2 de 2019</v>
      </c>
      <c r="D1768" s="3">
        <v>3091.49</v>
      </c>
      <c r="E1768" s="3">
        <v>14.139999999999873</v>
      </c>
      <c r="F1768" t="str">
        <f t="shared" si="135"/>
        <v>2019</v>
      </c>
      <c r="G1768" t="str">
        <f t="shared" si="136"/>
        <v>Marzo</v>
      </c>
      <c r="H1768" t="str">
        <f t="shared" si="137"/>
        <v>2</v>
      </c>
    </row>
    <row r="1769" spans="1:8" x14ac:dyDescent="0.3">
      <c r="A1769" t="str">
        <f t="shared" si="138"/>
        <v>Marzo de 2019</v>
      </c>
      <c r="B1769" s="1" t="s">
        <v>4149</v>
      </c>
      <c r="C1769" s="1" t="str">
        <f t="shared" si="139"/>
        <v>Marzo 3 de 2019</v>
      </c>
      <c r="D1769" s="3">
        <v>3091.49</v>
      </c>
      <c r="E1769" s="3">
        <v>0</v>
      </c>
      <c r="F1769" t="str">
        <f t="shared" si="135"/>
        <v>2019</v>
      </c>
      <c r="G1769" t="str">
        <f t="shared" si="136"/>
        <v>Marzo</v>
      </c>
      <c r="H1769" t="str">
        <f t="shared" si="137"/>
        <v>3</v>
      </c>
    </row>
    <row r="1770" spans="1:8" x14ac:dyDescent="0.3">
      <c r="A1770" t="str">
        <f t="shared" si="138"/>
        <v>Marzo de 2019</v>
      </c>
      <c r="B1770" s="1" t="s">
        <v>4150</v>
      </c>
      <c r="C1770" s="1" t="str">
        <f t="shared" si="139"/>
        <v>Marzo 4 de 2019</v>
      </c>
      <c r="D1770" s="3">
        <v>3091.49</v>
      </c>
      <c r="E1770" s="3">
        <v>0</v>
      </c>
      <c r="F1770" t="str">
        <f t="shared" si="135"/>
        <v>2019</v>
      </c>
      <c r="G1770" t="str">
        <f t="shared" si="136"/>
        <v>Marzo</v>
      </c>
      <c r="H1770" t="str">
        <f t="shared" si="137"/>
        <v>4</v>
      </c>
    </row>
    <row r="1771" spans="1:8" x14ac:dyDescent="0.3">
      <c r="A1771" t="str">
        <f t="shared" si="138"/>
        <v>Marzo de 2019</v>
      </c>
      <c r="B1771" s="1" t="s">
        <v>4151</v>
      </c>
      <c r="C1771" s="1" t="str">
        <f t="shared" si="139"/>
        <v>Marzo 5 de 2019</v>
      </c>
      <c r="D1771" s="3">
        <v>3093.79</v>
      </c>
      <c r="E1771" s="3">
        <v>2.3000000000001819</v>
      </c>
      <c r="F1771" t="str">
        <f t="shared" si="135"/>
        <v>2019</v>
      </c>
      <c r="G1771" t="str">
        <f t="shared" si="136"/>
        <v>Marzo</v>
      </c>
      <c r="H1771" t="str">
        <f t="shared" si="137"/>
        <v>5</v>
      </c>
    </row>
    <row r="1772" spans="1:8" x14ac:dyDescent="0.3">
      <c r="A1772" t="str">
        <f t="shared" si="138"/>
        <v>Marzo de 2019</v>
      </c>
      <c r="B1772" s="1" t="s">
        <v>4152</v>
      </c>
      <c r="C1772" s="1" t="str">
        <f t="shared" si="139"/>
        <v>Marzo 6 de 2019</v>
      </c>
      <c r="D1772" s="3">
        <v>3099.12</v>
      </c>
      <c r="E1772" s="3">
        <v>5.3299999999999272</v>
      </c>
      <c r="F1772" t="str">
        <f t="shared" si="135"/>
        <v>2019</v>
      </c>
      <c r="G1772" t="str">
        <f t="shared" si="136"/>
        <v>Marzo</v>
      </c>
      <c r="H1772" t="str">
        <f t="shared" si="137"/>
        <v>6</v>
      </c>
    </row>
    <row r="1773" spans="1:8" x14ac:dyDescent="0.3">
      <c r="A1773" t="str">
        <f t="shared" si="138"/>
        <v>Marzo de 2019</v>
      </c>
      <c r="B1773" s="1" t="s">
        <v>4153</v>
      </c>
      <c r="C1773" s="1" t="str">
        <f t="shared" si="139"/>
        <v>Marzo 7 de 2019</v>
      </c>
      <c r="D1773" s="3">
        <v>3106.16</v>
      </c>
      <c r="E1773" s="3">
        <v>7.0399999999999636</v>
      </c>
      <c r="F1773" t="str">
        <f t="shared" si="135"/>
        <v>2019</v>
      </c>
      <c r="G1773" t="str">
        <f t="shared" si="136"/>
        <v>Marzo</v>
      </c>
      <c r="H1773" t="str">
        <f t="shared" si="137"/>
        <v>7</v>
      </c>
    </row>
    <row r="1774" spans="1:8" x14ac:dyDescent="0.3">
      <c r="A1774" t="str">
        <f t="shared" si="138"/>
        <v>Marzo de 2019</v>
      </c>
      <c r="B1774" s="1" t="s">
        <v>4154</v>
      </c>
      <c r="C1774" s="1" t="str">
        <f t="shared" si="139"/>
        <v>Marzo 8 de 2019</v>
      </c>
      <c r="D1774" s="3">
        <v>3120.04</v>
      </c>
      <c r="E1774" s="3">
        <v>13.880000000000109</v>
      </c>
      <c r="F1774" t="str">
        <f t="shared" si="135"/>
        <v>2019</v>
      </c>
      <c r="G1774" t="str">
        <f t="shared" si="136"/>
        <v>Marzo</v>
      </c>
      <c r="H1774" t="str">
        <f t="shared" si="137"/>
        <v>8</v>
      </c>
    </row>
    <row r="1775" spans="1:8" x14ac:dyDescent="0.3">
      <c r="A1775" t="str">
        <f t="shared" si="138"/>
        <v>Marzo de 2019</v>
      </c>
      <c r="B1775" s="1" t="s">
        <v>4155</v>
      </c>
      <c r="C1775" s="1" t="str">
        <f t="shared" si="139"/>
        <v>Marzo 9 de 2019</v>
      </c>
      <c r="D1775" s="3">
        <v>3162.4</v>
      </c>
      <c r="E1775" s="3">
        <v>42.360000000000127</v>
      </c>
      <c r="F1775" t="str">
        <f t="shared" si="135"/>
        <v>2019</v>
      </c>
      <c r="G1775" t="str">
        <f t="shared" si="136"/>
        <v>Marzo</v>
      </c>
      <c r="H1775" t="str">
        <f t="shared" si="137"/>
        <v>9</v>
      </c>
    </row>
    <row r="1776" spans="1:8" x14ac:dyDescent="0.3">
      <c r="A1776" t="str">
        <f t="shared" si="138"/>
        <v>Marzo de 2019</v>
      </c>
      <c r="B1776" s="1" t="s">
        <v>4156</v>
      </c>
      <c r="C1776" s="1" t="str">
        <f t="shared" si="139"/>
        <v>Marzo 10 de 2019</v>
      </c>
      <c r="D1776" s="3">
        <v>3162.4</v>
      </c>
      <c r="E1776" s="3">
        <v>0</v>
      </c>
      <c r="F1776" t="str">
        <f t="shared" si="135"/>
        <v>2019</v>
      </c>
      <c r="G1776" t="str">
        <f t="shared" si="136"/>
        <v>Marzo</v>
      </c>
      <c r="H1776" t="str">
        <f t="shared" si="137"/>
        <v>10</v>
      </c>
    </row>
    <row r="1777" spans="1:8" x14ac:dyDescent="0.3">
      <c r="A1777" t="str">
        <f t="shared" si="138"/>
        <v>Marzo de 2019</v>
      </c>
      <c r="B1777" s="1" t="s">
        <v>4157</v>
      </c>
      <c r="C1777" s="1" t="str">
        <f t="shared" si="139"/>
        <v>Marzo 11 de 2019</v>
      </c>
      <c r="D1777" s="3">
        <v>3162.4</v>
      </c>
      <c r="E1777" s="3">
        <v>0</v>
      </c>
      <c r="F1777" t="str">
        <f t="shared" si="135"/>
        <v>2019</v>
      </c>
      <c r="G1777" t="str">
        <f t="shared" si="136"/>
        <v>Marzo</v>
      </c>
      <c r="H1777" t="str">
        <f t="shared" si="137"/>
        <v>11</v>
      </c>
    </row>
    <row r="1778" spans="1:8" x14ac:dyDescent="0.3">
      <c r="A1778" t="str">
        <f t="shared" si="138"/>
        <v>Marzo de 2019</v>
      </c>
      <c r="B1778" s="1" t="s">
        <v>4158</v>
      </c>
      <c r="C1778" s="1" t="str">
        <f t="shared" si="139"/>
        <v>Marzo 12 de 2019</v>
      </c>
      <c r="D1778" s="3">
        <v>3168.35</v>
      </c>
      <c r="E1778" s="3">
        <v>5.9499999999998181</v>
      </c>
      <c r="F1778" t="str">
        <f t="shared" si="135"/>
        <v>2019</v>
      </c>
      <c r="G1778" t="str">
        <f t="shared" si="136"/>
        <v>Marzo</v>
      </c>
      <c r="H1778" t="str">
        <f t="shared" si="137"/>
        <v>12</v>
      </c>
    </row>
    <row r="1779" spans="1:8" x14ac:dyDescent="0.3">
      <c r="A1779" t="str">
        <f t="shared" si="138"/>
        <v>Marzo de 2019</v>
      </c>
      <c r="B1779" s="1" t="s">
        <v>4159</v>
      </c>
      <c r="C1779" s="1" t="str">
        <f t="shared" si="139"/>
        <v>Marzo 13 de 2019</v>
      </c>
      <c r="D1779" s="3">
        <v>3153.2</v>
      </c>
      <c r="E1779" s="3">
        <v>-15.150000000000091</v>
      </c>
      <c r="F1779" t="str">
        <f t="shared" si="135"/>
        <v>2019</v>
      </c>
      <c r="G1779" t="str">
        <f t="shared" si="136"/>
        <v>Marzo</v>
      </c>
      <c r="H1779" t="str">
        <f t="shared" si="137"/>
        <v>13</v>
      </c>
    </row>
    <row r="1780" spans="1:8" x14ac:dyDescent="0.3">
      <c r="A1780" t="str">
        <f t="shared" si="138"/>
        <v>Marzo de 2019</v>
      </c>
      <c r="B1780" s="1" t="s">
        <v>4160</v>
      </c>
      <c r="C1780" s="1" t="str">
        <f t="shared" si="139"/>
        <v>Marzo 14 de 2019</v>
      </c>
      <c r="D1780" s="3">
        <v>3145.53</v>
      </c>
      <c r="E1780" s="3">
        <v>-7.669999999999618</v>
      </c>
      <c r="F1780" t="str">
        <f t="shared" si="135"/>
        <v>2019</v>
      </c>
      <c r="G1780" t="str">
        <f t="shared" si="136"/>
        <v>Marzo</v>
      </c>
      <c r="H1780" t="str">
        <f t="shared" si="137"/>
        <v>14</v>
      </c>
    </row>
    <row r="1781" spans="1:8" x14ac:dyDescent="0.3">
      <c r="A1781" t="str">
        <f t="shared" si="138"/>
        <v>Marzo de 2019</v>
      </c>
      <c r="B1781" s="1" t="s">
        <v>4161</v>
      </c>
      <c r="C1781" s="1" t="str">
        <f t="shared" si="139"/>
        <v>Marzo 15 de 2019</v>
      </c>
      <c r="D1781" s="3">
        <v>3144.42</v>
      </c>
      <c r="E1781" s="3">
        <v>-1.1100000000001273</v>
      </c>
      <c r="F1781" t="str">
        <f t="shared" si="135"/>
        <v>2019</v>
      </c>
      <c r="G1781" t="str">
        <f t="shared" si="136"/>
        <v>Marzo</v>
      </c>
      <c r="H1781" t="str">
        <f t="shared" si="137"/>
        <v>15</v>
      </c>
    </row>
    <row r="1782" spans="1:8" x14ac:dyDescent="0.3">
      <c r="A1782" t="str">
        <f t="shared" si="138"/>
        <v>Marzo de 2019</v>
      </c>
      <c r="B1782" s="1" t="s">
        <v>4162</v>
      </c>
      <c r="C1782" s="1" t="str">
        <f t="shared" si="139"/>
        <v>Marzo 16 de 2019</v>
      </c>
      <c r="D1782" s="3">
        <v>3123.28</v>
      </c>
      <c r="E1782" s="3">
        <v>-21.139999999999873</v>
      </c>
      <c r="F1782" t="str">
        <f t="shared" si="135"/>
        <v>2019</v>
      </c>
      <c r="G1782" t="str">
        <f t="shared" si="136"/>
        <v>Marzo</v>
      </c>
      <c r="H1782" t="str">
        <f t="shared" si="137"/>
        <v>16</v>
      </c>
    </row>
    <row r="1783" spans="1:8" x14ac:dyDescent="0.3">
      <c r="A1783" t="str">
        <f t="shared" si="138"/>
        <v>Marzo de 2019</v>
      </c>
      <c r="B1783" s="1" t="s">
        <v>4163</v>
      </c>
      <c r="C1783" s="1" t="str">
        <f t="shared" si="139"/>
        <v>Marzo 17 de 2019</v>
      </c>
      <c r="D1783" s="3">
        <v>3123.28</v>
      </c>
      <c r="E1783" s="3">
        <v>0</v>
      </c>
      <c r="F1783" t="str">
        <f t="shared" si="135"/>
        <v>2019</v>
      </c>
      <c r="G1783" t="str">
        <f t="shared" si="136"/>
        <v>Marzo</v>
      </c>
      <c r="H1783" t="str">
        <f t="shared" si="137"/>
        <v>17</v>
      </c>
    </row>
    <row r="1784" spans="1:8" x14ac:dyDescent="0.3">
      <c r="A1784" t="str">
        <f t="shared" si="138"/>
        <v>Marzo de 2019</v>
      </c>
      <c r="B1784" s="1" t="s">
        <v>4164</v>
      </c>
      <c r="C1784" s="1" t="str">
        <f t="shared" si="139"/>
        <v>Marzo 18 de 2019</v>
      </c>
      <c r="D1784" s="3">
        <v>3123.28</v>
      </c>
      <c r="E1784" s="3">
        <v>0</v>
      </c>
      <c r="F1784" t="str">
        <f t="shared" si="135"/>
        <v>2019</v>
      </c>
      <c r="G1784" t="str">
        <f t="shared" si="136"/>
        <v>Marzo</v>
      </c>
      <c r="H1784" t="str">
        <f t="shared" si="137"/>
        <v>18</v>
      </c>
    </row>
    <row r="1785" spans="1:8" x14ac:dyDescent="0.3">
      <c r="A1785" t="str">
        <f t="shared" si="138"/>
        <v>Marzo de 2019</v>
      </c>
      <c r="B1785" s="1" t="s">
        <v>4165</v>
      </c>
      <c r="C1785" s="1" t="str">
        <f t="shared" si="139"/>
        <v>Marzo 19 de 2019</v>
      </c>
      <c r="D1785" s="3">
        <v>3102.25</v>
      </c>
      <c r="E1785" s="3">
        <v>-21.0300000000002</v>
      </c>
      <c r="F1785" t="str">
        <f t="shared" si="135"/>
        <v>2019</v>
      </c>
      <c r="G1785" t="str">
        <f t="shared" si="136"/>
        <v>Marzo</v>
      </c>
      <c r="H1785" t="str">
        <f t="shared" si="137"/>
        <v>19</v>
      </c>
    </row>
    <row r="1786" spans="1:8" x14ac:dyDescent="0.3">
      <c r="A1786" t="str">
        <f t="shared" si="138"/>
        <v>Marzo de 2019</v>
      </c>
      <c r="B1786" s="1" t="s">
        <v>4166</v>
      </c>
      <c r="C1786" s="1" t="str">
        <f t="shared" si="139"/>
        <v>Marzo 20 de 2019</v>
      </c>
      <c r="D1786" s="3">
        <v>3095.39</v>
      </c>
      <c r="E1786" s="3">
        <v>-6.8600000000001273</v>
      </c>
      <c r="F1786" t="str">
        <f t="shared" si="135"/>
        <v>2019</v>
      </c>
      <c r="G1786" t="str">
        <f t="shared" si="136"/>
        <v>Marzo</v>
      </c>
      <c r="H1786" t="str">
        <f t="shared" si="137"/>
        <v>20</v>
      </c>
    </row>
    <row r="1787" spans="1:8" x14ac:dyDescent="0.3">
      <c r="A1787" t="str">
        <f t="shared" si="138"/>
        <v>Marzo de 2019</v>
      </c>
      <c r="B1787" s="1" t="s">
        <v>4167</v>
      </c>
      <c r="C1787" s="1" t="str">
        <f t="shared" si="139"/>
        <v>Marzo 21 de 2019</v>
      </c>
      <c r="D1787" s="3">
        <v>3092.39</v>
      </c>
      <c r="E1787" s="3">
        <v>-3</v>
      </c>
      <c r="F1787" t="str">
        <f t="shared" si="135"/>
        <v>2019</v>
      </c>
      <c r="G1787" t="str">
        <f t="shared" si="136"/>
        <v>Marzo</v>
      </c>
      <c r="H1787" t="str">
        <f t="shared" si="137"/>
        <v>21</v>
      </c>
    </row>
    <row r="1788" spans="1:8" x14ac:dyDescent="0.3">
      <c r="A1788" t="str">
        <f t="shared" si="138"/>
        <v>Marzo de 2019</v>
      </c>
      <c r="B1788" s="1" t="s">
        <v>4168</v>
      </c>
      <c r="C1788" s="1" t="str">
        <f t="shared" si="139"/>
        <v>Marzo 22 de 2019</v>
      </c>
      <c r="D1788" s="3">
        <v>3082.45</v>
      </c>
      <c r="E1788" s="3">
        <v>-9.9400000000000546</v>
      </c>
      <c r="F1788" t="str">
        <f t="shared" si="135"/>
        <v>2019</v>
      </c>
      <c r="G1788" t="str">
        <f t="shared" si="136"/>
        <v>Marzo</v>
      </c>
      <c r="H1788" t="str">
        <f t="shared" si="137"/>
        <v>22</v>
      </c>
    </row>
    <row r="1789" spans="1:8" x14ac:dyDescent="0.3">
      <c r="A1789" t="str">
        <f t="shared" si="138"/>
        <v>Marzo de 2019</v>
      </c>
      <c r="B1789" s="1" t="s">
        <v>4169</v>
      </c>
      <c r="C1789" s="1" t="str">
        <f t="shared" si="139"/>
        <v>Marzo 23 de 2019</v>
      </c>
      <c r="D1789" s="3">
        <v>3126.19</v>
      </c>
      <c r="E1789" s="3">
        <v>43.740000000000236</v>
      </c>
      <c r="F1789" t="str">
        <f t="shared" si="135"/>
        <v>2019</v>
      </c>
      <c r="G1789" t="str">
        <f t="shared" si="136"/>
        <v>Marzo</v>
      </c>
      <c r="H1789" t="str">
        <f t="shared" si="137"/>
        <v>23</v>
      </c>
    </row>
    <row r="1790" spans="1:8" x14ac:dyDescent="0.3">
      <c r="A1790" t="str">
        <f t="shared" si="138"/>
        <v>Marzo de 2019</v>
      </c>
      <c r="B1790" s="1" t="s">
        <v>4170</v>
      </c>
      <c r="C1790" s="1" t="str">
        <f t="shared" si="139"/>
        <v>Marzo 24 de 2019</v>
      </c>
      <c r="D1790" s="3">
        <v>3126.19</v>
      </c>
      <c r="E1790" s="3">
        <v>0</v>
      </c>
      <c r="F1790" t="str">
        <f t="shared" si="135"/>
        <v>2019</v>
      </c>
      <c r="G1790" t="str">
        <f t="shared" si="136"/>
        <v>Marzo</v>
      </c>
      <c r="H1790" t="str">
        <f t="shared" si="137"/>
        <v>24</v>
      </c>
    </row>
    <row r="1791" spans="1:8" x14ac:dyDescent="0.3">
      <c r="A1791" t="str">
        <f t="shared" si="138"/>
        <v>Marzo de 2019</v>
      </c>
      <c r="B1791" s="1" t="s">
        <v>4171</v>
      </c>
      <c r="C1791" s="1" t="str">
        <f t="shared" si="139"/>
        <v>Marzo 25 de 2019</v>
      </c>
      <c r="D1791" s="3">
        <v>3126.19</v>
      </c>
      <c r="E1791" s="3">
        <v>0</v>
      </c>
      <c r="F1791" t="str">
        <f t="shared" si="135"/>
        <v>2019</v>
      </c>
      <c r="G1791" t="str">
        <f t="shared" si="136"/>
        <v>Marzo</v>
      </c>
      <c r="H1791" t="str">
        <f t="shared" si="137"/>
        <v>25</v>
      </c>
    </row>
    <row r="1792" spans="1:8" x14ac:dyDescent="0.3">
      <c r="A1792" t="str">
        <f t="shared" si="138"/>
        <v>Marzo de 2019</v>
      </c>
      <c r="B1792" s="1" t="s">
        <v>4172</v>
      </c>
      <c r="C1792" s="1" t="str">
        <f t="shared" si="139"/>
        <v>Marzo 26 de 2019</v>
      </c>
      <c r="D1792" s="3">
        <v>3126.19</v>
      </c>
      <c r="E1792" s="3">
        <v>0</v>
      </c>
      <c r="F1792" t="str">
        <f t="shared" si="135"/>
        <v>2019</v>
      </c>
      <c r="G1792" t="str">
        <f t="shared" si="136"/>
        <v>Marzo</v>
      </c>
      <c r="H1792" t="str">
        <f t="shared" si="137"/>
        <v>26</v>
      </c>
    </row>
    <row r="1793" spans="1:8" x14ac:dyDescent="0.3">
      <c r="A1793" t="str">
        <f t="shared" si="138"/>
        <v>Marzo de 2019</v>
      </c>
      <c r="B1793" s="1" t="s">
        <v>4173</v>
      </c>
      <c r="C1793" s="1" t="str">
        <f t="shared" si="139"/>
        <v>Marzo 27 de 2019</v>
      </c>
      <c r="D1793" s="3">
        <v>3145.55</v>
      </c>
      <c r="E1793" s="3">
        <v>19.360000000000127</v>
      </c>
      <c r="F1793" t="str">
        <f t="shared" si="135"/>
        <v>2019</v>
      </c>
      <c r="G1793" t="str">
        <f t="shared" si="136"/>
        <v>Marzo</v>
      </c>
      <c r="H1793" t="str">
        <f t="shared" si="137"/>
        <v>27</v>
      </c>
    </row>
    <row r="1794" spans="1:8" x14ac:dyDescent="0.3">
      <c r="A1794" t="str">
        <f t="shared" si="138"/>
        <v>Marzo de 2019</v>
      </c>
      <c r="B1794" s="1" t="s">
        <v>4174</v>
      </c>
      <c r="C1794" s="1" t="str">
        <f t="shared" si="139"/>
        <v>Marzo 28 de 2019</v>
      </c>
      <c r="D1794" s="3">
        <v>3186.43</v>
      </c>
      <c r="E1794" s="3">
        <v>40.879999999999654</v>
      </c>
      <c r="F1794" t="str">
        <f t="shared" ref="F1794:F1857" si="140">RIGHT(B1794,4)</f>
        <v>2019</v>
      </c>
      <c r="G1794" t="str">
        <f t="shared" ref="G1794:G1857" si="141">MID(B1794,FIND(" ",B1794,1)+1,FIND(" ",B1794,FIND(" ",B1794,1)+1)-FIND(" ",B1794,1)-1)</f>
        <v>Marzo</v>
      </c>
      <c r="H1794" t="str">
        <f t="shared" ref="H1794:H1857" si="142">MID(B1794,1,FIND(" ",B1794,1)-1)</f>
        <v>28</v>
      </c>
    </row>
    <row r="1795" spans="1:8" x14ac:dyDescent="0.3">
      <c r="A1795" t="str">
        <f t="shared" ref="A1795:A1858" si="143">_xlfn.CONCAT(G1795," de ",F1795)</f>
        <v>Marzo de 2019</v>
      </c>
      <c r="B1795" s="1" t="s">
        <v>4175</v>
      </c>
      <c r="C1795" s="1" t="str">
        <f t="shared" ref="C1795:C1858" si="144">_xlfn.CONCAT(G1795," ",H1795," de ",F1795)</f>
        <v>Marzo 29 de 2019</v>
      </c>
      <c r="D1795" s="3">
        <v>3190.94</v>
      </c>
      <c r="E1795" s="3">
        <v>4.5100000000002183</v>
      </c>
      <c r="F1795" t="str">
        <f t="shared" si="140"/>
        <v>2019</v>
      </c>
      <c r="G1795" t="str">
        <f t="shared" si="141"/>
        <v>Marzo</v>
      </c>
      <c r="H1795" t="str">
        <f t="shared" si="142"/>
        <v>29</v>
      </c>
    </row>
    <row r="1796" spans="1:8" x14ac:dyDescent="0.3">
      <c r="A1796" t="str">
        <f t="shared" si="143"/>
        <v>Marzo de 2019</v>
      </c>
      <c r="B1796" s="1" t="s">
        <v>4176</v>
      </c>
      <c r="C1796" s="1" t="str">
        <f t="shared" si="144"/>
        <v>Marzo 30 de 2019</v>
      </c>
      <c r="D1796" s="3">
        <v>3174.79</v>
      </c>
      <c r="E1796" s="3">
        <v>-16.150000000000091</v>
      </c>
      <c r="F1796" t="str">
        <f t="shared" si="140"/>
        <v>2019</v>
      </c>
      <c r="G1796" t="str">
        <f t="shared" si="141"/>
        <v>Marzo</v>
      </c>
      <c r="H1796" t="str">
        <f t="shared" si="142"/>
        <v>30</v>
      </c>
    </row>
    <row r="1797" spans="1:8" x14ac:dyDescent="0.3">
      <c r="A1797" t="str">
        <f t="shared" si="143"/>
        <v>Marzo de 2019</v>
      </c>
      <c r="B1797" s="1" t="s">
        <v>4177</v>
      </c>
      <c r="C1797" s="1" t="str">
        <f t="shared" si="144"/>
        <v>Marzo 31 de 2019</v>
      </c>
      <c r="D1797" s="3">
        <v>3174.79</v>
      </c>
      <c r="E1797" s="3">
        <v>0</v>
      </c>
      <c r="F1797" t="str">
        <f t="shared" si="140"/>
        <v>2019</v>
      </c>
      <c r="G1797" t="str">
        <f t="shared" si="141"/>
        <v>Marzo</v>
      </c>
      <c r="H1797" t="str">
        <f t="shared" si="142"/>
        <v>31</v>
      </c>
    </row>
    <row r="1798" spans="1:8" x14ac:dyDescent="0.3">
      <c r="A1798" t="str">
        <f t="shared" si="143"/>
        <v>Abril de 2019</v>
      </c>
      <c r="B1798" s="1" t="s">
        <v>4178</v>
      </c>
      <c r="C1798" s="1" t="str">
        <f t="shared" si="144"/>
        <v>Abril 1 de 2019</v>
      </c>
      <c r="D1798" s="3">
        <v>3174.79</v>
      </c>
      <c r="E1798" s="3">
        <v>0</v>
      </c>
      <c r="F1798" t="str">
        <f t="shared" si="140"/>
        <v>2019</v>
      </c>
      <c r="G1798" t="str">
        <f t="shared" si="141"/>
        <v>Abril</v>
      </c>
      <c r="H1798" t="str">
        <f t="shared" si="142"/>
        <v>1</v>
      </c>
    </row>
    <row r="1799" spans="1:8" x14ac:dyDescent="0.3">
      <c r="A1799" t="str">
        <f t="shared" si="143"/>
        <v>Abril de 2019</v>
      </c>
      <c r="B1799" s="1" t="s">
        <v>4179</v>
      </c>
      <c r="C1799" s="1" t="str">
        <f t="shared" si="144"/>
        <v>Abril 2 de 2019</v>
      </c>
      <c r="D1799" s="3">
        <v>3146.81</v>
      </c>
      <c r="E1799" s="3">
        <v>-27.980000000000018</v>
      </c>
      <c r="F1799" t="str">
        <f t="shared" si="140"/>
        <v>2019</v>
      </c>
      <c r="G1799" t="str">
        <f t="shared" si="141"/>
        <v>Abril</v>
      </c>
      <c r="H1799" t="str">
        <f t="shared" si="142"/>
        <v>2</v>
      </c>
    </row>
    <row r="1800" spans="1:8" x14ac:dyDescent="0.3">
      <c r="A1800" t="str">
        <f t="shared" si="143"/>
        <v>Abril de 2019</v>
      </c>
      <c r="B1800" s="1" t="s">
        <v>4180</v>
      </c>
      <c r="C1800" s="1" t="str">
        <f t="shared" si="144"/>
        <v>Abril 3 de 2019</v>
      </c>
      <c r="D1800" s="3">
        <v>3143.36</v>
      </c>
      <c r="E1800" s="3">
        <v>-3.4499999999998181</v>
      </c>
      <c r="F1800" t="str">
        <f t="shared" si="140"/>
        <v>2019</v>
      </c>
      <c r="G1800" t="str">
        <f t="shared" si="141"/>
        <v>Abril</v>
      </c>
      <c r="H1800" t="str">
        <f t="shared" si="142"/>
        <v>3</v>
      </c>
    </row>
    <row r="1801" spans="1:8" x14ac:dyDescent="0.3">
      <c r="A1801" t="str">
        <f t="shared" si="143"/>
        <v>Abril de 2019</v>
      </c>
      <c r="B1801" s="1" t="s">
        <v>4181</v>
      </c>
      <c r="C1801" s="1" t="str">
        <f t="shared" si="144"/>
        <v>Abril 4 de 2019</v>
      </c>
      <c r="D1801" s="3">
        <v>3128.47</v>
      </c>
      <c r="E1801" s="3">
        <v>-14.890000000000327</v>
      </c>
      <c r="F1801" t="str">
        <f t="shared" si="140"/>
        <v>2019</v>
      </c>
      <c r="G1801" t="str">
        <f t="shared" si="141"/>
        <v>Abril</v>
      </c>
      <c r="H1801" t="str">
        <f t="shared" si="142"/>
        <v>4</v>
      </c>
    </row>
    <row r="1802" spans="1:8" x14ac:dyDescent="0.3">
      <c r="A1802" t="str">
        <f t="shared" si="143"/>
        <v>Abril de 2019</v>
      </c>
      <c r="B1802" s="1" t="s">
        <v>4182</v>
      </c>
      <c r="C1802" s="1" t="str">
        <f t="shared" si="144"/>
        <v>Abril 5 de 2019</v>
      </c>
      <c r="D1802" s="3">
        <v>3132.78</v>
      </c>
      <c r="E1802" s="3">
        <v>4.3100000000004002</v>
      </c>
      <c r="F1802" t="str">
        <f t="shared" si="140"/>
        <v>2019</v>
      </c>
      <c r="G1802" t="str">
        <f t="shared" si="141"/>
        <v>Abril</v>
      </c>
      <c r="H1802" t="str">
        <f t="shared" si="142"/>
        <v>5</v>
      </c>
    </row>
    <row r="1803" spans="1:8" x14ac:dyDescent="0.3">
      <c r="A1803" t="str">
        <f t="shared" si="143"/>
        <v>Abril de 2019</v>
      </c>
      <c r="B1803" s="1" t="s">
        <v>4183</v>
      </c>
      <c r="C1803" s="1" t="str">
        <f t="shared" si="144"/>
        <v>Abril 6 de 2019</v>
      </c>
      <c r="D1803" s="3">
        <v>3126.2</v>
      </c>
      <c r="E1803" s="3">
        <v>-6.580000000000382</v>
      </c>
      <c r="F1803" t="str">
        <f t="shared" si="140"/>
        <v>2019</v>
      </c>
      <c r="G1803" t="str">
        <f t="shared" si="141"/>
        <v>Abril</v>
      </c>
      <c r="H1803" t="str">
        <f t="shared" si="142"/>
        <v>6</v>
      </c>
    </row>
    <row r="1804" spans="1:8" x14ac:dyDescent="0.3">
      <c r="A1804" t="str">
        <f t="shared" si="143"/>
        <v>Abril de 2019</v>
      </c>
      <c r="B1804" s="1" t="s">
        <v>4184</v>
      </c>
      <c r="C1804" s="1" t="str">
        <f t="shared" si="144"/>
        <v>Abril 7 de 2019</v>
      </c>
      <c r="D1804" s="3">
        <v>3126.2</v>
      </c>
      <c r="E1804" s="3">
        <v>0</v>
      </c>
      <c r="F1804" t="str">
        <f t="shared" si="140"/>
        <v>2019</v>
      </c>
      <c r="G1804" t="str">
        <f t="shared" si="141"/>
        <v>Abril</v>
      </c>
      <c r="H1804" t="str">
        <f t="shared" si="142"/>
        <v>7</v>
      </c>
    </row>
    <row r="1805" spans="1:8" x14ac:dyDescent="0.3">
      <c r="A1805" t="str">
        <f t="shared" si="143"/>
        <v>Abril de 2019</v>
      </c>
      <c r="B1805" s="1" t="s">
        <v>4185</v>
      </c>
      <c r="C1805" s="1" t="str">
        <f t="shared" si="144"/>
        <v>Abril 8 de 2019</v>
      </c>
      <c r="D1805" s="3">
        <v>3126.2</v>
      </c>
      <c r="E1805" s="3">
        <v>0</v>
      </c>
      <c r="F1805" t="str">
        <f t="shared" si="140"/>
        <v>2019</v>
      </c>
      <c r="G1805" t="str">
        <f t="shared" si="141"/>
        <v>Abril</v>
      </c>
      <c r="H1805" t="str">
        <f t="shared" si="142"/>
        <v>8</v>
      </c>
    </row>
    <row r="1806" spans="1:8" x14ac:dyDescent="0.3">
      <c r="A1806" t="str">
        <f t="shared" si="143"/>
        <v>Abril de 2019</v>
      </c>
      <c r="B1806" s="1" t="s">
        <v>4186</v>
      </c>
      <c r="C1806" s="1" t="str">
        <f t="shared" si="144"/>
        <v>Abril 9 de 2019</v>
      </c>
      <c r="D1806" s="3">
        <v>3115.22</v>
      </c>
      <c r="E1806" s="3">
        <v>-10.980000000000018</v>
      </c>
      <c r="F1806" t="str">
        <f t="shared" si="140"/>
        <v>2019</v>
      </c>
      <c r="G1806" t="str">
        <f t="shared" si="141"/>
        <v>Abril</v>
      </c>
      <c r="H1806" t="str">
        <f t="shared" si="142"/>
        <v>9</v>
      </c>
    </row>
    <row r="1807" spans="1:8" x14ac:dyDescent="0.3">
      <c r="A1807" t="str">
        <f t="shared" si="143"/>
        <v>Abril de 2019</v>
      </c>
      <c r="B1807" s="1" t="s">
        <v>4187</v>
      </c>
      <c r="C1807" s="1" t="str">
        <f t="shared" si="144"/>
        <v>Abril 10 de 2019</v>
      </c>
      <c r="D1807" s="3">
        <v>3105.2</v>
      </c>
      <c r="E1807" s="3">
        <v>-10.019999999999982</v>
      </c>
      <c r="F1807" t="str">
        <f t="shared" si="140"/>
        <v>2019</v>
      </c>
      <c r="G1807" t="str">
        <f t="shared" si="141"/>
        <v>Abril</v>
      </c>
      <c r="H1807" t="str">
        <f t="shared" si="142"/>
        <v>10</v>
      </c>
    </row>
    <row r="1808" spans="1:8" x14ac:dyDescent="0.3">
      <c r="A1808" t="str">
        <f t="shared" si="143"/>
        <v>Abril de 2019</v>
      </c>
      <c r="B1808" s="1" t="s">
        <v>4188</v>
      </c>
      <c r="C1808" s="1" t="str">
        <f t="shared" si="144"/>
        <v>Abril 11 de 2019</v>
      </c>
      <c r="D1808" s="3">
        <v>3095.66</v>
      </c>
      <c r="E1808" s="3">
        <v>-9.5399999999999636</v>
      </c>
      <c r="F1808" t="str">
        <f t="shared" si="140"/>
        <v>2019</v>
      </c>
      <c r="G1808" t="str">
        <f t="shared" si="141"/>
        <v>Abril</v>
      </c>
      <c r="H1808" t="str">
        <f t="shared" si="142"/>
        <v>11</v>
      </c>
    </row>
    <row r="1809" spans="1:8" x14ac:dyDescent="0.3">
      <c r="A1809" t="str">
        <f t="shared" si="143"/>
        <v>Abril de 2019</v>
      </c>
      <c r="B1809" s="1" t="s">
        <v>4189</v>
      </c>
      <c r="C1809" s="1" t="str">
        <f t="shared" si="144"/>
        <v>Abril 12 de 2019</v>
      </c>
      <c r="D1809" s="3">
        <v>3113.91</v>
      </c>
      <c r="E1809" s="3">
        <v>18.25</v>
      </c>
      <c r="F1809" t="str">
        <f t="shared" si="140"/>
        <v>2019</v>
      </c>
      <c r="G1809" t="str">
        <f t="shared" si="141"/>
        <v>Abril</v>
      </c>
      <c r="H1809" t="str">
        <f t="shared" si="142"/>
        <v>12</v>
      </c>
    </row>
    <row r="1810" spans="1:8" x14ac:dyDescent="0.3">
      <c r="A1810" t="str">
        <f t="shared" si="143"/>
        <v>Abril de 2019</v>
      </c>
      <c r="B1810" s="1" t="s">
        <v>4190</v>
      </c>
      <c r="C1810" s="1" t="str">
        <f t="shared" si="144"/>
        <v>Abril 13 de 2019</v>
      </c>
      <c r="D1810" s="3">
        <v>3109.32</v>
      </c>
      <c r="E1810" s="3">
        <v>-4.5899999999996908</v>
      </c>
      <c r="F1810" t="str">
        <f t="shared" si="140"/>
        <v>2019</v>
      </c>
      <c r="G1810" t="str">
        <f t="shared" si="141"/>
        <v>Abril</v>
      </c>
      <c r="H1810" t="str">
        <f t="shared" si="142"/>
        <v>13</v>
      </c>
    </row>
    <row r="1811" spans="1:8" x14ac:dyDescent="0.3">
      <c r="A1811" t="str">
        <f t="shared" si="143"/>
        <v>Abril de 2019</v>
      </c>
      <c r="B1811" s="1" t="s">
        <v>4191</v>
      </c>
      <c r="C1811" s="1" t="str">
        <f t="shared" si="144"/>
        <v>Abril 14 de 2019</v>
      </c>
      <c r="D1811" s="3">
        <v>3109.32</v>
      </c>
      <c r="E1811" s="3">
        <v>0</v>
      </c>
      <c r="F1811" t="str">
        <f t="shared" si="140"/>
        <v>2019</v>
      </c>
      <c r="G1811" t="str">
        <f t="shared" si="141"/>
        <v>Abril</v>
      </c>
      <c r="H1811" t="str">
        <f t="shared" si="142"/>
        <v>14</v>
      </c>
    </row>
    <row r="1812" spans="1:8" x14ac:dyDescent="0.3">
      <c r="A1812" t="str">
        <f t="shared" si="143"/>
        <v>Abril de 2019</v>
      </c>
      <c r="B1812" s="1" t="s">
        <v>4192</v>
      </c>
      <c r="C1812" s="1" t="str">
        <f t="shared" si="144"/>
        <v>Abril 15 de 2019</v>
      </c>
      <c r="D1812" s="3">
        <v>3109.32</v>
      </c>
      <c r="E1812" s="3">
        <v>0</v>
      </c>
      <c r="F1812" t="str">
        <f t="shared" si="140"/>
        <v>2019</v>
      </c>
      <c r="G1812" t="str">
        <f t="shared" si="141"/>
        <v>Abril</v>
      </c>
      <c r="H1812" t="str">
        <f t="shared" si="142"/>
        <v>15</v>
      </c>
    </row>
    <row r="1813" spans="1:8" x14ac:dyDescent="0.3">
      <c r="A1813" t="str">
        <f t="shared" si="143"/>
        <v>Abril de 2019</v>
      </c>
      <c r="B1813" s="1" t="s">
        <v>4193</v>
      </c>
      <c r="C1813" s="1" t="str">
        <f t="shared" si="144"/>
        <v>Abril 16 de 2019</v>
      </c>
      <c r="D1813" s="3">
        <v>3136.69</v>
      </c>
      <c r="E1813" s="3">
        <v>27.369999999999891</v>
      </c>
      <c r="F1813" t="str">
        <f t="shared" si="140"/>
        <v>2019</v>
      </c>
      <c r="G1813" t="str">
        <f t="shared" si="141"/>
        <v>Abril</v>
      </c>
      <c r="H1813" t="str">
        <f t="shared" si="142"/>
        <v>16</v>
      </c>
    </row>
    <row r="1814" spans="1:8" x14ac:dyDescent="0.3">
      <c r="A1814" t="str">
        <f t="shared" si="143"/>
        <v>Abril de 2019</v>
      </c>
      <c r="B1814" s="1" t="s">
        <v>4194</v>
      </c>
      <c r="C1814" s="1" t="str">
        <f t="shared" si="144"/>
        <v>Abril 17 de 2019</v>
      </c>
      <c r="D1814" s="3">
        <v>3160.87</v>
      </c>
      <c r="E1814" s="3">
        <v>24.179999999999836</v>
      </c>
      <c r="F1814" t="str">
        <f t="shared" si="140"/>
        <v>2019</v>
      </c>
      <c r="G1814" t="str">
        <f t="shared" si="141"/>
        <v>Abril</v>
      </c>
      <c r="H1814" t="str">
        <f t="shared" si="142"/>
        <v>17</v>
      </c>
    </row>
    <row r="1815" spans="1:8" x14ac:dyDescent="0.3">
      <c r="A1815" t="str">
        <f t="shared" si="143"/>
        <v>Abril de 2019</v>
      </c>
      <c r="B1815" s="1" t="s">
        <v>4195</v>
      </c>
      <c r="C1815" s="1" t="str">
        <f t="shared" si="144"/>
        <v>Abril 18 de 2019</v>
      </c>
      <c r="D1815" s="3">
        <v>3160.48</v>
      </c>
      <c r="E1815" s="3">
        <v>-0.38999999999987267</v>
      </c>
      <c r="F1815" t="str">
        <f t="shared" si="140"/>
        <v>2019</v>
      </c>
      <c r="G1815" t="str">
        <f t="shared" si="141"/>
        <v>Abril</v>
      </c>
      <c r="H1815" t="str">
        <f t="shared" si="142"/>
        <v>18</v>
      </c>
    </row>
    <row r="1816" spans="1:8" x14ac:dyDescent="0.3">
      <c r="A1816" t="str">
        <f t="shared" si="143"/>
        <v>Abril de 2019</v>
      </c>
      <c r="B1816" s="1" t="s">
        <v>4196</v>
      </c>
      <c r="C1816" s="1" t="str">
        <f t="shared" si="144"/>
        <v>Abril 19 de 2019</v>
      </c>
      <c r="D1816" s="3">
        <v>3160.48</v>
      </c>
      <c r="E1816" s="3">
        <v>0</v>
      </c>
      <c r="F1816" t="str">
        <f t="shared" si="140"/>
        <v>2019</v>
      </c>
      <c r="G1816" t="str">
        <f t="shared" si="141"/>
        <v>Abril</v>
      </c>
      <c r="H1816" t="str">
        <f t="shared" si="142"/>
        <v>19</v>
      </c>
    </row>
    <row r="1817" spans="1:8" x14ac:dyDescent="0.3">
      <c r="A1817" t="str">
        <f t="shared" si="143"/>
        <v>Abril de 2019</v>
      </c>
      <c r="B1817" s="1" t="s">
        <v>4197</v>
      </c>
      <c r="C1817" s="1" t="str">
        <f t="shared" si="144"/>
        <v>Abril 20 de 2019</v>
      </c>
      <c r="D1817" s="3">
        <v>3160.48</v>
      </c>
      <c r="E1817" s="3">
        <v>0</v>
      </c>
      <c r="F1817" t="str">
        <f t="shared" si="140"/>
        <v>2019</v>
      </c>
      <c r="G1817" t="str">
        <f t="shared" si="141"/>
        <v>Abril</v>
      </c>
      <c r="H1817" t="str">
        <f t="shared" si="142"/>
        <v>20</v>
      </c>
    </row>
    <row r="1818" spans="1:8" x14ac:dyDescent="0.3">
      <c r="A1818" t="str">
        <f t="shared" si="143"/>
        <v>Abril de 2019</v>
      </c>
      <c r="B1818" s="1" t="s">
        <v>4198</v>
      </c>
      <c r="C1818" s="1" t="str">
        <f t="shared" si="144"/>
        <v>Abril 21 de 2019</v>
      </c>
      <c r="D1818" s="3">
        <v>3160.48</v>
      </c>
      <c r="E1818" s="3">
        <v>0</v>
      </c>
      <c r="F1818" t="str">
        <f t="shared" si="140"/>
        <v>2019</v>
      </c>
      <c r="G1818" t="str">
        <f t="shared" si="141"/>
        <v>Abril</v>
      </c>
      <c r="H1818" t="str">
        <f t="shared" si="142"/>
        <v>21</v>
      </c>
    </row>
    <row r="1819" spans="1:8" x14ac:dyDescent="0.3">
      <c r="A1819" t="str">
        <f t="shared" si="143"/>
        <v>Abril de 2019</v>
      </c>
      <c r="B1819" s="1" t="s">
        <v>4199</v>
      </c>
      <c r="C1819" s="1" t="str">
        <f t="shared" si="144"/>
        <v>Abril 22 de 2019</v>
      </c>
      <c r="D1819" s="3">
        <v>3160.48</v>
      </c>
      <c r="E1819" s="3">
        <v>0</v>
      </c>
      <c r="F1819" t="str">
        <f t="shared" si="140"/>
        <v>2019</v>
      </c>
      <c r="G1819" t="str">
        <f t="shared" si="141"/>
        <v>Abril</v>
      </c>
      <c r="H1819" t="str">
        <f t="shared" si="142"/>
        <v>22</v>
      </c>
    </row>
    <row r="1820" spans="1:8" x14ac:dyDescent="0.3">
      <c r="A1820" t="str">
        <f t="shared" si="143"/>
        <v>Abril de 2019</v>
      </c>
      <c r="B1820" s="1" t="s">
        <v>4200</v>
      </c>
      <c r="C1820" s="1" t="str">
        <f t="shared" si="144"/>
        <v>Abril 23 de 2019</v>
      </c>
      <c r="D1820" s="3">
        <v>3149.99</v>
      </c>
      <c r="E1820" s="3">
        <v>-10.490000000000236</v>
      </c>
      <c r="F1820" t="str">
        <f t="shared" si="140"/>
        <v>2019</v>
      </c>
      <c r="G1820" t="str">
        <f t="shared" si="141"/>
        <v>Abril</v>
      </c>
      <c r="H1820" t="str">
        <f t="shared" si="142"/>
        <v>23</v>
      </c>
    </row>
    <row r="1821" spans="1:8" x14ac:dyDescent="0.3">
      <c r="A1821" t="str">
        <f t="shared" si="143"/>
        <v>Abril de 2019</v>
      </c>
      <c r="B1821" s="1" t="s">
        <v>4201</v>
      </c>
      <c r="C1821" s="1" t="str">
        <f t="shared" si="144"/>
        <v>Abril 24 de 2019</v>
      </c>
      <c r="D1821" s="3">
        <v>3177.94</v>
      </c>
      <c r="E1821" s="3">
        <v>27.950000000000273</v>
      </c>
      <c r="F1821" t="str">
        <f t="shared" si="140"/>
        <v>2019</v>
      </c>
      <c r="G1821" t="str">
        <f t="shared" si="141"/>
        <v>Abril</v>
      </c>
      <c r="H1821" t="str">
        <f t="shared" si="142"/>
        <v>24</v>
      </c>
    </row>
    <row r="1822" spans="1:8" x14ac:dyDescent="0.3">
      <c r="A1822" t="str">
        <f t="shared" si="143"/>
        <v>Abril de 2019</v>
      </c>
      <c r="B1822" s="1" t="s">
        <v>4202</v>
      </c>
      <c r="C1822" s="1" t="str">
        <f t="shared" si="144"/>
        <v>Abril 25 de 2019</v>
      </c>
      <c r="D1822" s="3">
        <v>3213.23</v>
      </c>
      <c r="E1822" s="3">
        <v>35.289999999999964</v>
      </c>
      <c r="F1822" t="str">
        <f t="shared" si="140"/>
        <v>2019</v>
      </c>
      <c r="G1822" t="str">
        <f t="shared" si="141"/>
        <v>Abril</v>
      </c>
      <c r="H1822" t="str">
        <f t="shared" si="142"/>
        <v>25</v>
      </c>
    </row>
    <row r="1823" spans="1:8" x14ac:dyDescent="0.3">
      <c r="A1823" t="str">
        <f t="shared" si="143"/>
        <v>Abril de 2019</v>
      </c>
      <c r="B1823" s="1" t="s">
        <v>4203</v>
      </c>
      <c r="C1823" s="1" t="str">
        <f t="shared" si="144"/>
        <v>Abril 26 de 2019</v>
      </c>
      <c r="D1823" s="3">
        <v>3237.98</v>
      </c>
      <c r="E1823" s="3">
        <v>24.75</v>
      </c>
      <c r="F1823" t="str">
        <f t="shared" si="140"/>
        <v>2019</v>
      </c>
      <c r="G1823" t="str">
        <f t="shared" si="141"/>
        <v>Abril</v>
      </c>
      <c r="H1823" t="str">
        <f t="shared" si="142"/>
        <v>26</v>
      </c>
    </row>
    <row r="1824" spans="1:8" x14ac:dyDescent="0.3">
      <c r="A1824" t="str">
        <f t="shared" si="143"/>
        <v>Abril de 2019</v>
      </c>
      <c r="B1824" s="1" t="s">
        <v>4204</v>
      </c>
      <c r="C1824" s="1" t="str">
        <f t="shared" si="144"/>
        <v>Abril 27 de 2019</v>
      </c>
      <c r="D1824" s="3">
        <v>3227.79</v>
      </c>
      <c r="E1824" s="3">
        <v>-10.190000000000055</v>
      </c>
      <c r="F1824" t="str">
        <f t="shared" si="140"/>
        <v>2019</v>
      </c>
      <c r="G1824" t="str">
        <f t="shared" si="141"/>
        <v>Abril</v>
      </c>
      <c r="H1824" t="str">
        <f t="shared" si="142"/>
        <v>27</v>
      </c>
    </row>
    <row r="1825" spans="1:8" x14ac:dyDescent="0.3">
      <c r="A1825" t="str">
        <f t="shared" si="143"/>
        <v>Abril de 2019</v>
      </c>
      <c r="B1825" s="1" t="s">
        <v>4205</v>
      </c>
      <c r="C1825" s="1" t="str">
        <f t="shared" si="144"/>
        <v>Abril 28 de 2019</v>
      </c>
      <c r="D1825" s="3">
        <v>3227.79</v>
      </c>
      <c r="E1825" s="3">
        <v>0</v>
      </c>
      <c r="F1825" t="str">
        <f t="shared" si="140"/>
        <v>2019</v>
      </c>
      <c r="G1825" t="str">
        <f t="shared" si="141"/>
        <v>Abril</v>
      </c>
      <c r="H1825" t="str">
        <f t="shared" si="142"/>
        <v>28</v>
      </c>
    </row>
    <row r="1826" spans="1:8" x14ac:dyDescent="0.3">
      <c r="A1826" t="str">
        <f t="shared" si="143"/>
        <v>Abril de 2019</v>
      </c>
      <c r="B1826" s="1" t="s">
        <v>4206</v>
      </c>
      <c r="C1826" s="1" t="str">
        <f t="shared" si="144"/>
        <v>Abril 29 de 2019</v>
      </c>
      <c r="D1826" s="3">
        <v>3227.79</v>
      </c>
      <c r="E1826" s="3">
        <v>0</v>
      </c>
      <c r="F1826" t="str">
        <f t="shared" si="140"/>
        <v>2019</v>
      </c>
      <c r="G1826" t="str">
        <f t="shared" si="141"/>
        <v>Abril</v>
      </c>
      <c r="H1826" t="str">
        <f t="shared" si="142"/>
        <v>29</v>
      </c>
    </row>
    <row r="1827" spans="1:8" x14ac:dyDescent="0.3">
      <c r="A1827" t="str">
        <f t="shared" si="143"/>
        <v>Abril de 2019</v>
      </c>
      <c r="B1827" s="1" t="s">
        <v>4207</v>
      </c>
      <c r="C1827" s="1" t="str">
        <f t="shared" si="144"/>
        <v>Abril 30 de 2019</v>
      </c>
      <c r="D1827" s="3">
        <v>3247.72</v>
      </c>
      <c r="E1827" s="3">
        <v>19.929999999999836</v>
      </c>
      <c r="F1827" t="str">
        <f t="shared" si="140"/>
        <v>2019</v>
      </c>
      <c r="G1827" t="str">
        <f t="shared" si="141"/>
        <v>Abril</v>
      </c>
      <c r="H1827" t="str">
        <f t="shared" si="142"/>
        <v>30</v>
      </c>
    </row>
    <row r="1828" spans="1:8" x14ac:dyDescent="0.3">
      <c r="A1828" t="str">
        <f t="shared" si="143"/>
        <v>Mayo de 2019</v>
      </c>
      <c r="B1828" s="1" t="s">
        <v>4208</v>
      </c>
      <c r="C1828" s="1" t="str">
        <f t="shared" si="144"/>
        <v>Mayo 1 de 2019</v>
      </c>
      <c r="D1828" s="3">
        <v>3233.97</v>
      </c>
      <c r="E1828" s="3">
        <v>-13.75</v>
      </c>
      <c r="F1828" t="str">
        <f t="shared" si="140"/>
        <v>2019</v>
      </c>
      <c r="G1828" t="str">
        <f t="shared" si="141"/>
        <v>Mayo</v>
      </c>
      <c r="H1828" t="str">
        <f t="shared" si="142"/>
        <v>1</v>
      </c>
    </row>
    <row r="1829" spans="1:8" x14ac:dyDescent="0.3">
      <c r="A1829" t="str">
        <f t="shared" si="143"/>
        <v>Mayo de 2019</v>
      </c>
      <c r="B1829" s="1" t="s">
        <v>4209</v>
      </c>
      <c r="C1829" s="1" t="str">
        <f t="shared" si="144"/>
        <v>Mayo 2 de 2019</v>
      </c>
      <c r="D1829" s="3">
        <v>3233.97</v>
      </c>
      <c r="E1829" s="3">
        <v>0</v>
      </c>
      <c r="F1829" t="str">
        <f t="shared" si="140"/>
        <v>2019</v>
      </c>
      <c r="G1829" t="str">
        <f t="shared" si="141"/>
        <v>Mayo</v>
      </c>
      <c r="H1829" t="str">
        <f t="shared" si="142"/>
        <v>2</v>
      </c>
    </row>
    <row r="1830" spans="1:8" x14ac:dyDescent="0.3">
      <c r="A1830" t="str">
        <f t="shared" si="143"/>
        <v>Mayo de 2019</v>
      </c>
      <c r="B1830" s="1" t="s">
        <v>4210</v>
      </c>
      <c r="C1830" s="1" t="str">
        <f t="shared" si="144"/>
        <v>Mayo 3 de 2019</v>
      </c>
      <c r="D1830" s="3">
        <v>3262.17</v>
      </c>
      <c r="E1830" s="3">
        <v>28.200000000000273</v>
      </c>
      <c r="F1830" t="str">
        <f t="shared" si="140"/>
        <v>2019</v>
      </c>
      <c r="G1830" t="str">
        <f t="shared" si="141"/>
        <v>Mayo</v>
      </c>
      <c r="H1830" t="str">
        <f t="shared" si="142"/>
        <v>3</v>
      </c>
    </row>
    <row r="1831" spans="1:8" x14ac:dyDescent="0.3">
      <c r="A1831" t="str">
        <f t="shared" si="143"/>
        <v>Mayo de 2019</v>
      </c>
      <c r="B1831" s="1" t="s">
        <v>4211</v>
      </c>
      <c r="C1831" s="1" t="str">
        <f t="shared" si="144"/>
        <v>Mayo 4 de 2019</v>
      </c>
      <c r="D1831" s="3">
        <v>3240.44</v>
      </c>
      <c r="E1831" s="3">
        <v>-21.730000000000018</v>
      </c>
      <c r="F1831" t="str">
        <f t="shared" si="140"/>
        <v>2019</v>
      </c>
      <c r="G1831" t="str">
        <f t="shared" si="141"/>
        <v>Mayo</v>
      </c>
      <c r="H1831" t="str">
        <f t="shared" si="142"/>
        <v>4</v>
      </c>
    </row>
    <row r="1832" spans="1:8" x14ac:dyDescent="0.3">
      <c r="A1832" t="str">
        <f t="shared" si="143"/>
        <v>Mayo de 2019</v>
      </c>
      <c r="B1832" s="1" t="s">
        <v>4212</v>
      </c>
      <c r="C1832" s="1" t="str">
        <f t="shared" si="144"/>
        <v>Mayo 5 de 2019</v>
      </c>
      <c r="D1832" s="3">
        <v>3240.44</v>
      </c>
      <c r="E1832" s="3">
        <v>0</v>
      </c>
      <c r="F1832" t="str">
        <f t="shared" si="140"/>
        <v>2019</v>
      </c>
      <c r="G1832" t="str">
        <f t="shared" si="141"/>
        <v>Mayo</v>
      </c>
      <c r="H1832" t="str">
        <f t="shared" si="142"/>
        <v>5</v>
      </c>
    </row>
    <row r="1833" spans="1:8" x14ac:dyDescent="0.3">
      <c r="A1833" t="str">
        <f t="shared" si="143"/>
        <v>Mayo de 2019</v>
      </c>
      <c r="B1833" s="1" t="s">
        <v>4213</v>
      </c>
      <c r="C1833" s="1" t="str">
        <f t="shared" si="144"/>
        <v>Mayo 6 de 2019</v>
      </c>
      <c r="D1833" s="3">
        <v>3240.44</v>
      </c>
      <c r="E1833" s="3">
        <v>0</v>
      </c>
      <c r="F1833" t="str">
        <f t="shared" si="140"/>
        <v>2019</v>
      </c>
      <c r="G1833" t="str">
        <f t="shared" si="141"/>
        <v>Mayo</v>
      </c>
      <c r="H1833" t="str">
        <f t="shared" si="142"/>
        <v>6</v>
      </c>
    </row>
    <row r="1834" spans="1:8" x14ac:dyDescent="0.3">
      <c r="A1834" t="str">
        <f t="shared" si="143"/>
        <v>Mayo de 2019</v>
      </c>
      <c r="B1834" s="1" t="s">
        <v>4214</v>
      </c>
      <c r="C1834" s="1" t="str">
        <f t="shared" si="144"/>
        <v>Mayo 7 de 2019</v>
      </c>
      <c r="D1834" s="3">
        <v>3254.03</v>
      </c>
      <c r="E1834" s="3">
        <v>13.590000000000146</v>
      </c>
      <c r="F1834" t="str">
        <f t="shared" si="140"/>
        <v>2019</v>
      </c>
      <c r="G1834" t="str">
        <f t="shared" si="141"/>
        <v>Mayo</v>
      </c>
      <c r="H1834" t="str">
        <f t="shared" si="142"/>
        <v>7</v>
      </c>
    </row>
    <row r="1835" spans="1:8" x14ac:dyDescent="0.3">
      <c r="A1835" t="str">
        <f t="shared" si="143"/>
        <v>Mayo de 2019</v>
      </c>
      <c r="B1835" s="1" t="s">
        <v>4215</v>
      </c>
      <c r="C1835" s="1" t="str">
        <f t="shared" si="144"/>
        <v>Mayo 8 de 2019</v>
      </c>
      <c r="D1835" s="3">
        <v>3288.81</v>
      </c>
      <c r="E1835" s="3">
        <v>34.779999999999745</v>
      </c>
      <c r="F1835" t="str">
        <f t="shared" si="140"/>
        <v>2019</v>
      </c>
      <c r="G1835" t="str">
        <f t="shared" si="141"/>
        <v>Mayo</v>
      </c>
      <c r="H1835" t="str">
        <f t="shared" si="142"/>
        <v>8</v>
      </c>
    </row>
    <row r="1836" spans="1:8" x14ac:dyDescent="0.3">
      <c r="A1836" t="str">
        <f t="shared" si="143"/>
        <v>Mayo de 2019</v>
      </c>
      <c r="B1836" s="1" t="s">
        <v>4216</v>
      </c>
      <c r="C1836" s="1" t="str">
        <f t="shared" si="144"/>
        <v>Mayo 9 de 2019</v>
      </c>
      <c r="D1836" s="3">
        <v>3290.12</v>
      </c>
      <c r="E1836" s="3">
        <v>1.3099999999999454</v>
      </c>
      <c r="F1836" t="str">
        <f t="shared" si="140"/>
        <v>2019</v>
      </c>
      <c r="G1836" t="str">
        <f t="shared" si="141"/>
        <v>Mayo</v>
      </c>
      <c r="H1836" t="str">
        <f t="shared" si="142"/>
        <v>9</v>
      </c>
    </row>
    <row r="1837" spans="1:8" x14ac:dyDescent="0.3">
      <c r="A1837" t="str">
        <f t="shared" si="143"/>
        <v>Mayo de 2019</v>
      </c>
      <c r="B1837" s="1" t="s">
        <v>4217</v>
      </c>
      <c r="C1837" s="1" t="str">
        <f t="shared" si="144"/>
        <v>Mayo 10 de 2019</v>
      </c>
      <c r="D1837" s="3">
        <v>3293.62</v>
      </c>
      <c r="E1837" s="3">
        <v>3.5</v>
      </c>
      <c r="F1837" t="str">
        <f t="shared" si="140"/>
        <v>2019</v>
      </c>
      <c r="G1837" t="str">
        <f t="shared" si="141"/>
        <v>Mayo</v>
      </c>
      <c r="H1837" t="str">
        <f t="shared" si="142"/>
        <v>10</v>
      </c>
    </row>
    <row r="1838" spans="1:8" x14ac:dyDescent="0.3">
      <c r="A1838" t="str">
        <f t="shared" si="143"/>
        <v>Mayo de 2019</v>
      </c>
      <c r="B1838" s="1" t="s">
        <v>4218</v>
      </c>
      <c r="C1838" s="1" t="str">
        <f t="shared" si="144"/>
        <v>Mayo 11 de 2019</v>
      </c>
      <c r="D1838" s="3">
        <v>3274.3</v>
      </c>
      <c r="E1838" s="3">
        <v>-19.319999999999709</v>
      </c>
      <c r="F1838" t="str">
        <f t="shared" si="140"/>
        <v>2019</v>
      </c>
      <c r="G1838" t="str">
        <f t="shared" si="141"/>
        <v>Mayo</v>
      </c>
      <c r="H1838" t="str">
        <f t="shared" si="142"/>
        <v>11</v>
      </c>
    </row>
    <row r="1839" spans="1:8" x14ac:dyDescent="0.3">
      <c r="A1839" t="str">
        <f t="shared" si="143"/>
        <v>Mayo de 2019</v>
      </c>
      <c r="B1839" s="1" t="s">
        <v>4219</v>
      </c>
      <c r="C1839" s="1" t="str">
        <f t="shared" si="144"/>
        <v>Mayo 12 de 2019</v>
      </c>
      <c r="D1839" s="3">
        <v>3274.3</v>
      </c>
      <c r="E1839" s="3">
        <v>0</v>
      </c>
      <c r="F1839" t="str">
        <f t="shared" si="140"/>
        <v>2019</v>
      </c>
      <c r="G1839" t="str">
        <f t="shared" si="141"/>
        <v>Mayo</v>
      </c>
      <c r="H1839" t="str">
        <f t="shared" si="142"/>
        <v>12</v>
      </c>
    </row>
    <row r="1840" spans="1:8" x14ac:dyDescent="0.3">
      <c r="A1840" t="str">
        <f t="shared" si="143"/>
        <v>Mayo de 2019</v>
      </c>
      <c r="B1840" s="1" t="s">
        <v>4220</v>
      </c>
      <c r="C1840" s="1" t="str">
        <f t="shared" si="144"/>
        <v>Mayo 13 de 2019</v>
      </c>
      <c r="D1840" s="3">
        <v>3274.3</v>
      </c>
      <c r="E1840" s="3">
        <v>0</v>
      </c>
      <c r="F1840" t="str">
        <f t="shared" si="140"/>
        <v>2019</v>
      </c>
      <c r="G1840" t="str">
        <f t="shared" si="141"/>
        <v>Mayo</v>
      </c>
      <c r="H1840" t="str">
        <f t="shared" si="142"/>
        <v>13</v>
      </c>
    </row>
    <row r="1841" spans="1:8" x14ac:dyDescent="0.3">
      <c r="A1841" t="str">
        <f t="shared" si="143"/>
        <v>Mayo de 2019</v>
      </c>
      <c r="B1841" s="1" t="s">
        <v>4221</v>
      </c>
      <c r="C1841" s="1" t="str">
        <f t="shared" si="144"/>
        <v>Mayo 14 de 2019</v>
      </c>
      <c r="D1841" s="3">
        <v>3299.01</v>
      </c>
      <c r="E1841" s="3">
        <v>24.710000000000036</v>
      </c>
      <c r="F1841" t="str">
        <f t="shared" si="140"/>
        <v>2019</v>
      </c>
      <c r="G1841" t="str">
        <f t="shared" si="141"/>
        <v>Mayo</v>
      </c>
      <c r="H1841" t="str">
        <f t="shared" si="142"/>
        <v>14</v>
      </c>
    </row>
    <row r="1842" spans="1:8" x14ac:dyDescent="0.3">
      <c r="A1842" t="str">
        <f t="shared" si="143"/>
        <v>Mayo de 2019</v>
      </c>
      <c r="B1842" s="1" t="s">
        <v>4222</v>
      </c>
      <c r="C1842" s="1" t="str">
        <f t="shared" si="144"/>
        <v>Mayo 15 de 2019</v>
      </c>
      <c r="D1842" s="3">
        <v>3285.14</v>
      </c>
      <c r="E1842" s="3">
        <v>-13.870000000000346</v>
      </c>
      <c r="F1842" t="str">
        <f t="shared" si="140"/>
        <v>2019</v>
      </c>
      <c r="G1842" t="str">
        <f t="shared" si="141"/>
        <v>Mayo</v>
      </c>
      <c r="H1842" t="str">
        <f t="shared" si="142"/>
        <v>15</v>
      </c>
    </row>
    <row r="1843" spans="1:8" x14ac:dyDescent="0.3">
      <c r="A1843" t="str">
        <f t="shared" si="143"/>
        <v>Mayo de 2019</v>
      </c>
      <c r="B1843" s="1" t="s">
        <v>4223</v>
      </c>
      <c r="C1843" s="1" t="str">
        <f t="shared" si="144"/>
        <v>Mayo 16 de 2019</v>
      </c>
      <c r="D1843" s="3">
        <v>3295.51</v>
      </c>
      <c r="E1843" s="3">
        <v>10.370000000000346</v>
      </c>
      <c r="F1843" t="str">
        <f t="shared" si="140"/>
        <v>2019</v>
      </c>
      <c r="G1843" t="str">
        <f t="shared" si="141"/>
        <v>Mayo</v>
      </c>
      <c r="H1843" t="str">
        <f t="shared" si="142"/>
        <v>16</v>
      </c>
    </row>
    <row r="1844" spans="1:8" x14ac:dyDescent="0.3">
      <c r="A1844" t="str">
        <f t="shared" si="143"/>
        <v>Mayo de 2019</v>
      </c>
      <c r="B1844" s="1" t="s">
        <v>4224</v>
      </c>
      <c r="C1844" s="1" t="str">
        <f t="shared" si="144"/>
        <v>Mayo 17 de 2019</v>
      </c>
      <c r="D1844" s="3">
        <v>3290.27</v>
      </c>
      <c r="E1844" s="3">
        <v>-5.2400000000002365</v>
      </c>
      <c r="F1844" t="str">
        <f t="shared" si="140"/>
        <v>2019</v>
      </c>
      <c r="G1844" t="str">
        <f t="shared" si="141"/>
        <v>Mayo</v>
      </c>
      <c r="H1844" t="str">
        <f t="shared" si="142"/>
        <v>17</v>
      </c>
    </row>
    <row r="1845" spans="1:8" x14ac:dyDescent="0.3">
      <c r="A1845" t="str">
        <f t="shared" si="143"/>
        <v>Mayo de 2019</v>
      </c>
      <c r="B1845" s="1" t="s">
        <v>4225</v>
      </c>
      <c r="C1845" s="1" t="str">
        <f t="shared" si="144"/>
        <v>Mayo 18 de 2019</v>
      </c>
      <c r="D1845" s="3">
        <v>3313.72</v>
      </c>
      <c r="E1845" s="3">
        <v>23.449999999999818</v>
      </c>
      <c r="F1845" t="str">
        <f t="shared" si="140"/>
        <v>2019</v>
      </c>
      <c r="G1845" t="str">
        <f t="shared" si="141"/>
        <v>Mayo</v>
      </c>
      <c r="H1845" t="str">
        <f t="shared" si="142"/>
        <v>18</v>
      </c>
    </row>
    <row r="1846" spans="1:8" x14ac:dyDescent="0.3">
      <c r="A1846" t="str">
        <f t="shared" si="143"/>
        <v>Mayo de 2019</v>
      </c>
      <c r="B1846" s="1" t="s">
        <v>4226</v>
      </c>
      <c r="C1846" s="1" t="str">
        <f t="shared" si="144"/>
        <v>Mayo 19 de 2019</v>
      </c>
      <c r="D1846" s="3">
        <v>3313.72</v>
      </c>
      <c r="E1846" s="3">
        <v>0</v>
      </c>
      <c r="F1846" t="str">
        <f t="shared" si="140"/>
        <v>2019</v>
      </c>
      <c r="G1846" t="str">
        <f t="shared" si="141"/>
        <v>Mayo</v>
      </c>
      <c r="H1846" t="str">
        <f t="shared" si="142"/>
        <v>19</v>
      </c>
    </row>
    <row r="1847" spans="1:8" x14ac:dyDescent="0.3">
      <c r="A1847" t="str">
        <f t="shared" si="143"/>
        <v>Mayo de 2019</v>
      </c>
      <c r="B1847" s="1" t="s">
        <v>4227</v>
      </c>
      <c r="C1847" s="1" t="str">
        <f t="shared" si="144"/>
        <v>Mayo 20 de 2019</v>
      </c>
      <c r="D1847" s="3">
        <v>3313.72</v>
      </c>
      <c r="E1847" s="3">
        <v>0</v>
      </c>
      <c r="F1847" t="str">
        <f t="shared" si="140"/>
        <v>2019</v>
      </c>
      <c r="G1847" t="str">
        <f t="shared" si="141"/>
        <v>Mayo</v>
      </c>
      <c r="H1847" t="str">
        <f t="shared" si="142"/>
        <v>20</v>
      </c>
    </row>
    <row r="1848" spans="1:8" x14ac:dyDescent="0.3">
      <c r="A1848" t="str">
        <f t="shared" si="143"/>
        <v>Mayo de 2019</v>
      </c>
      <c r="B1848" s="1" t="s">
        <v>4228</v>
      </c>
      <c r="C1848" s="1" t="str">
        <f t="shared" si="144"/>
        <v>Mayo 21 de 2019</v>
      </c>
      <c r="D1848" s="3">
        <v>3342.21</v>
      </c>
      <c r="E1848" s="3">
        <v>28.490000000000236</v>
      </c>
      <c r="F1848" t="str">
        <f t="shared" si="140"/>
        <v>2019</v>
      </c>
      <c r="G1848" t="str">
        <f t="shared" si="141"/>
        <v>Mayo</v>
      </c>
      <c r="H1848" t="str">
        <f t="shared" si="142"/>
        <v>21</v>
      </c>
    </row>
    <row r="1849" spans="1:8" x14ac:dyDescent="0.3">
      <c r="A1849" t="str">
        <f t="shared" si="143"/>
        <v>Mayo de 2019</v>
      </c>
      <c r="B1849" s="1" t="s">
        <v>4229</v>
      </c>
      <c r="C1849" s="1" t="str">
        <f t="shared" si="144"/>
        <v>Mayo 22 de 2019</v>
      </c>
      <c r="D1849" s="3">
        <v>3344.45</v>
      </c>
      <c r="E1849" s="3">
        <v>2.2399999999997817</v>
      </c>
      <c r="F1849" t="str">
        <f t="shared" si="140"/>
        <v>2019</v>
      </c>
      <c r="G1849" t="str">
        <f t="shared" si="141"/>
        <v>Mayo</v>
      </c>
      <c r="H1849" t="str">
        <f t="shared" si="142"/>
        <v>22</v>
      </c>
    </row>
    <row r="1850" spans="1:8" x14ac:dyDescent="0.3">
      <c r="A1850" t="str">
        <f t="shared" si="143"/>
        <v>Mayo de 2019</v>
      </c>
      <c r="B1850" s="1" t="s">
        <v>4230</v>
      </c>
      <c r="C1850" s="1" t="str">
        <f t="shared" si="144"/>
        <v>Mayo 23 de 2019</v>
      </c>
      <c r="D1850" s="3">
        <v>3340.96</v>
      </c>
      <c r="E1850" s="3">
        <v>-3.4899999999997817</v>
      </c>
      <c r="F1850" t="str">
        <f t="shared" si="140"/>
        <v>2019</v>
      </c>
      <c r="G1850" t="str">
        <f t="shared" si="141"/>
        <v>Mayo</v>
      </c>
      <c r="H1850" t="str">
        <f t="shared" si="142"/>
        <v>23</v>
      </c>
    </row>
    <row r="1851" spans="1:8" x14ac:dyDescent="0.3">
      <c r="A1851" t="str">
        <f t="shared" si="143"/>
        <v>Mayo de 2019</v>
      </c>
      <c r="B1851" s="1" t="s">
        <v>4231</v>
      </c>
      <c r="C1851" s="1" t="str">
        <f t="shared" si="144"/>
        <v>Mayo 24 de 2019</v>
      </c>
      <c r="D1851" s="3">
        <v>3368.76</v>
      </c>
      <c r="E1851" s="3">
        <v>27.800000000000182</v>
      </c>
      <c r="F1851" t="str">
        <f t="shared" si="140"/>
        <v>2019</v>
      </c>
      <c r="G1851" t="str">
        <f t="shared" si="141"/>
        <v>Mayo</v>
      </c>
      <c r="H1851" t="str">
        <f t="shared" si="142"/>
        <v>24</v>
      </c>
    </row>
    <row r="1852" spans="1:8" x14ac:dyDescent="0.3">
      <c r="A1852" t="str">
        <f t="shared" si="143"/>
        <v>Mayo de 2019</v>
      </c>
      <c r="B1852" s="1" t="s">
        <v>4232</v>
      </c>
      <c r="C1852" s="1" t="str">
        <f t="shared" si="144"/>
        <v>Mayo 25 de 2019</v>
      </c>
      <c r="D1852" s="3">
        <v>3358.84</v>
      </c>
      <c r="E1852" s="3">
        <v>-9.9200000000000728</v>
      </c>
      <c r="F1852" t="str">
        <f t="shared" si="140"/>
        <v>2019</v>
      </c>
      <c r="G1852" t="str">
        <f t="shared" si="141"/>
        <v>Mayo</v>
      </c>
      <c r="H1852" t="str">
        <f t="shared" si="142"/>
        <v>25</v>
      </c>
    </row>
    <row r="1853" spans="1:8" x14ac:dyDescent="0.3">
      <c r="A1853" t="str">
        <f t="shared" si="143"/>
        <v>Mayo de 2019</v>
      </c>
      <c r="B1853" s="1" t="s">
        <v>4233</v>
      </c>
      <c r="C1853" s="1" t="str">
        <f t="shared" si="144"/>
        <v>Mayo 26 de 2019</v>
      </c>
      <c r="D1853" s="3">
        <v>3358.84</v>
      </c>
      <c r="E1853" s="3">
        <v>0</v>
      </c>
      <c r="F1853" t="str">
        <f t="shared" si="140"/>
        <v>2019</v>
      </c>
      <c r="G1853" t="str">
        <f t="shared" si="141"/>
        <v>Mayo</v>
      </c>
      <c r="H1853" t="str">
        <f t="shared" si="142"/>
        <v>26</v>
      </c>
    </row>
    <row r="1854" spans="1:8" x14ac:dyDescent="0.3">
      <c r="A1854" t="str">
        <f t="shared" si="143"/>
        <v>Mayo de 2019</v>
      </c>
      <c r="B1854" s="1" t="s">
        <v>4234</v>
      </c>
      <c r="C1854" s="1" t="str">
        <f t="shared" si="144"/>
        <v>Mayo 27 de 2019</v>
      </c>
      <c r="D1854" s="3">
        <v>3358.84</v>
      </c>
      <c r="E1854" s="3">
        <v>0</v>
      </c>
      <c r="F1854" t="str">
        <f t="shared" si="140"/>
        <v>2019</v>
      </c>
      <c r="G1854" t="str">
        <f t="shared" si="141"/>
        <v>Mayo</v>
      </c>
      <c r="H1854" t="str">
        <f t="shared" si="142"/>
        <v>27</v>
      </c>
    </row>
    <row r="1855" spans="1:8" x14ac:dyDescent="0.3">
      <c r="A1855" t="str">
        <f t="shared" si="143"/>
        <v>Mayo de 2019</v>
      </c>
      <c r="B1855" s="1" t="s">
        <v>4235</v>
      </c>
      <c r="C1855" s="1" t="str">
        <f t="shared" si="144"/>
        <v>Mayo 28 de 2019</v>
      </c>
      <c r="D1855" s="3">
        <v>3358.84</v>
      </c>
      <c r="E1855" s="3">
        <v>0</v>
      </c>
      <c r="F1855" t="str">
        <f t="shared" si="140"/>
        <v>2019</v>
      </c>
      <c r="G1855" t="str">
        <f t="shared" si="141"/>
        <v>Mayo</v>
      </c>
      <c r="H1855" t="str">
        <f t="shared" si="142"/>
        <v>28</v>
      </c>
    </row>
    <row r="1856" spans="1:8" x14ac:dyDescent="0.3">
      <c r="A1856" t="str">
        <f t="shared" si="143"/>
        <v>Mayo de 2019</v>
      </c>
      <c r="B1856" s="1" t="s">
        <v>4236</v>
      </c>
      <c r="C1856" s="1" t="str">
        <f t="shared" si="144"/>
        <v>Mayo 29 de 2019</v>
      </c>
      <c r="D1856" s="3">
        <v>3362.48</v>
      </c>
      <c r="E1856" s="3">
        <v>3.6399999999998727</v>
      </c>
      <c r="F1856" t="str">
        <f t="shared" si="140"/>
        <v>2019</v>
      </c>
      <c r="G1856" t="str">
        <f t="shared" si="141"/>
        <v>Mayo</v>
      </c>
      <c r="H1856" t="str">
        <f t="shared" si="142"/>
        <v>29</v>
      </c>
    </row>
    <row r="1857" spans="1:8" x14ac:dyDescent="0.3">
      <c r="A1857" t="str">
        <f t="shared" si="143"/>
        <v>Mayo de 2019</v>
      </c>
      <c r="B1857" s="1" t="s">
        <v>4237</v>
      </c>
      <c r="C1857" s="1" t="str">
        <f t="shared" si="144"/>
        <v>Mayo 30 de 2019</v>
      </c>
      <c r="D1857" s="3">
        <v>3375.29</v>
      </c>
      <c r="E1857" s="3">
        <v>12.809999999999945</v>
      </c>
      <c r="F1857" t="str">
        <f t="shared" si="140"/>
        <v>2019</v>
      </c>
      <c r="G1857" t="str">
        <f t="shared" si="141"/>
        <v>Mayo</v>
      </c>
      <c r="H1857" t="str">
        <f t="shared" si="142"/>
        <v>30</v>
      </c>
    </row>
    <row r="1858" spans="1:8" x14ac:dyDescent="0.3">
      <c r="A1858" t="str">
        <f t="shared" si="143"/>
        <v>Mayo de 2019</v>
      </c>
      <c r="B1858" s="1" t="s">
        <v>4238</v>
      </c>
      <c r="C1858" s="1" t="str">
        <f t="shared" si="144"/>
        <v>Mayo 31 de 2019</v>
      </c>
      <c r="D1858" s="3">
        <v>3357.82</v>
      </c>
      <c r="E1858" s="3">
        <v>-17.4699999999998</v>
      </c>
      <c r="F1858" t="str">
        <f t="shared" ref="F1858:F1921" si="145">RIGHT(B1858,4)</f>
        <v>2019</v>
      </c>
      <c r="G1858" t="str">
        <f t="shared" ref="G1858:G1921" si="146">MID(B1858,FIND(" ",B1858,1)+1,FIND(" ",B1858,FIND(" ",B1858,1)+1)-FIND(" ",B1858,1)-1)</f>
        <v>Mayo</v>
      </c>
      <c r="H1858" t="str">
        <f t="shared" ref="H1858:H1921" si="147">MID(B1858,1,FIND(" ",B1858,1)-1)</f>
        <v>31</v>
      </c>
    </row>
    <row r="1859" spans="1:8" x14ac:dyDescent="0.3">
      <c r="A1859" t="str">
        <f t="shared" ref="A1859:A1922" si="148">_xlfn.CONCAT(G1859," de ",F1859)</f>
        <v>Junio de 2019</v>
      </c>
      <c r="B1859" s="1" t="s">
        <v>4239</v>
      </c>
      <c r="C1859" s="1" t="str">
        <f t="shared" ref="C1859:C1922" si="149">_xlfn.CONCAT(G1859," ",H1859," de ",F1859)</f>
        <v>Junio 1 de 2019</v>
      </c>
      <c r="D1859" s="3">
        <v>3377.16</v>
      </c>
      <c r="E1859" s="3">
        <v>19.339999999999691</v>
      </c>
      <c r="F1859" t="str">
        <f t="shared" si="145"/>
        <v>2019</v>
      </c>
      <c r="G1859" t="str">
        <f t="shared" si="146"/>
        <v>Junio</v>
      </c>
      <c r="H1859" t="str">
        <f t="shared" si="147"/>
        <v>1</v>
      </c>
    </row>
    <row r="1860" spans="1:8" x14ac:dyDescent="0.3">
      <c r="A1860" t="str">
        <f t="shared" si="148"/>
        <v>Junio de 2019</v>
      </c>
      <c r="B1860" s="1" t="s">
        <v>4240</v>
      </c>
      <c r="C1860" s="1" t="str">
        <f t="shared" si="149"/>
        <v>Junio 2 de 2019</v>
      </c>
      <c r="D1860" s="3">
        <v>3377.16</v>
      </c>
      <c r="E1860" s="3">
        <v>0</v>
      </c>
      <c r="F1860" t="str">
        <f t="shared" si="145"/>
        <v>2019</v>
      </c>
      <c r="G1860" t="str">
        <f t="shared" si="146"/>
        <v>Junio</v>
      </c>
      <c r="H1860" t="str">
        <f t="shared" si="147"/>
        <v>2</v>
      </c>
    </row>
    <row r="1861" spans="1:8" x14ac:dyDescent="0.3">
      <c r="A1861" t="str">
        <f t="shared" si="148"/>
        <v>Junio de 2019</v>
      </c>
      <c r="B1861" s="1" t="s">
        <v>4241</v>
      </c>
      <c r="C1861" s="1" t="str">
        <f t="shared" si="149"/>
        <v>Junio 3 de 2019</v>
      </c>
      <c r="D1861" s="3">
        <v>3377.16</v>
      </c>
      <c r="E1861" s="3">
        <v>0</v>
      </c>
      <c r="F1861" t="str">
        <f t="shared" si="145"/>
        <v>2019</v>
      </c>
      <c r="G1861" t="str">
        <f t="shared" si="146"/>
        <v>Junio</v>
      </c>
      <c r="H1861" t="str">
        <f t="shared" si="147"/>
        <v>3</v>
      </c>
    </row>
    <row r="1862" spans="1:8" x14ac:dyDescent="0.3">
      <c r="A1862" t="str">
        <f t="shared" si="148"/>
        <v>Junio de 2019</v>
      </c>
      <c r="B1862" s="1" t="s">
        <v>4242</v>
      </c>
      <c r="C1862" s="1" t="str">
        <f t="shared" si="149"/>
        <v>Junio 4 de 2019</v>
      </c>
      <c r="D1862" s="3">
        <v>3377.16</v>
      </c>
      <c r="E1862" s="3">
        <v>0</v>
      </c>
      <c r="F1862" t="str">
        <f t="shared" si="145"/>
        <v>2019</v>
      </c>
      <c r="G1862" t="str">
        <f t="shared" si="146"/>
        <v>Junio</v>
      </c>
      <c r="H1862" t="str">
        <f t="shared" si="147"/>
        <v>4</v>
      </c>
    </row>
    <row r="1863" spans="1:8" x14ac:dyDescent="0.3">
      <c r="A1863" t="str">
        <f t="shared" si="148"/>
        <v>Junio de 2019</v>
      </c>
      <c r="B1863" s="1" t="s">
        <v>4243</v>
      </c>
      <c r="C1863" s="1" t="str">
        <f t="shared" si="149"/>
        <v>Junio 5 de 2019</v>
      </c>
      <c r="D1863" s="3">
        <v>3306.37</v>
      </c>
      <c r="E1863" s="3">
        <v>-70.789999999999964</v>
      </c>
      <c r="F1863" t="str">
        <f t="shared" si="145"/>
        <v>2019</v>
      </c>
      <c r="G1863" t="str">
        <f t="shared" si="146"/>
        <v>Junio</v>
      </c>
      <c r="H1863" t="str">
        <f t="shared" si="147"/>
        <v>5</v>
      </c>
    </row>
    <row r="1864" spans="1:8" x14ac:dyDescent="0.3">
      <c r="A1864" t="str">
        <f t="shared" si="148"/>
        <v>Junio de 2019</v>
      </c>
      <c r="B1864" s="1" t="s">
        <v>4244</v>
      </c>
      <c r="C1864" s="1" t="str">
        <f t="shared" si="149"/>
        <v>Junio 6 de 2019</v>
      </c>
      <c r="D1864" s="3">
        <v>3296.87</v>
      </c>
      <c r="E1864" s="3">
        <v>-9.5</v>
      </c>
      <c r="F1864" t="str">
        <f t="shared" si="145"/>
        <v>2019</v>
      </c>
      <c r="G1864" t="str">
        <f t="shared" si="146"/>
        <v>Junio</v>
      </c>
      <c r="H1864" t="str">
        <f t="shared" si="147"/>
        <v>6</v>
      </c>
    </row>
    <row r="1865" spans="1:8" x14ac:dyDescent="0.3">
      <c r="A1865" t="str">
        <f t="shared" si="148"/>
        <v>Junio de 2019</v>
      </c>
      <c r="B1865" s="1" t="s">
        <v>4245</v>
      </c>
      <c r="C1865" s="1" t="str">
        <f t="shared" si="149"/>
        <v>Junio 7 de 2019</v>
      </c>
      <c r="D1865" s="3">
        <v>3288.69</v>
      </c>
      <c r="E1865" s="3">
        <v>-8.1799999999998363</v>
      </c>
      <c r="F1865" t="str">
        <f t="shared" si="145"/>
        <v>2019</v>
      </c>
      <c r="G1865" t="str">
        <f t="shared" si="146"/>
        <v>Junio</v>
      </c>
      <c r="H1865" t="str">
        <f t="shared" si="147"/>
        <v>7</v>
      </c>
    </row>
    <row r="1866" spans="1:8" x14ac:dyDescent="0.3">
      <c r="A1866" t="str">
        <f t="shared" si="148"/>
        <v>Junio de 2019</v>
      </c>
      <c r="B1866" s="1" t="s">
        <v>4246</v>
      </c>
      <c r="C1866" s="1" t="str">
        <f t="shared" si="149"/>
        <v>Junio 8 de 2019</v>
      </c>
      <c r="D1866" s="3">
        <v>3274.72</v>
      </c>
      <c r="E1866" s="3">
        <v>-13.970000000000255</v>
      </c>
      <c r="F1866" t="str">
        <f t="shared" si="145"/>
        <v>2019</v>
      </c>
      <c r="G1866" t="str">
        <f t="shared" si="146"/>
        <v>Junio</v>
      </c>
      <c r="H1866" t="str">
        <f t="shared" si="147"/>
        <v>8</v>
      </c>
    </row>
    <row r="1867" spans="1:8" x14ac:dyDescent="0.3">
      <c r="A1867" t="str">
        <f t="shared" si="148"/>
        <v>Junio de 2019</v>
      </c>
      <c r="B1867" s="1" t="s">
        <v>4247</v>
      </c>
      <c r="C1867" s="1" t="str">
        <f t="shared" si="149"/>
        <v>Junio 9 de 2019</v>
      </c>
      <c r="D1867" s="3">
        <v>3274.72</v>
      </c>
      <c r="E1867" s="3">
        <v>0</v>
      </c>
      <c r="F1867" t="str">
        <f t="shared" si="145"/>
        <v>2019</v>
      </c>
      <c r="G1867" t="str">
        <f t="shared" si="146"/>
        <v>Junio</v>
      </c>
      <c r="H1867" t="str">
        <f t="shared" si="147"/>
        <v>9</v>
      </c>
    </row>
    <row r="1868" spans="1:8" x14ac:dyDescent="0.3">
      <c r="A1868" t="str">
        <f t="shared" si="148"/>
        <v>Junio de 2019</v>
      </c>
      <c r="B1868" s="1" t="s">
        <v>4248</v>
      </c>
      <c r="C1868" s="1" t="str">
        <f t="shared" si="149"/>
        <v>Junio 10 de 2019</v>
      </c>
      <c r="D1868" s="3">
        <v>3274.72</v>
      </c>
      <c r="E1868" s="3">
        <v>0</v>
      </c>
      <c r="F1868" t="str">
        <f t="shared" si="145"/>
        <v>2019</v>
      </c>
      <c r="G1868" t="str">
        <f t="shared" si="146"/>
        <v>Junio</v>
      </c>
      <c r="H1868" t="str">
        <f t="shared" si="147"/>
        <v>10</v>
      </c>
    </row>
    <row r="1869" spans="1:8" x14ac:dyDescent="0.3">
      <c r="A1869" t="str">
        <f t="shared" si="148"/>
        <v>Junio de 2019</v>
      </c>
      <c r="B1869" s="1" t="s">
        <v>4249</v>
      </c>
      <c r="C1869" s="1" t="str">
        <f t="shared" si="149"/>
        <v>Junio 11 de 2019</v>
      </c>
      <c r="D1869" s="3">
        <v>3257.06</v>
      </c>
      <c r="E1869" s="3">
        <v>-17.659999999999854</v>
      </c>
      <c r="F1869" t="str">
        <f t="shared" si="145"/>
        <v>2019</v>
      </c>
      <c r="G1869" t="str">
        <f t="shared" si="146"/>
        <v>Junio</v>
      </c>
      <c r="H1869" t="str">
        <f t="shared" si="147"/>
        <v>11</v>
      </c>
    </row>
    <row r="1870" spans="1:8" x14ac:dyDescent="0.3">
      <c r="A1870" t="str">
        <f t="shared" si="148"/>
        <v>Junio de 2019</v>
      </c>
      <c r="B1870" s="1" t="s">
        <v>4250</v>
      </c>
      <c r="C1870" s="1" t="str">
        <f t="shared" si="149"/>
        <v>Junio 12 de 2019</v>
      </c>
      <c r="D1870" s="3">
        <v>3249.56</v>
      </c>
      <c r="E1870" s="3">
        <v>-7.5</v>
      </c>
      <c r="F1870" t="str">
        <f t="shared" si="145"/>
        <v>2019</v>
      </c>
      <c r="G1870" t="str">
        <f t="shared" si="146"/>
        <v>Junio</v>
      </c>
      <c r="H1870" t="str">
        <f t="shared" si="147"/>
        <v>12</v>
      </c>
    </row>
    <row r="1871" spans="1:8" x14ac:dyDescent="0.3">
      <c r="A1871" t="str">
        <f t="shared" si="148"/>
        <v>Junio de 2019</v>
      </c>
      <c r="B1871" s="1" t="s">
        <v>4251</v>
      </c>
      <c r="C1871" s="1" t="str">
        <f t="shared" si="149"/>
        <v>Junio 13 de 2019</v>
      </c>
      <c r="D1871" s="3">
        <v>3264.47</v>
      </c>
      <c r="E1871" s="3">
        <v>14.909999999999854</v>
      </c>
      <c r="F1871" t="str">
        <f t="shared" si="145"/>
        <v>2019</v>
      </c>
      <c r="G1871" t="str">
        <f t="shared" si="146"/>
        <v>Junio</v>
      </c>
      <c r="H1871" t="str">
        <f t="shared" si="147"/>
        <v>13</v>
      </c>
    </row>
    <row r="1872" spans="1:8" x14ac:dyDescent="0.3">
      <c r="A1872" t="str">
        <f t="shared" si="148"/>
        <v>Junio de 2019</v>
      </c>
      <c r="B1872" s="1" t="s">
        <v>4252</v>
      </c>
      <c r="C1872" s="1" t="str">
        <f t="shared" si="149"/>
        <v>Junio 14 de 2019</v>
      </c>
      <c r="D1872" s="3">
        <v>3266.72</v>
      </c>
      <c r="E1872" s="3">
        <v>2.25</v>
      </c>
      <c r="F1872" t="str">
        <f t="shared" si="145"/>
        <v>2019</v>
      </c>
      <c r="G1872" t="str">
        <f t="shared" si="146"/>
        <v>Junio</v>
      </c>
      <c r="H1872" t="str">
        <f t="shared" si="147"/>
        <v>14</v>
      </c>
    </row>
    <row r="1873" spans="1:8" x14ac:dyDescent="0.3">
      <c r="A1873" t="str">
        <f t="shared" si="148"/>
        <v>Junio de 2019</v>
      </c>
      <c r="B1873" s="1" t="s">
        <v>4253</v>
      </c>
      <c r="C1873" s="1" t="str">
        <f t="shared" si="149"/>
        <v>Junio 15 de 2019</v>
      </c>
      <c r="D1873" s="3">
        <v>3270.7</v>
      </c>
      <c r="E1873" s="3">
        <v>3.9800000000000182</v>
      </c>
      <c r="F1873" t="str">
        <f t="shared" si="145"/>
        <v>2019</v>
      </c>
      <c r="G1873" t="str">
        <f t="shared" si="146"/>
        <v>Junio</v>
      </c>
      <c r="H1873" t="str">
        <f t="shared" si="147"/>
        <v>15</v>
      </c>
    </row>
    <row r="1874" spans="1:8" x14ac:dyDescent="0.3">
      <c r="A1874" t="str">
        <f t="shared" si="148"/>
        <v>Junio de 2019</v>
      </c>
      <c r="B1874" s="1" t="s">
        <v>4254</v>
      </c>
      <c r="C1874" s="1" t="str">
        <f t="shared" si="149"/>
        <v>Junio 16 de 2019</v>
      </c>
      <c r="D1874" s="3">
        <v>3270.7</v>
      </c>
      <c r="E1874" s="3">
        <v>0</v>
      </c>
      <c r="F1874" t="str">
        <f t="shared" si="145"/>
        <v>2019</v>
      </c>
      <c r="G1874" t="str">
        <f t="shared" si="146"/>
        <v>Junio</v>
      </c>
      <c r="H1874" t="str">
        <f t="shared" si="147"/>
        <v>16</v>
      </c>
    </row>
    <row r="1875" spans="1:8" x14ac:dyDescent="0.3">
      <c r="A1875" t="str">
        <f t="shared" si="148"/>
        <v>Junio de 2019</v>
      </c>
      <c r="B1875" s="1" t="s">
        <v>4255</v>
      </c>
      <c r="C1875" s="1" t="str">
        <f t="shared" si="149"/>
        <v>Junio 17 de 2019</v>
      </c>
      <c r="D1875" s="3">
        <v>3270.7</v>
      </c>
      <c r="E1875" s="3">
        <v>0</v>
      </c>
      <c r="F1875" t="str">
        <f t="shared" si="145"/>
        <v>2019</v>
      </c>
      <c r="G1875" t="str">
        <f t="shared" si="146"/>
        <v>Junio</v>
      </c>
      <c r="H1875" t="str">
        <f t="shared" si="147"/>
        <v>17</v>
      </c>
    </row>
    <row r="1876" spans="1:8" x14ac:dyDescent="0.3">
      <c r="A1876" t="str">
        <f t="shared" si="148"/>
        <v>Junio de 2019</v>
      </c>
      <c r="B1876" s="1" t="s">
        <v>4256</v>
      </c>
      <c r="C1876" s="1" t="str">
        <f t="shared" si="149"/>
        <v>Junio 18 de 2019</v>
      </c>
      <c r="D1876" s="3">
        <v>3286.63</v>
      </c>
      <c r="E1876" s="3">
        <v>15.930000000000291</v>
      </c>
      <c r="F1876" t="str">
        <f t="shared" si="145"/>
        <v>2019</v>
      </c>
      <c r="G1876" t="str">
        <f t="shared" si="146"/>
        <v>Junio</v>
      </c>
      <c r="H1876" t="str">
        <f t="shared" si="147"/>
        <v>18</v>
      </c>
    </row>
    <row r="1877" spans="1:8" x14ac:dyDescent="0.3">
      <c r="A1877" t="str">
        <f t="shared" si="148"/>
        <v>Junio de 2019</v>
      </c>
      <c r="B1877" s="1" t="s">
        <v>4257</v>
      </c>
      <c r="C1877" s="1" t="str">
        <f t="shared" si="149"/>
        <v>Junio 19 de 2019</v>
      </c>
      <c r="D1877" s="3">
        <v>3264.98</v>
      </c>
      <c r="E1877" s="3">
        <v>-21.650000000000091</v>
      </c>
      <c r="F1877" t="str">
        <f t="shared" si="145"/>
        <v>2019</v>
      </c>
      <c r="G1877" t="str">
        <f t="shared" si="146"/>
        <v>Junio</v>
      </c>
      <c r="H1877" t="str">
        <f t="shared" si="147"/>
        <v>19</v>
      </c>
    </row>
    <row r="1878" spans="1:8" x14ac:dyDescent="0.3">
      <c r="A1878" t="str">
        <f t="shared" si="148"/>
        <v>Junio de 2019</v>
      </c>
      <c r="B1878" s="1" t="s">
        <v>4258</v>
      </c>
      <c r="C1878" s="1" t="str">
        <f t="shared" si="149"/>
        <v>Junio 20 de 2019</v>
      </c>
      <c r="D1878" s="3">
        <v>3248.91</v>
      </c>
      <c r="E1878" s="3">
        <v>-16.070000000000164</v>
      </c>
      <c r="F1878" t="str">
        <f t="shared" si="145"/>
        <v>2019</v>
      </c>
      <c r="G1878" t="str">
        <f t="shared" si="146"/>
        <v>Junio</v>
      </c>
      <c r="H1878" t="str">
        <f t="shared" si="147"/>
        <v>20</v>
      </c>
    </row>
    <row r="1879" spans="1:8" x14ac:dyDescent="0.3">
      <c r="A1879" t="str">
        <f t="shared" si="148"/>
        <v>Junio de 2019</v>
      </c>
      <c r="B1879" s="1" t="s">
        <v>4259</v>
      </c>
      <c r="C1879" s="1" t="str">
        <f t="shared" si="149"/>
        <v>Junio 21 de 2019</v>
      </c>
      <c r="D1879" s="3">
        <v>3202.01</v>
      </c>
      <c r="E1879" s="3">
        <v>-46.899999999999636</v>
      </c>
      <c r="F1879" t="str">
        <f t="shared" si="145"/>
        <v>2019</v>
      </c>
      <c r="G1879" t="str">
        <f t="shared" si="146"/>
        <v>Junio</v>
      </c>
      <c r="H1879" t="str">
        <f t="shared" si="147"/>
        <v>21</v>
      </c>
    </row>
    <row r="1880" spans="1:8" x14ac:dyDescent="0.3">
      <c r="A1880" t="str">
        <f t="shared" si="148"/>
        <v>Junio de 2019</v>
      </c>
      <c r="B1880" s="1" t="s">
        <v>4260</v>
      </c>
      <c r="C1880" s="1" t="str">
        <f t="shared" si="149"/>
        <v>Junio 22 de 2019</v>
      </c>
      <c r="D1880" s="3">
        <v>3191.17</v>
      </c>
      <c r="E1880" s="3">
        <v>-10.840000000000146</v>
      </c>
      <c r="F1880" t="str">
        <f t="shared" si="145"/>
        <v>2019</v>
      </c>
      <c r="G1880" t="str">
        <f t="shared" si="146"/>
        <v>Junio</v>
      </c>
      <c r="H1880" t="str">
        <f t="shared" si="147"/>
        <v>22</v>
      </c>
    </row>
    <row r="1881" spans="1:8" x14ac:dyDescent="0.3">
      <c r="A1881" t="str">
        <f t="shared" si="148"/>
        <v>Junio de 2019</v>
      </c>
      <c r="B1881" s="1" t="s">
        <v>4261</v>
      </c>
      <c r="C1881" s="1" t="str">
        <f t="shared" si="149"/>
        <v>Junio 23 de 2019</v>
      </c>
      <c r="D1881" s="3">
        <v>3191.17</v>
      </c>
      <c r="E1881" s="3">
        <v>0</v>
      </c>
      <c r="F1881" t="str">
        <f t="shared" si="145"/>
        <v>2019</v>
      </c>
      <c r="G1881" t="str">
        <f t="shared" si="146"/>
        <v>Junio</v>
      </c>
      <c r="H1881" t="str">
        <f t="shared" si="147"/>
        <v>23</v>
      </c>
    </row>
    <row r="1882" spans="1:8" x14ac:dyDescent="0.3">
      <c r="A1882" t="str">
        <f t="shared" si="148"/>
        <v>Junio de 2019</v>
      </c>
      <c r="B1882" s="1" t="s">
        <v>4262</v>
      </c>
      <c r="C1882" s="1" t="str">
        <f t="shared" si="149"/>
        <v>Junio 24 de 2019</v>
      </c>
      <c r="D1882" s="3">
        <v>3191.17</v>
      </c>
      <c r="E1882" s="3">
        <v>0</v>
      </c>
      <c r="F1882" t="str">
        <f t="shared" si="145"/>
        <v>2019</v>
      </c>
      <c r="G1882" t="str">
        <f t="shared" si="146"/>
        <v>Junio</v>
      </c>
      <c r="H1882" t="str">
        <f t="shared" si="147"/>
        <v>24</v>
      </c>
    </row>
    <row r="1883" spans="1:8" x14ac:dyDescent="0.3">
      <c r="A1883" t="str">
        <f t="shared" si="148"/>
        <v>Junio de 2019</v>
      </c>
      <c r="B1883" s="1" t="s">
        <v>4263</v>
      </c>
      <c r="C1883" s="1" t="str">
        <f t="shared" si="149"/>
        <v>Junio 25 de 2019</v>
      </c>
      <c r="D1883" s="3">
        <v>3191.17</v>
      </c>
      <c r="E1883" s="3">
        <v>0</v>
      </c>
      <c r="F1883" t="str">
        <f t="shared" si="145"/>
        <v>2019</v>
      </c>
      <c r="G1883" t="str">
        <f t="shared" si="146"/>
        <v>Junio</v>
      </c>
      <c r="H1883" t="str">
        <f t="shared" si="147"/>
        <v>25</v>
      </c>
    </row>
    <row r="1884" spans="1:8" x14ac:dyDescent="0.3">
      <c r="A1884" t="str">
        <f t="shared" si="148"/>
        <v>Junio de 2019</v>
      </c>
      <c r="B1884" s="1" t="s">
        <v>4264</v>
      </c>
      <c r="C1884" s="1" t="str">
        <f t="shared" si="149"/>
        <v>Junio 26 de 2019</v>
      </c>
      <c r="D1884" s="3">
        <v>3187.15</v>
      </c>
      <c r="E1884" s="3">
        <v>-4.0199999999999818</v>
      </c>
      <c r="F1884" t="str">
        <f t="shared" si="145"/>
        <v>2019</v>
      </c>
      <c r="G1884" t="str">
        <f t="shared" si="146"/>
        <v>Junio</v>
      </c>
      <c r="H1884" t="str">
        <f t="shared" si="147"/>
        <v>26</v>
      </c>
    </row>
    <row r="1885" spans="1:8" x14ac:dyDescent="0.3">
      <c r="A1885" t="str">
        <f t="shared" si="148"/>
        <v>Junio de 2019</v>
      </c>
      <c r="B1885" s="1" t="s">
        <v>4265</v>
      </c>
      <c r="C1885" s="1" t="str">
        <f t="shared" si="149"/>
        <v>Junio 27 de 2019</v>
      </c>
      <c r="D1885" s="3">
        <v>3177.94</v>
      </c>
      <c r="E1885" s="3">
        <v>-9.2100000000000364</v>
      </c>
      <c r="F1885" t="str">
        <f t="shared" si="145"/>
        <v>2019</v>
      </c>
      <c r="G1885" t="str">
        <f t="shared" si="146"/>
        <v>Junio</v>
      </c>
      <c r="H1885" t="str">
        <f t="shared" si="147"/>
        <v>27</v>
      </c>
    </row>
    <row r="1886" spans="1:8" x14ac:dyDescent="0.3">
      <c r="A1886" t="str">
        <f t="shared" si="148"/>
        <v>Junio de 2019</v>
      </c>
      <c r="B1886" s="1" t="s">
        <v>4266</v>
      </c>
      <c r="C1886" s="1" t="str">
        <f t="shared" si="149"/>
        <v>Junio 28 de 2019</v>
      </c>
      <c r="D1886" s="3">
        <v>3197.23</v>
      </c>
      <c r="E1886" s="3">
        <v>19.289999999999964</v>
      </c>
      <c r="F1886" t="str">
        <f t="shared" si="145"/>
        <v>2019</v>
      </c>
      <c r="G1886" t="str">
        <f t="shared" si="146"/>
        <v>Junio</v>
      </c>
      <c r="H1886" t="str">
        <f t="shared" si="147"/>
        <v>28</v>
      </c>
    </row>
    <row r="1887" spans="1:8" x14ac:dyDescent="0.3">
      <c r="A1887" t="str">
        <f t="shared" si="148"/>
        <v>Junio de 2019</v>
      </c>
      <c r="B1887" s="1" t="s">
        <v>4267</v>
      </c>
      <c r="C1887" s="1" t="str">
        <f t="shared" si="149"/>
        <v>Junio 29 de 2019</v>
      </c>
      <c r="D1887" s="3">
        <v>3205.67</v>
      </c>
      <c r="E1887" s="3">
        <v>8.4400000000000546</v>
      </c>
      <c r="F1887" t="str">
        <f t="shared" si="145"/>
        <v>2019</v>
      </c>
      <c r="G1887" t="str">
        <f t="shared" si="146"/>
        <v>Junio</v>
      </c>
      <c r="H1887" t="str">
        <f t="shared" si="147"/>
        <v>29</v>
      </c>
    </row>
    <row r="1888" spans="1:8" x14ac:dyDescent="0.3">
      <c r="A1888" t="str">
        <f t="shared" si="148"/>
        <v>Junio de 2019</v>
      </c>
      <c r="B1888" s="1" t="s">
        <v>4268</v>
      </c>
      <c r="C1888" s="1" t="str">
        <f t="shared" si="149"/>
        <v>Junio 30 de 2019</v>
      </c>
      <c r="D1888" s="3">
        <v>3205.67</v>
      </c>
      <c r="E1888" s="3">
        <v>0</v>
      </c>
      <c r="F1888" t="str">
        <f t="shared" si="145"/>
        <v>2019</v>
      </c>
      <c r="G1888" t="str">
        <f t="shared" si="146"/>
        <v>Junio</v>
      </c>
      <c r="H1888" t="str">
        <f t="shared" si="147"/>
        <v>30</v>
      </c>
    </row>
    <row r="1889" spans="1:8" x14ac:dyDescent="0.3">
      <c r="A1889" t="str">
        <f t="shared" si="148"/>
        <v>Julio de 2019</v>
      </c>
      <c r="B1889" s="1" t="s">
        <v>4269</v>
      </c>
      <c r="C1889" s="1" t="str">
        <f t="shared" si="149"/>
        <v>Julio 1 de 2019</v>
      </c>
      <c r="D1889" s="3">
        <v>3205.67</v>
      </c>
      <c r="E1889" s="3">
        <v>0</v>
      </c>
      <c r="F1889" t="str">
        <f t="shared" si="145"/>
        <v>2019</v>
      </c>
      <c r="G1889" t="str">
        <f t="shared" si="146"/>
        <v>Julio</v>
      </c>
      <c r="H1889" t="str">
        <f t="shared" si="147"/>
        <v>1</v>
      </c>
    </row>
    <row r="1890" spans="1:8" x14ac:dyDescent="0.3">
      <c r="A1890" t="str">
        <f t="shared" si="148"/>
        <v>Julio de 2019</v>
      </c>
      <c r="B1890" s="1" t="s">
        <v>4270</v>
      </c>
      <c r="C1890" s="1" t="str">
        <f t="shared" si="149"/>
        <v>Julio 2 de 2019</v>
      </c>
      <c r="D1890" s="3">
        <v>3205.67</v>
      </c>
      <c r="E1890" s="3">
        <v>0</v>
      </c>
      <c r="F1890" t="str">
        <f t="shared" si="145"/>
        <v>2019</v>
      </c>
      <c r="G1890" t="str">
        <f t="shared" si="146"/>
        <v>Julio</v>
      </c>
      <c r="H1890" t="str">
        <f t="shared" si="147"/>
        <v>2</v>
      </c>
    </row>
    <row r="1891" spans="1:8" x14ac:dyDescent="0.3">
      <c r="A1891" t="str">
        <f t="shared" si="148"/>
        <v>Julio de 2019</v>
      </c>
      <c r="B1891" s="1" t="s">
        <v>4271</v>
      </c>
      <c r="C1891" s="1" t="str">
        <f t="shared" si="149"/>
        <v>Julio 3 de 2019</v>
      </c>
      <c r="D1891" s="3">
        <v>3211.06</v>
      </c>
      <c r="E1891" s="3">
        <v>5.3899999999998727</v>
      </c>
      <c r="F1891" t="str">
        <f t="shared" si="145"/>
        <v>2019</v>
      </c>
      <c r="G1891" t="str">
        <f t="shared" si="146"/>
        <v>Julio</v>
      </c>
      <c r="H1891" t="str">
        <f t="shared" si="147"/>
        <v>3</v>
      </c>
    </row>
    <row r="1892" spans="1:8" x14ac:dyDescent="0.3">
      <c r="A1892" t="str">
        <f t="shared" si="148"/>
        <v>Julio de 2019</v>
      </c>
      <c r="B1892" s="1" t="s">
        <v>4272</v>
      </c>
      <c r="C1892" s="1" t="str">
        <f t="shared" si="149"/>
        <v>Julio 4 de 2019</v>
      </c>
      <c r="D1892" s="3">
        <v>3206.92</v>
      </c>
      <c r="E1892" s="3">
        <v>-4.1399999999998727</v>
      </c>
      <c r="F1892" t="str">
        <f t="shared" si="145"/>
        <v>2019</v>
      </c>
      <c r="G1892" t="str">
        <f t="shared" si="146"/>
        <v>Julio</v>
      </c>
      <c r="H1892" t="str">
        <f t="shared" si="147"/>
        <v>4</v>
      </c>
    </row>
    <row r="1893" spans="1:8" x14ac:dyDescent="0.3">
      <c r="A1893" t="str">
        <f t="shared" si="148"/>
        <v>Julio de 2019</v>
      </c>
      <c r="B1893" s="1" t="s">
        <v>4273</v>
      </c>
      <c r="C1893" s="1" t="str">
        <f t="shared" si="149"/>
        <v>Julio 5 de 2019</v>
      </c>
      <c r="D1893" s="3">
        <v>3206.92</v>
      </c>
      <c r="E1893" s="3">
        <v>0</v>
      </c>
      <c r="F1893" t="str">
        <f t="shared" si="145"/>
        <v>2019</v>
      </c>
      <c r="G1893" t="str">
        <f t="shared" si="146"/>
        <v>Julio</v>
      </c>
      <c r="H1893" t="str">
        <f t="shared" si="147"/>
        <v>5</v>
      </c>
    </row>
    <row r="1894" spans="1:8" x14ac:dyDescent="0.3">
      <c r="A1894" t="str">
        <f t="shared" si="148"/>
        <v>Julio de 2019</v>
      </c>
      <c r="B1894" s="1" t="s">
        <v>4274</v>
      </c>
      <c r="C1894" s="1" t="str">
        <f t="shared" si="149"/>
        <v>Julio 8 de 2019</v>
      </c>
      <c r="D1894" s="3">
        <v>3217.18</v>
      </c>
      <c r="E1894" s="3">
        <v>10.259999999999764</v>
      </c>
      <c r="F1894" t="str">
        <f t="shared" si="145"/>
        <v>2019</v>
      </c>
      <c r="G1894" t="str">
        <f t="shared" si="146"/>
        <v>Julio</v>
      </c>
      <c r="H1894" t="str">
        <f t="shared" si="147"/>
        <v>8</v>
      </c>
    </row>
    <row r="1895" spans="1:8" x14ac:dyDescent="0.3">
      <c r="A1895" t="str">
        <f t="shared" si="148"/>
        <v>Julio de 2019</v>
      </c>
      <c r="B1895" s="1" t="s">
        <v>4275</v>
      </c>
      <c r="C1895" s="1" t="str">
        <f t="shared" si="149"/>
        <v>Julio 9 de 2019</v>
      </c>
      <c r="D1895" s="3">
        <v>3207.66</v>
      </c>
      <c r="E1895" s="3">
        <v>-9.5199999999999818</v>
      </c>
      <c r="F1895" t="str">
        <f t="shared" si="145"/>
        <v>2019</v>
      </c>
      <c r="G1895" t="str">
        <f t="shared" si="146"/>
        <v>Julio</v>
      </c>
      <c r="H1895" t="str">
        <f t="shared" si="147"/>
        <v>9</v>
      </c>
    </row>
    <row r="1896" spans="1:8" x14ac:dyDescent="0.3">
      <c r="A1896" t="str">
        <f t="shared" si="148"/>
        <v>Julio de 2019</v>
      </c>
      <c r="B1896" s="1" t="s">
        <v>4276</v>
      </c>
      <c r="C1896" s="1" t="str">
        <f t="shared" si="149"/>
        <v>Julio 10 de 2019</v>
      </c>
      <c r="D1896" s="3">
        <v>3223.67</v>
      </c>
      <c r="E1896" s="3">
        <v>16.010000000000218</v>
      </c>
      <c r="F1896" t="str">
        <f t="shared" si="145"/>
        <v>2019</v>
      </c>
      <c r="G1896" t="str">
        <f t="shared" si="146"/>
        <v>Julio</v>
      </c>
      <c r="H1896" t="str">
        <f t="shared" si="147"/>
        <v>10</v>
      </c>
    </row>
    <row r="1897" spans="1:8" x14ac:dyDescent="0.3">
      <c r="A1897" t="str">
        <f t="shared" si="148"/>
        <v>Julio de 2019</v>
      </c>
      <c r="B1897" s="1" t="s">
        <v>4277</v>
      </c>
      <c r="C1897" s="1" t="str">
        <f t="shared" si="149"/>
        <v>Julio 11 de 2019</v>
      </c>
      <c r="D1897" s="3">
        <v>3212.91</v>
      </c>
      <c r="E1897" s="3">
        <v>-10.760000000000218</v>
      </c>
      <c r="F1897" t="str">
        <f t="shared" si="145"/>
        <v>2019</v>
      </c>
      <c r="G1897" t="str">
        <f t="shared" si="146"/>
        <v>Julio</v>
      </c>
      <c r="H1897" t="str">
        <f t="shared" si="147"/>
        <v>11</v>
      </c>
    </row>
    <row r="1898" spans="1:8" x14ac:dyDescent="0.3">
      <c r="A1898" t="str">
        <f t="shared" si="148"/>
        <v>Julio de 2019</v>
      </c>
      <c r="B1898" s="1" t="s">
        <v>4278</v>
      </c>
      <c r="C1898" s="1" t="str">
        <f t="shared" si="149"/>
        <v>Julio 12 de 2019</v>
      </c>
      <c r="D1898" s="3">
        <v>3197.5</v>
      </c>
      <c r="E1898" s="3">
        <v>-15.409999999999854</v>
      </c>
      <c r="F1898" t="str">
        <f t="shared" si="145"/>
        <v>2019</v>
      </c>
      <c r="G1898" t="str">
        <f t="shared" si="146"/>
        <v>Julio</v>
      </c>
      <c r="H1898" t="str">
        <f t="shared" si="147"/>
        <v>12</v>
      </c>
    </row>
    <row r="1899" spans="1:8" x14ac:dyDescent="0.3">
      <c r="A1899" t="str">
        <f t="shared" si="148"/>
        <v>Julio de 2019</v>
      </c>
      <c r="B1899" s="1" t="s">
        <v>4279</v>
      </c>
      <c r="C1899" s="1" t="str">
        <f t="shared" si="149"/>
        <v>Julio 13 de 2019</v>
      </c>
      <c r="D1899" s="3">
        <v>3190.33</v>
      </c>
      <c r="E1899" s="3">
        <v>-7.1700000000000728</v>
      </c>
      <c r="F1899" t="str">
        <f t="shared" si="145"/>
        <v>2019</v>
      </c>
      <c r="G1899" t="str">
        <f t="shared" si="146"/>
        <v>Julio</v>
      </c>
      <c r="H1899" t="str">
        <f t="shared" si="147"/>
        <v>13</v>
      </c>
    </row>
    <row r="1900" spans="1:8" x14ac:dyDescent="0.3">
      <c r="A1900" t="str">
        <f t="shared" si="148"/>
        <v>Julio de 2019</v>
      </c>
      <c r="B1900" s="1" t="s">
        <v>4280</v>
      </c>
      <c r="C1900" s="1" t="str">
        <f t="shared" si="149"/>
        <v>Julio 14 de 2019</v>
      </c>
      <c r="D1900" s="3">
        <v>3190.33</v>
      </c>
      <c r="E1900" s="3">
        <v>0</v>
      </c>
      <c r="F1900" t="str">
        <f t="shared" si="145"/>
        <v>2019</v>
      </c>
      <c r="G1900" t="str">
        <f t="shared" si="146"/>
        <v>Julio</v>
      </c>
      <c r="H1900" t="str">
        <f t="shared" si="147"/>
        <v>14</v>
      </c>
    </row>
    <row r="1901" spans="1:8" x14ac:dyDescent="0.3">
      <c r="A1901" t="str">
        <f t="shared" si="148"/>
        <v>Julio de 2019</v>
      </c>
      <c r="B1901" s="1" t="s">
        <v>4281</v>
      </c>
      <c r="C1901" s="1" t="str">
        <f t="shared" si="149"/>
        <v>Julio 15 de 2019</v>
      </c>
      <c r="D1901" s="3">
        <v>3190.33</v>
      </c>
      <c r="E1901" s="3">
        <v>0</v>
      </c>
      <c r="F1901" t="str">
        <f t="shared" si="145"/>
        <v>2019</v>
      </c>
      <c r="G1901" t="str">
        <f t="shared" si="146"/>
        <v>Julio</v>
      </c>
      <c r="H1901" t="str">
        <f t="shared" si="147"/>
        <v>15</v>
      </c>
    </row>
    <row r="1902" spans="1:8" x14ac:dyDescent="0.3">
      <c r="A1902" t="str">
        <f t="shared" si="148"/>
        <v>Julio de 2019</v>
      </c>
      <c r="B1902" s="1" t="s">
        <v>4282</v>
      </c>
      <c r="C1902" s="1" t="str">
        <f t="shared" si="149"/>
        <v>Julio 16 de 2019</v>
      </c>
      <c r="D1902" s="3">
        <v>3190.66</v>
      </c>
      <c r="E1902" s="3">
        <v>0.32999999999992724</v>
      </c>
      <c r="F1902" t="str">
        <f t="shared" si="145"/>
        <v>2019</v>
      </c>
      <c r="G1902" t="str">
        <f t="shared" si="146"/>
        <v>Julio</v>
      </c>
      <c r="H1902" t="str">
        <f t="shared" si="147"/>
        <v>16</v>
      </c>
    </row>
    <row r="1903" spans="1:8" x14ac:dyDescent="0.3">
      <c r="A1903" t="str">
        <f t="shared" si="148"/>
        <v>Julio de 2019</v>
      </c>
      <c r="B1903" s="1" t="s">
        <v>4283</v>
      </c>
      <c r="C1903" s="1" t="str">
        <f t="shared" si="149"/>
        <v>Julio 17 de 2019</v>
      </c>
      <c r="D1903" s="3">
        <v>3199.72</v>
      </c>
      <c r="E1903" s="3">
        <v>9.0599999999999454</v>
      </c>
      <c r="F1903" t="str">
        <f t="shared" si="145"/>
        <v>2019</v>
      </c>
      <c r="G1903" t="str">
        <f t="shared" si="146"/>
        <v>Julio</v>
      </c>
      <c r="H1903" t="str">
        <f t="shared" si="147"/>
        <v>17</v>
      </c>
    </row>
    <row r="1904" spans="1:8" x14ac:dyDescent="0.3">
      <c r="A1904" t="str">
        <f t="shared" si="148"/>
        <v>Julio de 2019</v>
      </c>
      <c r="B1904" s="1" t="s">
        <v>4284</v>
      </c>
      <c r="C1904" s="1" t="str">
        <f t="shared" si="149"/>
        <v>Julio 18 de 2019</v>
      </c>
      <c r="D1904" s="3">
        <v>3189.21</v>
      </c>
      <c r="E1904" s="3">
        <v>-10.509999999999764</v>
      </c>
      <c r="F1904" t="str">
        <f t="shared" si="145"/>
        <v>2019</v>
      </c>
      <c r="G1904" t="str">
        <f t="shared" si="146"/>
        <v>Julio</v>
      </c>
      <c r="H1904" t="str">
        <f t="shared" si="147"/>
        <v>18</v>
      </c>
    </row>
    <row r="1905" spans="1:8" x14ac:dyDescent="0.3">
      <c r="A1905" t="str">
        <f t="shared" si="148"/>
        <v>Julio de 2019</v>
      </c>
      <c r="B1905" s="1" t="s">
        <v>4285</v>
      </c>
      <c r="C1905" s="1" t="str">
        <f t="shared" si="149"/>
        <v>Julio 19 de 2019</v>
      </c>
      <c r="D1905" s="3">
        <v>3183.01</v>
      </c>
      <c r="E1905" s="3">
        <v>-6.1999999999998181</v>
      </c>
      <c r="F1905" t="str">
        <f t="shared" si="145"/>
        <v>2019</v>
      </c>
      <c r="G1905" t="str">
        <f t="shared" si="146"/>
        <v>Julio</v>
      </c>
      <c r="H1905" t="str">
        <f t="shared" si="147"/>
        <v>19</v>
      </c>
    </row>
    <row r="1906" spans="1:8" x14ac:dyDescent="0.3">
      <c r="A1906" t="str">
        <f t="shared" si="148"/>
        <v>Julio de 2019</v>
      </c>
      <c r="B1906" s="1" t="s">
        <v>4286</v>
      </c>
      <c r="C1906" s="1" t="str">
        <f t="shared" si="149"/>
        <v>Julio 20 de 2019</v>
      </c>
      <c r="D1906" s="3">
        <v>3169.51</v>
      </c>
      <c r="E1906" s="3">
        <v>-13.5</v>
      </c>
      <c r="F1906" t="str">
        <f t="shared" si="145"/>
        <v>2019</v>
      </c>
      <c r="G1906" t="str">
        <f t="shared" si="146"/>
        <v>Julio</v>
      </c>
      <c r="H1906" t="str">
        <f t="shared" si="147"/>
        <v>20</v>
      </c>
    </row>
    <row r="1907" spans="1:8" x14ac:dyDescent="0.3">
      <c r="A1907" t="str">
        <f t="shared" si="148"/>
        <v>Julio de 2019</v>
      </c>
      <c r="B1907" s="1" t="s">
        <v>4287</v>
      </c>
      <c r="C1907" s="1" t="str">
        <f t="shared" si="149"/>
        <v>Julio 21 de 2019</v>
      </c>
      <c r="D1907" s="3">
        <v>3169.51</v>
      </c>
      <c r="E1907" s="3">
        <v>0</v>
      </c>
      <c r="F1907" t="str">
        <f t="shared" si="145"/>
        <v>2019</v>
      </c>
      <c r="G1907" t="str">
        <f t="shared" si="146"/>
        <v>Julio</v>
      </c>
      <c r="H1907" t="str">
        <f t="shared" si="147"/>
        <v>21</v>
      </c>
    </row>
    <row r="1908" spans="1:8" x14ac:dyDescent="0.3">
      <c r="A1908" t="str">
        <f t="shared" si="148"/>
        <v>Julio de 2019</v>
      </c>
      <c r="B1908" s="1" t="s">
        <v>4288</v>
      </c>
      <c r="C1908" s="1" t="str">
        <f t="shared" si="149"/>
        <v>Julio 22 de 2019</v>
      </c>
      <c r="D1908" s="3">
        <v>3169.51</v>
      </c>
      <c r="E1908" s="3">
        <v>0</v>
      </c>
      <c r="F1908" t="str">
        <f t="shared" si="145"/>
        <v>2019</v>
      </c>
      <c r="G1908" t="str">
        <f t="shared" si="146"/>
        <v>Julio</v>
      </c>
      <c r="H1908" t="str">
        <f t="shared" si="147"/>
        <v>22</v>
      </c>
    </row>
    <row r="1909" spans="1:8" x14ac:dyDescent="0.3">
      <c r="A1909" t="str">
        <f t="shared" si="148"/>
        <v>Julio de 2019</v>
      </c>
      <c r="B1909" s="1" t="s">
        <v>4289</v>
      </c>
      <c r="C1909" s="1" t="str">
        <f t="shared" si="149"/>
        <v>Julio 23 de 2019</v>
      </c>
      <c r="D1909" s="3">
        <v>3177.76</v>
      </c>
      <c r="E1909" s="3">
        <v>8.25</v>
      </c>
      <c r="F1909" t="str">
        <f t="shared" si="145"/>
        <v>2019</v>
      </c>
      <c r="G1909" t="str">
        <f t="shared" si="146"/>
        <v>Julio</v>
      </c>
      <c r="H1909" t="str">
        <f t="shared" si="147"/>
        <v>23</v>
      </c>
    </row>
    <row r="1910" spans="1:8" x14ac:dyDescent="0.3">
      <c r="A1910" t="str">
        <f t="shared" si="148"/>
        <v>Julio de 2019</v>
      </c>
      <c r="B1910" s="1" t="s">
        <v>4290</v>
      </c>
      <c r="C1910" s="1" t="str">
        <f t="shared" si="149"/>
        <v>Julio 24 de 2019</v>
      </c>
      <c r="D1910" s="3">
        <v>3188.01</v>
      </c>
      <c r="E1910" s="3">
        <v>10.25</v>
      </c>
      <c r="F1910" t="str">
        <f t="shared" si="145"/>
        <v>2019</v>
      </c>
      <c r="G1910" t="str">
        <f t="shared" si="146"/>
        <v>Julio</v>
      </c>
      <c r="H1910" t="str">
        <f t="shared" si="147"/>
        <v>24</v>
      </c>
    </row>
    <row r="1911" spans="1:8" x14ac:dyDescent="0.3">
      <c r="A1911" t="str">
        <f t="shared" si="148"/>
        <v>Julio de 2019</v>
      </c>
      <c r="B1911" s="1" t="s">
        <v>4291</v>
      </c>
      <c r="C1911" s="1" t="str">
        <f t="shared" si="149"/>
        <v>Julio 25 de 2019</v>
      </c>
      <c r="D1911" s="3">
        <v>3194.67</v>
      </c>
      <c r="E1911" s="3">
        <v>6.6599999999998545</v>
      </c>
      <c r="F1911" t="str">
        <f t="shared" si="145"/>
        <v>2019</v>
      </c>
      <c r="G1911" t="str">
        <f t="shared" si="146"/>
        <v>Julio</v>
      </c>
      <c r="H1911" t="str">
        <f t="shared" si="147"/>
        <v>25</v>
      </c>
    </row>
    <row r="1912" spans="1:8" x14ac:dyDescent="0.3">
      <c r="A1912" t="str">
        <f t="shared" si="148"/>
        <v>Julio de 2019</v>
      </c>
      <c r="B1912" s="1" t="s">
        <v>4292</v>
      </c>
      <c r="C1912" s="1" t="str">
        <f t="shared" si="149"/>
        <v>Julio 26 de 2019</v>
      </c>
      <c r="D1912" s="3">
        <v>3213.09</v>
      </c>
      <c r="E1912" s="3">
        <v>18.420000000000073</v>
      </c>
      <c r="F1912" t="str">
        <f t="shared" si="145"/>
        <v>2019</v>
      </c>
      <c r="G1912" t="str">
        <f t="shared" si="146"/>
        <v>Julio</v>
      </c>
      <c r="H1912" t="str">
        <f t="shared" si="147"/>
        <v>26</v>
      </c>
    </row>
    <row r="1913" spans="1:8" x14ac:dyDescent="0.3">
      <c r="A1913" t="str">
        <f t="shared" si="148"/>
        <v>Julio de 2019</v>
      </c>
      <c r="B1913" s="1" t="s">
        <v>4293</v>
      </c>
      <c r="C1913" s="1" t="str">
        <f t="shared" si="149"/>
        <v>Julio 27 de 2019</v>
      </c>
      <c r="D1913" s="3">
        <v>3233.26</v>
      </c>
      <c r="E1913" s="3">
        <v>20.170000000000073</v>
      </c>
      <c r="F1913" t="str">
        <f t="shared" si="145"/>
        <v>2019</v>
      </c>
      <c r="G1913" t="str">
        <f t="shared" si="146"/>
        <v>Julio</v>
      </c>
      <c r="H1913" t="str">
        <f t="shared" si="147"/>
        <v>27</v>
      </c>
    </row>
    <row r="1914" spans="1:8" x14ac:dyDescent="0.3">
      <c r="A1914" t="str">
        <f t="shared" si="148"/>
        <v>Julio de 2019</v>
      </c>
      <c r="B1914" s="1" t="s">
        <v>4294</v>
      </c>
      <c r="C1914" s="1" t="str">
        <f t="shared" si="149"/>
        <v>Julio 28 de 2019</v>
      </c>
      <c r="D1914" s="3">
        <v>3233.26</v>
      </c>
      <c r="E1914" s="3">
        <v>0</v>
      </c>
      <c r="F1914" t="str">
        <f t="shared" si="145"/>
        <v>2019</v>
      </c>
      <c r="G1914" t="str">
        <f t="shared" si="146"/>
        <v>Julio</v>
      </c>
      <c r="H1914" t="str">
        <f t="shared" si="147"/>
        <v>28</v>
      </c>
    </row>
    <row r="1915" spans="1:8" x14ac:dyDescent="0.3">
      <c r="A1915" t="str">
        <f t="shared" si="148"/>
        <v>Julio de 2019</v>
      </c>
      <c r="B1915" s="1" t="s">
        <v>4295</v>
      </c>
      <c r="C1915" s="1" t="str">
        <f t="shared" si="149"/>
        <v>Julio 29 de 2019</v>
      </c>
      <c r="D1915" s="3">
        <v>3233.26</v>
      </c>
      <c r="E1915" s="3">
        <v>0</v>
      </c>
      <c r="F1915" t="str">
        <f t="shared" si="145"/>
        <v>2019</v>
      </c>
      <c r="G1915" t="str">
        <f t="shared" si="146"/>
        <v>Julio</v>
      </c>
      <c r="H1915" t="str">
        <f t="shared" si="147"/>
        <v>29</v>
      </c>
    </row>
    <row r="1916" spans="1:8" x14ac:dyDescent="0.3">
      <c r="A1916" t="str">
        <f t="shared" si="148"/>
        <v>Julio de 2019</v>
      </c>
      <c r="B1916" s="1" t="s">
        <v>4296</v>
      </c>
      <c r="C1916" s="1" t="str">
        <f t="shared" si="149"/>
        <v>Julio 30 de 2019</v>
      </c>
      <c r="D1916" s="3">
        <v>3262.81</v>
      </c>
      <c r="E1916" s="3">
        <v>29.549999999999727</v>
      </c>
      <c r="F1916" t="str">
        <f t="shared" si="145"/>
        <v>2019</v>
      </c>
      <c r="G1916" t="str">
        <f t="shared" si="146"/>
        <v>Julio</v>
      </c>
      <c r="H1916" t="str">
        <f t="shared" si="147"/>
        <v>30</v>
      </c>
    </row>
    <row r="1917" spans="1:8" x14ac:dyDescent="0.3">
      <c r="A1917" t="str">
        <f t="shared" si="148"/>
        <v>Julio de 2019</v>
      </c>
      <c r="B1917" s="1" t="s">
        <v>4297</v>
      </c>
      <c r="C1917" s="1" t="str">
        <f t="shared" si="149"/>
        <v>Julio 31 de 2019</v>
      </c>
      <c r="D1917" s="3">
        <v>3296.85</v>
      </c>
      <c r="E1917" s="3">
        <v>34.039999999999964</v>
      </c>
      <c r="F1917" t="str">
        <f t="shared" si="145"/>
        <v>2019</v>
      </c>
      <c r="G1917" t="str">
        <f t="shared" si="146"/>
        <v>Julio</v>
      </c>
      <c r="H1917" t="str">
        <f t="shared" si="147"/>
        <v>31</v>
      </c>
    </row>
    <row r="1918" spans="1:8" x14ac:dyDescent="0.3">
      <c r="A1918" t="str">
        <f t="shared" si="148"/>
        <v>Agosto de 2019</v>
      </c>
      <c r="B1918" s="1" t="s">
        <v>4298</v>
      </c>
      <c r="C1918" s="1" t="str">
        <f t="shared" si="149"/>
        <v>Agosto 1 de 2019</v>
      </c>
      <c r="D1918" s="3">
        <v>3291.79</v>
      </c>
      <c r="E1918" s="3">
        <v>-5.0599999999999454</v>
      </c>
      <c r="F1918" t="str">
        <f t="shared" si="145"/>
        <v>2019</v>
      </c>
      <c r="G1918" t="str">
        <f t="shared" si="146"/>
        <v>Agosto</v>
      </c>
      <c r="H1918" t="str">
        <f t="shared" si="147"/>
        <v>1</v>
      </c>
    </row>
    <row r="1919" spans="1:8" x14ac:dyDescent="0.3">
      <c r="A1919" t="str">
        <f t="shared" si="148"/>
        <v>Agosto de 2019</v>
      </c>
      <c r="B1919" s="1" t="s">
        <v>4299</v>
      </c>
      <c r="C1919" s="1" t="str">
        <f t="shared" si="149"/>
        <v>Agosto 2 de 2019</v>
      </c>
      <c r="D1919" s="3">
        <v>3329.23</v>
      </c>
      <c r="E1919" s="3">
        <v>37.440000000000055</v>
      </c>
      <c r="F1919" t="str">
        <f t="shared" si="145"/>
        <v>2019</v>
      </c>
      <c r="G1919" t="str">
        <f t="shared" si="146"/>
        <v>Agosto</v>
      </c>
      <c r="H1919" t="str">
        <f t="shared" si="147"/>
        <v>2</v>
      </c>
    </row>
    <row r="1920" spans="1:8" x14ac:dyDescent="0.3">
      <c r="A1920" t="str">
        <f t="shared" si="148"/>
        <v>Agosto de 2019</v>
      </c>
      <c r="B1920" s="1" t="s">
        <v>4300</v>
      </c>
      <c r="C1920" s="1" t="str">
        <f t="shared" si="149"/>
        <v>Agosto 3 de 2019</v>
      </c>
      <c r="D1920" s="3">
        <v>3365.78</v>
      </c>
      <c r="E1920" s="3">
        <v>36.550000000000182</v>
      </c>
      <c r="F1920" t="str">
        <f t="shared" si="145"/>
        <v>2019</v>
      </c>
      <c r="G1920" t="str">
        <f t="shared" si="146"/>
        <v>Agosto</v>
      </c>
      <c r="H1920" t="str">
        <f t="shared" si="147"/>
        <v>3</v>
      </c>
    </row>
    <row r="1921" spans="1:8" x14ac:dyDescent="0.3">
      <c r="A1921" t="str">
        <f t="shared" si="148"/>
        <v>Agosto de 2019</v>
      </c>
      <c r="B1921" s="1" t="s">
        <v>4301</v>
      </c>
      <c r="C1921" s="1" t="str">
        <f t="shared" si="149"/>
        <v>Agosto 4 de 2019</v>
      </c>
      <c r="D1921" s="3">
        <v>3365.78</v>
      </c>
      <c r="E1921" s="3">
        <v>0</v>
      </c>
      <c r="F1921" t="str">
        <f t="shared" si="145"/>
        <v>2019</v>
      </c>
      <c r="G1921" t="str">
        <f t="shared" si="146"/>
        <v>Agosto</v>
      </c>
      <c r="H1921" t="str">
        <f t="shared" si="147"/>
        <v>4</v>
      </c>
    </row>
    <row r="1922" spans="1:8" x14ac:dyDescent="0.3">
      <c r="A1922" t="str">
        <f t="shared" si="148"/>
        <v>Agosto de 2019</v>
      </c>
      <c r="B1922" s="1" t="s">
        <v>4302</v>
      </c>
      <c r="C1922" s="1" t="str">
        <f t="shared" si="149"/>
        <v>Agosto 5 de 2019</v>
      </c>
      <c r="D1922" s="3">
        <v>3365.78</v>
      </c>
      <c r="E1922" s="3">
        <v>0</v>
      </c>
      <c r="F1922" t="str">
        <f t="shared" ref="F1922:F1985" si="150">RIGHT(B1922,4)</f>
        <v>2019</v>
      </c>
      <c r="G1922" t="str">
        <f t="shared" ref="G1922:G1985" si="151">MID(B1922,FIND(" ",B1922,1)+1,FIND(" ",B1922,FIND(" ",B1922,1)+1)-FIND(" ",B1922,1)-1)</f>
        <v>Agosto</v>
      </c>
      <c r="H1922" t="str">
        <f t="shared" ref="H1922:H1985" si="152">MID(B1922,1,FIND(" ",B1922,1)-1)</f>
        <v>5</v>
      </c>
    </row>
    <row r="1923" spans="1:8" x14ac:dyDescent="0.3">
      <c r="A1923" t="str">
        <f t="shared" ref="A1923:A1986" si="153">_xlfn.CONCAT(G1923," de ",F1923)</f>
        <v>Agosto de 2019</v>
      </c>
      <c r="B1923" s="1" t="s">
        <v>4303</v>
      </c>
      <c r="C1923" s="1" t="str">
        <f t="shared" ref="C1923:C1986" si="154">_xlfn.CONCAT(G1923," ",H1923," de ",F1923)</f>
        <v>Agosto 6 de 2019</v>
      </c>
      <c r="D1923" s="3">
        <v>3459.47</v>
      </c>
      <c r="E1923" s="3">
        <v>93.6899999999996</v>
      </c>
      <c r="F1923" t="str">
        <f t="shared" si="150"/>
        <v>2019</v>
      </c>
      <c r="G1923" t="str">
        <f t="shared" si="151"/>
        <v>Agosto</v>
      </c>
      <c r="H1923" t="str">
        <f t="shared" si="152"/>
        <v>6</v>
      </c>
    </row>
    <row r="1924" spans="1:8" x14ac:dyDescent="0.3">
      <c r="A1924" t="str">
        <f t="shared" si="153"/>
        <v>Agosto de 2019</v>
      </c>
      <c r="B1924" s="1" t="s">
        <v>4304</v>
      </c>
      <c r="C1924" s="1" t="str">
        <f t="shared" si="154"/>
        <v>Agosto 7 de 2019</v>
      </c>
      <c r="D1924" s="3">
        <v>3431.28</v>
      </c>
      <c r="E1924" s="3">
        <v>-28.1899999999996</v>
      </c>
      <c r="F1924" t="str">
        <f t="shared" si="150"/>
        <v>2019</v>
      </c>
      <c r="G1924" t="str">
        <f t="shared" si="151"/>
        <v>Agosto</v>
      </c>
      <c r="H1924" t="str">
        <f t="shared" si="152"/>
        <v>7</v>
      </c>
    </row>
    <row r="1925" spans="1:8" x14ac:dyDescent="0.3">
      <c r="A1925" t="str">
        <f t="shared" si="153"/>
        <v>Agosto de 2019</v>
      </c>
      <c r="B1925" s="1" t="s">
        <v>4305</v>
      </c>
      <c r="C1925" s="1" t="str">
        <f t="shared" si="154"/>
        <v>Agosto 8 de 2019</v>
      </c>
      <c r="D1925" s="3">
        <v>3431.28</v>
      </c>
      <c r="E1925" s="3">
        <v>0</v>
      </c>
      <c r="F1925" t="str">
        <f t="shared" si="150"/>
        <v>2019</v>
      </c>
      <c r="G1925" t="str">
        <f t="shared" si="151"/>
        <v>Agosto</v>
      </c>
      <c r="H1925" t="str">
        <f t="shared" si="152"/>
        <v>8</v>
      </c>
    </row>
    <row r="1926" spans="1:8" x14ac:dyDescent="0.3">
      <c r="A1926" t="str">
        <f t="shared" si="153"/>
        <v>Agosto de 2019</v>
      </c>
      <c r="B1926" s="1" t="s">
        <v>4306</v>
      </c>
      <c r="C1926" s="1" t="str">
        <f t="shared" si="154"/>
        <v>Agosto 9 de 2019</v>
      </c>
      <c r="D1926" s="3">
        <v>3394.61</v>
      </c>
      <c r="E1926" s="3">
        <v>-36.670000000000073</v>
      </c>
      <c r="F1926" t="str">
        <f t="shared" si="150"/>
        <v>2019</v>
      </c>
      <c r="G1926" t="str">
        <f t="shared" si="151"/>
        <v>Agosto</v>
      </c>
      <c r="H1926" t="str">
        <f t="shared" si="152"/>
        <v>9</v>
      </c>
    </row>
    <row r="1927" spans="1:8" x14ac:dyDescent="0.3">
      <c r="A1927" t="str">
        <f t="shared" si="153"/>
        <v>Agosto de 2019</v>
      </c>
      <c r="B1927" s="1" t="s">
        <v>4307</v>
      </c>
      <c r="C1927" s="1" t="str">
        <f t="shared" si="154"/>
        <v>Agosto 10 de 2019</v>
      </c>
      <c r="D1927" s="3">
        <v>3382.71</v>
      </c>
      <c r="E1927" s="3">
        <v>-11.900000000000091</v>
      </c>
      <c r="F1927" t="str">
        <f t="shared" si="150"/>
        <v>2019</v>
      </c>
      <c r="G1927" t="str">
        <f t="shared" si="151"/>
        <v>Agosto</v>
      </c>
      <c r="H1927" t="str">
        <f t="shared" si="152"/>
        <v>10</v>
      </c>
    </row>
    <row r="1928" spans="1:8" x14ac:dyDescent="0.3">
      <c r="A1928" t="str">
        <f t="shared" si="153"/>
        <v>Agosto de 2019</v>
      </c>
      <c r="B1928" s="1" t="s">
        <v>4308</v>
      </c>
      <c r="C1928" s="1" t="str">
        <f t="shared" si="154"/>
        <v>Agosto 11 de 2019</v>
      </c>
      <c r="D1928" s="3">
        <v>3382.71</v>
      </c>
      <c r="E1928" s="3">
        <v>0</v>
      </c>
      <c r="F1928" t="str">
        <f t="shared" si="150"/>
        <v>2019</v>
      </c>
      <c r="G1928" t="str">
        <f t="shared" si="151"/>
        <v>Agosto</v>
      </c>
      <c r="H1928" t="str">
        <f t="shared" si="152"/>
        <v>11</v>
      </c>
    </row>
    <row r="1929" spans="1:8" x14ac:dyDescent="0.3">
      <c r="A1929" t="str">
        <f t="shared" si="153"/>
        <v>Agosto de 2019</v>
      </c>
      <c r="B1929" s="1" t="s">
        <v>4309</v>
      </c>
      <c r="C1929" s="1" t="str">
        <f t="shared" si="154"/>
        <v>Agosto 12 de 2019</v>
      </c>
      <c r="D1929" s="3">
        <v>3382.71</v>
      </c>
      <c r="E1929" s="3">
        <v>0</v>
      </c>
      <c r="F1929" t="str">
        <f t="shared" si="150"/>
        <v>2019</v>
      </c>
      <c r="G1929" t="str">
        <f t="shared" si="151"/>
        <v>Agosto</v>
      </c>
      <c r="H1929" t="str">
        <f t="shared" si="152"/>
        <v>12</v>
      </c>
    </row>
    <row r="1930" spans="1:8" x14ac:dyDescent="0.3">
      <c r="A1930" t="str">
        <f t="shared" si="153"/>
        <v>Agosto de 2019</v>
      </c>
      <c r="B1930" s="1" t="s">
        <v>4310</v>
      </c>
      <c r="C1930" s="1" t="str">
        <f t="shared" si="154"/>
        <v>Agosto 13 de 2019</v>
      </c>
      <c r="D1930" s="3">
        <v>3436.26</v>
      </c>
      <c r="E1930" s="3">
        <v>53.550000000000182</v>
      </c>
      <c r="F1930" t="str">
        <f t="shared" si="150"/>
        <v>2019</v>
      </c>
      <c r="G1930" t="str">
        <f t="shared" si="151"/>
        <v>Agosto</v>
      </c>
      <c r="H1930" t="str">
        <f t="shared" si="152"/>
        <v>13</v>
      </c>
    </row>
    <row r="1931" spans="1:8" x14ac:dyDescent="0.3">
      <c r="A1931" t="str">
        <f t="shared" si="153"/>
        <v>Agosto de 2019</v>
      </c>
      <c r="B1931" s="1" t="s">
        <v>4311</v>
      </c>
      <c r="C1931" s="1" t="str">
        <f t="shared" si="154"/>
        <v>Agosto 14 de 2019</v>
      </c>
      <c r="D1931" s="3">
        <v>3407.76</v>
      </c>
      <c r="E1931" s="3">
        <v>-28.5</v>
      </c>
      <c r="F1931" t="str">
        <f t="shared" si="150"/>
        <v>2019</v>
      </c>
      <c r="G1931" t="str">
        <f t="shared" si="151"/>
        <v>Agosto</v>
      </c>
      <c r="H1931" t="str">
        <f t="shared" si="152"/>
        <v>14</v>
      </c>
    </row>
    <row r="1932" spans="1:8" x14ac:dyDescent="0.3">
      <c r="A1932" t="str">
        <f t="shared" si="153"/>
        <v>Agosto de 2019</v>
      </c>
      <c r="B1932" s="1" t="s">
        <v>4312</v>
      </c>
      <c r="C1932" s="1" t="str">
        <f t="shared" si="154"/>
        <v>Agosto 15 de 2019</v>
      </c>
      <c r="D1932" s="3">
        <v>3449.27</v>
      </c>
      <c r="E1932" s="3">
        <v>41.509999999999764</v>
      </c>
      <c r="F1932" t="str">
        <f t="shared" si="150"/>
        <v>2019</v>
      </c>
      <c r="G1932" t="str">
        <f t="shared" si="151"/>
        <v>Agosto</v>
      </c>
      <c r="H1932" t="str">
        <f t="shared" si="152"/>
        <v>15</v>
      </c>
    </row>
    <row r="1933" spans="1:8" x14ac:dyDescent="0.3">
      <c r="A1933" t="str">
        <f t="shared" si="153"/>
        <v>Agosto de 2019</v>
      </c>
      <c r="B1933" s="1" t="s">
        <v>4313</v>
      </c>
      <c r="C1933" s="1" t="str">
        <f t="shared" si="154"/>
        <v>Agosto 16 de 2019</v>
      </c>
      <c r="D1933" s="3">
        <v>3447.76</v>
      </c>
      <c r="E1933" s="3">
        <v>-1.5099999999997635</v>
      </c>
      <c r="F1933" t="str">
        <f t="shared" si="150"/>
        <v>2019</v>
      </c>
      <c r="G1933" t="str">
        <f t="shared" si="151"/>
        <v>Agosto</v>
      </c>
      <c r="H1933" t="str">
        <f t="shared" si="152"/>
        <v>16</v>
      </c>
    </row>
    <row r="1934" spans="1:8" x14ac:dyDescent="0.3">
      <c r="A1934" t="str">
        <f t="shared" si="153"/>
        <v>Agosto de 2019</v>
      </c>
      <c r="B1934" s="1" t="s">
        <v>4314</v>
      </c>
      <c r="C1934" s="1" t="str">
        <f t="shared" si="154"/>
        <v>Agosto 17 de 2019</v>
      </c>
      <c r="D1934" s="3">
        <v>3441.4</v>
      </c>
      <c r="E1934" s="3">
        <v>-6.3600000000001273</v>
      </c>
      <c r="F1934" t="str">
        <f t="shared" si="150"/>
        <v>2019</v>
      </c>
      <c r="G1934" t="str">
        <f t="shared" si="151"/>
        <v>Agosto</v>
      </c>
      <c r="H1934" t="str">
        <f t="shared" si="152"/>
        <v>17</v>
      </c>
    </row>
    <row r="1935" spans="1:8" x14ac:dyDescent="0.3">
      <c r="A1935" t="str">
        <f t="shared" si="153"/>
        <v>Agosto de 2019</v>
      </c>
      <c r="B1935" s="1" t="s">
        <v>4315</v>
      </c>
      <c r="C1935" s="1" t="str">
        <f t="shared" si="154"/>
        <v>Agosto 18 de 2019</v>
      </c>
      <c r="D1935" s="3">
        <v>3441.4</v>
      </c>
      <c r="E1935" s="3">
        <v>0</v>
      </c>
      <c r="F1935" t="str">
        <f t="shared" si="150"/>
        <v>2019</v>
      </c>
      <c r="G1935" t="str">
        <f t="shared" si="151"/>
        <v>Agosto</v>
      </c>
      <c r="H1935" t="str">
        <f t="shared" si="152"/>
        <v>18</v>
      </c>
    </row>
    <row r="1936" spans="1:8" x14ac:dyDescent="0.3">
      <c r="A1936" t="str">
        <f t="shared" si="153"/>
        <v>Agosto de 2019</v>
      </c>
      <c r="B1936" s="1" t="s">
        <v>4316</v>
      </c>
      <c r="C1936" s="1" t="str">
        <f t="shared" si="154"/>
        <v>Agosto 19 de 2019</v>
      </c>
      <c r="D1936" s="3">
        <v>3441.4</v>
      </c>
      <c r="E1936" s="3">
        <v>0</v>
      </c>
      <c r="F1936" t="str">
        <f t="shared" si="150"/>
        <v>2019</v>
      </c>
      <c r="G1936" t="str">
        <f t="shared" si="151"/>
        <v>Agosto</v>
      </c>
      <c r="H1936" t="str">
        <f t="shared" si="152"/>
        <v>19</v>
      </c>
    </row>
    <row r="1937" spans="1:8" x14ac:dyDescent="0.3">
      <c r="A1937" t="str">
        <f t="shared" si="153"/>
        <v>Agosto de 2019</v>
      </c>
      <c r="B1937" s="1" t="s">
        <v>4317</v>
      </c>
      <c r="C1937" s="1" t="str">
        <f t="shared" si="154"/>
        <v>Agosto 20 de 2019</v>
      </c>
      <c r="D1937" s="3">
        <v>3441.4</v>
      </c>
      <c r="E1937" s="3">
        <v>0</v>
      </c>
      <c r="F1937" t="str">
        <f t="shared" si="150"/>
        <v>2019</v>
      </c>
      <c r="G1937" t="str">
        <f t="shared" si="151"/>
        <v>Agosto</v>
      </c>
      <c r="H1937" t="str">
        <f t="shared" si="152"/>
        <v>20</v>
      </c>
    </row>
    <row r="1938" spans="1:8" x14ac:dyDescent="0.3">
      <c r="A1938" t="str">
        <f t="shared" si="153"/>
        <v>Agosto de 2019</v>
      </c>
      <c r="B1938" s="1" t="s">
        <v>4318</v>
      </c>
      <c r="C1938" s="1" t="str">
        <f t="shared" si="154"/>
        <v>Agosto 21 de 2019</v>
      </c>
      <c r="D1938" s="3">
        <v>3420.99</v>
      </c>
      <c r="E1938" s="3">
        <v>-20.410000000000309</v>
      </c>
      <c r="F1938" t="str">
        <f t="shared" si="150"/>
        <v>2019</v>
      </c>
      <c r="G1938" t="str">
        <f t="shared" si="151"/>
        <v>Agosto</v>
      </c>
      <c r="H1938" t="str">
        <f t="shared" si="152"/>
        <v>21</v>
      </c>
    </row>
    <row r="1939" spans="1:8" x14ac:dyDescent="0.3">
      <c r="A1939" t="str">
        <f t="shared" si="153"/>
        <v>Agosto de 2019</v>
      </c>
      <c r="B1939" s="1" t="s">
        <v>4319</v>
      </c>
      <c r="C1939" s="1" t="str">
        <f t="shared" si="154"/>
        <v>Agosto 22 de 2019</v>
      </c>
      <c r="D1939" s="3">
        <v>3385.28</v>
      </c>
      <c r="E1939" s="3">
        <v>-35.709999999999582</v>
      </c>
      <c r="F1939" t="str">
        <f t="shared" si="150"/>
        <v>2019</v>
      </c>
      <c r="G1939" t="str">
        <f t="shared" si="151"/>
        <v>Agosto</v>
      </c>
      <c r="H1939" t="str">
        <f t="shared" si="152"/>
        <v>22</v>
      </c>
    </row>
    <row r="1940" spans="1:8" x14ac:dyDescent="0.3">
      <c r="A1940" t="str">
        <f t="shared" si="153"/>
        <v>Agosto de 2019</v>
      </c>
      <c r="B1940" s="1" t="s">
        <v>4320</v>
      </c>
      <c r="C1940" s="1" t="str">
        <f t="shared" si="154"/>
        <v>Agosto 23 de 2019</v>
      </c>
      <c r="D1940" s="3">
        <v>3376.99</v>
      </c>
      <c r="E1940" s="3">
        <v>-8.2900000000004184</v>
      </c>
      <c r="F1940" t="str">
        <f t="shared" si="150"/>
        <v>2019</v>
      </c>
      <c r="G1940" t="str">
        <f t="shared" si="151"/>
        <v>Agosto</v>
      </c>
      <c r="H1940" t="str">
        <f t="shared" si="152"/>
        <v>23</v>
      </c>
    </row>
    <row r="1941" spans="1:8" x14ac:dyDescent="0.3">
      <c r="A1941" t="str">
        <f t="shared" si="153"/>
        <v>Agosto de 2019</v>
      </c>
      <c r="B1941" s="1" t="s">
        <v>4321</v>
      </c>
      <c r="C1941" s="1" t="str">
        <f t="shared" si="154"/>
        <v>Agosto 24 de 2019</v>
      </c>
      <c r="D1941" s="3">
        <v>3399.95</v>
      </c>
      <c r="E1941" s="3">
        <v>22.960000000000036</v>
      </c>
      <c r="F1941" t="str">
        <f t="shared" si="150"/>
        <v>2019</v>
      </c>
      <c r="G1941" t="str">
        <f t="shared" si="151"/>
        <v>Agosto</v>
      </c>
      <c r="H1941" t="str">
        <f t="shared" si="152"/>
        <v>24</v>
      </c>
    </row>
    <row r="1942" spans="1:8" x14ac:dyDescent="0.3">
      <c r="A1942" t="str">
        <f t="shared" si="153"/>
        <v>Agosto de 2019</v>
      </c>
      <c r="B1942" s="1" t="s">
        <v>4322</v>
      </c>
      <c r="C1942" s="1" t="str">
        <f t="shared" si="154"/>
        <v>Agosto 25 de 2019</v>
      </c>
      <c r="D1942" s="3">
        <v>3399.95</v>
      </c>
      <c r="E1942" s="3">
        <v>0</v>
      </c>
      <c r="F1942" t="str">
        <f t="shared" si="150"/>
        <v>2019</v>
      </c>
      <c r="G1942" t="str">
        <f t="shared" si="151"/>
        <v>Agosto</v>
      </c>
      <c r="H1942" t="str">
        <f t="shared" si="152"/>
        <v>25</v>
      </c>
    </row>
    <row r="1943" spans="1:8" x14ac:dyDescent="0.3">
      <c r="A1943" t="str">
        <f t="shared" si="153"/>
        <v>Agosto de 2019</v>
      </c>
      <c r="B1943" s="1" t="s">
        <v>4323</v>
      </c>
      <c r="C1943" s="1" t="str">
        <f t="shared" si="154"/>
        <v>Agosto 26 de 2019</v>
      </c>
      <c r="D1943" s="3">
        <v>3399.95</v>
      </c>
      <c r="E1943" s="3">
        <v>0</v>
      </c>
      <c r="F1943" t="str">
        <f t="shared" si="150"/>
        <v>2019</v>
      </c>
      <c r="G1943" t="str">
        <f t="shared" si="151"/>
        <v>Agosto</v>
      </c>
      <c r="H1943" t="str">
        <f t="shared" si="152"/>
        <v>26</v>
      </c>
    </row>
    <row r="1944" spans="1:8" x14ac:dyDescent="0.3">
      <c r="A1944" t="str">
        <f t="shared" si="153"/>
        <v>Agosto de 2019</v>
      </c>
      <c r="B1944" s="1" t="s">
        <v>4324</v>
      </c>
      <c r="C1944" s="1" t="str">
        <f t="shared" si="154"/>
        <v>Agosto 27 de 2019</v>
      </c>
      <c r="D1944" s="3">
        <v>3432.85</v>
      </c>
      <c r="E1944" s="3">
        <v>32.900000000000091</v>
      </c>
      <c r="F1944" t="str">
        <f t="shared" si="150"/>
        <v>2019</v>
      </c>
      <c r="G1944" t="str">
        <f t="shared" si="151"/>
        <v>Agosto</v>
      </c>
      <c r="H1944" t="str">
        <f t="shared" si="152"/>
        <v>27</v>
      </c>
    </row>
    <row r="1945" spans="1:8" x14ac:dyDescent="0.3">
      <c r="A1945" t="str">
        <f t="shared" si="153"/>
        <v>Agosto de 2019</v>
      </c>
      <c r="B1945" s="1" t="s">
        <v>4325</v>
      </c>
      <c r="C1945" s="1" t="str">
        <f t="shared" si="154"/>
        <v>Agosto 28 de 2019</v>
      </c>
      <c r="D1945" s="3">
        <v>3457.89</v>
      </c>
      <c r="E1945" s="3">
        <v>25.039999999999964</v>
      </c>
      <c r="F1945" t="str">
        <f t="shared" si="150"/>
        <v>2019</v>
      </c>
      <c r="G1945" t="str">
        <f t="shared" si="151"/>
        <v>Agosto</v>
      </c>
      <c r="H1945" t="str">
        <f t="shared" si="152"/>
        <v>28</v>
      </c>
    </row>
    <row r="1946" spans="1:8" x14ac:dyDescent="0.3">
      <c r="A1946" t="str">
        <f t="shared" si="153"/>
        <v>Agosto de 2019</v>
      </c>
      <c r="B1946" s="1" t="s">
        <v>4326</v>
      </c>
      <c r="C1946" s="1" t="str">
        <f t="shared" si="154"/>
        <v>Agosto 29 de 2019</v>
      </c>
      <c r="D1946" s="3">
        <v>3477.53</v>
      </c>
      <c r="E1946" s="3">
        <v>19.640000000000327</v>
      </c>
      <c r="F1946" t="str">
        <f t="shared" si="150"/>
        <v>2019</v>
      </c>
      <c r="G1946" t="str">
        <f t="shared" si="151"/>
        <v>Agosto</v>
      </c>
      <c r="H1946" t="str">
        <f t="shared" si="152"/>
        <v>29</v>
      </c>
    </row>
    <row r="1947" spans="1:8" x14ac:dyDescent="0.3">
      <c r="A1947" t="str">
        <f t="shared" si="153"/>
        <v>Agosto de 2019</v>
      </c>
      <c r="B1947" s="1" t="s">
        <v>4327</v>
      </c>
      <c r="C1947" s="1" t="str">
        <f t="shared" si="154"/>
        <v>Agosto 30 de 2019</v>
      </c>
      <c r="D1947" s="3">
        <v>3464.15</v>
      </c>
      <c r="E1947" s="3">
        <v>-13.380000000000109</v>
      </c>
      <c r="F1947" t="str">
        <f t="shared" si="150"/>
        <v>2019</v>
      </c>
      <c r="G1947" t="str">
        <f t="shared" si="151"/>
        <v>Agosto</v>
      </c>
      <c r="H1947" t="str">
        <f t="shared" si="152"/>
        <v>30</v>
      </c>
    </row>
    <row r="1948" spans="1:8" x14ac:dyDescent="0.3">
      <c r="A1948" t="str">
        <f t="shared" si="153"/>
        <v>Agosto de 2019</v>
      </c>
      <c r="B1948" s="1" t="s">
        <v>4328</v>
      </c>
      <c r="C1948" s="1" t="str">
        <f t="shared" si="154"/>
        <v>Agosto 31 de 2019</v>
      </c>
      <c r="D1948" s="3">
        <v>3427.29</v>
      </c>
      <c r="E1948" s="3">
        <v>-36.860000000000127</v>
      </c>
      <c r="F1948" t="str">
        <f t="shared" si="150"/>
        <v>2019</v>
      </c>
      <c r="G1948" t="str">
        <f t="shared" si="151"/>
        <v>Agosto</v>
      </c>
      <c r="H1948" t="str">
        <f t="shared" si="152"/>
        <v>31</v>
      </c>
    </row>
    <row r="1949" spans="1:8" ht="28.8" x14ac:dyDescent="0.3">
      <c r="A1949" t="str">
        <f t="shared" si="153"/>
        <v>Septiembre de 2019</v>
      </c>
      <c r="B1949" s="1" t="s">
        <v>4329</v>
      </c>
      <c r="C1949" s="1" t="str">
        <f t="shared" si="154"/>
        <v>Septiembre 1 de 2019</v>
      </c>
      <c r="D1949" s="3">
        <v>3427.29</v>
      </c>
      <c r="E1949" s="3">
        <v>0</v>
      </c>
      <c r="F1949" t="str">
        <f t="shared" si="150"/>
        <v>2019</v>
      </c>
      <c r="G1949" t="str">
        <f t="shared" si="151"/>
        <v>Septiembre</v>
      </c>
      <c r="H1949" t="str">
        <f t="shared" si="152"/>
        <v>1</v>
      </c>
    </row>
    <row r="1950" spans="1:8" ht="28.8" x14ac:dyDescent="0.3">
      <c r="A1950" t="str">
        <f t="shared" si="153"/>
        <v>Septiembre de 2019</v>
      </c>
      <c r="B1950" s="1" t="s">
        <v>4330</v>
      </c>
      <c r="C1950" s="1" t="str">
        <f t="shared" si="154"/>
        <v>Septiembre 2 de 2019</v>
      </c>
      <c r="D1950" s="3">
        <v>3427.29</v>
      </c>
      <c r="E1950" s="3">
        <v>0</v>
      </c>
      <c r="F1950" t="str">
        <f t="shared" si="150"/>
        <v>2019</v>
      </c>
      <c r="G1950" t="str">
        <f t="shared" si="151"/>
        <v>Septiembre</v>
      </c>
      <c r="H1950" t="str">
        <f t="shared" si="152"/>
        <v>2</v>
      </c>
    </row>
    <row r="1951" spans="1:8" ht="28.8" x14ac:dyDescent="0.3">
      <c r="A1951" t="str">
        <f t="shared" si="153"/>
        <v>Septiembre de 2019</v>
      </c>
      <c r="B1951" s="1" t="s">
        <v>4331</v>
      </c>
      <c r="C1951" s="1" t="str">
        <f t="shared" si="154"/>
        <v>Septiembre 3 de 2019</v>
      </c>
      <c r="D1951" s="3">
        <v>3427.29</v>
      </c>
      <c r="E1951" s="3">
        <v>0</v>
      </c>
      <c r="F1951" t="str">
        <f t="shared" si="150"/>
        <v>2019</v>
      </c>
      <c r="G1951" t="str">
        <f t="shared" si="151"/>
        <v>Septiembre</v>
      </c>
      <c r="H1951" t="str">
        <f t="shared" si="152"/>
        <v>3</v>
      </c>
    </row>
    <row r="1952" spans="1:8" ht="28.8" x14ac:dyDescent="0.3">
      <c r="A1952" t="str">
        <f t="shared" si="153"/>
        <v>Septiembre de 2019</v>
      </c>
      <c r="B1952" s="1" t="s">
        <v>4332</v>
      </c>
      <c r="C1952" s="1" t="str">
        <f t="shared" si="154"/>
        <v>Septiembre 4 de 2019</v>
      </c>
      <c r="D1952" s="3">
        <v>3438.61</v>
      </c>
      <c r="E1952" s="3">
        <v>11.320000000000164</v>
      </c>
      <c r="F1952" t="str">
        <f t="shared" si="150"/>
        <v>2019</v>
      </c>
      <c r="G1952" t="str">
        <f t="shared" si="151"/>
        <v>Septiembre</v>
      </c>
      <c r="H1952" t="str">
        <f t="shared" si="152"/>
        <v>4</v>
      </c>
    </row>
    <row r="1953" spans="1:8" ht="28.8" x14ac:dyDescent="0.3">
      <c r="A1953" t="str">
        <f t="shared" si="153"/>
        <v>Septiembre de 2019</v>
      </c>
      <c r="B1953" s="1" t="s">
        <v>4333</v>
      </c>
      <c r="C1953" s="1" t="str">
        <f t="shared" si="154"/>
        <v>Septiembre 5 de 2019</v>
      </c>
      <c r="D1953" s="3">
        <v>3401.04</v>
      </c>
      <c r="E1953" s="3">
        <v>-37.570000000000164</v>
      </c>
      <c r="F1953" t="str">
        <f t="shared" si="150"/>
        <v>2019</v>
      </c>
      <c r="G1953" t="str">
        <f t="shared" si="151"/>
        <v>Septiembre</v>
      </c>
      <c r="H1953" t="str">
        <f t="shared" si="152"/>
        <v>5</v>
      </c>
    </row>
    <row r="1954" spans="1:8" ht="28.8" x14ac:dyDescent="0.3">
      <c r="A1954" t="str">
        <f t="shared" si="153"/>
        <v>Septiembre de 2019</v>
      </c>
      <c r="B1954" s="1" t="s">
        <v>4334</v>
      </c>
      <c r="C1954" s="1" t="str">
        <f t="shared" si="154"/>
        <v>Septiembre 6 de 2019</v>
      </c>
      <c r="D1954" s="3">
        <v>3377.39</v>
      </c>
      <c r="E1954" s="3">
        <v>-23.650000000000091</v>
      </c>
      <c r="F1954" t="str">
        <f t="shared" si="150"/>
        <v>2019</v>
      </c>
      <c r="G1954" t="str">
        <f t="shared" si="151"/>
        <v>Septiembre</v>
      </c>
      <c r="H1954" t="str">
        <f t="shared" si="152"/>
        <v>6</v>
      </c>
    </row>
    <row r="1955" spans="1:8" ht="28.8" x14ac:dyDescent="0.3">
      <c r="A1955" t="str">
        <f t="shared" si="153"/>
        <v>Septiembre de 2019</v>
      </c>
      <c r="B1955" s="1" t="s">
        <v>4335</v>
      </c>
      <c r="C1955" s="1" t="str">
        <f t="shared" si="154"/>
        <v>Septiembre 7 de 2019</v>
      </c>
      <c r="D1955" s="3">
        <v>3361.7</v>
      </c>
      <c r="E1955" s="3">
        <v>-15.690000000000055</v>
      </c>
      <c r="F1955" t="str">
        <f t="shared" si="150"/>
        <v>2019</v>
      </c>
      <c r="G1955" t="str">
        <f t="shared" si="151"/>
        <v>Septiembre</v>
      </c>
      <c r="H1955" t="str">
        <f t="shared" si="152"/>
        <v>7</v>
      </c>
    </row>
    <row r="1956" spans="1:8" ht="28.8" x14ac:dyDescent="0.3">
      <c r="A1956" t="str">
        <f t="shared" si="153"/>
        <v>Septiembre de 2019</v>
      </c>
      <c r="B1956" s="1" t="s">
        <v>4336</v>
      </c>
      <c r="C1956" s="1" t="str">
        <f t="shared" si="154"/>
        <v>Septiembre 8 de 2019</v>
      </c>
      <c r="D1956" s="3">
        <v>3361.7</v>
      </c>
      <c r="E1956" s="3">
        <v>0</v>
      </c>
      <c r="F1956" t="str">
        <f t="shared" si="150"/>
        <v>2019</v>
      </c>
      <c r="G1956" t="str">
        <f t="shared" si="151"/>
        <v>Septiembre</v>
      </c>
      <c r="H1956" t="str">
        <f t="shared" si="152"/>
        <v>8</v>
      </c>
    </row>
    <row r="1957" spans="1:8" ht="28.8" x14ac:dyDescent="0.3">
      <c r="A1957" t="str">
        <f t="shared" si="153"/>
        <v>Septiembre de 2019</v>
      </c>
      <c r="B1957" s="1" t="s">
        <v>4337</v>
      </c>
      <c r="C1957" s="1" t="str">
        <f t="shared" si="154"/>
        <v>Septiembre 9 de 2019</v>
      </c>
      <c r="D1957" s="3">
        <v>3361.7</v>
      </c>
      <c r="E1957" s="3">
        <v>0</v>
      </c>
      <c r="F1957" t="str">
        <f t="shared" si="150"/>
        <v>2019</v>
      </c>
      <c r="G1957" t="str">
        <f t="shared" si="151"/>
        <v>Septiembre</v>
      </c>
      <c r="H1957" t="str">
        <f t="shared" si="152"/>
        <v>9</v>
      </c>
    </row>
    <row r="1958" spans="1:8" ht="28.8" x14ac:dyDescent="0.3">
      <c r="A1958" t="str">
        <f t="shared" si="153"/>
        <v>Septiembre de 2019</v>
      </c>
      <c r="B1958" s="1" t="s">
        <v>4338</v>
      </c>
      <c r="C1958" s="1" t="str">
        <f t="shared" si="154"/>
        <v>Septiembre 10 de 2019</v>
      </c>
      <c r="D1958" s="3">
        <v>3368.8</v>
      </c>
      <c r="E1958" s="3">
        <v>7.1000000000003638</v>
      </c>
      <c r="F1958" t="str">
        <f t="shared" si="150"/>
        <v>2019</v>
      </c>
      <c r="G1958" t="str">
        <f t="shared" si="151"/>
        <v>Septiembre</v>
      </c>
      <c r="H1958" t="str">
        <f t="shared" si="152"/>
        <v>10</v>
      </c>
    </row>
    <row r="1959" spans="1:8" ht="28.8" x14ac:dyDescent="0.3">
      <c r="A1959" t="str">
        <f t="shared" si="153"/>
        <v>Septiembre de 2019</v>
      </c>
      <c r="B1959" s="1" t="s">
        <v>4339</v>
      </c>
      <c r="C1959" s="1" t="str">
        <f t="shared" si="154"/>
        <v>Septiembre 11 de 2019</v>
      </c>
      <c r="D1959" s="3">
        <v>3373.75</v>
      </c>
      <c r="E1959" s="3">
        <v>4.9499999999998181</v>
      </c>
      <c r="F1959" t="str">
        <f t="shared" si="150"/>
        <v>2019</v>
      </c>
      <c r="G1959" t="str">
        <f t="shared" si="151"/>
        <v>Septiembre</v>
      </c>
      <c r="H1959" t="str">
        <f t="shared" si="152"/>
        <v>11</v>
      </c>
    </row>
    <row r="1960" spans="1:8" ht="28.8" x14ac:dyDescent="0.3">
      <c r="A1960" t="str">
        <f t="shared" si="153"/>
        <v>Septiembre de 2019</v>
      </c>
      <c r="B1960" s="1" t="s">
        <v>4340</v>
      </c>
      <c r="C1960" s="1" t="str">
        <f t="shared" si="154"/>
        <v>Septiembre 12 de 2019</v>
      </c>
      <c r="D1960" s="3">
        <v>3372.48</v>
      </c>
      <c r="E1960" s="3">
        <v>-1.2699999999999818</v>
      </c>
      <c r="F1960" t="str">
        <f t="shared" si="150"/>
        <v>2019</v>
      </c>
      <c r="G1960" t="str">
        <f t="shared" si="151"/>
        <v>Septiembre</v>
      </c>
      <c r="H1960" t="str">
        <f t="shared" si="152"/>
        <v>12</v>
      </c>
    </row>
    <row r="1961" spans="1:8" ht="28.8" x14ac:dyDescent="0.3">
      <c r="A1961" t="str">
        <f t="shared" si="153"/>
        <v>Septiembre de 2019</v>
      </c>
      <c r="B1961" s="1" t="s">
        <v>4341</v>
      </c>
      <c r="C1961" s="1" t="str">
        <f t="shared" si="154"/>
        <v>Septiembre 13 de 2019</v>
      </c>
      <c r="D1961" s="3">
        <v>3359.2</v>
      </c>
      <c r="E1961" s="3">
        <v>-13.2800000000002</v>
      </c>
      <c r="F1961" t="str">
        <f t="shared" si="150"/>
        <v>2019</v>
      </c>
      <c r="G1961" t="str">
        <f t="shared" si="151"/>
        <v>Septiembre</v>
      </c>
      <c r="H1961" t="str">
        <f t="shared" si="152"/>
        <v>13</v>
      </c>
    </row>
    <row r="1962" spans="1:8" ht="28.8" x14ac:dyDescent="0.3">
      <c r="A1962" t="str">
        <f t="shared" si="153"/>
        <v>Septiembre de 2019</v>
      </c>
      <c r="B1962" s="1" t="s">
        <v>4342</v>
      </c>
      <c r="C1962" s="1" t="str">
        <f t="shared" si="154"/>
        <v>Septiembre 14 de 2019</v>
      </c>
      <c r="D1962" s="3">
        <v>3356.15</v>
      </c>
      <c r="E1962" s="3">
        <v>-3.0499999999997272</v>
      </c>
      <c r="F1962" t="str">
        <f t="shared" si="150"/>
        <v>2019</v>
      </c>
      <c r="G1962" t="str">
        <f t="shared" si="151"/>
        <v>Septiembre</v>
      </c>
      <c r="H1962" t="str">
        <f t="shared" si="152"/>
        <v>14</v>
      </c>
    </row>
    <row r="1963" spans="1:8" ht="28.8" x14ac:dyDescent="0.3">
      <c r="A1963" t="str">
        <f t="shared" si="153"/>
        <v>Septiembre de 2019</v>
      </c>
      <c r="B1963" s="1" t="s">
        <v>4343</v>
      </c>
      <c r="C1963" s="1" t="str">
        <f t="shared" si="154"/>
        <v>Septiembre 15 de 2019</v>
      </c>
      <c r="D1963" s="3">
        <v>3356.15</v>
      </c>
      <c r="E1963" s="3">
        <v>0</v>
      </c>
      <c r="F1963" t="str">
        <f t="shared" si="150"/>
        <v>2019</v>
      </c>
      <c r="G1963" t="str">
        <f t="shared" si="151"/>
        <v>Septiembre</v>
      </c>
      <c r="H1963" t="str">
        <f t="shared" si="152"/>
        <v>15</v>
      </c>
    </row>
    <row r="1964" spans="1:8" ht="28.8" x14ac:dyDescent="0.3">
      <c r="A1964" t="str">
        <f t="shared" si="153"/>
        <v>Septiembre de 2019</v>
      </c>
      <c r="B1964" s="1" t="s">
        <v>4344</v>
      </c>
      <c r="C1964" s="1" t="str">
        <f t="shared" si="154"/>
        <v>Septiembre 16 de 2019</v>
      </c>
      <c r="D1964" s="3">
        <v>3356.15</v>
      </c>
      <c r="E1964" s="3">
        <v>0</v>
      </c>
      <c r="F1964" t="str">
        <f t="shared" si="150"/>
        <v>2019</v>
      </c>
      <c r="G1964" t="str">
        <f t="shared" si="151"/>
        <v>Septiembre</v>
      </c>
      <c r="H1964" t="str">
        <f t="shared" si="152"/>
        <v>16</v>
      </c>
    </row>
    <row r="1965" spans="1:8" ht="28.8" x14ac:dyDescent="0.3">
      <c r="A1965" t="str">
        <f t="shared" si="153"/>
        <v>Septiembre de 2019</v>
      </c>
      <c r="B1965" s="1" t="s">
        <v>4345</v>
      </c>
      <c r="C1965" s="1" t="str">
        <f t="shared" si="154"/>
        <v>Septiembre 17 de 2019</v>
      </c>
      <c r="D1965" s="3">
        <v>3364.43</v>
      </c>
      <c r="E1965" s="3">
        <v>8.2799999999997453</v>
      </c>
      <c r="F1965" t="str">
        <f t="shared" si="150"/>
        <v>2019</v>
      </c>
      <c r="G1965" t="str">
        <f t="shared" si="151"/>
        <v>Septiembre</v>
      </c>
      <c r="H1965" t="str">
        <f t="shared" si="152"/>
        <v>17</v>
      </c>
    </row>
    <row r="1966" spans="1:8" ht="28.8" x14ac:dyDescent="0.3">
      <c r="A1966" t="str">
        <f t="shared" si="153"/>
        <v>Septiembre de 2019</v>
      </c>
      <c r="B1966" s="1" t="s">
        <v>4346</v>
      </c>
      <c r="C1966" s="1" t="str">
        <f t="shared" si="154"/>
        <v>Septiembre 18 de 2019</v>
      </c>
      <c r="D1966" s="3">
        <v>3380.92</v>
      </c>
      <c r="E1966" s="3">
        <v>16.490000000000236</v>
      </c>
      <c r="F1966" t="str">
        <f t="shared" si="150"/>
        <v>2019</v>
      </c>
      <c r="G1966" t="str">
        <f t="shared" si="151"/>
        <v>Septiembre</v>
      </c>
      <c r="H1966" t="str">
        <f t="shared" si="152"/>
        <v>18</v>
      </c>
    </row>
    <row r="1967" spans="1:8" ht="28.8" x14ac:dyDescent="0.3">
      <c r="A1967" t="str">
        <f t="shared" si="153"/>
        <v>Septiembre de 2019</v>
      </c>
      <c r="B1967" s="1" t="s">
        <v>4347</v>
      </c>
      <c r="C1967" s="1" t="str">
        <f t="shared" si="154"/>
        <v>Septiembre 19 de 2019</v>
      </c>
      <c r="D1967" s="3">
        <v>3377.79</v>
      </c>
      <c r="E1967" s="3">
        <v>-3.1300000000001091</v>
      </c>
      <c r="F1967" t="str">
        <f t="shared" si="150"/>
        <v>2019</v>
      </c>
      <c r="G1967" t="str">
        <f t="shared" si="151"/>
        <v>Septiembre</v>
      </c>
      <c r="H1967" t="str">
        <f t="shared" si="152"/>
        <v>19</v>
      </c>
    </row>
    <row r="1968" spans="1:8" ht="28.8" x14ac:dyDescent="0.3">
      <c r="A1968" t="str">
        <f t="shared" si="153"/>
        <v>Septiembre de 2019</v>
      </c>
      <c r="B1968" s="1" t="s">
        <v>4348</v>
      </c>
      <c r="C1968" s="1" t="str">
        <f t="shared" si="154"/>
        <v>Septiembre 20 de 2019</v>
      </c>
      <c r="D1968" s="3">
        <v>3377.72</v>
      </c>
      <c r="E1968" s="3">
        <v>-7.0000000000163709E-2</v>
      </c>
      <c r="F1968" t="str">
        <f t="shared" si="150"/>
        <v>2019</v>
      </c>
      <c r="G1968" t="str">
        <f t="shared" si="151"/>
        <v>Septiembre</v>
      </c>
      <c r="H1968" t="str">
        <f t="shared" si="152"/>
        <v>20</v>
      </c>
    </row>
    <row r="1969" spans="1:8" ht="28.8" x14ac:dyDescent="0.3">
      <c r="A1969" t="str">
        <f t="shared" si="153"/>
        <v>Septiembre de 2019</v>
      </c>
      <c r="B1969" s="1" t="s">
        <v>4349</v>
      </c>
      <c r="C1969" s="1" t="str">
        <f t="shared" si="154"/>
        <v>Septiembre 21 de 2019</v>
      </c>
      <c r="D1969" s="3">
        <v>3402.32</v>
      </c>
      <c r="E1969" s="3">
        <v>24.600000000000364</v>
      </c>
      <c r="F1969" t="str">
        <f t="shared" si="150"/>
        <v>2019</v>
      </c>
      <c r="G1969" t="str">
        <f t="shared" si="151"/>
        <v>Septiembre</v>
      </c>
      <c r="H1969" t="str">
        <f t="shared" si="152"/>
        <v>21</v>
      </c>
    </row>
    <row r="1970" spans="1:8" ht="28.8" x14ac:dyDescent="0.3">
      <c r="A1970" t="str">
        <f t="shared" si="153"/>
        <v>Septiembre de 2019</v>
      </c>
      <c r="B1970" s="1" t="s">
        <v>4350</v>
      </c>
      <c r="C1970" s="1" t="str">
        <f t="shared" si="154"/>
        <v>Septiembre 22 de 2019</v>
      </c>
      <c r="D1970" s="3">
        <v>3402.32</v>
      </c>
      <c r="E1970" s="3">
        <v>0</v>
      </c>
      <c r="F1970" t="str">
        <f t="shared" si="150"/>
        <v>2019</v>
      </c>
      <c r="G1970" t="str">
        <f t="shared" si="151"/>
        <v>Septiembre</v>
      </c>
      <c r="H1970" t="str">
        <f t="shared" si="152"/>
        <v>22</v>
      </c>
    </row>
    <row r="1971" spans="1:8" ht="28.8" x14ac:dyDescent="0.3">
      <c r="A1971" t="str">
        <f t="shared" si="153"/>
        <v>Septiembre de 2019</v>
      </c>
      <c r="B1971" s="1" t="s">
        <v>4351</v>
      </c>
      <c r="C1971" s="1" t="str">
        <f t="shared" si="154"/>
        <v>Septiembre 23 de 2019</v>
      </c>
      <c r="D1971" s="3">
        <v>3402.32</v>
      </c>
      <c r="E1971" s="3">
        <v>0</v>
      </c>
      <c r="F1971" t="str">
        <f t="shared" si="150"/>
        <v>2019</v>
      </c>
      <c r="G1971" t="str">
        <f t="shared" si="151"/>
        <v>Septiembre</v>
      </c>
      <c r="H1971" t="str">
        <f t="shared" si="152"/>
        <v>23</v>
      </c>
    </row>
    <row r="1972" spans="1:8" ht="28.8" x14ac:dyDescent="0.3">
      <c r="A1972" t="str">
        <f t="shared" si="153"/>
        <v>Septiembre de 2019</v>
      </c>
      <c r="B1972" s="1" t="s">
        <v>4352</v>
      </c>
      <c r="C1972" s="1" t="str">
        <f t="shared" si="154"/>
        <v>Septiembre 24 de 2019</v>
      </c>
      <c r="D1972" s="3">
        <v>3437.78</v>
      </c>
      <c r="E1972" s="3">
        <v>35.460000000000036</v>
      </c>
      <c r="F1972" t="str">
        <f t="shared" si="150"/>
        <v>2019</v>
      </c>
      <c r="G1972" t="str">
        <f t="shared" si="151"/>
        <v>Septiembre</v>
      </c>
      <c r="H1972" t="str">
        <f t="shared" si="152"/>
        <v>24</v>
      </c>
    </row>
    <row r="1973" spans="1:8" ht="28.8" x14ac:dyDescent="0.3">
      <c r="A1973" t="str">
        <f t="shared" si="153"/>
        <v>Septiembre de 2019</v>
      </c>
      <c r="B1973" s="1" t="s">
        <v>4353</v>
      </c>
      <c r="C1973" s="1" t="str">
        <f t="shared" si="154"/>
        <v>Septiembre 25 de 2019</v>
      </c>
      <c r="D1973" s="3">
        <v>3438.66</v>
      </c>
      <c r="E1973" s="3">
        <v>0.87999999999965439</v>
      </c>
      <c r="F1973" t="str">
        <f t="shared" si="150"/>
        <v>2019</v>
      </c>
      <c r="G1973" t="str">
        <f t="shared" si="151"/>
        <v>Septiembre</v>
      </c>
      <c r="H1973" t="str">
        <f t="shared" si="152"/>
        <v>25</v>
      </c>
    </row>
    <row r="1974" spans="1:8" ht="28.8" x14ac:dyDescent="0.3">
      <c r="A1974" t="str">
        <f t="shared" si="153"/>
        <v>Septiembre de 2019</v>
      </c>
      <c r="B1974" s="1" t="s">
        <v>4354</v>
      </c>
      <c r="C1974" s="1" t="str">
        <f t="shared" si="154"/>
        <v>Septiembre 26 de 2019</v>
      </c>
      <c r="D1974" s="3">
        <v>3451.02</v>
      </c>
      <c r="E1974" s="3">
        <v>12.360000000000127</v>
      </c>
      <c r="F1974" t="str">
        <f t="shared" si="150"/>
        <v>2019</v>
      </c>
      <c r="G1974" t="str">
        <f t="shared" si="151"/>
        <v>Septiembre</v>
      </c>
      <c r="H1974" t="str">
        <f t="shared" si="152"/>
        <v>26</v>
      </c>
    </row>
    <row r="1975" spans="1:8" ht="28.8" x14ac:dyDescent="0.3">
      <c r="A1975" t="str">
        <f t="shared" si="153"/>
        <v>Septiembre de 2019</v>
      </c>
      <c r="B1975" s="1" t="s">
        <v>4355</v>
      </c>
      <c r="C1975" s="1" t="str">
        <f t="shared" si="154"/>
        <v>Septiembre 27 de 2019</v>
      </c>
      <c r="D1975" s="3">
        <v>3435.71</v>
      </c>
      <c r="E1975" s="3">
        <v>-15.309999999999945</v>
      </c>
      <c r="F1975" t="str">
        <f t="shared" si="150"/>
        <v>2019</v>
      </c>
      <c r="G1975" t="str">
        <f t="shared" si="151"/>
        <v>Septiembre</v>
      </c>
      <c r="H1975" t="str">
        <f t="shared" si="152"/>
        <v>27</v>
      </c>
    </row>
    <row r="1976" spans="1:8" ht="28.8" x14ac:dyDescent="0.3">
      <c r="A1976" t="str">
        <f t="shared" si="153"/>
        <v>Septiembre de 2019</v>
      </c>
      <c r="B1976" s="1" t="s">
        <v>4356</v>
      </c>
      <c r="C1976" s="1" t="str">
        <f t="shared" si="154"/>
        <v>Septiembre 28 de 2019</v>
      </c>
      <c r="D1976" s="3">
        <v>3462.02</v>
      </c>
      <c r="E1976" s="3">
        <v>26.309999999999945</v>
      </c>
      <c r="F1976" t="str">
        <f t="shared" si="150"/>
        <v>2019</v>
      </c>
      <c r="G1976" t="str">
        <f t="shared" si="151"/>
        <v>Septiembre</v>
      </c>
      <c r="H1976" t="str">
        <f t="shared" si="152"/>
        <v>28</v>
      </c>
    </row>
    <row r="1977" spans="1:8" ht="28.8" x14ac:dyDescent="0.3">
      <c r="A1977" t="str">
        <f t="shared" si="153"/>
        <v>Septiembre de 2019</v>
      </c>
      <c r="B1977" s="1" t="s">
        <v>4357</v>
      </c>
      <c r="C1977" s="1" t="str">
        <f t="shared" si="154"/>
        <v>Septiembre 29 de 2019</v>
      </c>
      <c r="D1977" s="3">
        <v>3462.02</v>
      </c>
      <c r="E1977" s="3">
        <v>0</v>
      </c>
      <c r="F1977" t="str">
        <f t="shared" si="150"/>
        <v>2019</v>
      </c>
      <c r="G1977" t="str">
        <f t="shared" si="151"/>
        <v>Septiembre</v>
      </c>
      <c r="H1977" t="str">
        <f t="shared" si="152"/>
        <v>29</v>
      </c>
    </row>
    <row r="1978" spans="1:8" ht="28.8" x14ac:dyDescent="0.3">
      <c r="A1978" t="str">
        <f t="shared" si="153"/>
        <v>Septiembre de 2019</v>
      </c>
      <c r="B1978" s="1" t="s">
        <v>4358</v>
      </c>
      <c r="C1978" s="1" t="str">
        <f t="shared" si="154"/>
        <v>Septiembre 30 de 2019</v>
      </c>
      <c r="D1978" s="3">
        <v>3462.02</v>
      </c>
      <c r="E1978" s="3">
        <v>0</v>
      </c>
      <c r="F1978" t="str">
        <f t="shared" si="150"/>
        <v>2019</v>
      </c>
      <c r="G1978" t="str">
        <f t="shared" si="151"/>
        <v>Septiembre</v>
      </c>
      <c r="H1978" t="str">
        <f t="shared" si="152"/>
        <v>30</v>
      </c>
    </row>
    <row r="1979" spans="1:8" ht="28.8" x14ac:dyDescent="0.3">
      <c r="A1979" t="str">
        <f t="shared" si="153"/>
        <v>Octubre de 2019</v>
      </c>
      <c r="B1979" s="1" t="s">
        <v>4359</v>
      </c>
      <c r="C1979" s="1" t="str">
        <f t="shared" si="154"/>
        <v>Octubre 1 de 2019</v>
      </c>
      <c r="D1979" s="3">
        <v>3477.45</v>
      </c>
      <c r="E1979" s="3">
        <v>15.429999999999836</v>
      </c>
      <c r="F1979" t="str">
        <f t="shared" si="150"/>
        <v>2019</v>
      </c>
      <c r="G1979" t="str">
        <f t="shared" si="151"/>
        <v>Octubre</v>
      </c>
      <c r="H1979" t="str">
        <f t="shared" si="152"/>
        <v>1</v>
      </c>
    </row>
    <row r="1980" spans="1:8" ht="28.8" x14ac:dyDescent="0.3">
      <c r="A1980" t="str">
        <f t="shared" si="153"/>
        <v>Octubre de 2019</v>
      </c>
      <c r="B1980" s="1" t="s">
        <v>4360</v>
      </c>
      <c r="C1980" s="1" t="str">
        <f t="shared" si="154"/>
        <v>Octubre 2 de 2019</v>
      </c>
      <c r="D1980" s="3">
        <v>3491.29</v>
      </c>
      <c r="E1980" s="3">
        <v>13.840000000000146</v>
      </c>
      <c r="F1980" t="str">
        <f t="shared" si="150"/>
        <v>2019</v>
      </c>
      <c r="G1980" t="str">
        <f t="shared" si="151"/>
        <v>Octubre</v>
      </c>
      <c r="H1980" t="str">
        <f t="shared" si="152"/>
        <v>2</v>
      </c>
    </row>
    <row r="1981" spans="1:8" ht="28.8" x14ac:dyDescent="0.3">
      <c r="A1981" t="str">
        <f t="shared" si="153"/>
        <v>Octubre de 2019</v>
      </c>
      <c r="B1981" s="1" t="s">
        <v>4361</v>
      </c>
      <c r="C1981" s="1" t="str">
        <f t="shared" si="154"/>
        <v>Octubre 3 de 2019</v>
      </c>
      <c r="D1981" s="3">
        <v>3497.34</v>
      </c>
      <c r="E1981" s="3">
        <v>6.0500000000001819</v>
      </c>
      <c r="F1981" t="str">
        <f t="shared" si="150"/>
        <v>2019</v>
      </c>
      <c r="G1981" t="str">
        <f t="shared" si="151"/>
        <v>Octubre</v>
      </c>
      <c r="H1981" t="str">
        <f t="shared" si="152"/>
        <v>3</v>
      </c>
    </row>
    <row r="1982" spans="1:8" ht="28.8" x14ac:dyDescent="0.3">
      <c r="A1982" t="str">
        <f t="shared" si="153"/>
        <v>Octubre de 2019</v>
      </c>
      <c r="B1982" s="1" t="s">
        <v>4362</v>
      </c>
      <c r="C1982" s="1" t="str">
        <f t="shared" si="154"/>
        <v>Octubre 4 de 2019</v>
      </c>
      <c r="D1982" s="3">
        <v>3467.6</v>
      </c>
      <c r="E1982" s="3">
        <v>-29.740000000000236</v>
      </c>
      <c r="F1982" t="str">
        <f t="shared" si="150"/>
        <v>2019</v>
      </c>
      <c r="G1982" t="str">
        <f t="shared" si="151"/>
        <v>Octubre</v>
      </c>
      <c r="H1982" t="str">
        <f t="shared" si="152"/>
        <v>4</v>
      </c>
    </row>
    <row r="1983" spans="1:8" ht="28.8" x14ac:dyDescent="0.3">
      <c r="A1983" t="str">
        <f t="shared" si="153"/>
        <v>Octubre de 2019</v>
      </c>
      <c r="B1983" s="1" t="s">
        <v>4363</v>
      </c>
      <c r="C1983" s="1" t="str">
        <f t="shared" si="154"/>
        <v>Octubre 5 de 2019</v>
      </c>
      <c r="D1983" s="3">
        <v>3430.28</v>
      </c>
      <c r="E1983" s="3">
        <v>-37.319999999999709</v>
      </c>
      <c r="F1983" t="str">
        <f t="shared" si="150"/>
        <v>2019</v>
      </c>
      <c r="G1983" t="str">
        <f t="shared" si="151"/>
        <v>Octubre</v>
      </c>
      <c r="H1983" t="str">
        <f t="shared" si="152"/>
        <v>5</v>
      </c>
    </row>
    <row r="1984" spans="1:8" ht="28.8" x14ac:dyDescent="0.3">
      <c r="A1984" t="str">
        <f t="shared" si="153"/>
        <v>Octubre de 2019</v>
      </c>
      <c r="B1984" s="1" t="s">
        <v>4364</v>
      </c>
      <c r="C1984" s="1" t="str">
        <f t="shared" si="154"/>
        <v>Octubre 6 de 2019</v>
      </c>
      <c r="D1984" s="3">
        <v>3430.28</v>
      </c>
      <c r="E1984" s="3">
        <v>0</v>
      </c>
      <c r="F1984" t="str">
        <f t="shared" si="150"/>
        <v>2019</v>
      </c>
      <c r="G1984" t="str">
        <f t="shared" si="151"/>
        <v>Octubre</v>
      </c>
      <c r="H1984" t="str">
        <f t="shared" si="152"/>
        <v>6</v>
      </c>
    </row>
    <row r="1985" spans="1:8" ht="28.8" x14ac:dyDescent="0.3">
      <c r="A1985" t="str">
        <f t="shared" si="153"/>
        <v>Octubre de 2019</v>
      </c>
      <c r="B1985" s="1" t="s">
        <v>4365</v>
      </c>
      <c r="C1985" s="1" t="str">
        <f t="shared" si="154"/>
        <v>Octubre 7 de 2019</v>
      </c>
      <c r="D1985" s="3">
        <v>3430.28</v>
      </c>
      <c r="E1985" s="3">
        <v>0</v>
      </c>
      <c r="F1985" t="str">
        <f t="shared" si="150"/>
        <v>2019</v>
      </c>
      <c r="G1985" t="str">
        <f t="shared" si="151"/>
        <v>Octubre</v>
      </c>
      <c r="H1985" t="str">
        <f t="shared" si="152"/>
        <v>7</v>
      </c>
    </row>
    <row r="1986" spans="1:8" ht="28.8" x14ac:dyDescent="0.3">
      <c r="A1986" t="str">
        <f t="shared" si="153"/>
        <v>Octubre de 2019</v>
      </c>
      <c r="B1986" s="1" t="s">
        <v>4366</v>
      </c>
      <c r="C1986" s="1" t="str">
        <f t="shared" si="154"/>
        <v>Octubre 8 de 2019</v>
      </c>
      <c r="D1986" s="3">
        <v>3445.76</v>
      </c>
      <c r="E1986" s="3">
        <v>15.480000000000018</v>
      </c>
      <c r="F1986" t="str">
        <f t="shared" ref="F1986:F2049" si="155">RIGHT(B1986,4)</f>
        <v>2019</v>
      </c>
      <c r="G1986" t="str">
        <f t="shared" ref="G1986:G2049" si="156">MID(B1986,FIND(" ",B1986,1)+1,FIND(" ",B1986,FIND(" ",B1986,1)+1)-FIND(" ",B1986,1)-1)</f>
        <v>Octubre</v>
      </c>
      <c r="H1986" t="str">
        <f t="shared" ref="H1986:H2049" si="157">MID(B1986,1,FIND(" ",B1986,1)-1)</f>
        <v>8</v>
      </c>
    </row>
    <row r="1987" spans="1:8" ht="28.8" x14ac:dyDescent="0.3">
      <c r="A1987" t="str">
        <f t="shared" ref="A1987:A2050" si="158">_xlfn.CONCAT(G1987," de ",F1987)</f>
        <v>Octubre de 2019</v>
      </c>
      <c r="B1987" s="1" t="s">
        <v>4367</v>
      </c>
      <c r="C1987" s="1" t="str">
        <f t="shared" ref="C1987:C2050" si="159">_xlfn.CONCAT(G1987," ",H1987," de ",F1987)</f>
        <v>Octubre 9 de 2019</v>
      </c>
      <c r="D1987" s="3">
        <v>3452.57</v>
      </c>
      <c r="E1987" s="3">
        <v>6.8099999999999454</v>
      </c>
      <c r="F1987" t="str">
        <f t="shared" si="155"/>
        <v>2019</v>
      </c>
      <c r="G1987" t="str">
        <f t="shared" si="156"/>
        <v>Octubre</v>
      </c>
      <c r="H1987" t="str">
        <f t="shared" si="157"/>
        <v>9</v>
      </c>
    </row>
    <row r="1988" spans="1:8" ht="28.8" x14ac:dyDescent="0.3">
      <c r="A1988" t="str">
        <f t="shared" si="158"/>
        <v>Octubre de 2019</v>
      </c>
      <c r="B1988" s="1" t="s">
        <v>4368</v>
      </c>
      <c r="C1988" s="1" t="str">
        <f t="shared" si="159"/>
        <v>Octubre 10 de 2019</v>
      </c>
      <c r="D1988" s="3">
        <v>3454.56</v>
      </c>
      <c r="E1988" s="3">
        <v>1.9899999999997817</v>
      </c>
      <c r="F1988" t="str">
        <f t="shared" si="155"/>
        <v>2019</v>
      </c>
      <c r="G1988" t="str">
        <f t="shared" si="156"/>
        <v>Octubre</v>
      </c>
      <c r="H1988" t="str">
        <f t="shared" si="157"/>
        <v>10</v>
      </c>
    </row>
    <row r="1989" spans="1:8" ht="28.8" x14ac:dyDescent="0.3">
      <c r="A1989" t="str">
        <f t="shared" si="158"/>
        <v>Octubre de 2019</v>
      </c>
      <c r="B1989" s="1" t="s">
        <v>4369</v>
      </c>
      <c r="C1989" s="1" t="str">
        <f t="shared" si="159"/>
        <v>Octubre 11 de 2019</v>
      </c>
      <c r="D1989" s="3">
        <v>3458.42</v>
      </c>
      <c r="E1989" s="3">
        <v>3.8600000000001273</v>
      </c>
      <c r="F1989" t="str">
        <f t="shared" si="155"/>
        <v>2019</v>
      </c>
      <c r="G1989" t="str">
        <f t="shared" si="156"/>
        <v>Octubre</v>
      </c>
      <c r="H1989" t="str">
        <f t="shared" si="157"/>
        <v>11</v>
      </c>
    </row>
    <row r="1990" spans="1:8" ht="28.8" x14ac:dyDescent="0.3">
      <c r="A1990" t="str">
        <f t="shared" si="158"/>
        <v>Octubre de 2019</v>
      </c>
      <c r="B1990" s="1" t="s">
        <v>4370</v>
      </c>
      <c r="C1990" s="1" t="str">
        <f t="shared" si="159"/>
        <v>Octubre 12 de 2019</v>
      </c>
      <c r="D1990" s="3">
        <v>3431.46</v>
      </c>
      <c r="E1990" s="3">
        <v>-26.960000000000036</v>
      </c>
      <c r="F1990" t="str">
        <f t="shared" si="155"/>
        <v>2019</v>
      </c>
      <c r="G1990" t="str">
        <f t="shared" si="156"/>
        <v>Octubre</v>
      </c>
      <c r="H1990" t="str">
        <f t="shared" si="157"/>
        <v>12</v>
      </c>
    </row>
    <row r="1991" spans="1:8" ht="28.8" x14ac:dyDescent="0.3">
      <c r="A1991" t="str">
        <f t="shared" si="158"/>
        <v>Octubre de 2019</v>
      </c>
      <c r="B1991" s="1" t="s">
        <v>4371</v>
      </c>
      <c r="C1991" s="1" t="str">
        <f t="shared" si="159"/>
        <v>Octubre 13 de 2019</v>
      </c>
      <c r="D1991" s="3">
        <v>3431.46</v>
      </c>
      <c r="E1991" s="3">
        <v>0</v>
      </c>
      <c r="F1991" t="str">
        <f t="shared" si="155"/>
        <v>2019</v>
      </c>
      <c r="G1991" t="str">
        <f t="shared" si="156"/>
        <v>Octubre</v>
      </c>
      <c r="H1991" t="str">
        <f t="shared" si="157"/>
        <v>13</v>
      </c>
    </row>
    <row r="1992" spans="1:8" ht="28.8" x14ac:dyDescent="0.3">
      <c r="A1992" t="str">
        <f t="shared" si="158"/>
        <v>Octubre de 2019</v>
      </c>
      <c r="B1992" s="1" t="s">
        <v>4372</v>
      </c>
      <c r="C1992" s="1" t="str">
        <f t="shared" si="159"/>
        <v>Octubre 14 de 2019</v>
      </c>
      <c r="D1992" s="3">
        <v>3431.46</v>
      </c>
      <c r="E1992" s="3">
        <v>0</v>
      </c>
      <c r="F1992" t="str">
        <f t="shared" si="155"/>
        <v>2019</v>
      </c>
      <c r="G1992" t="str">
        <f t="shared" si="156"/>
        <v>Octubre</v>
      </c>
      <c r="H1992" t="str">
        <f t="shared" si="157"/>
        <v>14</v>
      </c>
    </row>
    <row r="1993" spans="1:8" ht="28.8" x14ac:dyDescent="0.3">
      <c r="A1993" t="str">
        <f t="shared" si="158"/>
        <v>Octubre de 2019</v>
      </c>
      <c r="B1993" s="1" t="s">
        <v>4373</v>
      </c>
      <c r="C1993" s="1" t="str">
        <f t="shared" si="159"/>
        <v>Octubre 15 de 2019</v>
      </c>
      <c r="D1993" s="3">
        <v>3431.46</v>
      </c>
      <c r="E1993" s="3">
        <v>0</v>
      </c>
      <c r="F1993" t="str">
        <f t="shared" si="155"/>
        <v>2019</v>
      </c>
      <c r="G1993" t="str">
        <f t="shared" si="156"/>
        <v>Octubre</v>
      </c>
      <c r="H1993" t="str">
        <f t="shared" si="157"/>
        <v>15</v>
      </c>
    </row>
    <row r="1994" spans="1:8" ht="28.8" x14ac:dyDescent="0.3">
      <c r="A1994" t="str">
        <f t="shared" si="158"/>
        <v>Octubre de 2019</v>
      </c>
      <c r="B1994" s="1" t="s">
        <v>4374</v>
      </c>
      <c r="C1994" s="1" t="str">
        <f t="shared" si="159"/>
        <v>Octubre 16 de 2019</v>
      </c>
      <c r="D1994" s="3">
        <v>3451.33</v>
      </c>
      <c r="E1994" s="3">
        <v>19.869999999999891</v>
      </c>
      <c r="F1994" t="str">
        <f t="shared" si="155"/>
        <v>2019</v>
      </c>
      <c r="G1994" t="str">
        <f t="shared" si="156"/>
        <v>Octubre</v>
      </c>
      <c r="H1994" t="str">
        <f t="shared" si="157"/>
        <v>16</v>
      </c>
    </row>
    <row r="1995" spans="1:8" ht="28.8" x14ac:dyDescent="0.3">
      <c r="A1995" t="str">
        <f t="shared" si="158"/>
        <v>Octubre de 2019</v>
      </c>
      <c r="B1995" s="1" t="s">
        <v>4375</v>
      </c>
      <c r="C1995" s="1" t="str">
        <f t="shared" si="159"/>
        <v>Octubre 17 de 2019</v>
      </c>
      <c r="D1995" s="3">
        <v>3459.55</v>
      </c>
      <c r="E1995" s="3">
        <v>8.2200000000002547</v>
      </c>
      <c r="F1995" t="str">
        <f t="shared" si="155"/>
        <v>2019</v>
      </c>
      <c r="G1995" t="str">
        <f t="shared" si="156"/>
        <v>Octubre</v>
      </c>
      <c r="H1995" t="str">
        <f t="shared" si="157"/>
        <v>17</v>
      </c>
    </row>
    <row r="1996" spans="1:8" ht="28.8" x14ac:dyDescent="0.3">
      <c r="A1996" t="str">
        <f t="shared" si="158"/>
        <v>Octubre de 2019</v>
      </c>
      <c r="B1996" s="1" t="s">
        <v>4376</v>
      </c>
      <c r="C1996" s="1" t="str">
        <f t="shared" si="159"/>
        <v>Octubre 18 de 2019</v>
      </c>
      <c r="D1996" s="3">
        <v>3465.35</v>
      </c>
      <c r="E1996" s="3">
        <v>5.7999999999997272</v>
      </c>
      <c r="F1996" t="str">
        <f t="shared" si="155"/>
        <v>2019</v>
      </c>
      <c r="G1996" t="str">
        <f t="shared" si="156"/>
        <v>Octubre</v>
      </c>
      <c r="H1996" t="str">
        <f t="shared" si="157"/>
        <v>18</v>
      </c>
    </row>
    <row r="1997" spans="1:8" ht="28.8" x14ac:dyDescent="0.3">
      <c r="A1997" t="str">
        <f t="shared" si="158"/>
        <v>Octubre de 2019</v>
      </c>
      <c r="B1997" s="1" t="s">
        <v>4377</v>
      </c>
      <c r="C1997" s="1" t="str">
        <f t="shared" si="159"/>
        <v>Octubre 19 de 2019</v>
      </c>
      <c r="D1997" s="3">
        <v>3428.63</v>
      </c>
      <c r="E1997" s="3">
        <v>-36.7199999999998</v>
      </c>
      <c r="F1997" t="str">
        <f t="shared" si="155"/>
        <v>2019</v>
      </c>
      <c r="G1997" t="str">
        <f t="shared" si="156"/>
        <v>Octubre</v>
      </c>
      <c r="H1997" t="str">
        <f t="shared" si="157"/>
        <v>19</v>
      </c>
    </row>
    <row r="1998" spans="1:8" ht="28.8" x14ac:dyDescent="0.3">
      <c r="A1998" t="str">
        <f t="shared" si="158"/>
        <v>Octubre de 2019</v>
      </c>
      <c r="B1998" s="1" t="s">
        <v>4378</v>
      </c>
      <c r="C1998" s="1" t="str">
        <f t="shared" si="159"/>
        <v>Octubre 20 de 2019</v>
      </c>
      <c r="D1998" s="3">
        <v>3428.63</v>
      </c>
      <c r="E1998" s="3">
        <v>0</v>
      </c>
      <c r="F1998" t="str">
        <f t="shared" si="155"/>
        <v>2019</v>
      </c>
      <c r="G1998" t="str">
        <f t="shared" si="156"/>
        <v>Octubre</v>
      </c>
      <c r="H1998" t="str">
        <f t="shared" si="157"/>
        <v>20</v>
      </c>
    </row>
    <row r="1999" spans="1:8" ht="28.8" x14ac:dyDescent="0.3">
      <c r="A1999" t="str">
        <f t="shared" si="158"/>
        <v>Octubre de 2019</v>
      </c>
      <c r="B1999" s="1" t="s">
        <v>4379</v>
      </c>
      <c r="C1999" s="1" t="str">
        <f t="shared" si="159"/>
        <v>Octubre 21 de 2019</v>
      </c>
      <c r="D1999" s="3">
        <v>3428.63</v>
      </c>
      <c r="E1999" s="3">
        <v>0</v>
      </c>
      <c r="F1999" t="str">
        <f t="shared" si="155"/>
        <v>2019</v>
      </c>
      <c r="G1999" t="str">
        <f t="shared" si="156"/>
        <v>Octubre</v>
      </c>
      <c r="H1999" t="str">
        <f t="shared" si="157"/>
        <v>21</v>
      </c>
    </row>
    <row r="2000" spans="1:8" ht="28.8" x14ac:dyDescent="0.3">
      <c r="A2000" t="str">
        <f t="shared" si="158"/>
        <v>Octubre de 2019</v>
      </c>
      <c r="B2000" s="1" t="s">
        <v>4380</v>
      </c>
      <c r="C2000" s="1" t="str">
        <f t="shared" si="159"/>
        <v>Octubre 22 de 2019</v>
      </c>
      <c r="D2000" s="3">
        <v>3442.78</v>
      </c>
      <c r="E2000" s="3">
        <v>14.150000000000091</v>
      </c>
      <c r="F2000" t="str">
        <f t="shared" si="155"/>
        <v>2019</v>
      </c>
      <c r="G2000" t="str">
        <f t="shared" si="156"/>
        <v>Octubre</v>
      </c>
      <c r="H2000" t="str">
        <f t="shared" si="157"/>
        <v>22</v>
      </c>
    </row>
    <row r="2001" spans="1:8" ht="28.8" x14ac:dyDescent="0.3">
      <c r="A2001" t="str">
        <f t="shared" si="158"/>
        <v>Octubre de 2019</v>
      </c>
      <c r="B2001" s="1" t="s">
        <v>4381</v>
      </c>
      <c r="C2001" s="1" t="str">
        <f t="shared" si="159"/>
        <v>Octubre 23 de 2019</v>
      </c>
      <c r="D2001" s="3">
        <v>3430.3</v>
      </c>
      <c r="E2001" s="3">
        <v>-12.480000000000018</v>
      </c>
      <c r="F2001" t="str">
        <f t="shared" si="155"/>
        <v>2019</v>
      </c>
      <c r="G2001" t="str">
        <f t="shared" si="156"/>
        <v>Octubre</v>
      </c>
      <c r="H2001" t="str">
        <f t="shared" si="157"/>
        <v>23</v>
      </c>
    </row>
    <row r="2002" spans="1:8" ht="28.8" x14ac:dyDescent="0.3">
      <c r="A2002" t="str">
        <f t="shared" si="158"/>
        <v>Octubre de 2019</v>
      </c>
      <c r="B2002" s="1" t="s">
        <v>4382</v>
      </c>
      <c r="C2002" s="1" t="str">
        <f t="shared" si="159"/>
        <v>Octubre 24 de 2019</v>
      </c>
      <c r="D2002" s="3">
        <v>3409.29</v>
      </c>
      <c r="E2002" s="3">
        <v>-21.010000000000218</v>
      </c>
      <c r="F2002" t="str">
        <f t="shared" si="155"/>
        <v>2019</v>
      </c>
      <c r="G2002" t="str">
        <f t="shared" si="156"/>
        <v>Octubre</v>
      </c>
      <c r="H2002" t="str">
        <f t="shared" si="157"/>
        <v>24</v>
      </c>
    </row>
    <row r="2003" spans="1:8" ht="28.8" x14ac:dyDescent="0.3">
      <c r="A2003" t="str">
        <f t="shared" si="158"/>
        <v>Octubre de 2019</v>
      </c>
      <c r="B2003" s="1" t="s">
        <v>4383</v>
      </c>
      <c r="C2003" s="1" t="str">
        <f t="shared" si="159"/>
        <v>Octubre 25 de 2019</v>
      </c>
      <c r="D2003" s="3">
        <v>3387.72</v>
      </c>
      <c r="E2003" s="3">
        <v>-21.570000000000164</v>
      </c>
      <c r="F2003" t="str">
        <f t="shared" si="155"/>
        <v>2019</v>
      </c>
      <c r="G2003" t="str">
        <f t="shared" si="156"/>
        <v>Octubre</v>
      </c>
      <c r="H2003" t="str">
        <f t="shared" si="157"/>
        <v>25</v>
      </c>
    </row>
    <row r="2004" spans="1:8" ht="28.8" x14ac:dyDescent="0.3">
      <c r="A2004" t="str">
        <f t="shared" si="158"/>
        <v>Octubre de 2019</v>
      </c>
      <c r="B2004" s="1" t="s">
        <v>4384</v>
      </c>
      <c r="C2004" s="1" t="str">
        <f t="shared" si="159"/>
        <v>Octubre 26 de 2019</v>
      </c>
      <c r="D2004" s="3">
        <v>3395.25</v>
      </c>
      <c r="E2004" s="3">
        <v>7.5300000000002001</v>
      </c>
      <c r="F2004" t="str">
        <f t="shared" si="155"/>
        <v>2019</v>
      </c>
      <c r="G2004" t="str">
        <f t="shared" si="156"/>
        <v>Octubre</v>
      </c>
      <c r="H2004" t="str">
        <f t="shared" si="157"/>
        <v>26</v>
      </c>
    </row>
    <row r="2005" spans="1:8" ht="28.8" x14ac:dyDescent="0.3">
      <c r="A2005" t="str">
        <f t="shared" si="158"/>
        <v>Octubre de 2019</v>
      </c>
      <c r="B2005" s="1" t="s">
        <v>4385</v>
      </c>
      <c r="C2005" s="1" t="str">
        <f t="shared" si="159"/>
        <v>Octubre 27 de 2019</v>
      </c>
      <c r="D2005" s="3">
        <v>3395.25</v>
      </c>
      <c r="E2005" s="3">
        <v>0</v>
      </c>
      <c r="F2005" t="str">
        <f t="shared" si="155"/>
        <v>2019</v>
      </c>
      <c r="G2005" t="str">
        <f t="shared" si="156"/>
        <v>Octubre</v>
      </c>
      <c r="H2005" t="str">
        <f t="shared" si="157"/>
        <v>27</v>
      </c>
    </row>
    <row r="2006" spans="1:8" ht="28.8" x14ac:dyDescent="0.3">
      <c r="A2006" t="str">
        <f t="shared" si="158"/>
        <v>Octubre de 2019</v>
      </c>
      <c r="B2006" s="1" t="s">
        <v>4386</v>
      </c>
      <c r="C2006" s="1" t="str">
        <f t="shared" si="159"/>
        <v>Octubre 28 de 2019</v>
      </c>
      <c r="D2006" s="3">
        <v>3395.25</v>
      </c>
      <c r="E2006" s="3">
        <v>0</v>
      </c>
      <c r="F2006" t="str">
        <f t="shared" si="155"/>
        <v>2019</v>
      </c>
      <c r="G2006" t="str">
        <f t="shared" si="156"/>
        <v>Octubre</v>
      </c>
      <c r="H2006" t="str">
        <f t="shared" si="157"/>
        <v>28</v>
      </c>
    </row>
    <row r="2007" spans="1:8" ht="28.8" x14ac:dyDescent="0.3">
      <c r="A2007" t="str">
        <f t="shared" si="158"/>
        <v>Octubre de 2019</v>
      </c>
      <c r="B2007" s="1" t="s">
        <v>4387</v>
      </c>
      <c r="C2007" s="1" t="str">
        <f t="shared" si="159"/>
        <v>Octubre 29 de 2019</v>
      </c>
      <c r="D2007" s="3">
        <v>3382.19</v>
      </c>
      <c r="E2007" s="3">
        <v>-13.059999999999945</v>
      </c>
      <c r="F2007" t="str">
        <f t="shared" si="155"/>
        <v>2019</v>
      </c>
      <c r="G2007" t="str">
        <f t="shared" si="156"/>
        <v>Octubre</v>
      </c>
      <c r="H2007" t="str">
        <f t="shared" si="157"/>
        <v>29</v>
      </c>
    </row>
    <row r="2008" spans="1:8" ht="28.8" x14ac:dyDescent="0.3">
      <c r="A2008" t="str">
        <f t="shared" si="158"/>
        <v>Octubre de 2019</v>
      </c>
      <c r="B2008" s="1" t="s">
        <v>4388</v>
      </c>
      <c r="C2008" s="1" t="str">
        <f t="shared" si="159"/>
        <v>Octubre 30 de 2019</v>
      </c>
      <c r="D2008" s="3">
        <v>3380.9</v>
      </c>
      <c r="E2008" s="3">
        <v>-1.2899999999999636</v>
      </c>
      <c r="F2008" t="str">
        <f t="shared" si="155"/>
        <v>2019</v>
      </c>
      <c r="G2008" t="str">
        <f t="shared" si="156"/>
        <v>Octubre</v>
      </c>
      <c r="H2008" t="str">
        <f t="shared" si="157"/>
        <v>30</v>
      </c>
    </row>
    <row r="2009" spans="1:8" ht="28.8" x14ac:dyDescent="0.3">
      <c r="A2009" t="str">
        <f t="shared" si="158"/>
        <v>Octubre de 2019</v>
      </c>
      <c r="B2009" s="1" t="s">
        <v>4389</v>
      </c>
      <c r="C2009" s="1" t="str">
        <f t="shared" si="159"/>
        <v>Octubre 31 de 2019</v>
      </c>
      <c r="D2009" s="3">
        <v>3389.94</v>
      </c>
      <c r="E2009" s="3">
        <v>9.0399999999999636</v>
      </c>
      <c r="F2009" t="str">
        <f t="shared" si="155"/>
        <v>2019</v>
      </c>
      <c r="G2009" t="str">
        <f t="shared" si="156"/>
        <v>Octubre</v>
      </c>
      <c r="H2009" t="str">
        <f t="shared" si="157"/>
        <v>31</v>
      </c>
    </row>
    <row r="2010" spans="1:8" ht="28.8" x14ac:dyDescent="0.3">
      <c r="A2010" t="str">
        <f t="shared" si="158"/>
        <v>Noviembre de 2019</v>
      </c>
      <c r="B2010" s="1" t="s">
        <v>4390</v>
      </c>
      <c r="C2010" s="1" t="str">
        <f t="shared" si="159"/>
        <v>Noviembre 1 de 2019</v>
      </c>
      <c r="D2010" s="3">
        <v>3383.29</v>
      </c>
      <c r="E2010" s="3">
        <v>-6.6500000000000909</v>
      </c>
      <c r="F2010" t="str">
        <f t="shared" si="155"/>
        <v>2019</v>
      </c>
      <c r="G2010" t="str">
        <f t="shared" si="156"/>
        <v>Noviembre</v>
      </c>
      <c r="H2010" t="str">
        <f t="shared" si="157"/>
        <v>1</v>
      </c>
    </row>
    <row r="2011" spans="1:8" ht="28.8" x14ac:dyDescent="0.3">
      <c r="A2011" t="str">
        <f t="shared" si="158"/>
        <v>Noviembre de 2019</v>
      </c>
      <c r="B2011" s="1" t="s">
        <v>4391</v>
      </c>
      <c r="C2011" s="1" t="str">
        <f t="shared" si="159"/>
        <v>Noviembre 2 de 2019</v>
      </c>
      <c r="D2011" s="3">
        <v>3339.19</v>
      </c>
      <c r="E2011" s="3">
        <v>-44.099999999999909</v>
      </c>
      <c r="F2011" t="str">
        <f t="shared" si="155"/>
        <v>2019</v>
      </c>
      <c r="G2011" t="str">
        <f t="shared" si="156"/>
        <v>Noviembre</v>
      </c>
      <c r="H2011" t="str">
        <f t="shared" si="157"/>
        <v>2</v>
      </c>
    </row>
    <row r="2012" spans="1:8" ht="28.8" x14ac:dyDescent="0.3">
      <c r="A2012" t="str">
        <f t="shared" si="158"/>
        <v>Noviembre de 2019</v>
      </c>
      <c r="B2012" s="1" t="s">
        <v>4392</v>
      </c>
      <c r="C2012" s="1" t="str">
        <f t="shared" si="159"/>
        <v>Noviembre 3 de 2019</v>
      </c>
      <c r="D2012" s="3">
        <v>3339.19</v>
      </c>
      <c r="E2012" s="3">
        <v>0</v>
      </c>
      <c r="F2012" t="str">
        <f t="shared" si="155"/>
        <v>2019</v>
      </c>
      <c r="G2012" t="str">
        <f t="shared" si="156"/>
        <v>Noviembre</v>
      </c>
      <c r="H2012" t="str">
        <f t="shared" si="157"/>
        <v>3</v>
      </c>
    </row>
    <row r="2013" spans="1:8" ht="28.8" x14ac:dyDescent="0.3">
      <c r="A2013" t="str">
        <f t="shared" si="158"/>
        <v>Noviembre de 2019</v>
      </c>
      <c r="B2013" s="1" t="s">
        <v>4393</v>
      </c>
      <c r="C2013" s="1" t="str">
        <f t="shared" si="159"/>
        <v>Noviembre 4 de 2019</v>
      </c>
      <c r="D2013" s="3">
        <v>3339.19</v>
      </c>
      <c r="E2013" s="3">
        <v>0</v>
      </c>
      <c r="F2013" t="str">
        <f t="shared" si="155"/>
        <v>2019</v>
      </c>
      <c r="G2013" t="str">
        <f t="shared" si="156"/>
        <v>Noviembre</v>
      </c>
      <c r="H2013" t="str">
        <f t="shared" si="157"/>
        <v>4</v>
      </c>
    </row>
    <row r="2014" spans="1:8" ht="28.8" x14ac:dyDescent="0.3">
      <c r="A2014" t="str">
        <f t="shared" si="158"/>
        <v>Noviembre de 2019</v>
      </c>
      <c r="B2014" s="1" t="s">
        <v>4394</v>
      </c>
      <c r="C2014" s="1" t="str">
        <f t="shared" si="159"/>
        <v>Noviembre 5 de 2019</v>
      </c>
      <c r="D2014" s="3">
        <v>3339.19</v>
      </c>
      <c r="E2014" s="3">
        <v>0</v>
      </c>
      <c r="F2014" t="str">
        <f t="shared" si="155"/>
        <v>2019</v>
      </c>
      <c r="G2014" t="str">
        <f t="shared" si="156"/>
        <v>Noviembre</v>
      </c>
      <c r="H2014" t="str">
        <f t="shared" si="157"/>
        <v>5</v>
      </c>
    </row>
    <row r="2015" spans="1:8" ht="28.8" x14ac:dyDescent="0.3">
      <c r="A2015" t="str">
        <f t="shared" si="158"/>
        <v>Noviembre de 2019</v>
      </c>
      <c r="B2015" s="1" t="s">
        <v>4395</v>
      </c>
      <c r="C2015" s="1" t="str">
        <f t="shared" si="159"/>
        <v>Noviembre 6 de 2019</v>
      </c>
      <c r="D2015" s="3">
        <v>3318.47</v>
      </c>
      <c r="E2015" s="3">
        <v>-20.720000000000255</v>
      </c>
      <c r="F2015" t="str">
        <f t="shared" si="155"/>
        <v>2019</v>
      </c>
      <c r="G2015" t="str">
        <f t="shared" si="156"/>
        <v>Noviembre</v>
      </c>
      <c r="H2015" t="str">
        <f t="shared" si="157"/>
        <v>6</v>
      </c>
    </row>
    <row r="2016" spans="1:8" ht="28.8" x14ac:dyDescent="0.3">
      <c r="A2016" t="str">
        <f t="shared" si="158"/>
        <v>Noviembre de 2019</v>
      </c>
      <c r="B2016" s="1" t="s">
        <v>4396</v>
      </c>
      <c r="C2016" s="1" t="str">
        <f t="shared" si="159"/>
        <v>Noviembre 7 de 2019</v>
      </c>
      <c r="D2016" s="3">
        <v>3319.64</v>
      </c>
      <c r="E2016" s="3">
        <v>1.1700000000000728</v>
      </c>
      <c r="F2016" t="str">
        <f t="shared" si="155"/>
        <v>2019</v>
      </c>
      <c r="G2016" t="str">
        <f t="shared" si="156"/>
        <v>Noviembre</v>
      </c>
      <c r="H2016" t="str">
        <f t="shared" si="157"/>
        <v>7</v>
      </c>
    </row>
    <row r="2017" spans="1:8" ht="28.8" x14ac:dyDescent="0.3">
      <c r="A2017" t="str">
        <f t="shared" si="158"/>
        <v>Noviembre de 2019</v>
      </c>
      <c r="B2017" s="1" t="s">
        <v>4397</v>
      </c>
      <c r="C2017" s="1" t="str">
        <f t="shared" si="159"/>
        <v>Noviembre 8 de 2019</v>
      </c>
      <c r="D2017" s="3">
        <v>3327.02</v>
      </c>
      <c r="E2017" s="3">
        <v>7.3800000000001091</v>
      </c>
      <c r="F2017" t="str">
        <f t="shared" si="155"/>
        <v>2019</v>
      </c>
      <c r="G2017" t="str">
        <f t="shared" si="156"/>
        <v>Noviembre</v>
      </c>
      <c r="H2017" t="str">
        <f t="shared" si="157"/>
        <v>8</v>
      </c>
    </row>
    <row r="2018" spans="1:8" ht="28.8" x14ac:dyDescent="0.3">
      <c r="A2018" t="str">
        <f t="shared" si="158"/>
        <v>Noviembre de 2019</v>
      </c>
      <c r="B2018" s="1" t="s">
        <v>4398</v>
      </c>
      <c r="C2018" s="1" t="str">
        <f t="shared" si="159"/>
        <v>Noviembre 9 de 2019</v>
      </c>
      <c r="D2018" s="3">
        <v>3341.01</v>
      </c>
      <c r="E2018" s="3">
        <v>13.990000000000236</v>
      </c>
      <c r="F2018" t="str">
        <f t="shared" si="155"/>
        <v>2019</v>
      </c>
      <c r="G2018" t="str">
        <f t="shared" si="156"/>
        <v>Noviembre</v>
      </c>
      <c r="H2018" t="str">
        <f t="shared" si="157"/>
        <v>9</v>
      </c>
    </row>
    <row r="2019" spans="1:8" ht="28.8" x14ac:dyDescent="0.3">
      <c r="A2019" t="str">
        <f t="shared" si="158"/>
        <v>Noviembre de 2019</v>
      </c>
      <c r="B2019" s="1" t="s">
        <v>4399</v>
      </c>
      <c r="C2019" s="1" t="str">
        <f t="shared" si="159"/>
        <v>Noviembre 10 de 2019</v>
      </c>
      <c r="D2019" s="3">
        <v>3341.01</v>
      </c>
      <c r="E2019" s="3">
        <v>0</v>
      </c>
      <c r="F2019" t="str">
        <f t="shared" si="155"/>
        <v>2019</v>
      </c>
      <c r="G2019" t="str">
        <f t="shared" si="156"/>
        <v>Noviembre</v>
      </c>
      <c r="H2019" t="str">
        <f t="shared" si="157"/>
        <v>10</v>
      </c>
    </row>
    <row r="2020" spans="1:8" ht="28.8" x14ac:dyDescent="0.3">
      <c r="A2020" t="str">
        <f t="shared" si="158"/>
        <v>Noviembre de 2019</v>
      </c>
      <c r="B2020" s="1" t="s">
        <v>4400</v>
      </c>
      <c r="C2020" s="1" t="str">
        <f t="shared" si="159"/>
        <v>Noviembre 11 de 2019</v>
      </c>
      <c r="D2020" s="3">
        <v>3341.01</v>
      </c>
      <c r="E2020" s="3">
        <v>0</v>
      </c>
      <c r="F2020" t="str">
        <f t="shared" si="155"/>
        <v>2019</v>
      </c>
      <c r="G2020" t="str">
        <f t="shared" si="156"/>
        <v>Noviembre</v>
      </c>
      <c r="H2020" t="str">
        <f t="shared" si="157"/>
        <v>11</v>
      </c>
    </row>
    <row r="2021" spans="1:8" ht="28.8" x14ac:dyDescent="0.3">
      <c r="A2021" t="str">
        <f t="shared" si="158"/>
        <v>Noviembre de 2019</v>
      </c>
      <c r="B2021" s="1" t="s">
        <v>4401</v>
      </c>
      <c r="C2021" s="1" t="str">
        <f t="shared" si="159"/>
        <v>Noviembre 12 de 2019</v>
      </c>
      <c r="D2021" s="3">
        <v>3341.01</v>
      </c>
      <c r="E2021" s="3">
        <v>0</v>
      </c>
      <c r="F2021" t="str">
        <f t="shared" si="155"/>
        <v>2019</v>
      </c>
      <c r="G2021" t="str">
        <f t="shared" si="156"/>
        <v>Noviembre</v>
      </c>
      <c r="H2021" t="str">
        <f t="shared" si="157"/>
        <v>12</v>
      </c>
    </row>
    <row r="2022" spans="1:8" ht="28.8" x14ac:dyDescent="0.3">
      <c r="A2022" t="str">
        <f t="shared" si="158"/>
        <v>Noviembre de 2019</v>
      </c>
      <c r="B2022" s="1" t="s">
        <v>4402</v>
      </c>
      <c r="C2022" s="1" t="str">
        <f t="shared" si="159"/>
        <v>Noviembre 13 de 2019</v>
      </c>
      <c r="D2022" s="3">
        <v>3384.21</v>
      </c>
      <c r="E2022" s="3">
        <v>43.199999999999818</v>
      </c>
      <c r="F2022" t="str">
        <f t="shared" si="155"/>
        <v>2019</v>
      </c>
      <c r="G2022" t="str">
        <f t="shared" si="156"/>
        <v>Noviembre</v>
      </c>
      <c r="H2022" t="str">
        <f t="shared" si="157"/>
        <v>13</v>
      </c>
    </row>
    <row r="2023" spans="1:8" ht="28.8" x14ac:dyDescent="0.3">
      <c r="A2023" t="str">
        <f t="shared" si="158"/>
        <v>Noviembre de 2019</v>
      </c>
      <c r="B2023" s="1" t="s">
        <v>4403</v>
      </c>
      <c r="C2023" s="1" t="str">
        <f t="shared" si="159"/>
        <v>Noviembre 14 de 2019</v>
      </c>
      <c r="D2023" s="3">
        <v>3441.89</v>
      </c>
      <c r="E2023" s="3">
        <v>57.679999999999836</v>
      </c>
      <c r="F2023" t="str">
        <f t="shared" si="155"/>
        <v>2019</v>
      </c>
      <c r="G2023" t="str">
        <f t="shared" si="156"/>
        <v>Noviembre</v>
      </c>
      <c r="H2023" t="str">
        <f t="shared" si="157"/>
        <v>14</v>
      </c>
    </row>
    <row r="2024" spans="1:8" ht="28.8" x14ac:dyDescent="0.3">
      <c r="A2024" t="str">
        <f t="shared" si="158"/>
        <v>Noviembre de 2019</v>
      </c>
      <c r="B2024" s="1" t="s">
        <v>4404</v>
      </c>
      <c r="C2024" s="1" t="str">
        <f t="shared" si="159"/>
        <v>Noviembre 15 de 2019</v>
      </c>
      <c r="D2024" s="3">
        <v>3452.67</v>
      </c>
      <c r="E2024" s="3">
        <v>10.7800000000002</v>
      </c>
      <c r="F2024" t="str">
        <f t="shared" si="155"/>
        <v>2019</v>
      </c>
      <c r="G2024" t="str">
        <f t="shared" si="156"/>
        <v>Noviembre</v>
      </c>
      <c r="H2024" t="str">
        <f t="shared" si="157"/>
        <v>15</v>
      </c>
    </row>
    <row r="2025" spans="1:8" ht="28.8" x14ac:dyDescent="0.3">
      <c r="A2025" t="str">
        <f t="shared" si="158"/>
        <v>Noviembre de 2019</v>
      </c>
      <c r="B2025" s="1" t="s">
        <v>4405</v>
      </c>
      <c r="C2025" s="1" t="str">
        <f t="shared" si="159"/>
        <v>Noviembre 16 de 2019</v>
      </c>
      <c r="D2025" s="3">
        <v>3421.26</v>
      </c>
      <c r="E2025" s="3">
        <v>-31.409999999999854</v>
      </c>
      <c r="F2025" t="str">
        <f t="shared" si="155"/>
        <v>2019</v>
      </c>
      <c r="G2025" t="str">
        <f t="shared" si="156"/>
        <v>Noviembre</v>
      </c>
      <c r="H2025" t="str">
        <f t="shared" si="157"/>
        <v>16</v>
      </c>
    </row>
    <row r="2026" spans="1:8" ht="28.8" x14ac:dyDescent="0.3">
      <c r="A2026" t="str">
        <f t="shared" si="158"/>
        <v>Noviembre de 2019</v>
      </c>
      <c r="B2026" s="1" t="s">
        <v>4406</v>
      </c>
      <c r="C2026" s="1" t="str">
        <f t="shared" si="159"/>
        <v>Noviembre 17 de 2019</v>
      </c>
      <c r="D2026" s="3">
        <v>3421.26</v>
      </c>
      <c r="E2026" s="3">
        <v>0</v>
      </c>
      <c r="F2026" t="str">
        <f t="shared" si="155"/>
        <v>2019</v>
      </c>
      <c r="G2026" t="str">
        <f t="shared" si="156"/>
        <v>Noviembre</v>
      </c>
      <c r="H2026" t="str">
        <f t="shared" si="157"/>
        <v>17</v>
      </c>
    </row>
    <row r="2027" spans="1:8" ht="28.8" x14ac:dyDescent="0.3">
      <c r="A2027" t="str">
        <f t="shared" si="158"/>
        <v>Noviembre de 2019</v>
      </c>
      <c r="B2027" s="1" t="s">
        <v>4407</v>
      </c>
      <c r="C2027" s="1" t="str">
        <f t="shared" si="159"/>
        <v>Noviembre 18 de 2019</v>
      </c>
      <c r="D2027" s="3">
        <v>3421.26</v>
      </c>
      <c r="E2027" s="3">
        <v>0</v>
      </c>
      <c r="F2027" t="str">
        <f t="shared" si="155"/>
        <v>2019</v>
      </c>
      <c r="G2027" t="str">
        <f t="shared" si="156"/>
        <v>Noviembre</v>
      </c>
      <c r="H2027" t="str">
        <f t="shared" si="157"/>
        <v>18</v>
      </c>
    </row>
    <row r="2028" spans="1:8" ht="28.8" x14ac:dyDescent="0.3">
      <c r="A2028" t="str">
        <f t="shared" si="158"/>
        <v>Noviembre de 2019</v>
      </c>
      <c r="B2028" s="1" t="s">
        <v>4408</v>
      </c>
      <c r="C2028" s="1" t="str">
        <f t="shared" si="159"/>
        <v>Noviembre 19 de 2019</v>
      </c>
      <c r="D2028" s="3">
        <v>3447.74</v>
      </c>
      <c r="E2028" s="3">
        <v>26.479999999999563</v>
      </c>
      <c r="F2028" t="str">
        <f t="shared" si="155"/>
        <v>2019</v>
      </c>
      <c r="G2028" t="str">
        <f t="shared" si="156"/>
        <v>Noviembre</v>
      </c>
      <c r="H2028" t="str">
        <f t="shared" si="157"/>
        <v>19</v>
      </c>
    </row>
    <row r="2029" spans="1:8" ht="28.8" x14ac:dyDescent="0.3">
      <c r="A2029" t="str">
        <f t="shared" si="158"/>
        <v>Noviembre de 2019</v>
      </c>
      <c r="B2029" s="1" t="s">
        <v>4409</v>
      </c>
      <c r="C2029" s="1" t="str">
        <f t="shared" si="159"/>
        <v>Noviembre 20 de 2019</v>
      </c>
      <c r="D2029" s="3">
        <v>3434.49</v>
      </c>
      <c r="E2029" s="3">
        <v>-13.25</v>
      </c>
      <c r="F2029" t="str">
        <f t="shared" si="155"/>
        <v>2019</v>
      </c>
      <c r="G2029" t="str">
        <f t="shared" si="156"/>
        <v>Noviembre</v>
      </c>
      <c r="H2029" t="str">
        <f t="shared" si="157"/>
        <v>20</v>
      </c>
    </row>
    <row r="2030" spans="1:8" ht="28.8" x14ac:dyDescent="0.3">
      <c r="A2030" t="str">
        <f t="shared" si="158"/>
        <v>Noviembre de 2019</v>
      </c>
      <c r="B2030" s="1" t="s">
        <v>4410</v>
      </c>
      <c r="C2030" s="1" t="str">
        <f t="shared" si="159"/>
        <v>Noviembre 21 de 2019</v>
      </c>
      <c r="D2030" s="3">
        <v>3445.95</v>
      </c>
      <c r="E2030" s="3">
        <v>11.460000000000036</v>
      </c>
      <c r="F2030" t="str">
        <f t="shared" si="155"/>
        <v>2019</v>
      </c>
      <c r="G2030" t="str">
        <f t="shared" si="156"/>
        <v>Noviembre</v>
      </c>
      <c r="H2030" t="str">
        <f t="shared" si="157"/>
        <v>21</v>
      </c>
    </row>
    <row r="2031" spans="1:8" ht="28.8" x14ac:dyDescent="0.3">
      <c r="A2031" t="str">
        <f t="shared" si="158"/>
        <v>Noviembre de 2019</v>
      </c>
      <c r="B2031" s="1" t="s">
        <v>4411</v>
      </c>
      <c r="C2031" s="1" t="str">
        <f t="shared" si="159"/>
        <v>Noviembre 22 de 2019</v>
      </c>
      <c r="D2031" s="3">
        <v>3440.66</v>
      </c>
      <c r="E2031" s="3">
        <v>-5.2899999999999636</v>
      </c>
      <c r="F2031" t="str">
        <f t="shared" si="155"/>
        <v>2019</v>
      </c>
      <c r="G2031" t="str">
        <f t="shared" si="156"/>
        <v>Noviembre</v>
      </c>
      <c r="H2031" t="str">
        <f t="shared" si="157"/>
        <v>22</v>
      </c>
    </row>
    <row r="2032" spans="1:8" ht="28.8" x14ac:dyDescent="0.3">
      <c r="A2032" t="str">
        <f t="shared" si="158"/>
        <v>Noviembre de 2019</v>
      </c>
      <c r="B2032" s="1" t="s">
        <v>4412</v>
      </c>
      <c r="C2032" s="1" t="str">
        <f t="shared" si="159"/>
        <v>Noviembre 23 de 2019</v>
      </c>
      <c r="D2032" s="3">
        <v>3410.77</v>
      </c>
      <c r="E2032" s="3">
        <v>-29.889999999999873</v>
      </c>
      <c r="F2032" t="str">
        <f t="shared" si="155"/>
        <v>2019</v>
      </c>
      <c r="G2032" t="str">
        <f t="shared" si="156"/>
        <v>Noviembre</v>
      </c>
      <c r="H2032" t="str">
        <f t="shared" si="157"/>
        <v>23</v>
      </c>
    </row>
    <row r="2033" spans="1:8" ht="28.8" x14ac:dyDescent="0.3">
      <c r="A2033" t="str">
        <f t="shared" si="158"/>
        <v>Noviembre de 2019</v>
      </c>
      <c r="B2033" s="1" t="s">
        <v>4413</v>
      </c>
      <c r="C2033" s="1" t="str">
        <f t="shared" si="159"/>
        <v>Noviembre 24 de 2019</v>
      </c>
      <c r="D2033" s="3">
        <v>3410.77</v>
      </c>
      <c r="E2033" s="3">
        <v>0</v>
      </c>
      <c r="F2033" t="str">
        <f t="shared" si="155"/>
        <v>2019</v>
      </c>
      <c r="G2033" t="str">
        <f t="shared" si="156"/>
        <v>Noviembre</v>
      </c>
      <c r="H2033" t="str">
        <f t="shared" si="157"/>
        <v>24</v>
      </c>
    </row>
    <row r="2034" spans="1:8" ht="28.8" x14ac:dyDescent="0.3">
      <c r="A2034" t="str">
        <f t="shared" si="158"/>
        <v>Noviembre de 2019</v>
      </c>
      <c r="B2034" s="1" t="s">
        <v>4414</v>
      </c>
      <c r="C2034" s="1" t="str">
        <f t="shared" si="159"/>
        <v>Noviembre 25 de 2019</v>
      </c>
      <c r="D2034" s="3">
        <v>3410.77</v>
      </c>
      <c r="E2034" s="3">
        <v>0</v>
      </c>
      <c r="F2034" t="str">
        <f t="shared" si="155"/>
        <v>2019</v>
      </c>
      <c r="G2034" t="str">
        <f t="shared" si="156"/>
        <v>Noviembre</v>
      </c>
      <c r="H2034" t="str">
        <f t="shared" si="157"/>
        <v>25</v>
      </c>
    </row>
    <row r="2035" spans="1:8" ht="28.8" x14ac:dyDescent="0.3">
      <c r="A2035" t="str">
        <f t="shared" si="158"/>
        <v>Noviembre de 2019</v>
      </c>
      <c r="B2035" s="1" t="s">
        <v>4415</v>
      </c>
      <c r="C2035" s="1" t="str">
        <f t="shared" si="159"/>
        <v>Noviembre 26 de 2019</v>
      </c>
      <c r="D2035" s="3">
        <v>3433.94</v>
      </c>
      <c r="E2035" s="3">
        <v>23.170000000000073</v>
      </c>
      <c r="F2035" t="str">
        <f t="shared" si="155"/>
        <v>2019</v>
      </c>
      <c r="G2035" t="str">
        <f t="shared" si="156"/>
        <v>Noviembre</v>
      </c>
      <c r="H2035" t="str">
        <f t="shared" si="157"/>
        <v>26</v>
      </c>
    </row>
    <row r="2036" spans="1:8" ht="28.8" x14ac:dyDescent="0.3">
      <c r="A2036" t="str">
        <f t="shared" si="158"/>
        <v>Noviembre de 2019</v>
      </c>
      <c r="B2036" s="1" t="s">
        <v>4416</v>
      </c>
      <c r="C2036" s="1" t="str">
        <f t="shared" si="159"/>
        <v>Noviembre 27 de 2019</v>
      </c>
      <c r="D2036" s="3">
        <v>3469.01</v>
      </c>
      <c r="E2036" s="3">
        <v>35.070000000000164</v>
      </c>
      <c r="F2036" t="str">
        <f t="shared" si="155"/>
        <v>2019</v>
      </c>
      <c r="G2036" t="str">
        <f t="shared" si="156"/>
        <v>Noviembre</v>
      </c>
      <c r="H2036" t="str">
        <f t="shared" si="157"/>
        <v>27</v>
      </c>
    </row>
    <row r="2037" spans="1:8" ht="28.8" x14ac:dyDescent="0.3">
      <c r="A2037" t="str">
        <f t="shared" si="158"/>
        <v>Noviembre de 2019</v>
      </c>
      <c r="B2037" s="1" t="s">
        <v>4417</v>
      </c>
      <c r="C2037" s="1" t="str">
        <f t="shared" si="159"/>
        <v>Noviembre 28 de 2019</v>
      </c>
      <c r="D2037" s="3">
        <v>3502.92</v>
      </c>
      <c r="E2037" s="3">
        <v>33.909999999999854</v>
      </c>
      <c r="F2037" t="str">
        <f t="shared" si="155"/>
        <v>2019</v>
      </c>
      <c r="G2037" t="str">
        <f t="shared" si="156"/>
        <v>Noviembre</v>
      </c>
      <c r="H2037" t="str">
        <f t="shared" si="157"/>
        <v>28</v>
      </c>
    </row>
    <row r="2038" spans="1:8" ht="28.8" x14ac:dyDescent="0.3">
      <c r="A2038" t="str">
        <f t="shared" si="158"/>
        <v>Noviembre de 2019</v>
      </c>
      <c r="B2038" s="1" t="s">
        <v>4418</v>
      </c>
      <c r="C2038" s="1" t="str">
        <f t="shared" si="159"/>
        <v>Noviembre 29 de 2019</v>
      </c>
      <c r="D2038" s="3">
        <v>3502.92</v>
      </c>
      <c r="E2038" s="3">
        <v>0</v>
      </c>
      <c r="F2038" t="str">
        <f t="shared" si="155"/>
        <v>2019</v>
      </c>
      <c r="G2038" t="str">
        <f t="shared" si="156"/>
        <v>Noviembre</v>
      </c>
      <c r="H2038" t="str">
        <f t="shared" si="157"/>
        <v>29</v>
      </c>
    </row>
    <row r="2039" spans="1:8" ht="28.8" x14ac:dyDescent="0.3">
      <c r="A2039" t="str">
        <f t="shared" si="158"/>
        <v>Noviembre de 2019</v>
      </c>
      <c r="B2039" s="1" t="s">
        <v>4419</v>
      </c>
      <c r="C2039" s="1" t="str">
        <f t="shared" si="159"/>
        <v>Noviembre 30 de 2019</v>
      </c>
      <c r="D2039" s="3">
        <v>3522.48</v>
      </c>
      <c r="E2039" s="3">
        <v>19.559999999999945</v>
      </c>
      <c r="F2039" t="str">
        <f t="shared" si="155"/>
        <v>2019</v>
      </c>
      <c r="G2039" t="str">
        <f t="shared" si="156"/>
        <v>Noviembre</v>
      </c>
      <c r="H2039" t="str">
        <f t="shared" si="157"/>
        <v>30</v>
      </c>
    </row>
    <row r="2040" spans="1:8" ht="28.8" x14ac:dyDescent="0.3">
      <c r="A2040" t="str">
        <f t="shared" si="158"/>
        <v>Diciembre de 2019</v>
      </c>
      <c r="B2040" s="1" t="s">
        <v>4420</v>
      </c>
      <c r="C2040" s="1" t="str">
        <f t="shared" si="159"/>
        <v>Diciembre 1 de 2019</v>
      </c>
      <c r="D2040" s="3">
        <v>3522.48</v>
      </c>
      <c r="E2040" s="3">
        <v>0</v>
      </c>
      <c r="F2040" t="str">
        <f t="shared" si="155"/>
        <v>2019</v>
      </c>
      <c r="G2040" t="str">
        <f t="shared" si="156"/>
        <v>Diciembre</v>
      </c>
      <c r="H2040" t="str">
        <f t="shared" si="157"/>
        <v>1</v>
      </c>
    </row>
    <row r="2041" spans="1:8" ht="28.8" x14ac:dyDescent="0.3">
      <c r="A2041" t="str">
        <f t="shared" si="158"/>
        <v>Diciembre de 2019</v>
      </c>
      <c r="B2041" s="1" t="s">
        <v>4421</v>
      </c>
      <c r="C2041" s="1" t="str">
        <f t="shared" si="159"/>
        <v>Diciembre 2 de 2019</v>
      </c>
      <c r="D2041" s="3">
        <v>3522.48</v>
      </c>
      <c r="E2041" s="3">
        <v>0</v>
      </c>
      <c r="F2041" t="str">
        <f t="shared" si="155"/>
        <v>2019</v>
      </c>
      <c r="G2041" t="str">
        <f t="shared" si="156"/>
        <v>Diciembre</v>
      </c>
      <c r="H2041" t="str">
        <f t="shared" si="157"/>
        <v>2</v>
      </c>
    </row>
    <row r="2042" spans="1:8" ht="28.8" x14ac:dyDescent="0.3">
      <c r="A2042" t="str">
        <f t="shared" si="158"/>
        <v>Diciembre de 2019</v>
      </c>
      <c r="B2042" s="1" t="s">
        <v>4422</v>
      </c>
      <c r="C2042" s="1" t="str">
        <f t="shared" si="159"/>
        <v>Diciembre 3 de 2019</v>
      </c>
      <c r="D2042" s="3">
        <v>3508.39</v>
      </c>
      <c r="E2042" s="3">
        <v>-14.090000000000146</v>
      </c>
      <c r="F2042" t="str">
        <f t="shared" si="155"/>
        <v>2019</v>
      </c>
      <c r="G2042" t="str">
        <f t="shared" si="156"/>
        <v>Diciembre</v>
      </c>
      <c r="H2042" t="str">
        <f t="shared" si="157"/>
        <v>3</v>
      </c>
    </row>
    <row r="2043" spans="1:8" ht="28.8" x14ac:dyDescent="0.3">
      <c r="A2043" t="str">
        <f t="shared" si="158"/>
        <v>Diciembre de 2019</v>
      </c>
      <c r="B2043" s="1" t="s">
        <v>4423</v>
      </c>
      <c r="C2043" s="1" t="str">
        <f t="shared" si="159"/>
        <v>Diciembre 4 de 2019</v>
      </c>
      <c r="D2043" s="3">
        <v>3506.67</v>
      </c>
      <c r="E2043" s="3">
        <v>-1.7199999999997999</v>
      </c>
      <c r="F2043" t="str">
        <f t="shared" si="155"/>
        <v>2019</v>
      </c>
      <c r="G2043" t="str">
        <f t="shared" si="156"/>
        <v>Diciembre</v>
      </c>
      <c r="H2043" t="str">
        <f t="shared" si="157"/>
        <v>4</v>
      </c>
    </row>
    <row r="2044" spans="1:8" ht="28.8" x14ac:dyDescent="0.3">
      <c r="A2044" t="str">
        <f t="shared" si="158"/>
        <v>Diciembre de 2019</v>
      </c>
      <c r="B2044" s="1" t="s">
        <v>4424</v>
      </c>
      <c r="C2044" s="1" t="str">
        <f t="shared" si="159"/>
        <v>Diciembre 5 de 2019</v>
      </c>
      <c r="D2044" s="3">
        <v>3478.57</v>
      </c>
      <c r="E2044" s="3">
        <v>-28.099999999999909</v>
      </c>
      <c r="F2044" t="str">
        <f t="shared" si="155"/>
        <v>2019</v>
      </c>
      <c r="G2044" t="str">
        <f t="shared" si="156"/>
        <v>Diciembre</v>
      </c>
      <c r="H2044" t="str">
        <f t="shared" si="157"/>
        <v>5</v>
      </c>
    </row>
    <row r="2045" spans="1:8" ht="28.8" x14ac:dyDescent="0.3">
      <c r="A2045" t="str">
        <f t="shared" si="158"/>
        <v>Diciembre de 2019</v>
      </c>
      <c r="B2045" s="1" t="s">
        <v>4425</v>
      </c>
      <c r="C2045" s="1" t="str">
        <f t="shared" si="159"/>
        <v>Diciembre 6 de 2019</v>
      </c>
      <c r="D2045" s="3">
        <v>3459.97</v>
      </c>
      <c r="E2045" s="3">
        <v>-18.600000000000364</v>
      </c>
      <c r="F2045" t="str">
        <f t="shared" si="155"/>
        <v>2019</v>
      </c>
      <c r="G2045" t="str">
        <f t="shared" si="156"/>
        <v>Diciembre</v>
      </c>
      <c r="H2045" t="str">
        <f t="shared" si="157"/>
        <v>6</v>
      </c>
    </row>
    <row r="2046" spans="1:8" ht="28.8" x14ac:dyDescent="0.3">
      <c r="A2046" t="str">
        <f t="shared" si="158"/>
        <v>Diciembre de 2019</v>
      </c>
      <c r="B2046" s="1" t="s">
        <v>4426</v>
      </c>
      <c r="C2046" s="1" t="str">
        <f t="shared" si="159"/>
        <v>Diciembre 7 de 2019</v>
      </c>
      <c r="D2046" s="3">
        <v>3430.31</v>
      </c>
      <c r="E2046" s="3">
        <v>-29.659999999999854</v>
      </c>
      <c r="F2046" t="str">
        <f t="shared" si="155"/>
        <v>2019</v>
      </c>
      <c r="G2046" t="str">
        <f t="shared" si="156"/>
        <v>Diciembre</v>
      </c>
      <c r="H2046" t="str">
        <f t="shared" si="157"/>
        <v>7</v>
      </c>
    </row>
    <row r="2047" spans="1:8" ht="28.8" x14ac:dyDescent="0.3">
      <c r="A2047" t="str">
        <f t="shared" si="158"/>
        <v>Diciembre de 2019</v>
      </c>
      <c r="B2047" s="1" t="s">
        <v>4427</v>
      </c>
      <c r="C2047" s="1" t="str">
        <f t="shared" si="159"/>
        <v>Diciembre 8 de 2019</v>
      </c>
      <c r="D2047" s="3">
        <v>3430.31</v>
      </c>
      <c r="E2047" s="3">
        <v>0</v>
      </c>
      <c r="F2047" t="str">
        <f t="shared" si="155"/>
        <v>2019</v>
      </c>
      <c r="G2047" t="str">
        <f t="shared" si="156"/>
        <v>Diciembre</v>
      </c>
      <c r="H2047" t="str">
        <f t="shared" si="157"/>
        <v>8</v>
      </c>
    </row>
    <row r="2048" spans="1:8" ht="28.8" x14ac:dyDescent="0.3">
      <c r="A2048" t="str">
        <f t="shared" si="158"/>
        <v>Diciembre de 2019</v>
      </c>
      <c r="B2048" s="1" t="s">
        <v>4428</v>
      </c>
      <c r="C2048" s="1" t="str">
        <f t="shared" si="159"/>
        <v>Diciembre 9 de 2019</v>
      </c>
      <c r="D2048" s="3">
        <v>3430.31</v>
      </c>
      <c r="E2048" s="3">
        <v>0</v>
      </c>
      <c r="F2048" t="str">
        <f t="shared" si="155"/>
        <v>2019</v>
      </c>
      <c r="G2048" t="str">
        <f t="shared" si="156"/>
        <v>Diciembre</v>
      </c>
      <c r="H2048" t="str">
        <f t="shared" si="157"/>
        <v>9</v>
      </c>
    </row>
    <row r="2049" spans="1:8" ht="28.8" x14ac:dyDescent="0.3">
      <c r="A2049" t="str">
        <f t="shared" si="158"/>
        <v>Diciembre de 2019</v>
      </c>
      <c r="B2049" s="1" t="s">
        <v>4429</v>
      </c>
      <c r="C2049" s="1" t="str">
        <f t="shared" si="159"/>
        <v>Diciembre 10 de 2019</v>
      </c>
      <c r="D2049" s="3">
        <v>3418.48</v>
      </c>
      <c r="E2049" s="3">
        <v>-11.829999999999927</v>
      </c>
      <c r="F2049" t="str">
        <f t="shared" si="155"/>
        <v>2019</v>
      </c>
      <c r="G2049" t="str">
        <f t="shared" si="156"/>
        <v>Diciembre</v>
      </c>
      <c r="H2049" t="str">
        <f t="shared" si="157"/>
        <v>10</v>
      </c>
    </row>
    <row r="2050" spans="1:8" ht="28.8" x14ac:dyDescent="0.3">
      <c r="A2050" t="str">
        <f t="shared" si="158"/>
        <v>Diciembre de 2019</v>
      </c>
      <c r="B2050" s="1" t="s">
        <v>4430</v>
      </c>
      <c r="C2050" s="1" t="str">
        <f t="shared" si="159"/>
        <v>Diciembre 11 de 2019</v>
      </c>
      <c r="D2050" s="3">
        <v>3418.61</v>
      </c>
      <c r="E2050" s="3">
        <v>0.13000000000010914</v>
      </c>
      <c r="F2050" t="str">
        <f t="shared" ref="F2050:F2113" si="160">RIGHT(B2050,4)</f>
        <v>2019</v>
      </c>
      <c r="G2050" t="str">
        <f t="shared" ref="G2050:G2113" si="161">MID(B2050,FIND(" ",B2050,1)+1,FIND(" ",B2050,FIND(" ",B2050,1)+1)-FIND(" ",B2050,1)-1)</f>
        <v>Diciembre</v>
      </c>
      <c r="H2050" t="str">
        <f t="shared" ref="H2050:H2113" si="162">MID(B2050,1,FIND(" ",B2050,1)-1)</f>
        <v>11</v>
      </c>
    </row>
    <row r="2051" spans="1:8" ht="28.8" x14ac:dyDescent="0.3">
      <c r="A2051" t="str">
        <f t="shared" ref="A2051:A2114" si="163">_xlfn.CONCAT(G2051," de ",F2051)</f>
        <v>Diciembre de 2019</v>
      </c>
      <c r="B2051" s="1" t="s">
        <v>4431</v>
      </c>
      <c r="C2051" s="1" t="str">
        <f t="shared" ref="C2051:C2114" si="164">_xlfn.CONCAT(G2051," ",H2051," de ",F2051)</f>
        <v>Diciembre 12 de 2019</v>
      </c>
      <c r="D2051" s="3">
        <v>3387.73</v>
      </c>
      <c r="E2051" s="3">
        <v>-30.880000000000109</v>
      </c>
      <c r="F2051" t="str">
        <f t="shared" si="160"/>
        <v>2019</v>
      </c>
      <c r="G2051" t="str">
        <f t="shared" si="161"/>
        <v>Diciembre</v>
      </c>
      <c r="H2051" t="str">
        <f t="shared" si="162"/>
        <v>12</v>
      </c>
    </row>
    <row r="2052" spans="1:8" ht="28.8" x14ac:dyDescent="0.3">
      <c r="A2052" t="str">
        <f t="shared" si="163"/>
        <v>Diciembre de 2019</v>
      </c>
      <c r="B2052" s="1" t="s">
        <v>4432</v>
      </c>
      <c r="C2052" s="1" t="str">
        <f t="shared" si="164"/>
        <v>Diciembre 13 de 2019</v>
      </c>
      <c r="D2052" s="3">
        <v>3372.23</v>
      </c>
      <c r="E2052" s="3">
        <v>-15.5</v>
      </c>
      <c r="F2052" t="str">
        <f t="shared" si="160"/>
        <v>2019</v>
      </c>
      <c r="G2052" t="str">
        <f t="shared" si="161"/>
        <v>Diciembre</v>
      </c>
      <c r="H2052" t="str">
        <f t="shared" si="162"/>
        <v>13</v>
      </c>
    </row>
    <row r="2053" spans="1:8" ht="28.8" x14ac:dyDescent="0.3">
      <c r="A2053" t="str">
        <f t="shared" si="163"/>
        <v>Diciembre de 2019</v>
      </c>
      <c r="B2053" s="1" t="s">
        <v>4433</v>
      </c>
      <c r="C2053" s="1" t="str">
        <f t="shared" si="164"/>
        <v>Diciembre 14 de 2019</v>
      </c>
      <c r="D2053" s="3">
        <v>3374.29</v>
      </c>
      <c r="E2053" s="3">
        <v>2.0599999999999454</v>
      </c>
      <c r="F2053" t="str">
        <f t="shared" si="160"/>
        <v>2019</v>
      </c>
      <c r="G2053" t="str">
        <f t="shared" si="161"/>
        <v>Diciembre</v>
      </c>
      <c r="H2053" t="str">
        <f t="shared" si="162"/>
        <v>14</v>
      </c>
    </row>
    <row r="2054" spans="1:8" ht="28.8" x14ac:dyDescent="0.3">
      <c r="A2054" t="str">
        <f t="shared" si="163"/>
        <v>Diciembre de 2019</v>
      </c>
      <c r="B2054" s="1" t="s">
        <v>4434</v>
      </c>
      <c r="C2054" s="1" t="str">
        <f t="shared" si="164"/>
        <v>Diciembre 15 de 2019</v>
      </c>
      <c r="D2054" s="3">
        <v>3374.29</v>
      </c>
      <c r="E2054" s="3">
        <v>0</v>
      </c>
      <c r="F2054" t="str">
        <f t="shared" si="160"/>
        <v>2019</v>
      </c>
      <c r="G2054" t="str">
        <f t="shared" si="161"/>
        <v>Diciembre</v>
      </c>
      <c r="H2054" t="str">
        <f t="shared" si="162"/>
        <v>15</v>
      </c>
    </row>
    <row r="2055" spans="1:8" ht="28.8" x14ac:dyDescent="0.3">
      <c r="A2055" t="str">
        <f t="shared" si="163"/>
        <v>Diciembre de 2019</v>
      </c>
      <c r="B2055" s="1" t="s">
        <v>4435</v>
      </c>
      <c r="C2055" s="1" t="str">
        <f t="shared" si="164"/>
        <v>Diciembre 16 de 2019</v>
      </c>
      <c r="D2055" s="3">
        <v>3374.29</v>
      </c>
      <c r="E2055" s="3">
        <v>0</v>
      </c>
      <c r="F2055" t="str">
        <f t="shared" si="160"/>
        <v>2019</v>
      </c>
      <c r="G2055" t="str">
        <f t="shared" si="161"/>
        <v>Diciembre</v>
      </c>
      <c r="H2055" t="str">
        <f t="shared" si="162"/>
        <v>16</v>
      </c>
    </row>
    <row r="2056" spans="1:8" ht="28.8" x14ac:dyDescent="0.3">
      <c r="A2056" t="str">
        <f t="shared" si="163"/>
        <v>Diciembre de 2019</v>
      </c>
      <c r="B2056" s="1" t="s">
        <v>4436</v>
      </c>
      <c r="C2056" s="1" t="str">
        <f t="shared" si="164"/>
        <v>Diciembre 17 de 2019</v>
      </c>
      <c r="D2056" s="3">
        <v>3364.24</v>
      </c>
      <c r="E2056" s="3">
        <v>-10.050000000000182</v>
      </c>
      <c r="F2056" t="str">
        <f t="shared" si="160"/>
        <v>2019</v>
      </c>
      <c r="G2056" t="str">
        <f t="shared" si="161"/>
        <v>Diciembre</v>
      </c>
      <c r="H2056" t="str">
        <f t="shared" si="162"/>
        <v>17</v>
      </c>
    </row>
    <row r="2057" spans="1:8" ht="28.8" x14ac:dyDescent="0.3">
      <c r="A2057" t="str">
        <f t="shared" si="163"/>
        <v>Diciembre de 2019</v>
      </c>
      <c r="B2057" s="1" t="s">
        <v>4437</v>
      </c>
      <c r="C2057" s="1" t="str">
        <f t="shared" si="164"/>
        <v>Diciembre 18 de 2019</v>
      </c>
      <c r="D2057" s="3">
        <v>3347.86</v>
      </c>
      <c r="E2057" s="3">
        <v>-16.379999999999654</v>
      </c>
      <c r="F2057" t="str">
        <f t="shared" si="160"/>
        <v>2019</v>
      </c>
      <c r="G2057" t="str">
        <f t="shared" si="161"/>
        <v>Diciembre</v>
      </c>
      <c r="H2057" t="str">
        <f t="shared" si="162"/>
        <v>18</v>
      </c>
    </row>
    <row r="2058" spans="1:8" ht="28.8" x14ac:dyDescent="0.3">
      <c r="A2058" t="str">
        <f t="shared" si="163"/>
        <v>Diciembre de 2019</v>
      </c>
      <c r="B2058" s="1" t="s">
        <v>4438</v>
      </c>
      <c r="C2058" s="1" t="str">
        <f t="shared" si="164"/>
        <v>Diciembre 19 de 2019</v>
      </c>
      <c r="D2058" s="3">
        <v>3329.98</v>
      </c>
      <c r="E2058" s="3">
        <v>-17.880000000000109</v>
      </c>
      <c r="F2058" t="str">
        <f t="shared" si="160"/>
        <v>2019</v>
      </c>
      <c r="G2058" t="str">
        <f t="shared" si="161"/>
        <v>Diciembre</v>
      </c>
      <c r="H2058" t="str">
        <f t="shared" si="162"/>
        <v>19</v>
      </c>
    </row>
    <row r="2059" spans="1:8" ht="28.8" x14ac:dyDescent="0.3">
      <c r="A2059" t="str">
        <f t="shared" si="163"/>
        <v>Diciembre de 2019</v>
      </c>
      <c r="B2059" s="1" t="s">
        <v>4439</v>
      </c>
      <c r="C2059" s="1" t="str">
        <f t="shared" si="164"/>
        <v>Diciembre 20 de 2019</v>
      </c>
      <c r="D2059" s="3">
        <v>3322.38</v>
      </c>
      <c r="E2059" s="3">
        <v>-7.5999999999999091</v>
      </c>
      <c r="F2059" t="str">
        <f t="shared" si="160"/>
        <v>2019</v>
      </c>
      <c r="G2059" t="str">
        <f t="shared" si="161"/>
        <v>Diciembre</v>
      </c>
      <c r="H2059" t="str">
        <f t="shared" si="162"/>
        <v>20</v>
      </c>
    </row>
    <row r="2060" spans="1:8" ht="28.8" x14ac:dyDescent="0.3">
      <c r="A2060" t="str">
        <f t="shared" si="163"/>
        <v>Diciembre de 2019</v>
      </c>
      <c r="B2060" s="1" t="s">
        <v>4440</v>
      </c>
      <c r="C2060" s="1" t="str">
        <f t="shared" si="164"/>
        <v>Diciembre 21 de 2019</v>
      </c>
      <c r="D2060" s="3">
        <v>3325.47</v>
      </c>
      <c r="E2060" s="3">
        <v>3.0899999999996908</v>
      </c>
      <c r="F2060" t="str">
        <f t="shared" si="160"/>
        <v>2019</v>
      </c>
      <c r="G2060" t="str">
        <f t="shared" si="161"/>
        <v>Diciembre</v>
      </c>
      <c r="H2060" t="str">
        <f t="shared" si="162"/>
        <v>21</v>
      </c>
    </row>
    <row r="2061" spans="1:8" ht="28.8" x14ac:dyDescent="0.3">
      <c r="A2061" t="str">
        <f t="shared" si="163"/>
        <v>Diciembre de 2019</v>
      </c>
      <c r="B2061" s="1" t="s">
        <v>4441</v>
      </c>
      <c r="C2061" s="1" t="str">
        <f t="shared" si="164"/>
        <v>Diciembre 22 de 2019</v>
      </c>
      <c r="D2061" s="3">
        <v>3325.47</v>
      </c>
      <c r="E2061" s="3">
        <v>0</v>
      </c>
      <c r="F2061" t="str">
        <f t="shared" si="160"/>
        <v>2019</v>
      </c>
      <c r="G2061" t="str">
        <f t="shared" si="161"/>
        <v>Diciembre</v>
      </c>
      <c r="H2061" t="str">
        <f t="shared" si="162"/>
        <v>22</v>
      </c>
    </row>
    <row r="2062" spans="1:8" ht="28.8" x14ac:dyDescent="0.3">
      <c r="A2062" t="str">
        <f t="shared" si="163"/>
        <v>Diciembre de 2019</v>
      </c>
      <c r="B2062" s="1" t="s">
        <v>4442</v>
      </c>
      <c r="C2062" s="1" t="str">
        <f t="shared" si="164"/>
        <v>Diciembre 23 de 2019</v>
      </c>
      <c r="D2062" s="3">
        <v>3325.47</v>
      </c>
      <c r="E2062" s="3">
        <v>0</v>
      </c>
      <c r="F2062" t="str">
        <f t="shared" si="160"/>
        <v>2019</v>
      </c>
      <c r="G2062" t="str">
        <f t="shared" si="161"/>
        <v>Diciembre</v>
      </c>
      <c r="H2062" t="str">
        <f t="shared" si="162"/>
        <v>23</v>
      </c>
    </row>
    <row r="2063" spans="1:8" ht="28.8" x14ac:dyDescent="0.3">
      <c r="A2063" t="str">
        <f t="shared" si="163"/>
        <v>Diciembre de 2019</v>
      </c>
      <c r="B2063" s="1" t="s">
        <v>4443</v>
      </c>
      <c r="C2063" s="1" t="str">
        <f t="shared" si="164"/>
        <v>Diciembre 24 de 2019</v>
      </c>
      <c r="D2063" s="3">
        <v>3316.92</v>
      </c>
      <c r="E2063" s="3">
        <v>-8.5499999999997272</v>
      </c>
      <c r="F2063" t="str">
        <f t="shared" si="160"/>
        <v>2019</v>
      </c>
      <c r="G2063" t="str">
        <f t="shared" si="161"/>
        <v>Diciembre</v>
      </c>
      <c r="H2063" t="str">
        <f t="shared" si="162"/>
        <v>24</v>
      </c>
    </row>
    <row r="2064" spans="1:8" ht="28.8" x14ac:dyDescent="0.3">
      <c r="A2064" t="str">
        <f t="shared" si="163"/>
        <v>Diciembre de 2019</v>
      </c>
      <c r="B2064" s="1" t="s">
        <v>4444</v>
      </c>
      <c r="C2064" s="1" t="str">
        <f t="shared" si="164"/>
        <v>Diciembre 25 de 2019</v>
      </c>
      <c r="D2064" s="3">
        <v>3305.84</v>
      </c>
      <c r="E2064" s="3">
        <v>-11.079999999999927</v>
      </c>
      <c r="F2064" t="str">
        <f t="shared" si="160"/>
        <v>2019</v>
      </c>
      <c r="G2064" t="str">
        <f t="shared" si="161"/>
        <v>Diciembre</v>
      </c>
      <c r="H2064" t="str">
        <f t="shared" si="162"/>
        <v>25</v>
      </c>
    </row>
    <row r="2065" spans="1:8" ht="28.8" x14ac:dyDescent="0.3">
      <c r="A2065" t="str">
        <f t="shared" si="163"/>
        <v>Diciembre de 2019</v>
      </c>
      <c r="B2065" s="1" t="s">
        <v>4445</v>
      </c>
      <c r="C2065" s="1" t="str">
        <f t="shared" si="164"/>
        <v>Diciembre 26 de 2019</v>
      </c>
      <c r="D2065" s="3">
        <v>3305.84</v>
      </c>
      <c r="E2065" s="3">
        <v>0</v>
      </c>
      <c r="F2065" t="str">
        <f t="shared" si="160"/>
        <v>2019</v>
      </c>
      <c r="G2065" t="str">
        <f t="shared" si="161"/>
        <v>Diciembre</v>
      </c>
      <c r="H2065" t="str">
        <f t="shared" si="162"/>
        <v>26</v>
      </c>
    </row>
    <row r="2066" spans="1:8" ht="28.8" x14ac:dyDescent="0.3">
      <c r="A2066" t="str">
        <f t="shared" si="163"/>
        <v>Diciembre de 2019</v>
      </c>
      <c r="B2066" s="1" t="s">
        <v>4446</v>
      </c>
      <c r="C2066" s="1" t="str">
        <f t="shared" si="164"/>
        <v>Diciembre 27 de 2019</v>
      </c>
      <c r="D2066" s="3">
        <v>3281.4</v>
      </c>
      <c r="E2066" s="3">
        <v>-24.440000000000055</v>
      </c>
      <c r="F2066" t="str">
        <f t="shared" si="160"/>
        <v>2019</v>
      </c>
      <c r="G2066" t="str">
        <f t="shared" si="161"/>
        <v>Diciembre</v>
      </c>
      <c r="H2066" t="str">
        <f t="shared" si="162"/>
        <v>27</v>
      </c>
    </row>
    <row r="2067" spans="1:8" ht="28.8" x14ac:dyDescent="0.3">
      <c r="A2067" t="str">
        <f t="shared" si="163"/>
        <v>Diciembre de 2019</v>
      </c>
      <c r="B2067" s="1" t="s">
        <v>4447</v>
      </c>
      <c r="C2067" s="1" t="str">
        <f t="shared" si="164"/>
        <v>Diciembre 28 de 2019</v>
      </c>
      <c r="D2067" s="3">
        <v>3294.05</v>
      </c>
      <c r="E2067" s="3">
        <v>12.650000000000091</v>
      </c>
      <c r="F2067" t="str">
        <f t="shared" si="160"/>
        <v>2019</v>
      </c>
      <c r="G2067" t="str">
        <f t="shared" si="161"/>
        <v>Diciembre</v>
      </c>
      <c r="H2067" t="str">
        <f t="shared" si="162"/>
        <v>28</v>
      </c>
    </row>
    <row r="2068" spans="1:8" ht="28.8" x14ac:dyDescent="0.3">
      <c r="A2068" t="str">
        <f t="shared" si="163"/>
        <v>Diciembre de 2019</v>
      </c>
      <c r="B2068" s="1" t="s">
        <v>4448</v>
      </c>
      <c r="C2068" s="1" t="str">
        <f t="shared" si="164"/>
        <v>Diciembre 29 de 2019</v>
      </c>
      <c r="D2068" s="3">
        <v>3294.05</v>
      </c>
      <c r="E2068" s="3">
        <v>0</v>
      </c>
      <c r="F2068" t="str">
        <f t="shared" si="160"/>
        <v>2019</v>
      </c>
      <c r="G2068" t="str">
        <f t="shared" si="161"/>
        <v>Diciembre</v>
      </c>
      <c r="H2068" t="str">
        <f t="shared" si="162"/>
        <v>29</v>
      </c>
    </row>
    <row r="2069" spans="1:8" ht="28.8" x14ac:dyDescent="0.3">
      <c r="A2069" t="str">
        <f t="shared" si="163"/>
        <v>Diciembre de 2019</v>
      </c>
      <c r="B2069" s="1" t="s">
        <v>4449</v>
      </c>
      <c r="C2069" s="1" t="str">
        <f t="shared" si="164"/>
        <v>Diciembre 30 de 2019</v>
      </c>
      <c r="D2069" s="3">
        <v>3294.05</v>
      </c>
      <c r="E2069" s="3">
        <v>0</v>
      </c>
      <c r="F2069" t="str">
        <f t="shared" si="160"/>
        <v>2019</v>
      </c>
      <c r="G2069" t="str">
        <f t="shared" si="161"/>
        <v>Diciembre</v>
      </c>
      <c r="H2069" t="str">
        <f t="shared" si="162"/>
        <v>30</v>
      </c>
    </row>
    <row r="2070" spans="1:8" ht="28.8" x14ac:dyDescent="0.3">
      <c r="A2070" t="str">
        <f t="shared" si="163"/>
        <v>Diciembre de 2019</v>
      </c>
      <c r="B2070" s="1" t="s">
        <v>4450</v>
      </c>
      <c r="C2070" s="1" t="str">
        <f t="shared" si="164"/>
        <v>Diciembre 31 de 2019</v>
      </c>
      <c r="D2070" s="3">
        <v>3277.14</v>
      </c>
      <c r="E2070" s="3">
        <v>-16.910000000000309</v>
      </c>
      <c r="F2070" t="str">
        <f t="shared" si="160"/>
        <v>2019</v>
      </c>
      <c r="G2070" t="str">
        <f t="shared" si="161"/>
        <v>Diciembre</v>
      </c>
      <c r="H2070" t="str">
        <f t="shared" si="162"/>
        <v>31</v>
      </c>
    </row>
    <row r="2071" spans="1:8" x14ac:dyDescent="0.3">
      <c r="A2071" t="str">
        <f t="shared" si="163"/>
        <v>Enero de 2020</v>
      </c>
      <c r="B2071" s="1" t="s">
        <v>4451</v>
      </c>
      <c r="C2071" s="1" t="str">
        <f t="shared" si="164"/>
        <v>Enero 1 de 2020</v>
      </c>
      <c r="D2071" s="3">
        <v>3277.14</v>
      </c>
      <c r="E2071" s="3">
        <v>0</v>
      </c>
      <c r="F2071" t="str">
        <f t="shared" si="160"/>
        <v>2020</v>
      </c>
      <c r="G2071" t="str">
        <f t="shared" si="161"/>
        <v>Enero</v>
      </c>
      <c r="H2071" t="str">
        <f t="shared" si="162"/>
        <v>1</v>
      </c>
    </row>
    <row r="2072" spans="1:8" x14ac:dyDescent="0.3">
      <c r="A2072" t="str">
        <f t="shared" si="163"/>
        <v>Enero de 2020</v>
      </c>
      <c r="B2072" s="1" t="s">
        <v>4452</v>
      </c>
      <c r="C2072" s="1" t="str">
        <f t="shared" si="164"/>
        <v>Enero 2 de 2020</v>
      </c>
      <c r="D2072" s="3">
        <v>3277.14</v>
      </c>
      <c r="E2072" s="3">
        <v>0</v>
      </c>
      <c r="F2072" t="str">
        <f t="shared" si="160"/>
        <v>2020</v>
      </c>
      <c r="G2072" t="str">
        <f t="shared" si="161"/>
        <v>Enero</v>
      </c>
      <c r="H2072" t="str">
        <f t="shared" si="162"/>
        <v>2</v>
      </c>
    </row>
    <row r="2073" spans="1:8" x14ac:dyDescent="0.3">
      <c r="A2073" t="str">
        <f t="shared" si="163"/>
        <v>Enero de 2020</v>
      </c>
      <c r="B2073" s="1" t="s">
        <v>4453</v>
      </c>
      <c r="C2073" s="1" t="str">
        <f t="shared" si="164"/>
        <v>Enero 3 de 2020</v>
      </c>
      <c r="D2073" s="3">
        <v>3258.84</v>
      </c>
      <c r="E2073" s="3">
        <v>-18.299999999999727</v>
      </c>
      <c r="F2073" t="str">
        <f t="shared" si="160"/>
        <v>2020</v>
      </c>
      <c r="G2073" t="str">
        <f t="shared" si="161"/>
        <v>Enero</v>
      </c>
      <c r="H2073" t="str">
        <f t="shared" si="162"/>
        <v>3</v>
      </c>
    </row>
    <row r="2074" spans="1:8" x14ac:dyDescent="0.3">
      <c r="A2074" t="str">
        <f t="shared" si="163"/>
        <v>Enero de 2020</v>
      </c>
      <c r="B2074" s="1" t="s">
        <v>4454</v>
      </c>
      <c r="C2074" s="1" t="str">
        <f t="shared" si="164"/>
        <v>Enero 4 de 2020</v>
      </c>
      <c r="D2074" s="3">
        <v>3262.05</v>
      </c>
      <c r="E2074" s="3">
        <v>3.2100000000000364</v>
      </c>
      <c r="F2074" t="str">
        <f t="shared" si="160"/>
        <v>2020</v>
      </c>
      <c r="G2074" t="str">
        <f t="shared" si="161"/>
        <v>Enero</v>
      </c>
      <c r="H2074" t="str">
        <f t="shared" si="162"/>
        <v>4</v>
      </c>
    </row>
    <row r="2075" spans="1:8" x14ac:dyDescent="0.3">
      <c r="A2075" t="str">
        <f t="shared" si="163"/>
        <v>Enero de 2020</v>
      </c>
      <c r="B2075" s="1" t="s">
        <v>4455</v>
      </c>
      <c r="C2075" s="1" t="str">
        <f t="shared" si="164"/>
        <v>Enero 5 de 2020</v>
      </c>
      <c r="D2075" s="3">
        <v>3262.05</v>
      </c>
      <c r="E2075" s="3">
        <v>0</v>
      </c>
      <c r="F2075" t="str">
        <f t="shared" si="160"/>
        <v>2020</v>
      </c>
      <c r="G2075" t="str">
        <f t="shared" si="161"/>
        <v>Enero</v>
      </c>
      <c r="H2075" t="str">
        <f t="shared" si="162"/>
        <v>5</v>
      </c>
    </row>
    <row r="2076" spans="1:8" x14ac:dyDescent="0.3">
      <c r="A2076" t="str">
        <f t="shared" si="163"/>
        <v>Enero de 2020</v>
      </c>
      <c r="B2076" s="1" t="s">
        <v>4456</v>
      </c>
      <c r="C2076" s="1" t="str">
        <f t="shared" si="164"/>
        <v>Enero 6 de 2020</v>
      </c>
      <c r="D2076" s="3">
        <v>3262.05</v>
      </c>
      <c r="E2076" s="3">
        <v>0</v>
      </c>
      <c r="F2076" t="str">
        <f t="shared" si="160"/>
        <v>2020</v>
      </c>
      <c r="G2076" t="str">
        <f t="shared" si="161"/>
        <v>Enero</v>
      </c>
      <c r="H2076" t="str">
        <f t="shared" si="162"/>
        <v>6</v>
      </c>
    </row>
    <row r="2077" spans="1:8" x14ac:dyDescent="0.3">
      <c r="A2077" t="str">
        <f t="shared" si="163"/>
        <v>Enero de 2020</v>
      </c>
      <c r="B2077" s="1" t="s">
        <v>4457</v>
      </c>
      <c r="C2077" s="1" t="str">
        <f t="shared" si="164"/>
        <v>Enero 7 de 2020</v>
      </c>
      <c r="D2077" s="3">
        <v>3262.05</v>
      </c>
      <c r="E2077" s="3">
        <v>0</v>
      </c>
      <c r="F2077" t="str">
        <f t="shared" si="160"/>
        <v>2020</v>
      </c>
      <c r="G2077" t="str">
        <f t="shared" si="161"/>
        <v>Enero</v>
      </c>
      <c r="H2077" t="str">
        <f t="shared" si="162"/>
        <v>7</v>
      </c>
    </row>
    <row r="2078" spans="1:8" x14ac:dyDescent="0.3">
      <c r="A2078" t="str">
        <f t="shared" si="163"/>
        <v>Enero de 2020</v>
      </c>
      <c r="B2078" s="1" t="s">
        <v>4458</v>
      </c>
      <c r="C2078" s="1" t="str">
        <f t="shared" si="164"/>
        <v>Enero 8 de 2020</v>
      </c>
      <c r="D2078" s="3">
        <v>3264.26</v>
      </c>
      <c r="E2078" s="3">
        <v>2.2100000000000364</v>
      </c>
      <c r="F2078" t="str">
        <f t="shared" si="160"/>
        <v>2020</v>
      </c>
      <c r="G2078" t="str">
        <f t="shared" si="161"/>
        <v>Enero</v>
      </c>
      <c r="H2078" t="str">
        <f t="shared" si="162"/>
        <v>8</v>
      </c>
    </row>
    <row r="2079" spans="1:8" x14ac:dyDescent="0.3">
      <c r="A2079" t="str">
        <f t="shared" si="163"/>
        <v>Enero de 2020</v>
      </c>
      <c r="B2079" s="1" t="s">
        <v>4459</v>
      </c>
      <c r="C2079" s="1" t="str">
        <f t="shared" si="164"/>
        <v>Enero 9 de 2020</v>
      </c>
      <c r="D2079" s="3">
        <v>3254.42</v>
      </c>
      <c r="E2079" s="3">
        <v>-9.8400000000001455</v>
      </c>
      <c r="F2079" t="str">
        <f t="shared" si="160"/>
        <v>2020</v>
      </c>
      <c r="G2079" t="str">
        <f t="shared" si="161"/>
        <v>Enero</v>
      </c>
      <c r="H2079" t="str">
        <f t="shared" si="162"/>
        <v>9</v>
      </c>
    </row>
    <row r="2080" spans="1:8" x14ac:dyDescent="0.3">
      <c r="A2080" t="str">
        <f t="shared" si="163"/>
        <v>Enero de 2020</v>
      </c>
      <c r="B2080" s="1" t="s">
        <v>4460</v>
      </c>
      <c r="C2080" s="1" t="str">
        <f t="shared" si="164"/>
        <v>Enero 10 de 2020</v>
      </c>
      <c r="D2080" s="3">
        <v>3253.89</v>
      </c>
      <c r="E2080" s="3">
        <v>-0.53000000000020009</v>
      </c>
      <c r="F2080" t="str">
        <f t="shared" si="160"/>
        <v>2020</v>
      </c>
      <c r="G2080" t="str">
        <f t="shared" si="161"/>
        <v>Enero</v>
      </c>
      <c r="H2080" t="str">
        <f t="shared" si="162"/>
        <v>10</v>
      </c>
    </row>
    <row r="2081" spans="1:8" x14ac:dyDescent="0.3">
      <c r="A2081" t="str">
        <f t="shared" si="163"/>
        <v>Enero de 2020</v>
      </c>
      <c r="B2081" s="1" t="s">
        <v>4461</v>
      </c>
      <c r="C2081" s="1" t="str">
        <f t="shared" si="164"/>
        <v>Enero 11 de 2020</v>
      </c>
      <c r="D2081" s="3">
        <v>3272.62</v>
      </c>
      <c r="E2081" s="3">
        <v>18.730000000000018</v>
      </c>
      <c r="F2081" t="str">
        <f t="shared" si="160"/>
        <v>2020</v>
      </c>
      <c r="G2081" t="str">
        <f t="shared" si="161"/>
        <v>Enero</v>
      </c>
      <c r="H2081" t="str">
        <f t="shared" si="162"/>
        <v>11</v>
      </c>
    </row>
    <row r="2082" spans="1:8" x14ac:dyDescent="0.3">
      <c r="A2082" t="str">
        <f t="shared" si="163"/>
        <v>Enero de 2020</v>
      </c>
      <c r="B2082" s="1" t="s">
        <v>4462</v>
      </c>
      <c r="C2082" s="1" t="str">
        <f t="shared" si="164"/>
        <v>Enero 12 de 2020</v>
      </c>
      <c r="D2082" s="3">
        <v>3272.62</v>
      </c>
      <c r="E2082" s="3">
        <v>0</v>
      </c>
      <c r="F2082" t="str">
        <f t="shared" si="160"/>
        <v>2020</v>
      </c>
      <c r="G2082" t="str">
        <f t="shared" si="161"/>
        <v>Enero</v>
      </c>
      <c r="H2082" t="str">
        <f t="shared" si="162"/>
        <v>12</v>
      </c>
    </row>
    <row r="2083" spans="1:8" x14ac:dyDescent="0.3">
      <c r="A2083" t="str">
        <f t="shared" si="163"/>
        <v>Enero de 2020</v>
      </c>
      <c r="B2083" s="1" t="s">
        <v>4463</v>
      </c>
      <c r="C2083" s="1" t="str">
        <f t="shared" si="164"/>
        <v>Enero 13 de 2020</v>
      </c>
      <c r="D2083" s="3">
        <v>3272.62</v>
      </c>
      <c r="E2083" s="3">
        <v>0</v>
      </c>
      <c r="F2083" t="str">
        <f t="shared" si="160"/>
        <v>2020</v>
      </c>
      <c r="G2083" t="str">
        <f t="shared" si="161"/>
        <v>Enero</v>
      </c>
      <c r="H2083" t="str">
        <f t="shared" si="162"/>
        <v>13</v>
      </c>
    </row>
    <row r="2084" spans="1:8" x14ac:dyDescent="0.3">
      <c r="A2084" t="str">
        <f t="shared" si="163"/>
        <v>Enero de 2020</v>
      </c>
      <c r="B2084" s="1" t="s">
        <v>4464</v>
      </c>
      <c r="C2084" s="1" t="str">
        <f t="shared" si="164"/>
        <v>Enero 14 de 2020</v>
      </c>
      <c r="D2084" s="3">
        <v>3288.05</v>
      </c>
      <c r="E2084" s="3">
        <v>15.430000000000291</v>
      </c>
      <c r="F2084" t="str">
        <f t="shared" si="160"/>
        <v>2020</v>
      </c>
      <c r="G2084" t="str">
        <f t="shared" si="161"/>
        <v>Enero</v>
      </c>
      <c r="H2084" t="str">
        <f t="shared" si="162"/>
        <v>14</v>
      </c>
    </row>
    <row r="2085" spans="1:8" x14ac:dyDescent="0.3">
      <c r="A2085" t="str">
        <f t="shared" si="163"/>
        <v>Enero de 2020</v>
      </c>
      <c r="B2085" s="1" t="s">
        <v>4465</v>
      </c>
      <c r="C2085" s="1" t="str">
        <f t="shared" si="164"/>
        <v>Enero 15 de 2020</v>
      </c>
      <c r="D2085" s="3">
        <v>3278.83</v>
      </c>
      <c r="E2085" s="3">
        <v>-9.2200000000002547</v>
      </c>
      <c r="F2085" t="str">
        <f t="shared" si="160"/>
        <v>2020</v>
      </c>
      <c r="G2085" t="str">
        <f t="shared" si="161"/>
        <v>Enero</v>
      </c>
      <c r="H2085" t="str">
        <f t="shared" si="162"/>
        <v>15</v>
      </c>
    </row>
    <row r="2086" spans="1:8" x14ac:dyDescent="0.3">
      <c r="A2086" t="str">
        <f t="shared" si="163"/>
        <v>Enero de 2020</v>
      </c>
      <c r="B2086" s="1" t="s">
        <v>4466</v>
      </c>
      <c r="C2086" s="1" t="str">
        <f t="shared" si="164"/>
        <v>Enero 16 de 2020</v>
      </c>
      <c r="D2086" s="3">
        <v>3296.74</v>
      </c>
      <c r="E2086" s="3">
        <v>17.909999999999854</v>
      </c>
      <c r="F2086" t="str">
        <f t="shared" si="160"/>
        <v>2020</v>
      </c>
      <c r="G2086" t="str">
        <f t="shared" si="161"/>
        <v>Enero</v>
      </c>
      <c r="H2086" t="str">
        <f t="shared" si="162"/>
        <v>16</v>
      </c>
    </row>
    <row r="2087" spans="1:8" x14ac:dyDescent="0.3">
      <c r="A2087" t="str">
        <f t="shared" si="163"/>
        <v>Enero de 2020</v>
      </c>
      <c r="B2087" s="1" t="s">
        <v>4467</v>
      </c>
      <c r="C2087" s="1" t="str">
        <f t="shared" si="164"/>
        <v>Enero 17 de 2020</v>
      </c>
      <c r="D2087" s="3">
        <v>3313.4</v>
      </c>
      <c r="E2087" s="3">
        <v>16.660000000000309</v>
      </c>
      <c r="F2087" t="str">
        <f t="shared" si="160"/>
        <v>2020</v>
      </c>
      <c r="G2087" t="str">
        <f t="shared" si="161"/>
        <v>Enero</v>
      </c>
      <c r="H2087" t="str">
        <f t="shared" si="162"/>
        <v>17</v>
      </c>
    </row>
    <row r="2088" spans="1:8" x14ac:dyDescent="0.3">
      <c r="A2088" t="str">
        <f t="shared" si="163"/>
        <v>Enero de 2020</v>
      </c>
      <c r="B2088" s="1" t="s">
        <v>4468</v>
      </c>
      <c r="C2088" s="1" t="str">
        <f t="shared" si="164"/>
        <v>Enero 18 de 2020</v>
      </c>
      <c r="D2088" s="3">
        <v>3320.77</v>
      </c>
      <c r="E2088" s="3">
        <v>7.3699999999998909</v>
      </c>
      <c r="F2088" t="str">
        <f t="shared" si="160"/>
        <v>2020</v>
      </c>
      <c r="G2088" t="str">
        <f t="shared" si="161"/>
        <v>Enero</v>
      </c>
      <c r="H2088" t="str">
        <f t="shared" si="162"/>
        <v>18</v>
      </c>
    </row>
    <row r="2089" spans="1:8" x14ac:dyDescent="0.3">
      <c r="A2089" t="str">
        <f t="shared" si="163"/>
        <v>Enero de 2020</v>
      </c>
      <c r="B2089" s="1" t="s">
        <v>4469</v>
      </c>
      <c r="C2089" s="1" t="str">
        <f t="shared" si="164"/>
        <v>Enero 19 de 2020</v>
      </c>
      <c r="D2089" s="3">
        <v>3320.77</v>
      </c>
      <c r="E2089" s="3">
        <v>0</v>
      </c>
      <c r="F2089" t="str">
        <f t="shared" si="160"/>
        <v>2020</v>
      </c>
      <c r="G2089" t="str">
        <f t="shared" si="161"/>
        <v>Enero</v>
      </c>
      <c r="H2089" t="str">
        <f t="shared" si="162"/>
        <v>19</v>
      </c>
    </row>
    <row r="2090" spans="1:8" x14ac:dyDescent="0.3">
      <c r="A2090" t="str">
        <f t="shared" si="163"/>
        <v>Enero de 2020</v>
      </c>
      <c r="B2090" s="1" t="s">
        <v>4470</v>
      </c>
      <c r="C2090" s="1" t="str">
        <f t="shared" si="164"/>
        <v>Enero 20 de 2020</v>
      </c>
      <c r="D2090" s="3">
        <v>3320.77</v>
      </c>
      <c r="E2090" s="3">
        <v>0</v>
      </c>
      <c r="F2090" t="str">
        <f t="shared" si="160"/>
        <v>2020</v>
      </c>
      <c r="G2090" t="str">
        <f t="shared" si="161"/>
        <v>Enero</v>
      </c>
      <c r="H2090" t="str">
        <f t="shared" si="162"/>
        <v>20</v>
      </c>
    </row>
    <row r="2091" spans="1:8" x14ac:dyDescent="0.3">
      <c r="A2091" t="str">
        <f t="shared" si="163"/>
        <v>Enero de 2020</v>
      </c>
      <c r="B2091" s="1" t="s">
        <v>4471</v>
      </c>
      <c r="C2091" s="1" t="str">
        <f t="shared" si="164"/>
        <v>Enero 21 de 2020</v>
      </c>
      <c r="D2091" s="3">
        <v>3320.77</v>
      </c>
      <c r="E2091" s="3">
        <v>0</v>
      </c>
      <c r="F2091" t="str">
        <f t="shared" si="160"/>
        <v>2020</v>
      </c>
      <c r="G2091" t="str">
        <f t="shared" si="161"/>
        <v>Enero</v>
      </c>
      <c r="H2091" t="str">
        <f t="shared" si="162"/>
        <v>21</v>
      </c>
    </row>
    <row r="2092" spans="1:8" x14ac:dyDescent="0.3">
      <c r="A2092" t="str">
        <f t="shared" si="163"/>
        <v>Enero de 2020</v>
      </c>
      <c r="B2092" s="1" t="s">
        <v>4472</v>
      </c>
      <c r="C2092" s="1" t="str">
        <f t="shared" si="164"/>
        <v>Enero 22 de 2020</v>
      </c>
      <c r="D2092" s="3">
        <v>3347.91</v>
      </c>
      <c r="E2092" s="3">
        <v>27.139999999999873</v>
      </c>
      <c r="F2092" t="str">
        <f t="shared" si="160"/>
        <v>2020</v>
      </c>
      <c r="G2092" t="str">
        <f t="shared" si="161"/>
        <v>Enero</v>
      </c>
      <c r="H2092" t="str">
        <f t="shared" si="162"/>
        <v>22</v>
      </c>
    </row>
    <row r="2093" spans="1:8" x14ac:dyDescent="0.3">
      <c r="A2093" t="str">
        <f t="shared" si="163"/>
        <v>Enero de 2020</v>
      </c>
      <c r="B2093" s="1" t="s">
        <v>4473</v>
      </c>
      <c r="C2093" s="1" t="str">
        <f t="shared" si="164"/>
        <v>Enero 23 de 2020</v>
      </c>
      <c r="D2093" s="3">
        <v>3337.77</v>
      </c>
      <c r="E2093" s="3">
        <v>-10.139999999999873</v>
      </c>
      <c r="F2093" t="str">
        <f t="shared" si="160"/>
        <v>2020</v>
      </c>
      <c r="G2093" t="str">
        <f t="shared" si="161"/>
        <v>Enero</v>
      </c>
      <c r="H2093" t="str">
        <f t="shared" si="162"/>
        <v>23</v>
      </c>
    </row>
    <row r="2094" spans="1:8" x14ac:dyDescent="0.3">
      <c r="A2094" t="str">
        <f t="shared" si="163"/>
        <v>Enero de 2020</v>
      </c>
      <c r="B2094" s="1" t="s">
        <v>4474</v>
      </c>
      <c r="C2094" s="1" t="str">
        <f t="shared" si="164"/>
        <v>Enero 24 de 2020</v>
      </c>
      <c r="D2094" s="3">
        <v>3353.76</v>
      </c>
      <c r="E2094" s="3">
        <v>15.990000000000236</v>
      </c>
      <c r="F2094" t="str">
        <f t="shared" si="160"/>
        <v>2020</v>
      </c>
      <c r="G2094" t="str">
        <f t="shared" si="161"/>
        <v>Enero</v>
      </c>
      <c r="H2094" t="str">
        <f t="shared" si="162"/>
        <v>24</v>
      </c>
    </row>
    <row r="2095" spans="1:8" x14ac:dyDescent="0.3">
      <c r="A2095" t="str">
        <f t="shared" si="163"/>
        <v>Enero de 2020</v>
      </c>
      <c r="B2095" s="1" t="s">
        <v>4475</v>
      </c>
      <c r="C2095" s="1" t="str">
        <f t="shared" si="164"/>
        <v>Enero 25 de 2020</v>
      </c>
      <c r="D2095" s="3">
        <v>3366.01</v>
      </c>
      <c r="E2095" s="3">
        <v>12.25</v>
      </c>
      <c r="F2095" t="str">
        <f t="shared" si="160"/>
        <v>2020</v>
      </c>
      <c r="G2095" t="str">
        <f t="shared" si="161"/>
        <v>Enero</v>
      </c>
      <c r="H2095" t="str">
        <f t="shared" si="162"/>
        <v>25</v>
      </c>
    </row>
    <row r="2096" spans="1:8" x14ac:dyDescent="0.3">
      <c r="A2096" t="str">
        <f t="shared" si="163"/>
        <v>Enero de 2020</v>
      </c>
      <c r="B2096" s="1" t="s">
        <v>4476</v>
      </c>
      <c r="C2096" s="1" t="str">
        <f t="shared" si="164"/>
        <v>Enero 26 de 2020</v>
      </c>
      <c r="D2096" s="3">
        <v>3366.01</v>
      </c>
      <c r="E2096" s="3">
        <v>0</v>
      </c>
      <c r="F2096" t="str">
        <f t="shared" si="160"/>
        <v>2020</v>
      </c>
      <c r="G2096" t="str">
        <f t="shared" si="161"/>
        <v>Enero</v>
      </c>
      <c r="H2096" t="str">
        <f t="shared" si="162"/>
        <v>26</v>
      </c>
    </row>
    <row r="2097" spans="1:8" x14ac:dyDescent="0.3">
      <c r="A2097" t="str">
        <f t="shared" si="163"/>
        <v>Enero de 2020</v>
      </c>
      <c r="B2097" s="1" t="s">
        <v>4477</v>
      </c>
      <c r="C2097" s="1" t="str">
        <f t="shared" si="164"/>
        <v>Enero 27 de 2020</v>
      </c>
      <c r="D2097" s="3">
        <v>3366.01</v>
      </c>
      <c r="E2097" s="3">
        <v>0</v>
      </c>
      <c r="F2097" t="str">
        <f t="shared" si="160"/>
        <v>2020</v>
      </c>
      <c r="G2097" t="str">
        <f t="shared" si="161"/>
        <v>Enero</v>
      </c>
      <c r="H2097" t="str">
        <f t="shared" si="162"/>
        <v>27</v>
      </c>
    </row>
    <row r="2098" spans="1:8" x14ac:dyDescent="0.3">
      <c r="A2098" t="str">
        <f t="shared" si="163"/>
        <v>Enero de 2020</v>
      </c>
      <c r="B2098" s="1" t="s">
        <v>4478</v>
      </c>
      <c r="C2098" s="1" t="str">
        <f t="shared" si="164"/>
        <v>Enero 28 de 2020</v>
      </c>
      <c r="D2098" s="3">
        <v>3398.4</v>
      </c>
      <c r="E2098" s="3">
        <v>32.389999999999873</v>
      </c>
      <c r="F2098" t="str">
        <f t="shared" si="160"/>
        <v>2020</v>
      </c>
      <c r="G2098" t="str">
        <f t="shared" si="161"/>
        <v>Enero</v>
      </c>
      <c r="H2098" t="str">
        <f t="shared" si="162"/>
        <v>28</v>
      </c>
    </row>
    <row r="2099" spans="1:8" x14ac:dyDescent="0.3">
      <c r="A2099" t="str">
        <f t="shared" si="163"/>
        <v>Enero de 2020</v>
      </c>
      <c r="B2099" s="1" t="s">
        <v>4479</v>
      </c>
      <c r="C2099" s="1" t="str">
        <f t="shared" si="164"/>
        <v>Enero 29 de 2020</v>
      </c>
      <c r="D2099" s="3">
        <v>3392.6</v>
      </c>
      <c r="E2099" s="3">
        <v>-5.8000000000001819</v>
      </c>
      <c r="F2099" t="str">
        <f t="shared" si="160"/>
        <v>2020</v>
      </c>
      <c r="G2099" t="str">
        <f t="shared" si="161"/>
        <v>Enero</v>
      </c>
      <c r="H2099" t="str">
        <f t="shared" si="162"/>
        <v>29</v>
      </c>
    </row>
    <row r="2100" spans="1:8" x14ac:dyDescent="0.3">
      <c r="A2100" t="str">
        <f t="shared" si="163"/>
        <v>Enero de 2020</v>
      </c>
      <c r="B2100" s="1" t="s">
        <v>4480</v>
      </c>
      <c r="C2100" s="1" t="str">
        <f t="shared" si="164"/>
        <v>Enero 30 de 2020</v>
      </c>
      <c r="D2100" s="3">
        <v>3395.1</v>
      </c>
      <c r="E2100" s="3">
        <v>2.5</v>
      </c>
      <c r="F2100" t="str">
        <f t="shared" si="160"/>
        <v>2020</v>
      </c>
      <c r="G2100" t="str">
        <f t="shared" si="161"/>
        <v>Enero</v>
      </c>
      <c r="H2100" t="str">
        <f t="shared" si="162"/>
        <v>30</v>
      </c>
    </row>
    <row r="2101" spans="1:8" x14ac:dyDescent="0.3">
      <c r="A2101" t="str">
        <f t="shared" si="163"/>
        <v>Enero de 2020</v>
      </c>
      <c r="B2101" s="1" t="s">
        <v>4481</v>
      </c>
      <c r="C2101" s="1" t="str">
        <f t="shared" si="164"/>
        <v>Enero 31 de 2020</v>
      </c>
      <c r="D2101" s="3">
        <v>3411.45</v>
      </c>
      <c r="E2101" s="3">
        <v>16.349999999999909</v>
      </c>
      <c r="F2101" t="str">
        <f t="shared" si="160"/>
        <v>2020</v>
      </c>
      <c r="G2101" t="str">
        <f t="shared" si="161"/>
        <v>Enero</v>
      </c>
      <c r="H2101" t="str">
        <f t="shared" si="162"/>
        <v>31</v>
      </c>
    </row>
    <row r="2102" spans="1:8" x14ac:dyDescent="0.3">
      <c r="A2102" t="str">
        <f t="shared" si="163"/>
        <v>Febrero de 2020</v>
      </c>
      <c r="B2102" s="1" t="s">
        <v>4482</v>
      </c>
      <c r="C2102" s="1" t="str">
        <f t="shared" si="164"/>
        <v>Febrero 1 de 2020</v>
      </c>
      <c r="D2102" s="3">
        <v>3423.24</v>
      </c>
      <c r="E2102" s="3">
        <v>11.789999999999964</v>
      </c>
      <c r="F2102" t="str">
        <f t="shared" si="160"/>
        <v>2020</v>
      </c>
      <c r="G2102" t="str">
        <f t="shared" si="161"/>
        <v>Febrero</v>
      </c>
      <c r="H2102" t="str">
        <f t="shared" si="162"/>
        <v>1</v>
      </c>
    </row>
    <row r="2103" spans="1:8" x14ac:dyDescent="0.3">
      <c r="A2103" t="str">
        <f t="shared" si="163"/>
        <v>Febrero de 2020</v>
      </c>
      <c r="B2103" s="1" t="s">
        <v>4483</v>
      </c>
      <c r="C2103" s="1" t="str">
        <f t="shared" si="164"/>
        <v>Febrero 2 de 2020</v>
      </c>
      <c r="D2103" s="3">
        <v>3423.24</v>
      </c>
      <c r="E2103" s="3">
        <v>0</v>
      </c>
      <c r="F2103" t="str">
        <f t="shared" si="160"/>
        <v>2020</v>
      </c>
      <c r="G2103" t="str">
        <f t="shared" si="161"/>
        <v>Febrero</v>
      </c>
      <c r="H2103" t="str">
        <f t="shared" si="162"/>
        <v>2</v>
      </c>
    </row>
    <row r="2104" spans="1:8" x14ac:dyDescent="0.3">
      <c r="A2104" t="str">
        <f t="shared" si="163"/>
        <v>Febrero de 2020</v>
      </c>
      <c r="B2104" s="1" t="s">
        <v>4484</v>
      </c>
      <c r="C2104" s="1" t="str">
        <f t="shared" si="164"/>
        <v>Febrero 3 de 2020</v>
      </c>
      <c r="D2104" s="3">
        <v>3423.24</v>
      </c>
      <c r="E2104" s="3">
        <v>0</v>
      </c>
      <c r="F2104" t="str">
        <f t="shared" si="160"/>
        <v>2020</v>
      </c>
      <c r="G2104" t="str">
        <f t="shared" si="161"/>
        <v>Febrero</v>
      </c>
      <c r="H2104" t="str">
        <f t="shared" si="162"/>
        <v>3</v>
      </c>
    </row>
    <row r="2105" spans="1:8" x14ac:dyDescent="0.3">
      <c r="A2105" t="str">
        <f t="shared" si="163"/>
        <v>Febrero de 2020</v>
      </c>
      <c r="B2105" s="1" t="s">
        <v>4485</v>
      </c>
      <c r="C2105" s="1" t="str">
        <f t="shared" si="164"/>
        <v>Febrero 4 de 2020</v>
      </c>
      <c r="D2105" s="3">
        <v>3401.56</v>
      </c>
      <c r="E2105" s="3">
        <v>-21.679999999999836</v>
      </c>
      <c r="F2105" t="str">
        <f t="shared" si="160"/>
        <v>2020</v>
      </c>
      <c r="G2105" t="str">
        <f t="shared" si="161"/>
        <v>Febrero</v>
      </c>
      <c r="H2105" t="str">
        <f t="shared" si="162"/>
        <v>4</v>
      </c>
    </row>
    <row r="2106" spans="1:8" x14ac:dyDescent="0.3">
      <c r="A2106" t="str">
        <f t="shared" si="163"/>
        <v>Febrero de 2020</v>
      </c>
      <c r="B2106" s="1" t="s">
        <v>4486</v>
      </c>
      <c r="C2106" s="1" t="str">
        <f t="shared" si="164"/>
        <v>Febrero 5 de 2020</v>
      </c>
      <c r="D2106" s="3">
        <v>3368.87</v>
      </c>
      <c r="E2106" s="3">
        <v>-32.690000000000055</v>
      </c>
      <c r="F2106" t="str">
        <f t="shared" si="160"/>
        <v>2020</v>
      </c>
      <c r="G2106" t="str">
        <f t="shared" si="161"/>
        <v>Febrero</v>
      </c>
      <c r="H2106" t="str">
        <f t="shared" si="162"/>
        <v>5</v>
      </c>
    </row>
    <row r="2107" spans="1:8" x14ac:dyDescent="0.3">
      <c r="A2107" t="str">
        <f t="shared" si="163"/>
        <v>Febrero de 2020</v>
      </c>
      <c r="B2107" s="1" t="s">
        <v>4487</v>
      </c>
      <c r="C2107" s="1" t="str">
        <f t="shared" si="164"/>
        <v>Febrero 6 de 2020</v>
      </c>
      <c r="D2107" s="3">
        <v>3355.44</v>
      </c>
      <c r="E2107" s="3">
        <v>-13.429999999999836</v>
      </c>
      <c r="F2107" t="str">
        <f t="shared" si="160"/>
        <v>2020</v>
      </c>
      <c r="G2107" t="str">
        <f t="shared" si="161"/>
        <v>Febrero</v>
      </c>
      <c r="H2107" t="str">
        <f t="shared" si="162"/>
        <v>6</v>
      </c>
    </row>
    <row r="2108" spans="1:8" x14ac:dyDescent="0.3">
      <c r="A2108" t="str">
        <f t="shared" si="163"/>
        <v>Febrero de 2020</v>
      </c>
      <c r="B2108" s="1" t="s">
        <v>4488</v>
      </c>
      <c r="C2108" s="1" t="str">
        <f t="shared" si="164"/>
        <v>Febrero 7 de 2020</v>
      </c>
      <c r="D2108" s="3">
        <v>3378.43</v>
      </c>
      <c r="E2108" s="3">
        <v>22.989999999999782</v>
      </c>
      <c r="F2108" t="str">
        <f t="shared" si="160"/>
        <v>2020</v>
      </c>
      <c r="G2108" t="str">
        <f t="shared" si="161"/>
        <v>Febrero</v>
      </c>
      <c r="H2108" t="str">
        <f t="shared" si="162"/>
        <v>7</v>
      </c>
    </row>
    <row r="2109" spans="1:8" x14ac:dyDescent="0.3">
      <c r="A2109" t="str">
        <f t="shared" si="163"/>
        <v>Febrero de 2020</v>
      </c>
      <c r="B2109" s="1" t="s">
        <v>4489</v>
      </c>
      <c r="C2109" s="1" t="str">
        <f t="shared" si="164"/>
        <v>Febrero 8 de 2020</v>
      </c>
      <c r="D2109" s="3">
        <v>3408.35</v>
      </c>
      <c r="E2109" s="3">
        <v>29.920000000000073</v>
      </c>
      <c r="F2109" t="str">
        <f t="shared" si="160"/>
        <v>2020</v>
      </c>
      <c r="G2109" t="str">
        <f t="shared" si="161"/>
        <v>Febrero</v>
      </c>
      <c r="H2109" t="str">
        <f t="shared" si="162"/>
        <v>8</v>
      </c>
    </row>
    <row r="2110" spans="1:8" x14ac:dyDescent="0.3">
      <c r="A2110" t="str">
        <f t="shared" si="163"/>
        <v>Febrero de 2020</v>
      </c>
      <c r="B2110" s="1" t="s">
        <v>4490</v>
      </c>
      <c r="C2110" s="1" t="str">
        <f t="shared" si="164"/>
        <v>Febrero 9 de 2020</v>
      </c>
      <c r="D2110" s="3">
        <v>3408.35</v>
      </c>
      <c r="E2110" s="3">
        <v>0</v>
      </c>
      <c r="F2110" t="str">
        <f t="shared" si="160"/>
        <v>2020</v>
      </c>
      <c r="G2110" t="str">
        <f t="shared" si="161"/>
        <v>Febrero</v>
      </c>
      <c r="H2110" t="str">
        <f t="shared" si="162"/>
        <v>9</v>
      </c>
    </row>
    <row r="2111" spans="1:8" x14ac:dyDescent="0.3">
      <c r="A2111" t="str">
        <f t="shared" si="163"/>
        <v>Febrero de 2020</v>
      </c>
      <c r="B2111" s="1" t="s">
        <v>4491</v>
      </c>
      <c r="C2111" s="1" t="str">
        <f t="shared" si="164"/>
        <v>Febrero 10 de 2020</v>
      </c>
      <c r="D2111" s="3">
        <v>3408.35</v>
      </c>
      <c r="E2111" s="3">
        <v>0</v>
      </c>
      <c r="F2111" t="str">
        <f t="shared" si="160"/>
        <v>2020</v>
      </c>
      <c r="G2111" t="str">
        <f t="shared" si="161"/>
        <v>Febrero</v>
      </c>
      <c r="H2111" t="str">
        <f t="shared" si="162"/>
        <v>10</v>
      </c>
    </row>
    <row r="2112" spans="1:8" x14ac:dyDescent="0.3">
      <c r="A2112" t="str">
        <f t="shared" si="163"/>
        <v>Febrero de 2020</v>
      </c>
      <c r="B2112" s="1" t="s">
        <v>4492</v>
      </c>
      <c r="C2112" s="1" t="str">
        <f t="shared" si="164"/>
        <v>Febrero 11 de 2020</v>
      </c>
      <c r="D2112" s="3">
        <v>3440.96</v>
      </c>
      <c r="E2112" s="3">
        <v>32.610000000000127</v>
      </c>
      <c r="F2112" t="str">
        <f t="shared" si="160"/>
        <v>2020</v>
      </c>
      <c r="G2112" t="str">
        <f t="shared" si="161"/>
        <v>Febrero</v>
      </c>
      <c r="H2112" t="str">
        <f t="shared" si="162"/>
        <v>11</v>
      </c>
    </row>
    <row r="2113" spans="1:8" x14ac:dyDescent="0.3">
      <c r="A2113" t="str">
        <f t="shared" si="163"/>
        <v>Febrero de 2020</v>
      </c>
      <c r="B2113" s="1" t="s">
        <v>4493</v>
      </c>
      <c r="C2113" s="1" t="str">
        <f t="shared" si="164"/>
        <v>Febrero 12 de 2020</v>
      </c>
      <c r="D2113" s="3">
        <v>3432.89</v>
      </c>
      <c r="E2113" s="3">
        <v>-8.0700000000001637</v>
      </c>
      <c r="F2113" t="str">
        <f t="shared" si="160"/>
        <v>2020</v>
      </c>
      <c r="G2113" t="str">
        <f t="shared" si="161"/>
        <v>Febrero</v>
      </c>
      <c r="H2113" t="str">
        <f t="shared" si="162"/>
        <v>12</v>
      </c>
    </row>
    <row r="2114" spans="1:8" x14ac:dyDescent="0.3">
      <c r="A2114" t="str">
        <f t="shared" si="163"/>
        <v>Febrero de 2020</v>
      </c>
      <c r="B2114" s="1" t="s">
        <v>4494</v>
      </c>
      <c r="C2114" s="1" t="str">
        <f t="shared" si="164"/>
        <v>Febrero 13 de 2020</v>
      </c>
      <c r="D2114" s="3">
        <v>3394.8</v>
      </c>
      <c r="E2114" s="3">
        <v>-38.089999999999691</v>
      </c>
      <c r="F2114" t="str">
        <f t="shared" ref="F2114:F2177" si="165">RIGHT(B2114,4)</f>
        <v>2020</v>
      </c>
      <c r="G2114" t="str">
        <f t="shared" ref="G2114:G2177" si="166">MID(B2114,FIND(" ",B2114,1)+1,FIND(" ",B2114,FIND(" ",B2114,1)+1)-FIND(" ",B2114,1)-1)</f>
        <v>Febrero</v>
      </c>
      <c r="H2114" t="str">
        <f t="shared" ref="H2114:H2177" si="167">MID(B2114,1,FIND(" ",B2114,1)-1)</f>
        <v>13</v>
      </c>
    </row>
    <row r="2115" spans="1:8" x14ac:dyDescent="0.3">
      <c r="A2115" t="str">
        <f t="shared" ref="A2115:A2178" si="168">_xlfn.CONCAT(G2115," de ",F2115)</f>
        <v>Febrero de 2020</v>
      </c>
      <c r="B2115" s="1" t="s">
        <v>4495</v>
      </c>
      <c r="C2115" s="1" t="str">
        <f t="shared" ref="C2115:C2178" si="169">_xlfn.CONCAT(G2115," ",H2115," de ",F2115)</f>
        <v>Febrero 14 de 2020</v>
      </c>
      <c r="D2115" s="3">
        <v>3385.11</v>
      </c>
      <c r="E2115" s="3">
        <v>-9.6900000000000546</v>
      </c>
      <c r="F2115" t="str">
        <f t="shared" si="165"/>
        <v>2020</v>
      </c>
      <c r="G2115" t="str">
        <f t="shared" si="166"/>
        <v>Febrero</v>
      </c>
      <c r="H2115" t="str">
        <f t="shared" si="167"/>
        <v>14</v>
      </c>
    </row>
    <row r="2116" spans="1:8" x14ac:dyDescent="0.3">
      <c r="A2116" t="str">
        <f t="shared" si="168"/>
        <v>Febrero de 2020</v>
      </c>
      <c r="B2116" s="1" t="s">
        <v>4496</v>
      </c>
      <c r="C2116" s="1" t="str">
        <f t="shared" si="169"/>
        <v>Febrero 15 de 2020</v>
      </c>
      <c r="D2116" s="3">
        <v>3378.29</v>
      </c>
      <c r="E2116" s="3">
        <v>-6.8200000000001637</v>
      </c>
      <c r="F2116" t="str">
        <f t="shared" si="165"/>
        <v>2020</v>
      </c>
      <c r="G2116" t="str">
        <f t="shared" si="166"/>
        <v>Febrero</v>
      </c>
      <c r="H2116" t="str">
        <f t="shared" si="167"/>
        <v>15</v>
      </c>
    </row>
    <row r="2117" spans="1:8" x14ac:dyDescent="0.3">
      <c r="A2117" t="str">
        <f t="shared" si="168"/>
        <v>Febrero de 2020</v>
      </c>
      <c r="B2117" s="1" t="s">
        <v>4497</v>
      </c>
      <c r="C2117" s="1" t="str">
        <f t="shared" si="169"/>
        <v>Febrero 16 de 2020</v>
      </c>
      <c r="D2117" s="3">
        <v>3378.29</v>
      </c>
      <c r="E2117" s="3">
        <v>0</v>
      </c>
      <c r="F2117" t="str">
        <f t="shared" si="165"/>
        <v>2020</v>
      </c>
      <c r="G2117" t="str">
        <f t="shared" si="166"/>
        <v>Febrero</v>
      </c>
      <c r="H2117" t="str">
        <f t="shared" si="167"/>
        <v>16</v>
      </c>
    </row>
    <row r="2118" spans="1:8" x14ac:dyDescent="0.3">
      <c r="A2118" t="str">
        <f t="shared" si="168"/>
        <v>Febrero de 2020</v>
      </c>
      <c r="B2118" s="1" t="s">
        <v>4498</v>
      </c>
      <c r="C2118" s="1" t="str">
        <f t="shared" si="169"/>
        <v>Febrero 18 de 2020</v>
      </c>
      <c r="D2118" s="3">
        <v>3378.29</v>
      </c>
      <c r="E2118" s="3">
        <v>0</v>
      </c>
      <c r="F2118" t="str">
        <f t="shared" si="165"/>
        <v>2020</v>
      </c>
      <c r="G2118" t="str">
        <f t="shared" si="166"/>
        <v>Febrero</v>
      </c>
      <c r="H2118" t="str">
        <f t="shared" si="167"/>
        <v>18</v>
      </c>
    </row>
    <row r="2119" spans="1:8" x14ac:dyDescent="0.3">
      <c r="A2119" t="str">
        <f t="shared" si="168"/>
        <v>Febrero de 2020</v>
      </c>
      <c r="B2119" s="1" t="s">
        <v>4499</v>
      </c>
      <c r="C2119" s="1" t="str">
        <f t="shared" si="169"/>
        <v>Febrero 19 de 2020</v>
      </c>
      <c r="D2119" s="3">
        <v>3410.24</v>
      </c>
      <c r="E2119" s="3">
        <v>31.949999999999818</v>
      </c>
      <c r="F2119" t="str">
        <f t="shared" si="165"/>
        <v>2020</v>
      </c>
      <c r="G2119" t="str">
        <f t="shared" si="166"/>
        <v>Febrero</v>
      </c>
      <c r="H2119" t="str">
        <f t="shared" si="167"/>
        <v>19</v>
      </c>
    </row>
    <row r="2120" spans="1:8" x14ac:dyDescent="0.3">
      <c r="A2120" t="str">
        <f t="shared" si="168"/>
        <v>Febrero de 2020</v>
      </c>
      <c r="B2120" s="1" t="s">
        <v>4500</v>
      </c>
      <c r="C2120" s="1" t="str">
        <f t="shared" si="169"/>
        <v>Febrero 20 de 2020</v>
      </c>
      <c r="D2120" s="3">
        <v>3400.98</v>
      </c>
      <c r="E2120" s="3">
        <v>-9.2599999999997635</v>
      </c>
      <c r="F2120" t="str">
        <f t="shared" si="165"/>
        <v>2020</v>
      </c>
      <c r="G2120" t="str">
        <f t="shared" si="166"/>
        <v>Febrero</v>
      </c>
      <c r="H2120" t="str">
        <f t="shared" si="167"/>
        <v>20</v>
      </c>
    </row>
    <row r="2121" spans="1:8" x14ac:dyDescent="0.3">
      <c r="A2121" t="str">
        <f t="shared" si="168"/>
        <v>Febrero de 2020</v>
      </c>
      <c r="B2121" s="1" t="s">
        <v>4501</v>
      </c>
      <c r="C2121" s="1" t="str">
        <f t="shared" si="169"/>
        <v>Febrero 21 de 2020</v>
      </c>
      <c r="D2121" s="3">
        <v>3403.5</v>
      </c>
      <c r="E2121" s="3">
        <v>2.5199999999999818</v>
      </c>
      <c r="F2121" t="str">
        <f t="shared" si="165"/>
        <v>2020</v>
      </c>
      <c r="G2121" t="str">
        <f t="shared" si="166"/>
        <v>Febrero</v>
      </c>
      <c r="H2121" t="str">
        <f t="shared" si="167"/>
        <v>21</v>
      </c>
    </row>
    <row r="2122" spans="1:8" x14ac:dyDescent="0.3">
      <c r="A2122" t="str">
        <f t="shared" si="168"/>
        <v>Febrero de 2020</v>
      </c>
      <c r="B2122" s="1" t="s">
        <v>4502</v>
      </c>
      <c r="C2122" s="1" t="str">
        <f t="shared" si="169"/>
        <v>Febrero 22 de 2020</v>
      </c>
      <c r="D2122" s="3">
        <v>3398.05</v>
      </c>
      <c r="E2122" s="3">
        <v>-5.4499999999998181</v>
      </c>
      <c r="F2122" t="str">
        <f t="shared" si="165"/>
        <v>2020</v>
      </c>
      <c r="G2122" t="str">
        <f t="shared" si="166"/>
        <v>Febrero</v>
      </c>
      <c r="H2122" t="str">
        <f t="shared" si="167"/>
        <v>22</v>
      </c>
    </row>
    <row r="2123" spans="1:8" x14ac:dyDescent="0.3">
      <c r="A2123" t="str">
        <f t="shared" si="168"/>
        <v>Febrero de 2020</v>
      </c>
      <c r="B2123" s="1" t="s">
        <v>4503</v>
      </c>
      <c r="C2123" s="1" t="str">
        <f t="shared" si="169"/>
        <v>Febrero 23 de 2020</v>
      </c>
      <c r="D2123" s="3">
        <v>3398.05</v>
      </c>
      <c r="E2123" s="3">
        <v>0</v>
      </c>
      <c r="F2123" t="str">
        <f t="shared" si="165"/>
        <v>2020</v>
      </c>
      <c r="G2123" t="str">
        <f t="shared" si="166"/>
        <v>Febrero</v>
      </c>
      <c r="H2123" t="str">
        <f t="shared" si="167"/>
        <v>23</v>
      </c>
    </row>
    <row r="2124" spans="1:8" x14ac:dyDescent="0.3">
      <c r="A2124" t="str">
        <f t="shared" si="168"/>
        <v>Febrero de 2020</v>
      </c>
      <c r="B2124" s="1" t="s">
        <v>4504</v>
      </c>
      <c r="C2124" s="1" t="str">
        <f t="shared" si="169"/>
        <v>Febrero 24 de 2020</v>
      </c>
      <c r="D2124" s="3">
        <v>3398.05</v>
      </c>
      <c r="E2124" s="3">
        <v>0</v>
      </c>
      <c r="F2124" t="str">
        <f t="shared" si="165"/>
        <v>2020</v>
      </c>
      <c r="G2124" t="str">
        <f t="shared" si="166"/>
        <v>Febrero</v>
      </c>
      <c r="H2124" t="str">
        <f t="shared" si="167"/>
        <v>24</v>
      </c>
    </row>
    <row r="2125" spans="1:8" x14ac:dyDescent="0.3">
      <c r="A2125" t="str">
        <f t="shared" si="168"/>
        <v>Febrero de 2020</v>
      </c>
      <c r="B2125" s="1" t="s">
        <v>4505</v>
      </c>
      <c r="C2125" s="1" t="str">
        <f t="shared" si="169"/>
        <v>Febrero 25 de 2020</v>
      </c>
      <c r="D2125" s="3">
        <v>3431.6</v>
      </c>
      <c r="E2125" s="3">
        <v>33.549999999999727</v>
      </c>
      <c r="F2125" t="str">
        <f t="shared" si="165"/>
        <v>2020</v>
      </c>
      <c r="G2125" t="str">
        <f t="shared" si="166"/>
        <v>Febrero</v>
      </c>
      <c r="H2125" t="str">
        <f t="shared" si="167"/>
        <v>25</v>
      </c>
    </row>
    <row r="2126" spans="1:8" x14ac:dyDescent="0.3">
      <c r="A2126" t="str">
        <f t="shared" si="168"/>
        <v>Febrero de 2020</v>
      </c>
      <c r="B2126" s="1" t="s">
        <v>4506</v>
      </c>
      <c r="C2126" s="1" t="str">
        <f t="shared" si="169"/>
        <v>Febrero 26 de 2020</v>
      </c>
      <c r="D2126" s="3">
        <v>3425.22</v>
      </c>
      <c r="E2126" s="3">
        <v>-6.3800000000001091</v>
      </c>
      <c r="F2126" t="str">
        <f t="shared" si="165"/>
        <v>2020</v>
      </c>
      <c r="G2126" t="str">
        <f t="shared" si="166"/>
        <v>Febrero</v>
      </c>
      <c r="H2126" t="str">
        <f t="shared" si="167"/>
        <v>26</v>
      </c>
    </row>
    <row r="2127" spans="1:8" x14ac:dyDescent="0.3">
      <c r="A2127" t="str">
        <f t="shared" si="168"/>
        <v>Febrero de 2020</v>
      </c>
      <c r="B2127" s="1" t="s">
        <v>4507</v>
      </c>
      <c r="C2127" s="1" t="str">
        <f t="shared" si="169"/>
        <v>Febrero 27 de 2020</v>
      </c>
      <c r="D2127" s="3">
        <v>3425.22</v>
      </c>
      <c r="E2127" s="3">
        <v>0</v>
      </c>
      <c r="F2127" t="str">
        <f t="shared" si="165"/>
        <v>2020</v>
      </c>
      <c r="G2127" t="str">
        <f t="shared" si="166"/>
        <v>Febrero</v>
      </c>
      <c r="H2127" t="str">
        <f t="shared" si="167"/>
        <v>27</v>
      </c>
    </row>
    <row r="2128" spans="1:8" x14ac:dyDescent="0.3">
      <c r="A2128" t="str">
        <f t="shared" si="168"/>
        <v>Febrero de 2020</v>
      </c>
      <c r="B2128" s="1" t="s">
        <v>4508</v>
      </c>
      <c r="C2128" s="1" t="str">
        <f t="shared" si="169"/>
        <v>Febrero 28 de 2020</v>
      </c>
      <c r="D2128" s="3">
        <v>3441.88</v>
      </c>
      <c r="E2128" s="3">
        <v>16.660000000000309</v>
      </c>
      <c r="F2128" t="str">
        <f t="shared" si="165"/>
        <v>2020</v>
      </c>
      <c r="G2128" t="str">
        <f t="shared" si="166"/>
        <v>Febrero</v>
      </c>
      <c r="H2128" t="str">
        <f t="shared" si="167"/>
        <v>28</v>
      </c>
    </row>
    <row r="2129" spans="1:8" x14ac:dyDescent="0.3">
      <c r="A2129" t="str">
        <f t="shared" si="168"/>
        <v>Febrero de 2020</v>
      </c>
      <c r="B2129" s="1" t="s">
        <v>4509</v>
      </c>
      <c r="C2129" s="1" t="str">
        <f t="shared" si="169"/>
        <v>Febrero 29 de 2020</v>
      </c>
      <c r="D2129" s="3">
        <v>3507.11</v>
      </c>
      <c r="E2129" s="3">
        <v>65.230000000000018</v>
      </c>
      <c r="F2129" t="str">
        <f t="shared" si="165"/>
        <v>2020</v>
      </c>
      <c r="G2129" t="str">
        <f t="shared" si="166"/>
        <v>Febrero</v>
      </c>
      <c r="H2129" t="str">
        <f t="shared" si="167"/>
        <v>29</v>
      </c>
    </row>
    <row r="2130" spans="1:8" x14ac:dyDescent="0.3">
      <c r="A2130" t="str">
        <f t="shared" si="168"/>
        <v>Marzo de 2020</v>
      </c>
      <c r="B2130" s="1" t="s">
        <v>4510</v>
      </c>
      <c r="C2130" s="1" t="str">
        <f t="shared" si="169"/>
        <v>Marzo 1 de 2020</v>
      </c>
      <c r="D2130" s="3">
        <v>3539.86</v>
      </c>
      <c r="E2130" s="3">
        <v>32.75</v>
      </c>
      <c r="F2130" t="str">
        <f t="shared" si="165"/>
        <v>2020</v>
      </c>
      <c r="G2130" t="str">
        <f t="shared" si="166"/>
        <v>Marzo</v>
      </c>
      <c r="H2130" t="str">
        <f t="shared" si="167"/>
        <v>1</v>
      </c>
    </row>
    <row r="2131" spans="1:8" x14ac:dyDescent="0.3">
      <c r="A2131" t="str">
        <f t="shared" si="168"/>
        <v>Marzo de 2020</v>
      </c>
      <c r="B2131" s="1" t="s">
        <v>4511</v>
      </c>
      <c r="C2131" s="1" t="str">
        <f t="shared" si="169"/>
        <v>Marzo 2 de 2020</v>
      </c>
      <c r="D2131" s="3">
        <v>3539.86</v>
      </c>
      <c r="E2131" s="3">
        <v>0</v>
      </c>
      <c r="F2131" t="str">
        <f t="shared" si="165"/>
        <v>2020</v>
      </c>
      <c r="G2131" t="str">
        <f t="shared" si="166"/>
        <v>Marzo</v>
      </c>
      <c r="H2131" t="str">
        <f t="shared" si="167"/>
        <v>2</v>
      </c>
    </row>
    <row r="2132" spans="1:8" x14ac:dyDescent="0.3">
      <c r="A2132" t="str">
        <f t="shared" si="168"/>
        <v>Marzo de 2020</v>
      </c>
      <c r="B2132" s="1" t="s">
        <v>4512</v>
      </c>
      <c r="C2132" s="1" t="str">
        <f t="shared" si="169"/>
        <v>Marzo 3 de 2020</v>
      </c>
      <c r="D2132" s="3">
        <v>3512.17</v>
      </c>
      <c r="E2132" s="3">
        <v>-27.690000000000055</v>
      </c>
      <c r="F2132" t="str">
        <f t="shared" si="165"/>
        <v>2020</v>
      </c>
      <c r="G2132" t="str">
        <f t="shared" si="166"/>
        <v>Marzo</v>
      </c>
      <c r="H2132" t="str">
        <f t="shared" si="167"/>
        <v>3</v>
      </c>
    </row>
    <row r="2133" spans="1:8" x14ac:dyDescent="0.3">
      <c r="A2133" t="str">
        <f t="shared" si="168"/>
        <v>Marzo de 2020</v>
      </c>
      <c r="B2133" s="1" t="s">
        <v>4513</v>
      </c>
      <c r="C2133" s="1" t="str">
        <f t="shared" si="169"/>
        <v>Marzo 4 de 2020</v>
      </c>
      <c r="D2133" s="3">
        <v>3455.56</v>
      </c>
      <c r="E2133" s="3">
        <v>-56.610000000000127</v>
      </c>
      <c r="F2133" t="str">
        <f t="shared" si="165"/>
        <v>2020</v>
      </c>
      <c r="G2133" t="str">
        <f t="shared" si="166"/>
        <v>Marzo</v>
      </c>
      <c r="H2133" t="str">
        <f t="shared" si="167"/>
        <v>4</v>
      </c>
    </row>
    <row r="2134" spans="1:8" x14ac:dyDescent="0.3">
      <c r="A2134" t="str">
        <f t="shared" si="168"/>
        <v>Marzo de 2020</v>
      </c>
      <c r="B2134" s="1" t="s">
        <v>4514</v>
      </c>
      <c r="C2134" s="1" t="str">
        <f t="shared" si="169"/>
        <v>Marzo 5 de 2020</v>
      </c>
      <c r="D2134" s="3">
        <v>3458.45</v>
      </c>
      <c r="E2134" s="3">
        <v>2.8899999999998727</v>
      </c>
      <c r="F2134" t="str">
        <f t="shared" si="165"/>
        <v>2020</v>
      </c>
      <c r="G2134" t="str">
        <f t="shared" si="166"/>
        <v>Marzo</v>
      </c>
      <c r="H2134" t="str">
        <f t="shared" si="167"/>
        <v>5</v>
      </c>
    </row>
    <row r="2135" spans="1:8" x14ac:dyDescent="0.3">
      <c r="A2135" t="str">
        <f t="shared" si="168"/>
        <v>Marzo de 2020</v>
      </c>
      <c r="B2135" s="1" t="s">
        <v>4515</v>
      </c>
      <c r="C2135" s="1" t="str">
        <f t="shared" si="169"/>
        <v>Marzo 6 de 2020</v>
      </c>
      <c r="D2135" s="3">
        <v>3522.41</v>
      </c>
      <c r="E2135" s="3">
        <v>63.960000000000036</v>
      </c>
      <c r="F2135" t="str">
        <f t="shared" si="165"/>
        <v>2020</v>
      </c>
      <c r="G2135" t="str">
        <f t="shared" si="166"/>
        <v>Marzo</v>
      </c>
      <c r="H2135" t="str">
        <f t="shared" si="167"/>
        <v>6</v>
      </c>
    </row>
    <row r="2136" spans="1:8" x14ac:dyDescent="0.3">
      <c r="A2136" t="str">
        <f t="shared" si="168"/>
        <v>Marzo de 2020</v>
      </c>
      <c r="B2136" s="1" t="s">
        <v>4516</v>
      </c>
      <c r="C2136" s="1" t="str">
        <f t="shared" si="169"/>
        <v>Marzo 7 de 2020</v>
      </c>
      <c r="D2136" s="3">
        <v>3584.58</v>
      </c>
      <c r="E2136" s="3">
        <v>62.170000000000073</v>
      </c>
      <c r="F2136" t="str">
        <f t="shared" si="165"/>
        <v>2020</v>
      </c>
      <c r="G2136" t="str">
        <f t="shared" si="166"/>
        <v>Marzo</v>
      </c>
      <c r="H2136" t="str">
        <f t="shared" si="167"/>
        <v>7</v>
      </c>
    </row>
    <row r="2137" spans="1:8" x14ac:dyDescent="0.3">
      <c r="A2137" t="str">
        <f t="shared" si="168"/>
        <v>Marzo de 2020</v>
      </c>
      <c r="B2137" s="1" t="s">
        <v>4517</v>
      </c>
      <c r="C2137" s="1" t="str">
        <f t="shared" si="169"/>
        <v>Marzo 8 de 2020</v>
      </c>
      <c r="D2137" s="3">
        <v>3584.58</v>
      </c>
      <c r="E2137" s="3">
        <v>0</v>
      </c>
      <c r="F2137" t="str">
        <f t="shared" si="165"/>
        <v>2020</v>
      </c>
      <c r="G2137" t="str">
        <f t="shared" si="166"/>
        <v>Marzo</v>
      </c>
      <c r="H2137" t="str">
        <f t="shared" si="167"/>
        <v>8</v>
      </c>
    </row>
    <row r="2138" spans="1:8" x14ac:dyDescent="0.3">
      <c r="A2138" t="str">
        <f t="shared" si="168"/>
        <v>Marzo de 2020</v>
      </c>
      <c r="B2138" s="1" t="s">
        <v>4518</v>
      </c>
      <c r="C2138" s="1" t="str">
        <f t="shared" si="169"/>
        <v>Marzo 9 de 2020</v>
      </c>
      <c r="D2138" s="3">
        <v>3584.58</v>
      </c>
      <c r="E2138" s="3">
        <v>0</v>
      </c>
      <c r="F2138" t="str">
        <f t="shared" si="165"/>
        <v>2020</v>
      </c>
      <c r="G2138" t="str">
        <f t="shared" si="166"/>
        <v>Marzo</v>
      </c>
      <c r="H2138" t="str">
        <f t="shared" si="167"/>
        <v>9</v>
      </c>
    </row>
    <row r="2139" spans="1:8" x14ac:dyDescent="0.3">
      <c r="A2139" t="str">
        <f t="shared" si="168"/>
        <v>Marzo de 2020</v>
      </c>
      <c r="B2139" s="1" t="s">
        <v>4519</v>
      </c>
      <c r="C2139" s="1" t="str">
        <f t="shared" si="169"/>
        <v>Marzo 10 de 2020</v>
      </c>
      <c r="D2139" s="3">
        <v>3803.6</v>
      </c>
      <c r="E2139" s="3">
        <v>219.01999999999998</v>
      </c>
      <c r="F2139" t="str">
        <f t="shared" si="165"/>
        <v>2020</v>
      </c>
      <c r="G2139" t="str">
        <f t="shared" si="166"/>
        <v>Marzo</v>
      </c>
      <c r="H2139" t="str">
        <f t="shared" si="167"/>
        <v>10</v>
      </c>
    </row>
    <row r="2140" spans="1:8" x14ac:dyDescent="0.3">
      <c r="A2140" t="str">
        <f t="shared" si="168"/>
        <v>Marzo de 2020</v>
      </c>
      <c r="B2140" s="1" t="s">
        <v>4520</v>
      </c>
      <c r="C2140" s="1" t="str">
        <f t="shared" si="169"/>
        <v>Marzo 11 de 2020</v>
      </c>
      <c r="D2140" s="3">
        <v>3780.39</v>
      </c>
      <c r="E2140" s="3">
        <v>-23.210000000000036</v>
      </c>
      <c r="F2140" t="str">
        <f t="shared" si="165"/>
        <v>2020</v>
      </c>
      <c r="G2140" t="str">
        <f t="shared" si="166"/>
        <v>Marzo</v>
      </c>
      <c r="H2140" t="str">
        <f t="shared" si="167"/>
        <v>11</v>
      </c>
    </row>
    <row r="2141" spans="1:8" x14ac:dyDescent="0.3">
      <c r="A2141" t="str">
        <f t="shared" si="168"/>
        <v>Marzo de 2020</v>
      </c>
      <c r="B2141" s="1" t="s">
        <v>4521</v>
      </c>
      <c r="C2141" s="1" t="str">
        <f t="shared" si="169"/>
        <v>Marzo 12 de 2020</v>
      </c>
      <c r="D2141" s="3">
        <v>3835.15</v>
      </c>
      <c r="E2141" s="3">
        <v>54.760000000000218</v>
      </c>
      <c r="F2141" t="str">
        <f t="shared" si="165"/>
        <v>2020</v>
      </c>
      <c r="G2141" t="str">
        <f t="shared" si="166"/>
        <v>Marzo</v>
      </c>
      <c r="H2141" t="str">
        <f t="shared" si="167"/>
        <v>12</v>
      </c>
    </row>
    <row r="2142" spans="1:8" x14ac:dyDescent="0.3">
      <c r="A2142" t="str">
        <f t="shared" si="168"/>
        <v>Marzo de 2020</v>
      </c>
      <c r="B2142" s="1" t="s">
        <v>4522</v>
      </c>
      <c r="C2142" s="1" t="str">
        <f t="shared" si="169"/>
        <v>Marzo 13 de 2020</v>
      </c>
      <c r="D2142" s="3">
        <v>4034.66</v>
      </c>
      <c r="E2142" s="3">
        <v>199.50999999999976</v>
      </c>
      <c r="F2142" t="str">
        <f t="shared" si="165"/>
        <v>2020</v>
      </c>
      <c r="G2142" t="str">
        <f t="shared" si="166"/>
        <v>Marzo</v>
      </c>
      <c r="H2142" t="str">
        <f t="shared" si="167"/>
        <v>13</v>
      </c>
    </row>
    <row r="2143" spans="1:8" x14ac:dyDescent="0.3">
      <c r="A2143" t="str">
        <f t="shared" si="168"/>
        <v>Marzo de 2020</v>
      </c>
      <c r="B2143" s="1" t="s">
        <v>4523</v>
      </c>
      <c r="C2143" s="1" t="str">
        <f t="shared" si="169"/>
        <v>Marzo 14 de 2020</v>
      </c>
      <c r="D2143" s="3">
        <v>3941.92</v>
      </c>
      <c r="E2143" s="3">
        <v>-92.739999999999782</v>
      </c>
      <c r="F2143" t="str">
        <f t="shared" si="165"/>
        <v>2020</v>
      </c>
      <c r="G2143" t="str">
        <f t="shared" si="166"/>
        <v>Marzo</v>
      </c>
      <c r="H2143" t="str">
        <f t="shared" si="167"/>
        <v>14</v>
      </c>
    </row>
    <row r="2144" spans="1:8" x14ac:dyDescent="0.3">
      <c r="A2144" t="str">
        <f t="shared" si="168"/>
        <v>Marzo de 2020</v>
      </c>
      <c r="B2144" s="1" t="s">
        <v>4524</v>
      </c>
      <c r="C2144" s="1" t="str">
        <f t="shared" si="169"/>
        <v>Marzo 15 de 2020</v>
      </c>
      <c r="D2144" s="3">
        <v>3941.92</v>
      </c>
      <c r="E2144" s="3">
        <v>0</v>
      </c>
      <c r="F2144" t="str">
        <f t="shared" si="165"/>
        <v>2020</v>
      </c>
      <c r="G2144" t="str">
        <f t="shared" si="166"/>
        <v>Marzo</v>
      </c>
      <c r="H2144" t="str">
        <f t="shared" si="167"/>
        <v>15</v>
      </c>
    </row>
    <row r="2145" spans="1:8" x14ac:dyDescent="0.3">
      <c r="A2145" t="str">
        <f t="shared" si="168"/>
        <v>Marzo de 2020</v>
      </c>
      <c r="B2145" s="1" t="s">
        <v>4525</v>
      </c>
      <c r="C2145" s="1" t="str">
        <f t="shared" si="169"/>
        <v>Marzo 16 de 2020</v>
      </c>
      <c r="D2145" s="3">
        <v>3941.92</v>
      </c>
      <c r="E2145" s="3">
        <v>0</v>
      </c>
      <c r="F2145" t="str">
        <f t="shared" si="165"/>
        <v>2020</v>
      </c>
      <c r="G2145" t="str">
        <f t="shared" si="166"/>
        <v>Marzo</v>
      </c>
      <c r="H2145" t="str">
        <f t="shared" si="167"/>
        <v>16</v>
      </c>
    </row>
    <row r="2146" spans="1:8" x14ac:dyDescent="0.3">
      <c r="A2146" t="str">
        <f t="shared" si="168"/>
        <v>Marzo de 2020</v>
      </c>
      <c r="B2146" s="1" t="s">
        <v>4526</v>
      </c>
      <c r="C2146" s="1" t="str">
        <f t="shared" si="169"/>
        <v>Marzo 17 de 2020</v>
      </c>
      <c r="D2146" s="3">
        <v>4099.93</v>
      </c>
      <c r="E2146" s="3">
        <v>158.01000000000022</v>
      </c>
      <c r="F2146" t="str">
        <f t="shared" si="165"/>
        <v>2020</v>
      </c>
      <c r="G2146" t="str">
        <f t="shared" si="166"/>
        <v>Marzo</v>
      </c>
      <c r="H2146" t="str">
        <f t="shared" si="167"/>
        <v>17</v>
      </c>
    </row>
    <row r="2147" spans="1:8" x14ac:dyDescent="0.3">
      <c r="A2147" t="str">
        <f t="shared" si="168"/>
        <v>Marzo de 2020</v>
      </c>
      <c r="B2147" s="1" t="s">
        <v>4527</v>
      </c>
      <c r="C2147" s="1" t="str">
        <f t="shared" si="169"/>
        <v>Marzo 18 de 2020</v>
      </c>
      <c r="D2147" s="3">
        <v>4044.55</v>
      </c>
      <c r="E2147" s="3">
        <v>-55.380000000000109</v>
      </c>
      <c r="F2147" t="str">
        <f t="shared" si="165"/>
        <v>2020</v>
      </c>
      <c r="G2147" t="str">
        <f t="shared" si="166"/>
        <v>Marzo</v>
      </c>
      <c r="H2147" t="str">
        <f t="shared" si="167"/>
        <v>18</v>
      </c>
    </row>
    <row r="2148" spans="1:8" x14ac:dyDescent="0.3">
      <c r="A2148" t="str">
        <f t="shared" si="168"/>
        <v>Marzo de 2020</v>
      </c>
      <c r="B2148" s="1" t="s">
        <v>4528</v>
      </c>
      <c r="C2148" s="1" t="str">
        <f t="shared" si="169"/>
        <v>Marzo 19 de 2020</v>
      </c>
      <c r="D2148" s="3">
        <v>4128.38</v>
      </c>
      <c r="E2148" s="3">
        <v>83.829999999999927</v>
      </c>
      <c r="F2148" t="str">
        <f t="shared" si="165"/>
        <v>2020</v>
      </c>
      <c r="G2148" t="str">
        <f t="shared" si="166"/>
        <v>Marzo</v>
      </c>
      <c r="H2148" t="str">
        <f t="shared" si="167"/>
        <v>19</v>
      </c>
    </row>
    <row r="2149" spans="1:8" x14ac:dyDescent="0.3">
      <c r="A2149" t="str">
        <f t="shared" si="168"/>
        <v>Marzo de 2020</v>
      </c>
      <c r="B2149" s="1" t="s">
        <v>4529</v>
      </c>
      <c r="C2149" s="1" t="str">
        <f t="shared" si="169"/>
        <v>Marzo 20 de 2020</v>
      </c>
      <c r="D2149" s="3">
        <v>4153.91</v>
      </c>
      <c r="E2149" s="3">
        <v>25.529999999999745</v>
      </c>
      <c r="F2149" t="str">
        <f t="shared" si="165"/>
        <v>2020</v>
      </c>
      <c r="G2149" t="str">
        <f t="shared" si="166"/>
        <v>Marzo</v>
      </c>
      <c r="H2149" t="str">
        <f t="shared" si="167"/>
        <v>20</v>
      </c>
    </row>
    <row r="2150" spans="1:8" x14ac:dyDescent="0.3">
      <c r="A2150" t="str">
        <f t="shared" si="168"/>
        <v>Marzo de 2020</v>
      </c>
      <c r="B2150" s="1" t="s">
        <v>4530</v>
      </c>
      <c r="C2150" s="1" t="str">
        <f t="shared" si="169"/>
        <v>Marzo 21 de 2020</v>
      </c>
      <c r="D2150" s="3">
        <v>4079.96</v>
      </c>
      <c r="E2150" s="3">
        <v>-73.949999999999818</v>
      </c>
      <c r="F2150" t="str">
        <f t="shared" si="165"/>
        <v>2020</v>
      </c>
      <c r="G2150" t="str">
        <f t="shared" si="166"/>
        <v>Marzo</v>
      </c>
      <c r="H2150" t="str">
        <f t="shared" si="167"/>
        <v>21</v>
      </c>
    </row>
    <row r="2151" spans="1:8" x14ac:dyDescent="0.3">
      <c r="A2151" t="str">
        <f t="shared" si="168"/>
        <v>Marzo de 2020</v>
      </c>
      <c r="B2151" s="1" t="s">
        <v>4531</v>
      </c>
      <c r="C2151" s="1" t="str">
        <f t="shared" si="169"/>
        <v>Marzo 22 de 2020</v>
      </c>
      <c r="D2151" s="3">
        <v>4079.96</v>
      </c>
      <c r="E2151" s="3">
        <v>0</v>
      </c>
      <c r="F2151" t="str">
        <f t="shared" si="165"/>
        <v>2020</v>
      </c>
      <c r="G2151" t="str">
        <f t="shared" si="166"/>
        <v>Marzo</v>
      </c>
      <c r="H2151" t="str">
        <f t="shared" si="167"/>
        <v>22</v>
      </c>
    </row>
    <row r="2152" spans="1:8" x14ac:dyDescent="0.3">
      <c r="A2152" t="str">
        <f t="shared" si="168"/>
        <v>Marzo de 2020</v>
      </c>
      <c r="B2152" s="1" t="s">
        <v>4532</v>
      </c>
      <c r="C2152" s="1" t="str">
        <f t="shared" si="169"/>
        <v>Marzo 23 de 2020</v>
      </c>
      <c r="D2152" s="3">
        <v>4079.96</v>
      </c>
      <c r="E2152" s="3">
        <v>0</v>
      </c>
      <c r="F2152" t="str">
        <f t="shared" si="165"/>
        <v>2020</v>
      </c>
      <c r="G2152" t="str">
        <f t="shared" si="166"/>
        <v>Marzo</v>
      </c>
      <c r="H2152" t="str">
        <f t="shared" si="167"/>
        <v>23</v>
      </c>
    </row>
    <row r="2153" spans="1:8" x14ac:dyDescent="0.3">
      <c r="A2153" t="str">
        <f t="shared" si="168"/>
        <v>Marzo de 2020</v>
      </c>
      <c r="B2153" s="1" t="s">
        <v>4533</v>
      </c>
      <c r="C2153" s="1" t="str">
        <f t="shared" si="169"/>
        <v>Marzo 24 de 2020</v>
      </c>
      <c r="D2153" s="3">
        <v>4079.96</v>
      </c>
      <c r="E2153" s="3">
        <v>0</v>
      </c>
      <c r="F2153" t="str">
        <f t="shared" si="165"/>
        <v>2020</v>
      </c>
      <c r="G2153" t="str">
        <f t="shared" si="166"/>
        <v>Marzo</v>
      </c>
      <c r="H2153" t="str">
        <f t="shared" si="167"/>
        <v>24</v>
      </c>
    </row>
    <row r="2154" spans="1:8" x14ac:dyDescent="0.3">
      <c r="A2154" t="str">
        <f t="shared" si="168"/>
        <v>Marzo de 2020</v>
      </c>
      <c r="B2154" s="1" t="s">
        <v>4534</v>
      </c>
      <c r="C2154" s="1" t="str">
        <f t="shared" si="169"/>
        <v>Marzo 25 de 2020</v>
      </c>
      <c r="D2154" s="3">
        <v>4104.8999999999996</v>
      </c>
      <c r="E2154" s="3">
        <v>24.9399999999996</v>
      </c>
      <c r="F2154" t="str">
        <f t="shared" si="165"/>
        <v>2020</v>
      </c>
      <c r="G2154" t="str">
        <f t="shared" si="166"/>
        <v>Marzo</v>
      </c>
      <c r="H2154" t="str">
        <f t="shared" si="167"/>
        <v>25</v>
      </c>
    </row>
    <row r="2155" spans="1:8" x14ac:dyDescent="0.3">
      <c r="A2155" t="str">
        <f t="shared" si="168"/>
        <v>Marzo de 2020</v>
      </c>
      <c r="B2155" s="1" t="s">
        <v>4535</v>
      </c>
      <c r="C2155" s="1" t="str">
        <f t="shared" si="169"/>
        <v>Marzo 26 de 2020</v>
      </c>
      <c r="D2155" s="3">
        <v>4086.34</v>
      </c>
      <c r="E2155" s="3">
        <v>-18.559999999999491</v>
      </c>
      <c r="F2155" t="str">
        <f t="shared" si="165"/>
        <v>2020</v>
      </c>
      <c r="G2155" t="str">
        <f t="shared" si="166"/>
        <v>Marzo</v>
      </c>
      <c r="H2155" t="str">
        <f t="shared" si="167"/>
        <v>26</v>
      </c>
    </row>
    <row r="2156" spans="1:8" x14ac:dyDescent="0.3">
      <c r="A2156" t="str">
        <f t="shared" si="168"/>
        <v>Marzo de 2020</v>
      </c>
      <c r="B2156" s="1" t="s">
        <v>4536</v>
      </c>
      <c r="C2156" s="1" t="str">
        <f t="shared" si="169"/>
        <v>Marzo 27 de 2020</v>
      </c>
      <c r="D2156" s="3">
        <v>3995.83</v>
      </c>
      <c r="E2156" s="3">
        <v>-90.510000000000218</v>
      </c>
      <c r="F2156" t="str">
        <f t="shared" si="165"/>
        <v>2020</v>
      </c>
      <c r="G2156" t="str">
        <f t="shared" si="166"/>
        <v>Marzo</v>
      </c>
      <c r="H2156" t="str">
        <f t="shared" si="167"/>
        <v>27</v>
      </c>
    </row>
    <row r="2157" spans="1:8" x14ac:dyDescent="0.3">
      <c r="A2157" t="str">
        <f t="shared" si="168"/>
        <v>Marzo de 2020</v>
      </c>
      <c r="B2157" s="1" t="s">
        <v>4537</v>
      </c>
      <c r="C2157" s="1" t="str">
        <f t="shared" si="169"/>
        <v>Marzo 28 de 2020</v>
      </c>
      <c r="D2157" s="3">
        <v>4042.8</v>
      </c>
      <c r="E2157" s="3">
        <v>46.970000000000255</v>
      </c>
      <c r="F2157" t="str">
        <f t="shared" si="165"/>
        <v>2020</v>
      </c>
      <c r="G2157" t="str">
        <f t="shared" si="166"/>
        <v>Marzo</v>
      </c>
      <c r="H2157" t="str">
        <f t="shared" si="167"/>
        <v>28</v>
      </c>
    </row>
    <row r="2158" spans="1:8" x14ac:dyDescent="0.3">
      <c r="A2158" t="str">
        <f t="shared" si="168"/>
        <v>Marzo de 2020</v>
      </c>
      <c r="B2158" s="1" t="s">
        <v>4538</v>
      </c>
      <c r="C2158" s="1" t="str">
        <f t="shared" si="169"/>
        <v>Marzo 29 de 2020</v>
      </c>
      <c r="D2158" s="3">
        <v>4042.8</v>
      </c>
      <c r="E2158" s="3">
        <v>0</v>
      </c>
      <c r="F2158" t="str">
        <f t="shared" si="165"/>
        <v>2020</v>
      </c>
      <c r="G2158" t="str">
        <f t="shared" si="166"/>
        <v>Marzo</v>
      </c>
      <c r="H2158" t="str">
        <f t="shared" si="167"/>
        <v>29</v>
      </c>
    </row>
    <row r="2159" spans="1:8" x14ac:dyDescent="0.3">
      <c r="A2159" t="str">
        <f t="shared" si="168"/>
        <v>Marzo de 2020</v>
      </c>
      <c r="B2159" s="1" t="s">
        <v>4539</v>
      </c>
      <c r="C2159" s="1" t="str">
        <f t="shared" si="169"/>
        <v>Marzo 30 de 2020</v>
      </c>
      <c r="D2159" s="3">
        <v>4042.8</v>
      </c>
      <c r="E2159" s="3">
        <v>0</v>
      </c>
      <c r="F2159" t="str">
        <f t="shared" si="165"/>
        <v>2020</v>
      </c>
      <c r="G2159" t="str">
        <f t="shared" si="166"/>
        <v>Marzo</v>
      </c>
      <c r="H2159" t="str">
        <f t="shared" si="167"/>
        <v>30</v>
      </c>
    </row>
    <row r="2160" spans="1:8" x14ac:dyDescent="0.3">
      <c r="A2160" t="str">
        <f t="shared" si="168"/>
        <v>Marzo de 2020</v>
      </c>
      <c r="B2160" s="1" t="s">
        <v>4540</v>
      </c>
      <c r="C2160" s="1" t="str">
        <f t="shared" si="169"/>
        <v>Marzo 31 de 2020</v>
      </c>
      <c r="D2160" s="3">
        <v>4064.81</v>
      </c>
      <c r="E2160" s="3">
        <v>22.009999999999764</v>
      </c>
      <c r="F2160" t="str">
        <f t="shared" si="165"/>
        <v>2020</v>
      </c>
      <c r="G2160" t="str">
        <f t="shared" si="166"/>
        <v>Marzo</v>
      </c>
      <c r="H2160" t="str">
        <f t="shared" si="167"/>
        <v>31</v>
      </c>
    </row>
    <row r="2161" spans="1:8" x14ac:dyDescent="0.3">
      <c r="A2161" t="str">
        <f t="shared" si="168"/>
        <v>Abril de 2020</v>
      </c>
      <c r="B2161" s="1" t="s">
        <v>4541</v>
      </c>
      <c r="C2161" s="1" t="str">
        <f t="shared" si="169"/>
        <v>Abril 1 de 2020</v>
      </c>
      <c r="D2161" s="3">
        <v>4054.54</v>
      </c>
      <c r="E2161" s="3">
        <v>-10.269999999999982</v>
      </c>
      <c r="F2161" t="str">
        <f t="shared" si="165"/>
        <v>2020</v>
      </c>
      <c r="G2161" t="str">
        <f t="shared" si="166"/>
        <v>Abril</v>
      </c>
      <c r="H2161" t="str">
        <f t="shared" si="167"/>
        <v>1</v>
      </c>
    </row>
    <row r="2162" spans="1:8" x14ac:dyDescent="0.3">
      <c r="A2162" t="str">
        <f t="shared" si="168"/>
        <v>Abril de 2020</v>
      </c>
      <c r="B2162" s="1" t="s">
        <v>4542</v>
      </c>
      <c r="C2162" s="1" t="str">
        <f t="shared" si="169"/>
        <v>Abril 2 de 2020</v>
      </c>
      <c r="D2162" s="3">
        <v>4081.06</v>
      </c>
      <c r="E2162" s="3">
        <v>26.519999999999982</v>
      </c>
      <c r="F2162" t="str">
        <f t="shared" si="165"/>
        <v>2020</v>
      </c>
      <c r="G2162" t="str">
        <f t="shared" si="166"/>
        <v>Abril</v>
      </c>
      <c r="H2162" t="str">
        <f t="shared" si="167"/>
        <v>2</v>
      </c>
    </row>
    <row r="2163" spans="1:8" x14ac:dyDescent="0.3">
      <c r="A2163" t="str">
        <f t="shared" si="168"/>
        <v>Abril de 2020</v>
      </c>
      <c r="B2163" s="1" t="s">
        <v>4543</v>
      </c>
      <c r="C2163" s="1" t="str">
        <f t="shared" si="169"/>
        <v>Abril 3 de 2020</v>
      </c>
      <c r="D2163" s="3">
        <v>4065.5</v>
      </c>
      <c r="E2163" s="3">
        <v>-15.559999999999945</v>
      </c>
      <c r="F2163" t="str">
        <f t="shared" si="165"/>
        <v>2020</v>
      </c>
      <c r="G2163" t="str">
        <f t="shared" si="166"/>
        <v>Abril</v>
      </c>
      <c r="H2163" t="str">
        <f t="shared" si="167"/>
        <v>3</v>
      </c>
    </row>
    <row r="2164" spans="1:8" x14ac:dyDescent="0.3">
      <c r="A2164" t="str">
        <f t="shared" si="168"/>
        <v>Abril de 2020</v>
      </c>
      <c r="B2164" s="1" t="s">
        <v>4544</v>
      </c>
      <c r="C2164" s="1" t="str">
        <f t="shared" si="169"/>
        <v>Abril 4 de 2020</v>
      </c>
      <c r="D2164" s="3">
        <v>4008.78</v>
      </c>
      <c r="E2164" s="3">
        <v>-56.7199999999998</v>
      </c>
      <c r="F2164" t="str">
        <f t="shared" si="165"/>
        <v>2020</v>
      </c>
      <c r="G2164" t="str">
        <f t="shared" si="166"/>
        <v>Abril</v>
      </c>
      <c r="H2164" t="str">
        <f t="shared" si="167"/>
        <v>4</v>
      </c>
    </row>
    <row r="2165" spans="1:8" x14ac:dyDescent="0.3">
      <c r="A2165" t="str">
        <f t="shared" si="168"/>
        <v>Abril de 2020</v>
      </c>
      <c r="B2165" s="1" t="s">
        <v>4545</v>
      </c>
      <c r="C2165" s="1" t="str">
        <f t="shared" si="169"/>
        <v>Abril 5 de 2020</v>
      </c>
      <c r="D2165" s="3">
        <v>4008.78</v>
      </c>
      <c r="E2165" s="3">
        <v>0</v>
      </c>
      <c r="F2165" t="str">
        <f t="shared" si="165"/>
        <v>2020</v>
      </c>
      <c r="G2165" t="str">
        <f t="shared" si="166"/>
        <v>Abril</v>
      </c>
      <c r="H2165" t="str">
        <f t="shared" si="167"/>
        <v>5</v>
      </c>
    </row>
    <row r="2166" spans="1:8" x14ac:dyDescent="0.3">
      <c r="A2166" t="str">
        <f t="shared" si="168"/>
        <v>Abril de 2020</v>
      </c>
      <c r="B2166" s="1" t="s">
        <v>4546</v>
      </c>
      <c r="C2166" s="1" t="str">
        <f t="shared" si="169"/>
        <v>Abril 6 de 2020</v>
      </c>
      <c r="D2166" s="3">
        <v>4008.78</v>
      </c>
      <c r="E2166" s="3">
        <v>0</v>
      </c>
      <c r="F2166" t="str">
        <f t="shared" si="165"/>
        <v>2020</v>
      </c>
      <c r="G2166" t="str">
        <f t="shared" si="166"/>
        <v>Abril</v>
      </c>
      <c r="H2166" t="str">
        <f t="shared" si="167"/>
        <v>6</v>
      </c>
    </row>
    <row r="2167" spans="1:8" x14ac:dyDescent="0.3">
      <c r="A2167" t="str">
        <f t="shared" si="168"/>
        <v>Abril de 2020</v>
      </c>
      <c r="B2167" s="1" t="s">
        <v>4547</v>
      </c>
      <c r="C2167" s="1" t="str">
        <f t="shared" si="169"/>
        <v>Abril 7 de 2020</v>
      </c>
      <c r="D2167" s="3">
        <v>3978.38</v>
      </c>
      <c r="E2167" s="3">
        <v>-30.400000000000091</v>
      </c>
      <c r="F2167" t="str">
        <f t="shared" si="165"/>
        <v>2020</v>
      </c>
      <c r="G2167" t="str">
        <f t="shared" si="166"/>
        <v>Abril</v>
      </c>
      <c r="H2167" t="str">
        <f t="shared" si="167"/>
        <v>7</v>
      </c>
    </row>
    <row r="2168" spans="1:8" x14ac:dyDescent="0.3">
      <c r="A2168" t="str">
        <f t="shared" si="168"/>
        <v>Abril de 2020</v>
      </c>
      <c r="B2168" s="1" t="s">
        <v>4548</v>
      </c>
      <c r="C2168" s="1" t="str">
        <f t="shared" si="169"/>
        <v>Abril 8 de 2020</v>
      </c>
      <c r="D2168" s="3">
        <v>3910.15</v>
      </c>
      <c r="E2168" s="3">
        <v>-68.230000000000018</v>
      </c>
      <c r="F2168" t="str">
        <f t="shared" si="165"/>
        <v>2020</v>
      </c>
      <c r="G2168" t="str">
        <f t="shared" si="166"/>
        <v>Abril</v>
      </c>
      <c r="H2168" t="str">
        <f t="shared" si="167"/>
        <v>8</v>
      </c>
    </row>
    <row r="2169" spans="1:8" x14ac:dyDescent="0.3">
      <c r="A2169" t="str">
        <f t="shared" si="168"/>
        <v>Abril de 2020</v>
      </c>
      <c r="B2169" s="1" t="s">
        <v>4549</v>
      </c>
      <c r="C2169" s="1" t="str">
        <f t="shared" si="169"/>
        <v>Abril 9 de 2020</v>
      </c>
      <c r="D2169" s="3">
        <v>3886.79</v>
      </c>
      <c r="E2169" s="3">
        <v>-23.360000000000127</v>
      </c>
      <c r="F2169" t="str">
        <f t="shared" si="165"/>
        <v>2020</v>
      </c>
      <c r="G2169" t="str">
        <f t="shared" si="166"/>
        <v>Abril</v>
      </c>
      <c r="H2169" t="str">
        <f t="shared" si="167"/>
        <v>9</v>
      </c>
    </row>
    <row r="2170" spans="1:8" x14ac:dyDescent="0.3">
      <c r="A2170" t="str">
        <f t="shared" si="168"/>
        <v>Abril de 2020</v>
      </c>
      <c r="B2170" s="1" t="s">
        <v>4550</v>
      </c>
      <c r="C2170" s="1" t="str">
        <f t="shared" si="169"/>
        <v>Abril 10 de 2020</v>
      </c>
      <c r="D2170" s="3">
        <v>3886.79</v>
      </c>
      <c r="E2170" s="3">
        <v>0</v>
      </c>
      <c r="F2170" t="str">
        <f t="shared" si="165"/>
        <v>2020</v>
      </c>
      <c r="G2170" t="str">
        <f t="shared" si="166"/>
        <v>Abril</v>
      </c>
      <c r="H2170" t="str">
        <f t="shared" si="167"/>
        <v>10</v>
      </c>
    </row>
    <row r="2171" spans="1:8" x14ac:dyDescent="0.3">
      <c r="A2171" t="str">
        <f t="shared" si="168"/>
        <v>Abril de 2020</v>
      </c>
      <c r="B2171" s="1" t="s">
        <v>4551</v>
      </c>
      <c r="C2171" s="1" t="str">
        <f t="shared" si="169"/>
        <v>Abril 11 de 2020</v>
      </c>
      <c r="D2171" s="3">
        <v>3886.79</v>
      </c>
      <c r="E2171" s="3">
        <v>0</v>
      </c>
      <c r="F2171" t="str">
        <f t="shared" si="165"/>
        <v>2020</v>
      </c>
      <c r="G2171" t="str">
        <f t="shared" si="166"/>
        <v>Abril</v>
      </c>
      <c r="H2171" t="str">
        <f t="shared" si="167"/>
        <v>11</v>
      </c>
    </row>
    <row r="2172" spans="1:8" x14ac:dyDescent="0.3">
      <c r="A2172" t="str">
        <f t="shared" si="168"/>
        <v>Abril de 2020</v>
      </c>
      <c r="B2172" s="1" t="s">
        <v>4552</v>
      </c>
      <c r="C2172" s="1" t="str">
        <f t="shared" si="169"/>
        <v>Abril 12 de 2020</v>
      </c>
      <c r="D2172" s="3">
        <v>3886.79</v>
      </c>
      <c r="E2172" s="3">
        <v>0</v>
      </c>
      <c r="F2172" t="str">
        <f t="shared" si="165"/>
        <v>2020</v>
      </c>
      <c r="G2172" t="str">
        <f t="shared" si="166"/>
        <v>Abril</v>
      </c>
      <c r="H2172" t="str">
        <f t="shared" si="167"/>
        <v>12</v>
      </c>
    </row>
    <row r="2173" spans="1:8" x14ac:dyDescent="0.3">
      <c r="A2173" t="str">
        <f t="shared" si="168"/>
        <v>Abril de 2020</v>
      </c>
      <c r="B2173" s="1" t="s">
        <v>4553</v>
      </c>
      <c r="C2173" s="1" t="str">
        <f t="shared" si="169"/>
        <v>Abril 13 de 2020</v>
      </c>
      <c r="D2173" s="3">
        <v>3886.79</v>
      </c>
      <c r="E2173" s="3">
        <v>0</v>
      </c>
      <c r="F2173" t="str">
        <f t="shared" si="165"/>
        <v>2020</v>
      </c>
      <c r="G2173" t="str">
        <f t="shared" si="166"/>
        <v>Abril</v>
      </c>
      <c r="H2173" t="str">
        <f t="shared" si="167"/>
        <v>13</v>
      </c>
    </row>
    <row r="2174" spans="1:8" x14ac:dyDescent="0.3">
      <c r="A2174" t="str">
        <f t="shared" si="168"/>
        <v>Abril de 2020</v>
      </c>
      <c r="B2174" s="1" t="s">
        <v>4554</v>
      </c>
      <c r="C2174" s="1" t="str">
        <f t="shared" si="169"/>
        <v>Abril 14 de 2020</v>
      </c>
      <c r="D2174" s="3">
        <v>3870.31</v>
      </c>
      <c r="E2174" s="3">
        <v>-16.480000000000018</v>
      </c>
      <c r="F2174" t="str">
        <f t="shared" si="165"/>
        <v>2020</v>
      </c>
      <c r="G2174" t="str">
        <f t="shared" si="166"/>
        <v>Abril</v>
      </c>
      <c r="H2174" t="str">
        <f t="shared" si="167"/>
        <v>14</v>
      </c>
    </row>
    <row r="2175" spans="1:8" x14ac:dyDescent="0.3">
      <c r="A2175" t="str">
        <f t="shared" si="168"/>
        <v>Abril de 2020</v>
      </c>
      <c r="B2175" s="1" t="s">
        <v>4555</v>
      </c>
      <c r="C2175" s="1" t="str">
        <f t="shared" si="169"/>
        <v>Abril 15 de 2020</v>
      </c>
      <c r="D2175" s="3">
        <v>3858.21</v>
      </c>
      <c r="E2175" s="3">
        <v>-12.099999999999909</v>
      </c>
      <c r="F2175" t="str">
        <f t="shared" si="165"/>
        <v>2020</v>
      </c>
      <c r="G2175" t="str">
        <f t="shared" si="166"/>
        <v>Abril</v>
      </c>
      <c r="H2175" t="str">
        <f t="shared" si="167"/>
        <v>15</v>
      </c>
    </row>
    <row r="2176" spans="1:8" x14ac:dyDescent="0.3">
      <c r="A2176" t="str">
        <f t="shared" si="168"/>
        <v>Abril de 2020</v>
      </c>
      <c r="B2176" s="1" t="s">
        <v>4556</v>
      </c>
      <c r="C2176" s="1" t="str">
        <f t="shared" si="169"/>
        <v>Abril 16 de 2020</v>
      </c>
      <c r="D2176" s="3">
        <v>3920.83</v>
      </c>
      <c r="E2176" s="3">
        <v>62.619999999999891</v>
      </c>
      <c r="F2176" t="str">
        <f t="shared" si="165"/>
        <v>2020</v>
      </c>
      <c r="G2176" t="str">
        <f t="shared" si="166"/>
        <v>Abril</v>
      </c>
      <c r="H2176" t="str">
        <f t="shared" si="167"/>
        <v>16</v>
      </c>
    </row>
    <row r="2177" spans="1:8" x14ac:dyDescent="0.3">
      <c r="A2177" t="str">
        <f t="shared" si="168"/>
        <v>Abril de 2020</v>
      </c>
      <c r="B2177" s="1" t="s">
        <v>4557</v>
      </c>
      <c r="C2177" s="1" t="str">
        <f t="shared" si="169"/>
        <v>Abril 17 de 2020</v>
      </c>
      <c r="D2177" s="3">
        <v>3942.92</v>
      </c>
      <c r="E2177" s="3">
        <v>22.090000000000146</v>
      </c>
      <c r="F2177" t="str">
        <f t="shared" si="165"/>
        <v>2020</v>
      </c>
      <c r="G2177" t="str">
        <f t="shared" si="166"/>
        <v>Abril</v>
      </c>
      <c r="H2177" t="str">
        <f t="shared" si="167"/>
        <v>17</v>
      </c>
    </row>
    <row r="2178" spans="1:8" x14ac:dyDescent="0.3">
      <c r="A2178" t="str">
        <f t="shared" si="168"/>
        <v>Abril de 2020</v>
      </c>
      <c r="B2178" s="1" t="s">
        <v>4558</v>
      </c>
      <c r="C2178" s="1" t="str">
        <f t="shared" si="169"/>
        <v>Abril 18 de 2020</v>
      </c>
      <c r="D2178" s="3">
        <v>3973.06</v>
      </c>
      <c r="E2178" s="3">
        <v>30.139999999999873</v>
      </c>
      <c r="F2178" t="str">
        <f t="shared" ref="F2178:F2241" si="170">RIGHT(B2178,4)</f>
        <v>2020</v>
      </c>
      <c r="G2178" t="str">
        <f t="shared" ref="G2178:G2241" si="171">MID(B2178,FIND(" ",B2178,1)+1,FIND(" ",B2178,FIND(" ",B2178,1)+1)-FIND(" ",B2178,1)-1)</f>
        <v>Abril</v>
      </c>
      <c r="H2178" t="str">
        <f t="shared" ref="H2178:H2241" si="172">MID(B2178,1,FIND(" ",B2178,1)-1)</f>
        <v>18</v>
      </c>
    </row>
    <row r="2179" spans="1:8" x14ac:dyDescent="0.3">
      <c r="A2179" t="str">
        <f t="shared" ref="A2179:A2242" si="173">_xlfn.CONCAT(G2179," de ",F2179)</f>
        <v>Abril de 2020</v>
      </c>
      <c r="B2179" s="1" t="s">
        <v>4559</v>
      </c>
      <c r="C2179" s="1" t="str">
        <f t="shared" ref="C2179:C2242" si="174">_xlfn.CONCAT(G2179," ",H2179," de ",F2179)</f>
        <v>Abril 19 de 2020</v>
      </c>
      <c r="D2179" s="3">
        <v>3973.06</v>
      </c>
      <c r="E2179" s="3">
        <v>0</v>
      </c>
      <c r="F2179" t="str">
        <f t="shared" si="170"/>
        <v>2020</v>
      </c>
      <c r="G2179" t="str">
        <f t="shared" si="171"/>
        <v>Abril</v>
      </c>
      <c r="H2179" t="str">
        <f t="shared" si="172"/>
        <v>19</v>
      </c>
    </row>
    <row r="2180" spans="1:8" x14ac:dyDescent="0.3">
      <c r="A2180" t="str">
        <f t="shared" si="173"/>
        <v>Abril de 2020</v>
      </c>
      <c r="B2180" s="1" t="s">
        <v>4560</v>
      </c>
      <c r="C2180" s="1" t="str">
        <f t="shared" si="174"/>
        <v>Abril 20 de 2020</v>
      </c>
      <c r="D2180" s="3">
        <v>3973.06</v>
      </c>
      <c r="E2180" s="3">
        <v>0</v>
      </c>
      <c r="F2180" t="str">
        <f t="shared" si="170"/>
        <v>2020</v>
      </c>
      <c r="G2180" t="str">
        <f t="shared" si="171"/>
        <v>Abril</v>
      </c>
      <c r="H2180" t="str">
        <f t="shared" si="172"/>
        <v>20</v>
      </c>
    </row>
    <row r="2181" spans="1:8" x14ac:dyDescent="0.3">
      <c r="A2181" t="str">
        <f t="shared" si="173"/>
        <v>Abril de 2020</v>
      </c>
      <c r="B2181" s="1" t="s">
        <v>4561</v>
      </c>
      <c r="C2181" s="1" t="str">
        <f t="shared" si="174"/>
        <v>Abril 21 de 2020</v>
      </c>
      <c r="D2181" s="3">
        <v>3967.76</v>
      </c>
      <c r="E2181" s="3">
        <v>-5.2999999999997272</v>
      </c>
      <c r="F2181" t="str">
        <f t="shared" si="170"/>
        <v>2020</v>
      </c>
      <c r="G2181" t="str">
        <f t="shared" si="171"/>
        <v>Abril</v>
      </c>
      <c r="H2181" t="str">
        <f t="shared" si="172"/>
        <v>21</v>
      </c>
    </row>
    <row r="2182" spans="1:8" x14ac:dyDescent="0.3">
      <c r="A2182" t="str">
        <f t="shared" si="173"/>
        <v>Abril de 2020</v>
      </c>
      <c r="B2182" s="1" t="s">
        <v>4562</v>
      </c>
      <c r="C2182" s="1" t="str">
        <f t="shared" si="174"/>
        <v>Abril 22 de 2020</v>
      </c>
      <c r="D2182" s="3">
        <v>4045.01</v>
      </c>
      <c r="E2182" s="3">
        <v>77.25</v>
      </c>
      <c r="F2182" t="str">
        <f t="shared" si="170"/>
        <v>2020</v>
      </c>
      <c r="G2182" t="str">
        <f t="shared" si="171"/>
        <v>Abril</v>
      </c>
      <c r="H2182" t="str">
        <f t="shared" si="172"/>
        <v>22</v>
      </c>
    </row>
    <row r="2183" spans="1:8" x14ac:dyDescent="0.3">
      <c r="A2183" t="str">
        <f t="shared" si="173"/>
        <v>Abril de 2020</v>
      </c>
      <c r="B2183" s="1" t="s">
        <v>4563</v>
      </c>
      <c r="C2183" s="1" t="str">
        <f t="shared" si="174"/>
        <v>Abril 23 de 2020</v>
      </c>
      <c r="D2183" s="3">
        <v>4037.95</v>
      </c>
      <c r="E2183" s="3">
        <v>-7.0600000000004002</v>
      </c>
      <c r="F2183" t="str">
        <f t="shared" si="170"/>
        <v>2020</v>
      </c>
      <c r="G2183" t="str">
        <f t="shared" si="171"/>
        <v>Abril</v>
      </c>
      <c r="H2183" t="str">
        <f t="shared" si="172"/>
        <v>23</v>
      </c>
    </row>
    <row r="2184" spans="1:8" x14ac:dyDescent="0.3">
      <c r="A2184" t="str">
        <f t="shared" si="173"/>
        <v>Abril de 2020</v>
      </c>
      <c r="B2184" s="1" t="s">
        <v>4564</v>
      </c>
      <c r="C2184" s="1" t="str">
        <f t="shared" si="174"/>
        <v>Abril 24 de 2020</v>
      </c>
      <c r="D2184" s="3">
        <v>4020.94</v>
      </c>
      <c r="E2184" s="3">
        <v>-17.009999999999764</v>
      </c>
      <c r="F2184" t="str">
        <f t="shared" si="170"/>
        <v>2020</v>
      </c>
      <c r="G2184" t="str">
        <f t="shared" si="171"/>
        <v>Abril</v>
      </c>
      <c r="H2184" t="str">
        <f t="shared" si="172"/>
        <v>24</v>
      </c>
    </row>
    <row r="2185" spans="1:8" x14ac:dyDescent="0.3">
      <c r="A2185" t="str">
        <f t="shared" si="173"/>
        <v>Abril de 2020</v>
      </c>
      <c r="B2185" s="1" t="s">
        <v>4565</v>
      </c>
      <c r="C2185" s="1" t="str">
        <f t="shared" si="174"/>
        <v>Abril 25 de 2020</v>
      </c>
      <c r="D2185" s="3">
        <v>4039.87</v>
      </c>
      <c r="E2185" s="3">
        <v>18.929999999999836</v>
      </c>
      <c r="F2185" t="str">
        <f t="shared" si="170"/>
        <v>2020</v>
      </c>
      <c r="G2185" t="str">
        <f t="shared" si="171"/>
        <v>Abril</v>
      </c>
      <c r="H2185" t="str">
        <f t="shared" si="172"/>
        <v>25</v>
      </c>
    </row>
    <row r="2186" spans="1:8" x14ac:dyDescent="0.3">
      <c r="A2186" t="str">
        <f t="shared" si="173"/>
        <v>Abril de 2020</v>
      </c>
      <c r="B2186" s="1" t="s">
        <v>4566</v>
      </c>
      <c r="C2186" s="1" t="str">
        <f t="shared" si="174"/>
        <v>Abril 26 de 2020</v>
      </c>
      <c r="D2186" s="3">
        <v>4039.87</v>
      </c>
      <c r="E2186" s="3">
        <v>0</v>
      </c>
      <c r="F2186" t="str">
        <f t="shared" si="170"/>
        <v>2020</v>
      </c>
      <c r="G2186" t="str">
        <f t="shared" si="171"/>
        <v>Abril</v>
      </c>
      <c r="H2186" t="str">
        <f t="shared" si="172"/>
        <v>26</v>
      </c>
    </row>
    <row r="2187" spans="1:8" x14ac:dyDescent="0.3">
      <c r="A2187" t="str">
        <f t="shared" si="173"/>
        <v>Abril de 2020</v>
      </c>
      <c r="B2187" s="1" t="s">
        <v>4567</v>
      </c>
      <c r="C2187" s="1" t="str">
        <f t="shared" si="174"/>
        <v>Abril 27 de 2020</v>
      </c>
      <c r="D2187" s="3">
        <v>4039.87</v>
      </c>
      <c r="E2187" s="3">
        <v>0</v>
      </c>
      <c r="F2187" t="str">
        <f t="shared" si="170"/>
        <v>2020</v>
      </c>
      <c r="G2187" t="str">
        <f t="shared" si="171"/>
        <v>Abril</v>
      </c>
      <c r="H2187" t="str">
        <f t="shared" si="172"/>
        <v>27</v>
      </c>
    </row>
    <row r="2188" spans="1:8" x14ac:dyDescent="0.3">
      <c r="A2188" t="str">
        <f t="shared" si="173"/>
        <v>Abril de 2020</v>
      </c>
      <c r="B2188" s="1" t="s">
        <v>4568</v>
      </c>
      <c r="C2188" s="1" t="str">
        <f t="shared" si="174"/>
        <v>Abril 28 de 2020</v>
      </c>
      <c r="D2188" s="3">
        <v>4039.83</v>
      </c>
      <c r="E2188" s="3">
        <v>-3.999999999996362E-2</v>
      </c>
      <c r="F2188" t="str">
        <f t="shared" si="170"/>
        <v>2020</v>
      </c>
      <c r="G2188" t="str">
        <f t="shared" si="171"/>
        <v>Abril</v>
      </c>
      <c r="H2188" t="str">
        <f t="shared" si="172"/>
        <v>28</v>
      </c>
    </row>
    <row r="2189" spans="1:8" x14ac:dyDescent="0.3">
      <c r="A2189" t="str">
        <f t="shared" si="173"/>
        <v>Abril de 2020</v>
      </c>
      <c r="B2189" s="1" t="s">
        <v>4569</v>
      </c>
      <c r="C2189" s="1" t="str">
        <f t="shared" si="174"/>
        <v>Abril 29 de 2020</v>
      </c>
      <c r="D2189" s="3">
        <v>4046.04</v>
      </c>
      <c r="E2189" s="3">
        <v>6.2100000000000364</v>
      </c>
      <c r="F2189" t="str">
        <f t="shared" si="170"/>
        <v>2020</v>
      </c>
      <c r="G2189" t="str">
        <f t="shared" si="171"/>
        <v>Abril</v>
      </c>
      <c r="H2189" t="str">
        <f t="shared" si="172"/>
        <v>29</v>
      </c>
    </row>
    <row r="2190" spans="1:8" x14ac:dyDescent="0.3">
      <c r="A2190" t="str">
        <f t="shared" si="173"/>
        <v>Abril de 2020</v>
      </c>
      <c r="B2190" s="1" t="s">
        <v>4570</v>
      </c>
      <c r="C2190" s="1" t="str">
        <f t="shared" si="174"/>
        <v>Abril 30 de 2020</v>
      </c>
      <c r="D2190" s="3">
        <v>3983.29</v>
      </c>
      <c r="E2190" s="3">
        <v>-62.75</v>
      </c>
      <c r="F2190" t="str">
        <f t="shared" si="170"/>
        <v>2020</v>
      </c>
      <c r="G2190" t="str">
        <f t="shared" si="171"/>
        <v>Abril</v>
      </c>
      <c r="H2190" t="str">
        <f t="shared" si="172"/>
        <v>30</v>
      </c>
    </row>
    <row r="2191" spans="1:8" x14ac:dyDescent="0.3">
      <c r="A2191" t="str">
        <f t="shared" si="173"/>
        <v>Mayo de 2020</v>
      </c>
      <c r="B2191" s="1" t="s">
        <v>4571</v>
      </c>
      <c r="C2191" s="1" t="str">
        <f t="shared" si="174"/>
        <v>Mayo 1 de 2020</v>
      </c>
      <c r="D2191" s="3">
        <v>3932.72</v>
      </c>
      <c r="E2191" s="3">
        <v>-50.570000000000164</v>
      </c>
      <c r="F2191" t="str">
        <f t="shared" si="170"/>
        <v>2020</v>
      </c>
      <c r="G2191" t="str">
        <f t="shared" si="171"/>
        <v>Mayo</v>
      </c>
      <c r="H2191" t="str">
        <f t="shared" si="172"/>
        <v>1</v>
      </c>
    </row>
    <row r="2192" spans="1:8" x14ac:dyDescent="0.3">
      <c r="A2192" t="str">
        <f t="shared" si="173"/>
        <v>Mayo de 2020</v>
      </c>
      <c r="B2192" s="1" t="s">
        <v>4572</v>
      </c>
      <c r="C2192" s="1" t="str">
        <f t="shared" si="174"/>
        <v>Mayo 2 de 2020</v>
      </c>
      <c r="D2192" s="3">
        <v>3932.72</v>
      </c>
      <c r="E2192" s="3">
        <v>0</v>
      </c>
      <c r="F2192" t="str">
        <f t="shared" si="170"/>
        <v>2020</v>
      </c>
      <c r="G2192" t="str">
        <f t="shared" si="171"/>
        <v>Mayo</v>
      </c>
      <c r="H2192" t="str">
        <f t="shared" si="172"/>
        <v>2</v>
      </c>
    </row>
    <row r="2193" spans="1:8" x14ac:dyDescent="0.3">
      <c r="A2193" t="str">
        <f t="shared" si="173"/>
        <v>Mayo de 2020</v>
      </c>
      <c r="B2193" s="1" t="s">
        <v>4573</v>
      </c>
      <c r="C2193" s="1" t="str">
        <f t="shared" si="174"/>
        <v>Mayo 3 de 2020</v>
      </c>
      <c r="D2193" s="3">
        <v>3932.72</v>
      </c>
      <c r="E2193" s="3">
        <v>0</v>
      </c>
      <c r="F2193" t="str">
        <f t="shared" si="170"/>
        <v>2020</v>
      </c>
      <c r="G2193" t="str">
        <f t="shared" si="171"/>
        <v>Mayo</v>
      </c>
      <c r="H2193" t="str">
        <f t="shared" si="172"/>
        <v>3</v>
      </c>
    </row>
    <row r="2194" spans="1:8" x14ac:dyDescent="0.3">
      <c r="A2194" t="str">
        <f t="shared" si="173"/>
        <v>Mayo de 2020</v>
      </c>
      <c r="B2194" s="1" t="s">
        <v>4574</v>
      </c>
      <c r="C2194" s="1" t="str">
        <f t="shared" si="174"/>
        <v>Mayo 4 de 2020</v>
      </c>
      <c r="D2194" s="3">
        <v>3932.72</v>
      </c>
      <c r="E2194" s="3">
        <v>0</v>
      </c>
      <c r="F2194" t="str">
        <f t="shared" si="170"/>
        <v>2020</v>
      </c>
      <c r="G2194" t="str">
        <f t="shared" si="171"/>
        <v>Mayo</v>
      </c>
      <c r="H2194" t="str">
        <f t="shared" si="172"/>
        <v>4</v>
      </c>
    </row>
    <row r="2195" spans="1:8" x14ac:dyDescent="0.3">
      <c r="A2195" t="str">
        <f t="shared" si="173"/>
        <v>Mayo de 2020</v>
      </c>
      <c r="B2195" s="1" t="s">
        <v>4575</v>
      </c>
      <c r="C2195" s="1" t="str">
        <f t="shared" si="174"/>
        <v>Mayo 5 de 2020</v>
      </c>
      <c r="D2195" s="3">
        <v>3990.1</v>
      </c>
      <c r="E2195" s="3">
        <v>57.380000000000109</v>
      </c>
      <c r="F2195" t="str">
        <f t="shared" si="170"/>
        <v>2020</v>
      </c>
      <c r="G2195" t="str">
        <f t="shared" si="171"/>
        <v>Mayo</v>
      </c>
      <c r="H2195" t="str">
        <f t="shared" si="172"/>
        <v>5</v>
      </c>
    </row>
    <row r="2196" spans="1:8" x14ac:dyDescent="0.3">
      <c r="A2196" t="str">
        <f t="shared" si="173"/>
        <v>Mayo de 2020</v>
      </c>
      <c r="B2196" s="1" t="s">
        <v>4576</v>
      </c>
      <c r="C2196" s="1" t="str">
        <f t="shared" si="174"/>
        <v>Mayo 6 de 2020</v>
      </c>
      <c r="D2196" s="3">
        <v>3926.07</v>
      </c>
      <c r="E2196" s="3">
        <v>-64.029999999999745</v>
      </c>
      <c r="F2196" t="str">
        <f t="shared" si="170"/>
        <v>2020</v>
      </c>
      <c r="G2196" t="str">
        <f t="shared" si="171"/>
        <v>Mayo</v>
      </c>
      <c r="H2196" t="str">
        <f t="shared" si="172"/>
        <v>6</v>
      </c>
    </row>
    <row r="2197" spans="1:8" x14ac:dyDescent="0.3">
      <c r="A2197" t="str">
        <f t="shared" si="173"/>
        <v>Mayo de 2020</v>
      </c>
      <c r="B2197" s="1" t="s">
        <v>4577</v>
      </c>
      <c r="C2197" s="1" t="str">
        <f t="shared" si="174"/>
        <v>Mayo 7 de 2020</v>
      </c>
      <c r="D2197" s="3">
        <v>3961.66</v>
      </c>
      <c r="E2197" s="3">
        <v>35.589999999999691</v>
      </c>
      <c r="F2197" t="str">
        <f t="shared" si="170"/>
        <v>2020</v>
      </c>
      <c r="G2197" t="str">
        <f t="shared" si="171"/>
        <v>Mayo</v>
      </c>
      <c r="H2197" t="str">
        <f t="shared" si="172"/>
        <v>7</v>
      </c>
    </row>
    <row r="2198" spans="1:8" x14ac:dyDescent="0.3">
      <c r="A2198" t="str">
        <f t="shared" si="173"/>
        <v>Mayo de 2020</v>
      </c>
      <c r="B2198" s="1" t="s">
        <v>4578</v>
      </c>
      <c r="C2198" s="1" t="str">
        <f t="shared" si="174"/>
        <v>Mayo 8 de 2020</v>
      </c>
      <c r="D2198" s="3">
        <v>3924.54</v>
      </c>
      <c r="E2198" s="3">
        <v>-37.119999999999891</v>
      </c>
      <c r="F2198" t="str">
        <f t="shared" si="170"/>
        <v>2020</v>
      </c>
      <c r="G2198" t="str">
        <f t="shared" si="171"/>
        <v>Mayo</v>
      </c>
      <c r="H2198" t="str">
        <f t="shared" si="172"/>
        <v>8</v>
      </c>
    </row>
    <row r="2199" spans="1:8" x14ac:dyDescent="0.3">
      <c r="A2199" t="str">
        <f t="shared" si="173"/>
        <v>Mayo de 2020</v>
      </c>
      <c r="B2199" s="1" t="s">
        <v>4579</v>
      </c>
      <c r="C2199" s="1" t="str">
        <f t="shared" si="174"/>
        <v>Mayo 9 de 2020</v>
      </c>
      <c r="D2199" s="3">
        <v>3882.27</v>
      </c>
      <c r="E2199" s="3">
        <v>-42.269999999999982</v>
      </c>
      <c r="F2199" t="str">
        <f t="shared" si="170"/>
        <v>2020</v>
      </c>
      <c r="G2199" t="str">
        <f t="shared" si="171"/>
        <v>Mayo</v>
      </c>
      <c r="H2199" t="str">
        <f t="shared" si="172"/>
        <v>9</v>
      </c>
    </row>
    <row r="2200" spans="1:8" x14ac:dyDescent="0.3">
      <c r="A2200" t="str">
        <f t="shared" si="173"/>
        <v>Mayo de 2020</v>
      </c>
      <c r="B2200" s="1" t="s">
        <v>4580</v>
      </c>
      <c r="C2200" s="1" t="str">
        <f t="shared" si="174"/>
        <v>Mayo 10 de 2020</v>
      </c>
      <c r="D2200" s="3">
        <v>3882.27</v>
      </c>
      <c r="E2200" s="3">
        <v>0</v>
      </c>
      <c r="F2200" t="str">
        <f t="shared" si="170"/>
        <v>2020</v>
      </c>
      <c r="G2200" t="str">
        <f t="shared" si="171"/>
        <v>Mayo</v>
      </c>
      <c r="H2200" t="str">
        <f t="shared" si="172"/>
        <v>10</v>
      </c>
    </row>
    <row r="2201" spans="1:8" x14ac:dyDescent="0.3">
      <c r="A2201" t="str">
        <f t="shared" si="173"/>
        <v>Mayo de 2020</v>
      </c>
      <c r="B2201" s="1" t="s">
        <v>4581</v>
      </c>
      <c r="C2201" s="1" t="str">
        <f t="shared" si="174"/>
        <v>Mayo 11 de 2020</v>
      </c>
      <c r="D2201" s="3">
        <v>3882.27</v>
      </c>
      <c r="E2201" s="3">
        <v>0</v>
      </c>
      <c r="F2201" t="str">
        <f t="shared" si="170"/>
        <v>2020</v>
      </c>
      <c r="G2201" t="str">
        <f t="shared" si="171"/>
        <v>Mayo</v>
      </c>
      <c r="H2201" t="str">
        <f t="shared" si="172"/>
        <v>11</v>
      </c>
    </row>
    <row r="2202" spans="1:8" x14ac:dyDescent="0.3">
      <c r="A2202" t="str">
        <f t="shared" si="173"/>
        <v>Mayo de 2020</v>
      </c>
      <c r="B2202" s="1" t="s">
        <v>4582</v>
      </c>
      <c r="C2202" s="1" t="str">
        <f t="shared" si="174"/>
        <v>Mayo 12 de 2020</v>
      </c>
      <c r="D2202" s="3">
        <v>3901.34</v>
      </c>
      <c r="E2202" s="3">
        <v>19.070000000000164</v>
      </c>
      <c r="F2202" t="str">
        <f t="shared" si="170"/>
        <v>2020</v>
      </c>
      <c r="G2202" t="str">
        <f t="shared" si="171"/>
        <v>Mayo</v>
      </c>
      <c r="H2202" t="str">
        <f t="shared" si="172"/>
        <v>12</v>
      </c>
    </row>
    <row r="2203" spans="1:8" x14ac:dyDescent="0.3">
      <c r="A2203" t="str">
        <f t="shared" si="173"/>
        <v>Mayo de 2020</v>
      </c>
      <c r="B2203" s="1" t="s">
        <v>4583</v>
      </c>
      <c r="C2203" s="1" t="str">
        <f t="shared" si="174"/>
        <v>Mayo 13 de 2020</v>
      </c>
      <c r="D2203" s="3">
        <v>3880.48</v>
      </c>
      <c r="E2203" s="3">
        <v>-20.860000000000127</v>
      </c>
      <c r="F2203" t="str">
        <f t="shared" si="170"/>
        <v>2020</v>
      </c>
      <c r="G2203" t="str">
        <f t="shared" si="171"/>
        <v>Mayo</v>
      </c>
      <c r="H2203" t="str">
        <f t="shared" si="172"/>
        <v>13</v>
      </c>
    </row>
    <row r="2204" spans="1:8" x14ac:dyDescent="0.3">
      <c r="A2204" t="str">
        <f t="shared" si="173"/>
        <v>Mayo de 2020</v>
      </c>
      <c r="B2204" s="1" t="s">
        <v>4584</v>
      </c>
      <c r="C2204" s="1" t="str">
        <f t="shared" si="174"/>
        <v>Mayo 14 de 2020</v>
      </c>
      <c r="D2204" s="3">
        <v>3901.3</v>
      </c>
      <c r="E2204" s="3">
        <v>20.820000000000164</v>
      </c>
      <c r="F2204" t="str">
        <f t="shared" si="170"/>
        <v>2020</v>
      </c>
      <c r="G2204" t="str">
        <f t="shared" si="171"/>
        <v>Mayo</v>
      </c>
      <c r="H2204" t="str">
        <f t="shared" si="172"/>
        <v>14</v>
      </c>
    </row>
    <row r="2205" spans="1:8" x14ac:dyDescent="0.3">
      <c r="A2205" t="str">
        <f t="shared" si="173"/>
        <v>Mayo de 2020</v>
      </c>
      <c r="B2205" s="1" t="s">
        <v>4585</v>
      </c>
      <c r="C2205" s="1" t="str">
        <f t="shared" si="174"/>
        <v>Mayo 15 de 2020</v>
      </c>
      <c r="D2205" s="3">
        <v>3947.79</v>
      </c>
      <c r="E2205" s="3">
        <v>46.489999999999782</v>
      </c>
      <c r="F2205" t="str">
        <f t="shared" si="170"/>
        <v>2020</v>
      </c>
      <c r="G2205" t="str">
        <f t="shared" si="171"/>
        <v>Mayo</v>
      </c>
      <c r="H2205" t="str">
        <f t="shared" si="172"/>
        <v>15</v>
      </c>
    </row>
    <row r="2206" spans="1:8" x14ac:dyDescent="0.3">
      <c r="A2206" t="str">
        <f t="shared" si="173"/>
        <v>Mayo de 2020</v>
      </c>
      <c r="B2206" s="1" t="s">
        <v>4586</v>
      </c>
      <c r="C2206" s="1" t="str">
        <f t="shared" si="174"/>
        <v>Mayo 16 de 2020</v>
      </c>
      <c r="D2206" s="3">
        <v>3926.06</v>
      </c>
      <c r="E2206" s="3">
        <v>-21.730000000000018</v>
      </c>
      <c r="F2206" t="str">
        <f t="shared" si="170"/>
        <v>2020</v>
      </c>
      <c r="G2206" t="str">
        <f t="shared" si="171"/>
        <v>Mayo</v>
      </c>
      <c r="H2206" t="str">
        <f t="shared" si="172"/>
        <v>16</v>
      </c>
    </row>
    <row r="2207" spans="1:8" x14ac:dyDescent="0.3">
      <c r="A2207" t="str">
        <f t="shared" si="173"/>
        <v>Mayo de 2020</v>
      </c>
      <c r="B2207" s="1" t="s">
        <v>4587</v>
      </c>
      <c r="C2207" s="1" t="str">
        <f t="shared" si="174"/>
        <v>Mayo 17 de 2020</v>
      </c>
      <c r="D2207" s="3">
        <v>3926.06</v>
      </c>
      <c r="E2207" s="3">
        <v>0</v>
      </c>
      <c r="F2207" t="str">
        <f t="shared" si="170"/>
        <v>2020</v>
      </c>
      <c r="G2207" t="str">
        <f t="shared" si="171"/>
        <v>Mayo</v>
      </c>
      <c r="H2207" t="str">
        <f t="shared" si="172"/>
        <v>17</v>
      </c>
    </row>
    <row r="2208" spans="1:8" x14ac:dyDescent="0.3">
      <c r="A2208" t="str">
        <f t="shared" si="173"/>
        <v>Mayo de 2020</v>
      </c>
      <c r="B2208" s="1" t="s">
        <v>4588</v>
      </c>
      <c r="C2208" s="1" t="str">
        <f t="shared" si="174"/>
        <v>Mayo 18 de 2020</v>
      </c>
      <c r="D2208" s="3">
        <v>3926.06</v>
      </c>
      <c r="E2208" s="3">
        <v>0</v>
      </c>
      <c r="F2208" t="str">
        <f t="shared" si="170"/>
        <v>2020</v>
      </c>
      <c r="G2208" t="str">
        <f t="shared" si="171"/>
        <v>Mayo</v>
      </c>
      <c r="H2208" t="str">
        <f t="shared" si="172"/>
        <v>18</v>
      </c>
    </row>
    <row r="2209" spans="1:8" x14ac:dyDescent="0.3">
      <c r="A2209" t="str">
        <f t="shared" si="173"/>
        <v>Mayo de 2020</v>
      </c>
      <c r="B2209" s="1" t="s">
        <v>4589</v>
      </c>
      <c r="C2209" s="1" t="str">
        <f t="shared" si="174"/>
        <v>Mayo 19 de 2020</v>
      </c>
      <c r="D2209" s="3">
        <v>3851.07</v>
      </c>
      <c r="E2209" s="3">
        <v>-74.989999999999782</v>
      </c>
      <c r="F2209" t="str">
        <f t="shared" si="170"/>
        <v>2020</v>
      </c>
      <c r="G2209" t="str">
        <f t="shared" si="171"/>
        <v>Mayo</v>
      </c>
      <c r="H2209" t="str">
        <f t="shared" si="172"/>
        <v>19</v>
      </c>
    </row>
    <row r="2210" spans="1:8" x14ac:dyDescent="0.3">
      <c r="A2210" t="str">
        <f t="shared" si="173"/>
        <v>Mayo de 2020</v>
      </c>
      <c r="B2210" s="1" t="s">
        <v>4590</v>
      </c>
      <c r="C2210" s="1" t="str">
        <f t="shared" si="174"/>
        <v>Mayo 20 de 2020</v>
      </c>
      <c r="D2210" s="3">
        <v>3824.3</v>
      </c>
      <c r="E2210" s="3">
        <v>-26.769999999999982</v>
      </c>
      <c r="F2210" t="str">
        <f t="shared" si="170"/>
        <v>2020</v>
      </c>
      <c r="G2210" t="str">
        <f t="shared" si="171"/>
        <v>Mayo</v>
      </c>
      <c r="H2210" t="str">
        <f t="shared" si="172"/>
        <v>20</v>
      </c>
    </row>
    <row r="2211" spans="1:8" x14ac:dyDescent="0.3">
      <c r="A2211" t="str">
        <f t="shared" si="173"/>
        <v>Mayo de 2020</v>
      </c>
      <c r="B2211" s="1" t="s">
        <v>4591</v>
      </c>
      <c r="C2211" s="1" t="str">
        <f t="shared" si="174"/>
        <v>Mayo 21 de 2020</v>
      </c>
      <c r="D2211" s="3">
        <v>3804.12</v>
      </c>
      <c r="E2211" s="3">
        <v>-20.180000000000291</v>
      </c>
      <c r="F2211" t="str">
        <f t="shared" si="170"/>
        <v>2020</v>
      </c>
      <c r="G2211" t="str">
        <f t="shared" si="171"/>
        <v>Mayo</v>
      </c>
      <c r="H2211" t="str">
        <f t="shared" si="172"/>
        <v>21</v>
      </c>
    </row>
    <row r="2212" spans="1:8" x14ac:dyDescent="0.3">
      <c r="A2212" t="str">
        <f t="shared" si="173"/>
        <v>Mayo de 2020</v>
      </c>
      <c r="B2212" s="1" t="s">
        <v>4592</v>
      </c>
      <c r="C2212" s="1" t="str">
        <f t="shared" si="174"/>
        <v>Mayo 22 de 2020</v>
      </c>
      <c r="D2212" s="3">
        <v>3774.25</v>
      </c>
      <c r="E2212" s="3">
        <v>-29.869999999999891</v>
      </c>
      <c r="F2212" t="str">
        <f t="shared" si="170"/>
        <v>2020</v>
      </c>
      <c r="G2212" t="str">
        <f t="shared" si="171"/>
        <v>Mayo</v>
      </c>
      <c r="H2212" t="str">
        <f t="shared" si="172"/>
        <v>22</v>
      </c>
    </row>
    <row r="2213" spans="1:8" x14ac:dyDescent="0.3">
      <c r="A2213" t="str">
        <f t="shared" si="173"/>
        <v>Mayo de 2020</v>
      </c>
      <c r="B2213" s="1" t="s">
        <v>4593</v>
      </c>
      <c r="C2213" s="1" t="str">
        <f t="shared" si="174"/>
        <v>Mayo 23 de 2020</v>
      </c>
      <c r="D2213" s="3">
        <v>3782.66</v>
      </c>
      <c r="E2213" s="3">
        <v>8.4099999999998545</v>
      </c>
      <c r="F2213" t="str">
        <f t="shared" si="170"/>
        <v>2020</v>
      </c>
      <c r="G2213" t="str">
        <f t="shared" si="171"/>
        <v>Mayo</v>
      </c>
      <c r="H2213" t="str">
        <f t="shared" si="172"/>
        <v>23</v>
      </c>
    </row>
    <row r="2214" spans="1:8" x14ac:dyDescent="0.3">
      <c r="A2214" t="str">
        <f t="shared" si="173"/>
        <v>Mayo de 2020</v>
      </c>
      <c r="B2214" s="1" t="s">
        <v>4594</v>
      </c>
      <c r="C2214" s="1" t="str">
        <f t="shared" si="174"/>
        <v>Mayo 24 de 2020</v>
      </c>
      <c r="D2214" s="3">
        <v>3782.66</v>
      </c>
      <c r="E2214" s="3">
        <v>0</v>
      </c>
      <c r="F2214" t="str">
        <f t="shared" si="170"/>
        <v>2020</v>
      </c>
      <c r="G2214" t="str">
        <f t="shared" si="171"/>
        <v>Mayo</v>
      </c>
      <c r="H2214" t="str">
        <f t="shared" si="172"/>
        <v>24</v>
      </c>
    </row>
    <row r="2215" spans="1:8" x14ac:dyDescent="0.3">
      <c r="A2215" t="str">
        <f t="shared" si="173"/>
        <v>Mayo de 2020</v>
      </c>
      <c r="B2215" s="1" t="s">
        <v>4595</v>
      </c>
      <c r="C2215" s="1" t="str">
        <f t="shared" si="174"/>
        <v>Mayo 25 de 2020</v>
      </c>
      <c r="D2215" s="3">
        <v>3782.66</v>
      </c>
      <c r="E2215" s="3">
        <v>0</v>
      </c>
      <c r="F2215" t="str">
        <f t="shared" si="170"/>
        <v>2020</v>
      </c>
      <c r="G2215" t="str">
        <f t="shared" si="171"/>
        <v>Mayo</v>
      </c>
      <c r="H2215" t="str">
        <f t="shared" si="172"/>
        <v>25</v>
      </c>
    </row>
    <row r="2216" spans="1:8" x14ac:dyDescent="0.3">
      <c r="A2216" t="str">
        <f t="shared" si="173"/>
        <v>Mayo de 2020</v>
      </c>
      <c r="B2216" s="1" t="s">
        <v>4596</v>
      </c>
      <c r="C2216" s="1" t="str">
        <f t="shared" si="174"/>
        <v>Mayo 26 de 2020</v>
      </c>
      <c r="D2216" s="3">
        <v>3782.66</v>
      </c>
      <c r="E2216" s="3">
        <v>0</v>
      </c>
      <c r="F2216" t="str">
        <f t="shared" si="170"/>
        <v>2020</v>
      </c>
      <c r="G2216" t="str">
        <f t="shared" si="171"/>
        <v>Mayo</v>
      </c>
      <c r="H2216" t="str">
        <f t="shared" si="172"/>
        <v>26</v>
      </c>
    </row>
    <row r="2217" spans="1:8" x14ac:dyDescent="0.3">
      <c r="A2217" t="str">
        <f t="shared" si="173"/>
        <v>Mayo de 2020</v>
      </c>
      <c r="B2217" s="1" t="s">
        <v>4597</v>
      </c>
      <c r="C2217" s="1" t="str">
        <f t="shared" si="174"/>
        <v>Mayo 27 de 2020</v>
      </c>
      <c r="D2217" s="3">
        <v>3725.56</v>
      </c>
      <c r="E2217" s="3">
        <v>-57.099999999999909</v>
      </c>
      <c r="F2217" t="str">
        <f t="shared" si="170"/>
        <v>2020</v>
      </c>
      <c r="G2217" t="str">
        <f t="shared" si="171"/>
        <v>Mayo</v>
      </c>
      <c r="H2217" t="str">
        <f t="shared" si="172"/>
        <v>27</v>
      </c>
    </row>
    <row r="2218" spans="1:8" x14ac:dyDescent="0.3">
      <c r="A2218" t="str">
        <f t="shared" si="173"/>
        <v>Mayo de 2020</v>
      </c>
      <c r="B2218" s="1" t="s">
        <v>4598</v>
      </c>
      <c r="C2218" s="1" t="str">
        <f t="shared" si="174"/>
        <v>Mayo 28 de 2020</v>
      </c>
      <c r="D2218" s="3">
        <v>3743.79</v>
      </c>
      <c r="E2218" s="3">
        <v>18.230000000000018</v>
      </c>
      <c r="F2218" t="str">
        <f t="shared" si="170"/>
        <v>2020</v>
      </c>
      <c r="G2218" t="str">
        <f t="shared" si="171"/>
        <v>Mayo</v>
      </c>
      <c r="H2218" t="str">
        <f t="shared" si="172"/>
        <v>28</v>
      </c>
    </row>
    <row r="2219" spans="1:8" x14ac:dyDescent="0.3">
      <c r="A2219" t="str">
        <f t="shared" si="173"/>
        <v>Mayo de 2020</v>
      </c>
      <c r="B2219" s="1" t="s">
        <v>4599</v>
      </c>
      <c r="C2219" s="1" t="str">
        <f t="shared" si="174"/>
        <v>Mayo 29 de 2020</v>
      </c>
      <c r="D2219" s="3">
        <v>3723.42</v>
      </c>
      <c r="E2219" s="3">
        <v>-20.369999999999891</v>
      </c>
      <c r="F2219" t="str">
        <f t="shared" si="170"/>
        <v>2020</v>
      </c>
      <c r="G2219" t="str">
        <f t="shared" si="171"/>
        <v>Mayo</v>
      </c>
      <c r="H2219" t="str">
        <f t="shared" si="172"/>
        <v>29</v>
      </c>
    </row>
    <row r="2220" spans="1:8" x14ac:dyDescent="0.3">
      <c r="A2220" t="str">
        <f t="shared" si="173"/>
        <v>Mayo de 2020</v>
      </c>
      <c r="B2220" s="1" t="s">
        <v>4600</v>
      </c>
      <c r="C2220" s="1" t="str">
        <f t="shared" si="174"/>
        <v>Mayo 30 de 2020</v>
      </c>
      <c r="D2220" s="3">
        <v>3718.82</v>
      </c>
      <c r="E2220" s="3">
        <v>-4.5999999999999091</v>
      </c>
      <c r="F2220" t="str">
        <f t="shared" si="170"/>
        <v>2020</v>
      </c>
      <c r="G2220" t="str">
        <f t="shared" si="171"/>
        <v>Mayo</v>
      </c>
      <c r="H2220" t="str">
        <f t="shared" si="172"/>
        <v>30</v>
      </c>
    </row>
    <row r="2221" spans="1:8" x14ac:dyDescent="0.3">
      <c r="A2221" t="str">
        <f t="shared" si="173"/>
        <v>Mayo de 2020</v>
      </c>
      <c r="B2221" s="1" t="s">
        <v>4601</v>
      </c>
      <c r="C2221" s="1" t="str">
        <f t="shared" si="174"/>
        <v>Mayo 31 de 2020</v>
      </c>
      <c r="D2221" s="3">
        <v>3718.82</v>
      </c>
      <c r="E2221" s="3">
        <v>0</v>
      </c>
      <c r="F2221" t="str">
        <f t="shared" si="170"/>
        <v>2020</v>
      </c>
      <c r="G2221" t="str">
        <f t="shared" si="171"/>
        <v>Mayo</v>
      </c>
      <c r="H2221" t="str">
        <f t="shared" si="172"/>
        <v>31</v>
      </c>
    </row>
    <row r="2222" spans="1:8" x14ac:dyDescent="0.3">
      <c r="A2222" t="str">
        <f t="shared" si="173"/>
        <v>Junio de 2020</v>
      </c>
      <c r="B2222" s="1" t="s">
        <v>4602</v>
      </c>
      <c r="C2222" s="1" t="str">
        <f t="shared" si="174"/>
        <v>Junio 1 de 2020</v>
      </c>
      <c r="D2222" s="3">
        <v>3718.82</v>
      </c>
      <c r="E2222" s="3">
        <v>0</v>
      </c>
      <c r="F2222" t="str">
        <f t="shared" si="170"/>
        <v>2020</v>
      </c>
      <c r="G2222" t="str">
        <f t="shared" si="171"/>
        <v>Junio</v>
      </c>
      <c r="H2222" t="str">
        <f t="shared" si="172"/>
        <v>1</v>
      </c>
    </row>
    <row r="2223" spans="1:8" x14ac:dyDescent="0.3">
      <c r="A2223" t="str">
        <f t="shared" si="173"/>
        <v>Junio de 2020</v>
      </c>
      <c r="B2223" s="1" t="s">
        <v>4603</v>
      </c>
      <c r="C2223" s="1" t="str">
        <f t="shared" si="174"/>
        <v>Junio 2 de 2020</v>
      </c>
      <c r="D2223" s="3">
        <v>3716.35</v>
      </c>
      <c r="E2223" s="3">
        <v>-2.4700000000002547</v>
      </c>
      <c r="F2223" t="str">
        <f t="shared" si="170"/>
        <v>2020</v>
      </c>
      <c r="G2223" t="str">
        <f t="shared" si="171"/>
        <v>Junio</v>
      </c>
      <c r="H2223" t="str">
        <f t="shared" si="172"/>
        <v>2</v>
      </c>
    </row>
    <row r="2224" spans="1:8" x14ac:dyDescent="0.3">
      <c r="A2224" t="str">
        <f t="shared" si="173"/>
        <v>Junio de 2020</v>
      </c>
      <c r="B2224" s="1" t="s">
        <v>4604</v>
      </c>
      <c r="C2224" s="1" t="str">
        <f t="shared" si="174"/>
        <v>Junio 3 de 2020</v>
      </c>
      <c r="D2224" s="3">
        <v>3651.42</v>
      </c>
      <c r="E2224" s="3">
        <v>-64.929999999999836</v>
      </c>
      <c r="F2224" t="str">
        <f t="shared" si="170"/>
        <v>2020</v>
      </c>
      <c r="G2224" t="str">
        <f t="shared" si="171"/>
        <v>Junio</v>
      </c>
      <c r="H2224" t="str">
        <f t="shared" si="172"/>
        <v>3</v>
      </c>
    </row>
    <row r="2225" spans="1:8" x14ac:dyDescent="0.3">
      <c r="A2225" t="str">
        <f t="shared" si="173"/>
        <v>Junio de 2020</v>
      </c>
      <c r="B2225" s="1" t="s">
        <v>4605</v>
      </c>
      <c r="C2225" s="1" t="str">
        <f t="shared" si="174"/>
        <v>Junio 4 de 2020</v>
      </c>
      <c r="D2225" s="3">
        <v>3588.89</v>
      </c>
      <c r="E2225" s="3">
        <v>-62.5300000000002</v>
      </c>
      <c r="F2225" t="str">
        <f t="shared" si="170"/>
        <v>2020</v>
      </c>
      <c r="G2225" t="str">
        <f t="shared" si="171"/>
        <v>Junio</v>
      </c>
      <c r="H2225" t="str">
        <f t="shared" si="172"/>
        <v>4</v>
      </c>
    </row>
    <row r="2226" spans="1:8" x14ac:dyDescent="0.3">
      <c r="A2226" t="str">
        <f t="shared" si="173"/>
        <v>Junio de 2020</v>
      </c>
      <c r="B2226" s="1" t="s">
        <v>4606</v>
      </c>
      <c r="C2226" s="1" t="str">
        <f t="shared" si="174"/>
        <v>Junio 5 de 2020</v>
      </c>
      <c r="D2226" s="3">
        <v>3597.47</v>
      </c>
      <c r="E2226" s="3">
        <v>8.5799999999999272</v>
      </c>
      <c r="F2226" t="str">
        <f t="shared" si="170"/>
        <v>2020</v>
      </c>
      <c r="G2226" t="str">
        <f t="shared" si="171"/>
        <v>Junio</v>
      </c>
      <c r="H2226" t="str">
        <f t="shared" si="172"/>
        <v>5</v>
      </c>
    </row>
    <row r="2227" spans="1:8" x14ac:dyDescent="0.3">
      <c r="A2227" t="str">
        <f t="shared" si="173"/>
        <v>Junio de 2020</v>
      </c>
      <c r="B2227" s="1" t="s">
        <v>4607</v>
      </c>
      <c r="C2227" s="1" t="str">
        <f t="shared" si="174"/>
        <v>Junio 6 de 2020</v>
      </c>
      <c r="D2227" s="3">
        <v>3565.06</v>
      </c>
      <c r="E2227" s="3">
        <v>-32.409999999999854</v>
      </c>
      <c r="F2227" t="str">
        <f t="shared" si="170"/>
        <v>2020</v>
      </c>
      <c r="G2227" t="str">
        <f t="shared" si="171"/>
        <v>Junio</v>
      </c>
      <c r="H2227" t="str">
        <f t="shared" si="172"/>
        <v>6</v>
      </c>
    </row>
    <row r="2228" spans="1:8" x14ac:dyDescent="0.3">
      <c r="A2228" t="str">
        <f t="shared" si="173"/>
        <v>Junio de 2020</v>
      </c>
      <c r="B2228" s="1" t="s">
        <v>4608</v>
      </c>
      <c r="C2228" s="1" t="str">
        <f t="shared" si="174"/>
        <v>Junio 7 de 2020</v>
      </c>
      <c r="D2228" s="3">
        <v>3565.06</v>
      </c>
      <c r="E2228" s="3">
        <v>0</v>
      </c>
      <c r="F2228" t="str">
        <f t="shared" si="170"/>
        <v>2020</v>
      </c>
      <c r="G2228" t="str">
        <f t="shared" si="171"/>
        <v>Junio</v>
      </c>
      <c r="H2228" t="str">
        <f t="shared" si="172"/>
        <v>7</v>
      </c>
    </row>
    <row r="2229" spans="1:8" x14ac:dyDescent="0.3">
      <c r="A2229" t="str">
        <f t="shared" si="173"/>
        <v>Junio de 2020</v>
      </c>
      <c r="B2229" s="1" t="s">
        <v>4609</v>
      </c>
      <c r="C2229" s="1" t="str">
        <f t="shared" si="174"/>
        <v>Junio 8 de 2020</v>
      </c>
      <c r="D2229" s="3">
        <v>3565.06</v>
      </c>
      <c r="E2229" s="3">
        <v>0</v>
      </c>
      <c r="F2229" t="str">
        <f t="shared" si="170"/>
        <v>2020</v>
      </c>
      <c r="G2229" t="str">
        <f t="shared" si="171"/>
        <v>Junio</v>
      </c>
      <c r="H2229" t="str">
        <f t="shared" si="172"/>
        <v>8</v>
      </c>
    </row>
    <row r="2230" spans="1:8" x14ac:dyDescent="0.3">
      <c r="A2230" t="str">
        <f t="shared" si="173"/>
        <v>Junio de 2020</v>
      </c>
      <c r="B2230" s="1" t="s">
        <v>4610</v>
      </c>
      <c r="C2230" s="1" t="str">
        <f t="shared" si="174"/>
        <v>Junio 9 de 2020</v>
      </c>
      <c r="D2230" s="3">
        <v>3599</v>
      </c>
      <c r="E2230" s="3">
        <v>33.940000000000055</v>
      </c>
      <c r="F2230" t="str">
        <f t="shared" si="170"/>
        <v>2020</v>
      </c>
      <c r="G2230" t="str">
        <f t="shared" si="171"/>
        <v>Junio</v>
      </c>
      <c r="H2230" t="str">
        <f t="shared" si="172"/>
        <v>9</v>
      </c>
    </row>
    <row r="2231" spans="1:8" x14ac:dyDescent="0.3">
      <c r="A2231" t="str">
        <f t="shared" si="173"/>
        <v>Junio de 2020</v>
      </c>
      <c r="B2231" s="1" t="s">
        <v>4611</v>
      </c>
      <c r="C2231" s="1" t="str">
        <f t="shared" si="174"/>
        <v>Junio 10 de 2020</v>
      </c>
      <c r="D2231" s="3">
        <v>3643.02</v>
      </c>
      <c r="E2231" s="3">
        <v>44.019999999999982</v>
      </c>
      <c r="F2231" t="str">
        <f t="shared" si="170"/>
        <v>2020</v>
      </c>
      <c r="G2231" t="str">
        <f t="shared" si="171"/>
        <v>Junio</v>
      </c>
      <c r="H2231" t="str">
        <f t="shared" si="172"/>
        <v>10</v>
      </c>
    </row>
    <row r="2232" spans="1:8" x14ac:dyDescent="0.3">
      <c r="A2232" t="str">
        <f t="shared" si="173"/>
        <v>Junio de 2020</v>
      </c>
      <c r="B2232" s="1" t="s">
        <v>4612</v>
      </c>
      <c r="C2232" s="1" t="str">
        <f t="shared" si="174"/>
        <v>Junio 11 de 2020</v>
      </c>
      <c r="D2232" s="3">
        <v>3674.81</v>
      </c>
      <c r="E2232" s="3">
        <v>31.789999999999964</v>
      </c>
      <c r="F2232" t="str">
        <f t="shared" si="170"/>
        <v>2020</v>
      </c>
      <c r="G2232" t="str">
        <f t="shared" si="171"/>
        <v>Junio</v>
      </c>
      <c r="H2232" t="str">
        <f t="shared" si="172"/>
        <v>11</v>
      </c>
    </row>
    <row r="2233" spans="1:8" x14ac:dyDescent="0.3">
      <c r="A2233" t="str">
        <f t="shared" si="173"/>
        <v>Junio de 2020</v>
      </c>
      <c r="B2233" s="1" t="s">
        <v>4613</v>
      </c>
      <c r="C2233" s="1" t="str">
        <f t="shared" si="174"/>
        <v>Junio 12 de 2020</v>
      </c>
      <c r="D2233" s="3">
        <v>3746.46</v>
      </c>
      <c r="E2233" s="3">
        <v>71.650000000000091</v>
      </c>
      <c r="F2233" t="str">
        <f t="shared" si="170"/>
        <v>2020</v>
      </c>
      <c r="G2233" t="str">
        <f t="shared" si="171"/>
        <v>Junio</v>
      </c>
      <c r="H2233" t="str">
        <f t="shared" si="172"/>
        <v>12</v>
      </c>
    </row>
    <row r="2234" spans="1:8" x14ac:dyDescent="0.3">
      <c r="A2234" t="str">
        <f t="shared" si="173"/>
        <v>Junio de 2020</v>
      </c>
      <c r="B2234" s="1" t="s">
        <v>4614</v>
      </c>
      <c r="C2234" s="1" t="str">
        <f t="shared" si="174"/>
        <v>Junio 13 de 2020</v>
      </c>
      <c r="D2234" s="3">
        <v>3758.15</v>
      </c>
      <c r="E2234" s="3">
        <v>11.690000000000055</v>
      </c>
      <c r="F2234" t="str">
        <f t="shared" si="170"/>
        <v>2020</v>
      </c>
      <c r="G2234" t="str">
        <f t="shared" si="171"/>
        <v>Junio</v>
      </c>
      <c r="H2234" t="str">
        <f t="shared" si="172"/>
        <v>13</v>
      </c>
    </row>
    <row r="2235" spans="1:8" x14ac:dyDescent="0.3">
      <c r="A2235" t="str">
        <f t="shared" si="173"/>
        <v>Junio de 2020</v>
      </c>
      <c r="B2235" s="1" t="s">
        <v>4615</v>
      </c>
      <c r="C2235" s="1" t="str">
        <f t="shared" si="174"/>
        <v>Junio 14 de 2020</v>
      </c>
      <c r="D2235" s="3">
        <v>3758.15</v>
      </c>
      <c r="E2235" s="3">
        <v>0</v>
      </c>
      <c r="F2235" t="str">
        <f t="shared" si="170"/>
        <v>2020</v>
      </c>
      <c r="G2235" t="str">
        <f t="shared" si="171"/>
        <v>Junio</v>
      </c>
      <c r="H2235" t="str">
        <f t="shared" si="172"/>
        <v>14</v>
      </c>
    </row>
    <row r="2236" spans="1:8" x14ac:dyDescent="0.3">
      <c r="A2236" t="str">
        <f t="shared" si="173"/>
        <v>Junio de 2020</v>
      </c>
      <c r="B2236" s="1" t="s">
        <v>4616</v>
      </c>
      <c r="C2236" s="1" t="str">
        <f t="shared" si="174"/>
        <v>Junio 15 de 2020</v>
      </c>
      <c r="D2236" s="3">
        <v>3758.15</v>
      </c>
      <c r="E2236" s="3">
        <v>0</v>
      </c>
      <c r="F2236" t="str">
        <f t="shared" si="170"/>
        <v>2020</v>
      </c>
      <c r="G2236" t="str">
        <f t="shared" si="171"/>
        <v>Junio</v>
      </c>
      <c r="H2236" t="str">
        <f t="shared" si="172"/>
        <v>15</v>
      </c>
    </row>
    <row r="2237" spans="1:8" x14ac:dyDescent="0.3">
      <c r="A2237" t="str">
        <f t="shared" si="173"/>
        <v>Junio de 2020</v>
      </c>
      <c r="B2237" s="1" t="s">
        <v>4617</v>
      </c>
      <c r="C2237" s="1" t="str">
        <f t="shared" si="174"/>
        <v>Junio 16 de 2020</v>
      </c>
      <c r="D2237" s="3">
        <v>3758.15</v>
      </c>
      <c r="E2237" s="3">
        <v>0</v>
      </c>
      <c r="F2237" t="str">
        <f t="shared" si="170"/>
        <v>2020</v>
      </c>
      <c r="G2237" t="str">
        <f t="shared" si="171"/>
        <v>Junio</v>
      </c>
      <c r="H2237" t="str">
        <f t="shared" si="172"/>
        <v>16</v>
      </c>
    </row>
    <row r="2238" spans="1:8" x14ac:dyDescent="0.3">
      <c r="A2238" t="str">
        <f t="shared" si="173"/>
        <v>Junio de 2020</v>
      </c>
      <c r="B2238" s="1" t="s">
        <v>4618</v>
      </c>
      <c r="C2238" s="1" t="str">
        <f t="shared" si="174"/>
        <v>Junio 17 de 2020</v>
      </c>
      <c r="D2238" s="3">
        <v>3741.88</v>
      </c>
      <c r="E2238" s="3">
        <v>-16.269999999999982</v>
      </c>
      <c r="F2238" t="str">
        <f t="shared" si="170"/>
        <v>2020</v>
      </c>
      <c r="G2238" t="str">
        <f t="shared" si="171"/>
        <v>Junio</v>
      </c>
      <c r="H2238" t="str">
        <f t="shared" si="172"/>
        <v>17</v>
      </c>
    </row>
    <row r="2239" spans="1:8" x14ac:dyDescent="0.3">
      <c r="A2239" t="str">
        <f t="shared" si="173"/>
        <v>Junio de 2020</v>
      </c>
      <c r="B2239" s="1" t="s">
        <v>4619</v>
      </c>
      <c r="C2239" s="1" t="str">
        <f t="shared" si="174"/>
        <v>Junio 18 de 2020</v>
      </c>
      <c r="D2239" s="3">
        <v>3749.03</v>
      </c>
      <c r="E2239" s="3">
        <v>7.1500000000000909</v>
      </c>
      <c r="F2239" t="str">
        <f t="shared" si="170"/>
        <v>2020</v>
      </c>
      <c r="G2239" t="str">
        <f t="shared" si="171"/>
        <v>Junio</v>
      </c>
      <c r="H2239" t="str">
        <f t="shared" si="172"/>
        <v>18</v>
      </c>
    </row>
    <row r="2240" spans="1:8" x14ac:dyDescent="0.3">
      <c r="A2240" t="str">
        <f t="shared" si="173"/>
        <v>Junio de 2020</v>
      </c>
      <c r="B2240" s="1" t="s">
        <v>4620</v>
      </c>
      <c r="C2240" s="1" t="str">
        <f t="shared" si="174"/>
        <v>Junio 19 de 2020</v>
      </c>
      <c r="D2240" s="3">
        <v>3760.22</v>
      </c>
      <c r="E2240" s="3">
        <v>11.1899999999996</v>
      </c>
      <c r="F2240" t="str">
        <f t="shared" si="170"/>
        <v>2020</v>
      </c>
      <c r="G2240" t="str">
        <f t="shared" si="171"/>
        <v>Junio</v>
      </c>
      <c r="H2240" t="str">
        <f t="shared" si="172"/>
        <v>19</v>
      </c>
    </row>
    <row r="2241" spans="1:8" x14ac:dyDescent="0.3">
      <c r="A2241" t="str">
        <f t="shared" si="173"/>
        <v>Junio de 2020</v>
      </c>
      <c r="B2241" s="1" t="s">
        <v>4621</v>
      </c>
      <c r="C2241" s="1" t="str">
        <f t="shared" si="174"/>
        <v>Junio 20 de 2020</v>
      </c>
      <c r="D2241" s="3">
        <v>3733.27</v>
      </c>
      <c r="E2241" s="3">
        <v>-26.949999999999818</v>
      </c>
      <c r="F2241" t="str">
        <f t="shared" si="170"/>
        <v>2020</v>
      </c>
      <c r="G2241" t="str">
        <f t="shared" si="171"/>
        <v>Junio</v>
      </c>
      <c r="H2241" t="str">
        <f t="shared" si="172"/>
        <v>20</v>
      </c>
    </row>
    <row r="2242" spans="1:8" x14ac:dyDescent="0.3">
      <c r="A2242" t="str">
        <f t="shared" si="173"/>
        <v>Junio de 2020</v>
      </c>
      <c r="B2242" s="1" t="s">
        <v>4622</v>
      </c>
      <c r="C2242" s="1" t="str">
        <f t="shared" si="174"/>
        <v>Junio 21 de 2020</v>
      </c>
      <c r="D2242" s="3">
        <v>3733.27</v>
      </c>
      <c r="E2242" s="3">
        <v>0</v>
      </c>
      <c r="F2242" t="str">
        <f t="shared" ref="F2242:F2305" si="175">RIGHT(B2242,4)</f>
        <v>2020</v>
      </c>
      <c r="G2242" t="str">
        <f t="shared" ref="G2242:G2305" si="176">MID(B2242,FIND(" ",B2242,1)+1,FIND(" ",B2242,FIND(" ",B2242,1)+1)-FIND(" ",B2242,1)-1)</f>
        <v>Junio</v>
      </c>
      <c r="H2242" t="str">
        <f t="shared" ref="H2242:H2305" si="177">MID(B2242,1,FIND(" ",B2242,1)-1)</f>
        <v>21</v>
      </c>
    </row>
    <row r="2243" spans="1:8" x14ac:dyDescent="0.3">
      <c r="A2243" t="str">
        <f t="shared" ref="A2243:A2306" si="178">_xlfn.CONCAT(G2243," de ",F2243)</f>
        <v>Junio de 2020</v>
      </c>
      <c r="B2243" s="1" t="s">
        <v>4623</v>
      </c>
      <c r="C2243" s="1" t="str">
        <f t="shared" ref="C2243:C2306" si="179">_xlfn.CONCAT(G2243," ",H2243," de ",F2243)</f>
        <v>Junio 22 de 2020</v>
      </c>
      <c r="D2243" s="3">
        <v>3733.27</v>
      </c>
      <c r="E2243" s="3">
        <v>0</v>
      </c>
      <c r="F2243" t="str">
        <f t="shared" si="175"/>
        <v>2020</v>
      </c>
      <c r="G2243" t="str">
        <f t="shared" si="176"/>
        <v>Junio</v>
      </c>
      <c r="H2243" t="str">
        <f t="shared" si="177"/>
        <v>22</v>
      </c>
    </row>
    <row r="2244" spans="1:8" x14ac:dyDescent="0.3">
      <c r="A2244" t="str">
        <f t="shared" si="178"/>
        <v>Junio de 2020</v>
      </c>
      <c r="B2244" s="1" t="s">
        <v>4624</v>
      </c>
      <c r="C2244" s="1" t="str">
        <f t="shared" si="179"/>
        <v>Junio 23 de 2020</v>
      </c>
      <c r="D2244" s="3">
        <v>3733.27</v>
      </c>
      <c r="E2244" s="3">
        <v>0</v>
      </c>
      <c r="F2244" t="str">
        <f t="shared" si="175"/>
        <v>2020</v>
      </c>
      <c r="G2244" t="str">
        <f t="shared" si="176"/>
        <v>Junio</v>
      </c>
      <c r="H2244" t="str">
        <f t="shared" si="177"/>
        <v>23</v>
      </c>
    </row>
    <row r="2245" spans="1:8" x14ac:dyDescent="0.3">
      <c r="A2245" t="str">
        <f t="shared" si="178"/>
        <v>Junio de 2020</v>
      </c>
      <c r="B2245" s="1" t="s">
        <v>4625</v>
      </c>
      <c r="C2245" s="1" t="str">
        <f t="shared" si="179"/>
        <v>Junio 24 de 2020</v>
      </c>
      <c r="D2245" s="3">
        <v>3706.06</v>
      </c>
      <c r="E2245" s="3">
        <v>-27.210000000000036</v>
      </c>
      <c r="F2245" t="str">
        <f t="shared" si="175"/>
        <v>2020</v>
      </c>
      <c r="G2245" t="str">
        <f t="shared" si="176"/>
        <v>Junio</v>
      </c>
      <c r="H2245" t="str">
        <f t="shared" si="177"/>
        <v>24</v>
      </c>
    </row>
    <row r="2246" spans="1:8" x14ac:dyDescent="0.3">
      <c r="A2246" t="str">
        <f t="shared" si="178"/>
        <v>Junio de 2020</v>
      </c>
      <c r="B2246" s="1" t="s">
        <v>4626</v>
      </c>
      <c r="C2246" s="1" t="str">
        <f t="shared" si="179"/>
        <v>Junio 25 de 2020</v>
      </c>
      <c r="D2246" s="3">
        <v>3722.27</v>
      </c>
      <c r="E2246" s="3">
        <v>16.210000000000036</v>
      </c>
      <c r="F2246" t="str">
        <f t="shared" si="175"/>
        <v>2020</v>
      </c>
      <c r="G2246" t="str">
        <f t="shared" si="176"/>
        <v>Junio</v>
      </c>
      <c r="H2246" t="str">
        <f t="shared" si="177"/>
        <v>25</v>
      </c>
    </row>
    <row r="2247" spans="1:8" x14ac:dyDescent="0.3">
      <c r="A2247" t="str">
        <f t="shared" si="178"/>
        <v>Junio de 2020</v>
      </c>
      <c r="B2247" s="1" t="s">
        <v>4627</v>
      </c>
      <c r="C2247" s="1" t="str">
        <f t="shared" si="179"/>
        <v>Junio 26 de 2020</v>
      </c>
      <c r="D2247" s="3">
        <v>3735.93</v>
      </c>
      <c r="E2247" s="3">
        <v>13.659999999999854</v>
      </c>
      <c r="F2247" t="str">
        <f t="shared" si="175"/>
        <v>2020</v>
      </c>
      <c r="G2247" t="str">
        <f t="shared" si="176"/>
        <v>Junio</v>
      </c>
      <c r="H2247" t="str">
        <f t="shared" si="177"/>
        <v>26</v>
      </c>
    </row>
    <row r="2248" spans="1:8" x14ac:dyDescent="0.3">
      <c r="A2248" t="str">
        <f t="shared" si="178"/>
        <v>Junio de 2020</v>
      </c>
      <c r="B2248" s="1" t="s">
        <v>4628</v>
      </c>
      <c r="C2248" s="1" t="str">
        <f t="shared" si="179"/>
        <v>Junio 27 de 2020</v>
      </c>
      <c r="D2248" s="3">
        <v>3758.91</v>
      </c>
      <c r="E2248" s="3">
        <v>22.980000000000018</v>
      </c>
      <c r="F2248" t="str">
        <f t="shared" si="175"/>
        <v>2020</v>
      </c>
      <c r="G2248" t="str">
        <f t="shared" si="176"/>
        <v>Junio</v>
      </c>
      <c r="H2248" t="str">
        <f t="shared" si="177"/>
        <v>27</v>
      </c>
    </row>
    <row r="2249" spans="1:8" x14ac:dyDescent="0.3">
      <c r="A2249" t="str">
        <f t="shared" si="178"/>
        <v>Junio de 2020</v>
      </c>
      <c r="B2249" s="1" t="s">
        <v>4629</v>
      </c>
      <c r="C2249" s="1" t="str">
        <f t="shared" si="179"/>
        <v>Junio 28 de 2020</v>
      </c>
      <c r="D2249" s="3">
        <v>3758.91</v>
      </c>
      <c r="E2249" s="3">
        <v>0</v>
      </c>
      <c r="F2249" t="str">
        <f t="shared" si="175"/>
        <v>2020</v>
      </c>
      <c r="G2249" t="str">
        <f t="shared" si="176"/>
        <v>Junio</v>
      </c>
      <c r="H2249" t="str">
        <f t="shared" si="177"/>
        <v>28</v>
      </c>
    </row>
    <row r="2250" spans="1:8" x14ac:dyDescent="0.3">
      <c r="A2250" t="str">
        <f t="shared" si="178"/>
        <v>Junio de 2020</v>
      </c>
      <c r="B2250" s="1" t="s">
        <v>4630</v>
      </c>
      <c r="C2250" s="1" t="str">
        <f t="shared" si="179"/>
        <v>Junio 29 de 2020</v>
      </c>
      <c r="D2250" s="3">
        <v>3758.91</v>
      </c>
      <c r="E2250" s="3">
        <v>0</v>
      </c>
      <c r="F2250" t="str">
        <f t="shared" si="175"/>
        <v>2020</v>
      </c>
      <c r="G2250" t="str">
        <f t="shared" si="176"/>
        <v>Junio</v>
      </c>
      <c r="H2250" t="str">
        <f t="shared" si="177"/>
        <v>29</v>
      </c>
    </row>
    <row r="2251" spans="1:8" x14ac:dyDescent="0.3">
      <c r="A2251" t="str">
        <f t="shared" si="178"/>
        <v>Junio de 2020</v>
      </c>
      <c r="B2251" s="1" t="s">
        <v>4631</v>
      </c>
      <c r="C2251" s="1" t="str">
        <f t="shared" si="179"/>
        <v>Junio 30 de 2020</v>
      </c>
      <c r="D2251" s="3">
        <v>3758.91</v>
      </c>
      <c r="E2251" s="3">
        <v>0</v>
      </c>
      <c r="F2251" t="str">
        <f t="shared" si="175"/>
        <v>2020</v>
      </c>
      <c r="G2251" t="str">
        <f t="shared" si="176"/>
        <v>Junio</v>
      </c>
      <c r="H2251" t="str">
        <f t="shared" si="177"/>
        <v>30</v>
      </c>
    </row>
    <row r="2252" spans="1:8" x14ac:dyDescent="0.3">
      <c r="A2252" t="str">
        <f t="shared" si="178"/>
        <v>Julio de 2020</v>
      </c>
      <c r="B2252" s="1" t="s">
        <v>4632</v>
      </c>
      <c r="C2252" s="1" t="str">
        <f t="shared" si="179"/>
        <v>Julio 1 de 2020</v>
      </c>
      <c r="D2252" s="3">
        <v>3756.28</v>
      </c>
      <c r="E2252" s="3">
        <v>-2.6299999999996544</v>
      </c>
      <c r="F2252" t="str">
        <f t="shared" si="175"/>
        <v>2020</v>
      </c>
      <c r="G2252" t="str">
        <f t="shared" si="176"/>
        <v>Julio</v>
      </c>
      <c r="H2252" t="str">
        <f t="shared" si="177"/>
        <v>1</v>
      </c>
    </row>
    <row r="2253" spans="1:8" x14ac:dyDescent="0.3">
      <c r="A2253" t="str">
        <f t="shared" si="178"/>
        <v>Julio de 2020</v>
      </c>
      <c r="B2253" s="1" t="s">
        <v>4633</v>
      </c>
      <c r="C2253" s="1" t="str">
        <f t="shared" si="179"/>
        <v>Julio 2 de 2020</v>
      </c>
      <c r="D2253" s="3">
        <v>3723.67</v>
      </c>
      <c r="E2253" s="3">
        <v>-32.610000000000127</v>
      </c>
      <c r="F2253" t="str">
        <f t="shared" si="175"/>
        <v>2020</v>
      </c>
      <c r="G2253" t="str">
        <f t="shared" si="176"/>
        <v>Julio</v>
      </c>
      <c r="H2253" t="str">
        <f t="shared" si="177"/>
        <v>2</v>
      </c>
    </row>
    <row r="2254" spans="1:8" x14ac:dyDescent="0.3">
      <c r="A2254" t="str">
        <f t="shared" si="178"/>
        <v>Julio de 2020</v>
      </c>
      <c r="B2254" s="1" t="s">
        <v>4634</v>
      </c>
      <c r="C2254" s="1" t="str">
        <f t="shared" si="179"/>
        <v>Julio 3 de 2020</v>
      </c>
      <c r="D2254" s="3">
        <v>3660.18</v>
      </c>
      <c r="E2254" s="3">
        <v>-63.490000000000236</v>
      </c>
      <c r="F2254" t="str">
        <f t="shared" si="175"/>
        <v>2020</v>
      </c>
      <c r="G2254" t="str">
        <f t="shared" si="176"/>
        <v>Julio</v>
      </c>
      <c r="H2254" t="str">
        <f t="shared" si="177"/>
        <v>3</v>
      </c>
    </row>
    <row r="2255" spans="1:8" x14ac:dyDescent="0.3">
      <c r="A2255" t="str">
        <f t="shared" si="178"/>
        <v>Julio de 2020</v>
      </c>
      <c r="B2255" s="1" t="s">
        <v>4635</v>
      </c>
      <c r="C2255" s="1" t="str">
        <f t="shared" si="179"/>
        <v>Julio 4 de 2020</v>
      </c>
      <c r="D2255" s="3">
        <v>3645.9</v>
      </c>
      <c r="E2255" s="3">
        <v>-14.279999999999745</v>
      </c>
      <c r="F2255" t="str">
        <f t="shared" si="175"/>
        <v>2020</v>
      </c>
      <c r="G2255" t="str">
        <f t="shared" si="176"/>
        <v>Julio</v>
      </c>
      <c r="H2255" t="str">
        <f t="shared" si="177"/>
        <v>4</v>
      </c>
    </row>
    <row r="2256" spans="1:8" x14ac:dyDescent="0.3">
      <c r="A2256" t="str">
        <f t="shared" si="178"/>
        <v>Julio de 2020</v>
      </c>
      <c r="B2256" s="1" t="s">
        <v>4636</v>
      </c>
      <c r="C2256" s="1" t="str">
        <f t="shared" si="179"/>
        <v>Julio 5 de 2020</v>
      </c>
      <c r="D2256" s="3">
        <v>3645.9</v>
      </c>
      <c r="E2256" s="3">
        <v>0</v>
      </c>
      <c r="F2256" t="str">
        <f t="shared" si="175"/>
        <v>2020</v>
      </c>
      <c r="G2256" t="str">
        <f t="shared" si="176"/>
        <v>Julio</v>
      </c>
      <c r="H2256" t="str">
        <f t="shared" si="177"/>
        <v>5</v>
      </c>
    </row>
    <row r="2257" spans="1:8" x14ac:dyDescent="0.3">
      <c r="A2257" t="str">
        <f t="shared" si="178"/>
        <v>Julio de 2020</v>
      </c>
      <c r="B2257" s="1" t="s">
        <v>4637</v>
      </c>
      <c r="C2257" s="1" t="str">
        <f t="shared" si="179"/>
        <v>Julio 6 de 2020</v>
      </c>
      <c r="D2257" s="3">
        <v>3645.9</v>
      </c>
      <c r="E2257" s="3">
        <v>0</v>
      </c>
      <c r="F2257" t="str">
        <f t="shared" si="175"/>
        <v>2020</v>
      </c>
      <c r="G2257" t="str">
        <f t="shared" si="176"/>
        <v>Julio</v>
      </c>
      <c r="H2257" t="str">
        <f t="shared" si="177"/>
        <v>6</v>
      </c>
    </row>
    <row r="2258" spans="1:8" x14ac:dyDescent="0.3">
      <c r="A2258" t="str">
        <f t="shared" si="178"/>
        <v>Julio de 2020</v>
      </c>
      <c r="B2258" s="1" t="s">
        <v>4638</v>
      </c>
      <c r="C2258" s="1" t="str">
        <f t="shared" si="179"/>
        <v>Julio 7 de 2020</v>
      </c>
      <c r="D2258" s="3">
        <v>3633.32</v>
      </c>
      <c r="E2258" s="3">
        <v>-12.579999999999927</v>
      </c>
      <c r="F2258" t="str">
        <f t="shared" si="175"/>
        <v>2020</v>
      </c>
      <c r="G2258" t="str">
        <f t="shared" si="176"/>
        <v>Julio</v>
      </c>
      <c r="H2258" t="str">
        <f t="shared" si="177"/>
        <v>7</v>
      </c>
    </row>
    <row r="2259" spans="1:8" x14ac:dyDescent="0.3">
      <c r="A2259" t="str">
        <f t="shared" si="178"/>
        <v>Julio de 2020</v>
      </c>
      <c r="B2259" s="1" t="s">
        <v>4639</v>
      </c>
      <c r="C2259" s="1" t="str">
        <f t="shared" si="179"/>
        <v>Julio 8 de 2020</v>
      </c>
      <c r="D2259" s="3">
        <v>3631.54</v>
      </c>
      <c r="E2259" s="3">
        <v>-1.7800000000002001</v>
      </c>
      <c r="F2259" t="str">
        <f t="shared" si="175"/>
        <v>2020</v>
      </c>
      <c r="G2259" t="str">
        <f t="shared" si="176"/>
        <v>Julio</v>
      </c>
      <c r="H2259" t="str">
        <f t="shared" si="177"/>
        <v>8</v>
      </c>
    </row>
    <row r="2260" spans="1:8" x14ac:dyDescent="0.3">
      <c r="A2260" t="str">
        <f t="shared" si="178"/>
        <v>Julio de 2020</v>
      </c>
      <c r="B2260" s="1" t="s">
        <v>4640</v>
      </c>
      <c r="C2260" s="1" t="str">
        <f t="shared" si="179"/>
        <v>Julio 9 de 2020</v>
      </c>
      <c r="D2260" s="3">
        <v>3625.61</v>
      </c>
      <c r="E2260" s="3">
        <v>-5.9299999999998363</v>
      </c>
      <c r="F2260" t="str">
        <f t="shared" si="175"/>
        <v>2020</v>
      </c>
      <c r="G2260" t="str">
        <f t="shared" si="176"/>
        <v>Julio</v>
      </c>
      <c r="H2260" t="str">
        <f t="shared" si="177"/>
        <v>9</v>
      </c>
    </row>
    <row r="2261" spans="1:8" x14ac:dyDescent="0.3">
      <c r="A2261" t="str">
        <f t="shared" si="178"/>
        <v>Julio de 2020</v>
      </c>
      <c r="B2261" s="1" t="s">
        <v>4641</v>
      </c>
      <c r="C2261" s="1" t="str">
        <f t="shared" si="179"/>
        <v>Julio 10 de 2020</v>
      </c>
      <c r="D2261" s="3">
        <v>3633.42</v>
      </c>
      <c r="E2261" s="3">
        <v>7.8099999999999454</v>
      </c>
      <c r="F2261" t="str">
        <f t="shared" si="175"/>
        <v>2020</v>
      </c>
      <c r="G2261" t="str">
        <f t="shared" si="176"/>
        <v>Julio</v>
      </c>
      <c r="H2261" t="str">
        <f t="shared" si="177"/>
        <v>10</v>
      </c>
    </row>
    <row r="2262" spans="1:8" x14ac:dyDescent="0.3">
      <c r="A2262" t="str">
        <f t="shared" si="178"/>
        <v>Julio de 2020</v>
      </c>
      <c r="B2262" s="1" t="s">
        <v>4642</v>
      </c>
      <c r="C2262" s="1" t="str">
        <f t="shared" si="179"/>
        <v>Julio 11 de 2020</v>
      </c>
      <c r="D2262" s="3">
        <v>3615.75</v>
      </c>
      <c r="E2262" s="3">
        <v>-17.670000000000073</v>
      </c>
      <c r="F2262" t="str">
        <f t="shared" si="175"/>
        <v>2020</v>
      </c>
      <c r="G2262" t="str">
        <f t="shared" si="176"/>
        <v>Julio</v>
      </c>
      <c r="H2262" t="str">
        <f t="shared" si="177"/>
        <v>11</v>
      </c>
    </row>
    <row r="2263" spans="1:8" x14ac:dyDescent="0.3">
      <c r="A2263" t="str">
        <f t="shared" si="178"/>
        <v>Julio de 2020</v>
      </c>
      <c r="B2263" s="1" t="s">
        <v>4643</v>
      </c>
      <c r="C2263" s="1" t="str">
        <f t="shared" si="179"/>
        <v>Julio 12 de 2020</v>
      </c>
      <c r="D2263" s="3">
        <v>3615.75</v>
      </c>
      <c r="E2263" s="3">
        <v>0</v>
      </c>
      <c r="F2263" t="str">
        <f t="shared" si="175"/>
        <v>2020</v>
      </c>
      <c r="G2263" t="str">
        <f t="shared" si="176"/>
        <v>Julio</v>
      </c>
      <c r="H2263" t="str">
        <f t="shared" si="177"/>
        <v>12</v>
      </c>
    </row>
    <row r="2264" spans="1:8" x14ac:dyDescent="0.3">
      <c r="A2264" t="str">
        <f t="shared" si="178"/>
        <v>Julio de 2020</v>
      </c>
      <c r="B2264" s="1" t="s">
        <v>4644</v>
      </c>
      <c r="C2264" s="1" t="str">
        <f t="shared" si="179"/>
        <v>Julio 13 de 2020</v>
      </c>
      <c r="D2264" s="3">
        <v>3615.75</v>
      </c>
      <c r="E2264" s="3">
        <v>0</v>
      </c>
      <c r="F2264" t="str">
        <f t="shared" si="175"/>
        <v>2020</v>
      </c>
      <c r="G2264" t="str">
        <f t="shared" si="176"/>
        <v>Julio</v>
      </c>
      <c r="H2264" t="str">
        <f t="shared" si="177"/>
        <v>13</v>
      </c>
    </row>
    <row r="2265" spans="1:8" x14ac:dyDescent="0.3">
      <c r="A2265" t="str">
        <f t="shared" si="178"/>
        <v>Julio de 2020</v>
      </c>
      <c r="B2265" s="1" t="s">
        <v>4645</v>
      </c>
      <c r="C2265" s="1" t="str">
        <f t="shared" si="179"/>
        <v>Julio 14 de 2020</v>
      </c>
      <c r="D2265" s="3">
        <v>3617.22</v>
      </c>
      <c r="E2265" s="3">
        <v>1.4699999999997999</v>
      </c>
      <c r="F2265" t="str">
        <f t="shared" si="175"/>
        <v>2020</v>
      </c>
      <c r="G2265" t="str">
        <f t="shared" si="176"/>
        <v>Julio</v>
      </c>
      <c r="H2265" t="str">
        <f t="shared" si="177"/>
        <v>14</v>
      </c>
    </row>
    <row r="2266" spans="1:8" x14ac:dyDescent="0.3">
      <c r="A2266" t="str">
        <f t="shared" si="178"/>
        <v>Julio de 2020</v>
      </c>
      <c r="B2266" s="1" t="s">
        <v>4646</v>
      </c>
      <c r="C2266" s="1" t="str">
        <f t="shared" si="179"/>
        <v>Julio 15 de 2020</v>
      </c>
      <c r="D2266" s="3">
        <v>3638.22</v>
      </c>
      <c r="E2266" s="3">
        <v>21</v>
      </c>
      <c r="F2266" t="str">
        <f t="shared" si="175"/>
        <v>2020</v>
      </c>
      <c r="G2266" t="str">
        <f t="shared" si="176"/>
        <v>Julio</v>
      </c>
      <c r="H2266" t="str">
        <f t="shared" si="177"/>
        <v>15</v>
      </c>
    </row>
    <row r="2267" spans="1:8" x14ac:dyDescent="0.3">
      <c r="A2267" t="str">
        <f t="shared" si="178"/>
        <v>Julio de 2020</v>
      </c>
      <c r="B2267" s="1" t="s">
        <v>4647</v>
      </c>
      <c r="C2267" s="1" t="str">
        <f t="shared" si="179"/>
        <v>Julio 16 de 2020</v>
      </c>
      <c r="D2267" s="3">
        <v>3611.61</v>
      </c>
      <c r="E2267" s="3">
        <v>-26.609999999999673</v>
      </c>
      <c r="F2267" t="str">
        <f t="shared" si="175"/>
        <v>2020</v>
      </c>
      <c r="G2267" t="str">
        <f t="shared" si="176"/>
        <v>Julio</v>
      </c>
      <c r="H2267" t="str">
        <f t="shared" si="177"/>
        <v>16</v>
      </c>
    </row>
    <row r="2268" spans="1:8" x14ac:dyDescent="0.3">
      <c r="A2268" t="str">
        <f t="shared" si="178"/>
        <v>Julio de 2020</v>
      </c>
      <c r="B2268" s="1" t="s">
        <v>4648</v>
      </c>
      <c r="C2268" s="1" t="str">
        <f t="shared" si="179"/>
        <v>Julio 17 de 2020</v>
      </c>
      <c r="D2268" s="3">
        <v>3627.86</v>
      </c>
      <c r="E2268" s="3">
        <v>16.25</v>
      </c>
      <c r="F2268" t="str">
        <f t="shared" si="175"/>
        <v>2020</v>
      </c>
      <c r="G2268" t="str">
        <f t="shared" si="176"/>
        <v>Julio</v>
      </c>
      <c r="H2268" t="str">
        <f t="shared" si="177"/>
        <v>17</v>
      </c>
    </row>
    <row r="2269" spans="1:8" x14ac:dyDescent="0.3">
      <c r="A2269" t="str">
        <f t="shared" si="178"/>
        <v>Julio de 2020</v>
      </c>
      <c r="B2269" s="1" t="s">
        <v>4649</v>
      </c>
      <c r="C2269" s="1" t="str">
        <f t="shared" si="179"/>
        <v>Julio 18 de 2020</v>
      </c>
      <c r="D2269" s="3">
        <v>3651.93</v>
      </c>
      <c r="E2269" s="3">
        <v>24.069999999999709</v>
      </c>
      <c r="F2269" t="str">
        <f t="shared" si="175"/>
        <v>2020</v>
      </c>
      <c r="G2269" t="str">
        <f t="shared" si="176"/>
        <v>Julio</v>
      </c>
      <c r="H2269" t="str">
        <f t="shared" si="177"/>
        <v>18</v>
      </c>
    </row>
    <row r="2270" spans="1:8" x14ac:dyDescent="0.3">
      <c r="A2270" t="str">
        <f t="shared" si="178"/>
        <v>Julio de 2020</v>
      </c>
      <c r="B2270" s="1" t="s">
        <v>4650</v>
      </c>
      <c r="C2270" s="1" t="str">
        <f t="shared" si="179"/>
        <v>Julio 19 de 2020</v>
      </c>
      <c r="D2270" s="3">
        <v>3651.93</v>
      </c>
      <c r="E2270" s="3">
        <v>0</v>
      </c>
      <c r="F2270" t="str">
        <f t="shared" si="175"/>
        <v>2020</v>
      </c>
      <c r="G2270" t="str">
        <f t="shared" si="176"/>
        <v>Julio</v>
      </c>
      <c r="H2270" t="str">
        <f t="shared" si="177"/>
        <v>19</v>
      </c>
    </row>
    <row r="2271" spans="1:8" x14ac:dyDescent="0.3">
      <c r="A2271" t="str">
        <f t="shared" si="178"/>
        <v>Julio de 2020</v>
      </c>
      <c r="B2271" s="1" t="s">
        <v>4651</v>
      </c>
      <c r="C2271" s="1" t="str">
        <f t="shared" si="179"/>
        <v>Julio 20 de 2020</v>
      </c>
      <c r="D2271" s="3">
        <v>3651.93</v>
      </c>
      <c r="E2271" s="3">
        <v>0</v>
      </c>
      <c r="F2271" t="str">
        <f t="shared" si="175"/>
        <v>2020</v>
      </c>
      <c r="G2271" t="str">
        <f t="shared" si="176"/>
        <v>Julio</v>
      </c>
      <c r="H2271" t="str">
        <f t="shared" si="177"/>
        <v>20</v>
      </c>
    </row>
    <row r="2272" spans="1:8" x14ac:dyDescent="0.3">
      <c r="A2272" t="str">
        <f t="shared" si="178"/>
        <v>Julio de 2020</v>
      </c>
      <c r="B2272" s="1" t="s">
        <v>4652</v>
      </c>
      <c r="C2272" s="1" t="str">
        <f t="shared" si="179"/>
        <v>Julio 21 de 2020</v>
      </c>
      <c r="D2272" s="3">
        <v>3651.93</v>
      </c>
      <c r="E2272" s="3">
        <v>0</v>
      </c>
      <c r="F2272" t="str">
        <f t="shared" si="175"/>
        <v>2020</v>
      </c>
      <c r="G2272" t="str">
        <f t="shared" si="176"/>
        <v>Julio</v>
      </c>
      <c r="H2272" t="str">
        <f t="shared" si="177"/>
        <v>21</v>
      </c>
    </row>
    <row r="2273" spans="1:8" x14ac:dyDescent="0.3">
      <c r="A2273" t="str">
        <f t="shared" si="178"/>
        <v>Julio de 2020</v>
      </c>
      <c r="B2273" s="1" t="s">
        <v>4653</v>
      </c>
      <c r="C2273" s="1" t="str">
        <f t="shared" si="179"/>
        <v>Julio 22 de 2020</v>
      </c>
      <c r="D2273" s="3">
        <v>3628.2</v>
      </c>
      <c r="E2273" s="3">
        <v>-23.730000000000018</v>
      </c>
      <c r="F2273" t="str">
        <f t="shared" si="175"/>
        <v>2020</v>
      </c>
      <c r="G2273" t="str">
        <f t="shared" si="176"/>
        <v>Julio</v>
      </c>
      <c r="H2273" t="str">
        <f t="shared" si="177"/>
        <v>22</v>
      </c>
    </row>
    <row r="2274" spans="1:8" x14ac:dyDescent="0.3">
      <c r="A2274" t="str">
        <f t="shared" si="178"/>
        <v>Julio de 2020</v>
      </c>
      <c r="B2274" s="1" t="s">
        <v>4654</v>
      </c>
      <c r="C2274" s="1" t="str">
        <f t="shared" si="179"/>
        <v>Julio 23 de 2020</v>
      </c>
      <c r="D2274" s="3">
        <v>3627.28</v>
      </c>
      <c r="E2274" s="3">
        <v>-0.91999999999961801</v>
      </c>
      <c r="F2274" t="str">
        <f t="shared" si="175"/>
        <v>2020</v>
      </c>
      <c r="G2274" t="str">
        <f t="shared" si="176"/>
        <v>Julio</v>
      </c>
      <c r="H2274" t="str">
        <f t="shared" si="177"/>
        <v>23</v>
      </c>
    </row>
    <row r="2275" spans="1:8" x14ac:dyDescent="0.3">
      <c r="A2275" t="str">
        <f t="shared" si="178"/>
        <v>Julio de 2020</v>
      </c>
      <c r="B2275" s="1" t="s">
        <v>4655</v>
      </c>
      <c r="C2275" s="1" t="str">
        <f t="shared" si="179"/>
        <v>Julio 24 de 2020</v>
      </c>
      <c r="D2275" s="3">
        <v>3660.15</v>
      </c>
      <c r="E2275" s="3">
        <v>32.869999999999891</v>
      </c>
      <c r="F2275" t="str">
        <f t="shared" si="175"/>
        <v>2020</v>
      </c>
      <c r="G2275" t="str">
        <f t="shared" si="176"/>
        <v>Julio</v>
      </c>
      <c r="H2275" t="str">
        <f t="shared" si="177"/>
        <v>24</v>
      </c>
    </row>
    <row r="2276" spans="1:8" x14ac:dyDescent="0.3">
      <c r="A2276" t="str">
        <f t="shared" si="178"/>
        <v>Julio de 2020</v>
      </c>
      <c r="B2276" s="1" t="s">
        <v>4656</v>
      </c>
      <c r="C2276" s="1" t="str">
        <f t="shared" si="179"/>
        <v>Julio 25 de 2020</v>
      </c>
      <c r="D2276" s="3">
        <v>3690.8</v>
      </c>
      <c r="E2276" s="3">
        <v>30.650000000000091</v>
      </c>
      <c r="F2276" t="str">
        <f t="shared" si="175"/>
        <v>2020</v>
      </c>
      <c r="G2276" t="str">
        <f t="shared" si="176"/>
        <v>Julio</v>
      </c>
      <c r="H2276" t="str">
        <f t="shared" si="177"/>
        <v>25</v>
      </c>
    </row>
    <row r="2277" spans="1:8" x14ac:dyDescent="0.3">
      <c r="A2277" t="str">
        <f t="shared" si="178"/>
        <v>Julio de 2020</v>
      </c>
      <c r="B2277" s="1" t="s">
        <v>4657</v>
      </c>
      <c r="C2277" s="1" t="str">
        <f t="shared" si="179"/>
        <v>Julio 26 de 2020</v>
      </c>
      <c r="D2277" s="3">
        <v>3690.8</v>
      </c>
      <c r="E2277" s="3">
        <v>0</v>
      </c>
      <c r="F2277" t="str">
        <f t="shared" si="175"/>
        <v>2020</v>
      </c>
      <c r="G2277" t="str">
        <f t="shared" si="176"/>
        <v>Julio</v>
      </c>
      <c r="H2277" t="str">
        <f t="shared" si="177"/>
        <v>26</v>
      </c>
    </row>
    <row r="2278" spans="1:8" x14ac:dyDescent="0.3">
      <c r="A2278" t="str">
        <f t="shared" si="178"/>
        <v>Julio de 2020</v>
      </c>
      <c r="B2278" s="1" t="s">
        <v>4658</v>
      </c>
      <c r="C2278" s="1" t="str">
        <f t="shared" si="179"/>
        <v>Julio 27 de 2020</v>
      </c>
      <c r="D2278" s="3">
        <v>3690.8</v>
      </c>
      <c r="E2278" s="3">
        <v>0</v>
      </c>
      <c r="F2278" t="str">
        <f t="shared" si="175"/>
        <v>2020</v>
      </c>
      <c r="G2278" t="str">
        <f t="shared" si="176"/>
        <v>Julio</v>
      </c>
      <c r="H2278" t="str">
        <f t="shared" si="177"/>
        <v>27</v>
      </c>
    </row>
    <row r="2279" spans="1:8" x14ac:dyDescent="0.3">
      <c r="A2279" t="str">
        <f t="shared" si="178"/>
        <v>Julio de 2020</v>
      </c>
      <c r="B2279" s="1" t="s">
        <v>4659</v>
      </c>
      <c r="C2279" s="1" t="str">
        <f t="shared" si="179"/>
        <v>Julio 28 de 2020</v>
      </c>
      <c r="D2279" s="3">
        <v>3679.17</v>
      </c>
      <c r="E2279" s="3">
        <v>-11.630000000000109</v>
      </c>
      <c r="F2279" t="str">
        <f t="shared" si="175"/>
        <v>2020</v>
      </c>
      <c r="G2279" t="str">
        <f t="shared" si="176"/>
        <v>Julio</v>
      </c>
      <c r="H2279" t="str">
        <f t="shared" si="177"/>
        <v>28</v>
      </c>
    </row>
    <row r="2280" spans="1:8" x14ac:dyDescent="0.3">
      <c r="A2280" t="str">
        <f t="shared" si="178"/>
        <v>Julio de 2020</v>
      </c>
      <c r="B2280" s="1" t="s">
        <v>4660</v>
      </c>
      <c r="C2280" s="1" t="str">
        <f t="shared" si="179"/>
        <v>Julio 29 de 2020</v>
      </c>
      <c r="D2280" s="3">
        <v>3718.69</v>
      </c>
      <c r="E2280" s="3">
        <v>39.519999999999982</v>
      </c>
      <c r="F2280" t="str">
        <f t="shared" si="175"/>
        <v>2020</v>
      </c>
      <c r="G2280" t="str">
        <f t="shared" si="176"/>
        <v>Julio</v>
      </c>
      <c r="H2280" t="str">
        <f t="shared" si="177"/>
        <v>29</v>
      </c>
    </row>
    <row r="2281" spans="1:8" x14ac:dyDescent="0.3">
      <c r="A2281" t="str">
        <f t="shared" si="178"/>
        <v>Julio de 2020</v>
      </c>
      <c r="B2281" s="1" t="s">
        <v>4661</v>
      </c>
      <c r="C2281" s="1" t="str">
        <f t="shared" si="179"/>
        <v>Julio 30 de 2020</v>
      </c>
      <c r="D2281" s="3">
        <v>3716.89</v>
      </c>
      <c r="E2281" s="3">
        <v>-1.8000000000001819</v>
      </c>
      <c r="F2281" t="str">
        <f t="shared" si="175"/>
        <v>2020</v>
      </c>
      <c r="G2281" t="str">
        <f t="shared" si="176"/>
        <v>Julio</v>
      </c>
      <c r="H2281" t="str">
        <f t="shared" si="177"/>
        <v>30</v>
      </c>
    </row>
    <row r="2282" spans="1:8" x14ac:dyDescent="0.3">
      <c r="A2282" t="str">
        <f t="shared" si="178"/>
        <v>Julio de 2020</v>
      </c>
      <c r="B2282" s="1" t="s">
        <v>4662</v>
      </c>
      <c r="C2282" s="1" t="str">
        <f t="shared" si="179"/>
        <v>Julio 31 de 2020</v>
      </c>
      <c r="D2282" s="3">
        <v>3739.49</v>
      </c>
      <c r="E2282" s="3">
        <v>22.599999999999909</v>
      </c>
      <c r="F2282" t="str">
        <f t="shared" si="175"/>
        <v>2020</v>
      </c>
      <c r="G2282" t="str">
        <f t="shared" si="176"/>
        <v>Julio</v>
      </c>
      <c r="H2282" t="str">
        <f t="shared" si="177"/>
        <v>31</v>
      </c>
    </row>
    <row r="2283" spans="1:8" x14ac:dyDescent="0.3">
      <c r="A2283" t="str">
        <f t="shared" si="178"/>
        <v>Agosto de 2020</v>
      </c>
      <c r="B2283" s="1" t="s">
        <v>4663</v>
      </c>
      <c r="C2283" s="1" t="str">
        <f t="shared" si="179"/>
        <v>Agosto 1 de 2020</v>
      </c>
      <c r="D2283" s="3">
        <v>3733.08</v>
      </c>
      <c r="E2283" s="3">
        <v>-6.4099999999998545</v>
      </c>
      <c r="F2283" t="str">
        <f t="shared" si="175"/>
        <v>2020</v>
      </c>
      <c r="G2283" t="str">
        <f t="shared" si="176"/>
        <v>Agosto</v>
      </c>
      <c r="H2283" t="str">
        <f t="shared" si="177"/>
        <v>1</v>
      </c>
    </row>
    <row r="2284" spans="1:8" x14ac:dyDescent="0.3">
      <c r="A2284" t="str">
        <f t="shared" si="178"/>
        <v>Agosto de 2020</v>
      </c>
      <c r="B2284" s="1" t="s">
        <v>4664</v>
      </c>
      <c r="C2284" s="1" t="str">
        <f t="shared" si="179"/>
        <v>Agosto 2 de 2020</v>
      </c>
      <c r="D2284" s="3">
        <v>3733.08</v>
      </c>
      <c r="E2284" s="3">
        <v>0</v>
      </c>
      <c r="F2284" t="str">
        <f t="shared" si="175"/>
        <v>2020</v>
      </c>
      <c r="G2284" t="str">
        <f t="shared" si="176"/>
        <v>Agosto</v>
      </c>
      <c r="H2284" t="str">
        <f t="shared" si="177"/>
        <v>2</v>
      </c>
    </row>
    <row r="2285" spans="1:8" x14ac:dyDescent="0.3">
      <c r="A2285" t="str">
        <f t="shared" si="178"/>
        <v>Agosto de 2020</v>
      </c>
      <c r="B2285" s="1" t="s">
        <v>4665</v>
      </c>
      <c r="C2285" s="1" t="str">
        <f t="shared" si="179"/>
        <v>Agosto 3 de 2020</v>
      </c>
      <c r="D2285" s="3">
        <v>3733.08</v>
      </c>
      <c r="E2285" s="3">
        <v>0</v>
      </c>
      <c r="F2285" t="str">
        <f t="shared" si="175"/>
        <v>2020</v>
      </c>
      <c r="G2285" t="str">
        <f t="shared" si="176"/>
        <v>Agosto</v>
      </c>
      <c r="H2285" t="str">
        <f t="shared" si="177"/>
        <v>3</v>
      </c>
    </row>
    <row r="2286" spans="1:8" x14ac:dyDescent="0.3">
      <c r="A2286" t="str">
        <f t="shared" si="178"/>
        <v>Agosto de 2020</v>
      </c>
      <c r="B2286" s="1" t="s">
        <v>4666</v>
      </c>
      <c r="C2286" s="1" t="str">
        <f t="shared" si="179"/>
        <v>Agosto 4 de 2020</v>
      </c>
      <c r="D2286" s="3">
        <v>3768.39</v>
      </c>
      <c r="E2286" s="3">
        <v>35.309999999999945</v>
      </c>
      <c r="F2286" t="str">
        <f t="shared" si="175"/>
        <v>2020</v>
      </c>
      <c r="G2286" t="str">
        <f t="shared" si="176"/>
        <v>Agosto</v>
      </c>
      <c r="H2286" t="str">
        <f t="shared" si="177"/>
        <v>4</v>
      </c>
    </row>
    <row r="2287" spans="1:8" x14ac:dyDescent="0.3">
      <c r="A2287" t="str">
        <f t="shared" si="178"/>
        <v>Agosto de 2020</v>
      </c>
      <c r="B2287" s="1" t="s">
        <v>4667</v>
      </c>
      <c r="C2287" s="1" t="str">
        <f t="shared" si="179"/>
        <v>Agosto 5 de 2020</v>
      </c>
      <c r="D2287" s="3">
        <v>3792.98</v>
      </c>
      <c r="E2287" s="3">
        <v>24.590000000000146</v>
      </c>
      <c r="F2287" t="str">
        <f t="shared" si="175"/>
        <v>2020</v>
      </c>
      <c r="G2287" t="str">
        <f t="shared" si="176"/>
        <v>Agosto</v>
      </c>
      <c r="H2287" t="str">
        <f t="shared" si="177"/>
        <v>5</v>
      </c>
    </row>
    <row r="2288" spans="1:8" x14ac:dyDescent="0.3">
      <c r="A2288" t="str">
        <f t="shared" si="178"/>
        <v>Agosto de 2020</v>
      </c>
      <c r="B2288" s="1" t="s">
        <v>4668</v>
      </c>
      <c r="C2288" s="1" t="str">
        <f t="shared" si="179"/>
        <v>Agosto 6 de 2020</v>
      </c>
      <c r="D2288" s="3">
        <v>3775.95</v>
      </c>
      <c r="E2288" s="3">
        <v>-17.0300000000002</v>
      </c>
      <c r="F2288" t="str">
        <f t="shared" si="175"/>
        <v>2020</v>
      </c>
      <c r="G2288" t="str">
        <f t="shared" si="176"/>
        <v>Agosto</v>
      </c>
      <c r="H2288" t="str">
        <f t="shared" si="177"/>
        <v>6</v>
      </c>
    </row>
    <row r="2289" spans="1:8" x14ac:dyDescent="0.3">
      <c r="A2289" t="str">
        <f t="shared" si="178"/>
        <v>Agosto de 2020</v>
      </c>
      <c r="B2289" s="1" t="s">
        <v>4669</v>
      </c>
      <c r="C2289" s="1" t="str">
        <f t="shared" si="179"/>
        <v>Agosto 7 de 2020</v>
      </c>
      <c r="D2289" s="3">
        <v>3769.67</v>
      </c>
      <c r="E2289" s="3">
        <v>-6.2799999999997453</v>
      </c>
      <c r="F2289" t="str">
        <f t="shared" si="175"/>
        <v>2020</v>
      </c>
      <c r="G2289" t="str">
        <f t="shared" si="176"/>
        <v>Agosto</v>
      </c>
      <c r="H2289" t="str">
        <f t="shared" si="177"/>
        <v>7</v>
      </c>
    </row>
    <row r="2290" spans="1:8" x14ac:dyDescent="0.3">
      <c r="A2290" t="str">
        <f t="shared" si="178"/>
        <v>Agosto de 2020</v>
      </c>
      <c r="B2290" s="1" t="s">
        <v>4670</v>
      </c>
      <c r="C2290" s="1" t="str">
        <f t="shared" si="179"/>
        <v>Agosto 8 de 2020</v>
      </c>
      <c r="D2290" s="3">
        <v>3769.67</v>
      </c>
      <c r="E2290" s="3">
        <v>0</v>
      </c>
      <c r="F2290" t="str">
        <f t="shared" si="175"/>
        <v>2020</v>
      </c>
      <c r="G2290" t="str">
        <f t="shared" si="176"/>
        <v>Agosto</v>
      </c>
      <c r="H2290" t="str">
        <f t="shared" si="177"/>
        <v>8</v>
      </c>
    </row>
    <row r="2291" spans="1:8" x14ac:dyDescent="0.3">
      <c r="A2291" t="str">
        <f t="shared" si="178"/>
        <v>Agosto de 2020</v>
      </c>
      <c r="B2291" s="1" t="s">
        <v>4671</v>
      </c>
      <c r="C2291" s="1" t="str">
        <f t="shared" si="179"/>
        <v>Agosto 9 de 2020</v>
      </c>
      <c r="D2291" s="3">
        <v>3769.67</v>
      </c>
      <c r="E2291" s="3">
        <v>0</v>
      </c>
      <c r="F2291" t="str">
        <f t="shared" si="175"/>
        <v>2020</v>
      </c>
      <c r="G2291" t="str">
        <f t="shared" si="176"/>
        <v>Agosto</v>
      </c>
      <c r="H2291" t="str">
        <f t="shared" si="177"/>
        <v>9</v>
      </c>
    </row>
    <row r="2292" spans="1:8" x14ac:dyDescent="0.3">
      <c r="A2292" t="str">
        <f t="shared" si="178"/>
        <v>Agosto de 2020</v>
      </c>
      <c r="B2292" s="1" t="s">
        <v>4672</v>
      </c>
      <c r="C2292" s="1" t="str">
        <f t="shared" si="179"/>
        <v>Agosto 10 de 2020</v>
      </c>
      <c r="D2292" s="3">
        <v>3769.67</v>
      </c>
      <c r="E2292" s="3">
        <v>0</v>
      </c>
      <c r="F2292" t="str">
        <f t="shared" si="175"/>
        <v>2020</v>
      </c>
      <c r="G2292" t="str">
        <f t="shared" si="176"/>
        <v>Agosto</v>
      </c>
      <c r="H2292" t="str">
        <f t="shared" si="177"/>
        <v>10</v>
      </c>
    </row>
    <row r="2293" spans="1:8" x14ac:dyDescent="0.3">
      <c r="A2293" t="str">
        <f t="shared" si="178"/>
        <v>Agosto de 2020</v>
      </c>
      <c r="B2293" s="1" t="s">
        <v>4673</v>
      </c>
      <c r="C2293" s="1" t="str">
        <f t="shared" si="179"/>
        <v>Agosto 11 de 2020</v>
      </c>
      <c r="D2293" s="3">
        <v>3770.22</v>
      </c>
      <c r="E2293" s="3">
        <v>0.54999999999972715</v>
      </c>
      <c r="F2293" t="str">
        <f t="shared" si="175"/>
        <v>2020</v>
      </c>
      <c r="G2293" t="str">
        <f t="shared" si="176"/>
        <v>Agosto</v>
      </c>
      <c r="H2293" t="str">
        <f t="shared" si="177"/>
        <v>11</v>
      </c>
    </row>
    <row r="2294" spans="1:8" x14ac:dyDescent="0.3">
      <c r="A2294" t="str">
        <f t="shared" si="178"/>
        <v>Agosto de 2020</v>
      </c>
      <c r="B2294" s="1" t="s">
        <v>4674</v>
      </c>
      <c r="C2294" s="1" t="str">
        <f t="shared" si="179"/>
        <v>Agosto 12 de 2020</v>
      </c>
      <c r="D2294" s="3">
        <v>3749.3</v>
      </c>
      <c r="E2294" s="3">
        <v>-20.919999999999618</v>
      </c>
      <c r="F2294" t="str">
        <f t="shared" si="175"/>
        <v>2020</v>
      </c>
      <c r="G2294" t="str">
        <f t="shared" si="176"/>
        <v>Agosto</v>
      </c>
      <c r="H2294" t="str">
        <f t="shared" si="177"/>
        <v>12</v>
      </c>
    </row>
    <row r="2295" spans="1:8" x14ac:dyDescent="0.3">
      <c r="A2295" t="str">
        <f t="shared" si="178"/>
        <v>Agosto de 2020</v>
      </c>
      <c r="B2295" s="1" t="s">
        <v>4675</v>
      </c>
      <c r="C2295" s="1" t="str">
        <f t="shared" si="179"/>
        <v>Agosto 13 de 2020</v>
      </c>
      <c r="D2295" s="3">
        <v>3755.61</v>
      </c>
      <c r="E2295" s="3">
        <v>6.3099999999999454</v>
      </c>
      <c r="F2295" t="str">
        <f t="shared" si="175"/>
        <v>2020</v>
      </c>
      <c r="G2295" t="str">
        <f t="shared" si="176"/>
        <v>Agosto</v>
      </c>
      <c r="H2295" t="str">
        <f t="shared" si="177"/>
        <v>13</v>
      </c>
    </row>
    <row r="2296" spans="1:8" x14ac:dyDescent="0.3">
      <c r="A2296" t="str">
        <f t="shared" si="178"/>
        <v>Agosto de 2020</v>
      </c>
      <c r="B2296" s="1" t="s">
        <v>4676</v>
      </c>
      <c r="C2296" s="1" t="str">
        <f t="shared" si="179"/>
        <v>Agosto 14 de 2020</v>
      </c>
      <c r="D2296" s="3">
        <v>3767.05</v>
      </c>
      <c r="E2296" s="3">
        <v>11.440000000000055</v>
      </c>
      <c r="F2296" t="str">
        <f t="shared" si="175"/>
        <v>2020</v>
      </c>
      <c r="G2296" t="str">
        <f t="shared" si="176"/>
        <v>Agosto</v>
      </c>
      <c r="H2296" t="str">
        <f t="shared" si="177"/>
        <v>14</v>
      </c>
    </row>
    <row r="2297" spans="1:8" x14ac:dyDescent="0.3">
      <c r="A2297" t="str">
        <f t="shared" si="178"/>
        <v>Agosto de 2020</v>
      </c>
      <c r="B2297" s="1" t="s">
        <v>4677</v>
      </c>
      <c r="C2297" s="1" t="str">
        <f t="shared" si="179"/>
        <v>Agosto 15 de 2020</v>
      </c>
      <c r="D2297" s="3">
        <v>3783.15</v>
      </c>
      <c r="E2297" s="3">
        <v>16.099999999999909</v>
      </c>
      <c r="F2297" t="str">
        <f t="shared" si="175"/>
        <v>2020</v>
      </c>
      <c r="G2297" t="str">
        <f t="shared" si="176"/>
        <v>Agosto</v>
      </c>
      <c r="H2297" t="str">
        <f t="shared" si="177"/>
        <v>15</v>
      </c>
    </row>
    <row r="2298" spans="1:8" x14ac:dyDescent="0.3">
      <c r="A2298" t="str">
        <f t="shared" si="178"/>
        <v>Agosto de 2020</v>
      </c>
      <c r="B2298" s="1" t="s">
        <v>4678</v>
      </c>
      <c r="C2298" s="1" t="str">
        <f t="shared" si="179"/>
        <v>Agosto 16 de 2020</v>
      </c>
      <c r="D2298" s="3">
        <v>3783.15</v>
      </c>
      <c r="E2298" s="3">
        <v>0</v>
      </c>
      <c r="F2298" t="str">
        <f t="shared" si="175"/>
        <v>2020</v>
      </c>
      <c r="G2298" t="str">
        <f t="shared" si="176"/>
        <v>Agosto</v>
      </c>
      <c r="H2298" t="str">
        <f t="shared" si="177"/>
        <v>16</v>
      </c>
    </row>
    <row r="2299" spans="1:8" x14ac:dyDescent="0.3">
      <c r="A2299" t="str">
        <f t="shared" si="178"/>
        <v>Agosto de 2020</v>
      </c>
      <c r="B2299" s="1" t="s">
        <v>4679</v>
      </c>
      <c r="C2299" s="1" t="str">
        <f t="shared" si="179"/>
        <v>Agosto 17 de 2020</v>
      </c>
      <c r="D2299" s="3">
        <v>3783.15</v>
      </c>
      <c r="E2299" s="3">
        <v>0</v>
      </c>
      <c r="F2299" t="str">
        <f t="shared" si="175"/>
        <v>2020</v>
      </c>
      <c r="G2299" t="str">
        <f t="shared" si="176"/>
        <v>Agosto</v>
      </c>
      <c r="H2299" t="str">
        <f t="shared" si="177"/>
        <v>17</v>
      </c>
    </row>
    <row r="2300" spans="1:8" x14ac:dyDescent="0.3">
      <c r="A2300" t="str">
        <f t="shared" si="178"/>
        <v>Agosto de 2020</v>
      </c>
      <c r="B2300" s="1" t="s">
        <v>4680</v>
      </c>
      <c r="C2300" s="1" t="str">
        <f t="shared" si="179"/>
        <v>Agosto 18 de 2020</v>
      </c>
      <c r="D2300" s="3">
        <v>3783.15</v>
      </c>
      <c r="E2300" s="3">
        <v>0</v>
      </c>
      <c r="F2300" t="str">
        <f t="shared" si="175"/>
        <v>2020</v>
      </c>
      <c r="G2300" t="str">
        <f t="shared" si="176"/>
        <v>Agosto</v>
      </c>
      <c r="H2300" t="str">
        <f t="shared" si="177"/>
        <v>18</v>
      </c>
    </row>
    <row r="2301" spans="1:8" x14ac:dyDescent="0.3">
      <c r="A2301" t="str">
        <f t="shared" si="178"/>
        <v>Agosto de 2020</v>
      </c>
      <c r="B2301" s="1" t="s">
        <v>4681</v>
      </c>
      <c r="C2301" s="1" t="str">
        <f t="shared" si="179"/>
        <v>Agosto 19 de 2020</v>
      </c>
      <c r="D2301" s="3">
        <v>3783.15</v>
      </c>
      <c r="E2301" s="3">
        <v>0</v>
      </c>
      <c r="F2301" t="str">
        <f t="shared" si="175"/>
        <v>2020</v>
      </c>
      <c r="G2301" t="str">
        <f t="shared" si="176"/>
        <v>Agosto</v>
      </c>
      <c r="H2301" t="str">
        <f t="shared" si="177"/>
        <v>19</v>
      </c>
    </row>
    <row r="2302" spans="1:8" x14ac:dyDescent="0.3">
      <c r="A2302" t="str">
        <f t="shared" si="178"/>
        <v>Agosto de 2020</v>
      </c>
      <c r="B2302" s="1" t="s">
        <v>4682</v>
      </c>
      <c r="C2302" s="1" t="str">
        <f t="shared" si="179"/>
        <v>Agosto 20 de 2020</v>
      </c>
      <c r="D2302" s="3">
        <v>3766.73</v>
      </c>
      <c r="E2302" s="3">
        <v>-16.420000000000073</v>
      </c>
      <c r="F2302" t="str">
        <f t="shared" si="175"/>
        <v>2020</v>
      </c>
      <c r="G2302" t="str">
        <f t="shared" si="176"/>
        <v>Agosto</v>
      </c>
      <c r="H2302" t="str">
        <f t="shared" si="177"/>
        <v>20</v>
      </c>
    </row>
    <row r="2303" spans="1:8" x14ac:dyDescent="0.3">
      <c r="A2303" t="str">
        <f t="shared" si="178"/>
        <v>Agosto de 2020</v>
      </c>
      <c r="B2303" s="1" t="s">
        <v>4683</v>
      </c>
      <c r="C2303" s="1" t="str">
        <f t="shared" si="179"/>
        <v>Agosto 21 de 2020</v>
      </c>
      <c r="D2303" s="3">
        <v>3792.13</v>
      </c>
      <c r="E2303" s="3">
        <v>25.400000000000091</v>
      </c>
      <c r="F2303" t="str">
        <f t="shared" si="175"/>
        <v>2020</v>
      </c>
      <c r="G2303" t="str">
        <f t="shared" si="176"/>
        <v>Agosto</v>
      </c>
      <c r="H2303" t="str">
        <f t="shared" si="177"/>
        <v>21</v>
      </c>
    </row>
    <row r="2304" spans="1:8" x14ac:dyDescent="0.3">
      <c r="A2304" t="str">
        <f t="shared" si="178"/>
        <v>Agosto de 2020</v>
      </c>
      <c r="B2304" s="1" t="s">
        <v>4684</v>
      </c>
      <c r="C2304" s="1" t="str">
        <f t="shared" si="179"/>
        <v>Agosto 22 de 2020</v>
      </c>
      <c r="D2304" s="3">
        <v>3827.27</v>
      </c>
      <c r="E2304" s="3">
        <v>35.139999999999873</v>
      </c>
      <c r="F2304" t="str">
        <f t="shared" si="175"/>
        <v>2020</v>
      </c>
      <c r="G2304" t="str">
        <f t="shared" si="176"/>
        <v>Agosto</v>
      </c>
      <c r="H2304" t="str">
        <f t="shared" si="177"/>
        <v>22</v>
      </c>
    </row>
    <row r="2305" spans="1:8" x14ac:dyDescent="0.3">
      <c r="A2305" t="str">
        <f t="shared" si="178"/>
        <v>Agosto de 2020</v>
      </c>
      <c r="B2305" s="1" t="s">
        <v>4685</v>
      </c>
      <c r="C2305" s="1" t="str">
        <f t="shared" si="179"/>
        <v>Agosto 23 de 2020</v>
      </c>
      <c r="D2305" s="3">
        <v>3827.27</v>
      </c>
      <c r="E2305" s="3">
        <v>0</v>
      </c>
      <c r="F2305" t="str">
        <f t="shared" si="175"/>
        <v>2020</v>
      </c>
      <c r="G2305" t="str">
        <f t="shared" si="176"/>
        <v>Agosto</v>
      </c>
      <c r="H2305" t="str">
        <f t="shared" si="177"/>
        <v>23</v>
      </c>
    </row>
    <row r="2306" spans="1:8" x14ac:dyDescent="0.3">
      <c r="A2306" t="str">
        <f t="shared" si="178"/>
        <v>Agosto de 2020</v>
      </c>
      <c r="B2306" s="1" t="s">
        <v>4686</v>
      </c>
      <c r="C2306" s="1" t="str">
        <f t="shared" si="179"/>
        <v>Agosto 24 de 2020</v>
      </c>
      <c r="D2306" s="3">
        <v>3827.27</v>
      </c>
      <c r="E2306" s="3">
        <v>0</v>
      </c>
      <c r="F2306" t="str">
        <f t="shared" ref="F2306:F2369" si="180">RIGHT(B2306,4)</f>
        <v>2020</v>
      </c>
      <c r="G2306" t="str">
        <f t="shared" ref="G2306:G2369" si="181">MID(B2306,FIND(" ",B2306,1)+1,FIND(" ",B2306,FIND(" ",B2306,1)+1)-FIND(" ",B2306,1)-1)</f>
        <v>Agosto</v>
      </c>
      <c r="H2306" t="str">
        <f t="shared" ref="H2306:H2369" si="182">MID(B2306,1,FIND(" ",B2306,1)-1)</f>
        <v>24</v>
      </c>
    </row>
    <row r="2307" spans="1:8" x14ac:dyDescent="0.3">
      <c r="A2307" t="str">
        <f t="shared" ref="A2307:A2370" si="183">_xlfn.CONCAT(G2307," de ",F2307)</f>
        <v>Agosto de 2020</v>
      </c>
      <c r="B2307" s="1" t="s">
        <v>4687</v>
      </c>
      <c r="C2307" s="1" t="str">
        <f t="shared" ref="C2307:C2370" si="184">_xlfn.CONCAT(G2307," ",H2307," de ",F2307)</f>
        <v>Agosto 25 de 2020</v>
      </c>
      <c r="D2307" s="3">
        <v>3843.69</v>
      </c>
      <c r="E2307" s="3">
        <v>16.420000000000073</v>
      </c>
      <c r="F2307" t="str">
        <f t="shared" si="180"/>
        <v>2020</v>
      </c>
      <c r="G2307" t="str">
        <f t="shared" si="181"/>
        <v>Agosto</v>
      </c>
      <c r="H2307" t="str">
        <f t="shared" si="182"/>
        <v>25</v>
      </c>
    </row>
    <row r="2308" spans="1:8" x14ac:dyDescent="0.3">
      <c r="A2308" t="str">
        <f t="shared" si="183"/>
        <v>Agosto de 2020</v>
      </c>
      <c r="B2308" s="1" t="s">
        <v>4688</v>
      </c>
      <c r="C2308" s="1" t="str">
        <f t="shared" si="184"/>
        <v>Agosto 26 de 2020</v>
      </c>
      <c r="D2308" s="3">
        <v>3867.32</v>
      </c>
      <c r="E2308" s="3">
        <v>23.630000000000109</v>
      </c>
      <c r="F2308" t="str">
        <f t="shared" si="180"/>
        <v>2020</v>
      </c>
      <c r="G2308" t="str">
        <f t="shared" si="181"/>
        <v>Agosto</v>
      </c>
      <c r="H2308" t="str">
        <f t="shared" si="182"/>
        <v>26</v>
      </c>
    </row>
    <row r="2309" spans="1:8" x14ac:dyDescent="0.3">
      <c r="A2309" t="str">
        <f t="shared" si="183"/>
        <v>Agosto de 2020</v>
      </c>
      <c r="B2309" s="1" t="s">
        <v>4689</v>
      </c>
      <c r="C2309" s="1" t="str">
        <f t="shared" si="184"/>
        <v>Agosto 27 de 2020</v>
      </c>
      <c r="D2309" s="3">
        <v>3846.64</v>
      </c>
      <c r="E2309" s="3">
        <v>-20.680000000000291</v>
      </c>
      <c r="F2309" t="str">
        <f t="shared" si="180"/>
        <v>2020</v>
      </c>
      <c r="G2309" t="str">
        <f t="shared" si="181"/>
        <v>Agosto</v>
      </c>
      <c r="H2309" t="str">
        <f t="shared" si="182"/>
        <v>27</v>
      </c>
    </row>
    <row r="2310" spans="1:8" x14ac:dyDescent="0.3">
      <c r="A2310" t="str">
        <f t="shared" si="183"/>
        <v>Agosto de 2020</v>
      </c>
      <c r="B2310" s="1" t="s">
        <v>4690</v>
      </c>
      <c r="C2310" s="1" t="str">
        <f t="shared" si="184"/>
        <v>Agosto 28 de 2020</v>
      </c>
      <c r="D2310" s="3">
        <v>3820.17</v>
      </c>
      <c r="E2310" s="3">
        <v>-26.4699999999998</v>
      </c>
      <c r="F2310" t="str">
        <f t="shared" si="180"/>
        <v>2020</v>
      </c>
      <c r="G2310" t="str">
        <f t="shared" si="181"/>
        <v>Agosto</v>
      </c>
      <c r="H2310" t="str">
        <f t="shared" si="182"/>
        <v>28</v>
      </c>
    </row>
    <row r="2311" spans="1:8" x14ac:dyDescent="0.3">
      <c r="A2311" t="str">
        <f t="shared" si="183"/>
        <v>Agosto de 2020</v>
      </c>
      <c r="B2311" s="1" t="s">
        <v>4691</v>
      </c>
      <c r="C2311" s="1" t="str">
        <f t="shared" si="184"/>
        <v>Agosto 29 de 2020</v>
      </c>
      <c r="D2311" s="3">
        <v>3760.38</v>
      </c>
      <c r="E2311" s="3">
        <v>-59.789999999999964</v>
      </c>
      <c r="F2311" t="str">
        <f t="shared" si="180"/>
        <v>2020</v>
      </c>
      <c r="G2311" t="str">
        <f t="shared" si="181"/>
        <v>Agosto</v>
      </c>
      <c r="H2311" t="str">
        <f t="shared" si="182"/>
        <v>29</v>
      </c>
    </row>
    <row r="2312" spans="1:8" x14ac:dyDescent="0.3">
      <c r="A2312" t="str">
        <f t="shared" si="183"/>
        <v>Agosto de 2020</v>
      </c>
      <c r="B2312" s="1" t="s">
        <v>4692</v>
      </c>
      <c r="C2312" s="1" t="str">
        <f t="shared" si="184"/>
        <v>Agosto 30 de 2020</v>
      </c>
      <c r="D2312" s="3">
        <v>3760.38</v>
      </c>
      <c r="E2312" s="3">
        <v>0</v>
      </c>
      <c r="F2312" t="str">
        <f t="shared" si="180"/>
        <v>2020</v>
      </c>
      <c r="G2312" t="str">
        <f t="shared" si="181"/>
        <v>Agosto</v>
      </c>
      <c r="H2312" t="str">
        <f t="shared" si="182"/>
        <v>30</v>
      </c>
    </row>
    <row r="2313" spans="1:8" x14ac:dyDescent="0.3">
      <c r="A2313" t="str">
        <f t="shared" si="183"/>
        <v>Agosto de 2020</v>
      </c>
      <c r="B2313" s="1" t="s">
        <v>4693</v>
      </c>
      <c r="C2313" s="1" t="str">
        <f t="shared" si="184"/>
        <v>Agosto 31 de 2020</v>
      </c>
      <c r="D2313" s="3">
        <v>3760.38</v>
      </c>
      <c r="E2313" s="3">
        <v>0</v>
      </c>
      <c r="F2313" t="str">
        <f t="shared" si="180"/>
        <v>2020</v>
      </c>
      <c r="G2313" t="str">
        <f t="shared" si="181"/>
        <v>Agosto</v>
      </c>
      <c r="H2313" t="str">
        <f t="shared" si="182"/>
        <v>31</v>
      </c>
    </row>
    <row r="2314" spans="1:8" ht="28.8" x14ac:dyDescent="0.3">
      <c r="A2314" t="str">
        <f t="shared" si="183"/>
        <v>Septiembre de 2020</v>
      </c>
      <c r="B2314" s="1" t="s">
        <v>4694</v>
      </c>
      <c r="C2314" s="1" t="str">
        <f t="shared" si="184"/>
        <v>Septiembre 1 de 2020</v>
      </c>
      <c r="D2314" s="3">
        <v>3745.41</v>
      </c>
      <c r="E2314" s="3">
        <v>-14.970000000000255</v>
      </c>
      <c r="F2314" t="str">
        <f t="shared" si="180"/>
        <v>2020</v>
      </c>
      <c r="G2314" t="str">
        <f t="shared" si="181"/>
        <v>Septiembre</v>
      </c>
      <c r="H2314" t="str">
        <f t="shared" si="182"/>
        <v>1</v>
      </c>
    </row>
    <row r="2315" spans="1:8" ht="28.8" x14ac:dyDescent="0.3">
      <c r="A2315" t="str">
        <f t="shared" si="183"/>
        <v>Septiembre de 2020</v>
      </c>
      <c r="B2315" s="1" t="s">
        <v>4695</v>
      </c>
      <c r="C2315" s="1" t="str">
        <f t="shared" si="184"/>
        <v>Septiembre 2 de 2020</v>
      </c>
      <c r="D2315" s="3">
        <v>3683.28</v>
      </c>
      <c r="E2315" s="3">
        <v>-62.129999999999654</v>
      </c>
      <c r="F2315" t="str">
        <f t="shared" si="180"/>
        <v>2020</v>
      </c>
      <c r="G2315" t="str">
        <f t="shared" si="181"/>
        <v>Septiembre</v>
      </c>
      <c r="H2315" t="str">
        <f t="shared" si="182"/>
        <v>2</v>
      </c>
    </row>
    <row r="2316" spans="1:8" ht="28.8" x14ac:dyDescent="0.3">
      <c r="A2316" t="str">
        <f t="shared" si="183"/>
        <v>Septiembre de 2020</v>
      </c>
      <c r="B2316" s="1" t="s">
        <v>4696</v>
      </c>
      <c r="C2316" s="1" t="str">
        <f t="shared" si="184"/>
        <v>Septiembre 3 de 2020</v>
      </c>
      <c r="D2316" s="3">
        <v>3653.7</v>
      </c>
      <c r="E2316" s="3">
        <v>-29.580000000000382</v>
      </c>
      <c r="F2316" t="str">
        <f t="shared" si="180"/>
        <v>2020</v>
      </c>
      <c r="G2316" t="str">
        <f t="shared" si="181"/>
        <v>Septiembre</v>
      </c>
      <c r="H2316" t="str">
        <f t="shared" si="182"/>
        <v>3</v>
      </c>
    </row>
    <row r="2317" spans="1:8" ht="28.8" x14ac:dyDescent="0.3">
      <c r="A2317" t="str">
        <f t="shared" si="183"/>
        <v>Septiembre de 2020</v>
      </c>
      <c r="B2317" s="1" t="s">
        <v>4697</v>
      </c>
      <c r="C2317" s="1" t="str">
        <f t="shared" si="184"/>
        <v>Septiembre 4 de 2020</v>
      </c>
      <c r="D2317" s="3">
        <v>3653.23</v>
      </c>
      <c r="E2317" s="3">
        <v>-0.46999999999979991</v>
      </c>
      <c r="F2317" t="str">
        <f t="shared" si="180"/>
        <v>2020</v>
      </c>
      <c r="G2317" t="str">
        <f t="shared" si="181"/>
        <v>Septiembre</v>
      </c>
      <c r="H2317" t="str">
        <f t="shared" si="182"/>
        <v>4</v>
      </c>
    </row>
    <row r="2318" spans="1:8" ht="28.8" x14ac:dyDescent="0.3">
      <c r="A2318" t="str">
        <f t="shared" si="183"/>
        <v>Septiembre de 2020</v>
      </c>
      <c r="B2318" s="1" t="s">
        <v>4698</v>
      </c>
      <c r="C2318" s="1" t="str">
        <f t="shared" si="184"/>
        <v>Septiembre 5 de 2020</v>
      </c>
      <c r="D2318" s="3">
        <v>3702.62</v>
      </c>
      <c r="E2318" s="3">
        <v>49.389999999999873</v>
      </c>
      <c r="F2318" t="str">
        <f t="shared" si="180"/>
        <v>2020</v>
      </c>
      <c r="G2318" t="str">
        <f t="shared" si="181"/>
        <v>Septiembre</v>
      </c>
      <c r="H2318" t="str">
        <f t="shared" si="182"/>
        <v>5</v>
      </c>
    </row>
    <row r="2319" spans="1:8" ht="28.8" x14ac:dyDescent="0.3">
      <c r="A2319" t="str">
        <f t="shared" si="183"/>
        <v>Septiembre de 2020</v>
      </c>
      <c r="B2319" s="1" t="s">
        <v>4699</v>
      </c>
      <c r="C2319" s="1" t="str">
        <f t="shared" si="184"/>
        <v>Septiembre 6 de 2020</v>
      </c>
      <c r="D2319" s="3">
        <v>3702.62</v>
      </c>
      <c r="E2319" s="3">
        <v>0</v>
      </c>
      <c r="F2319" t="str">
        <f t="shared" si="180"/>
        <v>2020</v>
      </c>
      <c r="G2319" t="str">
        <f t="shared" si="181"/>
        <v>Septiembre</v>
      </c>
      <c r="H2319" t="str">
        <f t="shared" si="182"/>
        <v>6</v>
      </c>
    </row>
    <row r="2320" spans="1:8" ht="28.8" x14ac:dyDescent="0.3">
      <c r="A2320" t="str">
        <f t="shared" si="183"/>
        <v>Septiembre de 2020</v>
      </c>
      <c r="B2320" s="1" t="s">
        <v>4700</v>
      </c>
      <c r="C2320" s="1" t="str">
        <f t="shared" si="184"/>
        <v>Septiembre 7 de 2020</v>
      </c>
      <c r="D2320" s="3">
        <v>3702.62</v>
      </c>
      <c r="E2320" s="3">
        <v>0</v>
      </c>
      <c r="F2320" t="str">
        <f t="shared" si="180"/>
        <v>2020</v>
      </c>
      <c r="G2320" t="str">
        <f t="shared" si="181"/>
        <v>Septiembre</v>
      </c>
      <c r="H2320" t="str">
        <f t="shared" si="182"/>
        <v>7</v>
      </c>
    </row>
    <row r="2321" spans="1:8" ht="28.8" x14ac:dyDescent="0.3">
      <c r="A2321" t="str">
        <f t="shared" si="183"/>
        <v>Septiembre de 2020</v>
      </c>
      <c r="B2321" s="1" t="s">
        <v>4701</v>
      </c>
      <c r="C2321" s="1" t="str">
        <f t="shared" si="184"/>
        <v>Septiembre 8 de 2020</v>
      </c>
      <c r="D2321" s="3">
        <v>3702.62</v>
      </c>
      <c r="E2321" s="3">
        <v>0</v>
      </c>
      <c r="F2321" t="str">
        <f t="shared" si="180"/>
        <v>2020</v>
      </c>
      <c r="G2321" t="str">
        <f t="shared" si="181"/>
        <v>Septiembre</v>
      </c>
      <c r="H2321" t="str">
        <f t="shared" si="182"/>
        <v>8</v>
      </c>
    </row>
    <row r="2322" spans="1:8" ht="28.8" x14ac:dyDescent="0.3">
      <c r="A2322" t="str">
        <f t="shared" si="183"/>
        <v>Septiembre de 2020</v>
      </c>
      <c r="B2322" s="1" t="s">
        <v>4702</v>
      </c>
      <c r="C2322" s="1" t="str">
        <f t="shared" si="184"/>
        <v>Septiembre 9 de 2020</v>
      </c>
      <c r="D2322" s="3">
        <v>3757.21</v>
      </c>
      <c r="E2322" s="3">
        <v>54.590000000000146</v>
      </c>
      <c r="F2322" t="str">
        <f t="shared" si="180"/>
        <v>2020</v>
      </c>
      <c r="G2322" t="str">
        <f t="shared" si="181"/>
        <v>Septiembre</v>
      </c>
      <c r="H2322" t="str">
        <f t="shared" si="182"/>
        <v>9</v>
      </c>
    </row>
    <row r="2323" spans="1:8" ht="28.8" x14ac:dyDescent="0.3">
      <c r="A2323" t="str">
        <f t="shared" si="183"/>
        <v>Septiembre de 2020</v>
      </c>
      <c r="B2323" s="1" t="s">
        <v>4703</v>
      </c>
      <c r="C2323" s="1" t="str">
        <f t="shared" si="184"/>
        <v>Septiembre 10 de 2020</v>
      </c>
      <c r="D2323" s="3">
        <v>3717.25</v>
      </c>
      <c r="E2323" s="3">
        <v>-39.960000000000036</v>
      </c>
      <c r="F2323" t="str">
        <f t="shared" si="180"/>
        <v>2020</v>
      </c>
      <c r="G2323" t="str">
        <f t="shared" si="181"/>
        <v>Septiembre</v>
      </c>
      <c r="H2323" t="str">
        <f t="shared" si="182"/>
        <v>10</v>
      </c>
    </row>
    <row r="2324" spans="1:8" ht="28.8" x14ac:dyDescent="0.3">
      <c r="A2324" t="str">
        <f t="shared" si="183"/>
        <v>Septiembre de 2020</v>
      </c>
      <c r="B2324" s="1" t="s">
        <v>4704</v>
      </c>
      <c r="C2324" s="1" t="str">
        <f t="shared" si="184"/>
        <v>Septiembre 11 de 2020</v>
      </c>
      <c r="D2324" s="3">
        <v>3700.28</v>
      </c>
      <c r="E2324" s="3">
        <v>-16.9699999999998</v>
      </c>
      <c r="F2324" t="str">
        <f t="shared" si="180"/>
        <v>2020</v>
      </c>
      <c r="G2324" t="str">
        <f t="shared" si="181"/>
        <v>Septiembre</v>
      </c>
      <c r="H2324" t="str">
        <f t="shared" si="182"/>
        <v>11</v>
      </c>
    </row>
    <row r="2325" spans="1:8" ht="28.8" x14ac:dyDescent="0.3">
      <c r="A2325" t="str">
        <f t="shared" si="183"/>
        <v>Septiembre de 2020</v>
      </c>
      <c r="B2325" s="1" t="s">
        <v>4705</v>
      </c>
      <c r="C2325" s="1" t="str">
        <f t="shared" si="184"/>
        <v>Septiembre 12 de 2020</v>
      </c>
      <c r="D2325" s="3">
        <v>3709</v>
      </c>
      <c r="E2325" s="3">
        <v>8.7199999999997999</v>
      </c>
      <c r="F2325" t="str">
        <f t="shared" si="180"/>
        <v>2020</v>
      </c>
      <c r="G2325" t="str">
        <f t="shared" si="181"/>
        <v>Septiembre</v>
      </c>
      <c r="H2325" t="str">
        <f t="shared" si="182"/>
        <v>12</v>
      </c>
    </row>
    <row r="2326" spans="1:8" ht="28.8" x14ac:dyDescent="0.3">
      <c r="A2326" t="str">
        <f t="shared" si="183"/>
        <v>Septiembre de 2020</v>
      </c>
      <c r="B2326" s="1" t="s">
        <v>4706</v>
      </c>
      <c r="C2326" s="1" t="str">
        <f t="shared" si="184"/>
        <v>Septiembre 13 de 2020</v>
      </c>
      <c r="D2326" s="3">
        <v>3709</v>
      </c>
      <c r="E2326" s="3">
        <v>0</v>
      </c>
      <c r="F2326" t="str">
        <f t="shared" si="180"/>
        <v>2020</v>
      </c>
      <c r="G2326" t="str">
        <f t="shared" si="181"/>
        <v>Septiembre</v>
      </c>
      <c r="H2326" t="str">
        <f t="shared" si="182"/>
        <v>13</v>
      </c>
    </row>
    <row r="2327" spans="1:8" ht="28.8" x14ac:dyDescent="0.3">
      <c r="A2327" t="str">
        <f t="shared" si="183"/>
        <v>Septiembre de 2020</v>
      </c>
      <c r="B2327" s="1" t="s">
        <v>4707</v>
      </c>
      <c r="C2327" s="1" t="str">
        <f t="shared" si="184"/>
        <v>Septiembre 14 de 2020</v>
      </c>
      <c r="D2327" s="3">
        <v>3709</v>
      </c>
      <c r="E2327" s="3">
        <v>0</v>
      </c>
      <c r="F2327" t="str">
        <f t="shared" si="180"/>
        <v>2020</v>
      </c>
      <c r="G2327" t="str">
        <f t="shared" si="181"/>
        <v>Septiembre</v>
      </c>
      <c r="H2327" t="str">
        <f t="shared" si="182"/>
        <v>14</v>
      </c>
    </row>
    <row r="2328" spans="1:8" ht="28.8" x14ac:dyDescent="0.3">
      <c r="A2328" t="str">
        <f t="shared" si="183"/>
        <v>Septiembre de 2020</v>
      </c>
      <c r="B2328" s="1" t="s">
        <v>4708</v>
      </c>
      <c r="C2328" s="1" t="str">
        <f t="shared" si="184"/>
        <v>Septiembre 15 de 2020</v>
      </c>
      <c r="D2328" s="3">
        <v>3697</v>
      </c>
      <c r="E2328" s="3">
        <v>-12</v>
      </c>
      <c r="F2328" t="str">
        <f t="shared" si="180"/>
        <v>2020</v>
      </c>
      <c r="G2328" t="str">
        <f t="shared" si="181"/>
        <v>Septiembre</v>
      </c>
      <c r="H2328" t="str">
        <f t="shared" si="182"/>
        <v>15</v>
      </c>
    </row>
    <row r="2329" spans="1:8" ht="28.8" x14ac:dyDescent="0.3">
      <c r="A2329" t="str">
        <f t="shared" si="183"/>
        <v>Septiembre de 2020</v>
      </c>
      <c r="B2329" s="1" t="s">
        <v>4709</v>
      </c>
      <c r="C2329" s="1" t="str">
        <f t="shared" si="184"/>
        <v>Septiembre 16 de 2020</v>
      </c>
      <c r="D2329" s="3">
        <v>3697</v>
      </c>
      <c r="E2329" s="3">
        <v>0</v>
      </c>
      <c r="F2329" t="str">
        <f t="shared" si="180"/>
        <v>2020</v>
      </c>
      <c r="G2329" t="str">
        <f t="shared" si="181"/>
        <v>Septiembre</v>
      </c>
      <c r="H2329" t="str">
        <f t="shared" si="182"/>
        <v>16</v>
      </c>
    </row>
    <row r="2330" spans="1:8" ht="28.8" x14ac:dyDescent="0.3">
      <c r="A2330" t="str">
        <f t="shared" si="183"/>
        <v>Septiembre de 2020</v>
      </c>
      <c r="B2330" s="1" t="s">
        <v>4710</v>
      </c>
      <c r="C2330" s="1" t="str">
        <f t="shared" si="184"/>
        <v>Septiembre 17 de 2020</v>
      </c>
      <c r="D2330" s="3">
        <v>3697</v>
      </c>
      <c r="E2330" s="3">
        <v>0</v>
      </c>
      <c r="F2330" t="str">
        <f t="shared" si="180"/>
        <v>2020</v>
      </c>
      <c r="G2330" t="str">
        <f t="shared" si="181"/>
        <v>Septiembre</v>
      </c>
      <c r="H2330" t="str">
        <f t="shared" si="182"/>
        <v>17</v>
      </c>
    </row>
    <row r="2331" spans="1:8" ht="28.8" x14ac:dyDescent="0.3">
      <c r="A2331" t="str">
        <f t="shared" si="183"/>
        <v>Septiembre de 2020</v>
      </c>
      <c r="B2331" s="1" t="s">
        <v>4711</v>
      </c>
      <c r="C2331" s="1" t="str">
        <f t="shared" si="184"/>
        <v>Septiembre 18 de 2020</v>
      </c>
      <c r="D2331" s="3">
        <v>3683.49</v>
      </c>
      <c r="E2331" s="3">
        <v>-13.510000000000218</v>
      </c>
      <c r="F2331" t="str">
        <f t="shared" si="180"/>
        <v>2020</v>
      </c>
      <c r="G2331" t="str">
        <f t="shared" si="181"/>
        <v>Septiembre</v>
      </c>
      <c r="H2331" t="str">
        <f t="shared" si="182"/>
        <v>18</v>
      </c>
    </row>
    <row r="2332" spans="1:8" ht="28.8" x14ac:dyDescent="0.3">
      <c r="A2332" t="str">
        <f t="shared" si="183"/>
        <v>Septiembre de 2020</v>
      </c>
      <c r="B2332" s="1" t="s">
        <v>4712</v>
      </c>
      <c r="C2332" s="1" t="str">
        <f t="shared" si="184"/>
        <v>Septiembre 19 de 2020</v>
      </c>
      <c r="D2332" s="3">
        <v>3725.37</v>
      </c>
      <c r="E2332" s="3">
        <v>41.880000000000109</v>
      </c>
      <c r="F2332" t="str">
        <f t="shared" si="180"/>
        <v>2020</v>
      </c>
      <c r="G2332" t="str">
        <f t="shared" si="181"/>
        <v>Septiembre</v>
      </c>
      <c r="H2332" t="str">
        <f t="shared" si="182"/>
        <v>19</v>
      </c>
    </row>
    <row r="2333" spans="1:8" ht="28.8" x14ac:dyDescent="0.3">
      <c r="A2333" t="str">
        <f t="shared" si="183"/>
        <v>Septiembre de 2020</v>
      </c>
      <c r="B2333" s="1" t="s">
        <v>4713</v>
      </c>
      <c r="C2333" s="1" t="str">
        <f t="shared" si="184"/>
        <v>Septiembre 20 de 2020</v>
      </c>
      <c r="D2333" s="3">
        <v>3725.37</v>
      </c>
      <c r="E2333" s="3">
        <v>0</v>
      </c>
      <c r="F2333" t="str">
        <f t="shared" si="180"/>
        <v>2020</v>
      </c>
      <c r="G2333" t="str">
        <f t="shared" si="181"/>
        <v>Septiembre</v>
      </c>
      <c r="H2333" t="str">
        <f t="shared" si="182"/>
        <v>20</v>
      </c>
    </row>
    <row r="2334" spans="1:8" ht="28.8" x14ac:dyDescent="0.3">
      <c r="A2334" t="str">
        <f t="shared" si="183"/>
        <v>Septiembre de 2020</v>
      </c>
      <c r="B2334" s="1" t="s">
        <v>4714</v>
      </c>
      <c r="C2334" s="1" t="str">
        <f t="shared" si="184"/>
        <v>Septiembre 21 de 2020</v>
      </c>
      <c r="D2334" s="3">
        <v>3725.37</v>
      </c>
      <c r="E2334" s="3">
        <v>0</v>
      </c>
      <c r="F2334" t="str">
        <f t="shared" si="180"/>
        <v>2020</v>
      </c>
      <c r="G2334" t="str">
        <f t="shared" si="181"/>
        <v>Septiembre</v>
      </c>
      <c r="H2334" t="str">
        <f t="shared" si="182"/>
        <v>21</v>
      </c>
    </row>
    <row r="2335" spans="1:8" ht="28.8" x14ac:dyDescent="0.3">
      <c r="A2335" t="str">
        <f t="shared" si="183"/>
        <v>Septiembre de 2020</v>
      </c>
      <c r="B2335" s="1" t="s">
        <v>4715</v>
      </c>
      <c r="C2335" s="1" t="str">
        <f t="shared" si="184"/>
        <v>Septiembre 22 de 2020</v>
      </c>
      <c r="D2335" s="3">
        <v>3790.54</v>
      </c>
      <c r="E2335" s="3">
        <v>65.170000000000073</v>
      </c>
      <c r="F2335" t="str">
        <f t="shared" si="180"/>
        <v>2020</v>
      </c>
      <c r="G2335" t="str">
        <f t="shared" si="181"/>
        <v>Septiembre</v>
      </c>
      <c r="H2335" t="str">
        <f t="shared" si="182"/>
        <v>22</v>
      </c>
    </row>
    <row r="2336" spans="1:8" ht="28.8" x14ac:dyDescent="0.3">
      <c r="A2336" t="str">
        <f t="shared" si="183"/>
        <v>Septiembre de 2020</v>
      </c>
      <c r="B2336" s="1" t="s">
        <v>4716</v>
      </c>
      <c r="C2336" s="1" t="str">
        <f t="shared" si="184"/>
        <v>Septiembre 23 de 2020</v>
      </c>
      <c r="D2336" s="3">
        <v>3813.3</v>
      </c>
      <c r="E2336" s="3">
        <v>22.760000000000218</v>
      </c>
      <c r="F2336" t="str">
        <f t="shared" si="180"/>
        <v>2020</v>
      </c>
      <c r="G2336" t="str">
        <f t="shared" si="181"/>
        <v>Septiembre</v>
      </c>
      <c r="H2336" t="str">
        <f t="shared" si="182"/>
        <v>23</v>
      </c>
    </row>
    <row r="2337" spans="1:8" ht="28.8" x14ac:dyDescent="0.3">
      <c r="A2337" t="str">
        <f t="shared" si="183"/>
        <v>Septiembre de 2020</v>
      </c>
      <c r="B2337" s="1" t="s">
        <v>4717</v>
      </c>
      <c r="C2337" s="1" t="str">
        <f t="shared" si="184"/>
        <v>Septiembre 24 de 2020</v>
      </c>
      <c r="D2337" s="3">
        <v>3863.6</v>
      </c>
      <c r="E2337" s="3">
        <v>50.299999999999727</v>
      </c>
      <c r="F2337" t="str">
        <f t="shared" si="180"/>
        <v>2020</v>
      </c>
      <c r="G2337" t="str">
        <f t="shared" si="181"/>
        <v>Septiembre</v>
      </c>
      <c r="H2337" t="str">
        <f t="shared" si="182"/>
        <v>24</v>
      </c>
    </row>
    <row r="2338" spans="1:8" ht="28.8" x14ac:dyDescent="0.3">
      <c r="A2338" t="str">
        <f t="shared" si="183"/>
        <v>Septiembre de 2020</v>
      </c>
      <c r="B2338" s="1" t="s">
        <v>4718</v>
      </c>
      <c r="C2338" s="1" t="str">
        <f t="shared" si="184"/>
        <v>Septiembre 25 de 2020</v>
      </c>
      <c r="D2338" s="3">
        <v>3873.8</v>
      </c>
      <c r="E2338" s="3">
        <v>10.200000000000273</v>
      </c>
      <c r="F2338" t="str">
        <f t="shared" si="180"/>
        <v>2020</v>
      </c>
      <c r="G2338" t="str">
        <f t="shared" si="181"/>
        <v>Septiembre</v>
      </c>
      <c r="H2338" t="str">
        <f t="shared" si="182"/>
        <v>25</v>
      </c>
    </row>
    <row r="2339" spans="1:8" ht="28.8" x14ac:dyDescent="0.3">
      <c r="A2339" t="str">
        <f t="shared" si="183"/>
        <v>Septiembre de 2020</v>
      </c>
      <c r="B2339" s="1" t="s">
        <v>4719</v>
      </c>
      <c r="C2339" s="1" t="str">
        <f t="shared" si="184"/>
        <v>Septiembre 26 de 2020</v>
      </c>
      <c r="D2339" s="3">
        <v>3867.81</v>
      </c>
      <c r="E2339" s="3">
        <v>-5.9900000000002365</v>
      </c>
      <c r="F2339" t="str">
        <f t="shared" si="180"/>
        <v>2020</v>
      </c>
      <c r="G2339" t="str">
        <f t="shared" si="181"/>
        <v>Septiembre</v>
      </c>
      <c r="H2339" t="str">
        <f t="shared" si="182"/>
        <v>26</v>
      </c>
    </row>
    <row r="2340" spans="1:8" ht="28.8" x14ac:dyDescent="0.3">
      <c r="A2340" t="str">
        <f t="shared" si="183"/>
        <v>Septiembre de 2020</v>
      </c>
      <c r="B2340" s="1" t="s">
        <v>4720</v>
      </c>
      <c r="C2340" s="1" t="str">
        <f t="shared" si="184"/>
        <v>Septiembre 27 de 2020</v>
      </c>
      <c r="D2340" s="3">
        <v>3867.81</v>
      </c>
      <c r="E2340" s="3">
        <v>0</v>
      </c>
      <c r="F2340" t="str">
        <f t="shared" si="180"/>
        <v>2020</v>
      </c>
      <c r="G2340" t="str">
        <f t="shared" si="181"/>
        <v>Septiembre</v>
      </c>
      <c r="H2340" t="str">
        <f t="shared" si="182"/>
        <v>27</v>
      </c>
    </row>
    <row r="2341" spans="1:8" ht="28.8" x14ac:dyDescent="0.3">
      <c r="A2341" t="str">
        <f t="shared" si="183"/>
        <v>Septiembre de 2020</v>
      </c>
      <c r="B2341" s="1" t="s">
        <v>4721</v>
      </c>
      <c r="C2341" s="1" t="str">
        <f t="shared" si="184"/>
        <v>Septiembre 28 de 2020</v>
      </c>
      <c r="D2341" s="3">
        <v>3867.81</v>
      </c>
      <c r="E2341" s="3">
        <v>0</v>
      </c>
      <c r="F2341" t="str">
        <f t="shared" si="180"/>
        <v>2020</v>
      </c>
      <c r="G2341" t="str">
        <f t="shared" si="181"/>
        <v>Septiembre</v>
      </c>
      <c r="H2341" t="str">
        <f t="shared" si="182"/>
        <v>28</v>
      </c>
    </row>
    <row r="2342" spans="1:8" ht="28.8" x14ac:dyDescent="0.3">
      <c r="A2342" t="str">
        <f t="shared" si="183"/>
        <v>Septiembre de 2020</v>
      </c>
      <c r="B2342" s="1" t="s">
        <v>4722</v>
      </c>
      <c r="C2342" s="1" t="str">
        <f t="shared" si="184"/>
        <v>Septiembre 29 de 2020</v>
      </c>
      <c r="D2342" s="3">
        <v>3859.9</v>
      </c>
      <c r="E2342" s="3">
        <v>-7.9099999999998545</v>
      </c>
      <c r="F2342" t="str">
        <f t="shared" si="180"/>
        <v>2020</v>
      </c>
      <c r="G2342" t="str">
        <f t="shared" si="181"/>
        <v>Septiembre</v>
      </c>
      <c r="H2342" t="str">
        <f t="shared" si="182"/>
        <v>29</v>
      </c>
    </row>
    <row r="2343" spans="1:8" ht="28.8" x14ac:dyDescent="0.3">
      <c r="A2343" t="str">
        <f t="shared" si="183"/>
        <v>Septiembre de 2020</v>
      </c>
      <c r="B2343" s="1" t="s">
        <v>4723</v>
      </c>
      <c r="C2343" s="1" t="str">
        <f t="shared" si="184"/>
        <v>Septiembre 30 de 2020</v>
      </c>
      <c r="D2343" s="3">
        <v>3878.94</v>
      </c>
      <c r="E2343" s="3">
        <v>19.039999999999964</v>
      </c>
      <c r="F2343" t="str">
        <f t="shared" si="180"/>
        <v>2020</v>
      </c>
      <c r="G2343" t="str">
        <f t="shared" si="181"/>
        <v>Septiembre</v>
      </c>
      <c r="H2343" t="str">
        <f t="shared" si="182"/>
        <v>30</v>
      </c>
    </row>
    <row r="2344" spans="1:8" ht="28.8" x14ac:dyDescent="0.3">
      <c r="A2344" t="str">
        <f t="shared" si="183"/>
        <v>Octubre de 2020</v>
      </c>
      <c r="B2344" s="1" t="s">
        <v>4724</v>
      </c>
      <c r="C2344" s="1" t="str">
        <f t="shared" si="184"/>
        <v>Octubre 1 de 2020</v>
      </c>
      <c r="D2344" s="3">
        <v>3865.47</v>
      </c>
      <c r="E2344" s="3">
        <v>-13.470000000000255</v>
      </c>
      <c r="F2344" t="str">
        <f t="shared" si="180"/>
        <v>2020</v>
      </c>
      <c r="G2344" t="str">
        <f t="shared" si="181"/>
        <v>Octubre</v>
      </c>
      <c r="H2344" t="str">
        <f t="shared" si="182"/>
        <v>1</v>
      </c>
    </row>
    <row r="2345" spans="1:8" ht="28.8" x14ac:dyDescent="0.3">
      <c r="A2345" t="str">
        <f t="shared" si="183"/>
        <v>Octubre de 2020</v>
      </c>
      <c r="B2345" s="1" t="s">
        <v>4725</v>
      </c>
      <c r="C2345" s="1" t="str">
        <f t="shared" si="184"/>
        <v>Octubre 2 de 2020</v>
      </c>
      <c r="D2345" s="3">
        <v>3842.34</v>
      </c>
      <c r="E2345" s="3">
        <v>-23.129999999999654</v>
      </c>
      <c r="F2345" t="str">
        <f t="shared" si="180"/>
        <v>2020</v>
      </c>
      <c r="G2345" t="str">
        <f t="shared" si="181"/>
        <v>Octubre</v>
      </c>
      <c r="H2345" t="str">
        <f t="shared" si="182"/>
        <v>2</v>
      </c>
    </row>
    <row r="2346" spans="1:8" ht="28.8" x14ac:dyDescent="0.3">
      <c r="A2346" t="str">
        <f t="shared" si="183"/>
        <v>Octubre de 2020</v>
      </c>
      <c r="B2346" s="1" t="s">
        <v>4726</v>
      </c>
      <c r="C2346" s="1" t="str">
        <f t="shared" si="184"/>
        <v>Octubre 3 de 2020</v>
      </c>
      <c r="D2346" s="3">
        <v>3881.8</v>
      </c>
      <c r="E2346" s="3">
        <v>39.460000000000036</v>
      </c>
      <c r="F2346" t="str">
        <f t="shared" si="180"/>
        <v>2020</v>
      </c>
      <c r="G2346" t="str">
        <f t="shared" si="181"/>
        <v>Octubre</v>
      </c>
      <c r="H2346" t="str">
        <f t="shared" si="182"/>
        <v>3</v>
      </c>
    </row>
    <row r="2347" spans="1:8" ht="28.8" x14ac:dyDescent="0.3">
      <c r="A2347" t="str">
        <f t="shared" si="183"/>
        <v>Octubre de 2020</v>
      </c>
      <c r="B2347" s="1" t="s">
        <v>4727</v>
      </c>
      <c r="C2347" s="1" t="str">
        <f t="shared" si="184"/>
        <v>Octubre 4 de 2020</v>
      </c>
      <c r="D2347" s="3">
        <v>3881.8</v>
      </c>
      <c r="E2347" s="3">
        <v>0</v>
      </c>
      <c r="F2347" t="str">
        <f t="shared" si="180"/>
        <v>2020</v>
      </c>
      <c r="G2347" t="str">
        <f t="shared" si="181"/>
        <v>Octubre</v>
      </c>
      <c r="H2347" t="str">
        <f t="shared" si="182"/>
        <v>4</v>
      </c>
    </row>
    <row r="2348" spans="1:8" ht="28.8" x14ac:dyDescent="0.3">
      <c r="A2348" t="str">
        <f t="shared" si="183"/>
        <v>Octubre de 2020</v>
      </c>
      <c r="B2348" s="1" t="s">
        <v>4728</v>
      </c>
      <c r="C2348" s="1" t="str">
        <f t="shared" si="184"/>
        <v>Octubre 5 de 2020</v>
      </c>
      <c r="D2348" s="3">
        <v>3881.8</v>
      </c>
      <c r="E2348" s="3">
        <v>0</v>
      </c>
      <c r="F2348" t="str">
        <f t="shared" si="180"/>
        <v>2020</v>
      </c>
      <c r="G2348" t="str">
        <f t="shared" si="181"/>
        <v>Octubre</v>
      </c>
      <c r="H2348" t="str">
        <f t="shared" si="182"/>
        <v>5</v>
      </c>
    </row>
    <row r="2349" spans="1:8" ht="28.8" x14ac:dyDescent="0.3">
      <c r="A2349" t="str">
        <f t="shared" si="183"/>
        <v>Octubre de 2020</v>
      </c>
      <c r="B2349" s="1" t="s">
        <v>4729</v>
      </c>
      <c r="C2349" s="1" t="str">
        <f t="shared" si="184"/>
        <v>Octubre 6 de 2020</v>
      </c>
      <c r="D2349" s="3">
        <v>3843.75</v>
      </c>
      <c r="E2349" s="3">
        <v>-38.050000000000182</v>
      </c>
      <c r="F2349" t="str">
        <f t="shared" si="180"/>
        <v>2020</v>
      </c>
      <c r="G2349" t="str">
        <f t="shared" si="181"/>
        <v>Octubre</v>
      </c>
      <c r="H2349" t="str">
        <f t="shared" si="182"/>
        <v>6</v>
      </c>
    </row>
    <row r="2350" spans="1:8" ht="28.8" x14ac:dyDescent="0.3">
      <c r="A2350" t="str">
        <f t="shared" si="183"/>
        <v>Octubre de 2020</v>
      </c>
      <c r="B2350" s="1" t="s">
        <v>4730</v>
      </c>
      <c r="C2350" s="1" t="str">
        <f t="shared" si="184"/>
        <v>Octubre 7 de 2020</v>
      </c>
      <c r="D2350" s="3">
        <v>3826.77</v>
      </c>
      <c r="E2350" s="3">
        <v>-16.980000000000018</v>
      </c>
      <c r="F2350" t="str">
        <f t="shared" si="180"/>
        <v>2020</v>
      </c>
      <c r="G2350" t="str">
        <f t="shared" si="181"/>
        <v>Octubre</v>
      </c>
      <c r="H2350" t="str">
        <f t="shared" si="182"/>
        <v>7</v>
      </c>
    </row>
    <row r="2351" spans="1:8" ht="28.8" x14ac:dyDescent="0.3">
      <c r="A2351" t="str">
        <f t="shared" si="183"/>
        <v>Octubre de 2020</v>
      </c>
      <c r="B2351" s="1" t="s">
        <v>4731</v>
      </c>
      <c r="C2351" s="1" t="str">
        <f t="shared" si="184"/>
        <v>Octubre 8 de 2020</v>
      </c>
      <c r="D2351" s="3">
        <v>3837.79</v>
      </c>
      <c r="E2351" s="3">
        <v>11.019999999999982</v>
      </c>
      <c r="F2351" t="str">
        <f t="shared" si="180"/>
        <v>2020</v>
      </c>
      <c r="G2351" t="str">
        <f t="shared" si="181"/>
        <v>Octubre</v>
      </c>
      <c r="H2351" t="str">
        <f t="shared" si="182"/>
        <v>8</v>
      </c>
    </row>
    <row r="2352" spans="1:8" ht="28.8" x14ac:dyDescent="0.3">
      <c r="A2352" t="str">
        <f t="shared" si="183"/>
        <v>Octubre de 2020</v>
      </c>
      <c r="B2352" s="1" t="s">
        <v>4732</v>
      </c>
      <c r="C2352" s="1" t="str">
        <f t="shared" si="184"/>
        <v>Octubre 9 de 2020</v>
      </c>
      <c r="D2352" s="3">
        <v>3839.73</v>
      </c>
      <c r="E2352" s="3">
        <v>1.9400000000000546</v>
      </c>
      <c r="F2352" t="str">
        <f t="shared" si="180"/>
        <v>2020</v>
      </c>
      <c r="G2352" t="str">
        <f t="shared" si="181"/>
        <v>Octubre</v>
      </c>
      <c r="H2352" t="str">
        <f t="shared" si="182"/>
        <v>9</v>
      </c>
    </row>
    <row r="2353" spans="1:8" ht="28.8" x14ac:dyDescent="0.3">
      <c r="A2353" t="str">
        <f t="shared" si="183"/>
        <v>Octubre de 2020</v>
      </c>
      <c r="B2353" s="1" t="s">
        <v>4733</v>
      </c>
      <c r="C2353" s="1" t="str">
        <f t="shared" si="184"/>
        <v>Octubre 12 de 2020</v>
      </c>
      <c r="D2353" s="3">
        <v>3824.25</v>
      </c>
      <c r="E2353" s="3">
        <v>-15.480000000000018</v>
      </c>
      <c r="F2353" t="str">
        <f t="shared" si="180"/>
        <v>2020</v>
      </c>
      <c r="G2353" t="str">
        <f t="shared" si="181"/>
        <v>Octubre</v>
      </c>
      <c r="H2353" t="str">
        <f t="shared" si="182"/>
        <v>12</v>
      </c>
    </row>
    <row r="2354" spans="1:8" ht="28.8" x14ac:dyDescent="0.3">
      <c r="A2354" t="str">
        <f t="shared" si="183"/>
        <v>Octubre de 2020</v>
      </c>
      <c r="B2354" s="1" t="s">
        <v>4734</v>
      </c>
      <c r="C2354" s="1" t="str">
        <f t="shared" si="184"/>
        <v>Octubre 13 de 2020</v>
      </c>
      <c r="D2354" s="3">
        <v>3824.25</v>
      </c>
      <c r="E2354" s="3">
        <v>0</v>
      </c>
      <c r="F2354" t="str">
        <f t="shared" si="180"/>
        <v>2020</v>
      </c>
      <c r="G2354" t="str">
        <f t="shared" si="181"/>
        <v>Octubre</v>
      </c>
      <c r="H2354" t="str">
        <f t="shared" si="182"/>
        <v>13</v>
      </c>
    </row>
    <row r="2355" spans="1:8" ht="28.8" x14ac:dyDescent="0.3">
      <c r="A2355" t="str">
        <f t="shared" si="183"/>
        <v>Octubre de 2020</v>
      </c>
      <c r="B2355" s="1" t="s">
        <v>4735</v>
      </c>
      <c r="C2355" s="1" t="str">
        <f t="shared" si="184"/>
        <v>Octubre 14 de 2020</v>
      </c>
      <c r="D2355" s="3">
        <v>3856.32</v>
      </c>
      <c r="E2355" s="3">
        <v>32.070000000000164</v>
      </c>
      <c r="F2355" t="str">
        <f t="shared" si="180"/>
        <v>2020</v>
      </c>
      <c r="G2355" t="str">
        <f t="shared" si="181"/>
        <v>Octubre</v>
      </c>
      <c r="H2355" t="str">
        <f t="shared" si="182"/>
        <v>14</v>
      </c>
    </row>
    <row r="2356" spans="1:8" ht="28.8" x14ac:dyDescent="0.3">
      <c r="A2356" t="str">
        <f t="shared" si="183"/>
        <v>Octubre de 2020</v>
      </c>
      <c r="B2356" s="1" t="s">
        <v>4736</v>
      </c>
      <c r="C2356" s="1" t="str">
        <f t="shared" si="184"/>
        <v>Octubre 15 de 2020</v>
      </c>
      <c r="D2356" s="3">
        <v>3843.59</v>
      </c>
      <c r="E2356" s="3">
        <v>-12.730000000000018</v>
      </c>
      <c r="F2356" t="str">
        <f t="shared" si="180"/>
        <v>2020</v>
      </c>
      <c r="G2356" t="str">
        <f t="shared" si="181"/>
        <v>Octubre</v>
      </c>
      <c r="H2356" t="str">
        <f t="shared" si="182"/>
        <v>15</v>
      </c>
    </row>
    <row r="2357" spans="1:8" ht="28.8" x14ac:dyDescent="0.3">
      <c r="A2357" t="str">
        <f t="shared" si="183"/>
        <v>Octubre de 2020</v>
      </c>
      <c r="B2357" s="1" t="s">
        <v>4737</v>
      </c>
      <c r="C2357" s="1" t="str">
        <f t="shared" si="184"/>
        <v>Octubre 16 de 2020</v>
      </c>
      <c r="D2357" s="3">
        <v>3854.47</v>
      </c>
      <c r="E2357" s="3">
        <v>10.879999999999654</v>
      </c>
      <c r="F2357" t="str">
        <f t="shared" si="180"/>
        <v>2020</v>
      </c>
      <c r="G2357" t="str">
        <f t="shared" si="181"/>
        <v>Octubre</v>
      </c>
      <c r="H2357" t="str">
        <f t="shared" si="182"/>
        <v>16</v>
      </c>
    </row>
    <row r="2358" spans="1:8" ht="28.8" x14ac:dyDescent="0.3">
      <c r="A2358" t="str">
        <f t="shared" si="183"/>
        <v>Octubre de 2020</v>
      </c>
      <c r="B2358" s="1" t="s">
        <v>4738</v>
      </c>
      <c r="C2358" s="1" t="str">
        <f t="shared" si="184"/>
        <v>Octubre 17 de 2020</v>
      </c>
      <c r="D2358" s="3">
        <v>3846.48</v>
      </c>
      <c r="E2358" s="3">
        <v>-7.9899999999997817</v>
      </c>
      <c r="F2358" t="str">
        <f t="shared" si="180"/>
        <v>2020</v>
      </c>
      <c r="G2358" t="str">
        <f t="shared" si="181"/>
        <v>Octubre</v>
      </c>
      <c r="H2358" t="str">
        <f t="shared" si="182"/>
        <v>17</v>
      </c>
    </row>
    <row r="2359" spans="1:8" ht="28.8" x14ac:dyDescent="0.3">
      <c r="A2359" t="str">
        <f t="shared" si="183"/>
        <v>Octubre de 2020</v>
      </c>
      <c r="B2359" s="1" t="s">
        <v>4739</v>
      </c>
      <c r="C2359" s="1" t="str">
        <f t="shared" si="184"/>
        <v>Octubre 18 de 2020</v>
      </c>
      <c r="D2359" s="3">
        <v>3846.48</v>
      </c>
      <c r="E2359" s="3">
        <v>0</v>
      </c>
      <c r="F2359" t="str">
        <f t="shared" si="180"/>
        <v>2020</v>
      </c>
      <c r="G2359" t="str">
        <f t="shared" si="181"/>
        <v>Octubre</v>
      </c>
      <c r="H2359" t="str">
        <f t="shared" si="182"/>
        <v>18</v>
      </c>
    </row>
    <row r="2360" spans="1:8" ht="28.8" x14ac:dyDescent="0.3">
      <c r="A2360" t="str">
        <f t="shared" si="183"/>
        <v>Octubre de 2020</v>
      </c>
      <c r="B2360" s="1" t="s">
        <v>4740</v>
      </c>
      <c r="C2360" s="1" t="str">
        <f t="shared" si="184"/>
        <v>Octubre 19 de 2020</v>
      </c>
      <c r="D2360" s="3">
        <v>3846.48</v>
      </c>
      <c r="E2360" s="3">
        <v>0</v>
      </c>
      <c r="F2360" t="str">
        <f t="shared" si="180"/>
        <v>2020</v>
      </c>
      <c r="G2360" t="str">
        <f t="shared" si="181"/>
        <v>Octubre</v>
      </c>
      <c r="H2360" t="str">
        <f t="shared" si="182"/>
        <v>19</v>
      </c>
    </row>
    <row r="2361" spans="1:8" ht="28.8" x14ac:dyDescent="0.3">
      <c r="A2361" t="str">
        <f t="shared" si="183"/>
        <v>Octubre de 2020</v>
      </c>
      <c r="B2361" s="1" t="s">
        <v>4741</v>
      </c>
      <c r="C2361" s="1" t="str">
        <f t="shared" si="184"/>
        <v>Octubre 20 de 2020</v>
      </c>
      <c r="D2361" s="3">
        <v>3842.76</v>
      </c>
      <c r="E2361" s="3">
        <v>-3.7199999999997999</v>
      </c>
      <c r="F2361" t="str">
        <f t="shared" si="180"/>
        <v>2020</v>
      </c>
      <c r="G2361" t="str">
        <f t="shared" si="181"/>
        <v>Octubre</v>
      </c>
      <c r="H2361" t="str">
        <f t="shared" si="182"/>
        <v>20</v>
      </c>
    </row>
    <row r="2362" spans="1:8" ht="28.8" x14ac:dyDescent="0.3">
      <c r="A2362" t="str">
        <f t="shared" si="183"/>
        <v>Octubre de 2020</v>
      </c>
      <c r="B2362" s="1" t="s">
        <v>4742</v>
      </c>
      <c r="C2362" s="1" t="str">
        <f t="shared" si="184"/>
        <v>Octubre 21 de 2020</v>
      </c>
      <c r="D2362" s="3">
        <v>3830.79</v>
      </c>
      <c r="E2362" s="3">
        <v>-11.970000000000255</v>
      </c>
      <c r="F2362" t="str">
        <f t="shared" si="180"/>
        <v>2020</v>
      </c>
      <c r="G2362" t="str">
        <f t="shared" si="181"/>
        <v>Octubre</v>
      </c>
      <c r="H2362" t="str">
        <f t="shared" si="182"/>
        <v>21</v>
      </c>
    </row>
    <row r="2363" spans="1:8" ht="28.8" x14ac:dyDescent="0.3">
      <c r="A2363" t="str">
        <f t="shared" si="183"/>
        <v>Octubre de 2020</v>
      </c>
      <c r="B2363" s="1" t="s">
        <v>4743</v>
      </c>
      <c r="C2363" s="1" t="str">
        <f t="shared" si="184"/>
        <v>Octubre 22 de 2020</v>
      </c>
      <c r="D2363" s="3">
        <v>3784.51</v>
      </c>
      <c r="E2363" s="3">
        <v>-46.279999999999745</v>
      </c>
      <c r="F2363" t="str">
        <f t="shared" si="180"/>
        <v>2020</v>
      </c>
      <c r="G2363" t="str">
        <f t="shared" si="181"/>
        <v>Octubre</v>
      </c>
      <c r="H2363" t="str">
        <f t="shared" si="182"/>
        <v>22</v>
      </c>
    </row>
    <row r="2364" spans="1:8" ht="28.8" x14ac:dyDescent="0.3">
      <c r="A2364" t="str">
        <f t="shared" si="183"/>
        <v>Octubre de 2020</v>
      </c>
      <c r="B2364" s="1" t="s">
        <v>4744</v>
      </c>
      <c r="C2364" s="1" t="str">
        <f t="shared" si="184"/>
        <v>Octubre 23 de 2020</v>
      </c>
      <c r="D2364" s="3">
        <v>3776.73</v>
      </c>
      <c r="E2364" s="3">
        <v>-7.7800000000002001</v>
      </c>
      <c r="F2364" t="str">
        <f t="shared" si="180"/>
        <v>2020</v>
      </c>
      <c r="G2364" t="str">
        <f t="shared" si="181"/>
        <v>Octubre</v>
      </c>
      <c r="H2364" t="str">
        <f t="shared" si="182"/>
        <v>23</v>
      </c>
    </row>
    <row r="2365" spans="1:8" ht="28.8" x14ac:dyDescent="0.3">
      <c r="A2365" t="str">
        <f t="shared" si="183"/>
        <v>Octubre de 2020</v>
      </c>
      <c r="B2365" s="1" t="s">
        <v>4745</v>
      </c>
      <c r="C2365" s="1" t="str">
        <f t="shared" si="184"/>
        <v>Octubre 24 de 2020</v>
      </c>
      <c r="D2365" s="3">
        <v>3782.66</v>
      </c>
      <c r="E2365" s="3">
        <v>5.9299999999998363</v>
      </c>
      <c r="F2365" t="str">
        <f t="shared" si="180"/>
        <v>2020</v>
      </c>
      <c r="G2365" t="str">
        <f t="shared" si="181"/>
        <v>Octubre</v>
      </c>
      <c r="H2365" t="str">
        <f t="shared" si="182"/>
        <v>24</v>
      </c>
    </row>
    <row r="2366" spans="1:8" ht="28.8" x14ac:dyDescent="0.3">
      <c r="A2366" t="str">
        <f t="shared" si="183"/>
        <v>Octubre de 2020</v>
      </c>
      <c r="B2366" s="1" t="s">
        <v>4746</v>
      </c>
      <c r="C2366" s="1" t="str">
        <f t="shared" si="184"/>
        <v>Octubre 25 de 2020</v>
      </c>
      <c r="D2366" s="3">
        <v>3782.66</v>
      </c>
      <c r="E2366" s="3">
        <v>0</v>
      </c>
      <c r="F2366" t="str">
        <f t="shared" si="180"/>
        <v>2020</v>
      </c>
      <c r="G2366" t="str">
        <f t="shared" si="181"/>
        <v>Octubre</v>
      </c>
      <c r="H2366" t="str">
        <f t="shared" si="182"/>
        <v>25</v>
      </c>
    </row>
    <row r="2367" spans="1:8" ht="28.8" x14ac:dyDescent="0.3">
      <c r="A2367" t="str">
        <f t="shared" si="183"/>
        <v>Octubre de 2020</v>
      </c>
      <c r="B2367" s="1" t="s">
        <v>4747</v>
      </c>
      <c r="C2367" s="1" t="str">
        <f t="shared" si="184"/>
        <v>Octubre 27 de 2020</v>
      </c>
      <c r="D2367" s="3">
        <v>3812.32</v>
      </c>
      <c r="E2367" s="3">
        <v>29.660000000000309</v>
      </c>
      <c r="F2367" t="str">
        <f t="shared" si="180"/>
        <v>2020</v>
      </c>
      <c r="G2367" t="str">
        <f t="shared" si="181"/>
        <v>Octubre</v>
      </c>
      <c r="H2367" t="str">
        <f t="shared" si="182"/>
        <v>27</v>
      </c>
    </row>
    <row r="2368" spans="1:8" ht="28.8" x14ac:dyDescent="0.3">
      <c r="A2368" t="str">
        <f t="shared" si="183"/>
        <v>Octubre de 2020</v>
      </c>
      <c r="B2368" s="1" t="s">
        <v>4748</v>
      </c>
      <c r="C2368" s="1" t="str">
        <f t="shared" si="184"/>
        <v>Octubre 28 de 2020</v>
      </c>
      <c r="D2368" s="3">
        <v>3810.23</v>
      </c>
      <c r="E2368" s="3">
        <v>-2.0900000000001455</v>
      </c>
      <c r="F2368" t="str">
        <f t="shared" si="180"/>
        <v>2020</v>
      </c>
      <c r="G2368" t="str">
        <f t="shared" si="181"/>
        <v>Octubre</v>
      </c>
      <c r="H2368" t="str">
        <f t="shared" si="182"/>
        <v>28</v>
      </c>
    </row>
    <row r="2369" spans="1:8" ht="28.8" x14ac:dyDescent="0.3">
      <c r="A2369" t="str">
        <f t="shared" si="183"/>
        <v>Octubre de 2020</v>
      </c>
      <c r="B2369" s="1" t="s">
        <v>4749</v>
      </c>
      <c r="C2369" s="1" t="str">
        <f t="shared" si="184"/>
        <v>Octubre 29 de 2020</v>
      </c>
      <c r="D2369" s="3">
        <v>3841.46</v>
      </c>
      <c r="E2369" s="3">
        <v>31.230000000000018</v>
      </c>
      <c r="F2369" t="str">
        <f t="shared" si="180"/>
        <v>2020</v>
      </c>
      <c r="G2369" t="str">
        <f t="shared" si="181"/>
        <v>Octubre</v>
      </c>
      <c r="H2369" t="str">
        <f t="shared" si="182"/>
        <v>29</v>
      </c>
    </row>
    <row r="2370" spans="1:8" ht="28.8" x14ac:dyDescent="0.3">
      <c r="A2370" t="str">
        <f t="shared" si="183"/>
        <v>Octubre de 2020</v>
      </c>
      <c r="B2370" s="1" t="s">
        <v>4750</v>
      </c>
      <c r="C2370" s="1" t="str">
        <f t="shared" si="184"/>
        <v>Octubre 30 de 2020</v>
      </c>
      <c r="D2370" s="3">
        <v>3849.53</v>
      </c>
      <c r="E2370" s="3">
        <v>8.0700000000001637</v>
      </c>
      <c r="F2370" t="str">
        <f t="shared" ref="F2370:F2433" si="185">RIGHT(B2370,4)</f>
        <v>2020</v>
      </c>
      <c r="G2370" t="str">
        <f t="shared" ref="G2370:G2433" si="186">MID(B2370,FIND(" ",B2370,1)+1,FIND(" ",B2370,FIND(" ",B2370,1)+1)-FIND(" ",B2370,1)-1)</f>
        <v>Octubre</v>
      </c>
      <c r="H2370" t="str">
        <f t="shared" ref="H2370:H2433" si="187">MID(B2370,1,FIND(" ",B2370,1)-1)</f>
        <v>30</v>
      </c>
    </row>
    <row r="2371" spans="1:8" ht="28.8" x14ac:dyDescent="0.3">
      <c r="A2371" t="str">
        <f t="shared" ref="A2371:A2434" si="188">_xlfn.CONCAT(G2371," de ",F2371)</f>
        <v>Octubre de 2020</v>
      </c>
      <c r="B2371" s="1" t="s">
        <v>4751</v>
      </c>
      <c r="C2371" s="1" t="str">
        <f t="shared" ref="C2371:C2434" si="189">_xlfn.CONCAT(G2371," ",H2371," de ",F2371)</f>
        <v>Octubre 31 de 2020</v>
      </c>
      <c r="D2371" s="3">
        <v>3858.56</v>
      </c>
      <c r="E2371" s="3">
        <v>9.0299999999997453</v>
      </c>
      <c r="F2371" t="str">
        <f t="shared" si="185"/>
        <v>2020</v>
      </c>
      <c r="G2371" t="str">
        <f t="shared" si="186"/>
        <v>Octubre</v>
      </c>
      <c r="H2371" t="str">
        <f t="shared" si="187"/>
        <v>31</v>
      </c>
    </row>
    <row r="2372" spans="1:8" ht="28.8" x14ac:dyDescent="0.3">
      <c r="A2372" t="str">
        <f t="shared" si="188"/>
        <v>Noviembre de 2020</v>
      </c>
      <c r="B2372" s="1" t="s">
        <v>4752</v>
      </c>
      <c r="C2372" s="1" t="str">
        <f t="shared" si="189"/>
        <v>Noviembre 1 de 2020</v>
      </c>
      <c r="D2372" s="3">
        <v>3858.56</v>
      </c>
      <c r="E2372" s="3">
        <v>0</v>
      </c>
      <c r="F2372" t="str">
        <f t="shared" si="185"/>
        <v>2020</v>
      </c>
      <c r="G2372" t="str">
        <f t="shared" si="186"/>
        <v>Noviembre</v>
      </c>
      <c r="H2372" t="str">
        <f t="shared" si="187"/>
        <v>1</v>
      </c>
    </row>
    <row r="2373" spans="1:8" ht="28.8" x14ac:dyDescent="0.3">
      <c r="A2373" t="str">
        <f t="shared" si="188"/>
        <v>Noviembre de 2020</v>
      </c>
      <c r="B2373" s="1" t="s">
        <v>4753</v>
      </c>
      <c r="C2373" s="1" t="str">
        <f t="shared" si="189"/>
        <v>Noviembre 2 de 2020</v>
      </c>
      <c r="D2373" s="3">
        <v>3858.56</v>
      </c>
      <c r="E2373" s="3">
        <v>0</v>
      </c>
      <c r="F2373" t="str">
        <f t="shared" si="185"/>
        <v>2020</v>
      </c>
      <c r="G2373" t="str">
        <f t="shared" si="186"/>
        <v>Noviembre</v>
      </c>
      <c r="H2373" t="str">
        <f t="shared" si="187"/>
        <v>2</v>
      </c>
    </row>
    <row r="2374" spans="1:8" ht="28.8" x14ac:dyDescent="0.3">
      <c r="A2374" t="str">
        <f t="shared" si="188"/>
        <v>Noviembre de 2020</v>
      </c>
      <c r="B2374" s="1" t="s">
        <v>4754</v>
      </c>
      <c r="C2374" s="1" t="str">
        <f t="shared" si="189"/>
        <v>Noviembre 3 de 2020</v>
      </c>
      <c r="D2374" s="3">
        <v>3858.56</v>
      </c>
      <c r="E2374" s="3">
        <v>0</v>
      </c>
      <c r="F2374" t="str">
        <f t="shared" si="185"/>
        <v>2020</v>
      </c>
      <c r="G2374" t="str">
        <f t="shared" si="186"/>
        <v>Noviembre</v>
      </c>
      <c r="H2374" t="str">
        <f t="shared" si="187"/>
        <v>3</v>
      </c>
    </row>
    <row r="2375" spans="1:8" ht="28.8" x14ac:dyDescent="0.3">
      <c r="A2375" t="str">
        <f t="shared" si="188"/>
        <v>Noviembre de 2020</v>
      </c>
      <c r="B2375" s="1" t="s">
        <v>4755</v>
      </c>
      <c r="C2375" s="1" t="str">
        <f t="shared" si="189"/>
        <v>Noviembre 4 de 2020</v>
      </c>
      <c r="D2375" s="3">
        <v>3823.45</v>
      </c>
      <c r="E2375" s="3">
        <v>-35.110000000000127</v>
      </c>
      <c r="F2375" t="str">
        <f t="shared" si="185"/>
        <v>2020</v>
      </c>
      <c r="G2375" t="str">
        <f t="shared" si="186"/>
        <v>Noviembre</v>
      </c>
      <c r="H2375" t="str">
        <f t="shared" si="187"/>
        <v>4</v>
      </c>
    </row>
    <row r="2376" spans="1:8" ht="28.8" x14ac:dyDescent="0.3">
      <c r="A2376" t="str">
        <f t="shared" si="188"/>
        <v>Noviembre de 2020</v>
      </c>
      <c r="B2376" s="1" t="s">
        <v>4756</v>
      </c>
      <c r="C2376" s="1" t="str">
        <f t="shared" si="189"/>
        <v>Noviembre 5 de 2020</v>
      </c>
      <c r="D2376" s="3">
        <v>3807.13</v>
      </c>
      <c r="E2376" s="3">
        <v>-16.319999999999709</v>
      </c>
      <c r="F2376" t="str">
        <f t="shared" si="185"/>
        <v>2020</v>
      </c>
      <c r="G2376" t="str">
        <f t="shared" si="186"/>
        <v>Noviembre</v>
      </c>
      <c r="H2376" t="str">
        <f t="shared" si="187"/>
        <v>5</v>
      </c>
    </row>
    <row r="2377" spans="1:8" ht="28.8" x14ac:dyDescent="0.3">
      <c r="A2377" t="str">
        <f t="shared" si="188"/>
        <v>Noviembre de 2020</v>
      </c>
      <c r="B2377" s="1" t="s">
        <v>4757</v>
      </c>
      <c r="C2377" s="1" t="str">
        <f t="shared" si="189"/>
        <v>Noviembre 6 de 2020</v>
      </c>
      <c r="D2377" s="3">
        <v>3763.82</v>
      </c>
      <c r="E2377" s="3">
        <v>-43.309999999999945</v>
      </c>
      <c r="F2377" t="str">
        <f t="shared" si="185"/>
        <v>2020</v>
      </c>
      <c r="G2377" t="str">
        <f t="shared" si="186"/>
        <v>Noviembre</v>
      </c>
      <c r="H2377" t="str">
        <f t="shared" si="187"/>
        <v>6</v>
      </c>
    </row>
    <row r="2378" spans="1:8" ht="28.8" x14ac:dyDescent="0.3">
      <c r="A2378" t="str">
        <f t="shared" si="188"/>
        <v>Noviembre de 2020</v>
      </c>
      <c r="B2378" s="1" t="s">
        <v>4758</v>
      </c>
      <c r="C2378" s="1" t="str">
        <f t="shared" si="189"/>
        <v>Noviembre 7 de 2020</v>
      </c>
      <c r="D2378" s="3">
        <v>3738.19</v>
      </c>
      <c r="E2378" s="3">
        <v>-25.630000000000109</v>
      </c>
      <c r="F2378" t="str">
        <f t="shared" si="185"/>
        <v>2020</v>
      </c>
      <c r="G2378" t="str">
        <f t="shared" si="186"/>
        <v>Noviembre</v>
      </c>
      <c r="H2378" t="str">
        <f t="shared" si="187"/>
        <v>7</v>
      </c>
    </row>
    <row r="2379" spans="1:8" ht="28.8" x14ac:dyDescent="0.3">
      <c r="A2379" t="str">
        <f t="shared" si="188"/>
        <v>Noviembre de 2020</v>
      </c>
      <c r="B2379" s="1" t="s">
        <v>4759</v>
      </c>
      <c r="C2379" s="1" t="str">
        <f t="shared" si="189"/>
        <v>Noviembre 8 de 2020</v>
      </c>
      <c r="D2379" s="3">
        <v>3738.19</v>
      </c>
      <c r="E2379" s="3">
        <v>0</v>
      </c>
      <c r="F2379" t="str">
        <f t="shared" si="185"/>
        <v>2020</v>
      </c>
      <c r="G2379" t="str">
        <f t="shared" si="186"/>
        <v>Noviembre</v>
      </c>
      <c r="H2379" t="str">
        <f t="shared" si="187"/>
        <v>8</v>
      </c>
    </row>
    <row r="2380" spans="1:8" ht="28.8" x14ac:dyDescent="0.3">
      <c r="A2380" t="str">
        <f t="shared" si="188"/>
        <v>Noviembre de 2020</v>
      </c>
      <c r="B2380" s="1" t="s">
        <v>4760</v>
      </c>
      <c r="C2380" s="1" t="str">
        <f t="shared" si="189"/>
        <v>Noviembre 9 de 2020</v>
      </c>
      <c r="D2380" s="3">
        <v>3738.19</v>
      </c>
      <c r="E2380" s="3">
        <v>0</v>
      </c>
      <c r="F2380" t="str">
        <f t="shared" si="185"/>
        <v>2020</v>
      </c>
      <c r="G2380" t="str">
        <f t="shared" si="186"/>
        <v>Noviembre</v>
      </c>
      <c r="H2380" t="str">
        <f t="shared" si="187"/>
        <v>9</v>
      </c>
    </row>
    <row r="2381" spans="1:8" ht="28.8" x14ac:dyDescent="0.3">
      <c r="A2381" t="str">
        <f t="shared" si="188"/>
        <v>Noviembre de 2020</v>
      </c>
      <c r="B2381" s="1" t="s">
        <v>4761</v>
      </c>
      <c r="C2381" s="1" t="str">
        <f t="shared" si="189"/>
        <v>Noviembre 10 de 2020</v>
      </c>
      <c r="D2381" s="3">
        <v>3646.15</v>
      </c>
      <c r="E2381" s="3">
        <v>-92.039999999999964</v>
      </c>
      <c r="F2381" t="str">
        <f t="shared" si="185"/>
        <v>2020</v>
      </c>
      <c r="G2381" t="str">
        <f t="shared" si="186"/>
        <v>Noviembre</v>
      </c>
      <c r="H2381" t="str">
        <f t="shared" si="187"/>
        <v>10</v>
      </c>
    </row>
    <row r="2382" spans="1:8" ht="28.8" x14ac:dyDescent="0.3">
      <c r="A2382" t="str">
        <f t="shared" si="188"/>
        <v>Noviembre de 2020</v>
      </c>
      <c r="B2382" s="1" t="s">
        <v>4762</v>
      </c>
      <c r="C2382" s="1" t="str">
        <f t="shared" si="189"/>
        <v>Noviembre 11 de 2020</v>
      </c>
      <c r="D2382" s="3">
        <v>3650.5</v>
      </c>
      <c r="E2382" s="3">
        <v>4.3499999999999091</v>
      </c>
      <c r="F2382" t="str">
        <f t="shared" si="185"/>
        <v>2020</v>
      </c>
      <c r="G2382" t="str">
        <f t="shared" si="186"/>
        <v>Noviembre</v>
      </c>
      <c r="H2382" t="str">
        <f t="shared" si="187"/>
        <v>11</v>
      </c>
    </row>
    <row r="2383" spans="1:8" ht="28.8" x14ac:dyDescent="0.3">
      <c r="A2383" t="str">
        <f t="shared" si="188"/>
        <v>Noviembre de 2020</v>
      </c>
      <c r="B2383" s="1" t="s">
        <v>4763</v>
      </c>
      <c r="C2383" s="1" t="str">
        <f t="shared" si="189"/>
        <v>Noviembre 12 de 2020</v>
      </c>
      <c r="D2383" s="3">
        <v>3650.5</v>
      </c>
      <c r="E2383" s="3">
        <v>0</v>
      </c>
      <c r="F2383" t="str">
        <f t="shared" si="185"/>
        <v>2020</v>
      </c>
      <c r="G2383" t="str">
        <f t="shared" si="186"/>
        <v>Noviembre</v>
      </c>
      <c r="H2383" t="str">
        <f t="shared" si="187"/>
        <v>12</v>
      </c>
    </row>
    <row r="2384" spans="1:8" ht="28.8" x14ac:dyDescent="0.3">
      <c r="A2384" t="str">
        <f t="shared" si="188"/>
        <v>Noviembre de 2020</v>
      </c>
      <c r="B2384" s="1" t="s">
        <v>4764</v>
      </c>
      <c r="C2384" s="1" t="str">
        <f t="shared" si="189"/>
        <v>Noviembre 13 de 2020</v>
      </c>
      <c r="D2384" s="3">
        <v>3646.22</v>
      </c>
      <c r="E2384" s="3">
        <v>-4.2800000000002001</v>
      </c>
      <c r="F2384" t="str">
        <f t="shared" si="185"/>
        <v>2020</v>
      </c>
      <c r="G2384" t="str">
        <f t="shared" si="186"/>
        <v>Noviembre</v>
      </c>
      <c r="H2384" t="str">
        <f t="shared" si="187"/>
        <v>13</v>
      </c>
    </row>
    <row r="2385" spans="1:8" ht="28.8" x14ac:dyDescent="0.3">
      <c r="A2385" t="str">
        <f t="shared" si="188"/>
        <v>Noviembre de 2020</v>
      </c>
      <c r="B2385" s="1" t="s">
        <v>4765</v>
      </c>
      <c r="C2385" s="1" t="str">
        <f t="shared" si="189"/>
        <v>Noviembre 14 de 2020</v>
      </c>
      <c r="D2385" s="3">
        <v>3639.95</v>
      </c>
      <c r="E2385" s="3">
        <v>-6.2699999999999818</v>
      </c>
      <c r="F2385" t="str">
        <f t="shared" si="185"/>
        <v>2020</v>
      </c>
      <c r="G2385" t="str">
        <f t="shared" si="186"/>
        <v>Noviembre</v>
      </c>
      <c r="H2385" t="str">
        <f t="shared" si="187"/>
        <v>14</v>
      </c>
    </row>
    <row r="2386" spans="1:8" ht="28.8" x14ac:dyDescent="0.3">
      <c r="A2386" t="str">
        <f t="shared" si="188"/>
        <v>Noviembre de 2020</v>
      </c>
      <c r="B2386" s="1" t="s">
        <v>4766</v>
      </c>
      <c r="C2386" s="1" t="str">
        <f t="shared" si="189"/>
        <v>Noviembre 15 de 2020</v>
      </c>
      <c r="D2386" s="3">
        <v>3639.95</v>
      </c>
      <c r="E2386" s="3">
        <v>0</v>
      </c>
      <c r="F2386" t="str">
        <f t="shared" si="185"/>
        <v>2020</v>
      </c>
      <c r="G2386" t="str">
        <f t="shared" si="186"/>
        <v>Noviembre</v>
      </c>
      <c r="H2386" t="str">
        <f t="shared" si="187"/>
        <v>15</v>
      </c>
    </row>
    <row r="2387" spans="1:8" ht="28.8" x14ac:dyDescent="0.3">
      <c r="A2387" t="str">
        <f t="shared" si="188"/>
        <v>Noviembre de 2020</v>
      </c>
      <c r="B2387" s="1" t="s">
        <v>4767</v>
      </c>
      <c r="C2387" s="1" t="str">
        <f t="shared" si="189"/>
        <v>Noviembre 16 de 2020</v>
      </c>
      <c r="D2387" s="3">
        <v>3639.95</v>
      </c>
      <c r="E2387" s="3">
        <v>0</v>
      </c>
      <c r="F2387" t="str">
        <f t="shared" si="185"/>
        <v>2020</v>
      </c>
      <c r="G2387" t="str">
        <f t="shared" si="186"/>
        <v>Noviembre</v>
      </c>
      <c r="H2387" t="str">
        <f t="shared" si="187"/>
        <v>16</v>
      </c>
    </row>
    <row r="2388" spans="1:8" ht="28.8" x14ac:dyDescent="0.3">
      <c r="A2388" t="str">
        <f t="shared" si="188"/>
        <v>Noviembre de 2020</v>
      </c>
      <c r="B2388" s="1" t="s">
        <v>4768</v>
      </c>
      <c r="C2388" s="1" t="str">
        <f t="shared" si="189"/>
        <v>Noviembre 17 de 2020</v>
      </c>
      <c r="D2388" s="3">
        <v>3639.95</v>
      </c>
      <c r="E2388" s="3">
        <v>0</v>
      </c>
      <c r="F2388" t="str">
        <f t="shared" si="185"/>
        <v>2020</v>
      </c>
      <c r="G2388" t="str">
        <f t="shared" si="186"/>
        <v>Noviembre</v>
      </c>
      <c r="H2388" t="str">
        <f t="shared" si="187"/>
        <v>17</v>
      </c>
    </row>
    <row r="2389" spans="1:8" ht="28.8" x14ac:dyDescent="0.3">
      <c r="A2389" t="str">
        <f t="shared" si="188"/>
        <v>Noviembre de 2020</v>
      </c>
      <c r="B2389" s="1" t="s">
        <v>4769</v>
      </c>
      <c r="C2389" s="1" t="str">
        <f t="shared" si="189"/>
        <v>Noviembre 18 de 2020</v>
      </c>
      <c r="D2389" s="3">
        <v>3635.19</v>
      </c>
      <c r="E2389" s="3">
        <v>-4.7599999999997635</v>
      </c>
      <c r="F2389" t="str">
        <f t="shared" si="185"/>
        <v>2020</v>
      </c>
      <c r="G2389" t="str">
        <f t="shared" si="186"/>
        <v>Noviembre</v>
      </c>
      <c r="H2389" t="str">
        <f t="shared" si="187"/>
        <v>18</v>
      </c>
    </row>
    <row r="2390" spans="1:8" ht="28.8" x14ac:dyDescent="0.3">
      <c r="A2390" t="str">
        <f t="shared" si="188"/>
        <v>Noviembre de 2020</v>
      </c>
      <c r="B2390" s="1" t="s">
        <v>4770</v>
      </c>
      <c r="C2390" s="1" t="str">
        <f t="shared" si="189"/>
        <v>Noviembre 19 de 2020</v>
      </c>
      <c r="D2390" s="3">
        <v>3647.73</v>
      </c>
      <c r="E2390" s="3">
        <v>12.539999999999964</v>
      </c>
      <c r="F2390" t="str">
        <f t="shared" si="185"/>
        <v>2020</v>
      </c>
      <c r="G2390" t="str">
        <f t="shared" si="186"/>
        <v>Noviembre</v>
      </c>
      <c r="H2390" t="str">
        <f t="shared" si="187"/>
        <v>19</v>
      </c>
    </row>
    <row r="2391" spans="1:8" ht="28.8" x14ac:dyDescent="0.3">
      <c r="A2391" t="str">
        <f t="shared" si="188"/>
        <v>Noviembre de 2020</v>
      </c>
      <c r="B2391" s="1" t="s">
        <v>4771</v>
      </c>
      <c r="C2391" s="1" t="str">
        <f t="shared" si="189"/>
        <v>Noviembre 20 de 2020</v>
      </c>
      <c r="D2391" s="3">
        <v>3647.1</v>
      </c>
      <c r="E2391" s="3">
        <v>-0.63000000000010914</v>
      </c>
      <c r="F2391" t="str">
        <f t="shared" si="185"/>
        <v>2020</v>
      </c>
      <c r="G2391" t="str">
        <f t="shared" si="186"/>
        <v>Noviembre</v>
      </c>
      <c r="H2391" t="str">
        <f t="shared" si="187"/>
        <v>20</v>
      </c>
    </row>
    <row r="2392" spans="1:8" ht="28.8" x14ac:dyDescent="0.3">
      <c r="A2392" t="str">
        <f t="shared" si="188"/>
        <v>Noviembre de 2020</v>
      </c>
      <c r="B2392" s="1" t="s">
        <v>4772</v>
      </c>
      <c r="C2392" s="1" t="str">
        <f t="shared" si="189"/>
        <v>Noviembre 21 de 2020</v>
      </c>
      <c r="D2392" s="3">
        <v>3649.9</v>
      </c>
      <c r="E2392" s="3">
        <v>2.8000000000001819</v>
      </c>
      <c r="F2392" t="str">
        <f t="shared" si="185"/>
        <v>2020</v>
      </c>
      <c r="G2392" t="str">
        <f t="shared" si="186"/>
        <v>Noviembre</v>
      </c>
      <c r="H2392" t="str">
        <f t="shared" si="187"/>
        <v>21</v>
      </c>
    </row>
    <row r="2393" spans="1:8" ht="28.8" x14ac:dyDescent="0.3">
      <c r="A2393" t="str">
        <f t="shared" si="188"/>
        <v>Noviembre de 2020</v>
      </c>
      <c r="B2393" s="1" t="s">
        <v>4773</v>
      </c>
      <c r="C2393" s="1" t="str">
        <f t="shared" si="189"/>
        <v>Noviembre 22 de 2020</v>
      </c>
      <c r="D2393" s="3">
        <v>3649.9</v>
      </c>
      <c r="E2393" s="3">
        <v>0</v>
      </c>
      <c r="F2393" t="str">
        <f t="shared" si="185"/>
        <v>2020</v>
      </c>
      <c r="G2393" t="str">
        <f t="shared" si="186"/>
        <v>Noviembre</v>
      </c>
      <c r="H2393" t="str">
        <f t="shared" si="187"/>
        <v>22</v>
      </c>
    </row>
    <row r="2394" spans="1:8" ht="28.8" x14ac:dyDescent="0.3">
      <c r="A2394" t="str">
        <f t="shared" si="188"/>
        <v>Noviembre de 2020</v>
      </c>
      <c r="B2394" s="1" t="s">
        <v>4774</v>
      </c>
      <c r="C2394" s="1" t="str">
        <f t="shared" si="189"/>
        <v>Noviembre 23 de 2020</v>
      </c>
      <c r="D2394" s="3">
        <v>3649.9</v>
      </c>
      <c r="E2394" s="3">
        <v>0</v>
      </c>
      <c r="F2394" t="str">
        <f t="shared" si="185"/>
        <v>2020</v>
      </c>
      <c r="G2394" t="str">
        <f t="shared" si="186"/>
        <v>Noviembre</v>
      </c>
      <c r="H2394" t="str">
        <f t="shared" si="187"/>
        <v>23</v>
      </c>
    </row>
    <row r="2395" spans="1:8" ht="28.8" x14ac:dyDescent="0.3">
      <c r="A2395" t="str">
        <f t="shared" si="188"/>
        <v>Noviembre de 2020</v>
      </c>
      <c r="B2395" s="1" t="s">
        <v>4775</v>
      </c>
      <c r="C2395" s="1" t="str">
        <f t="shared" si="189"/>
        <v>Noviembre 24 de 2020</v>
      </c>
      <c r="D2395" s="3">
        <v>3632.92</v>
      </c>
      <c r="E2395" s="3">
        <v>-16.980000000000018</v>
      </c>
      <c r="F2395" t="str">
        <f t="shared" si="185"/>
        <v>2020</v>
      </c>
      <c r="G2395" t="str">
        <f t="shared" si="186"/>
        <v>Noviembre</v>
      </c>
      <c r="H2395" t="str">
        <f t="shared" si="187"/>
        <v>24</v>
      </c>
    </row>
    <row r="2396" spans="1:8" ht="28.8" x14ac:dyDescent="0.3">
      <c r="A2396" t="str">
        <f t="shared" si="188"/>
        <v>Noviembre de 2020</v>
      </c>
      <c r="B2396" s="1" t="s">
        <v>4776</v>
      </c>
      <c r="C2396" s="1" t="str">
        <f t="shared" si="189"/>
        <v>Noviembre 25 de 2020</v>
      </c>
      <c r="D2396" s="3">
        <v>3643.24</v>
      </c>
      <c r="E2396" s="3">
        <v>10.319999999999709</v>
      </c>
      <c r="F2396" t="str">
        <f t="shared" si="185"/>
        <v>2020</v>
      </c>
      <c r="G2396" t="str">
        <f t="shared" si="186"/>
        <v>Noviembre</v>
      </c>
      <c r="H2396" t="str">
        <f t="shared" si="187"/>
        <v>25</v>
      </c>
    </row>
    <row r="2397" spans="1:8" ht="28.8" x14ac:dyDescent="0.3">
      <c r="A2397" t="str">
        <f t="shared" si="188"/>
        <v>Noviembre de 2020</v>
      </c>
      <c r="B2397" s="1" t="s">
        <v>4777</v>
      </c>
      <c r="C2397" s="1" t="str">
        <f t="shared" si="189"/>
        <v>Noviembre 26 de 2020</v>
      </c>
      <c r="D2397" s="3">
        <v>3620.39</v>
      </c>
      <c r="E2397" s="3">
        <v>-22.849999999999909</v>
      </c>
      <c r="F2397" t="str">
        <f t="shared" si="185"/>
        <v>2020</v>
      </c>
      <c r="G2397" t="str">
        <f t="shared" si="186"/>
        <v>Noviembre</v>
      </c>
      <c r="H2397" t="str">
        <f t="shared" si="187"/>
        <v>26</v>
      </c>
    </row>
    <row r="2398" spans="1:8" ht="28.8" x14ac:dyDescent="0.3">
      <c r="A2398" t="str">
        <f t="shared" si="188"/>
        <v>Noviembre de 2020</v>
      </c>
      <c r="B2398" s="1" t="s">
        <v>4778</v>
      </c>
      <c r="C2398" s="1" t="str">
        <f t="shared" si="189"/>
        <v>Noviembre 27 de 2020</v>
      </c>
      <c r="D2398" s="3">
        <v>3620.39</v>
      </c>
      <c r="E2398" s="3">
        <v>0</v>
      </c>
      <c r="F2398" t="str">
        <f t="shared" si="185"/>
        <v>2020</v>
      </c>
      <c r="G2398" t="str">
        <f t="shared" si="186"/>
        <v>Noviembre</v>
      </c>
      <c r="H2398" t="str">
        <f t="shared" si="187"/>
        <v>27</v>
      </c>
    </row>
    <row r="2399" spans="1:8" ht="28.8" x14ac:dyDescent="0.3">
      <c r="A2399" t="str">
        <f t="shared" si="188"/>
        <v>Noviembre de 2020</v>
      </c>
      <c r="B2399" s="1" t="s">
        <v>4779</v>
      </c>
      <c r="C2399" s="1" t="str">
        <f t="shared" si="189"/>
        <v>Noviembre 28 de 2020</v>
      </c>
      <c r="D2399" s="3">
        <v>3611.44</v>
      </c>
      <c r="E2399" s="3">
        <v>-8.9499999999998181</v>
      </c>
      <c r="F2399" t="str">
        <f t="shared" si="185"/>
        <v>2020</v>
      </c>
      <c r="G2399" t="str">
        <f t="shared" si="186"/>
        <v>Noviembre</v>
      </c>
      <c r="H2399" t="str">
        <f t="shared" si="187"/>
        <v>28</v>
      </c>
    </row>
    <row r="2400" spans="1:8" ht="28.8" x14ac:dyDescent="0.3">
      <c r="A2400" t="str">
        <f t="shared" si="188"/>
        <v>Noviembre de 2020</v>
      </c>
      <c r="B2400" s="1" t="s">
        <v>4780</v>
      </c>
      <c r="C2400" s="1" t="str">
        <f t="shared" si="189"/>
        <v>Noviembre 29 de 2020</v>
      </c>
      <c r="D2400" s="3">
        <v>3611.44</v>
      </c>
      <c r="E2400" s="3">
        <v>0</v>
      </c>
      <c r="F2400" t="str">
        <f t="shared" si="185"/>
        <v>2020</v>
      </c>
      <c r="G2400" t="str">
        <f t="shared" si="186"/>
        <v>Noviembre</v>
      </c>
      <c r="H2400" t="str">
        <f t="shared" si="187"/>
        <v>29</v>
      </c>
    </row>
    <row r="2401" spans="1:8" ht="28.8" x14ac:dyDescent="0.3">
      <c r="A2401" t="str">
        <f t="shared" si="188"/>
        <v>Noviembre de 2020</v>
      </c>
      <c r="B2401" s="1" t="s">
        <v>4781</v>
      </c>
      <c r="C2401" s="1" t="str">
        <f t="shared" si="189"/>
        <v>Noviembre 30 de 2020</v>
      </c>
      <c r="D2401" s="3">
        <v>3611.44</v>
      </c>
      <c r="E2401" s="3">
        <v>0</v>
      </c>
      <c r="F2401" t="str">
        <f t="shared" si="185"/>
        <v>2020</v>
      </c>
      <c r="G2401" t="str">
        <f t="shared" si="186"/>
        <v>Noviembre</v>
      </c>
      <c r="H2401" t="str">
        <f t="shared" si="187"/>
        <v>30</v>
      </c>
    </row>
    <row r="2402" spans="1:8" ht="28.8" x14ac:dyDescent="0.3">
      <c r="A2402" t="str">
        <f t="shared" si="188"/>
        <v>Diciembre de 2020</v>
      </c>
      <c r="B2402" s="1" t="s">
        <v>4782</v>
      </c>
      <c r="C2402" s="1" t="str">
        <f t="shared" si="189"/>
        <v>Diciembre 1 de 2020</v>
      </c>
      <c r="D2402" s="3">
        <v>3591.84</v>
      </c>
      <c r="E2402" s="3">
        <v>-19.599999999999909</v>
      </c>
      <c r="F2402" t="str">
        <f t="shared" si="185"/>
        <v>2020</v>
      </c>
      <c r="G2402" t="str">
        <f t="shared" si="186"/>
        <v>Diciembre</v>
      </c>
      <c r="H2402" t="str">
        <f t="shared" si="187"/>
        <v>1</v>
      </c>
    </row>
    <row r="2403" spans="1:8" ht="28.8" x14ac:dyDescent="0.3">
      <c r="A2403" t="str">
        <f t="shared" si="188"/>
        <v>Diciembre de 2020</v>
      </c>
      <c r="B2403" s="1" t="s">
        <v>4783</v>
      </c>
      <c r="C2403" s="1" t="str">
        <f t="shared" si="189"/>
        <v>Diciembre 2 de 2020</v>
      </c>
      <c r="D2403" s="3">
        <v>3558.57</v>
      </c>
      <c r="E2403" s="3">
        <v>-33.269999999999982</v>
      </c>
      <c r="F2403" t="str">
        <f t="shared" si="185"/>
        <v>2020</v>
      </c>
      <c r="G2403" t="str">
        <f t="shared" si="186"/>
        <v>Diciembre</v>
      </c>
      <c r="H2403" t="str">
        <f t="shared" si="187"/>
        <v>2</v>
      </c>
    </row>
    <row r="2404" spans="1:8" ht="28.8" x14ac:dyDescent="0.3">
      <c r="A2404" t="str">
        <f t="shared" si="188"/>
        <v>Diciembre de 2020</v>
      </c>
      <c r="B2404" s="1" t="s">
        <v>4784</v>
      </c>
      <c r="C2404" s="1" t="str">
        <f t="shared" si="189"/>
        <v>Diciembre 3 de 2020</v>
      </c>
      <c r="D2404" s="3">
        <v>3533.21</v>
      </c>
      <c r="E2404" s="3">
        <v>-25.360000000000127</v>
      </c>
      <c r="F2404" t="str">
        <f t="shared" si="185"/>
        <v>2020</v>
      </c>
      <c r="G2404" t="str">
        <f t="shared" si="186"/>
        <v>Diciembre</v>
      </c>
      <c r="H2404" t="str">
        <f t="shared" si="187"/>
        <v>3</v>
      </c>
    </row>
    <row r="2405" spans="1:8" ht="28.8" x14ac:dyDescent="0.3">
      <c r="A2405" t="str">
        <f t="shared" si="188"/>
        <v>Diciembre de 2020</v>
      </c>
      <c r="B2405" s="1" t="s">
        <v>4785</v>
      </c>
      <c r="C2405" s="1" t="str">
        <f t="shared" si="189"/>
        <v>Diciembre 4 de 2020</v>
      </c>
      <c r="D2405" s="3">
        <v>3481.44</v>
      </c>
      <c r="E2405" s="3">
        <v>-51.769999999999982</v>
      </c>
      <c r="F2405" t="str">
        <f t="shared" si="185"/>
        <v>2020</v>
      </c>
      <c r="G2405" t="str">
        <f t="shared" si="186"/>
        <v>Diciembre</v>
      </c>
      <c r="H2405" t="str">
        <f t="shared" si="187"/>
        <v>4</v>
      </c>
    </row>
    <row r="2406" spans="1:8" ht="28.8" x14ac:dyDescent="0.3">
      <c r="A2406" t="str">
        <f t="shared" si="188"/>
        <v>Diciembre de 2020</v>
      </c>
      <c r="B2406" s="1" t="s">
        <v>4786</v>
      </c>
      <c r="C2406" s="1" t="str">
        <f t="shared" si="189"/>
        <v>Diciembre 5 de 2020</v>
      </c>
      <c r="D2406" s="3">
        <v>3467.49</v>
      </c>
      <c r="E2406" s="3">
        <v>-13.950000000000273</v>
      </c>
      <c r="F2406" t="str">
        <f t="shared" si="185"/>
        <v>2020</v>
      </c>
      <c r="G2406" t="str">
        <f t="shared" si="186"/>
        <v>Diciembre</v>
      </c>
      <c r="H2406" t="str">
        <f t="shared" si="187"/>
        <v>5</v>
      </c>
    </row>
    <row r="2407" spans="1:8" ht="28.8" x14ac:dyDescent="0.3">
      <c r="A2407" t="str">
        <f t="shared" si="188"/>
        <v>Diciembre de 2020</v>
      </c>
      <c r="B2407" s="1" t="s">
        <v>4787</v>
      </c>
      <c r="C2407" s="1" t="str">
        <f t="shared" si="189"/>
        <v>Diciembre 6 de 2020</v>
      </c>
      <c r="D2407" s="3">
        <v>3467.49</v>
      </c>
      <c r="E2407" s="3">
        <v>0</v>
      </c>
      <c r="F2407" t="str">
        <f t="shared" si="185"/>
        <v>2020</v>
      </c>
      <c r="G2407" t="str">
        <f t="shared" si="186"/>
        <v>Diciembre</v>
      </c>
      <c r="H2407" t="str">
        <f t="shared" si="187"/>
        <v>6</v>
      </c>
    </row>
    <row r="2408" spans="1:8" ht="28.8" x14ac:dyDescent="0.3">
      <c r="A2408" t="str">
        <f t="shared" si="188"/>
        <v>Diciembre de 2020</v>
      </c>
      <c r="B2408" s="1" t="s">
        <v>4788</v>
      </c>
      <c r="C2408" s="1" t="str">
        <f t="shared" si="189"/>
        <v>Diciembre 7 de 2020</v>
      </c>
      <c r="D2408" s="3">
        <v>3467.49</v>
      </c>
      <c r="E2408" s="3">
        <v>0</v>
      </c>
      <c r="F2408" t="str">
        <f t="shared" si="185"/>
        <v>2020</v>
      </c>
      <c r="G2408" t="str">
        <f t="shared" si="186"/>
        <v>Diciembre</v>
      </c>
      <c r="H2408" t="str">
        <f t="shared" si="187"/>
        <v>7</v>
      </c>
    </row>
    <row r="2409" spans="1:8" ht="28.8" x14ac:dyDescent="0.3">
      <c r="A2409" t="str">
        <f t="shared" si="188"/>
        <v>Diciembre de 2020</v>
      </c>
      <c r="B2409" s="1" t="s">
        <v>4789</v>
      </c>
      <c r="C2409" s="1" t="str">
        <f t="shared" si="189"/>
        <v>Diciembre 8 de 2020</v>
      </c>
      <c r="D2409" s="3">
        <v>3487.65</v>
      </c>
      <c r="E2409" s="3">
        <v>20.160000000000309</v>
      </c>
      <c r="F2409" t="str">
        <f t="shared" si="185"/>
        <v>2020</v>
      </c>
      <c r="G2409" t="str">
        <f t="shared" si="186"/>
        <v>Diciembre</v>
      </c>
      <c r="H2409" t="str">
        <f t="shared" si="187"/>
        <v>8</v>
      </c>
    </row>
    <row r="2410" spans="1:8" ht="28.8" x14ac:dyDescent="0.3">
      <c r="A2410" t="str">
        <f t="shared" si="188"/>
        <v>Diciembre de 2020</v>
      </c>
      <c r="B2410" s="1" t="s">
        <v>4790</v>
      </c>
      <c r="C2410" s="1" t="str">
        <f t="shared" si="189"/>
        <v>Diciembre 9 de 2020</v>
      </c>
      <c r="D2410" s="3">
        <v>3487.65</v>
      </c>
      <c r="E2410" s="3">
        <v>0</v>
      </c>
      <c r="F2410" t="str">
        <f t="shared" si="185"/>
        <v>2020</v>
      </c>
      <c r="G2410" t="str">
        <f t="shared" si="186"/>
        <v>Diciembre</v>
      </c>
      <c r="H2410" t="str">
        <f t="shared" si="187"/>
        <v>9</v>
      </c>
    </row>
    <row r="2411" spans="1:8" ht="28.8" x14ac:dyDescent="0.3">
      <c r="A2411" t="str">
        <f t="shared" si="188"/>
        <v>Diciembre de 2020</v>
      </c>
      <c r="B2411" s="1" t="s">
        <v>4791</v>
      </c>
      <c r="C2411" s="1" t="str">
        <f t="shared" si="189"/>
        <v>Diciembre 10 de 2020</v>
      </c>
      <c r="D2411" s="3">
        <v>3465.76</v>
      </c>
      <c r="E2411" s="3">
        <v>-21.889999999999873</v>
      </c>
      <c r="F2411" t="str">
        <f t="shared" si="185"/>
        <v>2020</v>
      </c>
      <c r="G2411" t="str">
        <f t="shared" si="186"/>
        <v>Diciembre</v>
      </c>
      <c r="H2411" t="str">
        <f t="shared" si="187"/>
        <v>10</v>
      </c>
    </row>
    <row r="2412" spans="1:8" ht="28.8" x14ac:dyDescent="0.3">
      <c r="A2412" t="str">
        <f t="shared" si="188"/>
        <v>Diciembre de 2020</v>
      </c>
      <c r="B2412" s="1" t="s">
        <v>4792</v>
      </c>
      <c r="C2412" s="1" t="str">
        <f t="shared" si="189"/>
        <v>Diciembre 11 de 2020</v>
      </c>
      <c r="D2412" s="3">
        <v>3448.89</v>
      </c>
      <c r="E2412" s="3">
        <v>-16.870000000000346</v>
      </c>
      <c r="F2412" t="str">
        <f t="shared" si="185"/>
        <v>2020</v>
      </c>
      <c r="G2412" t="str">
        <f t="shared" si="186"/>
        <v>Diciembre</v>
      </c>
      <c r="H2412" t="str">
        <f t="shared" si="187"/>
        <v>11</v>
      </c>
    </row>
    <row r="2413" spans="1:8" ht="28.8" x14ac:dyDescent="0.3">
      <c r="A2413" t="str">
        <f t="shared" si="188"/>
        <v>Diciembre de 2020</v>
      </c>
      <c r="B2413" s="1" t="s">
        <v>4793</v>
      </c>
      <c r="C2413" s="1" t="str">
        <f t="shared" si="189"/>
        <v>Diciembre 12 de 2020</v>
      </c>
      <c r="D2413" s="3">
        <v>3433.45</v>
      </c>
      <c r="E2413" s="3">
        <v>-15.440000000000055</v>
      </c>
      <c r="F2413" t="str">
        <f t="shared" si="185"/>
        <v>2020</v>
      </c>
      <c r="G2413" t="str">
        <f t="shared" si="186"/>
        <v>Diciembre</v>
      </c>
      <c r="H2413" t="str">
        <f t="shared" si="187"/>
        <v>12</v>
      </c>
    </row>
    <row r="2414" spans="1:8" ht="28.8" x14ac:dyDescent="0.3">
      <c r="A2414" t="str">
        <f t="shared" si="188"/>
        <v>Diciembre de 2020</v>
      </c>
      <c r="B2414" s="1" t="s">
        <v>4794</v>
      </c>
      <c r="C2414" s="1" t="str">
        <f t="shared" si="189"/>
        <v>Diciembre 13 de 2020</v>
      </c>
      <c r="D2414" s="3">
        <v>3433.45</v>
      </c>
      <c r="E2414" s="3">
        <v>0</v>
      </c>
      <c r="F2414" t="str">
        <f t="shared" si="185"/>
        <v>2020</v>
      </c>
      <c r="G2414" t="str">
        <f t="shared" si="186"/>
        <v>Diciembre</v>
      </c>
      <c r="H2414" t="str">
        <f t="shared" si="187"/>
        <v>13</v>
      </c>
    </row>
    <row r="2415" spans="1:8" ht="28.8" x14ac:dyDescent="0.3">
      <c r="A2415" t="str">
        <f t="shared" si="188"/>
        <v>Diciembre de 2020</v>
      </c>
      <c r="B2415" s="1" t="s">
        <v>4795</v>
      </c>
      <c r="C2415" s="1" t="str">
        <f t="shared" si="189"/>
        <v>Diciembre 14 de 2020</v>
      </c>
      <c r="D2415" s="3">
        <v>3433.45</v>
      </c>
      <c r="E2415" s="3">
        <v>0</v>
      </c>
      <c r="F2415" t="str">
        <f t="shared" si="185"/>
        <v>2020</v>
      </c>
      <c r="G2415" t="str">
        <f t="shared" si="186"/>
        <v>Diciembre</v>
      </c>
      <c r="H2415" t="str">
        <f t="shared" si="187"/>
        <v>14</v>
      </c>
    </row>
    <row r="2416" spans="1:8" ht="28.8" x14ac:dyDescent="0.3">
      <c r="A2416" t="str">
        <f t="shared" si="188"/>
        <v>Diciembre de 2020</v>
      </c>
      <c r="B2416" s="1" t="s">
        <v>4796</v>
      </c>
      <c r="C2416" s="1" t="str">
        <f t="shared" si="189"/>
        <v>Diciembre 15 de 2020</v>
      </c>
      <c r="D2416" s="3">
        <v>3426.97</v>
      </c>
      <c r="E2416" s="3">
        <v>-6.4800000000000182</v>
      </c>
      <c r="F2416" t="str">
        <f t="shared" si="185"/>
        <v>2020</v>
      </c>
      <c r="G2416" t="str">
        <f t="shared" si="186"/>
        <v>Diciembre</v>
      </c>
      <c r="H2416" t="str">
        <f t="shared" si="187"/>
        <v>15</v>
      </c>
    </row>
    <row r="2417" spans="1:8" ht="28.8" x14ac:dyDescent="0.3">
      <c r="A2417" t="str">
        <f t="shared" si="188"/>
        <v>Diciembre de 2020</v>
      </c>
      <c r="B2417" s="1" t="s">
        <v>4797</v>
      </c>
      <c r="C2417" s="1" t="str">
        <f t="shared" si="189"/>
        <v>Diciembre 16 de 2020</v>
      </c>
      <c r="D2417" s="3">
        <v>3422.44</v>
      </c>
      <c r="E2417" s="3">
        <v>-4.5299999999997453</v>
      </c>
      <c r="F2417" t="str">
        <f t="shared" si="185"/>
        <v>2020</v>
      </c>
      <c r="G2417" t="str">
        <f t="shared" si="186"/>
        <v>Diciembre</v>
      </c>
      <c r="H2417" t="str">
        <f t="shared" si="187"/>
        <v>16</v>
      </c>
    </row>
    <row r="2418" spans="1:8" ht="28.8" x14ac:dyDescent="0.3">
      <c r="A2418" t="str">
        <f t="shared" si="188"/>
        <v>Diciembre de 2020</v>
      </c>
      <c r="B2418" s="1" t="s">
        <v>4798</v>
      </c>
      <c r="C2418" s="1" t="str">
        <f t="shared" si="189"/>
        <v>Diciembre 17 de 2020</v>
      </c>
      <c r="D2418" s="3">
        <v>3416.21</v>
      </c>
      <c r="E2418" s="3">
        <v>-6.2300000000000182</v>
      </c>
      <c r="F2418" t="str">
        <f t="shared" si="185"/>
        <v>2020</v>
      </c>
      <c r="G2418" t="str">
        <f t="shared" si="186"/>
        <v>Diciembre</v>
      </c>
      <c r="H2418" t="str">
        <f t="shared" si="187"/>
        <v>17</v>
      </c>
    </row>
    <row r="2419" spans="1:8" ht="28.8" x14ac:dyDescent="0.3">
      <c r="A2419" t="str">
        <f t="shared" si="188"/>
        <v>Diciembre de 2020</v>
      </c>
      <c r="B2419" s="1" t="s">
        <v>4799</v>
      </c>
      <c r="C2419" s="1" t="str">
        <f t="shared" si="189"/>
        <v>Diciembre 18 de 2020</v>
      </c>
      <c r="D2419" s="3">
        <v>3410.82</v>
      </c>
      <c r="E2419" s="3">
        <v>-5.3899999999998727</v>
      </c>
      <c r="F2419" t="str">
        <f t="shared" si="185"/>
        <v>2020</v>
      </c>
      <c r="G2419" t="str">
        <f t="shared" si="186"/>
        <v>Diciembre</v>
      </c>
      <c r="H2419" t="str">
        <f t="shared" si="187"/>
        <v>18</v>
      </c>
    </row>
    <row r="2420" spans="1:8" ht="28.8" x14ac:dyDescent="0.3">
      <c r="A2420" t="str">
        <f t="shared" si="188"/>
        <v>Diciembre de 2020</v>
      </c>
      <c r="B2420" s="1" t="s">
        <v>4800</v>
      </c>
      <c r="C2420" s="1" t="str">
        <f t="shared" si="189"/>
        <v>Diciembre 19 de 2020</v>
      </c>
      <c r="D2420" s="3">
        <v>3420.26</v>
      </c>
      <c r="E2420" s="3">
        <v>9.4400000000000546</v>
      </c>
      <c r="F2420" t="str">
        <f t="shared" si="185"/>
        <v>2020</v>
      </c>
      <c r="G2420" t="str">
        <f t="shared" si="186"/>
        <v>Diciembre</v>
      </c>
      <c r="H2420" t="str">
        <f t="shared" si="187"/>
        <v>19</v>
      </c>
    </row>
    <row r="2421" spans="1:8" ht="28.8" x14ac:dyDescent="0.3">
      <c r="A2421" t="str">
        <f t="shared" si="188"/>
        <v>Diciembre de 2020</v>
      </c>
      <c r="B2421" s="1" t="s">
        <v>4801</v>
      </c>
      <c r="C2421" s="1" t="str">
        <f t="shared" si="189"/>
        <v>Diciembre 20 de 2020</v>
      </c>
      <c r="D2421" s="3">
        <v>3420.26</v>
      </c>
      <c r="E2421" s="3">
        <v>0</v>
      </c>
      <c r="F2421" t="str">
        <f t="shared" si="185"/>
        <v>2020</v>
      </c>
      <c r="G2421" t="str">
        <f t="shared" si="186"/>
        <v>Diciembre</v>
      </c>
      <c r="H2421" t="str">
        <f t="shared" si="187"/>
        <v>20</v>
      </c>
    </row>
    <row r="2422" spans="1:8" ht="28.8" x14ac:dyDescent="0.3">
      <c r="A2422" t="str">
        <f t="shared" si="188"/>
        <v>Diciembre de 2020</v>
      </c>
      <c r="B2422" s="1" t="s">
        <v>4802</v>
      </c>
      <c r="C2422" s="1" t="str">
        <f t="shared" si="189"/>
        <v>Diciembre 21 de 2020</v>
      </c>
      <c r="D2422" s="3">
        <v>3420.26</v>
      </c>
      <c r="E2422" s="3">
        <v>0</v>
      </c>
      <c r="F2422" t="str">
        <f t="shared" si="185"/>
        <v>2020</v>
      </c>
      <c r="G2422" t="str">
        <f t="shared" si="186"/>
        <v>Diciembre</v>
      </c>
      <c r="H2422" t="str">
        <f t="shared" si="187"/>
        <v>21</v>
      </c>
    </row>
    <row r="2423" spans="1:8" ht="28.8" x14ac:dyDescent="0.3">
      <c r="A2423" t="str">
        <f t="shared" si="188"/>
        <v>Diciembre de 2020</v>
      </c>
      <c r="B2423" s="1" t="s">
        <v>4803</v>
      </c>
      <c r="C2423" s="1" t="str">
        <f t="shared" si="189"/>
        <v>Diciembre 22 de 2020</v>
      </c>
      <c r="D2423" s="3">
        <v>3442.41</v>
      </c>
      <c r="E2423" s="3">
        <v>22.149999999999636</v>
      </c>
      <c r="F2423" t="str">
        <f t="shared" si="185"/>
        <v>2020</v>
      </c>
      <c r="G2423" t="str">
        <f t="shared" si="186"/>
        <v>Diciembre</v>
      </c>
      <c r="H2423" t="str">
        <f t="shared" si="187"/>
        <v>22</v>
      </c>
    </row>
    <row r="2424" spans="1:8" ht="28.8" x14ac:dyDescent="0.3">
      <c r="A2424" t="str">
        <f t="shared" si="188"/>
        <v>Diciembre de 2020</v>
      </c>
      <c r="B2424" s="1" t="s">
        <v>4804</v>
      </c>
      <c r="C2424" s="1" t="str">
        <f t="shared" si="189"/>
        <v>Diciembre 23 de 2020</v>
      </c>
      <c r="D2424" s="3">
        <v>3444.9</v>
      </c>
      <c r="E2424" s="3">
        <v>2.4900000000002365</v>
      </c>
      <c r="F2424" t="str">
        <f t="shared" si="185"/>
        <v>2020</v>
      </c>
      <c r="G2424" t="str">
        <f t="shared" si="186"/>
        <v>Diciembre</v>
      </c>
      <c r="H2424" t="str">
        <f t="shared" si="187"/>
        <v>23</v>
      </c>
    </row>
    <row r="2425" spans="1:8" ht="28.8" x14ac:dyDescent="0.3">
      <c r="A2425" t="str">
        <f t="shared" si="188"/>
        <v>Diciembre de 2020</v>
      </c>
      <c r="B2425" s="1" t="s">
        <v>4805</v>
      </c>
      <c r="C2425" s="1" t="str">
        <f t="shared" si="189"/>
        <v>Diciembre 24 de 2020</v>
      </c>
      <c r="D2425" s="3">
        <v>3482.51</v>
      </c>
      <c r="E2425" s="3">
        <v>37.610000000000127</v>
      </c>
      <c r="F2425" t="str">
        <f t="shared" si="185"/>
        <v>2020</v>
      </c>
      <c r="G2425" t="str">
        <f t="shared" si="186"/>
        <v>Diciembre</v>
      </c>
      <c r="H2425" t="str">
        <f t="shared" si="187"/>
        <v>24</v>
      </c>
    </row>
    <row r="2426" spans="1:8" ht="28.8" x14ac:dyDescent="0.3">
      <c r="A2426" t="str">
        <f t="shared" si="188"/>
        <v>Diciembre de 2020</v>
      </c>
      <c r="B2426" s="1" t="s">
        <v>4806</v>
      </c>
      <c r="C2426" s="1" t="str">
        <f t="shared" si="189"/>
        <v>Diciembre 25 de 2020</v>
      </c>
      <c r="D2426" s="3">
        <v>3493.77</v>
      </c>
      <c r="E2426" s="3">
        <v>11.259999999999764</v>
      </c>
      <c r="F2426" t="str">
        <f t="shared" si="185"/>
        <v>2020</v>
      </c>
      <c r="G2426" t="str">
        <f t="shared" si="186"/>
        <v>Diciembre</v>
      </c>
      <c r="H2426" t="str">
        <f t="shared" si="187"/>
        <v>25</v>
      </c>
    </row>
    <row r="2427" spans="1:8" ht="28.8" x14ac:dyDescent="0.3">
      <c r="A2427" t="str">
        <f t="shared" si="188"/>
        <v>Diciembre de 2020</v>
      </c>
      <c r="B2427" s="1" t="s">
        <v>4807</v>
      </c>
      <c r="C2427" s="1" t="str">
        <f t="shared" si="189"/>
        <v>Diciembre 26 de 2020</v>
      </c>
      <c r="D2427" s="3">
        <v>3493.77</v>
      </c>
      <c r="E2427" s="3">
        <v>0</v>
      </c>
      <c r="F2427" t="str">
        <f t="shared" si="185"/>
        <v>2020</v>
      </c>
      <c r="G2427" t="str">
        <f t="shared" si="186"/>
        <v>Diciembre</v>
      </c>
      <c r="H2427" t="str">
        <f t="shared" si="187"/>
        <v>26</v>
      </c>
    </row>
    <row r="2428" spans="1:8" ht="28.8" x14ac:dyDescent="0.3">
      <c r="A2428" t="str">
        <f t="shared" si="188"/>
        <v>Diciembre de 2020</v>
      </c>
      <c r="B2428" s="1" t="s">
        <v>4808</v>
      </c>
      <c r="C2428" s="1" t="str">
        <f t="shared" si="189"/>
        <v>Diciembre 27 de 2020</v>
      </c>
      <c r="D2428" s="3">
        <v>3493.77</v>
      </c>
      <c r="E2428" s="3">
        <v>0</v>
      </c>
      <c r="F2428" t="str">
        <f t="shared" si="185"/>
        <v>2020</v>
      </c>
      <c r="G2428" t="str">
        <f t="shared" si="186"/>
        <v>Diciembre</v>
      </c>
      <c r="H2428" t="str">
        <f t="shared" si="187"/>
        <v>27</v>
      </c>
    </row>
    <row r="2429" spans="1:8" ht="28.8" x14ac:dyDescent="0.3">
      <c r="A2429" t="str">
        <f t="shared" si="188"/>
        <v>Diciembre de 2020</v>
      </c>
      <c r="B2429" s="1" t="s">
        <v>4809</v>
      </c>
      <c r="C2429" s="1" t="str">
        <f t="shared" si="189"/>
        <v>Diciembre 28 de 2020</v>
      </c>
      <c r="D2429" s="3">
        <v>3493.77</v>
      </c>
      <c r="E2429" s="3">
        <v>0</v>
      </c>
      <c r="F2429" t="str">
        <f t="shared" si="185"/>
        <v>2020</v>
      </c>
      <c r="G2429" t="str">
        <f t="shared" si="186"/>
        <v>Diciembre</v>
      </c>
      <c r="H2429" t="str">
        <f t="shared" si="187"/>
        <v>28</v>
      </c>
    </row>
    <row r="2430" spans="1:8" ht="28.8" x14ac:dyDescent="0.3">
      <c r="A2430" t="str">
        <f t="shared" si="188"/>
        <v>Diciembre de 2020</v>
      </c>
      <c r="B2430" s="1" t="s">
        <v>4810</v>
      </c>
      <c r="C2430" s="1" t="str">
        <f t="shared" si="189"/>
        <v>Diciembre 29 de 2020</v>
      </c>
      <c r="D2430" s="3">
        <v>3495.39</v>
      </c>
      <c r="E2430" s="3">
        <v>1.6199999999998909</v>
      </c>
      <c r="F2430" t="str">
        <f t="shared" si="185"/>
        <v>2020</v>
      </c>
      <c r="G2430" t="str">
        <f t="shared" si="186"/>
        <v>Diciembre</v>
      </c>
      <c r="H2430" t="str">
        <f t="shared" si="187"/>
        <v>29</v>
      </c>
    </row>
    <row r="2431" spans="1:8" ht="28.8" x14ac:dyDescent="0.3">
      <c r="A2431" t="str">
        <f t="shared" si="188"/>
        <v>Diciembre de 2020</v>
      </c>
      <c r="B2431" s="1" t="s">
        <v>4811</v>
      </c>
      <c r="C2431" s="1" t="str">
        <f t="shared" si="189"/>
        <v>Diciembre 30 de 2020</v>
      </c>
      <c r="D2431" s="3">
        <v>3482.1</v>
      </c>
      <c r="E2431" s="3">
        <v>-13.289999999999964</v>
      </c>
      <c r="F2431" t="str">
        <f t="shared" si="185"/>
        <v>2020</v>
      </c>
      <c r="G2431" t="str">
        <f t="shared" si="186"/>
        <v>Diciembre</v>
      </c>
      <c r="H2431" t="str">
        <f t="shared" si="187"/>
        <v>30</v>
      </c>
    </row>
    <row r="2432" spans="1:8" ht="28.8" x14ac:dyDescent="0.3">
      <c r="A2432" t="str">
        <f t="shared" si="188"/>
        <v>Diciembre de 2020</v>
      </c>
      <c r="B2432" s="1" t="s">
        <v>4812</v>
      </c>
      <c r="C2432" s="1" t="str">
        <f t="shared" si="189"/>
        <v>Diciembre 31 de 2020</v>
      </c>
      <c r="D2432" s="3">
        <v>3432.5</v>
      </c>
      <c r="E2432" s="3">
        <v>-49.599999999999909</v>
      </c>
      <c r="F2432" t="str">
        <f t="shared" si="185"/>
        <v>2020</v>
      </c>
      <c r="G2432" t="str">
        <f t="shared" si="186"/>
        <v>Diciembre</v>
      </c>
      <c r="H2432" t="str">
        <f t="shared" si="187"/>
        <v>31</v>
      </c>
    </row>
    <row r="2433" spans="1:8" x14ac:dyDescent="0.3">
      <c r="A2433" t="str">
        <f t="shared" si="188"/>
        <v>Enero de 2021</v>
      </c>
      <c r="B2433" s="1" t="s">
        <v>4813</v>
      </c>
      <c r="C2433" s="1" t="str">
        <f t="shared" si="189"/>
        <v>Enero 1 de 2021</v>
      </c>
      <c r="D2433" s="3">
        <v>3432.5</v>
      </c>
      <c r="E2433" s="3">
        <v>0</v>
      </c>
      <c r="F2433" t="str">
        <f t="shared" si="185"/>
        <v>2021</v>
      </c>
      <c r="G2433" t="str">
        <f t="shared" si="186"/>
        <v>Enero</v>
      </c>
      <c r="H2433" t="str">
        <f t="shared" si="187"/>
        <v>1</v>
      </c>
    </row>
    <row r="2434" spans="1:8" x14ac:dyDescent="0.3">
      <c r="A2434" t="str">
        <f t="shared" si="188"/>
        <v>Enero de 2021</v>
      </c>
      <c r="B2434" s="1" t="s">
        <v>4814</v>
      </c>
      <c r="C2434" s="1" t="str">
        <f t="shared" si="189"/>
        <v>Enero 2 de 2021</v>
      </c>
      <c r="D2434" s="3">
        <v>3432.5</v>
      </c>
      <c r="E2434" s="3">
        <v>0</v>
      </c>
      <c r="F2434" t="str">
        <f t="shared" ref="F2434:F2497" si="190">RIGHT(B2434,4)</f>
        <v>2021</v>
      </c>
      <c r="G2434" t="str">
        <f t="shared" ref="G2434:G2497" si="191">MID(B2434,FIND(" ",B2434,1)+1,FIND(" ",B2434,FIND(" ",B2434,1)+1)-FIND(" ",B2434,1)-1)</f>
        <v>Enero</v>
      </c>
      <c r="H2434" t="str">
        <f t="shared" ref="H2434:H2497" si="192">MID(B2434,1,FIND(" ",B2434,1)-1)</f>
        <v>2</v>
      </c>
    </row>
    <row r="2435" spans="1:8" x14ac:dyDescent="0.3">
      <c r="A2435" t="str">
        <f t="shared" ref="A2435:A2498" si="193">_xlfn.CONCAT(G2435," de ",F2435)</f>
        <v>Enero de 2021</v>
      </c>
      <c r="B2435" s="1" t="s">
        <v>4815</v>
      </c>
      <c r="C2435" s="1" t="str">
        <f t="shared" ref="C2435:C2498" si="194">_xlfn.CONCAT(G2435," ",H2435," de ",F2435)</f>
        <v>Enero 3 de 2021</v>
      </c>
      <c r="D2435" s="3">
        <v>3432.5</v>
      </c>
      <c r="E2435" s="3">
        <v>0</v>
      </c>
      <c r="F2435" t="str">
        <f t="shared" si="190"/>
        <v>2021</v>
      </c>
      <c r="G2435" t="str">
        <f t="shared" si="191"/>
        <v>Enero</v>
      </c>
      <c r="H2435" t="str">
        <f t="shared" si="192"/>
        <v>3</v>
      </c>
    </row>
    <row r="2436" spans="1:8" x14ac:dyDescent="0.3">
      <c r="A2436" t="str">
        <f t="shared" si="193"/>
        <v>Enero de 2021</v>
      </c>
      <c r="B2436" s="1" t="s">
        <v>4816</v>
      </c>
      <c r="C2436" s="1" t="str">
        <f t="shared" si="194"/>
        <v>Enero 4 de 2021</v>
      </c>
      <c r="D2436" s="3">
        <v>3432.5</v>
      </c>
      <c r="E2436" s="3">
        <v>0</v>
      </c>
      <c r="F2436" t="str">
        <f t="shared" si="190"/>
        <v>2021</v>
      </c>
      <c r="G2436" t="str">
        <f t="shared" si="191"/>
        <v>Enero</v>
      </c>
      <c r="H2436" t="str">
        <f t="shared" si="192"/>
        <v>4</v>
      </c>
    </row>
    <row r="2437" spans="1:8" x14ac:dyDescent="0.3">
      <c r="A2437" t="str">
        <f t="shared" si="193"/>
        <v>Enero de 2021</v>
      </c>
      <c r="B2437" s="1" t="s">
        <v>4817</v>
      </c>
      <c r="C2437" s="1" t="str">
        <f t="shared" si="194"/>
        <v>Enero 5 de 2021</v>
      </c>
      <c r="D2437" s="3">
        <v>3420.78</v>
      </c>
      <c r="E2437" s="3">
        <v>-11.7199999999998</v>
      </c>
      <c r="F2437" t="str">
        <f t="shared" si="190"/>
        <v>2021</v>
      </c>
      <c r="G2437" t="str">
        <f t="shared" si="191"/>
        <v>Enero</v>
      </c>
      <c r="H2437" t="str">
        <f t="shared" si="192"/>
        <v>5</v>
      </c>
    </row>
    <row r="2438" spans="1:8" x14ac:dyDescent="0.3">
      <c r="A2438" t="str">
        <f t="shared" si="193"/>
        <v>Enero de 2021</v>
      </c>
      <c r="B2438" s="1" t="s">
        <v>4818</v>
      </c>
      <c r="C2438" s="1" t="str">
        <f t="shared" si="194"/>
        <v>Enero 6 de 2021</v>
      </c>
      <c r="D2438" s="3">
        <v>3450.74</v>
      </c>
      <c r="E2438" s="3">
        <v>29.959999999999582</v>
      </c>
      <c r="F2438" t="str">
        <f t="shared" si="190"/>
        <v>2021</v>
      </c>
      <c r="G2438" t="str">
        <f t="shared" si="191"/>
        <v>Enero</v>
      </c>
      <c r="H2438" t="str">
        <f t="shared" si="192"/>
        <v>6</v>
      </c>
    </row>
    <row r="2439" spans="1:8" x14ac:dyDescent="0.3">
      <c r="A2439" t="str">
        <f t="shared" si="193"/>
        <v>Enero de 2021</v>
      </c>
      <c r="B2439" s="1" t="s">
        <v>4819</v>
      </c>
      <c r="C2439" s="1" t="str">
        <f t="shared" si="194"/>
        <v>Enero 7 de 2021</v>
      </c>
      <c r="D2439" s="3">
        <v>3428.04</v>
      </c>
      <c r="E2439" s="3">
        <v>-22.699999999999818</v>
      </c>
      <c r="F2439" t="str">
        <f t="shared" si="190"/>
        <v>2021</v>
      </c>
      <c r="G2439" t="str">
        <f t="shared" si="191"/>
        <v>Enero</v>
      </c>
      <c r="H2439" t="str">
        <f t="shared" si="192"/>
        <v>7</v>
      </c>
    </row>
    <row r="2440" spans="1:8" x14ac:dyDescent="0.3">
      <c r="A2440" t="str">
        <f t="shared" si="193"/>
        <v>Enero de 2021</v>
      </c>
      <c r="B2440" s="1" t="s">
        <v>4820</v>
      </c>
      <c r="C2440" s="1" t="str">
        <f t="shared" si="194"/>
        <v>Enero 8 de 2021</v>
      </c>
      <c r="D2440" s="3">
        <v>3459.39</v>
      </c>
      <c r="E2440" s="3">
        <v>31.349999999999909</v>
      </c>
      <c r="F2440" t="str">
        <f t="shared" si="190"/>
        <v>2021</v>
      </c>
      <c r="G2440" t="str">
        <f t="shared" si="191"/>
        <v>Enero</v>
      </c>
      <c r="H2440" t="str">
        <f t="shared" si="192"/>
        <v>8</v>
      </c>
    </row>
    <row r="2441" spans="1:8" x14ac:dyDescent="0.3">
      <c r="A2441" t="str">
        <f t="shared" si="193"/>
        <v>Enero de 2021</v>
      </c>
      <c r="B2441" s="1" t="s">
        <v>4821</v>
      </c>
      <c r="C2441" s="1" t="str">
        <f t="shared" si="194"/>
        <v>Enero 9 de 2021</v>
      </c>
      <c r="D2441" s="3">
        <v>3478.11</v>
      </c>
      <c r="E2441" s="3">
        <v>18.720000000000255</v>
      </c>
      <c r="F2441" t="str">
        <f t="shared" si="190"/>
        <v>2021</v>
      </c>
      <c r="G2441" t="str">
        <f t="shared" si="191"/>
        <v>Enero</v>
      </c>
      <c r="H2441" t="str">
        <f t="shared" si="192"/>
        <v>9</v>
      </c>
    </row>
    <row r="2442" spans="1:8" x14ac:dyDescent="0.3">
      <c r="A2442" t="str">
        <f t="shared" si="193"/>
        <v>Enero de 2021</v>
      </c>
      <c r="B2442" s="1" t="s">
        <v>4822</v>
      </c>
      <c r="C2442" s="1" t="str">
        <f t="shared" si="194"/>
        <v>Enero 10 de 2021</v>
      </c>
      <c r="D2442" s="3">
        <v>3478.11</v>
      </c>
      <c r="E2442" s="3">
        <v>0</v>
      </c>
      <c r="F2442" t="str">
        <f t="shared" si="190"/>
        <v>2021</v>
      </c>
      <c r="G2442" t="str">
        <f t="shared" si="191"/>
        <v>Enero</v>
      </c>
      <c r="H2442" t="str">
        <f t="shared" si="192"/>
        <v>10</v>
      </c>
    </row>
    <row r="2443" spans="1:8" x14ac:dyDescent="0.3">
      <c r="A2443" t="str">
        <f t="shared" si="193"/>
        <v>Enero de 2021</v>
      </c>
      <c r="B2443" s="1" t="s">
        <v>4823</v>
      </c>
      <c r="C2443" s="1" t="str">
        <f t="shared" si="194"/>
        <v>Enero 11 de 2021</v>
      </c>
      <c r="D2443" s="3">
        <v>3478.11</v>
      </c>
      <c r="E2443" s="3">
        <v>0</v>
      </c>
      <c r="F2443" t="str">
        <f t="shared" si="190"/>
        <v>2021</v>
      </c>
      <c r="G2443" t="str">
        <f t="shared" si="191"/>
        <v>Enero</v>
      </c>
      <c r="H2443" t="str">
        <f t="shared" si="192"/>
        <v>11</v>
      </c>
    </row>
    <row r="2444" spans="1:8" x14ac:dyDescent="0.3">
      <c r="A2444" t="str">
        <f t="shared" si="193"/>
        <v>Enero de 2021</v>
      </c>
      <c r="B2444" s="1" t="s">
        <v>4824</v>
      </c>
      <c r="C2444" s="1" t="str">
        <f t="shared" si="194"/>
        <v>Enero 12 de 2021</v>
      </c>
      <c r="D2444" s="3">
        <v>3478.11</v>
      </c>
      <c r="E2444" s="3">
        <v>0</v>
      </c>
      <c r="F2444" t="str">
        <f t="shared" si="190"/>
        <v>2021</v>
      </c>
      <c r="G2444" t="str">
        <f t="shared" si="191"/>
        <v>Enero</v>
      </c>
      <c r="H2444" t="str">
        <f t="shared" si="192"/>
        <v>12</v>
      </c>
    </row>
    <row r="2445" spans="1:8" x14ac:dyDescent="0.3">
      <c r="A2445" t="str">
        <f t="shared" si="193"/>
        <v>Enero de 2021</v>
      </c>
      <c r="B2445" s="1" t="s">
        <v>4825</v>
      </c>
      <c r="C2445" s="1" t="str">
        <f t="shared" si="194"/>
        <v>Enero 13 de 2021</v>
      </c>
      <c r="D2445" s="3">
        <v>3487.65</v>
      </c>
      <c r="E2445" s="3">
        <v>9.5399999999999636</v>
      </c>
      <c r="F2445" t="str">
        <f t="shared" si="190"/>
        <v>2021</v>
      </c>
      <c r="G2445" t="str">
        <f t="shared" si="191"/>
        <v>Enero</v>
      </c>
      <c r="H2445" t="str">
        <f t="shared" si="192"/>
        <v>13</v>
      </c>
    </row>
    <row r="2446" spans="1:8" x14ac:dyDescent="0.3">
      <c r="A2446" t="str">
        <f t="shared" si="193"/>
        <v>Enero de 2021</v>
      </c>
      <c r="B2446" s="1" t="s">
        <v>4826</v>
      </c>
      <c r="C2446" s="1" t="str">
        <f t="shared" si="194"/>
        <v>Enero 14 de 2021</v>
      </c>
      <c r="D2446" s="3">
        <v>3478.36</v>
      </c>
      <c r="E2446" s="3">
        <v>-9.2899999999999636</v>
      </c>
      <c r="F2446" t="str">
        <f t="shared" si="190"/>
        <v>2021</v>
      </c>
      <c r="G2446" t="str">
        <f t="shared" si="191"/>
        <v>Enero</v>
      </c>
      <c r="H2446" t="str">
        <f t="shared" si="192"/>
        <v>14</v>
      </c>
    </row>
    <row r="2447" spans="1:8" x14ac:dyDescent="0.3">
      <c r="A2447" t="str">
        <f t="shared" si="193"/>
        <v>Enero de 2021</v>
      </c>
      <c r="B2447" s="1" t="s">
        <v>4827</v>
      </c>
      <c r="C2447" s="1" t="str">
        <f t="shared" si="194"/>
        <v>Enero 15 de 2021</v>
      </c>
      <c r="D2447" s="3">
        <v>3469.76</v>
      </c>
      <c r="E2447" s="3">
        <v>-8.5999999999999091</v>
      </c>
      <c r="F2447" t="str">
        <f t="shared" si="190"/>
        <v>2021</v>
      </c>
      <c r="G2447" t="str">
        <f t="shared" si="191"/>
        <v>Enero</v>
      </c>
      <c r="H2447" t="str">
        <f t="shared" si="192"/>
        <v>15</v>
      </c>
    </row>
    <row r="2448" spans="1:8" x14ac:dyDescent="0.3">
      <c r="A2448" t="str">
        <f t="shared" si="193"/>
        <v>Enero de 2021</v>
      </c>
      <c r="B2448" s="1" t="s">
        <v>4828</v>
      </c>
      <c r="C2448" s="1" t="str">
        <f t="shared" si="194"/>
        <v>Enero 16 de 2021</v>
      </c>
      <c r="D2448" s="3">
        <v>3466.8</v>
      </c>
      <c r="E2448" s="3">
        <v>-2.9600000000000364</v>
      </c>
      <c r="F2448" t="str">
        <f t="shared" si="190"/>
        <v>2021</v>
      </c>
      <c r="G2448" t="str">
        <f t="shared" si="191"/>
        <v>Enero</v>
      </c>
      <c r="H2448" t="str">
        <f t="shared" si="192"/>
        <v>16</v>
      </c>
    </row>
    <row r="2449" spans="1:8" x14ac:dyDescent="0.3">
      <c r="A2449" t="str">
        <f t="shared" si="193"/>
        <v>Enero de 2021</v>
      </c>
      <c r="B2449" s="1" t="s">
        <v>4829</v>
      </c>
      <c r="C2449" s="1" t="str">
        <f t="shared" si="194"/>
        <v>Enero 17 de 2021</v>
      </c>
      <c r="D2449" s="3">
        <v>3466.8</v>
      </c>
      <c r="E2449" s="3">
        <v>0</v>
      </c>
      <c r="F2449" t="str">
        <f t="shared" si="190"/>
        <v>2021</v>
      </c>
      <c r="G2449" t="str">
        <f t="shared" si="191"/>
        <v>Enero</v>
      </c>
      <c r="H2449" t="str">
        <f t="shared" si="192"/>
        <v>17</v>
      </c>
    </row>
    <row r="2450" spans="1:8" x14ac:dyDescent="0.3">
      <c r="A2450" t="str">
        <f t="shared" si="193"/>
        <v>Enero de 2021</v>
      </c>
      <c r="B2450" s="1" t="s">
        <v>4830</v>
      </c>
      <c r="C2450" s="1" t="str">
        <f t="shared" si="194"/>
        <v>Enero 19 de 2021</v>
      </c>
      <c r="D2450" s="3">
        <v>3466.8</v>
      </c>
      <c r="E2450" s="3">
        <v>0</v>
      </c>
      <c r="F2450" t="str">
        <f t="shared" si="190"/>
        <v>2021</v>
      </c>
      <c r="G2450" t="str">
        <f t="shared" si="191"/>
        <v>Enero</v>
      </c>
      <c r="H2450" t="str">
        <f t="shared" si="192"/>
        <v>19</v>
      </c>
    </row>
    <row r="2451" spans="1:8" x14ac:dyDescent="0.3">
      <c r="A2451" t="str">
        <f t="shared" si="193"/>
        <v>Enero de 2021</v>
      </c>
      <c r="B2451" s="1" t="s">
        <v>4831</v>
      </c>
      <c r="C2451" s="1" t="str">
        <f t="shared" si="194"/>
        <v>Enero 20 de 2021</v>
      </c>
      <c r="D2451" s="3">
        <v>3482.03</v>
      </c>
      <c r="E2451" s="3">
        <v>15.230000000000018</v>
      </c>
      <c r="F2451" t="str">
        <f t="shared" si="190"/>
        <v>2021</v>
      </c>
      <c r="G2451" t="str">
        <f t="shared" si="191"/>
        <v>Enero</v>
      </c>
      <c r="H2451" t="str">
        <f t="shared" si="192"/>
        <v>20</v>
      </c>
    </row>
    <row r="2452" spans="1:8" x14ac:dyDescent="0.3">
      <c r="A2452" t="str">
        <f t="shared" si="193"/>
        <v>Enero de 2021</v>
      </c>
      <c r="B2452" s="1" t="s">
        <v>4832</v>
      </c>
      <c r="C2452" s="1" t="str">
        <f t="shared" si="194"/>
        <v>Enero 21 de 2021</v>
      </c>
      <c r="D2452" s="3">
        <v>3476.19</v>
      </c>
      <c r="E2452" s="3">
        <v>-5.8400000000001455</v>
      </c>
      <c r="F2452" t="str">
        <f t="shared" si="190"/>
        <v>2021</v>
      </c>
      <c r="G2452" t="str">
        <f t="shared" si="191"/>
        <v>Enero</v>
      </c>
      <c r="H2452" t="str">
        <f t="shared" si="192"/>
        <v>21</v>
      </c>
    </row>
    <row r="2453" spans="1:8" x14ac:dyDescent="0.3">
      <c r="A2453" t="str">
        <f t="shared" si="193"/>
        <v>Enero de 2021</v>
      </c>
      <c r="B2453" s="1" t="s">
        <v>4833</v>
      </c>
      <c r="C2453" s="1" t="str">
        <f t="shared" si="194"/>
        <v>Enero 22 de 2021</v>
      </c>
      <c r="D2453" s="3">
        <v>3477.48</v>
      </c>
      <c r="E2453" s="3">
        <v>1.2899999999999636</v>
      </c>
      <c r="F2453" t="str">
        <f t="shared" si="190"/>
        <v>2021</v>
      </c>
      <c r="G2453" t="str">
        <f t="shared" si="191"/>
        <v>Enero</v>
      </c>
      <c r="H2453" t="str">
        <f t="shared" si="192"/>
        <v>22</v>
      </c>
    </row>
    <row r="2454" spans="1:8" x14ac:dyDescent="0.3">
      <c r="A2454" t="str">
        <f t="shared" si="193"/>
        <v>Enero de 2021</v>
      </c>
      <c r="B2454" s="1" t="s">
        <v>4834</v>
      </c>
      <c r="C2454" s="1" t="str">
        <f t="shared" si="194"/>
        <v>Enero 23 de 2021</v>
      </c>
      <c r="D2454" s="3">
        <v>3525.25</v>
      </c>
      <c r="E2454" s="3">
        <v>47.769999999999982</v>
      </c>
      <c r="F2454" t="str">
        <f t="shared" si="190"/>
        <v>2021</v>
      </c>
      <c r="G2454" t="str">
        <f t="shared" si="191"/>
        <v>Enero</v>
      </c>
      <c r="H2454" t="str">
        <f t="shared" si="192"/>
        <v>23</v>
      </c>
    </row>
    <row r="2455" spans="1:8" x14ac:dyDescent="0.3">
      <c r="A2455" t="str">
        <f t="shared" si="193"/>
        <v>Enero de 2021</v>
      </c>
      <c r="B2455" s="1" t="s">
        <v>4835</v>
      </c>
      <c r="C2455" s="1" t="str">
        <f t="shared" si="194"/>
        <v>Enero 24 de 2021</v>
      </c>
      <c r="D2455" s="3">
        <v>3525.25</v>
      </c>
      <c r="E2455" s="3">
        <v>0</v>
      </c>
      <c r="F2455" t="str">
        <f t="shared" si="190"/>
        <v>2021</v>
      </c>
      <c r="G2455" t="str">
        <f t="shared" si="191"/>
        <v>Enero</v>
      </c>
      <c r="H2455" t="str">
        <f t="shared" si="192"/>
        <v>24</v>
      </c>
    </row>
    <row r="2456" spans="1:8" x14ac:dyDescent="0.3">
      <c r="A2456" t="str">
        <f t="shared" si="193"/>
        <v>Enero de 2021</v>
      </c>
      <c r="B2456" s="1" t="s">
        <v>4836</v>
      </c>
      <c r="C2456" s="1" t="str">
        <f t="shared" si="194"/>
        <v>Enero 25 de 2021</v>
      </c>
      <c r="D2456" s="3">
        <v>3525.25</v>
      </c>
      <c r="E2456" s="3">
        <v>0</v>
      </c>
      <c r="F2456" t="str">
        <f t="shared" si="190"/>
        <v>2021</v>
      </c>
      <c r="G2456" t="str">
        <f t="shared" si="191"/>
        <v>Enero</v>
      </c>
      <c r="H2456" t="str">
        <f t="shared" si="192"/>
        <v>25</v>
      </c>
    </row>
    <row r="2457" spans="1:8" x14ac:dyDescent="0.3">
      <c r="A2457" t="str">
        <f t="shared" si="193"/>
        <v>Enero de 2021</v>
      </c>
      <c r="B2457" s="1" t="s">
        <v>4837</v>
      </c>
      <c r="C2457" s="1" t="str">
        <f t="shared" si="194"/>
        <v>Enero 26 de 2021</v>
      </c>
      <c r="D2457" s="3">
        <v>3582.41</v>
      </c>
      <c r="E2457" s="3">
        <v>57.159999999999854</v>
      </c>
      <c r="F2457" t="str">
        <f t="shared" si="190"/>
        <v>2021</v>
      </c>
      <c r="G2457" t="str">
        <f t="shared" si="191"/>
        <v>Enero</v>
      </c>
      <c r="H2457" t="str">
        <f t="shared" si="192"/>
        <v>26</v>
      </c>
    </row>
    <row r="2458" spans="1:8" x14ac:dyDescent="0.3">
      <c r="A2458" t="str">
        <f t="shared" si="193"/>
        <v>Enero de 2021</v>
      </c>
      <c r="B2458" s="1" t="s">
        <v>4838</v>
      </c>
      <c r="C2458" s="1" t="str">
        <f t="shared" si="194"/>
        <v>Enero 27 de 2021</v>
      </c>
      <c r="D2458" s="3">
        <v>3591.48</v>
      </c>
      <c r="E2458" s="3">
        <v>9.0700000000001637</v>
      </c>
      <c r="F2458" t="str">
        <f t="shared" si="190"/>
        <v>2021</v>
      </c>
      <c r="G2458" t="str">
        <f t="shared" si="191"/>
        <v>Enero</v>
      </c>
      <c r="H2458" t="str">
        <f t="shared" si="192"/>
        <v>27</v>
      </c>
    </row>
    <row r="2459" spans="1:8" x14ac:dyDescent="0.3">
      <c r="A2459" t="str">
        <f t="shared" si="193"/>
        <v>Enero de 2021</v>
      </c>
      <c r="B2459" s="1" t="s">
        <v>4839</v>
      </c>
      <c r="C2459" s="1" t="str">
        <f t="shared" si="194"/>
        <v>Enero 28 de 2021</v>
      </c>
      <c r="D2459" s="3">
        <v>3636.91</v>
      </c>
      <c r="E2459" s="3">
        <v>45.429999999999836</v>
      </c>
      <c r="F2459" t="str">
        <f t="shared" si="190"/>
        <v>2021</v>
      </c>
      <c r="G2459" t="str">
        <f t="shared" si="191"/>
        <v>Enero</v>
      </c>
      <c r="H2459" t="str">
        <f t="shared" si="192"/>
        <v>28</v>
      </c>
    </row>
    <row r="2460" spans="1:8" x14ac:dyDescent="0.3">
      <c r="A2460" t="str">
        <f t="shared" si="193"/>
        <v>Enero de 2021</v>
      </c>
      <c r="B2460" s="1" t="s">
        <v>4840</v>
      </c>
      <c r="C2460" s="1" t="str">
        <f t="shared" si="194"/>
        <v>Enero 29 de 2021</v>
      </c>
      <c r="D2460" s="3">
        <v>3585.44</v>
      </c>
      <c r="E2460" s="3">
        <v>-51.4699999999998</v>
      </c>
      <c r="F2460" t="str">
        <f t="shared" si="190"/>
        <v>2021</v>
      </c>
      <c r="G2460" t="str">
        <f t="shared" si="191"/>
        <v>Enero</v>
      </c>
      <c r="H2460" t="str">
        <f t="shared" si="192"/>
        <v>29</v>
      </c>
    </row>
    <row r="2461" spans="1:8" x14ac:dyDescent="0.3">
      <c r="A2461" t="str">
        <f t="shared" si="193"/>
        <v>Enero de 2021</v>
      </c>
      <c r="B2461" s="1" t="s">
        <v>4841</v>
      </c>
      <c r="C2461" s="1" t="str">
        <f t="shared" si="194"/>
        <v>Enero 30 de 2021</v>
      </c>
      <c r="D2461" s="3">
        <v>3559.46</v>
      </c>
      <c r="E2461" s="3">
        <v>-25.980000000000018</v>
      </c>
      <c r="F2461" t="str">
        <f t="shared" si="190"/>
        <v>2021</v>
      </c>
      <c r="G2461" t="str">
        <f t="shared" si="191"/>
        <v>Enero</v>
      </c>
      <c r="H2461" t="str">
        <f t="shared" si="192"/>
        <v>30</v>
      </c>
    </row>
    <row r="2462" spans="1:8" x14ac:dyDescent="0.3">
      <c r="A2462" t="str">
        <f t="shared" si="193"/>
        <v>Enero de 2021</v>
      </c>
      <c r="B2462" s="1" t="s">
        <v>4842</v>
      </c>
      <c r="C2462" s="1" t="str">
        <f t="shared" si="194"/>
        <v>Enero 31 de 2021</v>
      </c>
      <c r="D2462" s="3">
        <v>3559.46</v>
      </c>
      <c r="E2462" s="3">
        <v>0</v>
      </c>
      <c r="F2462" t="str">
        <f t="shared" si="190"/>
        <v>2021</v>
      </c>
      <c r="G2462" t="str">
        <f t="shared" si="191"/>
        <v>Enero</v>
      </c>
      <c r="H2462" t="str">
        <f t="shared" si="192"/>
        <v>31</v>
      </c>
    </row>
    <row r="2463" spans="1:8" x14ac:dyDescent="0.3">
      <c r="A2463" t="str">
        <f t="shared" si="193"/>
        <v>Febrero de 2021</v>
      </c>
      <c r="B2463" s="1" t="s">
        <v>4843</v>
      </c>
      <c r="C2463" s="1" t="str">
        <f t="shared" si="194"/>
        <v>Febrero 1 de 2021</v>
      </c>
      <c r="D2463" s="3">
        <v>3559.46</v>
      </c>
      <c r="E2463" s="3">
        <v>0</v>
      </c>
      <c r="F2463" t="str">
        <f t="shared" si="190"/>
        <v>2021</v>
      </c>
      <c r="G2463" t="str">
        <f t="shared" si="191"/>
        <v>Febrero</v>
      </c>
      <c r="H2463" t="str">
        <f t="shared" si="192"/>
        <v>1</v>
      </c>
    </row>
    <row r="2464" spans="1:8" x14ac:dyDescent="0.3">
      <c r="A2464" t="str">
        <f t="shared" si="193"/>
        <v>Febrero de 2021</v>
      </c>
      <c r="B2464" s="1" t="s">
        <v>4844</v>
      </c>
      <c r="C2464" s="1" t="str">
        <f t="shared" si="194"/>
        <v>Febrero 2 de 2021</v>
      </c>
      <c r="D2464" s="3">
        <v>3561.37</v>
      </c>
      <c r="E2464" s="3">
        <v>1.9099999999998545</v>
      </c>
      <c r="F2464" t="str">
        <f t="shared" si="190"/>
        <v>2021</v>
      </c>
      <c r="G2464" t="str">
        <f t="shared" si="191"/>
        <v>Febrero</v>
      </c>
      <c r="H2464" t="str">
        <f t="shared" si="192"/>
        <v>2</v>
      </c>
    </row>
    <row r="2465" spans="1:8" x14ac:dyDescent="0.3">
      <c r="A2465" t="str">
        <f t="shared" si="193"/>
        <v>Febrero de 2021</v>
      </c>
      <c r="B2465" s="1" t="s">
        <v>4845</v>
      </c>
      <c r="C2465" s="1" t="str">
        <f t="shared" si="194"/>
        <v>Febrero 3 de 2021</v>
      </c>
      <c r="D2465" s="3">
        <v>3534.99</v>
      </c>
      <c r="E2465" s="3">
        <v>-26.380000000000109</v>
      </c>
      <c r="F2465" t="str">
        <f t="shared" si="190"/>
        <v>2021</v>
      </c>
      <c r="G2465" t="str">
        <f t="shared" si="191"/>
        <v>Febrero</v>
      </c>
      <c r="H2465" t="str">
        <f t="shared" si="192"/>
        <v>3</v>
      </c>
    </row>
    <row r="2466" spans="1:8" x14ac:dyDescent="0.3">
      <c r="A2466" t="str">
        <f t="shared" si="193"/>
        <v>Febrero de 2021</v>
      </c>
      <c r="B2466" s="1" t="s">
        <v>4846</v>
      </c>
      <c r="C2466" s="1" t="str">
        <f t="shared" si="194"/>
        <v>Febrero 4 de 2021</v>
      </c>
      <c r="D2466" s="3">
        <v>3522.57</v>
      </c>
      <c r="E2466" s="3">
        <v>-12.419999999999618</v>
      </c>
      <c r="F2466" t="str">
        <f t="shared" si="190"/>
        <v>2021</v>
      </c>
      <c r="G2466" t="str">
        <f t="shared" si="191"/>
        <v>Febrero</v>
      </c>
      <c r="H2466" t="str">
        <f t="shared" si="192"/>
        <v>4</v>
      </c>
    </row>
    <row r="2467" spans="1:8" x14ac:dyDescent="0.3">
      <c r="A2467" t="str">
        <f t="shared" si="193"/>
        <v>Febrero de 2021</v>
      </c>
      <c r="B2467" s="1" t="s">
        <v>4847</v>
      </c>
      <c r="C2467" s="1" t="str">
        <f t="shared" si="194"/>
        <v>Febrero 5 de 2021</v>
      </c>
      <c r="D2467" s="3">
        <v>3558.63</v>
      </c>
      <c r="E2467" s="3">
        <v>36.059999999999945</v>
      </c>
      <c r="F2467" t="str">
        <f t="shared" si="190"/>
        <v>2021</v>
      </c>
      <c r="G2467" t="str">
        <f t="shared" si="191"/>
        <v>Febrero</v>
      </c>
      <c r="H2467" t="str">
        <f t="shared" si="192"/>
        <v>5</v>
      </c>
    </row>
    <row r="2468" spans="1:8" x14ac:dyDescent="0.3">
      <c r="A2468" t="str">
        <f t="shared" si="193"/>
        <v>Febrero de 2021</v>
      </c>
      <c r="B2468" s="1" t="s">
        <v>4848</v>
      </c>
      <c r="C2468" s="1" t="str">
        <f t="shared" si="194"/>
        <v>Febrero 6 de 2021</v>
      </c>
      <c r="D2468" s="3">
        <v>3543.28</v>
      </c>
      <c r="E2468" s="3">
        <v>-15.349999999999909</v>
      </c>
      <c r="F2468" t="str">
        <f t="shared" si="190"/>
        <v>2021</v>
      </c>
      <c r="G2468" t="str">
        <f t="shared" si="191"/>
        <v>Febrero</v>
      </c>
      <c r="H2468" t="str">
        <f t="shared" si="192"/>
        <v>6</v>
      </c>
    </row>
    <row r="2469" spans="1:8" x14ac:dyDescent="0.3">
      <c r="A2469" t="str">
        <f t="shared" si="193"/>
        <v>Febrero de 2021</v>
      </c>
      <c r="B2469" s="1" t="s">
        <v>4849</v>
      </c>
      <c r="C2469" s="1" t="str">
        <f t="shared" si="194"/>
        <v>Febrero 7 de 2021</v>
      </c>
      <c r="D2469" s="3">
        <v>3543.28</v>
      </c>
      <c r="E2469" s="3">
        <v>0</v>
      </c>
      <c r="F2469" t="str">
        <f t="shared" si="190"/>
        <v>2021</v>
      </c>
      <c r="G2469" t="str">
        <f t="shared" si="191"/>
        <v>Febrero</v>
      </c>
      <c r="H2469" t="str">
        <f t="shared" si="192"/>
        <v>7</v>
      </c>
    </row>
    <row r="2470" spans="1:8" x14ac:dyDescent="0.3">
      <c r="A2470" t="str">
        <f t="shared" si="193"/>
        <v>Febrero de 2021</v>
      </c>
      <c r="B2470" s="1" t="s">
        <v>4850</v>
      </c>
      <c r="C2470" s="1" t="str">
        <f t="shared" si="194"/>
        <v>Febrero 8 de 2021</v>
      </c>
      <c r="D2470" s="3">
        <v>3543.28</v>
      </c>
      <c r="E2470" s="3">
        <v>0</v>
      </c>
      <c r="F2470" t="str">
        <f t="shared" si="190"/>
        <v>2021</v>
      </c>
      <c r="G2470" t="str">
        <f t="shared" si="191"/>
        <v>Febrero</v>
      </c>
      <c r="H2470" t="str">
        <f t="shared" si="192"/>
        <v>8</v>
      </c>
    </row>
    <row r="2471" spans="1:8" x14ac:dyDescent="0.3">
      <c r="A2471" t="str">
        <f t="shared" si="193"/>
        <v>Febrero de 2021</v>
      </c>
      <c r="B2471" s="1" t="s">
        <v>4851</v>
      </c>
      <c r="C2471" s="1" t="str">
        <f t="shared" si="194"/>
        <v>Febrero 9 de 2021</v>
      </c>
      <c r="D2471" s="3">
        <v>3554.65</v>
      </c>
      <c r="E2471" s="3">
        <v>11.369999999999891</v>
      </c>
      <c r="F2471" t="str">
        <f t="shared" si="190"/>
        <v>2021</v>
      </c>
      <c r="G2471" t="str">
        <f t="shared" si="191"/>
        <v>Febrero</v>
      </c>
      <c r="H2471" t="str">
        <f t="shared" si="192"/>
        <v>9</v>
      </c>
    </row>
    <row r="2472" spans="1:8" x14ac:dyDescent="0.3">
      <c r="A2472" t="str">
        <f t="shared" si="193"/>
        <v>Febrero de 2021</v>
      </c>
      <c r="B2472" s="1" t="s">
        <v>4852</v>
      </c>
      <c r="C2472" s="1" t="str">
        <f t="shared" si="194"/>
        <v>Febrero 10 de 2021</v>
      </c>
      <c r="D2472" s="3">
        <v>3583.23</v>
      </c>
      <c r="E2472" s="3">
        <v>28.579999999999927</v>
      </c>
      <c r="F2472" t="str">
        <f t="shared" si="190"/>
        <v>2021</v>
      </c>
      <c r="G2472" t="str">
        <f t="shared" si="191"/>
        <v>Febrero</v>
      </c>
      <c r="H2472" t="str">
        <f t="shared" si="192"/>
        <v>10</v>
      </c>
    </row>
    <row r="2473" spans="1:8" x14ac:dyDescent="0.3">
      <c r="A2473" t="str">
        <f t="shared" si="193"/>
        <v>Febrero de 2021</v>
      </c>
      <c r="B2473" s="1" t="s">
        <v>4853</v>
      </c>
      <c r="C2473" s="1" t="str">
        <f t="shared" si="194"/>
        <v>Febrero 11 de 2021</v>
      </c>
      <c r="D2473" s="3">
        <v>3557.16</v>
      </c>
      <c r="E2473" s="3">
        <v>-26.070000000000164</v>
      </c>
      <c r="F2473" t="str">
        <f t="shared" si="190"/>
        <v>2021</v>
      </c>
      <c r="G2473" t="str">
        <f t="shared" si="191"/>
        <v>Febrero</v>
      </c>
      <c r="H2473" t="str">
        <f t="shared" si="192"/>
        <v>11</v>
      </c>
    </row>
    <row r="2474" spans="1:8" x14ac:dyDescent="0.3">
      <c r="A2474" t="str">
        <f t="shared" si="193"/>
        <v>Febrero de 2021</v>
      </c>
      <c r="B2474" s="1" t="s">
        <v>4854</v>
      </c>
      <c r="C2474" s="1" t="str">
        <f t="shared" si="194"/>
        <v>Febrero 12 de 2021</v>
      </c>
      <c r="D2474" s="3">
        <v>3545.25</v>
      </c>
      <c r="E2474" s="3">
        <v>-11.909999999999854</v>
      </c>
      <c r="F2474" t="str">
        <f t="shared" si="190"/>
        <v>2021</v>
      </c>
      <c r="G2474" t="str">
        <f t="shared" si="191"/>
        <v>Febrero</v>
      </c>
      <c r="H2474" t="str">
        <f t="shared" si="192"/>
        <v>12</v>
      </c>
    </row>
    <row r="2475" spans="1:8" x14ac:dyDescent="0.3">
      <c r="A2475" t="str">
        <f t="shared" si="193"/>
        <v>Febrero de 2021</v>
      </c>
      <c r="B2475" s="1" t="s">
        <v>4855</v>
      </c>
      <c r="C2475" s="1" t="str">
        <f t="shared" si="194"/>
        <v>Febrero 13 de 2021</v>
      </c>
      <c r="D2475" s="3">
        <v>3515.65</v>
      </c>
      <c r="E2475" s="3">
        <v>-29.599999999999909</v>
      </c>
      <c r="F2475" t="str">
        <f t="shared" si="190"/>
        <v>2021</v>
      </c>
      <c r="G2475" t="str">
        <f t="shared" si="191"/>
        <v>Febrero</v>
      </c>
      <c r="H2475" t="str">
        <f t="shared" si="192"/>
        <v>13</v>
      </c>
    </row>
    <row r="2476" spans="1:8" x14ac:dyDescent="0.3">
      <c r="A2476" t="str">
        <f t="shared" si="193"/>
        <v>Febrero de 2021</v>
      </c>
      <c r="B2476" s="1" t="s">
        <v>4856</v>
      </c>
      <c r="C2476" s="1" t="str">
        <f t="shared" si="194"/>
        <v>Febrero 14 de 2021</v>
      </c>
      <c r="D2476" s="3">
        <v>3515.65</v>
      </c>
      <c r="E2476" s="3">
        <v>0</v>
      </c>
      <c r="F2476" t="str">
        <f t="shared" si="190"/>
        <v>2021</v>
      </c>
      <c r="G2476" t="str">
        <f t="shared" si="191"/>
        <v>Febrero</v>
      </c>
      <c r="H2476" t="str">
        <f t="shared" si="192"/>
        <v>14</v>
      </c>
    </row>
    <row r="2477" spans="1:8" x14ac:dyDescent="0.3">
      <c r="A2477" t="str">
        <f t="shared" si="193"/>
        <v>Febrero de 2021</v>
      </c>
      <c r="B2477" s="1" t="s">
        <v>4857</v>
      </c>
      <c r="C2477" s="1" t="str">
        <f t="shared" si="194"/>
        <v>Febrero 15 de 2021</v>
      </c>
      <c r="D2477" s="3">
        <v>3515.65</v>
      </c>
      <c r="E2477" s="3">
        <v>0</v>
      </c>
      <c r="F2477" t="str">
        <f t="shared" si="190"/>
        <v>2021</v>
      </c>
      <c r="G2477" t="str">
        <f t="shared" si="191"/>
        <v>Febrero</v>
      </c>
      <c r="H2477" t="str">
        <f t="shared" si="192"/>
        <v>15</v>
      </c>
    </row>
    <row r="2478" spans="1:8" x14ac:dyDescent="0.3">
      <c r="A2478" t="str">
        <f t="shared" si="193"/>
        <v>Febrero de 2021</v>
      </c>
      <c r="B2478" s="1" t="s">
        <v>4858</v>
      </c>
      <c r="C2478" s="1" t="str">
        <f t="shared" si="194"/>
        <v>Febrero 16 de 2021</v>
      </c>
      <c r="D2478" s="3">
        <v>3515.65</v>
      </c>
      <c r="E2478" s="3">
        <v>0</v>
      </c>
      <c r="F2478" t="str">
        <f t="shared" si="190"/>
        <v>2021</v>
      </c>
      <c r="G2478" t="str">
        <f t="shared" si="191"/>
        <v>Febrero</v>
      </c>
      <c r="H2478" t="str">
        <f t="shared" si="192"/>
        <v>16</v>
      </c>
    </row>
    <row r="2479" spans="1:8" x14ac:dyDescent="0.3">
      <c r="A2479" t="str">
        <f t="shared" si="193"/>
        <v>Febrero de 2021</v>
      </c>
      <c r="B2479" s="1" t="s">
        <v>4859</v>
      </c>
      <c r="C2479" s="1" t="str">
        <f t="shared" si="194"/>
        <v>Febrero 17 de 2021</v>
      </c>
      <c r="D2479" s="3">
        <v>3518.19</v>
      </c>
      <c r="E2479" s="3">
        <v>2.5399999999999636</v>
      </c>
      <c r="F2479" t="str">
        <f t="shared" si="190"/>
        <v>2021</v>
      </c>
      <c r="G2479" t="str">
        <f t="shared" si="191"/>
        <v>Febrero</v>
      </c>
      <c r="H2479" t="str">
        <f t="shared" si="192"/>
        <v>17</v>
      </c>
    </row>
    <row r="2480" spans="1:8" x14ac:dyDescent="0.3">
      <c r="A2480" t="str">
        <f t="shared" si="193"/>
        <v>Febrero de 2021</v>
      </c>
      <c r="B2480" s="1" t="s">
        <v>4860</v>
      </c>
      <c r="C2480" s="1" t="str">
        <f t="shared" si="194"/>
        <v>Febrero 18 de 2021</v>
      </c>
      <c r="D2480" s="3">
        <v>3545.84</v>
      </c>
      <c r="E2480" s="3">
        <v>27.650000000000091</v>
      </c>
      <c r="F2480" t="str">
        <f t="shared" si="190"/>
        <v>2021</v>
      </c>
      <c r="G2480" t="str">
        <f t="shared" si="191"/>
        <v>Febrero</v>
      </c>
      <c r="H2480" t="str">
        <f t="shared" si="192"/>
        <v>18</v>
      </c>
    </row>
    <row r="2481" spans="1:8" x14ac:dyDescent="0.3">
      <c r="A2481" t="str">
        <f t="shared" si="193"/>
        <v>Febrero de 2021</v>
      </c>
      <c r="B2481" s="1" t="s">
        <v>4861</v>
      </c>
      <c r="C2481" s="1" t="str">
        <f t="shared" si="194"/>
        <v>Febrero 19 de 2021</v>
      </c>
      <c r="D2481" s="3">
        <v>3537.86</v>
      </c>
      <c r="E2481" s="3">
        <v>-7.9800000000000182</v>
      </c>
      <c r="F2481" t="str">
        <f t="shared" si="190"/>
        <v>2021</v>
      </c>
      <c r="G2481" t="str">
        <f t="shared" si="191"/>
        <v>Febrero</v>
      </c>
      <c r="H2481" t="str">
        <f t="shared" si="192"/>
        <v>19</v>
      </c>
    </row>
    <row r="2482" spans="1:8" x14ac:dyDescent="0.3">
      <c r="A2482" t="str">
        <f t="shared" si="193"/>
        <v>Febrero de 2021</v>
      </c>
      <c r="B2482" s="1" t="s">
        <v>4862</v>
      </c>
      <c r="C2482" s="1" t="str">
        <f t="shared" si="194"/>
        <v>Febrero 20 de 2021</v>
      </c>
      <c r="D2482" s="3">
        <v>3555.4</v>
      </c>
      <c r="E2482" s="3">
        <v>17.539999999999964</v>
      </c>
      <c r="F2482" t="str">
        <f t="shared" si="190"/>
        <v>2021</v>
      </c>
      <c r="G2482" t="str">
        <f t="shared" si="191"/>
        <v>Febrero</v>
      </c>
      <c r="H2482" t="str">
        <f t="shared" si="192"/>
        <v>20</v>
      </c>
    </row>
    <row r="2483" spans="1:8" x14ac:dyDescent="0.3">
      <c r="A2483" t="str">
        <f t="shared" si="193"/>
        <v>Febrero de 2021</v>
      </c>
      <c r="B2483" s="1" t="s">
        <v>4863</v>
      </c>
      <c r="C2483" s="1" t="str">
        <f t="shared" si="194"/>
        <v>Febrero 21 de 2021</v>
      </c>
      <c r="D2483" s="3">
        <v>3555.4</v>
      </c>
      <c r="E2483" s="3">
        <v>0</v>
      </c>
      <c r="F2483" t="str">
        <f t="shared" si="190"/>
        <v>2021</v>
      </c>
      <c r="G2483" t="str">
        <f t="shared" si="191"/>
        <v>Febrero</v>
      </c>
      <c r="H2483" t="str">
        <f t="shared" si="192"/>
        <v>21</v>
      </c>
    </row>
    <row r="2484" spans="1:8" x14ac:dyDescent="0.3">
      <c r="A2484" t="str">
        <f t="shared" si="193"/>
        <v>Febrero de 2021</v>
      </c>
      <c r="B2484" s="1" t="s">
        <v>4864</v>
      </c>
      <c r="C2484" s="1" t="str">
        <f t="shared" si="194"/>
        <v>Febrero 22 de 2021</v>
      </c>
      <c r="D2484" s="3">
        <v>3555.4</v>
      </c>
      <c r="E2484" s="3">
        <v>0</v>
      </c>
      <c r="F2484" t="str">
        <f t="shared" si="190"/>
        <v>2021</v>
      </c>
      <c r="G2484" t="str">
        <f t="shared" si="191"/>
        <v>Febrero</v>
      </c>
      <c r="H2484" t="str">
        <f t="shared" si="192"/>
        <v>22</v>
      </c>
    </row>
    <row r="2485" spans="1:8" x14ac:dyDescent="0.3">
      <c r="A2485" t="str">
        <f t="shared" si="193"/>
        <v>Febrero de 2021</v>
      </c>
      <c r="B2485" s="1" t="s">
        <v>4865</v>
      </c>
      <c r="C2485" s="1" t="str">
        <f t="shared" si="194"/>
        <v>Febrero 23 de 2021</v>
      </c>
      <c r="D2485" s="3">
        <v>3602.41</v>
      </c>
      <c r="E2485" s="3">
        <v>47.009999999999764</v>
      </c>
      <c r="F2485" t="str">
        <f t="shared" si="190"/>
        <v>2021</v>
      </c>
      <c r="G2485" t="str">
        <f t="shared" si="191"/>
        <v>Febrero</v>
      </c>
      <c r="H2485" t="str">
        <f t="shared" si="192"/>
        <v>23</v>
      </c>
    </row>
    <row r="2486" spans="1:8" x14ac:dyDescent="0.3">
      <c r="A2486" t="str">
        <f t="shared" si="193"/>
        <v>Febrero de 2021</v>
      </c>
      <c r="B2486" s="1" t="s">
        <v>4866</v>
      </c>
      <c r="C2486" s="1" t="str">
        <f t="shared" si="194"/>
        <v>Febrero 24 de 2021</v>
      </c>
      <c r="D2486" s="3">
        <v>3590.37</v>
      </c>
      <c r="E2486" s="3">
        <v>-12.039999999999964</v>
      </c>
      <c r="F2486" t="str">
        <f t="shared" si="190"/>
        <v>2021</v>
      </c>
      <c r="G2486" t="str">
        <f t="shared" si="191"/>
        <v>Febrero</v>
      </c>
      <c r="H2486" t="str">
        <f t="shared" si="192"/>
        <v>24</v>
      </c>
    </row>
    <row r="2487" spans="1:8" x14ac:dyDescent="0.3">
      <c r="A2487" t="str">
        <f t="shared" si="193"/>
        <v>Febrero de 2021</v>
      </c>
      <c r="B2487" s="1" t="s">
        <v>4867</v>
      </c>
      <c r="C2487" s="1" t="str">
        <f t="shared" si="194"/>
        <v>Febrero 25 de 2021</v>
      </c>
      <c r="D2487" s="3">
        <v>3578.29</v>
      </c>
      <c r="E2487" s="3">
        <v>-12.079999999999927</v>
      </c>
      <c r="F2487" t="str">
        <f t="shared" si="190"/>
        <v>2021</v>
      </c>
      <c r="G2487" t="str">
        <f t="shared" si="191"/>
        <v>Febrero</v>
      </c>
      <c r="H2487" t="str">
        <f t="shared" si="192"/>
        <v>25</v>
      </c>
    </row>
    <row r="2488" spans="1:8" x14ac:dyDescent="0.3">
      <c r="A2488" t="str">
        <f t="shared" si="193"/>
        <v>Febrero de 2021</v>
      </c>
      <c r="B2488" s="1" t="s">
        <v>4868</v>
      </c>
      <c r="C2488" s="1" t="str">
        <f t="shared" si="194"/>
        <v>Febrero 26 de 2021</v>
      </c>
      <c r="D2488" s="3">
        <v>3588.23</v>
      </c>
      <c r="E2488" s="3">
        <v>9.9400000000000546</v>
      </c>
      <c r="F2488" t="str">
        <f t="shared" si="190"/>
        <v>2021</v>
      </c>
      <c r="G2488" t="str">
        <f t="shared" si="191"/>
        <v>Febrero</v>
      </c>
      <c r="H2488" t="str">
        <f t="shared" si="192"/>
        <v>26</v>
      </c>
    </row>
    <row r="2489" spans="1:8" x14ac:dyDescent="0.3">
      <c r="A2489" t="str">
        <f t="shared" si="193"/>
        <v>Febrero de 2021</v>
      </c>
      <c r="B2489" s="1" t="s">
        <v>4869</v>
      </c>
      <c r="C2489" s="1" t="str">
        <f t="shared" si="194"/>
        <v>Febrero 27 de 2021</v>
      </c>
      <c r="D2489" s="3">
        <v>3624.39</v>
      </c>
      <c r="E2489" s="3">
        <v>36.159999999999854</v>
      </c>
      <c r="F2489" t="str">
        <f t="shared" si="190"/>
        <v>2021</v>
      </c>
      <c r="G2489" t="str">
        <f t="shared" si="191"/>
        <v>Febrero</v>
      </c>
      <c r="H2489" t="str">
        <f t="shared" si="192"/>
        <v>27</v>
      </c>
    </row>
    <row r="2490" spans="1:8" x14ac:dyDescent="0.3">
      <c r="A2490" t="str">
        <f t="shared" si="193"/>
        <v>Febrero de 2021</v>
      </c>
      <c r="B2490" s="1" t="s">
        <v>4870</v>
      </c>
      <c r="C2490" s="1" t="str">
        <f t="shared" si="194"/>
        <v>Febrero 28 de 2021</v>
      </c>
      <c r="D2490" s="3">
        <v>3624.39</v>
      </c>
      <c r="E2490" s="3">
        <v>0</v>
      </c>
      <c r="F2490" t="str">
        <f t="shared" si="190"/>
        <v>2021</v>
      </c>
      <c r="G2490" t="str">
        <f t="shared" si="191"/>
        <v>Febrero</v>
      </c>
      <c r="H2490" t="str">
        <f t="shared" si="192"/>
        <v>28</v>
      </c>
    </row>
    <row r="2491" spans="1:8" x14ac:dyDescent="0.3">
      <c r="A2491" t="str">
        <f t="shared" si="193"/>
        <v>Marzo de 2021</v>
      </c>
      <c r="B2491" s="1" t="s">
        <v>4871</v>
      </c>
      <c r="C2491" s="1" t="str">
        <f t="shared" si="194"/>
        <v>Marzo 1 de 2021</v>
      </c>
      <c r="D2491" s="3">
        <v>3624.39</v>
      </c>
      <c r="E2491" s="3">
        <v>0</v>
      </c>
      <c r="F2491" t="str">
        <f t="shared" si="190"/>
        <v>2021</v>
      </c>
      <c r="G2491" t="str">
        <f t="shared" si="191"/>
        <v>Marzo</v>
      </c>
      <c r="H2491" t="str">
        <f t="shared" si="192"/>
        <v>1</v>
      </c>
    </row>
    <row r="2492" spans="1:8" x14ac:dyDescent="0.3">
      <c r="A2492" t="str">
        <f t="shared" si="193"/>
        <v>Marzo de 2021</v>
      </c>
      <c r="B2492" s="1" t="s">
        <v>4872</v>
      </c>
      <c r="C2492" s="1" t="str">
        <f t="shared" si="194"/>
        <v>Marzo 2 de 2021</v>
      </c>
      <c r="D2492" s="3">
        <v>3622.36</v>
      </c>
      <c r="E2492" s="3">
        <v>-2.0299999999997453</v>
      </c>
      <c r="F2492" t="str">
        <f t="shared" si="190"/>
        <v>2021</v>
      </c>
      <c r="G2492" t="str">
        <f t="shared" si="191"/>
        <v>Marzo</v>
      </c>
      <c r="H2492" t="str">
        <f t="shared" si="192"/>
        <v>2</v>
      </c>
    </row>
    <row r="2493" spans="1:8" x14ac:dyDescent="0.3">
      <c r="A2493" t="str">
        <f t="shared" si="193"/>
        <v>Marzo de 2021</v>
      </c>
      <c r="B2493" s="1" t="s">
        <v>4873</v>
      </c>
      <c r="C2493" s="1" t="str">
        <f t="shared" si="194"/>
        <v>Marzo 3 de 2021</v>
      </c>
      <c r="D2493" s="3">
        <v>3641.61</v>
      </c>
      <c r="E2493" s="3">
        <v>19.25</v>
      </c>
      <c r="F2493" t="str">
        <f t="shared" si="190"/>
        <v>2021</v>
      </c>
      <c r="G2493" t="str">
        <f t="shared" si="191"/>
        <v>Marzo</v>
      </c>
      <c r="H2493" t="str">
        <f t="shared" si="192"/>
        <v>3</v>
      </c>
    </row>
    <row r="2494" spans="1:8" x14ac:dyDescent="0.3">
      <c r="A2494" t="str">
        <f t="shared" si="193"/>
        <v>Marzo de 2021</v>
      </c>
      <c r="B2494" s="1" t="s">
        <v>4874</v>
      </c>
      <c r="C2494" s="1" t="str">
        <f t="shared" si="194"/>
        <v>Marzo 4 de 2021</v>
      </c>
      <c r="D2494" s="3">
        <v>3676.94</v>
      </c>
      <c r="E2494" s="3">
        <v>35.329999999999927</v>
      </c>
      <c r="F2494" t="str">
        <f t="shared" si="190"/>
        <v>2021</v>
      </c>
      <c r="G2494" t="str">
        <f t="shared" si="191"/>
        <v>Marzo</v>
      </c>
      <c r="H2494" t="str">
        <f t="shared" si="192"/>
        <v>4</v>
      </c>
    </row>
    <row r="2495" spans="1:8" x14ac:dyDescent="0.3">
      <c r="A2495" t="str">
        <f t="shared" si="193"/>
        <v>Marzo de 2021</v>
      </c>
      <c r="B2495" s="1" t="s">
        <v>4875</v>
      </c>
      <c r="C2495" s="1" t="str">
        <f t="shared" si="194"/>
        <v>Marzo 5 de 2021</v>
      </c>
      <c r="D2495" s="3">
        <v>3647.99</v>
      </c>
      <c r="E2495" s="3">
        <v>-28.950000000000273</v>
      </c>
      <c r="F2495" t="str">
        <f t="shared" si="190"/>
        <v>2021</v>
      </c>
      <c r="G2495" t="str">
        <f t="shared" si="191"/>
        <v>Marzo</v>
      </c>
      <c r="H2495" t="str">
        <f t="shared" si="192"/>
        <v>5</v>
      </c>
    </row>
    <row r="2496" spans="1:8" x14ac:dyDescent="0.3">
      <c r="A2496" t="str">
        <f t="shared" si="193"/>
        <v>Marzo de 2021</v>
      </c>
      <c r="B2496" s="1" t="s">
        <v>4876</v>
      </c>
      <c r="C2496" s="1" t="str">
        <f t="shared" si="194"/>
        <v>Marzo 6 de 2021</v>
      </c>
      <c r="D2496" s="3">
        <v>3640.2</v>
      </c>
      <c r="E2496" s="3">
        <v>-7.7899999999999636</v>
      </c>
      <c r="F2496" t="str">
        <f t="shared" si="190"/>
        <v>2021</v>
      </c>
      <c r="G2496" t="str">
        <f t="shared" si="191"/>
        <v>Marzo</v>
      </c>
      <c r="H2496" t="str">
        <f t="shared" si="192"/>
        <v>6</v>
      </c>
    </row>
    <row r="2497" spans="1:8" x14ac:dyDescent="0.3">
      <c r="A2497" t="str">
        <f t="shared" si="193"/>
        <v>Marzo de 2021</v>
      </c>
      <c r="B2497" s="1" t="s">
        <v>4877</v>
      </c>
      <c r="C2497" s="1" t="str">
        <f t="shared" si="194"/>
        <v>Marzo 7 de 2021</v>
      </c>
      <c r="D2497" s="3">
        <v>3640.2</v>
      </c>
      <c r="E2497" s="3">
        <v>0</v>
      </c>
      <c r="F2497" t="str">
        <f t="shared" si="190"/>
        <v>2021</v>
      </c>
      <c r="G2497" t="str">
        <f t="shared" si="191"/>
        <v>Marzo</v>
      </c>
      <c r="H2497" t="str">
        <f t="shared" si="192"/>
        <v>7</v>
      </c>
    </row>
    <row r="2498" spans="1:8" x14ac:dyDescent="0.3">
      <c r="A2498" t="str">
        <f t="shared" si="193"/>
        <v>Marzo de 2021</v>
      </c>
      <c r="B2498" s="1" t="s">
        <v>4878</v>
      </c>
      <c r="C2498" s="1" t="str">
        <f t="shared" si="194"/>
        <v>Marzo 8 de 2021</v>
      </c>
      <c r="D2498" s="3">
        <v>3640.2</v>
      </c>
      <c r="E2498" s="3">
        <v>0</v>
      </c>
      <c r="F2498" t="str">
        <f t="shared" ref="F2498:F2561" si="195">RIGHT(B2498,4)</f>
        <v>2021</v>
      </c>
      <c r="G2498" t="str">
        <f t="shared" ref="G2498:G2561" si="196">MID(B2498,FIND(" ",B2498,1)+1,FIND(" ",B2498,FIND(" ",B2498,1)+1)-FIND(" ",B2498,1)-1)</f>
        <v>Marzo</v>
      </c>
      <c r="H2498" t="str">
        <f t="shared" ref="H2498:H2561" si="197">MID(B2498,1,FIND(" ",B2498,1)-1)</f>
        <v>8</v>
      </c>
    </row>
    <row r="2499" spans="1:8" x14ac:dyDescent="0.3">
      <c r="A2499" t="str">
        <f t="shared" ref="A2499:A2562" si="198">_xlfn.CONCAT(G2499," de ",F2499)</f>
        <v>Marzo de 2021</v>
      </c>
      <c r="B2499" s="1" t="s">
        <v>4879</v>
      </c>
      <c r="C2499" s="1" t="str">
        <f t="shared" ref="C2499:C2562" si="199">_xlfn.CONCAT(G2499," ",H2499," de ",F2499)</f>
        <v>Marzo 9 de 2021</v>
      </c>
      <c r="D2499" s="3">
        <v>3623.61</v>
      </c>
      <c r="E2499" s="3">
        <v>-16.589999999999691</v>
      </c>
      <c r="F2499" t="str">
        <f t="shared" si="195"/>
        <v>2021</v>
      </c>
      <c r="G2499" t="str">
        <f t="shared" si="196"/>
        <v>Marzo</v>
      </c>
      <c r="H2499" t="str">
        <f t="shared" si="197"/>
        <v>9</v>
      </c>
    </row>
    <row r="2500" spans="1:8" x14ac:dyDescent="0.3">
      <c r="A2500" t="str">
        <f t="shared" si="198"/>
        <v>Marzo de 2021</v>
      </c>
      <c r="B2500" s="1" t="s">
        <v>4880</v>
      </c>
      <c r="C2500" s="1" t="str">
        <f t="shared" si="199"/>
        <v>Marzo 10 de 2021</v>
      </c>
      <c r="D2500" s="3">
        <v>3598.77</v>
      </c>
      <c r="E2500" s="3">
        <v>-24.840000000000146</v>
      </c>
      <c r="F2500" t="str">
        <f t="shared" si="195"/>
        <v>2021</v>
      </c>
      <c r="G2500" t="str">
        <f t="shared" si="196"/>
        <v>Marzo</v>
      </c>
      <c r="H2500" t="str">
        <f t="shared" si="197"/>
        <v>10</v>
      </c>
    </row>
    <row r="2501" spans="1:8" x14ac:dyDescent="0.3">
      <c r="A2501" t="str">
        <f t="shared" si="198"/>
        <v>Marzo de 2021</v>
      </c>
      <c r="B2501" s="1" t="s">
        <v>4881</v>
      </c>
      <c r="C2501" s="1" t="str">
        <f t="shared" si="199"/>
        <v>Marzo 11 de 2021</v>
      </c>
      <c r="D2501" s="3">
        <v>3561.91</v>
      </c>
      <c r="E2501" s="3">
        <v>-36.860000000000127</v>
      </c>
      <c r="F2501" t="str">
        <f t="shared" si="195"/>
        <v>2021</v>
      </c>
      <c r="G2501" t="str">
        <f t="shared" si="196"/>
        <v>Marzo</v>
      </c>
      <c r="H2501" t="str">
        <f t="shared" si="197"/>
        <v>11</v>
      </c>
    </row>
    <row r="2502" spans="1:8" x14ac:dyDescent="0.3">
      <c r="A2502" t="str">
        <f t="shared" si="198"/>
        <v>Marzo de 2021</v>
      </c>
      <c r="B2502" s="1" t="s">
        <v>4882</v>
      </c>
      <c r="C2502" s="1" t="str">
        <f t="shared" si="199"/>
        <v>Marzo 12 de 2021</v>
      </c>
      <c r="D2502" s="3">
        <v>3534.62</v>
      </c>
      <c r="E2502" s="3">
        <v>-27.289999999999964</v>
      </c>
      <c r="F2502" t="str">
        <f t="shared" si="195"/>
        <v>2021</v>
      </c>
      <c r="G2502" t="str">
        <f t="shared" si="196"/>
        <v>Marzo</v>
      </c>
      <c r="H2502" t="str">
        <f t="shared" si="197"/>
        <v>12</v>
      </c>
    </row>
    <row r="2503" spans="1:8" x14ac:dyDescent="0.3">
      <c r="A2503" t="str">
        <f t="shared" si="198"/>
        <v>Marzo de 2021</v>
      </c>
      <c r="B2503" s="1" t="s">
        <v>4883</v>
      </c>
      <c r="C2503" s="1" t="str">
        <f t="shared" si="199"/>
        <v>Marzo 13 de 2021</v>
      </c>
      <c r="D2503" s="3">
        <v>3575.3</v>
      </c>
      <c r="E2503" s="3">
        <v>40.680000000000291</v>
      </c>
      <c r="F2503" t="str">
        <f t="shared" si="195"/>
        <v>2021</v>
      </c>
      <c r="G2503" t="str">
        <f t="shared" si="196"/>
        <v>Marzo</v>
      </c>
      <c r="H2503" t="str">
        <f t="shared" si="197"/>
        <v>13</v>
      </c>
    </row>
    <row r="2504" spans="1:8" x14ac:dyDescent="0.3">
      <c r="A2504" t="str">
        <f t="shared" si="198"/>
        <v>Marzo de 2021</v>
      </c>
      <c r="B2504" s="1" t="s">
        <v>4884</v>
      </c>
      <c r="C2504" s="1" t="str">
        <f t="shared" si="199"/>
        <v>Marzo 14 de 2021</v>
      </c>
      <c r="D2504" s="3">
        <v>3575.3</v>
      </c>
      <c r="E2504" s="3">
        <v>0</v>
      </c>
      <c r="F2504" t="str">
        <f t="shared" si="195"/>
        <v>2021</v>
      </c>
      <c r="G2504" t="str">
        <f t="shared" si="196"/>
        <v>Marzo</v>
      </c>
      <c r="H2504" t="str">
        <f t="shared" si="197"/>
        <v>14</v>
      </c>
    </row>
    <row r="2505" spans="1:8" x14ac:dyDescent="0.3">
      <c r="A2505" t="str">
        <f t="shared" si="198"/>
        <v>Marzo de 2021</v>
      </c>
      <c r="B2505" s="1" t="s">
        <v>4885</v>
      </c>
      <c r="C2505" s="1" t="str">
        <f t="shared" si="199"/>
        <v>Marzo 15 de 2021</v>
      </c>
      <c r="D2505" s="3">
        <v>3575.3</v>
      </c>
      <c r="E2505" s="3">
        <v>0</v>
      </c>
      <c r="F2505" t="str">
        <f t="shared" si="195"/>
        <v>2021</v>
      </c>
      <c r="G2505" t="str">
        <f t="shared" si="196"/>
        <v>Marzo</v>
      </c>
      <c r="H2505" t="str">
        <f t="shared" si="197"/>
        <v>15</v>
      </c>
    </row>
    <row r="2506" spans="1:8" x14ac:dyDescent="0.3">
      <c r="A2506" t="str">
        <f t="shared" si="198"/>
        <v>Marzo de 2021</v>
      </c>
      <c r="B2506" s="1" t="s">
        <v>4886</v>
      </c>
      <c r="C2506" s="1" t="str">
        <f t="shared" si="199"/>
        <v>Marzo 16 de 2021</v>
      </c>
      <c r="D2506" s="3">
        <v>3575.63</v>
      </c>
      <c r="E2506" s="3">
        <v>0.32999999999992724</v>
      </c>
      <c r="F2506" t="str">
        <f t="shared" si="195"/>
        <v>2021</v>
      </c>
      <c r="G2506" t="str">
        <f t="shared" si="196"/>
        <v>Marzo</v>
      </c>
      <c r="H2506" t="str">
        <f t="shared" si="197"/>
        <v>16</v>
      </c>
    </row>
    <row r="2507" spans="1:8" x14ac:dyDescent="0.3">
      <c r="A2507" t="str">
        <f t="shared" si="198"/>
        <v>Marzo de 2021</v>
      </c>
      <c r="B2507" s="1" t="s">
        <v>4887</v>
      </c>
      <c r="C2507" s="1" t="str">
        <f t="shared" si="199"/>
        <v>Marzo 17 de 2021</v>
      </c>
      <c r="D2507" s="3">
        <v>3553.51</v>
      </c>
      <c r="E2507" s="3">
        <v>-22.119999999999891</v>
      </c>
      <c r="F2507" t="str">
        <f t="shared" si="195"/>
        <v>2021</v>
      </c>
      <c r="G2507" t="str">
        <f t="shared" si="196"/>
        <v>Marzo</v>
      </c>
      <c r="H2507" t="str">
        <f t="shared" si="197"/>
        <v>17</v>
      </c>
    </row>
    <row r="2508" spans="1:8" x14ac:dyDescent="0.3">
      <c r="A2508" t="str">
        <f t="shared" si="198"/>
        <v>Marzo de 2021</v>
      </c>
      <c r="B2508" s="1" t="s">
        <v>4888</v>
      </c>
      <c r="C2508" s="1" t="str">
        <f t="shared" si="199"/>
        <v>Marzo 18 de 2021</v>
      </c>
      <c r="D2508" s="3">
        <v>3578.02</v>
      </c>
      <c r="E2508" s="3">
        <v>24.509999999999764</v>
      </c>
      <c r="F2508" t="str">
        <f t="shared" si="195"/>
        <v>2021</v>
      </c>
      <c r="G2508" t="str">
        <f t="shared" si="196"/>
        <v>Marzo</v>
      </c>
      <c r="H2508" t="str">
        <f t="shared" si="197"/>
        <v>18</v>
      </c>
    </row>
    <row r="2509" spans="1:8" x14ac:dyDescent="0.3">
      <c r="A2509" t="str">
        <f t="shared" si="198"/>
        <v>Marzo de 2021</v>
      </c>
      <c r="B2509" s="1" t="s">
        <v>4889</v>
      </c>
      <c r="C2509" s="1" t="str">
        <f t="shared" si="199"/>
        <v>Marzo 19 de 2021</v>
      </c>
      <c r="D2509" s="3">
        <v>3569.45</v>
      </c>
      <c r="E2509" s="3">
        <v>-8.5700000000001637</v>
      </c>
      <c r="F2509" t="str">
        <f t="shared" si="195"/>
        <v>2021</v>
      </c>
      <c r="G2509" t="str">
        <f t="shared" si="196"/>
        <v>Marzo</v>
      </c>
      <c r="H2509" t="str">
        <f t="shared" si="197"/>
        <v>19</v>
      </c>
    </row>
    <row r="2510" spans="1:8" x14ac:dyDescent="0.3">
      <c r="A2510" t="str">
        <f t="shared" si="198"/>
        <v>Marzo de 2021</v>
      </c>
      <c r="B2510" s="1" t="s">
        <v>4890</v>
      </c>
      <c r="C2510" s="1" t="str">
        <f t="shared" si="199"/>
        <v>Marzo 20 de 2021</v>
      </c>
      <c r="D2510" s="3">
        <v>3553.34</v>
      </c>
      <c r="E2510" s="3">
        <v>-16.109999999999673</v>
      </c>
      <c r="F2510" t="str">
        <f t="shared" si="195"/>
        <v>2021</v>
      </c>
      <c r="G2510" t="str">
        <f t="shared" si="196"/>
        <v>Marzo</v>
      </c>
      <c r="H2510" t="str">
        <f t="shared" si="197"/>
        <v>20</v>
      </c>
    </row>
    <row r="2511" spans="1:8" x14ac:dyDescent="0.3">
      <c r="A2511" t="str">
        <f t="shared" si="198"/>
        <v>Marzo de 2021</v>
      </c>
      <c r="B2511" s="1" t="s">
        <v>4891</v>
      </c>
      <c r="C2511" s="1" t="str">
        <f t="shared" si="199"/>
        <v>Marzo 21 de 2021</v>
      </c>
      <c r="D2511" s="3">
        <v>3553.34</v>
      </c>
      <c r="E2511" s="3">
        <v>0</v>
      </c>
      <c r="F2511" t="str">
        <f t="shared" si="195"/>
        <v>2021</v>
      </c>
      <c r="G2511" t="str">
        <f t="shared" si="196"/>
        <v>Marzo</v>
      </c>
      <c r="H2511" t="str">
        <f t="shared" si="197"/>
        <v>21</v>
      </c>
    </row>
    <row r="2512" spans="1:8" x14ac:dyDescent="0.3">
      <c r="A2512" t="str">
        <f t="shared" si="198"/>
        <v>Marzo de 2021</v>
      </c>
      <c r="B2512" s="1" t="s">
        <v>4892</v>
      </c>
      <c r="C2512" s="1" t="str">
        <f t="shared" si="199"/>
        <v>Marzo 22 de 2021</v>
      </c>
      <c r="D2512" s="3">
        <v>3553.34</v>
      </c>
      <c r="E2512" s="3">
        <v>0</v>
      </c>
      <c r="F2512" t="str">
        <f t="shared" si="195"/>
        <v>2021</v>
      </c>
      <c r="G2512" t="str">
        <f t="shared" si="196"/>
        <v>Marzo</v>
      </c>
      <c r="H2512" t="str">
        <f t="shared" si="197"/>
        <v>22</v>
      </c>
    </row>
    <row r="2513" spans="1:8" x14ac:dyDescent="0.3">
      <c r="A2513" t="str">
        <f t="shared" si="198"/>
        <v>Marzo de 2021</v>
      </c>
      <c r="B2513" s="1" t="s">
        <v>4893</v>
      </c>
      <c r="C2513" s="1" t="str">
        <f t="shared" si="199"/>
        <v>Marzo 23 de 2021</v>
      </c>
      <c r="D2513" s="3">
        <v>3553.34</v>
      </c>
      <c r="E2513" s="3">
        <v>0</v>
      </c>
      <c r="F2513" t="str">
        <f t="shared" si="195"/>
        <v>2021</v>
      </c>
      <c r="G2513" t="str">
        <f t="shared" si="196"/>
        <v>Marzo</v>
      </c>
      <c r="H2513" t="str">
        <f t="shared" si="197"/>
        <v>23</v>
      </c>
    </row>
    <row r="2514" spans="1:8" x14ac:dyDescent="0.3">
      <c r="A2514" t="str">
        <f t="shared" si="198"/>
        <v>Marzo de 2021</v>
      </c>
      <c r="B2514" s="1" t="s">
        <v>4894</v>
      </c>
      <c r="C2514" s="1" t="str">
        <f t="shared" si="199"/>
        <v>Marzo 24 de 2021</v>
      </c>
      <c r="D2514" s="3">
        <v>3589.82</v>
      </c>
      <c r="E2514" s="3">
        <v>36.480000000000018</v>
      </c>
      <c r="F2514" t="str">
        <f t="shared" si="195"/>
        <v>2021</v>
      </c>
      <c r="G2514" t="str">
        <f t="shared" si="196"/>
        <v>Marzo</v>
      </c>
      <c r="H2514" t="str">
        <f t="shared" si="197"/>
        <v>24</v>
      </c>
    </row>
    <row r="2515" spans="1:8" x14ac:dyDescent="0.3">
      <c r="A2515" t="str">
        <f t="shared" si="198"/>
        <v>Marzo de 2021</v>
      </c>
      <c r="B2515" s="1" t="s">
        <v>4895</v>
      </c>
      <c r="C2515" s="1" t="str">
        <f t="shared" si="199"/>
        <v>Marzo 25 de 2021</v>
      </c>
      <c r="D2515" s="3">
        <v>3635.12</v>
      </c>
      <c r="E2515" s="3">
        <v>45.299999999999727</v>
      </c>
      <c r="F2515" t="str">
        <f t="shared" si="195"/>
        <v>2021</v>
      </c>
      <c r="G2515" t="str">
        <f t="shared" si="196"/>
        <v>Marzo</v>
      </c>
      <c r="H2515" t="str">
        <f t="shared" si="197"/>
        <v>25</v>
      </c>
    </row>
    <row r="2516" spans="1:8" x14ac:dyDescent="0.3">
      <c r="A2516" t="str">
        <f t="shared" si="198"/>
        <v>Marzo de 2021</v>
      </c>
      <c r="B2516" s="1" t="s">
        <v>4896</v>
      </c>
      <c r="C2516" s="1" t="str">
        <f t="shared" si="199"/>
        <v>Marzo 26 de 2021</v>
      </c>
      <c r="D2516" s="3">
        <v>3658.22</v>
      </c>
      <c r="E2516" s="3">
        <v>23.099999999999909</v>
      </c>
      <c r="F2516" t="str">
        <f t="shared" si="195"/>
        <v>2021</v>
      </c>
      <c r="G2516" t="str">
        <f t="shared" si="196"/>
        <v>Marzo</v>
      </c>
      <c r="H2516" t="str">
        <f t="shared" si="197"/>
        <v>26</v>
      </c>
    </row>
    <row r="2517" spans="1:8" x14ac:dyDescent="0.3">
      <c r="A2517" t="str">
        <f t="shared" si="198"/>
        <v>Marzo de 2021</v>
      </c>
      <c r="B2517" s="1" t="s">
        <v>4897</v>
      </c>
      <c r="C2517" s="1" t="str">
        <f t="shared" si="199"/>
        <v>Marzo 27 de 2021</v>
      </c>
      <c r="D2517" s="3">
        <v>3665.41</v>
      </c>
      <c r="E2517" s="3">
        <v>7.1900000000000546</v>
      </c>
      <c r="F2517" t="str">
        <f t="shared" si="195"/>
        <v>2021</v>
      </c>
      <c r="G2517" t="str">
        <f t="shared" si="196"/>
        <v>Marzo</v>
      </c>
      <c r="H2517" t="str">
        <f t="shared" si="197"/>
        <v>27</v>
      </c>
    </row>
    <row r="2518" spans="1:8" x14ac:dyDescent="0.3">
      <c r="A2518" t="str">
        <f t="shared" si="198"/>
        <v>Marzo de 2021</v>
      </c>
      <c r="B2518" s="1" t="s">
        <v>4898</v>
      </c>
      <c r="C2518" s="1" t="str">
        <f t="shared" si="199"/>
        <v>Marzo 28 de 2021</v>
      </c>
      <c r="D2518" s="3">
        <v>3665.41</v>
      </c>
      <c r="E2518" s="3">
        <v>0</v>
      </c>
      <c r="F2518" t="str">
        <f t="shared" si="195"/>
        <v>2021</v>
      </c>
      <c r="G2518" t="str">
        <f t="shared" si="196"/>
        <v>Marzo</v>
      </c>
      <c r="H2518" t="str">
        <f t="shared" si="197"/>
        <v>28</v>
      </c>
    </row>
    <row r="2519" spans="1:8" x14ac:dyDescent="0.3">
      <c r="A2519" t="str">
        <f t="shared" si="198"/>
        <v>Marzo de 2021</v>
      </c>
      <c r="B2519" s="1" t="s">
        <v>4899</v>
      </c>
      <c r="C2519" s="1" t="str">
        <f t="shared" si="199"/>
        <v>Marzo 29 de 2021</v>
      </c>
      <c r="D2519" s="3">
        <v>3665.41</v>
      </c>
      <c r="E2519" s="3">
        <v>0</v>
      </c>
      <c r="F2519" t="str">
        <f t="shared" si="195"/>
        <v>2021</v>
      </c>
      <c r="G2519" t="str">
        <f t="shared" si="196"/>
        <v>Marzo</v>
      </c>
      <c r="H2519" t="str">
        <f t="shared" si="197"/>
        <v>29</v>
      </c>
    </row>
    <row r="2520" spans="1:8" x14ac:dyDescent="0.3">
      <c r="A2520" t="str">
        <f t="shared" si="198"/>
        <v>Marzo de 2021</v>
      </c>
      <c r="B2520" s="1" t="s">
        <v>4900</v>
      </c>
      <c r="C2520" s="1" t="str">
        <f t="shared" si="199"/>
        <v>Marzo 30 de 2021</v>
      </c>
      <c r="D2520" s="3">
        <v>3705.85</v>
      </c>
      <c r="E2520" s="3">
        <v>40.440000000000055</v>
      </c>
      <c r="F2520" t="str">
        <f t="shared" si="195"/>
        <v>2021</v>
      </c>
      <c r="G2520" t="str">
        <f t="shared" si="196"/>
        <v>Marzo</v>
      </c>
      <c r="H2520" t="str">
        <f t="shared" si="197"/>
        <v>30</v>
      </c>
    </row>
    <row r="2521" spans="1:8" x14ac:dyDescent="0.3">
      <c r="A2521" t="str">
        <f t="shared" si="198"/>
        <v>Marzo de 2021</v>
      </c>
      <c r="B2521" s="1" t="s">
        <v>4901</v>
      </c>
      <c r="C2521" s="1" t="str">
        <f t="shared" si="199"/>
        <v>Marzo 31 de 2021</v>
      </c>
      <c r="D2521" s="3">
        <v>3736.91</v>
      </c>
      <c r="E2521" s="3">
        <v>31.059999999999945</v>
      </c>
      <c r="F2521" t="str">
        <f t="shared" si="195"/>
        <v>2021</v>
      </c>
      <c r="G2521" t="str">
        <f t="shared" si="196"/>
        <v>Marzo</v>
      </c>
      <c r="H2521" t="str">
        <f t="shared" si="197"/>
        <v>31</v>
      </c>
    </row>
    <row r="2522" spans="1:8" x14ac:dyDescent="0.3">
      <c r="A2522" t="str">
        <f t="shared" si="198"/>
        <v>Abril de 2021</v>
      </c>
      <c r="B2522" s="1" t="s">
        <v>4902</v>
      </c>
      <c r="C2522" s="1" t="str">
        <f t="shared" si="199"/>
        <v>Abril 1 de 2021</v>
      </c>
      <c r="D2522" s="3">
        <v>3678.62</v>
      </c>
      <c r="E2522" s="3">
        <v>-58.289999999999964</v>
      </c>
      <c r="F2522" t="str">
        <f t="shared" si="195"/>
        <v>2021</v>
      </c>
      <c r="G2522" t="str">
        <f t="shared" si="196"/>
        <v>Abril</v>
      </c>
      <c r="H2522" t="str">
        <f t="shared" si="197"/>
        <v>1</v>
      </c>
    </row>
    <row r="2523" spans="1:8" x14ac:dyDescent="0.3">
      <c r="A2523" t="str">
        <f t="shared" si="198"/>
        <v>Abril de 2021</v>
      </c>
      <c r="B2523" s="1" t="s">
        <v>4903</v>
      </c>
      <c r="C2523" s="1" t="str">
        <f t="shared" si="199"/>
        <v>Abril 2 de 2021</v>
      </c>
      <c r="D2523" s="3">
        <v>3678.62</v>
      </c>
      <c r="E2523" s="3">
        <v>0</v>
      </c>
      <c r="F2523" t="str">
        <f t="shared" si="195"/>
        <v>2021</v>
      </c>
      <c r="G2523" t="str">
        <f t="shared" si="196"/>
        <v>Abril</v>
      </c>
      <c r="H2523" t="str">
        <f t="shared" si="197"/>
        <v>2</v>
      </c>
    </row>
    <row r="2524" spans="1:8" x14ac:dyDescent="0.3">
      <c r="A2524" t="str">
        <f t="shared" si="198"/>
        <v>Abril de 2021</v>
      </c>
      <c r="B2524" s="1" t="s">
        <v>4904</v>
      </c>
      <c r="C2524" s="1" t="str">
        <f t="shared" si="199"/>
        <v>Abril 3 de 2021</v>
      </c>
      <c r="D2524" s="3">
        <v>3678.62</v>
      </c>
      <c r="E2524" s="3">
        <v>0</v>
      </c>
      <c r="F2524" t="str">
        <f t="shared" si="195"/>
        <v>2021</v>
      </c>
      <c r="G2524" t="str">
        <f t="shared" si="196"/>
        <v>Abril</v>
      </c>
      <c r="H2524" t="str">
        <f t="shared" si="197"/>
        <v>3</v>
      </c>
    </row>
    <row r="2525" spans="1:8" x14ac:dyDescent="0.3">
      <c r="A2525" t="str">
        <f t="shared" si="198"/>
        <v>Abril de 2021</v>
      </c>
      <c r="B2525" s="1" t="s">
        <v>4905</v>
      </c>
      <c r="C2525" s="1" t="str">
        <f t="shared" si="199"/>
        <v>Abril 4 de 2021</v>
      </c>
      <c r="D2525" s="3">
        <v>3678.62</v>
      </c>
      <c r="E2525" s="3">
        <v>0</v>
      </c>
      <c r="F2525" t="str">
        <f t="shared" si="195"/>
        <v>2021</v>
      </c>
      <c r="G2525" t="str">
        <f t="shared" si="196"/>
        <v>Abril</v>
      </c>
      <c r="H2525" t="str">
        <f t="shared" si="197"/>
        <v>4</v>
      </c>
    </row>
    <row r="2526" spans="1:8" x14ac:dyDescent="0.3">
      <c r="A2526" t="str">
        <f t="shared" si="198"/>
        <v>Abril de 2021</v>
      </c>
      <c r="B2526" s="1" t="s">
        <v>4906</v>
      </c>
      <c r="C2526" s="1" t="str">
        <f t="shared" si="199"/>
        <v>Abril 5 de 2021</v>
      </c>
      <c r="D2526" s="3">
        <v>3678.62</v>
      </c>
      <c r="E2526" s="3">
        <v>0</v>
      </c>
      <c r="F2526" t="str">
        <f t="shared" si="195"/>
        <v>2021</v>
      </c>
      <c r="G2526" t="str">
        <f t="shared" si="196"/>
        <v>Abril</v>
      </c>
      <c r="H2526" t="str">
        <f t="shared" si="197"/>
        <v>5</v>
      </c>
    </row>
    <row r="2527" spans="1:8" x14ac:dyDescent="0.3">
      <c r="A2527" t="str">
        <f t="shared" si="198"/>
        <v>Abril de 2021</v>
      </c>
      <c r="B2527" s="1" t="s">
        <v>4907</v>
      </c>
      <c r="C2527" s="1" t="str">
        <f t="shared" si="199"/>
        <v>Abril 6 de 2021</v>
      </c>
      <c r="D2527" s="3">
        <v>3645.79</v>
      </c>
      <c r="E2527" s="3">
        <v>-32.829999999999927</v>
      </c>
      <c r="F2527" t="str">
        <f t="shared" si="195"/>
        <v>2021</v>
      </c>
      <c r="G2527" t="str">
        <f t="shared" si="196"/>
        <v>Abril</v>
      </c>
      <c r="H2527" t="str">
        <f t="shared" si="197"/>
        <v>6</v>
      </c>
    </row>
    <row r="2528" spans="1:8" x14ac:dyDescent="0.3">
      <c r="A2528" t="str">
        <f t="shared" si="198"/>
        <v>Abril de 2021</v>
      </c>
      <c r="B2528" s="1" t="s">
        <v>4908</v>
      </c>
      <c r="C2528" s="1" t="str">
        <f t="shared" si="199"/>
        <v>Abril 7 de 2021</v>
      </c>
      <c r="D2528" s="3">
        <v>3645.14</v>
      </c>
      <c r="E2528" s="3">
        <v>-0.65000000000009095</v>
      </c>
      <c r="F2528" t="str">
        <f t="shared" si="195"/>
        <v>2021</v>
      </c>
      <c r="G2528" t="str">
        <f t="shared" si="196"/>
        <v>Abril</v>
      </c>
      <c r="H2528" t="str">
        <f t="shared" si="197"/>
        <v>7</v>
      </c>
    </row>
    <row r="2529" spans="1:8" x14ac:dyDescent="0.3">
      <c r="A2529" t="str">
        <f t="shared" si="198"/>
        <v>Abril de 2021</v>
      </c>
      <c r="B2529" s="1" t="s">
        <v>4909</v>
      </c>
      <c r="C2529" s="1" t="str">
        <f t="shared" si="199"/>
        <v>Abril 8 de 2021</v>
      </c>
      <c r="D2529" s="3">
        <v>3639.62</v>
      </c>
      <c r="E2529" s="3">
        <v>-5.5199999999999818</v>
      </c>
      <c r="F2529" t="str">
        <f t="shared" si="195"/>
        <v>2021</v>
      </c>
      <c r="G2529" t="str">
        <f t="shared" si="196"/>
        <v>Abril</v>
      </c>
      <c r="H2529" t="str">
        <f t="shared" si="197"/>
        <v>8</v>
      </c>
    </row>
    <row r="2530" spans="1:8" x14ac:dyDescent="0.3">
      <c r="A2530" t="str">
        <f t="shared" si="198"/>
        <v>Abril de 2021</v>
      </c>
      <c r="B2530" s="1" t="s">
        <v>4910</v>
      </c>
      <c r="C2530" s="1" t="str">
        <f t="shared" si="199"/>
        <v>Abril 9 de 2021</v>
      </c>
      <c r="D2530" s="3">
        <v>3634.27</v>
      </c>
      <c r="E2530" s="3">
        <v>-5.3499999999999091</v>
      </c>
      <c r="F2530" t="str">
        <f t="shared" si="195"/>
        <v>2021</v>
      </c>
      <c r="G2530" t="str">
        <f t="shared" si="196"/>
        <v>Abril</v>
      </c>
      <c r="H2530" t="str">
        <f t="shared" si="197"/>
        <v>9</v>
      </c>
    </row>
    <row r="2531" spans="1:8" x14ac:dyDescent="0.3">
      <c r="A2531" t="str">
        <f t="shared" si="198"/>
        <v>Abril de 2021</v>
      </c>
      <c r="B2531" s="1" t="s">
        <v>4911</v>
      </c>
      <c r="C2531" s="1" t="str">
        <f t="shared" si="199"/>
        <v>Abril 10 de 2021</v>
      </c>
      <c r="D2531" s="3">
        <v>3650.23</v>
      </c>
      <c r="E2531" s="3">
        <v>15.960000000000036</v>
      </c>
      <c r="F2531" t="str">
        <f t="shared" si="195"/>
        <v>2021</v>
      </c>
      <c r="G2531" t="str">
        <f t="shared" si="196"/>
        <v>Abril</v>
      </c>
      <c r="H2531" t="str">
        <f t="shared" si="197"/>
        <v>10</v>
      </c>
    </row>
    <row r="2532" spans="1:8" x14ac:dyDescent="0.3">
      <c r="A2532" t="str">
        <f t="shared" si="198"/>
        <v>Abril de 2021</v>
      </c>
      <c r="B2532" s="1" t="s">
        <v>4912</v>
      </c>
      <c r="C2532" s="1" t="str">
        <f t="shared" si="199"/>
        <v>Abril 11 de 2021</v>
      </c>
      <c r="D2532" s="3">
        <v>3650.23</v>
      </c>
      <c r="E2532" s="3">
        <v>0</v>
      </c>
      <c r="F2532" t="str">
        <f t="shared" si="195"/>
        <v>2021</v>
      </c>
      <c r="G2532" t="str">
        <f t="shared" si="196"/>
        <v>Abril</v>
      </c>
      <c r="H2532" t="str">
        <f t="shared" si="197"/>
        <v>11</v>
      </c>
    </row>
    <row r="2533" spans="1:8" x14ac:dyDescent="0.3">
      <c r="A2533" t="str">
        <f t="shared" si="198"/>
        <v>Abril de 2021</v>
      </c>
      <c r="B2533" s="1" t="s">
        <v>4913</v>
      </c>
      <c r="C2533" s="1" t="str">
        <f t="shared" si="199"/>
        <v>Abril 12 de 2021</v>
      </c>
      <c r="D2533" s="3">
        <v>3650.23</v>
      </c>
      <c r="E2533" s="3">
        <v>0</v>
      </c>
      <c r="F2533" t="str">
        <f t="shared" si="195"/>
        <v>2021</v>
      </c>
      <c r="G2533" t="str">
        <f t="shared" si="196"/>
        <v>Abril</v>
      </c>
      <c r="H2533" t="str">
        <f t="shared" si="197"/>
        <v>12</v>
      </c>
    </row>
    <row r="2534" spans="1:8" x14ac:dyDescent="0.3">
      <c r="A2534" t="str">
        <f t="shared" si="198"/>
        <v>Abril de 2021</v>
      </c>
      <c r="B2534" s="1" t="s">
        <v>4914</v>
      </c>
      <c r="C2534" s="1" t="str">
        <f t="shared" si="199"/>
        <v>Abril 13 de 2021</v>
      </c>
      <c r="D2534" s="3">
        <v>3653.57</v>
      </c>
      <c r="E2534" s="3">
        <v>3.3400000000001455</v>
      </c>
      <c r="F2534" t="str">
        <f t="shared" si="195"/>
        <v>2021</v>
      </c>
      <c r="G2534" t="str">
        <f t="shared" si="196"/>
        <v>Abril</v>
      </c>
      <c r="H2534" t="str">
        <f t="shared" si="197"/>
        <v>13</v>
      </c>
    </row>
    <row r="2535" spans="1:8" x14ac:dyDescent="0.3">
      <c r="A2535" t="str">
        <f t="shared" si="198"/>
        <v>Abril de 2021</v>
      </c>
      <c r="B2535" s="1" t="s">
        <v>4915</v>
      </c>
      <c r="C2535" s="1" t="str">
        <f t="shared" si="199"/>
        <v>Abril 14 de 2021</v>
      </c>
      <c r="D2535" s="3">
        <v>3666.17</v>
      </c>
      <c r="E2535" s="3">
        <v>12.599999999999909</v>
      </c>
      <c r="F2535" t="str">
        <f t="shared" si="195"/>
        <v>2021</v>
      </c>
      <c r="G2535" t="str">
        <f t="shared" si="196"/>
        <v>Abril</v>
      </c>
      <c r="H2535" t="str">
        <f t="shared" si="197"/>
        <v>14</v>
      </c>
    </row>
    <row r="2536" spans="1:8" x14ac:dyDescent="0.3">
      <c r="A2536" t="str">
        <f t="shared" si="198"/>
        <v>Abril de 2021</v>
      </c>
      <c r="B2536" s="1" t="s">
        <v>4916</v>
      </c>
      <c r="C2536" s="1" t="str">
        <f t="shared" si="199"/>
        <v>Abril 15 de 2021</v>
      </c>
      <c r="D2536" s="3">
        <v>3665.49</v>
      </c>
      <c r="E2536" s="3">
        <v>-0.68000000000029104</v>
      </c>
      <c r="F2536" t="str">
        <f t="shared" si="195"/>
        <v>2021</v>
      </c>
      <c r="G2536" t="str">
        <f t="shared" si="196"/>
        <v>Abril</v>
      </c>
      <c r="H2536" t="str">
        <f t="shared" si="197"/>
        <v>15</v>
      </c>
    </row>
    <row r="2537" spans="1:8" x14ac:dyDescent="0.3">
      <c r="A2537" t="str">
        <f t="shared" si="198"/>
        <v>Abril de 2021</v>
      </c>
      <c r="B2537" s="1" t="s">
        <v>4917</v>
      </c>
      <c r="C2537" s="1" t="str">
        <f t="shared" si="199"/>
        <v>Abril 16 de 2021</v>
      </c>
      <c r="D2537" s="3">
        <v>3620.4</v>
      </c>
      <c r="E2537" s="3">
        <v>-45.089999999999691</v>
      </c>
      <c r="F2537" t="str">
        <f t="shared" si="195"/>
        <v>2021</v>
      </c>
      <c r="G2537" t="str">
        <f t="shared" si="196"/>
        <v>Abril</v>
      </c>
      <c r="H2537" t="str">
        <f t="shared" si="197"/>
        <v>16</v>
      </c>
    </row>
    <row r="2538" spans="1:8" x14ac:dyDescent="0.3">
      <c r="A2538" t="str">
        <f t="shared" si="198"/>
        <v>Abril de 2021</v>
      </c>
      <c r="B2538" s="1" t="s">
        <v>4918</v>
      </c>
      <c r="C2538" s="1" t="str">
        <f t="shared" si="199"/>
        <v>Abril 17 de 2021</v>
      </c>
      <c r="D2538" s="3">
        <v>3595.57</v>
      </c>
      <c r="E2538" s="3">
        <v>-24.829999999999927</v>
      </c>
      <c r="F2538" t="str">
        <f t="shared" si="195"/>
        <v>2021</v>
      </c>
      <c r="G2538" t="str">
        <f t="shared" si="196"/>
        <v>Abril</v>
      </c>
      <c r="H2538" t="str">
        <f t="shared" si="197"/>
        <v>17</v>
      </c>
    </row>
    <row r="2539" spans="1:8" x14ac:dyDescent="0.3">
      <c r="A2539" t="str">
        <f t="shared" si="198"/>
        <v>Abril de 2021</v>
      </c>
      <c r="B2539" s="1" t="s">
        <v>4919</v>
      </c>
      <c r="C2539" s="1" t="str">
        <f t="shared" si="199"/>
        <v>Abril 18 de 2021</v>
      </c>
      <c r="D2539" s="3">
        <v>3595.57</v>
      </c>
      <c r="E2539" s="3">
        <v>0</v>
      </c>
      <c r="F2539" t="str">
        <f t="shared" si="195"/>
        <v>2021</v>
      </c>
      <c r="G2539" t="str">
        <f t="shared" si="196"/>
        <v>Abril</v>
      </c>
      <c r="H2539" t="str">
        <f t="shared" si="197"/>
        <v>18</v>
      </c>
    </row>
    <row r="2540" spans="1:8" x14ac:dyDescent="0.3">
      <c r="A2540" t="str">
        <f t="shared" si="198"/>
        <v>Abril de 2021</v>
      </c>
      <c r="B2540" s="1" t="s">
        <v>4920</v>
      </c>
      <c r="C2540" s="1" t="str">
        <f t="shared" si="199"/>
        <v>Abril 19 de 2021</v>
      </c>
      <c r="D2540" s="3">
        <v>3595.57</v>
      </c>
      <c r="E2540" s="3">
        <v>0</v>
      </c>
      <c r="F2540" t="str">
        <f t="shared" si="195"/>
        <v>2021</v>
      </c>
      <c r="G2540" t="str">
        <f t="shared" si="196"/>
        <v>Abril</v>
      </c>
      <c r="H2540" t="str">
        <f t="shared" si="197"/>
        <v>19</v>
      </c>
    </row>
    <row r="2541" spans="1:8" x14ac:dyDescent="0.3">
      <c r="A2541" t="str">
        <f t="shared" si="198"/>
        <v>Abril de 2021</v>
      </c>
      <c r="B2541" s="1" t="s">
        <v>4921</v>
      </c>
      <c r="C2541" s="1" t="str">
        <f t="shared" si="199"/>
        <v>Abril 20 de 2021</v>
      </c>
      <c r="D2541" s="3">
        <v>3606.42</v>
      </c>
      <c r="E2541" s="3">
        <v>10.849999999999909</v>
      </c>
      <c r="F2541" t="str">
        <f t="shared" si="195"/>
        <v>2021</v>
      </c>
      <c r="G2541" t="str">
        <f t="shared" si="196"/>
        <v>Abril</v>
      </c>
      <c r="H2541" t="str">
        <f t="shared" si="197"/>
        <v>20</v>
      </c>
    </row>
    <row r="2542" spans="1:8" x14ac:dyDescent="0.3">
      <c r="A2542" t="str">
        <f t="shared" si="198"/>
        <v>Abril de 2021</v>
      </c>
      <c r="B2542" s="1" t="s">
        <v>4922</v>
      </c>
      <c r="C2542" s="1" t="str">
        <f t="shared" si="199"/>
        <v>Abril 21 de 2021</v>
      </c>
      <c r="D2542" s="3">
        <v>3636.26</v>
      </c>
      <c r="E2542" s="3">
        <v>29.840000000000146</v>
      </c>
      <c r="F2542" t="str">
        <f t="shared" si="195"/>
        <v>2021</v>
      </c>
      <c r="G2542" t="str">
        <f t="shared" si="196"/>
        <v>Abril</v>
      </c>
      <c r="H2542" t="str">
        <f t="shared" si="197"/>
        <v>21</v>
      </c>
    </row>
    <row r="2543" spans="1:8" x14ac:dyDescent="0.3">
      <c r="A2543" t="str">
        <f t="shared" si="198"/>
        <v>Abril de 2021</v>
      </c>
      <c r="B2543" s="1" t="s">
        <v>4923</v>
      </c>
      <c r="C2543" s="1" t="str">
        <f t="shared" si="199"/>
        <v>Abril 22 de 2021</v>
      </c>
      <c r="D2543" s="3">
        <v>3639.12</v>
      </c>
      <c r="E2543" s="3">
        <v>2.8599999999996726</v>
      </c>
      <c r="F2543" t="str">
        <f t="shared" si="195"/>
        <v>2021</v>
      </c>
      <c r="G2543" t="str">
        <f t="shared" si="196"/>
        <v>Abril</v>
      </c>
      <c r="H2543" t="str">
        <f t="shared" si="197"/>
        <v>22</v>
      </c>
    </row>
    <row r="2544" spans="1:8" x14ac:dyDescent="0.3">
      <c r="A2544" t="str">
        <f t="shared" si="198"/>
        <v>Abril de 2021</v>
      </c>
      <c r="B2544" s="1" t="s">
        <v>4924</v>
      </c>
      <c r="C2544" s="1" t="str">
        <f t="shared" si="199"/>
        <v>Abril 23 de 2021</v>
      </c>
      <c r="D2544" s="3">
        <v>3630.81</v>
      </c>
      <c r="E2544" s="3">
        <v>-8.3099999999999454</v>
      </c>
      <c r="F2544" t="str">
        <f t="shared" si="195"/>
        <v>2021</v>
      </c>
      <c r="G2544" t="str">
        <f t="shared" si="196"/>
        <v>Abril</v>
      </c>
      <c r="H2544" t="str">
        <f t="shared" si="197"/>
        <v>23</v>
      </c>
    </row>
    <row r="2545" spans="1:8" x14ac:dyDescent="0.3">
      <c r="A2545" t="str">
        <f t="shared" si="198"/>
        <v>Abril de 2021</v>
      </c>
      <c r="B2545" s="1" t="s">
        <v>4925</v>
      </c>
      <c r="C2545" s="1" t="str">
        <f t="shared" si="199"/>
        <v>Abril 24 de 2021</v>
      </c>
      <c r="D2545" s="3">
        <v>3640.07</v>
      </c>
      <c r="E2545" s="3">
        <v>9.2600000000002183</v>
      </c>
      <c r="F2545" t="str">
        <f t="shared" si="195"/>
        <v>2021</v>
      </c>
      <c r="G2545" t="str">
        <f t="shared" si="196"/>
        <v>Abril</v>
      </c>
      <c r="H2545" t="str">
        <f t="shared" si="197"/>
        <v>24</v>
      </c>
    </row>
    <row r="2546" spans="1:8" x14ac:dyDescent="0.3">
      <c r="A2546" t="str">
        <f t="shared" si="198"/>
        <v>Abril de 2021</v>
      </c>
      <c r="B2546" s="1" t="s">
        <v>4926</v>
      </c>
      <c r="C2546" s="1" t="str">
        <f t="shared" si="199"/>
        <v>Abril 25 de 2021</v>
      </c>
      <c r="D2546" s="3">
        <v>3640.07</v>
      </c>
      <c r="E2546" s="3">
        <v>0</v>
      </c>
      <c r="F2546" t="str">
        <f t="shared" si="195"/>
        <v>2021</v>
      </c>
      <c r="G2546" t="str">
        <f t="shared" si="196"/>
        <v>Abril</v>
      </c>
      <c r="H2546" t="str">
        <f t="shared" si="197"/>
        <v>25</v>
      </c>
    </row>
    <row r="2547" spans="1:8" x14ac:dyDescent="0.3">
      <c r="A2547" t="str">
        <f t="shared" si="198"/>
        <v>Abril de 2021</v>
      </c>
      <c r="B2547" s="1" t="s">
        <v>4927</v>
      </c>
      <c r="C2547" s="1" t="str">
        <f t="shared" si="199"/>
        <v>Abril 26 de 2021</v>
      </c>
      <c r="D2547" s="3">
        <v>3640.07</v>
      </c>
      <c r="E2547" s="3">
        <v>0</v>
      </c>
      <c r="F2547" t="str">
        <f t="shared" si="195"/>
        <v>2021</v>
      </c>
      <c r="G2547" t="str">
        <f t="shared" si="196"/>
        <v>Abril</v>
      </c>
      <c r="H2547" t="str">
        <f t="shared" si="197"/>
        <v>26</v>
      </c>
    </row>
    <row r="2548" spans="1:8" x14ac:dyDescent="0.3">
      <c r="A2548" t="str">
        <f t="shared" si="198"/>
        <v>Abril de 2021</v>
      </c>
      <c r="B2548" s="1" t="s">
        <v>4928</v>
      </c>
      <c r="C2548" s="1" t="str">
        <f t="shared" si="199"/>
        <v>Abril 27 de 2021</v>
      </c>
      <c r="D2548" s="3">
        <v>3659.62</v>
      </c>
      <c r="E2548" s="3">
        <v>19.549999999999727</v>
      </c>
      <c r="F2548" t="str">
        <f t="shared" si="195"/>
        <v>2021</v>
      </c>
      <c r="G2548" t="str">
        <f t="shared" si="196"/>
        <v>Abril</v>
      </c>
      <c r="H2548" t="str">
        <f t="shared" si="197"/>
        <v>27</v>
      </c>
    </row>
    <row r="2549" spans="1:8" x14ac:dyDescent="0.3">
      <c r="A2549" t="str">
        <f t="shared" si="198"/>
        <v>Abril de 2021</v>
      </c>
      <c r="B2549" s="1" t="s">
        <v>4929</v>
      </c>
      <c r="C2549" s="1" t="str">
        <f t="shared" si="199"/>
        <v>Abril 28 de 2021</v>
      </c>
      <c r="D2549" s="3">
        <v>3717.46</v>
      </c>
      <c r="E2549" s="3">
        <v>57.840000000000146</v>
      </c>
      <c r="F2549" t="str">
        <f t="shared" si="195"/>
        <v>2021</v>
      </c>
      <c r="G2549" t="str">
        <f t="shared" si="196"/>
        <v>Abril</v>
      </c>
      <c r="H2549" t="str">
        <f t="shared" si="197"/>
        <v>28</v>
      </c>
    </row>
    <row r="2550" spans="1:8" x14ac:dyDescent="0.3">
      <c r="A2550" t="str">
        <f t="shared" si="198"/>
        <v>Abril de 2021</v>
      </c>
      <c r="B2550" s="1" t="s">
        <v>4930</v>
      </c>
      <c r="C2550" s="1" t="str">
        <f t="shared" si="199"/>
        <v>Abril 29 de 2021</v>
      </c>
      <c r="D2550" s="3">
        <v>3699.74</v>
      </c>
      <c r="E2550" s="3">
        <v>-17.720000000000255</v>
      </c>
      <c r="F2550" t="str">
        <f t="shared" si="195"/>
        <v>2021</v>
      </c>
      <c r="G2550" t="str">
        <f t="shared" si="196"/>
        <v>Abril</v>
      </c>
      <c r="H2550" t="str">
        <f t="shared" si="197"/>
        <v>29</v>
      </c>
    </row>
    <row r="2551" spans="1:8" x14ac:dyDescent="0.3">
      <c r="A2551" t="str">
        <f t="shared" si="198"/>
        <v>Abril de 2021</v>
      </c>
      <c r="B2551" s="1" t="s">
        <v>4931</v>
      </c>
      <c r="C2551" s="1" t="str">
        <f t="shared" si="199"/>
        <v>Abril 30 de 2021</v>
      </c>
      <c r="D2551" s="3">
        <v>3712.89</v>
      </c>
      <c r="E2551" s="3">
        <v>13.150000000000091</v>
      </c>
      <c r="F2551" t="str">
        <f t="shared" si="195"/>
        <v>2021</v>
      </c>
      <c r="G2551" t="str">
        <f t="shared" si="196"/>
        <v>Abril</v>
      </c>
      <c r="H2551" t="str">
        <f t="shared" si="197"/>
        <v>30</v>
      </c>
    </row>
    <row r="2552" spans="1:8" x14ac:dyDescent="0.3">
      <c r="A2552" t="str">
        <f t="shared" si="198"/>
        <v>Mayo de 2021</v>
      </c>
      <c r="B2552" s="1" t="s">
        <v>4932</v>
      </c>
      <c r="C2552" s="1" t="str">
        <f t="shared" si="199"/>
        <v>Mayo 1 de 2021</v>
      </c>
      <c r="D2552" s="3">
        <v>3740.14</v>
      </c>
      <c r="E2552" s="3">
        <v>27.25</v>
      </c>
      <c r="F2552" t="str">
        <f t="shared" si="195"/>
        <v>2021</v>
      </c>
      <c r="G2552" t="str">
        <f t="shared" si="196"/>
        <v>Mayo</v>
      </c>
      <c r="H2552" t="str">
        <f t="shared" si="197"/>
        <v>1</v>
      </c>
    </row>
    <row r="2553" spans="1:8" x14ac:dyDescent="0.3">
      <c r="A2553" t="str">
        <f t="shared" si="198"/>
        <v>Mayo de 2021</v>
      </c>
      <c r="B2553" s="1" t="s">
        <v>4933</v>
      </c>
      <c r="C2553" s="1" t="str">
        <f t="shared" si="199"/>
        <v>Mayo 2 de 2021</v>
      </c>
      <c r="D2553" s="3">
        <v>3740.14</v>
      </c>
      <c r="E2553" s="3">
        <v>0</v>
      </c>
      <c r="F2553" t="str">
        <f t="shared" si="195"/>
        <v>2021</v>
      </c>
      <c r="G2553" t="str">
        <f t="shared" si="196"/>
        <v>Mayo</v>
      </c>
      <c r="H2553" t="str">
        <f t="shared" si="197"/>
        <v>2</v>
      </c>
    </row>
    <row r="2554" spans="1:8" x14ac:dyDescent="0.3">
      <c r="A2554" t="str">
        <f t="shared" si="198"/>
        <v>Mayo de 2021</v>
      </c>
      <c r="B2554" s="1" t="s">
        <v>4934</v>
      </c>
      <c r="C2554" s="1" t="str">
        <f t="shared" si="199"/>
        <v>Mayo 3 de 2021</v>
      </c>
      <c r="D2554" s="3">
        <v>3740.14</v>
      </c>
      <c r="E2554" s="3">
        <v>0</v>
      </c>
      <c r="F2554" t="str">
        <f t="shared" si="195"/>
        <v>2021</v>
      </c>
      <c r="G2554" t="str">
        <f t="shared" si="196"/>
        <v>Mayo</v>
      </c>
      <c r="H2554" t="str">
        <f t="shared" si="197"/>
        <v>3</v>
      </c>
    </row>
    <row r="2555" spans="1:8" x14ac:dyDescent="0.3">
      <c r="A2555" t="str">
        <f t="shared" si="198"/>
        <v>Mayo de 2021</v>
      </c>
      <c r="B2555" s="1" t="s">
        <v>4935</v>
      </c>
      <c r="C2555" s="1" t="str">
        <f t="shared" si="199"/>
        <v>Mayo 4 de 2021</v>
      </c>
      <c r="D2555" s="3">
        <v>3816.65</v>
      </c>
      <c r="E2555" s="3">
        <v>76.510000000000218</v>
      </c>
      <c r="F2555" t="str">
        <f t="shared" si="195"/>
        <v>2021</v>
      </c>
      <c r="G2555" t="str">
        <f t="shared" si="196"/>
        <v>Mayo</v>
      </c>
      <c r="H2555" t="str">
        <f t="shared" si="197"/>
        <v>4</v>
      </c>
    </row>
    <row r="2556" spans="1:8" x14ac:dyDescent="0.3">
      <c r="A2556" t="str">
        <f t="shared" si="198"/>
        <v>Mayo de 2021</v>
      </c>
      <c r="B2556" s="1" t="s">
        <v>4936</v>
      </c>
      <c r="C2556" s="1" t="str">
        <f t="shared" si="199"/>
        <v>Mayo 5 de 2021</v>
      </c>
      <c r="D2556" s="3">
        <v>3831.35</v>
      </c>
      <c r="E2556" s="3">
        <v>14.699999999999818</v>
      </c>
      <c r="F2556" t="str">
        <f t="shared" si="195"/>
        <v>2021</v>
      </c>
      <c r="G2556" t="str">
        <f t="shared" si="196"/>
        <v>Mayo</v>
      </c>
      <c r="H2556" t="str">
        <f t="shared" si="197"/>
        <v>5</v>
      </c>
    </row>
    <row r="2557" spans="1:8" x14ac:dyDescent="0.3">
      <c r="A2557" t="str">
        <f t="shared" si="198"/>
        <v>Mayo de 2021</v>
      </c>
      <c r="B2557" s="1" t="s">
        <v>4937</v>
      </c>
      <c r="C2557" s="1" t="str">
        <f t="shared" si="199"/>
        <v>Mayo 6 de 2021</v>
      </c>
      <c r="D2557" s="3">
        <v>3846.28</v>
      </c>
      <c r="E2557" s="3">
        <v>14.930000000000291</v>
      </c>
      <c r="F2557" t="str">
        <f t="shared" si="195"/>
        <v>2021</v>
      </c>
      <c r="G2557" t="str">
        <f t="shared" si="196"/>
        <v>Mayo</v>
      </c>
      <c r="H2557" t="str">
        <f t="shared" si="197"/>
        <v>6</v>
      </c>
    </row>
    <row r="2558" spans="1:8" x14ac:dyDescent="0.3">
      <c r="A2558" t="str">
        <f t="shared" si="198"/>
        <v>Mayo de 2021</v>
      </c>
      <c r="B2558" s="1" t="s">
        <v>4938</v>
      </c>
      <c r="C2558" s="1" t="str">
        <f t="shared" si="199"/>
        <v>Mayo 7 de 2021</v>
      </c>
      <c r="D2558" s="3">
        <v>3800.33</v>
      </c>
      <c r="E2558" s="3">
        <v>-45.950000000000273</v>
      </c>
      <c r="F2558" t="str">
        <f t="shared" si="195"/>
        <v>2021</v>
      </c>
      <c r="G2558" t="str">
        <f t="shared" si="196"/>
        <v>Mayo</v>
      </c>
      <c r="H2558" t="str">
        <f t="shared" si="197"/>
        <v>7</v>
      </c>
    </row>
    <row r="2559" spans="1:8" x14ac:dyDescent="0.3">
      <c r="A2559" t="str">
        <f t="shared" si="198"/>
        <v>Mayo de 2021</v>
      </c>
      <c r="B2559" s="1" t="s">
        <v>4939</v>
      </c>
      <c r="C2559" s="1" t="str">
        <f t="shared" si="199"/>
        <v>Mayo 8 de 2021</v>
      </c>
      <c r="D2559" s="3">
        <v>3765.33</v>
      </c>
      <c r="E2559" s="3">
        <v>-35</v>
      </c>
      <c r="F2559" t="str">
        <f t="shared" si="195"/>
        <v>2021</v>
      </c>
      <c r="G2559" t="str">
        <f t="shared" si="196"/>
        <v>Mayo</v>
      </c>
      <c r="H2559" t="str">
        <f t="shared" si="197"/>
        <v>8</v>
      </c>
    </row>
    <row r="2560" spans="1:8" x14ac:dyDescent="0.3">
      <c r="A2560" t="str">
        <f t="shared" si="198"/>
        <v>Mayo de 2021</v>
      </c>
      <c r="B2560" s="1" t="s">
        <v>4940</v>
      </c>
      <c r="C2560" s="1" t="str">
        <f t="shared" si="199"/>
        <v>Mayo 9 de 2021</v>
      </c>
      <c r="D2560" s="3">
        <v>3765.33</v>
      </c>
      <c r="E2560" s="3">
        <v>0</v>
      </c>
      <c r="F2560" t="str">
        <f t="shared" si="195"/>
        <v>2021</v>
      </c>
      <c r="G2560" t="str">
        <f t="shared" si="196"/>
        <v>Mayo</v>
      </c>
      <c r="H2560" t="str">
        <f t="shared" si="197"/>
        <v>9</v>
      </c>
    </row>
    <row r="2561" spans="1:8" x14ac:dyDescent="0.3">
      <c r="A2561" t="str">
        <f t="shared" si="198"/>
        <v>Mayo de 2021</v>
      </c>
      <c r="B2561" s="1" t="s">
        <v>4941</v>
      </c>
      <c r="C2561" s="1" t="str">
        <f t="shared" si="199"/>
        <v>Mayo 10 de 2021</v>
      </c>
      <c r="D2561" s="3">
        <v>3765.33</v>
      </c>
      <c r="E2561" s="3">
        <v>0</v>
      </c>
      <c r="F2561" t="str">
        <f t="shared" si="195"/>
        <v>2021</v>
      </c>
      <c r="G2561" t="str">
        <f t="shared" si="196"/>
        <v>Mayo</v>
      </c>
      <c r="H2561" t="str">
        <f t="shared" si="197"/>
        <v>10</v>
      </c>
    </row>
    <row r="2562" spans="1:8" x14ac:dyDescent="0.3">
      <c r="A2562" t="str">
        <f t="shared" si="198"/>
        <v>Mayo de 2021</v>
      </c>
      <c r="B2562" s="1" t="s">
        <v>4942</v>
      </c>
      <c r="C2562" s="1" t="str">
        <f t="shared" si="199"/>
        <v>Mayo 11 de 2021</v>
      </c>
      <c r="D2562" s="3">
        <v>3714.94</v>
      </c>
      <c r="E2562" s="3">
        <v>-50.389999999999873</v>
      </c>
      <c r="F2562" t="str">
        <f t="shared" ref="F2562:F2625" si="200">RIGHT(B2562,4)</f>
        <v>2021</v>
      </c>
      <c r="G2562" t="str">
        <f t="shared" ref="G2562:G2625" si="201">MID(B2562,FIND(" ",B2562,1)+1,FIND(" ",B2562,FIND(" ",B2562,1)+1)-FIND(" ",B2562,1)-1)</f>
        <v>Mayo</v>
      </c>
      <c r="H2562" t="str">
        <f t="shared" ref="H2562:H2625" si="202">MID(B2562,1,FIND(" ",B2562,1)-1)</f>
        <v>11</v>
      </c>
    </row>
    <row r="2563" spans="1:8" x14ac:dyDescent="0.3">
      <c r="A2563" t="str">
        <f t="shared" ref="A2563:A2626" si="203">_xlfn.CONCAT(G2563," de ",F2563)</f>
        <v>Mayo de 2021</v>
      </c>
      <c r="B2563" s="1" t="s">
        <v>4943</v>
      </c>
      <c r="C2563" s="1" t="str">
        <f t="shared" ref="C2563:C2626" si="204">_xlfn.CONCAT(G2563," ",H2563," de ",F2563)</f>
        <v>Mayo 12 de 2021</v>
      </c>
      <c r="D2563" s="3">
        <v>3703.2</v>
      </c>
      <c r="E2563" s="3">
        <v>-11.740000000000236</v>
      </c>
      <c r="F2563" t="str">
        <f t="shared" si="200"/>
        <v>2021</v>
      </c>
      <c r="G2563" t="str">
        <f t="shared" si="201"/>
        <v>Mayo</v>
      </c>
      <c r="H2563" t="str">
        <f t="shared" si="202"/>
        <v>12</v>
      </c>
    </row>
    <row r="2564" spans="1:8" x14ac:dyDescent="0.3">
      <c r="A2564" t="str">
        <f t="shared" si="203"/>
        <v>Mayo de 2021</v>
      </c>
      <c r="B2564" s="1" t="s">
        <v>4944</v>
      </c>
      <c r="C2564" s="1" t="str">
        <f t="shared" si="204"/>
        <v>Mayo 13 de 2021</v>
      </c>
      <c r="D2564" s="3">
        <v>3734.09</v>
      </c>
      <c r="E2564" s="3">
        <v>30.890000000000327</v>
      </c>
      <c r="F2564" t="str">
        <f t="shared" si="200"/>
        <v>2021</v>
      </c>
      <c r="G2564" t="str">
        <f t="shared" si="201"/>
        <v>Mayo</v>
      </c>
      <c r="H2564" t="str">
        <f t="shared" si="202"/>
        <v>13</v>
      </c>
    </row>
    <row r="2565" spans="1:8" x14ac:dyDescent="0.3">
      <c r="A2565" t="str">
        <f t="shared" si="203"/>
        <v>Mayo de 2021</v>
      </c>
      <c r="B2565" s="1" t="s">
        <v>4945</v>
      </c>
      <c r="C2565" s="1" t="str">
        <f t="shared" si="204"/>
        <v>Mayo 14 de 2021</v>
      </c>
      <c r="D2565" s="3">
        <v>3728.09</v>
      </c>
      <c r="E2565" s="3">
        <v>-6</v>
      </c>
      <c r="F2565" t="str">
        <f t="shared" si="200"/>
        <v>2021</v>
      </c>
      <c r="G2565" t="str">
        <f t="shared" si="201"/>
        <v>Mayo</v>
      </c>
      <c r="H2565" t="str">
        <f t="shared" si="202"/>
        <v>14</v>
      </c>
    </row>
    <row r="2566" spans="1:8" x14ac:dyDescent="0.3">
      <c r="A2566" t="str">
        <f t="shared" si="203"/>
        <v>Mayo de 2021</v>
      </c>
      <c r="B2566" s="1" t="s">
        <v>4946</v>
      </c>
      <c r="C2566" s="1" t="str">
        <f t="shared" si="204"/>
        <v>Mayo 15 de 2021</v>
      </c>
      <c r="D2566" s="3">
        <v>3682.84</v>
      </c>
      <c r="E2566" s="3">
        <v>-45.25</v>
      </c>
      <c r="F2566" t="str">
        <f t="shared" si="200"/>
        <v>2021</v>
      </c>
      <c r="G2566" t="str">
        <f t="shared" si="201"/>
        <v>Mayo</v>
      </c>
      <c r="H2566" t="str">
        <f t="shared" si="202"/>
        <v>15</v>
      </c>
    </row>
    <row r="2567" spans="1:8" x14ac:dyDescent="0.3">
      <c r="A2567" t="str">
        <f t="shared" si="203"/>
        <v>Mayo de 2021</v>
      </c>
      <c r="B2567" s="1" t="s">
        <v>4947</v>
      </c>
      <c r="C2567" s="1" t="str">
        <f t="shared" si="204"/>
        <v>Mayo 16 de 2021</v>
      </c>
      <c r="D2567" s="3">
        <v>3682.84</v>
      </c>
      <c r="E2567" s="3">
        <v>0</v>
      </c>
      <c r="F2567" t="str">
        <f t="shared" si="200"/>
        <v>2021</v>
      </c>
      <c r="G2567" t="str">
        <f t="shared" si="201"/>
        <v>Mayo</v>
      </c>
      <c r="H2567" t="str">
        <f t="shared" si="202"/>
        <v>16</v>
      </c>
    </row>
    <row r="2568" spans="1:8" x14ac:dyDescent="0.3">
      <c r="A2568" t="str">
        <f t="shared" si="203"/>
        <v>Mayo de 2021</v>
      </c>
      <c r="B2568" s="1" t="s">
        <v>4948</v>
      </c>
      <c r="C2568" s="1" t="str">
        <f t="shared" si="204"/>
        <v>Mayo 17 de 2021</v>
      </c>
      <c r="D2568" s="3">
        <v>3682.84</v>
      </c>
      <c r="E2568" s="3">
        <v>0</v>
      </c>
      <c r="F2568" t="str">
        <f t="shared" si="200"/>
        <v>2021</v>
      </c>
      <c r="G2568" t="str">
        <f t="shared" si="201"/>
        <v>Mayo</v>
      </c>
      <c r="H2568" t="str">
        <f t="shared" si="202"/>
        <v>17</v>
      </c>
    </row>
    <row r="2569" spans="1:8" x14ac:dyDescent="0.3">
      <c r="A2569" t="str">
        <f t="shared" si="203"/>
        <v>Mayo de 2021</v>
      </c>
      <c r="B2569" s="1" t="s">
        <v>4949</v>
      </c>
      <c r="C2569" s="1" t="str">
        <f t="shared" si="204"/>
        <v>Mayo 18 de 2021</v>
      </c>
      <c r="D2569" s="3">
        <v>3682.84</v>
      </c>
      <c r="E2569" s="3">
        <v>0</v>
      </c>
      <c r="F2569" t="str">
        <f t="shared" si="200"/>
        <v>2021</v>
      </c>
      <c r="G2569" t="str">
        <f t="shared" si="201"/>
        <v>Mayo</v>
      </c>
      <c r="H2569" t="str">
        <f t="shared" si="202"/>
        <v>18</v>
      </c>
    </row>
    <row r="2570" spans="1:8" x14ac:dyDescent="0.3">
      <c r="A2570" t="str">
        <f t="shared" si="203"/>
        <v>Mayo de 2021</v>
      </c>
      <c r="B2570" s="1" t="s">
        <v>4950</v>
      </c>
      <c r="C2570" s="1" t="str">
        <f t="shared" si="204"/>
        <v>Mayo 19 de 2021</v>
      </c>
      <c r="D2570" s="3">
        <v>3655.74</v>
      </c>
      <c r="E2570" s="3">
        <v>-27.100000000000364</v>
      </c>
      <c r="F2570" t="str">
        <f t="shared" si="200"/>
        <v>2021</v>
      </c>
      <c r="G2570" t="str">
        <f t="shared" si="201"/>
        <v>Mayo</v>
      </c>
      <c r="H2570" t="str">
        <f t="shared" si="202"/>
        <v>19</v>
      </c>
    </row>
    <row r="2571" spans="1:8" x14ac:dyDescent="0.3">
      <c r="A2571" t="str">
        <f t="shared" si="203"/>
        <v>Mayo de 2021</v>
      </c>
      <c r="B2571" s="1" t="s">
        <v>4951</v>
      </c>
      <c r="C2571" s="1" t="str">
        <f t="shared" si="204"/>
        <v>Mayo 20 de 2021</v>
      </c>
      <c r="D2571" s="3">
        <v>3682.66</v>
      </c>
      <c r="E2571" s="3">
        <v>26.920000000000073</v>
      </c>
      <c r="F2571" t="str">
        <f t="shared" si="200"/>
        <v>2021</v>
      </c>
      <c r="G2571" t="str">
        <f t="shared" si="201"/>
        <v>Mayo</v>
      </c>
      <c r="H2571" t="str">
        <f t="shared" si="202"/>
        <v>20</v>
      </c>
    </row>
    <row r="2572" spans="1:8" x14ac:dyDescent="0.3">
      <c r="A2572" t="str">
        <f t="shared" si="203"/>
        <v>Mayo de 2021</v>
      </c>
      <c r="B2572" s="1" t="s">
        <v>4952</v>
      </c>
      <c r="C2572" s="1" t="str">
        <f t="shared" si="204"/>
        <v>Mayo 21 de 2021</v>
      </c>
      <c r="D2572" s="3">
        <v>3721.57</v>
      </c>
      <c r="E2572" s="3">
        <v>38.910000000000309</v>
      </c>
      <c r="F2572" t="str">
        <f t="shared" si="200"/>
        <v>2021</v>
      </c>
      <c r="G2572" t="str">
        <f t="shared" si="201"/>
        <v>Mayo</v>
      </c>
      <c r="H2572" t="str">
        <f t="shared" si="202"/>
        <v>21</v>
      </c>
    </row>
    <row r="2573" spans="1:8" x14ac:dyDescent="0.3">
      <c r="A2573" t="str">
        <f t="shared" si="203"/>
        <v>Mayo de 2021</v>
      </c>
      <c r="B2573" s="1" t="s">
        <v>4953</v>
      </c>
      <c r="C2573" s="1" t="str">
        <f t="shared" si="204"/>
        <v>Mayo 22 de 2021</v>
      </c>
      <c r="D2573" s="3">
        <v>3738.19</v>
      </c>
      <c r="E2573" s="3">
        <v>16.619999999999891</v>
      </c>
      <c r="F2573" t="str">
        <f t="shared" si="200"/>
        <v>2021</v>
      </c>
      <c r="G2573" t="str">
        <f t="shared" si="201"/>
        <v>Mayo</v>
      </c>
      <c r="H2573" t="str">
        <f t="shared" si="202"/>
        <v>22</v>
      </c>
    </row>
    <row r="2574" spans="1:8" x14ac:dyDescent="0.3">
      <c r="A2574" t="str">
        <f t="shared" si="203"/>
        <v>Mayo de 2021</v>
      </c>
      <c r="B2574" s="1" t="s">
        <v>4954</v>
      </c>
      <c r="C2574" s="1" t="str">
        <f t="shared" si="204"/>
        <v>Mayo 23 de 2021</v>
      </c>
      <c r="D2574" s="3">
        <v>3738.19</v>
      </c>
      <c r="E2574" s="3">
        <v>0</v>
      </c>
      <c r="F2574" t="str">
        <f t="shared" si="200"/>
        <v>2021</v>
      </c>
      <c r="G2574" t="str">
        <f t="shared" si="201"/>
        <v>Mayo</v>
      </c>
      <c r="H2574" t="str">
        <f t="shared" si="202"/>
        <v>23</v>
      </c>
    </row>
    <row r="2575" spans="1:8" x14ac:dyDescent="0.3">
      <c r="A2575" t="str">
        <f t="shared" si="203"/>
        <v>Mayo de 2021</v>
      </c>
      <c r="B2575" s="1" t="s">
        <v>4955</v>
      </c>
      <c r="C2575" s="1" t="str">
        <f t="shared" si="204"/>
        <v>Mayo 24 de 2021</v>
      </c>
      <c r="D2575" s="3">
        <v>3738.19</v>
      </c>
      <c r="E2575" s="3">
        <v>0</v>
      </c>
      <c r="F2575" t="str">
        <f t="shared" si="200"/>
        <v>2021</v>
      </c>
      <c r="G2575" t="str">
        <f t="shared" si="201"/>
        <v>Mayo</v>
      </c>
      <c r="H2575" t="str">
        <f t="shared" si="202"/>
        <v>24</v>
      </c>
    </row>
    <row r="2576" spans="1:8" x14ac:dyDescent="0.3">
      <c r="A2576" t="str">
        <f t="shared" si="203"/>
        <v>Mayo de 2021</v>
      </c>
      <c r="B2576" s="1" t="s">
        <v>4956</v>
      </c>
      <c r="C2576" s="1" t="str">
        <f t="shared" si="204"/>
        <v>Mayo 25 de 2021</v>
      </c>
      <c r="D2576" s="3">
        <v>3750.66</v>
      </c>
      <c r="E2576" s="3">
        <v>12.4699999999998</v>
      </c>
      <c r="F2576" t="str">
        <f t="shared" si="200"/>
        <v>2021</v>
      </c>
      <c r="G2576" t="str">
        <f t="shared" si="201"/>
        <v>Mayo</v>
      </c>
      <c r="H2576" t="str">
        <f t="shared" si="202"/>
        <v>25</v>
      </c>
    </row>
    <row r="2577" spans="1:8" x14ac:dyDescent="0.3">
      <c r="A2577" t="str">
        <f t="shared" si="203"/>
        <v>Mayo de 2021</v>
      </c>
      <c r="B2577" s="1" t="s">
        <v>4957</v>
      </c>
      <c r="C2577" s="1" t="str">
        <f t="shared" si="204"/>
        <v>Mayo 26 de 2021</v>
      </c>
      <c r="D2577" s="3">
        <v>3735.41</v>
      </c>
      <c r="E2577" s="3">
        <v>-15.25</v>
      </c>
      <c r="F2577" t="str">
        <f t="shared" si="200"/>
        <v>2021</v>
      </c>
      <c r="G2577" t="str">
        <f t="shared" si="201"/>
        <v>Mayo</v>
      </c>
      <c r="H2577" t="str">
        <f t="shared" si="202"/>
        <v>26</v>
      </c>
    </row>
    <row r="2578" spans="1:8" x14ac:dyDescent="0.3">
      <c r="A2578" t="str">
        <f t="shared" si="203"/>
        <v>Mayo de 2021</v>
      </c>
      <c r="B2578" s="1" t="s">
        <v>4958</v>
      </c>
      <c r="C2578" s="1" t="str">
        <f t="shared" si="204"/>
        <v>Mayo 27 de 2021</v>
      </c>
      <c r="D2578" s="3">
        <v>3747.48</v>
      </c>
      <c r="E2578" s="3">
        <v>12.070000000000164</v>
      </c>
      <c r="F2578" t="str">
        <f t="shared" si="200"/>
        <v>2021</v>
      </c>
      <c r="G2578" t="str">
        <f t="shared" si="201"/>
        <v>Mayo</v>
      </c>
      <c r="H2578" t="str">
        <f t="shared" si="202"/>
        <v>27</v>
      </c>
    </row>
    <row r="2579" spans="1:8" x14ac:dyDescent="0.3">
      <c r="A2579" t="str">
        <f t="shared" si="203"/>
        <v>Mayo de 2021</v>
      </c>
      <c r="B2579" s="1" t="s">
        <v>4959</v>
      </c>
      <c r="C2579" s="1" t="str">
        <f t="shared" si="204"/>
        <v>Mayo 28 de 2021</v>
      </c>
      <c r="D2579" s="3">
        <v>3709.02</v>
      </c>
      <c r="E2579" s="3">
        <v>-38.460000000000036</v>
      </c>
      <c r="F2579" t="str">
        <f t="shared" si="200"/>
        <v>2021</v>
      </c>
      <c r="G2579" t="str">
        <f t="shared" si="201"/>
        <v>Mayo</v>
      </c>
      <c r="H2579" t="str">
        <f t="shared" si="202"/>
        <v>28</v>
      </c>
    </row>
    <row r="2580" spans="1:8" x14ac:dyDescent="0.3">
      <c r="A2580" t="str">
        <f t="shared" si="203"/>
        <v>Mayo de 2021</v>
      </c>
      <c r="B2580" s="1" t="s">
        <v>4960</v>
      </c>
      <c r="C2580" s="1" t="str">
        <f t="shared" si="204"/>
        <v>Mayo 29 de 2021</v>
      </c>
      <c r="D2580" s="3">
        <v>3715.28</v>
      </c>
      <c r="E2580" s="3">
        <v>6.2600000000002183</v>
      </c>
      <c r="F2580" t="str">
        <f t="shared" si="200"/>
        <v>2021</v>
      </c>
      <c r="G2580" t="str">
        <f t="shared" si="201"/>
        <v>Mayo</v>
      </c>
      <c r="H2580" t="str">
        <f t="shared" si="202"/>
        <v>29</v>
      </c>
    </row>
    <row r="2581" spans="1:8" x14ac:dyDescent="0.3">
      <c r="A2581" t="str">
        <f t="shared" si="203"/>
        <v>Mayo de 2021</v>
      </c>
      <c r="B2581" s="1" t="s">
        <v>4961</v>
      </c>
      <c r="C2581" s="1" t="str">
        <f t="shared" si="204"/>
        <v>Mayo 30 de 2021</v>
      </c>
      <c r="D2581" s="3">
        <v>3715.28</v>
      </c>
      <c r="E2581" s="3">
        <v>0</v>
      </c>
      <c r="F2581" t="str">
        <f t="shared" si="200"/>
        <v>2021</v>
      </c>
      <c r="G2581" t="str">
        <f t="shared" si="201"/>
        <v>Mayo</v>
      </c>
      <c r="H2581" t="str">
        <f t="shared" si="202"/>
        <v>30</v>
      </c>
    </row>
    <row r="2582" spans="1:8" x14ac:dyDescent="0.3">
      <c r="A2582" t="str">
        <f t="shared" si="203"/>
        <v>Mayo de 2021</v>
      </c>
      <c r="B2582" s="1" t="s">
        <v>4962</v>
      </c>
      <c r="C2582" s="1" t="str">
        <f t="shared" si="204"/>
        <v>Mayo 31 de 2021</v>
      </c>
      <c r="D2582" s="3">
        <v>3715.28</v>
      </c>
      <c r="E2582" s="3">
        <v>0</v>
      </c>
      <c r="F2582" t="str">
        <f t="shared" si="200"/>
        <v>2021</v>
      </c>
      <c r="G2582" t="str">
        <f t="shared" si="201"/>
        <v>Mayo</v>
      </c>
      <c r="H2582" t="str">
        <f t="shared" si="202"/>
        <v>31</v>
      </c>
    </row>
    <row r="2583" spans="1:8" x14ac:dyDescent="0.3">
      <c r="A2583" t="str">
        <f t="shared" si="203"/>
        <v>Junio de 2021</v>
      </c>
      <c r="B2583" s="1" t="s">
        <v>4963</v>
      </c>
      <c r="C2583" s="1" t="str">
        <f t="shared" si="204"/>
        <v>Junio 1 de 2021</v>
      </c>
      <c r="D2583" s="3">
        <v>3715.28</v>
      </c>
      <c r="E2583" s="3">
        <v>0</v>
      </c>
      <c r="F2583" t="str">
        <f t="shared" si="200"/>
        <v>2021</v>
      </c>
      <c r="G2583" t="str">
        <f t="shared" si="201"/>
        <v>Junio</v>
      </c>
      <c r="H2583" t="str">
        <f t="shared" si="202"/>
        <v>1</v>
      </c>
    </row>
    <row r="2584" spans="1:8" x14ac:dyDescent="0.3">
      <c r="A2584" t="str">
        <f t="shared" si="203"/>
        <v>Junio de 2021</v>
      </c>
      <c r="B2584" s="1" t="s">
        <v>4964</v>
      </c>
      <c r="C2584" s="1" t="str">
        <f t="shared" si="204"/>
        <v>Junio 2 de 2021</v>
      </c>
      <c r="D2584" s="3">
        <v>3671.38</v>
      </c>
      <c r="E2584" s="3">
        <v>-43.900000000000091</v>
      </c>
      <c r="F2584" t="str">
        <f t="shared" si="200"/>
        <v>2021</v>
      </c>
      <c r="G2584" t="str">
        <f t="shared" si="201"/>
        <v>Junio</v>
      </c>
      <c r="H2584" t="str">
        <f t="shared" si="202"/>
        <v>2</v>
      </c>
    </row>
    <row r="2585" spans="1:8" x14ac:dyDescent="0.3">
      <c r="A2585" t="str">
        <f t="shared" si="203"/>
        <v>Junio de 2021</v>
      </c>
      <c r="B2585" s="1" t="s">
        <v>4965</v>
      </c>
      <c r="C2585" s="1" t="str">
        <f t="shared" si="204"/>
        <v>Junio 3 de 2021</v>
      </c>
      <c r="D2585" s="3">
        <v>3642.29</v>
      </c>
      <c r="E2585" s="3">
        <v>-29.090000000000146</v>
      </c>
      <c r="F2585" t="str">
        <f t="shared" si="200"/>
        <v>2021</v>
      </c>
      <c r="G2585" t="str">
        <f t="shared" si="201"/>
        <v>Junio</v>
      </c>
      <c r="H2585" t="str">
        <f t="shared" si="202"/>
        <v>3</v>
      </c>
    </row>
    <row r="2586" spans="1:8" x14ac:dyDescent="0.3">
      <c r="A2586" t="str">
        <f t="shared" si="203"/>
        <v>Junio de 2021</v>
      </c>
      <c r="B2586" s="1" t="s">
        <v>4966</v>
      </c>
      <c r="C2586" s="1" t="str">
        <f t="shared" si="204"/>
        <v>Junio 4 de 2021</v>
      </c>
      <c r="D2586" s="3">
        <v>3657.41</v>
      </c>
      <c r="E2586" s="3">
        <v>15.119999999999891</v>
      </c>
      <c r="F2586" t="str">
        <f t="shared" si="200"/>
        <v>2021</v>
      </c>
      <c r="G2586" t="str">
        <f t="shared" si="201"/>
        <v>Junio</v>
      </c>
      <c r="H2586" t="str">
        <f t="shared" si="202"/>
        <v>4</v>
      </c>
    </row>
    <row r="2587" spans="1:8" x14ac:dyDescent="0.3">
      <c r="A2587" t="str">
        <f t="shared" si="203"/>
        <v>Junio de 2021</v>
      </c>
      <c r="B2587" s="1" t="s">
        <v>4967</v>
      </c>
      <c r="C2587" s="1" t="str">
        <f t="shared" si="204"/>
        <v>Junio 5 de 2021</v>
      </c>
      <c r="D2587" s="3">
        <v>3609.2</v>
      </c>
      <c r="E2587" s="3">
        <v>-48.210000000000036</v>
      </c>
      <c r="F2587" t="str">
        <f t="shared" si="200"/>
        <v>2021</v>
      </c>
      <c r="G2587" t="str">
        <f t="shared" si="201"/>
        <v>Junio</v>
      </c>
      <c r="H2587" t="str">
        <f t="shared" si="202"/>
        <v>5</v>
      </c>
    </row>
    <row r="2588" spans="1:8" x14ac:dyDescent="0.3">
      <c r="A2588" t="str">
        <f t="shared" si="203"/>
        <v>Junio de 2021</v>
      </c>
      <c r="B2588" s="1" t="s">
        <v>4968</v>
      </c>
      <c r="C2588" s="1" t="str">
        <f t="shared" si="204"/>
        <v>Junio 6 de 2021</v>
      </c>
      <c r="D2588" s="3">
        <v>3609.2</v>
      </c>
      <c r="E2588" s="3">
        <v>0</v>
      </c>
      <c r="F2588" t="str">
        <f t="shared" si="200"/>
        <v>2021</v>
      </c>
      <c r="G2588" t="str">
        <f t="shared" si="201"/>
        <v>Junio</v>
      </c>
      <c r="H2588" t="str">
        <f t="shared" si="202"/>
        <v>6</v>
      </c>
    </row>
    <row r="2589" spans="1:8" x14ac:dyDescent="0.3">
      <c r="A2589" t="str">
        <f t="shared" si="203"/>
        <v>Junio de 2021</v>
      </c>
      <c r="B2589" s="1" t="s">
        <v>4969</v>
      </c>
      <c r="C2589" s="1" t="str">
        <f t="shared" si="204"/>
        <v>Junio 7 de 2021</v>
      </c>
      <c r="D2589" s="3">
        <v>3609.2</v>
      </c>
      <c r="E2589" s="3">
        <v>0</v>
      </c>
      <c r="F2589" t="str">
        <f t="shared" si="200"/>
        <v>2021</v>
      </c>
      <c r="G2589" t="str">
        <f t="shared" si="201"/>
        <v>Junio</v>
      </c>
      <c r="H2589" t="str">
        <f t="shared" si="202"/>
        <v>7</v>
      </c>
    </row>
    <row r="2590" spans="1:8" x14ac:dyDescent="0.3">
      <c r="A2590" t="str">
        <f t="shared" si="203"/>
        <v>Junio de 2021</v>
      </c>
      <c r="B2590" s="1" t="s">
        <v>4970</v>
      </c>
      <c r="C2590" s="1" t="str">
        <f t="shared" si="204"/>
        <v>Junio 8 de 2021</v>
      </c>
      <c r="D2590" s="3">
        <v>3609.2</v>
      </c>
      <c r="E2590" s="3">
        <v>0</v>
      </c>
      <c r="F2590" t="str">
        <f t="shared" si="200"/>
        <v>2021</v>
      </c>
      <c r="G2590" t="str">
        <f t="shared" si="201"/>
        <v>Junio</v>
      </c>
      <c r="H2590" t="str">
        <f t="shared" si="202"/>
        <v>8</v>
      </c>
    </row>
    <row r="2591" spans="1:8" x14ac:dyDescent="0.3">
      <c r="A2591" t="str">
        <f t="shared" si="203"/>
        <v>Junio de 2021</v>
      </c>
      <c r="B2591" s="1" t="s">
        <v>4971</v>
      </c>
      <c r="C2591" s="1" t="str">
        <f t="shared" si="204"/>
        <v>Junio 9 de 2021</v>
      </c>
      <c r="D2591" s="3">
        <v>3597.18</v>
      </c>
      <c r="E2591" s="3">
        <v>-12.019999999999982</v>
      </c>
      <c r="F2591" t="str">
        <f t="shared" si="200"/>
        <v>2021</v>
      </c>
      <c r="G2591" t="str">
        <f t="shared" si="201"/>
        <v>Junio</v>
      </c>
      <c r="H2591" t="str">
        <f t="shared" si="202"/>
        <v>9</v>
      </c>
    </row>
    <row r="2592" spans="1:8" x14ac:dyDescent="0.3">
      <c r="A2592" t="str">
        <f t="shared" si="203"/>
        <v>Junio de 2021</v>
      </c>
      <c r="B2592" s="1" t="s">
        <v>4972</v>
      </c>
      <c r="C2592" s="1" t="str">
        <f t="shared" si="204"/>
        <v>Junio 10 de 2021</v>
      </c>
      <c r="D2592" s="3">
        <v>3588.41</v>
      </c>
      <c r="E2592" s="3">
        <v>-8.7699999999999818</v>
      </c>
      <c r="F2592" t="str">
        <f t="shared" si="200"/>
        <v>2021</v>
      </c>
      <c r="G2592" t="str">
        <f t="shared" si="201"/>
        <v>Junio</v>
      </c>
      <c r="H2592" t="str">
        <f t="shared" si="202"/>
        <v>10</v>
      </c>
    </row>
    <row r="2593" spans="1:8" x14ac:dyDescent="0.3">
      <c r="A2593" t="str">
        <f t="shared" si="203"/>
        <v>Junio de 2021</v>
      </c>
      <c r="B2593" s="1" t="s">
        <v>4973</v>
      </c>
      <c r="C2593" s="1" t="str">
        <f t="shared" si="204"/>
        <v>Junio 11 de 2021</v>
      </c>
      <c r="D2593" s="3">
        <v>3589.86</v>
      </c>
      <c r="E2593" s="3">
        <v>1.4500000000002728</v>
      </c>
      <c r="F2593" t="str">
        <f t="shared" si="200"/>
        <v>2021</v>
      </c>
      <c r="G2593" t="str">
        <f t="shared" si="201"/>
        <v>Junio</v>
      </c>
      <c r="H2593" t="str">
        <f t="shared" si="202"/>
        <v>11</v>
      </c>
    </row>
    <row r="2594" spans="1:8" x14ac:dyDescent="0.3">
      <c r="A2594" t="str">
        <f t="shared" si="203"/>
        <v>Junio de 2021</v>
      </c>
      <c r="B2594" s="1" t="s">
        <v>4974</v>
      </c>
      <c r="C2594" s="1" t="str">
        <f t="shared" si="204"/>
        <v>Junio 12 de 2021</v>
      </c>
      <c r="D2594" s="3">
        <v>3626.02</v>
      </c>
      <c r="E2594" s="3">
        <v>36.159999999999854</v>
      </c>
      <c r="F2594" t="str">
        <f t="shared" si="200"/>
        <v>2021</v>
      </c>
      <c r="G2594" t="str">
        <f t="shared" si="201"/>
        <v>Junio</v>
      </c>
      <c r="H2594" t="str">
        <f t="shared" si="202"/>
        <v>12</v>
      </c>
    </row>
    <row r="2595" spans="1:8" x14ac:dyDescent="0.3">
      <c r="A2595" t="str">
        <f t="shared" si="203"/>
        <v>Junio de 2021</v>
      </c>
      <c r="B2595" s="1" t="s">
        <v>4975</v>
      </c>
      <c r="C2595" s="1" t="str">
        <f t="shared" si="204"/>
        <v>Junio 13 de 2021</v>
      </c>
      <c r="D2595" s="3">
        <v>3626.02</v>
      </c>
      <c r="E2595" s="3">
        <v>0</v>
      </c>
      <c r="F2595" t="str">
        <f t="shared" si="200"/>
        <v>2021</v>
      </c>
      <c r="G2595" t="str">
        <f t="shared" si="201"/>
        <v>Junio</v>
      </c>
      <c r="H2595" t="str">
        <f t="shared" si="202"/>
        <v>13</v>
      </c>
    </row>
    <row r="2596" spans="1:8" x14ac:dyDescent="0.3">
      <c r="A2596" t="str">
        <f t="shared" si="203"/>
        <v>Junio de 2021</v>
      </c>
      <c r="B2596" s="1" t="s">
        <v>4976</v>
      </c>
      <c r="C2596" s="1" t="str">
        <f t="shared" si="204"/>
        <v>Junio 14 de 2021</v>
      </c>
      <c r="D2596" s="3">
        <v>3626.02</v>
      </c>
      <c r="E2596" s="3">
        <v>0</v>
      </c>
      <c r="F2596" t="str">
        <f t="shared" si="200"/>
        <v>2021</v>
      </c>
      <c r="G2596" t="str">
        <f t="shared" si="201"/>
        <v>Junio</v>
      </c>
      <c r="H2596" t="str">
        <f t="shared" si="202"/>
        <v>14</v>
      </c>
    </row>
    <row r="2597" spans="1:8" x14ac:dyDescent="0.3">
      <c r="A2597" t="str">
        <f t="shared" si="203"/>
        <v>Junio de 2021</v>
      </c>
      <c r="B2597" s="1" t="s">
        <v>4977</v>
      </c>
      <c r="C2597" s="1" t="str">
        <f t="shared" si="204"/>
        <v>Junio 15 de 2021</v>
      </c>
      <c r="D2597" s="3">
        <v>3626.02</v>
      </c>
      <c r="E2597" s="3">
        <v>0</v>
      </c>
      <c r="F2597" t="str">
        <f t="shared" si="200"/>
        <v>2021</v>
      </c>
      <c r="G2597" t="str">
        <f t="shared" si="201"/>
        <v>Junio</v>
      </c>
      <c r="H2597" t="str">
        <f t="shared" si="202"/>
        <v>15</v>
      </c>
    </row>
    <row r="2598" spans="1:8" x14ac:dyDescent="0.3">
      <c r="A2598" t="str">
        <f t="shared" si="203"/>
        <v>Junio de 2021</v>
      </c>
      <c r="B2598" s="1" t="s">
        <v>4978</v>
      </c>
      <c r="C2598" s="1" t="str">
        <f t="shared" si="204"/>
        <v>Junio 16 de 2021</v>
      </c>
      <c r="D2598" s="3">
        <v>3693.35</v>
      </c>
      <c r="E2598" s="3">
        <v>67.329999999999927</v>
      </c>
      <c r="F2598" t="str">
        <f t="shared" si="200"/>
        <v>2021</v>
      </c>
      <c r="G2598" t="str">
        <f t="shared" si="201"/>
        <v>Junio</v>
      </c>
      <c r="H2598" t="str">
        <f t="shared" si="202"/>
        <v>16</v>
      </c>
    </row>
    <row r="2599" spans="1:8" x14ac:dyDescent="0.3">
      <c r="A2599" t="str">
        <f t="shared" si="203"/>
        <v>Junio de 2021</v>
      </c>
      <c r="B2599" s="1" t="s">
        <v>4979</v>
      </c>
      <c r="C2599" s="1" t="str">
        <f t="shared" si="204"/>
        <v>Junio 17 de 2021</v>
      </c>
      <c r="D2599" s="3">
        <v>3690.56</v>
      </c>
      <c r="E2599" s="3">
        <v>-2.7899999999999636</v>
      </c>
      <c r="F2599" t="str">
        <f t="shared" si="200"/>
        <v>2021</v>
      </c>
      <c r="G2599" t="str">
        <f t="shared" si="201"/>
        <v>Junio</v>
      </c>
      <c r="H2599" t="str">
        <f t="shared" si="202"/>
        <v>17</v>
      </c>
    </row>
    <row r="2600" spans="1:8" x14ac:dyDescent="0.3">
      <c r="A2600" t="str">
        <f t="shared" si="203"/>
        <v>Junio de 2021</v>
      </c>
      <c r="B2600" s="1" t="s">
        <v>4980</v>
      </c>
      <c r="C2600" s="1" t="str">
        <f t="shared" si="204"/>
        <v>Junio 18 de 2021</v>
      </c>
      <c r="D2600" s="3">
        <v>3730.45</v>
      </c>
      <c r="E2600" s="3">
        <v>39.889999999999873</v>
      </c>
      <c r="F2600" t="str">
        <f t="shared" si="200"/>
        <v>2021</v>
      </c>
      <c r="G2600" t="str">
        <f t="shared" si="201"/>
        <v>Junio</v>
      </c>
      <c r="H2600" t="str">
        <f t="shared" si="202"/>
        <v>18</v>
      </c>
    </row>
    <row r="2601" spans="1:8" x14ac:dyDescent="0.3">
      <c r="A2601" t="str">
        <f t="shared" si="203"/>
        <v>Junio de 2021</v>
      </c>
      <c r="B2601" s="1" t="s">
        <v>4981</v>
      </c>
      <c r="C2601" s="1" t="str">
        <f t="shared" si="204"/>
        <v>Junio 19 de 2021</v>
      </c>
      <c r="D2601" s="3">
        <v>3753.77</v>
      </c>
      <c r="E2601" s="3">
        <v>23.320000000000164</v>
      </c>
      <c r="F2601" t="str">
        <f t="shared" si="200"/>
        <v>2021</v>
      </c>
      <c r="G2601" t="str">
        <f t="shared" si="201"/>
        <v>Junio</v>
      </c>
      <c r="H2601" t="str">
        <f t="shared" si="202"/>
        <v>19</v>
      </c>
    </row>
    <row r="2602" spans="1:8" x14ac:dyDescent="0.3">
      <c r="A2602" t="str">
        <f t="shared" si="203"/>
        <v>Junio de 2021</v>
      </c>
      <c r="B2602" s="1" t="s">
        <v>4982</v>
      </c>
      <c r="C2602" s="1" t="str">
        <f t="shared" si="204"/>
        <v>Junio 20 de 2021</v>
      </c>
      <c r="D2602" s="3">
        <v>3753.77</v>
      </c>
      <c r="E2602" s="3">
        <v>0</v>
      </c>
      <c r="F2602" t="str">
        <f t="shared" si="200"/>
        <v>2021</v>
      </c>
      <c r="G2602" t="str">
        <f t="shared" si="201"/>
        <v>Junio</v>
      </c>
      <c r="H2602" t="str">
        <f t="shared" si="202"/>
        <v>20</v>
      </c>
    </row>
    <row r="2603" spans="1:8" x14ac:dyDescent="0.3">
      <c r="A2603" t="str">
        <f t="shared" si="203"/>
        <v>Junio de 2021</v>
      </c>
      <c r="B2603" s="1" t="s">
        <v>4983</v>
      </c>
      <c r="C2603" s="1" t="str">
        <f t="shared" si="204"/>
        <v>Junio 21 de 2021</v>
      </c>
      <c r="D2603" s="3">
        <v>3753.77</v>
      </c>
      <c r="E2603" s="3">
        <v>0</v>
      </c>
      <c r="F2603" t="str">
        <f t="shared" si="200"/>
        <v>2021</v>
      </c>
      <c r="G2603" t="str">
        <f t="shared" si="201"/>
        <v>Junio</v>
      </c>
      <c r="H2603" t="str">
        <f t="shared" si="202"/>
        <v>21</v>
      </c>
    </row>
    <row r="2604" spans="1:8" x14ac:dyDescent="0.3">
      <c r="A2604" t="str">
        <f t="shared" si="203"/>
        <v>Junio de 2021</v>
      </c>
      <c r="B2604" s="1" t="s">
        <v>4984</v>
      </c>
      <c r="C2604" s="1" t="str">
        <f t="shared" si="204"/>
        <v>Junio 22 de 2021</v>
      </c>
      <c r="D2604" s="3">
        <v>3758.08</v>
      </c>
      <c r="E2604" s="3">
        <v>4.3099999999999454</v>
      </c>
      <c r="F2604" t="str">
        <f t="shared" si="200"/>
        <v>2021</v>
      </c>
      <c r="G2604" t="str">
        <f t="shared" si="201"/>
        <v>Junio</v>
      </c>
      <c r="H2604" t="str">
        <f t="shared" si="202"/>
        <v>22</v>
      </c>
    </row>
    <row r="2605" spans="1:8" x14ac:dyDescent="0.3">
      <c r="A2605" t="str">
        <f t="shared" si="203"/>
        <v>Junio de 2021</v>
      </c>
      <c r="B2605" s="1" t="s">
        <v>4985</v>
      </c>
      <c r="C2605" s="1" t="str">
        <f t="shared" si="204"/>
        <v>Junio 23 de 2021</v>
      </c>
      <c r="D2605" s="3">
        <v>3784.45</v>
      </c>
      <c r="E2605" s="3">
        <v>26.369999999999891</v>
      </c>
      <c r="F2605" t="str">
        <f t="shared" si="200"/>
        <v>2021</v>
      </c>
      <c r="G2605" t="str">
        <f t="shared" si="201"/>
        <v>Junio</v>
      </c>
      <c r="H2605" t="str">
        <f t="shared" si="202"/>
        <v>23</v>
      </c>
    </row>
    <row r="2606" spans="1:8" x14ac:dyDescent="0.3">
      <c r="A2606" t="str">
        <f t="shared" si="203"/>
        <v>Junio de 2021</v>
      </c>
      <c r="B2606" s="1" t="s">
        <v>4986</v>
      </c>
      <c r="C2606" s="1" t="str">
        <f t="shared" si="204"/>
        <v>Junio 24 de 2021</v>
      </c>
      <c r="D2606" s="3">
        <v>3773.11</v>
      </c>
      <c r="E2606" s="3">
        <v>-11.339999999999691</v>
      </c>
      <c r="F2606" t="str">
        <f t="shared" si="200"/>
        <v>2021</v>
      </c>
      <c r="G2606" t="str">
        <f t="shared" si="201"/>
        <v>Junio</v>
      </c>
      <c r="H2606" t="str">
        <f t="shared" si="202"/>
        <v>24</v>
      </c>
    </row>
    <row r="2607" spans="1:8" x14ac:dyDescent="0.3">
      <c r="A2607" t="str">
        <f t="shared" si="203"/>
        <v>Junio de 2021</v>
      </c>
      <c r="B2607" s="1" t="s">
        <v>4987</v>
      </c>
      <c r="C2607" s="1" t="str">
        <f t="shared" si="204"/>
        <v>Junio 25 de 2021</v>
      </c>
      <c r="D2607" s="3">
        <v>3770.35</v>
      </c>
      <c r="E2607" s="3">
        <v>-2.7600000000002183</v>
      </c>
      <c r="F2607" t="str">
        <f t="shared" si="200"/>
        <v>2021</v>
      </c>
      <c r="G2607" t="str">
        <f t="shared" si="201"/>
        <v>Junio</v>
      </c>
      <c r="H2607" t="str">
        <f t="shared" si="202"/>
        <v>25</v>
      </c>
    </row>
    <row r="2608" spans="1:8" x14ac:dyDescent="0.3">
      <c r="A2608" t="str">
        <f t="shared" si="203"/>
        <v>Junio de 2021</v>
      </c>
      <c r="B2608" s="1" t="s">
        <v>4988</v>
      </c>
      <c r="C2608" s="1" t="str">
        <f t="shared" si="204"/>
        <v>Junio 26 de 2021</v>
      </c>
      <c r="D2608" s="3">
        <v>3739.03</v>
      </c>
      <c r="E2608" s="3">
        <v>-31.319999999999709</v>
      </c>
      <c r="F2608" t="str">
        <f t="shared" si="200"/>
        <v>2021</v>
      </c>
      <c r="G2608" t="str">
        <f t="shared" si="201"/>
        <v>Junio</v>
      </c>
      <c r="H2608" t="str">
        <f t="shared" si="202"/>
        <v>26</v>
      </c>
    </row>
    <row r="2609" spans="1:8" x14ac:dyDescent="0.3">
      <c r="A2609" t="str">
        <f t="shared" si="203"/>
        <v>Junio de 2021</v>
      </c>
      <c r="B2609" s="1" t="s">
        <v>4989</v>
      </c>
      <c r="C2609" s="1" t="str">
        <f t="shared" si="204"/>
        <v>Junio 27 de 2021</v>
      </c>
      <c r="D2609" s="3">
        <v>3739.03</v>
      </c>
      <c r="E2609" s="3">
        <v>0</v>
      </c>
      <c r="F2609" t="str">
        <f t="shared" si="200"/>
        <v>2021</v>
      </c>
      <c r="G2609" t="str">
        <f t="shared" si="201"/>
        <v>Junio</v>
      </c>
      <c r="H2609" t="str">
        <f t="shared" si="202"/>
        <v>27</v>
      </c>
    </row>
    <row r="2610" spans="1:8" x14ac:dyDescent="0.3">
      <c r="A2610" t="str">
        <f t="shared" si="203"/>
        <v>Junio de 2021</v>
      </c>
      <c r="B2610" s="1" t="s">
        <v>4990</v>
      </c>
      <c r="C2610" s="1" t="str">
        <f t="shared" si="204"/>
        <v>Junio 28 de 2021</v>
      </c>
      <c r="D2610" s="3">
        <v>3739.03</v>
      </c>
      <c r="E2610" s="3">
        <v>0</v>
      </c>
      <c r="F2610" t="str">
        <f t="shared" si="200"/>
        <v>2021</v>
      </c>
      <c r="G2610" t="str">
        <f t="shared" si="201"/>
        <v>Junio</v>
      </c>
      <c r="H2610" t="str">
        <f t="shared" si="202"/>
        <v>28</v>
      </c>
    </row>
    <row r="2611" spans="1:8" x14ac:dyDescent="0.3">
      <c r="A2611" t="str">
        <f t="shared" si="203"/>
        <v>Junio de 2021</v>
      </c>
      <c r="B2611" s="1" t="s">
        <v>4991</v>
      </c>
      <c r="C2611" s="1" t="str">
        <f t="shared" si="204"/>
        <v>Junio 29 de 2021</v>
      </c>
      <c r="D2611" s="3">
        <v>3713.17</v>
      </c>
      <c r="E2611" s="3">
        <v>-25.860000000000127</v>
      </c>
      <c r="F2611" t="str">
        <f t="shared" si="200"/>
        <v>2021</v>
      </c>
      <c r="G2611" t="str">
        <f t="shared" si="201"/>
        <v>Junio</v>
      </c>
      <c r="H2611" t="str">
        <f t="shared" si="202"/>
        <v>29</v>
      </c>
    </row>
    <row r="2612" spans="1:8" x14ac:dyDescent="0.3">
      <c r="A2612" t="str">
        <f t="shared" si="203"/>
        <v>Junio de 2021</v>
      </c>
      <c r="B2612" s="1" t="s">
        <v>4992</v>
      </c>
      <c r="C2612" s="1" t="str">
        <f t="shared" si="204"/>
        <v>Junio 30 de 2021</v>
      </c>
      <c r="D2612" s="3">
        <v>3756.67</v>
      </c>
      <c r="E2612" s="3">
        <v>43.5</v>
      </c>
      <c r="F2612" t="str">
        <f t="shared" si="200"/>
        <v>2021</v>
      </c>
      <c r="G2612" t="str">
        <f t="shared" si="201"/>
        <v>Junio</v>
      </c>
      <c r="H2612" t="str">
        <f t="shared" si="202"/>
        <v>30</v>
      </c>
    </row>
    <row r="2613" spans="1:8" x14ac:dyDescent="0.3">
      <c r="A2613" t="str">
        <f t="shared" si="203"/>
        <v>Julio de 2021</v>
      </c>
      <c r="B2613" s="1" t="s">
        <v>4993</v>
      </c>
      <c r="C2613" s="1" t="str">
        <f t="shared" si="204"/>
        <v>Julio 1 de 2021</v>
      </c>
      <c r="D2613" s="3">
        <v>3748.5</v>
      </c>
      <c r="E2613" s="3">
        <v>-8.1700000000000728</v>
      </c>
      <c r="F2613" t="str">
        <f t="shared" si="200"/>
        <v>2021</v>
      </c>
      <c r="G2613" t="str">
        <f t="shared" si="201"/>
        <v>Julio</v>
      </c>
      <c r="H2613" t="str">
        <f t="shared" si="202"/>
        <v>1</v>
      </c>
    </row>
    <row r="2614" spans="1:8" x14ac:dyDescent="0.3">
      <c r="A2614" t="str">
        <f t="shared" si="203"/>
        <v>Julio de 2021</v>
      </c>
      <c r="B2614" s="1" t="s">
        <v>4994</v>
      </c>
      <c r="C2614" s="1" t="str">
        <f t="shared" si="204"/>
        <v>Julio 2 de 2021</v>
      </c>
      <c r="D2614" s="3">
        <v>3775.53</v>
      </c>
      <c r="E2614" s="3">
        <v>27.0300000000002</v>
      </c>
      <c r="F2614" t="str">
        <f t="shared" si="200"/>
        <v>2021</v>
      </c>
      <c r="G2614" t="str">
        <f t="shared" si="201"/>
        <v>Julio</v>
      </c>
      <c r="H2614" t="str">
        <f t="shared" si="202"/>
        <v>2</v>
      </c>
    </row>
    <row r="2615" spans="1:8" x14ac:dyDescent="0.3">
      <c r="A2615" t="str">
        <f t="shared" si="203"/>
        <v>Julio de 2021</v>
      </c>
      <c r="B2615" s="1" t="s">
        <v>4995</v>
      </c>
      <c r="C2615" s="1" t="str">
        <f t="shared" si="204"/>
        <v>Julio 3 de 2021</v>
      </c>
      <c r="D2615" s="3">
        <v>3777.17</v>
      </c>
      <c r="E2615" s="3">
        <v>1.6399999999998727</v>
      </c>
      <c r="F2615" t="str">
        <f t="shared" si="200"/>
        <v>2021</v>
      </c>
      <c r="G2615" t="str">
        <f t="shared" si="201"/>
        <v>Julio</v>
      </c>
      <c r="H2615" t="str">
        <f t="shared" si="202"/>
        <v>3</v>
      </c>
    </row>
    <row r="2616" spans="1:8" x14ac:dyDescent="0.3">
      <c r="A2616" t="str">
        <f t="shared" si="203"/>
        <v>Julio de 2021</v>
      </c>
      <c r="B2616" s="1" t="s">
        <v>4996</v>
      </c>
      <c r="C2616" s="1" t="str">
        <f t="shared" si="204"/>
        <v>Julio 4 de 2021</v>
      </c>
      <c r="D2616" s="3">
        <v>3777.17</v>
      </c>
      <c r="E2616" s="3">
        <v>0</v>
      </c>
      <c r="F2616" t="str">
        <f t="shared" si="200"/>
        <v>2021</v>
      </c>
      <c r="G2616" t="str">
        <f t="shared" si="201"/>
        <v>Julio</v>
      </c>
      <c r="H2616" t="str">
        <f t="shared" si="202"/>
        <v>4</v>
      </c>
    </row>
    <row r="2617" spans="1:8" x14ac:dyDescent="0.3">
      <c r="A2617" t="str">
        <f t="shared" si="203"/>
        <v>Julio de 2021</v>
      </c>
      <c r="B2617" s="1" t="s">
        <v>4997</v>
      </c>
      <c r="C2617" s="1" t="str">
        <f t="shared" si="204"/>
        <v>Julio 5 de 2021</v>
      </c>
      <c r="D2617" s="3">
        <v>3777.17</v>
      </c>
      <c r="E2617" s="3">
        <v>0</v>
      </c>
      <c r="F2617" t="str">
        <f t="shared" si="200"/>
        <v>2021</v>
      </c>
      <c r="G2617" t="str">
        <f t="shared" si="201"/>
        <v>Julio</v>
      </c>
      <c r="H2617" t="str">
        <f t="shared" si="202"/>
        <v>5</v>
      </c>
    </row>
    <row r="2618" spans="1:8" x14ac:dyDescent="0.3">
      <c r="A2618" t="str">
        <f t="shared" si="203"/>
        <v>Julio de 2021</v>
      </c>
      <c r="B2618" s="1" t="s">
        <v>4998</v>
      </c>
      <c r="C2618" s="1" t="str">
        <f t="shared" si="204"/>
        <v>Julio 6 de 2021</v>
      </c>
      <c r="D2618" s="3">
        <v>3777.17</v>
      </c>
      <c r="E2618" s="3">
        <v>0</v>
      </c>
      <c r="F2618" t="str">
        <f t="shared" si="200"/>
        <v>2021</v>
      </c>
      <c r="G2618" t="str">
        <f t="shared" si="201"/>
        <v>Julio</v>
      </c>
      <c r="H2618" t="str">
        <f t="shared" si="202"/>
        <v>6</v>
      </c>
    </row>
    <row r="2619" spans="1:8" x14ac:dyDescent="0.3">
      <c r="A2619" t="str">
        <f t="shared" si="203"/>
        <v>Julio de 2021</v>
      </c>
      <c r="B2619" s="1" t="s">
        <v>4999</v>
      </c>
      <c r="C2619" s="1" t="str">
        <f t="shared" si="204"/>
        <v>Julio 7 de 2021</v>
      </c>
      <c r="D2619" s="3">
        <v>3782.27</v>
      </c>
      <c r="E2619" s="3">
        <v>5.0999999999999091</v>
      </c>
      <c r="F2619" t="str">
        <f t="shared" si="200"/>
        <v>2021</v>
      </c>
      <c r="G2619" t="str">
        <f t="shared" si="201"/>
        <v>Julio</v>
      </c>
      <c r="H2619" t="str">
        <f t="shared" si="202"/>
        <v>7</v>
      </c>
    </row>
    <row r="2620" spans="1:8" x14ac:dyDescent="0.3">
      <c r="A2620" t="str">
        <f t="shared" si="203"/>
        <v>Julio de 2021</v>
      </c>
      <c r="B2620" s="1" t="s">
        <v>5000</v>
      </c>
      <c r="C2620" s="1" t="str">
        <f t="shared" si="204"/>
        <v>Julio 8 de 2021</v>
      </c>
      <c r="D2620" s="3">
        <v>3815.22</v>
      </c>
      <c r="E2620" s="3">
        <v>32.949999999999818</v>
      </c>
      <c r="F2620" t="str">
        <f t="shared" si="200"/>
        <v>2021</v>
      </c>
      <c r="G2620" t="str">
        <f t="shared" si="201"/>
        <v>Julio</v>
      </c>
      <c r="H2620" t="str">
        <f t="shared" si="202"/>
        <v>8</v>
      </c>
    </row>
    <row r="2621" spans="1:8" x14ac:dyDescent="0.3">
      <c r="A2621" t="str">
        <f t="shared" si="203"/>
        <v>Julio de 2021</v>
      </c>
      <c r="B2621" s="1" t="s">
        <v>5001</v>
      </c>
      <c r="C2621" s="1" t="str">
        <f t="shared" si="204"/>
        <v>Julio 9 de 2021</v>
      </c>
      <c r="D2621" s="3">
        <v>3850.46</v>
      </c>
      <c r="E2621" s="3">
        <v>35.240000000000236</v>
      </c>
      <c r="F2621" t="str">
        <f t="shared" si="200"/>
        <v>2021</v>
      </c>
      <c r="G2621" t="str">
        <f t="shared" si="201"/>
        <v>Julio</v>
      </c>
      <c r="H2621" t="str">
        <f t="shared" si="202"/>
        <v>9</v>
      </c>
    </row>
    <row r="2622" spans="1:8" x14ac:dyDescent="0.3">
      <c r="A2622" t="str">
        <f t="shared" si="203"/>
        <v>Julio de 2021</v>
      </c>
      <c r="B2622" s="1" t="s">
        <v>5002</v>
      </c>
      <c r="C2622" s="1" t="str">
        <f t="shared" si="204"/>
        <v>Julio 10 de 2021</v>
      </c>
      <c r="D2622" s="3">
        <v>3829.46</v>
      </c>
      <c r="E2622" s="3">
        <v>-21</v>
      </c>
      <c r="F2622" t="str">
        <f t="shared" si="200"/>
        <v>2021</v>
      </c>
      <c r="G2622" t="str">
        <f t="shared" si="201"/>
        <v>Julio</v>
      </c>
      <c r="H2622" t="str">
        <f t="shared" si="202"/>
        <v>10</v>
      </c>
    </row>
    <row r="2623" spans="1:8" x14ac:dyDescent="0.3">
      <c r="A2623" t="str">
        <f t="shared" si="203"/>
        <v>Julio de 2021</v>
      </c>
      <c r="B2623" s="1" t="s">
        <v>5003</v>
      </c>
      <c r="C2623" s="1" t="str">
        <f t="shared" si="204"/>
        <v>Julio 11 de 2021</v>
      </c>
      <c r="D2623" s="3">
        <v>3829.46</v>
      </c>
      <c r="E2623" s="3">
        <v>0</v>
      </c>
      <c r="F2623" t="str">
        <f t="shared" si="200"/>
        <v>2021</v>
      </c>
      <c r="G2623" t="str">
        <f t="shared" si="201"/>
        <v>Julio</v>
      </c>
      <c r="H2623" t="str">
        <f t="shared" si="202"/>
        <v>11</v>
      </c>
    </row>
    <row r="2624" spans="1:8" x14ac:dyDescent="0.3">
      <c r="A2624" t="str">
        <f t="shared" si="203"/>
        <v>Julio de 2021</v>
      </c>
      <c r="B2624" s="1" t="s">
        <v>5004</v>
      </c>
      <c r="C2624" s="1" t="str">
        <f t="shared" si="204"/>
        <v>Julio 12 de 2021</v>
      </c>
      <c r="D2624" s="3">
        <v>3829.46</v>
      </c>
      <c r="E2624" s="3">
        <v>0</v>
      </c>
      <c r="F2624" t="str">
        <f t="shared" si="200"/>
        <v>2021</v>
      </c>
      <c r="G2624" t="str">
        <f t="shared" si="201"/>
        <v>Julio</v>
      </c>
      <c r="H2624" t="str">
        <f t="shared" si="202"/>
        <v>12</v>
      </c>
    </row>
    <row r="2625" spans="1:8" x14ac:dyDescent="0.3">
      <c r="A2625" t="str">
        <f t="shared" si="203"/>
        <v>Julio de 2021</v>
      </c>
      <c r="B2625" s="1" t="s">
        <v>5005</v>
      </c>
      <c r="C2625" s="1" t="str">
        <f t="shared" si="204"/>
        <v>Julio 13 de 2021</v>
      </c>
      <c r="D2625" s="3">
        <v>3824.08</v>
      </c>
      <c r="E2625" s="3">
        <v>-5.3800000000001091</v>
      </c>
      <c r="F2625" t="str">
        <f t="shared" si="200"/>
        <v>2021</v>
      </c>
      <c r="G2625" t="str">
        <f t="shared" si="201"/>
        <v>Julio</v>
      </c>
      <c r="H2625" t="str">
        <f t="shared" si="202"/>
        <v>13</v>
      </c>
    </row>
    <row r="2626" spans="1:8" x14ac:dyDescent="0.3">
      <c r="A2626" t="str">
        <f t="shared" si="203"/>
        <v>Julio de 2021</v>
      </c>
      <c r="B2626" s="1" t="s">
        <v>5006</v>
      </c>
      <c r="C2626" s="1" t="str">
        <f t="shared" si="204"/>
        <v>Julio 14 de 2021</v>
      </c>
      <c r="D2626" s="3">
        <v>3826.85</v>
      </c>
      <c r="E2626" s="3">
        <v>2.7699999999999818</v>
      </c>
      <c r="F2626" t="str">
        <f t="shared" ref="F2626:F2689" si="205">RIGHT(B2626,4)</f>
        <v>2021</v>
      </c>
      <c r="G2626" t="str">
        <f t="shared" ref="G2626:G2689" si="206">MID(B2626,FIND(" ",B2626,1)+1,FIND(" ",B2626,FIND(" ",B2626,1)+1)-FIND(" ",B2626,1)-1)</f>
        <v>Julio</v>
      </c>
      <c r="H2626" t="str">
        <f t="shared" ref="H2626:H2689" si="207">MID(B2626,1,FIND(" ",B2626,1)-1)</f>
        <v>14</v>
      </c>
    </row>
    <row r="2627" spans="1:8" x14ac:dyDescent="0.3">
      <c r="A2627" t="str">
        <f t="shared" ref="A2627:A2690" si="208">_xlfn.CONCAT(G2627," de ",F2627)</f>
        <v>Julio de 2021</v>
      </c>
      <c r="B2627" s="1" t="s">
        <v>5007</v>
      </c>
      <c r="C2627" s="1" t="str">
        <f t="shared" ref="C2627:C2690" si="209">_xlfn.CONCAT(G2627," ",H2627," de ",F2627)</f>
        <v>Julio 15 de 2021</v>
      </c>
      <c r="D2627" s="3">
        <v>3796.07</v>
      </c>
      <c r="E2627" s="3">
        <v>-30.779999999999745</v>
      </c>
      <c r="F2627" t="str">
        <f t="shared" si="205"/>
        <v>2021</v>
      </c>
      <c r="G2627" t="str">
        <f t="shared" si="206"/>
        <v>Julio</v>
      </c>
      <c r="H2627" t="str">
        <f t="shared" si="207"/>
        <v>15</v>
      </c>
    </row>
    <row r="2628" spans="1:8" x14ac:dyDescent="0.3">
      <c r="A2628" t="str">
        <f t="shared" si="208"/>
        <v>Julio de 2021</v>
      </c>
      <c r="B2628" s="1" t="s">
        <v>5008</v>
      </c>
      <c r="C2628" s="1" t="str">
        <f t="shared" si="209"/>
        <v>Julio 16 de 2021</v>
      </c>
      <c r="D2628" s="3">
        <v>3809.07</v>
      </c>
      <c r="E2628" s="3">
        <v>13</v>
      </c>
      <c r="F2628" t="str">
        <f t="shared" si="205"/>
        <v>2021</v>
      </c>
      <c r="G2628" t="str">
        <f t="shared" si="206"/>
        <v>Julio</v>
      </c>
      <c r="H2628" t="str">
        <f t="shared" si="207"/>
        <v>16</v>
      </c>
    </row>
    <row r="2629" spans="1:8" x14ac:dyDescent="0.3">
      <c r="A2629" t="str">
        <f t="shared" si="208"/>
        <v>Julio de 2021</v>
      </c>
      <c r="B2629" s="1" t="s">
        <v>5009</v>
      </c>
      <c r="C2629" s="1" t="str">
        <f t="shared" si="209"/>
        <v>Julio 17 de 2021</v>
      </c>
      <c r="D2629" s="3">
        <v>3808.46</v>
      </c>
      <c r="E2629" s="3">
        <v>-0.61000000000012733</v>
      </c>
      <c r="F2629" t="str">
        <f t="shared" si="205"/>
        <v>2021</v>
      </c>
      <c r="G2629" t="str">
        <f t="shared" si="206"/>
        <v>Julio</v>
      </c>
      <c r="H2629" t="str">
        <f t="shared" si="207"/>
        <v>17</v>
      </c>
    </row>
    <row r="2630" spans="1:8" x14ac:dyDescent="0.3">
      <c r="A2630" t="str">
        <f t="shared" si="208"/>
        <v>Julio de 2021</v>
      </c>
      <c r="B2630" s="1" t="s">
        <v>5010</v>
      </c>
      <c r="C2630" s="1" t="str">
        <f t="shared" si="209"/>
        <v>Julio 18 de 2021</v>
      </c>
      <c r="D2630" s="3">
        <v>3808.46</v>
      </c>
      <c r="E2630" s="3">
        <v>0</v>
      </c>
      <c r="F2630" t="str">
        <f t="shared" si="205"/>
        <v>2021</v>
      </c>
      <c r="G2630" t="str">
        <f t="shared" si="206"/>
        <v>Julio</v>
      </c>
      <c r="H2630" t="str">
        <f t="shared" si="207"/>
        <v>18</v>
      </c>
    </row>
    <row r="2631" spans="1:8" x14ac:dyDescent="0.3">
      <c r="A2631" t="str">
        <f t="shared" si="208"/>
        <v>Julio de 2021</v>
      </c>
      <c r="B2631" s="1" t="s">
        <v>5011</v>
      </c>
      <c r="C2631" s="1" t="str">
        <f t="shared" si="209"/>
        <v>Julio 19 de 2021</v>
      </c>
      <c r="D2631" s="3">
        <v>3808.46</v>
      </c>
      <c r="E2631" s="3">
        <v>0</v>
      </c>
      <c r="F2631" t="str">
        <f t="shared" si="205"/>
        <v>2021</v>
      </c>
      <c r="G2631" t="str">
        <f t="shared" si="206"/>
        <v>Julio</v>
      </c>
      <c r="H2631" t="str">
        <f t="shared" si="207"/>
        <v>19</v>
      </c>
    </row>
    <row r="2632" spans="1:8" x14ac:dyDescent="0.3">
      <c r="A2632" t="str">
        <f t="shared" si="208"/>
        <v>Julio de 2021</v>
      </c>
      <c r="B2632" s="1" t="s">
        <v>5012</v>
      </c>
      <c r="C2632" s="1" t="str">
        <f t="shared" si="209"/>
        <v>Julio 20 de 2021</v>
      </c>
      <c r="D2632" s="3">
        <v>3842.97</v>
      </c>
      <c r="E2632" s="3">
        <v>34.509999999999764</v>
      </c>
      <c r="F2632" t="str">
        <f t="shared" si="205"/>
        <v>2021</v>
      </c>
      <c r="G2632" t="str">
        <f t="shared" si="206"/>
        <v>Julio</v>
      </c>
      <c r="H2632" t="str">
        <f t="shared" si="207"/>
        <v>20</v>
      </c>
    </row>
    <row r="2633" spans="1:8" x14ac:dyDescent="0.3">
      <c r="A2633" t="str">
        <f t="shared" si="208"/>
        <v>Julio de 2021</v>
      </c>
      <c r="B2633" s="1" t="s">
        <v>5013</v>
      </c>
      <c r="C2633" s="1" t="str">
        <f t="shared" si="209"/>
        <v>Julio 21 de 2021</v>
      </c>
      <c r="D2633" s="3">
        <v>3842.97</v>
      </c>
      <c r="E2633" s="3">
        <v>0</v>
      </c>
      <c r="F2633" t="str">
        <f t="shared" si="205"/>
        <v>2021</v>
      </c>
      <c r="G2633" t="str">
        <f t="shared" si="206"/>
        <v>Julio</v>
      </c>
      <c r="H2633" t="str">
        <f t="shared" si="207"/>
        <v>21</v>
      </c>
    </row>
    <row r="2634" spans="1:8" x14ac:dyDescent="0.3">
      <c r="A2634" t="str">
        <f t="shared" si="208"/>
        <v>Julio de 2021</v>
      </c>
      <c r="B2634" s="1" t="s">
        <v>5014</v>
      </c>
      <c r="C2634" s="1" t="str">
        <f t="shared" si="209"/>
        <v>Julio 22 de 2021</v>
      </c>
      <c r="D2634" s="3">
        <v>3855.68</v>
      </c>
      <c r="E2634" s="3">
        <v>12.710000000000036</v>
      </c>
      <c r="F2634" t="str">
        <f t="shared" si="205"/>
        <v>2021</v>
      </c>
      <c r="G2634" t="str">
        <f t="shared" si="206"/>
        <v>Julio</v>
      </c>
      <c r="H2634" t="str">
        <f t="shared" si="207"/>
        <v>22</v>
      </c>
    </row>
    <row r="2635" spans="1:8" x14ac:dyDescent="0.3">
      <c r="A2635" t="str">
        <f t="shared" si="208"/>
        <v>Julio de 2021</v>
      </c>
      <c r="B2635" s="1" t="s">
        <v>5015</v>
      </c>
      <c r="C2635" s="1" t="str">
        <f t="shared" si="209"/>
        <v>Julio 23 de 2021</v>
      </c>
      <c r="D2635" s="3">
        <v>3866.86</v>
      </c>
      <c r="E2635" s="3">
        <v>11.180000000000291</v>
      </c>
      <c r="F2635" t="str">
        <f t="shared" si="205"/>
        <v>2021</v>
      </c>
      <c r="G2635" t="str">
        <f t="shared" si="206"/>
        <v>Julio</v>
      </c>
      <c r="H2635" t="str">
        <f t="shared" si="207"/>
        <v>23</v>
      </c>
    </row>
    <row r="2636" spans="1:8" x14ac:dyDescent="0.3">
      <c r="A2636" t="str">
        <f t="shared" si="208"/>
        <v>Julio de 2021</v>
      </c>
      <c r="B2636" s="1" t="s">
        <v>5016</v>
      </c>
      <c r="C2636" s="1" t="str">
        <f t="shared" si="209"/>
        <v>Julio 24 de 2021</v>
      </c>
      <c r="D2636" s="3">
        <v>3874.44</v>
      </c>
      <c r="E2636" s="3">
        <v>7.5799999999999272</v>
      </c>
      <c r="F2636" t="str">
        <f t="shared" si="205"/>
        <v>2021</v>
      </c>
      <c r="G2636" t="str">
        <f t="shared" si="206"/>
        <v>Julio</v>
      </c>
      <c r="H2636" t="str">
        <f t="shared" si="207"/>
        <v>24</v>
      </c>
    </row>
    <row r="2637" spans="1:8" x14ac:dyDescent="0.3">
      <c r="A2637" t="str">
        <f t="shared" si="208"/>
        <v>Julio de 2021</v>
      </c>
      <c r="B2637" s="1" t="s">
        <v>5017</v>
      </c>
      <c r="C2637" s="1" t="str">
        <f t="shared" si="209"/>
        <v>Julio 25 de 2021</v>
      </c>
      <c r="D2637" s="3">
        <v>3874.44</v>
      </c>
      <c r="E2637" s="3">
        <v>0</v>
      </c>
      <c r="F2637" t="str">
        <f t="shared" si="205"/>
        <v>2021</v>
      </c>
      <c r="G2637" t="str">
        <f t="shared" si="206"/>
        <v>Julio</v>
      </c>
      <c r="H2637" t="str">
        <f t="shared" si="207"/>
        <v>25</v>
      </c>
    </row>
    <row r="2638" spans="1:8" x14ac:dyDescent="0.3">
      <c r="A2638" t="str">
        <f t="shared" si="208"/>
        <v>Julio de 2021</v>
      </c>
      <c r="B2638" s="1" t="s">
        <v>5018</v>
      </c>
      <c r="C2638" s="1" t="str">
        <f t="shared" si="209"/>
        <v>Julio 26 de 2021</v>
      </c>
      <c r="D2638" s="3">
        <v>3874.44</v>
      </c>
      <c r="E2638" s="3">
        <v>0</v>
      </c>
      <c r="F2638" t="str">
        <f t="shared" si="205"/>
        <v>2021</v>
      </c>
      <c r="G2638" t="str">
        <f t="shared" si="206"/>
        <v>Julio</v>
      </c>
      <c r="H2638" t="str">
        <f t="shared" si="207"/>
        <v>26</v>
      </c>
    </row>
    <row r="2639" spans="1:8" x14ac:dyDescent="0.3">
      <c r="A2639" t="str">
        <f t="shared" si="208"/>
        <v>Julio de 2021</v>
      </c>
      <c r="B2639" s="1" t="s">
        <v>5019</v>
      </c>
      <c r="C2639" s="1" t="str">
        <f t="shared" si="209"/>
        <v>Julio 27 de 2021</v>
      </c>
      <c r="D2639" s="3">
        <v>3904.17</v>
      </c>
      <c r="E2639" s="3">
        <v>29.730000000000018</v>
      </c>
      <c r="F2639" t="str">
        <f t="shared" si="205"/>
        <v>2021</v>
      </c>
      <c r="G2639" t="str">
        <f t="shared" si="206"/>
        <v>Julio</v>
      </c>
      <c r="H2639" t="str">
        <f t="shared" si="207"/>
        <v>27</v>
      </c>
    </row>
    <row r="2640" spans="1:8" x14ac:dyDescent="0.3">
      <c r="A2640" t="str">
        <f t="shared" si="208"/>
        <v>Julio de 2021</v>
      </c>
      <c r="B2640" s="1" t="s">
        <v>5020</v>
      </c>
      <c r="C2640" s="1" t="str">
        <f t="shared" si="209"/>
        <v>Julio 28 de 2021</v>
      </c>
      <c r="D2640" s="3">
        <v>3918.49</v>
      </c>
      <c r="E2640" s="3">
        <v>14.319999999999709</v>
      </c>
      <c r="F2640" t="str">
        <f t="shared" si="205"/>
        <v>2021</v>
      </c>
      <c r="G2640" t="str">
        <f t="shared" si="206"/>
        <v>Julio</v>
      </c>
      <c r="H2640" t="str">
        <f t="shared" si="207"/>
        <v>28</v>
      </c>
    </row>
    <row r="2641" spans="1:8" x14ac:dyDescent="0.3">
      <c r="A2641" t="str">
        <f t="shared" si="208"/>
        <v>Julio de 2021</v>
      </c>
      <c r="B2641" s="1" t="s">
        <v>5021</v>
      </c>
      <c r="C2641" s="1" t="str">
        <f t="shared" si="209"/>
        <v>Julio 29 de 2021</v>
      </c>
      <c r="D2641" s="3">
        <v>3902.18</v>
      </c>
      <c r="E2641" s="3">
        <v>-16.309999999999945</v>
      </c>
      <c r="F2641" t="str">
        <f t="shared" si="205"/>
        <v>2021</v>
      </c>
      <c r="G2641" t="str">
        <f t="shared" si="206"/>
        <v>Julio</v>
      </c>
      <c r="H2641" t="str">
        <f t="shared" si="207"/>
        <v>29</v>
      </c>
    </row>
    <row r="2642" spans="1:8" x14ac:dyDescent="0.3">
      <c r="A2642" t="str">
        <f t="shared" si="208"/>
        <v>Julio de 2021</v>
      </c>
      <c r="B2642" s="1" t="s">
        <v>5022</v>
      </c>
      <c r="C2642" s="1" t="str">
        <f t="shared" si="209"/>
        <v>Julio 30 de 2021</v>
      </c>
      <c r="D2642" s="3">
        <v>3836.95</v>
      </c>
      <c r="E2642" s="3">
        <v>-65.230000000000018</v>
      </c>
      <c r="F2642" t="str">
        <f t="shared" si="205"/>
        <v>2021</v>
      </c>
      <c r="G2642" t="str">
        <f t="shared" si="206"/>
        <v>Julio</v>
      </c>
      <c r="H2642" t="str">
        <f t="shared" si="207"/>
        <v>30</v>
      </c>
    </row>
    <row r="2643" spans="1:8" x14ac:dyDescent="0.3">
      <c r="A2643" t="str">
        <f t="shared" si="208"/>
        <v>Julio de 2021</v>
      </c>
      <c r="B2643" s="1" t="s">
        <v>5023</v>
      </c>
      <c r="C2643" s="1" t="str">
        <f t="shared" si="209"/>
        <v>Julio 31 de 2021</v>
      </c>
      <c r="D2643" s="3">
        <v>3867.88</v>
      </c>
      <c r="E2643" s="3">
        <v>30.930000000000291</v>
      </c>
      <c r="F2643" t="str">
        <f t="shared" si="205"/>
        <v>2021</v>
      </c>
      <c r="G2643" t="str">
        <f t="shared" si="206"/>
        <v>Julio</v>
      </c>
      <c r="H2643" t="str">
        <f t="shared" si="207"/>
        <v>31</v>
      </c>
    </row>
    <row r="2644" spans="1:8" x14ac:dyDescent="0.3">
      <c r="A2644" t="str">
        <f t="shared" si="208"/>
        <v>Agosto de 2021</v>
      </c>
      <c r="B2644" s="1" t="s">
        <v>5024</v>
      </c>
      <c r="C2644" s="1" t="str">
        <f t="shared" si="209"/>
        <v>Agosto 1 de 2021</v>
      </c>
      <c r="D2644" s="3">
        <v>3867.88</v>
      </c>
      <c r="E2644" s="3">
        <v>0</v>
      </c>
      <c r="F2644" t="str">
        <f t="shared" si="205"/>
        <v>2021</v>
      </c>
      <c r="G2644" t="str">
        <f t="shared" si="206"/>
        <v>Agosto</v>
      </c>
      <c r="H2644" t="str">
        <f t="shared" si="207"/>
        <v>1</v>
      </c>
    </row>
    <row r="2645" spans="1:8" x14ac:dyDescent="0.3">
      <c r="A2645" t="str">
        <f t="shared" si="208"/>
        <v>Agosto de 2021</v>
      </c>
      <c r="B2645" s="1" t="s">
        <v>5025</v>
      </c>
      <c r="C2645" s="1" t="str">
        <f t="shared" si="209"/>
        <v>Agosto 2 de 2021</v>
      </c>
      <c r="D2645" s="3">
        <v>3867.88</v>
      </c>
      <c r="E2645" s="3">
        <v>0</v>
      </c>
      <c r="F2645" t="str">
        <f t="shared" si="205"/>
        <v>2021</v>
      </c>
      <c r="G2645" t="str">
        <f t="shared" si="206"/>
        <v>Agosto</v>
      </c>
      <c r="H2645" t="str">
        <f t="shared" si="207"/>
        <v>2</v>
      </c>
    </row>
    <row r="2646" spans="1:8" x14ac:dyDescent="0.3">
      <c r="A2646" t="str">
        <f t="shared" si="208"/>
        <v>Agosto de 2021</v>
      </c>
      <c r="B2646" s="1" t="s">
        <v>5026</v>
      </c>
      <c r="C2646" s="1" t="str">
        <f t="shared" si="209"/>
        <v>Agosto 3 de 2021</v>
      </c>
      <c r="D2646" s="3">
        <v>3865.46</v>
      </c>
      <c r="E2646" s="3">
        <v>-2.4200000000000728</v>
      </c>
      <c r="F2646" t="str">
        <f t="shared" si="205"/>
        <v>2021</v>
      </c>
      <c r="G2646" t="str">
        <f t="shared" si="206"/>
        <v>Agosto</v>
      </c>
      <c r="H2646" t="str">
        <f t="shared" si="207"/>
        <v>3</v>
      </c>
    </row>
    <row r="2647" spans="1:8" x14ac:dyDescent="0.3">
      <c r="A2647" t="str">
        <f t="shared" si="208"/>
        <v>Agosto de 2021</v>
      </c>
      <c r="B2647" s="1" t="s">
        <v>5027</v>
      </c>
      <c r="C2647" s="1" t="str">
        <f t="shared" si="209"/>
        <v>Agosto 4 de 2021</v>
      </c>
      <c r="D2647" s="3">
        <v>3913.59</v>
      </c>
      <c r="E2647" s="3">
        <v>48.130000000000109</v>
      </c>
      <c r="F2647" t="str">
        <f t="shared" si="205"/>
        <v>2021</v>
      </c>
      <c r="G2647" t="str">
        <f t="shared" si="206"/>
        <v>Agosto</v>
      </c>
      <c r="H2647" t="str">
        <f t="shared" si="207"/>
        <v>4</v>
      </c>
    </row>
    <row r="2648" spans="1:8" x14ac:dyDescent="0.3">
      <c r="A2648" t="str">
        <f t="shared" si="208"/>
        <v>Agosto de 2021</v>
      </c>
      <c r="B2648" s="1" t="s">
        <v>5028</v>
      </c>
      <c r="C2648" s="1" t="str">
        <f t="shared" si="209"/>
        <v>Agosto 5 de 2021</v>
      </c>
      <c r="D2648" s="3">
        <v>3911.36</v>
      </c>
      <c r="E2648" s="3">
        <v>-2.2300000000000182</v>
      </c>
      <c r="F2648" t="str">
        <f t="shared" si="205"/>
        <v>2021</v>
      </c>
      <c r="G2648" t="str">
        <f t="shared" si="206"/>
        <v>Agosto</v>
      </c>
      <c r="H2648" t="str">
        <f t="shared" si="207"/>
        <v>5</v>
      </c>
    </row>
    <row r="2649" spans="1:8" x14ac:dyDescent="0.3">
      <c r="A2649" t="str">
        <f t="shared" si="208"/>
        <v>Agosto de 2021</v>
      </c>
      <c r="B2649" s="1" t="s">
        <v>5029</v>
      </c>
      <c r="C2649" s="1" t="str">
        <f t="shared" si="209"/>
        <v>Agosto 6 de 2021</v>
      </c>
      <c r="D2649" s="3">
        <v>3910.81</v>
      </c>
      <c r="E2649" s="3">
        <v>-0.5500000000001819</v>
      </c>
      <c r="F2649" t="str">
        <f t="shared" si="205"/>
        <v>2021</v>
      </c>
      <c r="G2649" t="str">
        <f t="shared" si="206"/>
        <v>Agosto</v>
      </c>
      <c r="H2649" t="str">
        <f t="shared" si="207"/>
        <v>6</v>
      </c>
    </row>
    <row r="2650" spans="1:8" x14ac:dyDescent="0.3">
      <c r="A2650" t="str">
        <f t="shared" si="208"/>
        <v>Agosto de 2021</v>
      </c>
      <c r="B2650" s="1" t="s">
        <v>5030</v>
      </c>
      <c r="C2650" s="1" t="str">
        <f t="shared" si="209"/>
        <v>Agosto 7 de 2021</v>
      </c>
      <c r="D2650" s="3">
        <v>3949.33</v>
      </c>
      <c r="E2650" s="3">
        <v>38.519999999999982</v>
      </c>
      <c r="F2650" t="str">
        <f t="shared" si="205"/>
        <v>2021</v>
      </c>
      <c r="G2650" t="str">
        <f t="shared" si="206"/>
        <v>Agosto</v>
      </c>
      <c r="H2650" t="str">
        <f t="shared" si="207"/>
        <v>7</v>
      </c>
    </row>
    <row r="2651" spans="1:8" x14ac:dyDescent="0.3">
      <c r="A2651" t="str">
        <f t="shared" si="208"/>
        <v>Agosto de 2021</v>
      </c>
      <c r="B2651" s="1" t="s">
        <v>5031</v>
      </c>
      <c r="C2651" s="1" t="str">
        <f t="shared" si="209"/>
        <v>Agosto 8 de 2021</v>
      </c>
      <c r="D2651" s="3">
        <v>3949.33</v>
      </c>
      <c r="E2651" s="3">
        <v>0</v>
      </c>
      <c r="F2651" t="str">
        <f t="shared" si="205"/>
        <v>2021</v>
      </c>
      <c r="G2651" t="str">
        <f t="shared" si="206"/>
        <v>Agosto</v>
      </c>
      <c r="H2651" t="str">
        <f t="shared" si="207"/>
        <v>8</v>
      </c>
    </row>
    <row r="2652" spans="1:8" x14ac:dyDescent="0.3">
      <c r="A2652" t="str">
        <f t="shared" si="208"/>
        <v>Agosto de 2021</v>
      </c>
      <c r="B2652" s="1" t="s">
        <v>5032</v>
      </c>
      <c r="C2652" s="1" t="str">
        <f t="shared" si="209"/>
        <v>Agosto 9 de 2021</v>
      </c>
      <c r="D2652" s="3">
        <v>3949.33</v>
      </c>
      <c r="E2652" s="3">
        <v>0</v>
      </c>
      <c r="F2652" t="str">
        <f t="shared" si="205"/>
        <v>2021</v>
      </c>
      <c r="G2652" t="str">
        <f t="shared" si="206"/>
        <v>Agosto</v>
      </c>
      <c r="H2652" t="str">
        <f t="shared" si="207"/>
        <v>9</v>
      </c>
    </row>
    <row r="2653" spans="1:8" x14ac:dyDescent="0.3">
      <c r="A2653" t="str">
        <f t="shared" si="208"/>
        <v>Agosto de 2021</v>
      </c>
      <c r="B2653" s="1" t="s">
        <v>5033</v>
      </c>
      <c r="C2653" s="1" t="str">
        <f t="shared" si="209"/>
        <v>Agosto 10 de 2021</v>
      </c>
      <c r="D2653" s="3">
        <v>3988.27</v>
      </c>
      <c r="E2653" s="3">
        <v>38.940000000000055</v>
      </c>
      <c r="F2653" t="str">
        <f t="shared" si="205"/>
        <v>2021</v>
      </c>
      <c r="G2653" t="str">
        <f t="shared" si="206"/>
        <v>Agosto</v>
      </c>
      <c r="H2653" t="str">
        <f t="shared" si="207"/>
        <v>10</v>
      </c>
    </row>
    <row r="2654" spans="1:8" x14ac:dyDescent="0.3">
      <c r="A2654" t="str">
        <f t="shared" si="208"/>
        <v>Agosto de 2021</v>
      </c>
      <c r="B2654" s="1" t="s">
        <v>5034</v>
      </c>
      <c r="C2654" s="1" t="str">
        <f t="shared" si="209"/>
        <v>Agosto 11 de 2021</v>
      </c>
      <c r="D2654" s="3">
        <v>3979.8</v>
      </c>
      <c r="E2654" s="3">
        <v>-8.4699999999997999</v>
      </c>
      <c r="F2654" t="str">
        <f t="shared" si="205"/>
        <v>2021</v>
      </c>
      <c r="G2654" t="str">
        <f t="shared" si="206"/>
        <v>Agosto</v>
      </c>
      <c r="H2654" t="str">
        <f t="shared" si="207"/>
        <v>11</v>
      </c>
    </row>
    <row r="2655" spans="1:8" x14ac:dyDescent="0.3">
      <c r="A2655" t="str">
        <f t="shared" si="208"/>
        <v>Agosto de 2021</v>
      </c>
      <c r="B2655" s="1" t="s">
        <v>5035</v>
      </c>
      <c r="C2655" s="1" t="str">
        <f t="shared" si="209"/>
        <v>Agosto 12 de 2021</v>
      </c>
      <c r="D2655" s="3">
        <v>3950.43</v>
      </c>
      <c r="E2655" s="3">
        <v>-29.370000000000346</v>
      </c>
      <c r="F2655" t="str">
        <f t="shared" si="205"/>
        <v>2021</v>
      </c>
      <c r="G2655" t="str">
        <f t="shared" si="206"/>
        <v>Agosto</v>
      </c>
      <c r="H2655" t="str">
        <f t="shared" si="207"/>
        <v>12</v>
      </c>
    </row>
    <row r="2656" spans="1:8" x14ac:dyDescent="0.3">
      <c r="A2656" t="str">
        <f t="shared" si="208"/>
        <v>Agosto de 2021</v>
      </c>
      <c r="B2656" s="1" t="s">
        <v>5036</v>
      </c>
      <c r="C2656" s="1" t="str">
        <f t="shared" si="209"/>
        <v>Agosto 13 de 2021</v>
      </c>
      <c r="D2656" s="3">
        <v>3887.07</v>
      </c>
      <c r="E2656" s="3">
        <v>-63.359999999999673</v>
      </c>
      <c r="F2656" t="str">
        <f t="shared" si="205"/>
        <v>2021</v>
      </c>
      <c r="G2656" t="str">
        <f t="shared" si="206"/>
        <v>Agosto</v>
      </c>
      <c r="H2656" t="str">
        <f t="shared" si="207"/>
        <v>13</v>
      </c>
    </row>
    <row r="2657" spans="1:8" x14ac:dyDescent="0.3">
      <c r="A2657" t="str">
        <f t="shared" si="208"/>
        <v>Agosto de 2021</v>
      </c>
      <c r="B2657" s="1" t="s">
        <v>5037</v>
      </c>
      <c r="C2657" s="1" t="str">
        <f t="shared" si="209"/>
        <v>Agosto 14 de 2021</v>
      </c>
      <c r="D2657" s="3">
        <v>3830.25</v>
      </c>
      <c r="E2657" s="3">
        <v>-56.820000000000164</v>
      </c>
      <c r="F2657" t="str">
        <f t="shared" si="205"/>
        <v>2021</v>
      </c>
      <c r="G2657" t="str">
        <f t="shared" si="206"/>
        <v>Agosto</v>
      </c>
      <c r="H2657" t="str">
        <f t="shared" si="207"/>
        <v>14</v>
      </c>
    </row>
    <row r="2658" spans="1:8" x14ac:dyDescent="0.3">
      <c r="A2658" t="str">
        <f t="shared" si="208"/>
        <v>Agosto de 2021</v>
      </c>
      <c r="B2658" s="1" t="s">
        <v>5038</v>
      </c>
      <c r="C2658" s="1" t="str">
        <f t="shared" si="209"/>
        <v>Agosto 15 de 2021</v>
      </c>
      <c r="D2658" s="3">
        <v>3830.25</v>
      </c>
      <c r="E2658" s="3">
        <v>0</v>
      </c>
      <c r="F2658" t="str">
        <f t="shared" si="205"/>
        <v>2021</v>
      </c>
      <c r="G2658" t="str">
        <f t="shared" si="206"/>
        <v>Agosto</v>
      </c>
      <c r="H2658" t="str">
        <f t="shared" si="207"/>
        <v>15</v>
      </c>
    </row>
    <row r="2659" spans="1:8" x14ac:dyDescent="0.3">
      <c r="A2659" t="str">
        <f t="shared" si="208"/>
        <v>Agosto de 2021</v>
      </c>
      <c r="B2659" s="1" t="s">
        <v>5039</v>
      </c>
      <c r="C2659" s="1" t="str">
        <f t="shared" si="209"/>
        <v>Agosto 16 de 2021</v>
      </c>
      <c r="D2659" s="3">
        <v>3830.25</v>
      </c>
      <c r="E2659" s="3">
        <v>0</v>
      </c>
      <c r="F2659" t="str">
        <f t="shared" si="205"/>
        <v>2021</v>
      </c>
      <c r="G2659" t="str">
        <f t="shared" si="206"/>
        <v>Agosto</v>
      </c>
      <c r="H2659" t="str">
        <f t="shared" si="207"/>
        <v>16</v>
      </c>
    </row>
    <row r="2660" spans="1:8" x14ac:dyDescent="0.3">
      <c r="A2660" t="str">
        <f t="shared" si="208"/>
        <v>Agosto de 2021</v>
      </c>
      <c r="B2660" s="1" t="s">
        <v>5040</v>
      </c>
      <c r="C2660" s="1" t="str">
        <f t="shared" si="209"/>
        <v>Agosto 17 de 2021</v>
      </c>
      <c r="D2660" s="3">
        <v>3830.25</v>
      </c>
      <c r="E2660" s="3">
        <v>0</v>
      </c>
      <c r="F2660" t="str">
        <f t="shared" si="205"/>
        <v>2021</v>
      </c>
      <c r="G2660" t="str">
        <f t="shared" si="206"/>
        <v>Agosto</v>
      </c>
      <c r="H2660" t="str">
        <f t="shared" si="207"/>
        <v>17</v>
      </c>
    </row>
    <row r="2661" spans="1:8" x14ac:dyDescent="0.3">
      <c r="A2661" t="str">
        <f t="shared" si="208"/>
        <v>Agosto de 2021</v>
      </c>
      <c r="B2661" s="1" t="s">
        <v>5041</v>
      </c>
      <c r="C2661" s="1" t="str">
        <f t="shared" si="209"/>
        <v>Agosto 18 de 2021</v>
      </c>
      <c r="D2661" s="3">
        <v>3868.41</v>
      </c>
      <c r="E2661" s="3">
        <v>38.159999999999854</v>
      </c>
      <c r="F2661" t="str">
        <f t="shared" si="205"/>
        <v>2021</v>
      </c>
      <c r="G2661" t="str">
        <f t="shared" si="206"/>
        <v>Agosto</v>
      </c>
      <c r="H2661" t="str">
        <f t="shared" si="207"/>
        <v>18</v>
      </c>
    </row>
    <row r="2662" spans="1:8" x14ac:dyDescent="0.3">
      <c r="A2662" t="str">
        <f t="shared" si="208"/>
        <v>Agosto de 2021</v>
      </c>
      <c r="B2662" s="1" t="s">
        <v>5042</v>
      </c>
      <c r="C2662" s="1" t="str">
        <f t="shared" si="209"/>
        <v>Agosto 19 de 2021</v>
      </c>
      <c r="D2662" s="3">
        <v>3861.33</v>
      </c>
      <c r="E2662" s="3">
        <v>-7.0799999999999272</v>
      </c>
      <c r="F2662" t="str">
        <f t="shared" si="205"/>
        <v>2021</v>
      </c>
      <c r="G2662" t="str">
        <f t="shared" si="206"/>
        <v>Agosto</v>
      </c>
      <c r="H2662" t="str">
        <f t="shared" si="207"/>
        <v>19</v>
      </c>
    </row>
    <row r="2663" spans="1:8" x14ac:dyDescent="0.3">
      <c r="A2663" t="str">
        <f t="shared" si="208"/>
        <v>Agosto de 2021</v>
      </c>
      <c r="B2663" s="1" t="s">
        <v>5043</v>
      </c>
      <c r="C2663" s="1" t="str">
        <f t="shared" si="209"/>
        <v>Agosto 20 de 2021</v>
      </c>
      <c r="D2663" s="3">
        <v>3876.08</v>
      </c>
      <c r="E2663" s="3">
        <v>14.75</v>
      </c>
      <c r="F2663" t="str">
        <f t="shared" si="205"/>
        <v>2021</v>
      </c>
      <c r="G2663" t="str">
        <f t="shared" si="206"/>
        <v>Agosto</v>
      </c>
      <c r="H2663" t="str">
        <f t="shared" si="207"/>
        <v>20</v>
      </c>
    </row>
    <row r="2664" spans="1:8" x14ac:dyDescent="0.3">
      <c r="A2664" t="str">
        <f t="shared" si="208"/>
        <v>Agosto de 2021</v>
      </c>
      <c r="B2664" s="1" t="s">
        <v>5044</v>
      </c>
      <c r="C2664" s="1" t="str">
        <f t="shared" si="209"/>
        <v>Agosto 21 de 2021</v>
      </c>
      <c r="D2664" s="3">
        <v>3874.95</v>
      </c>
      <c r="E2664" s="3">
        <v>-1.1300000000001091</v>
      </c>
      <c r="F2664" t="str">
        <f t="shared" si="205"/>
        <v>2021</v>
      </c>
      <c r="G2664" t="str">
        <f t="shared" si="206"/>
        <v>Agosto</v>
      </c>
      <c r="H2664" t="str">
        <f t="shared" si="207"/>
        <v>21</v>
      </c>
    </row>
    <row r="2665" spans="1:8" x14ac:dyDescent="0.3">
      <c r="A2665" t="str">
        <f t="shared" si="208"/>
        <v>Agosto de 2021</v>
      </c>
      <c r="B2665" s="1" t="s">
        <v>5045</v>
      </c>
      <c r="C2665" s="1" t="str">
        <f t="shared" si="209"/>
        <v>Agosto 22 de 2021</v>
      </c>
      <c r="D2665" s="3">
        <v>3874.95</v>
      </c>
      <c r="E2665" s="3">
        <v>0</v>
      </c>
      <c r="F2665" t="str">
        <f t="shared" si="205"/>
        <v>2021</v>
      </c>
      <c r="G2665" t="str">
        <f t="shared" si="206"/>
        <v>Agosto</v>
      </c>
      <c r="H2665" t="str">
        <f t="shared" si="207"/>
        <v>22</v>
      </c>
    </row>
    <row r="2666" spans="1:8" x14ac:dyDescent="0.3">
      <c r="A2666" t="str">
        <f t="shared" si="208"/>
        <v>Agosto de 2021</v>
      </c>
      <c r="B2666" s="1" t="s">
        <v>5046</v>
      </c>
      <c r="C2666" s="1" t="str">
        <f t="shared" si="209"/>
        <v>Agosto 23 de 2021</v>
      </c>
      <c r="D2666" s="3">
        <v>3874.95</v>
      </c>
      <c r="E2666" s="3">
        <v>0</v>
      </c>
      <c r="F2666" t="str">
        <f t="shared" si="205"/>
        <v>2021</v>
      </c>
      <c r="G2666" t="str">
        <f t="shared" si="206"/>
        <v>Agosto</v>
      </c>
      <c r="H2666" t="str">
        <f t="shared" si="207"/>
        <v>23</v>
      </c>
    </row>
    <row r="2667" spans="1:8" x14ac:dyDescent="0.3">
      <c r="A2667" t="str">
        <f t="shared" si="208"/>
        <v>Agosto de 2021</v>
      </c>
      <c r="B2667" s="1" t="s">
        <v>5047</v>
      </c>
      <c r="C2667" s="1" t="str">
        <f t="shared" si="209"/>
        <v>Agosto 24 de 2021</v>
      </c>
      <c r="D2667" s="3">
        <v>3867.73</v>
      </c>
      <c r="E2667" s="3">
        <v>-7.2199999999997999</v>
      </c>
      <c r="F2667" t="str">
        <f t="shared" si="205"/>
        <v>2021</v>
      </c>
      <c r="G2667" t="str">
        <f t="shared" si="206"/>
        <v>Agosto</v>
      </c>
      <c r="H2667" t="str">
        <f t="shared" si="207"/>
        <v>24</v>
      </c>
    </row>
    <row r="2668" spans="1:8" x14ac:dyDescent="0.3">
      <c r="A2668" t="str">
        <f t="shared" si="208"/>
        <v>Agosto de 2021</v>
      </c>
      <c r="B2668" s="1" t="s">
        <v>5048</v>
      </c>
      <c r="C2668" s="1" t="str">
        <f t="shared" si="209"/>
        <v>Agosto 25 de 2021</v>
      </c>
      <c r="D2668" s="3">
        <v>3861.88</v>
      </c>
      <c r="E2668" s="3">
        <v>-5.8499999999999091</v>
      </c>
      <c r="F2668" t="str">
        <f t="shared" si="205"/>
        <v>2021</v>
      </c>
      <c r="G2668" t="str">
        <f t="shared" si="206"/>
        <v>Agosto</v>
      </c>
      <c r="H2668" t="str">
        <f t="shared" si="207"/>
        <v>25</v>
      </c>
    </row>
    <row r="2669" spans="1:8" x14ac:dyDescent="0.3">
      <c r="A2669" t="str">
        <f t="shared" si="208"/>
        <v>Agosto de 2021</v>
      </c>
      <c r="B2669" s="1" t="s">
        <v>5049</v>
      </c>
      <c r="C2669" s="1" t="str">
        <f t="shared" si="209"/>
        <v>Agosto 26 de 2021</v>
      </c>
      <c r="D2669" s="3">
        <v>3865.04</v>
      </c>
      <c r="E2669" s="3">
        <v>3.1599999999998545</v>
      </c>
      <c r="F2669" t="str">
        <f t="shared" si="205"/>
        <v>2021</v>
      </c>
      <c r="G2669" t="str">
        <f t="shared" si="206"/>
        <v>Agosto</v>
      </c>
      <c r="H2669" t="str">
        <f t="shared" si="207"/>
        <v>26</v>
      </c>
    </row>
    <row r="2670" spans="1:8" x14ac:dyDescent="0.3">
      <c r="A2670" t="str">
        <f t="shared" si="208"/>
        <v>Agosto de 2021</v>
      </c>
      <c r="B2670" s="1" t="s">
        <v>5050</v>
      </c>
      <c r="C2670" s="1" t="str">
        <f t="shared" si="209"/>
        <v>Agosto 27 de 2021</v>
      </c>
      <c r="D2670" s="3">
        <v>3870.57</v>
      </c>
      <c r="E2670" s="3">
        <v>5.5300000000002001</v>
      </c>
      <c r="F2670" t="str">
        <f t="shared" si="205"/>
        <v>2021</v>
      </c>
      <c r="G2670" t="str">
        <f t="shared" si="206"/>
        <v>Agosto</v>
      </c>
      <c r="H2670" t="str">
        <f t="shared" si="207"/>
        <v>27</v>
      </c>
    </row>
    <row r="2671" spans="1:8" x14ac:dyDescent="0.3">
      <c r="A2671" t="str">
        <f t="shared" si="208"/>
        <v>Agosto de 2021</v>
      </c>
      <c r="B2671" s="1" t="s">
        <v>5051</v>
      </c>
      <c r="C2671" s="1" t="str">
        <f t="shared" si="209"/>
        <v>Agosto 28 de 2021</v>
      </c>
      <c r="D2671" s="3">
        <v>3834.13</v>
      </c>
      <c r="E2671" s="3">
        <v>-36.440000000000055</v>
      </c>
      <c r="F2671" t="str">
        <f t="shared" si="205"/>
        <v>2021</v>
      </c>
      <c r="G2671" t="str">
        <f t="shared" si="206"/>
        <v>Agosto</v>
      </c>
      <c r="H2671" t="str">
        <f t="shared" si="207"/>
        <v>28</v>
      </c>
    </row>
    <row r="2672" spans="1:8" x14ac:dyDescent="0.3">
      <c r="A2672" t="str">
        <f t="shared" si="208"/>
        <v>Agosto de 2021</v>
      </c>
      <c r="B2672" s="1" t="s">
        <v>5052</v>
      </c>
      <c r="C2672" s="1" t="str">
        <f t="shared" si="209"/>
        <v>Agosto 29 de 2021</v>
      </c>
      <c r="D2672" s="3">
        <v>3834.13</v>
      </c>
      <c r="E2672" s="3">
        <v>0</v>
      </c>
      <c r="F2672" t="str">
        <f t="shared" si="205"/>
        <v>2021</v>
      </c>
      <c r="G2672" t="str">
        <f t="shared" si="206"/>
        <v>Agosto</v>
      </c>
      <c r="H2672" t="str">
        <f t="shared" si="207"/>
        <v>29</v>
      </c>
    </row>
    <row r="2673" spans="1:8" x14ac:dyDescent="0.3">
      <c r="A2673" t="str">
        <f t="shared" si="208"/>
        <v>Agosto de 2021</v>
      </c>
      <c r="B2673" s="1" t="s">
        <v>5053</v>
      </c>
      <c r="C2673" s="1" t="str">
        <f t="shared" si="209"/>
        <v>Agosto 30 de 2021</v>
      </c>
      <c r="D2673" s="3">
        <v>3834.13</v>
      </c>
      <c r="E2673" s="3">
        <v>0</v>
      </c>
      <c r="F2673" t="str">
        <f t="shared" si="205"/>
        <v>2021</v>
      </c>
      <c r="G2673" t="str">
        <f t="shared" si="206"/>
        <v>Agosto</v>
      </c>
      <c r="H2673" t="str">
        <f t="shared" si="207"/>
        <v>30</v>
      </c>
    </row>
    <row r="2674" spans="1:8" x14ac:dyDescent="0.3">
      <c r="A2674" t="str">
        <f t="shared" si="208"/>
        <v>Agosto de 2021</v>
      </c>
      <c r="B2674" s="1" t="s">
        <v>5054</v>
      </c>
      <c r="C2674" s="1" t="str">
        <f t="shared" si="209"/>
        <v>Agosto 31 de 2021</v>
      </c>
      <c r="D2674" s="3">
        <v>3806.87</v>
      </c>
      <c r="E2674" s="3">
        <v>-27.260000000000218</v>
      </c>
      <c r="F2674" t="str">
        <f t="shared" si="205"/>
        <v>2021</v>
      </c>
      <c r="G2674" t="str">
        <f t="shared" si="206"/>
        <v>Agosto</v>
      </c>
      <c r="H2674" t="str">
        <f t="shared" si="207"/>
        <v>31</v>
      </c>
    </row>
    <row r="2675" spans="1:8" ht="28.8" x14ac:dyDescent="0.3">
      <c r="A2675" t="str">
        <f t="shared" si="208"/>
        <v>Septiembre de 2021</v>
      </c>
      <c r="B2675" s="1" t="s">
        <v>5055</v>
      </c>
      <c r="C2675" s="1" t="str">
        <f t="shared" si="209"/>
        <v>Septiembre 1 de 2021</v>
      </c>
      <c r="D2675" s="3">
        <v>3774</v>
      </c>
      <c r="E2675" s="3">
        <v>-32.869999999999891</v>
      </c>
      <c r="F2675" t="str">
        <f t="shared" si="205"/>
        <v>2021</v>
      </c>
      <c r="G2675" t="str">
        <f t="shared" si="206"/>
        <v>Septiembre</v>
      </c>
      <c r="H2675" t="str">
        <f t="shared" si="207"/>
        <v>1</v>
      </c>
    </row>
    <row r="2676" spans="1:8" ht="28.8" x14ac:dyDescent="0.3">
      <c r="A2676" t="str">
        <f t="shared" si="208"/>
        <v>Septiembre de 2021</v>
      </c>
      <c r="B2676" s="1" t="s">
        <v>5056</v>
      </c>
      <c r="C2676" s="1" t="str">
        <f t="shared" si="209"/>
        <v>Septiembre 2 de 2021</v>
      </c>
      <c r="D2676" s="3">
        <v>3753.3</v>
      </c>
      <c r="E2676" s="3">
        <v>-20.699999999999818</v>
      </c>
      <c r="F2676" t="str">
        <f t="shared" si="205"/>
        <v>2021</v>
      </c>
      <c r="G2676" t="str">
        <f t="shared" si="206"/>
        <v>Septiembre</v>
      </c>
      <c r="H2676" t="str">
        <f t="shared" si="207"/>
        <v>2</v>
      </c>
    </row>
    <row r="2677" spans="1:8" ht="28.8" x14ac:dyDescent="0.3">
      <c r="A2677" t="str">
        <f t="shared" si="208"/>
        <v>Septiembre de 2021</v>
      </c>
      <c r="B2677" s="1" t="s">
        <v>5057</v>
      </c>
      <c r="C2677" s="1" t="str">
        <f t="shared" si="209"/>
        <v>Septiembre 3 de 2021</v>
      </c>
      <c r="D2677" s="3">
        <v>3780.85</v>
      </c>
      <c r="E2677" s="3">
        <v>27.549999999999727</v>
      </c>
      <c r="F2677" t="str">
        <f t="shared" si="205"/>
        <v>2021</v>
      </c>
      <c r="G2677" t="str">
        <f t="shared" si="206"/>
        <v>Septiembre</v>
      </c>
      <c r="H2677" t="str">
        <f t="shared" si="207"/>
        <v>3</v>
      </c>
    </row>
    <row r="2678" spans="1:8" ht="28.8" x14ac:dyDescent="0.3">
      <c r="A2678" t="str">
        <f t="shared" si="208"/>
        <v>Septiembre de 2021</v>
      </c>
      <c r="B2678" s="1" t="s">
        <v>5058</v>
      </c>
      <c r="C2678" s="1" t="str">
        <f t="shared" si="209"/>
        <v>Septiembre 4 de 2021</v>
      </c>
      <c r="D2678" s="3">
        <v>3790.04</v>
      </c>
      <c r="E2678" s="3">
        <v>9.1900000000000546</v>
      </c>
      <c r="F2678" t="str">
        <f t="shared" si="205"/>
        <v>2021</v>
      </c>
      <c r="G2678" t="str">
        <f t="shared" si="206"/>
        <v>Septiembre</v>
      </c>
      <c r="H2678" t="str">
        <f t="shared" si="207"/>
        <v>4</v>
      </c>
    </row>
    <row r="2679" spans="1:8" ht="28.8" x14ac:dyDescent="0.3">
      <c r="A2679" t="str">
        <f t="shared" si="208"/>
        <v>Septiembre de 2021</v>
      </c>
      <c r="B2679" s="1" t="s">
        <v>5059</v>
      </c>
      <c r="C2679" s="1" t="str">
        <f t="shared" si="209"/>
        <v>Septiembre 5 de 2021</v>
      </c>
      <c r="D2679" s="3">
        <v>3790.04</v>
      </c>
      <c r="E2679" s="3">
        <v>0</v>
      </c>
      <c r="F2679" t="str">
        <f t="shared" si="205"/>
        <v>2021</v>
      </c>
      <c r="G2679" t="str">
        <f t="shared" si="206"/>
        <v>Septiembre</v>
      </c>
      <c r="H2679" t="str">
        <f t="shared" si="207"/>
        <v>5</v>
      </c>
    </row>
    <row r="2680" spans="1:8" ht="28.8" x14ac:dyDescent="0.3">
      <c r="A2680" t="str">
        <f t="shared" si="208"/>
        <v>Septiembre de 2021</v>
      </c>
      <c r="B2680" s="1" t="s">
        <v>5060</v>
      </c>
      <c r="C2680" s="1" t="str">
        <f t="shared" si="209"/>
        <v>Septiembre 6 de 2021</v>
      </c>
      <c r="D2680" s="3">
        <v>3790.04</v>
      </c>
      <c r="E2680" s="3">
        <v>0</v>
      </c>
      <c r="F2680" t="str">
        <f t="shared" si="205"/>
        <v>2021</v>
      </c>
      <c r="G2680" t="str">
        <f t="shared" si="206"/>
        <v>Septiembre</v>
      </c>
      <c r="H2680" t="str">
        <f t="shared" si="207"/>
        <v>6</v>
      </c>
    </row>
    <row r="2681" spans="1:8" ht="28.8" x14ac:dyDescent="0.3">
      <c r="A2681" t="str">
        <f t="shared" si="208"/>
        <v>Septiembre de 2021</v>
      </c>
      <c r="B2681" s="1" t="s">
        <v>5061</v>
      </c>
      <c r="C2681" s="1" t="str">
        <f t="shared" si="209"/>
        <v>Septiembre 7 de 2021</v>
      </c>
      <c r="D2681" s="3">
        <v>3790.04</v>
      </c>
      <c r="E2681" s="3">
        <v>0</v>
      </c>
      <c r="F2681" t="str">
        <f t="shared" si="205"/>
        <v>2021</v>
      </c>
      <c r="G2681" t="str">
        <f t="shared" si="206"/>
        <v>Septiembre</v>
      </c>
      <c r="H2681" t="str">
        <f t="shared" si="207"/>
        <v>7</v>
      </c>
    </row>
    <row r="2682" spans="1:8" ht="28.8" x14ac:dyDescent="0.3">
      <c r="A2682" t="str">
        <f t="shared" si="208"/>
        <v>Septiembre de 2021</v>
      </c>
      <c r="B2682" s="1" t="s">
        <v>5062</v>
      </c>
      <c r="C2682" s="1" t="str">
        <f t="shared" si="209"/>
        <v>Septiembre 8 de 2021</v>
      </c>
      <c r="D2682" s="3">
        <v>3812.76</v>
      </c>
      <c r="E2682" s="3">
        <v>22.720000000000255</v>
      </c>
      <c r="F2682" t="str">
        <f t="shared" si="205"/>
        <v>2021</v>
      </c>
      <c r="G2682" t="str">
        <f t="shared" si="206"/>
        <v>Septiembre</v>
      </c>
      <c r="H2682" t="str">
        <f t="shared" si="207"/>
        <v>8</v>
      </c>
    </row>
    <row r="2683" spans="1:8" ht="28.8" x14ac:dyDescent="0.3">
      <c r="A2683" t="str">
        <f t="shared" si="208"/>
        <v>Septiembre de 2021</v>
      </c>
      <c r="B2683" s="1" t="s">
        <v>5063</v>
      </c>
      <c r="C2683" s="1" t="str">
        <f t="shared" si="209"/>
        <v>Septiembre 9 de 2021</v>
      </c>
      <c r="D2683" s="3">
        <v>3816.14</v>
      </c>
      <c r="E2683" s="3">
        <v>3.3799999999996544</v>
      </c>
      <c r="F2683" t="str">
        <f t="shared" si="205"/>
        <v>2021</v>
      </c>
      <c r="G2683" t="str">
        <f t="shared" si="206"/>
        <v>Septiembre</v>
      </c>
      <c r="H2683" t="str">
        <f t="shared" si="207"/>
        <v>9</v>
      </c>
    </row>
    <row r="2684" spans="1:8" ht="28.8" x14ac:dyDescent="0.3">
      <c r="A2684" t="str">
        <f t="shared" si="208"/>
        <v>Septiembre de 2021</v>
      </c>
      <c r="B2684" s="1" t="s">
        <v>5064</v>
      </c>
      <c r="C2684" s="1" t="str">
        <f t="shared" si="209"/>
        <v>Septiembre 10 de 2021</v>
      </c>
      <c r="D2684" s="3">
        <v>3829.72</v>
      </c>
      <c r="E2684" s="3">
        <v>13.579999999999927</v>
      </c>
      <c r="F2684" t="str">
        <f t="shared" si="205"/>
        <v>2021</v>
      </c>
      <c r="G2684" t="str">
        <f t="shared" si="206"/>
        <v>Septiembre</v>
      </c>
      <c r="H2684" t="str">
        <f t="shared" si="207"/>
        <v>10</v>
      </c>
    </row>
    <row r="2685" spans="1:8" ht="28.8" x14ac:dyDescent="0.3">
      <c r="A2685" t="str">
        <f t="shared" si="208"/>
        <v>Septiembre de 2021</v>
      </c>
      <c r="B2685" s="1" t="s">
        <v>5065</v>
      </c>
      <c r="C2685" s="1" t="str">
        <f t="shared" si="209"/>
        <v>Septiembre 11 de 2021</v>
      </c>
      <c r="D2685" s="3">
        <v>3836.85</v>
      </c>
      <c r="E2685" s="3">
        <v>7.1300000000001091</v>
      </c>
      <c r="F2685" t="str">
        <f t="shared" si="205"/>
        <v>2021</v>
      </c>
      <c r="G2685" t="str">
        <f t="shared" si="206"/>
        <v>Septiembre</v>
      </c>
      <c r="H2685" t="str">
        <f t="shared" si="207"/>
        <v>11</v>
      </c>
    </row>
    <row r="2686" spans="1:8" ht="28.8" x14ac:dyDescent="0.3">
      <c r="A2686" t="str">
        <f t="shared" si="208"/>
        <v>Septiembre de 2021</v>
      </c>
      <c r="B2686" s="1" t="s">
        <v>5066</v>
      </c>
      <c r="C2686" s="1" t="str">
        <f t="shared" si="209"/>
        <v>Septiembre 12 de 2021</v>
      </c>
      <c r="D2686" s="3">
        <v>3836.85</v>
      </c>
      <c r="E2686" s="3">
        <v>0</v>
      </c>
      <c r="F2686" t="str">
        <f t="shared" si="205"/>
        <v>2021</v>
      </c>
      <c r="G2686" t="str">
        <f t="shared" si="206"/>
        <v>Septiembre</v>
      </c>
      <c r="H2686" t="str">
        <f t="shared" si="207"/>
        <v>12</v>
      </c>
    </row>
    <row r="2687" spans="1:8" ht="28.8" x14ac:dyDescent="0.3">
      <c r="A2687" t="str">
        <f t="shared" si="208"/>
        <v>Septiembre de 2021</v>
      </c>
      <c r="B2687" s="1" t="s">
        <v>5067</v>
      </c>
      <c r="C2687" s="1" t="str">
        <f t="shared" si="209"/>
        <v>Septiembre 13 de 2021</v>
      </c>
      <c r="D2687" s="3">
        <v>3836.85</v>
      </c>
      <c r="E2687" s="3">
        <v>0</v>
      </c>
      <c r="F2687" t="str">
        <f t="shared" si="205"/>
        <v>2021</v>
      </c>
      <c r="G2687" t="str">
        <f t="shared" si="206"/>
        <v>Septiembre</v>
      </c>
      <c r="H2687" t="str">
        <f t="shared" si="207"/>
        <v>13</v>
      </c>
    </row>
    <row r="2688" spans="1:8" ht="28.8" x14ac:dyDescent="0.3">
      <c r="A2688" t="str">
        <f t="shared" si="208"/>
        <v>Septiembre de 2021</v>
      </c>
      <c r="B2688" s="1" t="s">
        <v>5068</v>
      </c>
      <c r="C2688" s="1" t="str">
        <f t="shared" si="209"/>
        <v>Septiembre 14 de 2021</v>
      </c>
      <c r="D2688" s="3">
        <v>3835.27</v>
      </c>
      <c r="E2688" s="3">
        <v>-1.5799999999999272</v>
      </c>
      <c r="F2688" t="str">
        <f t="shared" si="205"/>
        <v>2021</v>
      </c>
      <c r="G2688" t="str">
        <f t="shared" si="206"/>
        <v>Septiembre</v>
      </c>
      <c r="H2688" t="str">
        <f t="shared" si="207"/>
        <v>14</v>
      </c>
    </row>
    <row r="2689" spans="1:8" ht="28.8" x14ac:dyDescent="0.3">
      <c r="A2689" t="str">
        <f t="shared" si="208"/>
        <v>Septiembre de 2021</v>
      </c>
      <c r="B2689" s="1" t="s">
        <v>5069</v>
      </c>
      <c r="C2689" s="1" t="str">
        <f t="shared" si="209"/>
        <v>Septiembre 15 de 2021</v>
      </c>
      <c r="D2689" s="3">
        <v>3830.83</v>
      </c>
      <c r="E2689" s="3">
        <v>-4.4400000000000546</v>
      </c>
      <c r="F2689" t="str">
        <f t="shared" si="205"/>
        <v>2021</v>
      </c>
      <c r="G2689" t="str">
        <f t="shared" si="206"/>
        <v>Septiembre</v>
      </c>
      <c r="H2689" t="str">
        <f t="shared" si="207"/>
        <v>15</v>
      </c>
    </row>
    <row r="2690" spans="1:8" ht="28.8" x14ac:dyDescent="0.3">
      <c r="A2690" t="str">
        <f t="shared" si="208"/>
        <v>Septiembre de 2021</v>
      </c>
      <c r="B2690" s="1" t="s">
        <v>5070</v>
      </c>
      <c r="C2690" s="1" t="str">
        <f t="shared" si="209"/>
        <v>Septiembre 16 de 2021</v>
      </c>
      <c r="D2690" s="3">
        <v>3825.36</v>
      </c>
      <c r="E2690" s="3">
        <v>-5.4699999999997999</v>
      </c>
      <c r="F2690" t="str">
        <f t="shared" ref="F2690:F2753" si="210">RIGHT(B2690,4)</f>
        <v>2021</v>
      </c>
      <c r="G2690" t="str">
        <f t="shared" ref="G2690:G2753" si="211">MID(B2690,FIND(" ",B2690,1)+1,FIND(" ",B2690,FIND(" ",B2690,1)+1)-FIND(" ",B2690,1)-1)</f>
        <v>Septiembre</v>
      </c>
      <c r="H2690" t="str">
        <f t="shared" ref="H2690:H2753" si="212">MID(B2690,1,FIND(" ",B2690,1)-1)</f>
        <v>16</v>
      </c>
    </row>
    <row r="2691" spans="1:8" ht="28.8" x14ac:dyDescent="0.3">
      <c r="A2691" t="str">
        <f t="shared" ref="A2691:A2754" si="213">_xlfn.CONCAT(G2691," de ",F2691)</f>
        <v>Septiembre de 2021</v>
      </c>
      <c r="B2691" s="1" t="s">
        <v>5071</v>
      </c>
      <c r="C2691" s="1" t="str">
        <f t="shared" ref="C2691:C2754" si="214">_xlfn.CONCAT(G2691," ",H2691," de ",F2691)</f>
        <v>Septiembre 17 de 2021</v>
      </c>
      <c r="D2691" s="3">
        <v>3818.16</v>
      </c>
      <c r="E2691" s="3">
        <v>-7.2000000000002728</v>
      </c>
      <c r="F2691" t="str">
        <f t="shared" si="210"/>
        <v>2021</v>
      </c>
      <c r="G2691" t="str">
        <f t="shared" si="211"/>
        <v>Septiembre</v>
      </c>
      <c r="H2691" t="str">
        <f t="shared" si="212"/>
        <v>17</v>
      </c>
    </row>
    <row r="2692" spans="1:8" ht="28.8" x14ac:dyDescent="0.3">
      <c r="A2692" t="str">
        <f t="shared" si="213"/>
        <v>Septiembre de 2021</v>
      </c>
      <c r="B2692" s="1" t="s">
        <v>5072</v>
      </c>
      <c r="C2692" s="1" t="str">
        <f t="shared" si="214"/>
        <v>Septiembre 18 de 2021</v>
      </c>
      <c r="D2692" s="3">
        <v>3828.18</v>
      </c>
      <c r="E2692" s="3">
        <v>10.019999999999982</v>
      </c>
      <c r="F2692" t="str">
        <f t="shared" si="210"/>
        <v>2021</v>
      </c>
      <c r="G2692" t="str">
        <f t="shared" si="211"/>
        <v>Septiembre</v>
      </c>
      <c r="H2692" t="str">
        <f t="shared" si="212"/>
        <v>18</v>
      </c>
    </row>
    <row r="2693" spans="1:8" ht="28.8" x14ac:dyDescent="0.3">
      <c r="A2693" t="str">
        <f t="shared" si="213"/>
        <v>Septiembre de 2021</v>
      </c>
      <c r="B2693" s="1" t="s">
        <v>5073</v>
      </c>
      <c r="C2693" s="1" t="str">
        <f t="shared" si="214"/>
        <v>Septiembre 19 de 2021</v>
      </c>
      <c r="D2693" s="3">
        <v>3828.18</v>
      </c>
      <c r="E2693" s="3">
        <v>0</v>
      </c>
      <c r="F2693" t="str">
        <f t="shared" si="210"/>
        <v>2021</v>
      </c>
      <c r="G2693" t="str">
        <f t="shared" si="211"/>
        <v>Septiembre</v>
      </c>
      <c r="H2693" t="str">
        <f t="shared" si="212"/>
        <v>19</v>
      </c>
    </row>
    <row r="2694" spans="1:8" ht="28.8" x14ac:dyDescent="0.3">
      <c r="A2694" t="str">
        <f t="shared" si="213"/>
        <v>Septiembre de 2021</v>
      </c>
      <c r="B2694" s="1" t="s">
        <v>5074</v>
      </c>
      <c r="C2694" s="1" t="str">
        <f t="shared" si="214"/>
        <v>Septiembre 20 de 2021</v>
      </c>
      <c r="D2694" s="3">
        <v>3828.18</v>
      </c>
      <c r="E2694" s="3">
        <v>0</v>
      </c>
      <c r="F2694" t="str">
        <f t="shared" si="210"/>
        <v>2021</v>
      </c>
      <c r="G2694" t="str">
        <f t="shared" si="211"/>
        <v>Septiembre</v>
      </c>
      <c r="H2694" t="str">
        <f t="shared" si="212"/>
        <v>20</v>
      </c>
    </row>
    <row r="2695" spans="1:8" ht="28.8" x14ac:dyDescent="0.3">
      <c r="A2695" t="str">
        <f t="shared" si="213"/>
        <v>Septiembre de 2021</v>
      </c>
      <c r="B2695" s="1" t="s">
        <v>5075</v>
      </c>
      <c r="C2695" s="1" t="str">
        <f t="shared" si="214"/>
        <v>Septiembre 21 de 2021</v>
      </c>
      <c r="D2695" s="3">
        <v>3851.22</v>
      </c>
      <c r="E2695" s="3">
        <v>23.039999999999964</v>
      </c>
      <c r="F2695" t="str">
        <f t="shared" si="210"/>
        <v>2021</v>
      </c>
      <c r="G2695" t="str">
        <f t="shared" si="211"/>
        <v>Septiembre</v>
      </c>
      <c r="H2695" t="str">
        <f t="shared" si="212"/>
        <v>21</v>
      </c>
    </row>
    <row r="2696" spans="1:8" ht="28.8" x14ac:dyDescent="0.3">
      <c r="A2696" t="str">
        <f t="shared" si="213"/>
        <v>Septiembre de 2021</v>
      </c>
      <c r="B2696" s="1" t="s">
        <v>5076</v>
      </c>
      <c r="C2696" s="1" t="str">
        <f t="shared" si="214"/>
        <v>Septiembre 22 de 2021</v>
      </c>
      <c r="D2696" s="3">
        <v>3843.77</v>
      </c>
      <c r="E2696" s="3">
        <v>-7.4499999999998181</v>
      </c>
      <c r="F2696" t="str">
        <f t="shared" si="210"/>
        <v>2021</v>
      </c>
      <c r="G2696" t="str">
        <f t="shared" si="211"/>
        <v>Septiembre</v>
      </c>
      <c r="H2696" t="str">
        <f t="shared" si="212"/>
        <v>22</v>
      </c>
    </row>
    <row r="2697" spans="1:8" ht="28.8" x14ac:dyDescent="0.3">
      <c r="A2697" t="str">
        <f t="shared" si="213"/>
        <v>Septiembre de 2021</v>
      </c>
      <c r="B2697" s="1" t="s">
        <v>5077</v>
      </c>
      <c r="C2697" s="1" t="str">
        <f t="shared" si="214"/>
        <v>Septiembre 23 de 2021</v>
      </c>
      <c r="D2697" s="3">
        <v>3834.66</v>
      </c>
      <c r="E2697" s="3">
        <v>-9.1100000000001273</v>
      </c>
      <c r="F2697" t="str">
        <f t="shared" si="210"/>
        <v>2021</v>
      </c>
      <c r="G2697" t="str">
        <f t="shared" si="211"/>
        <v>Septiembre</v>
      </c>
      <c r="H2697" t="str">
        <f t="shared" si="212"/>
        <v>23</v>
      </c>
    </row>
    <row r="2698" spans="1:8" ht="28.8" x14ac:dyDescent="0.3">
      <c r="A2698" t="str">
        <f t="shared" si="213"/>
        <v>Septiembre de 2021</v>
      </c>
      <c r="B2698" s="1" t="s">
        <v>5078</v>
      </c>
      <c r="C2698" s="1" t="str">
        <f t="shared" si="214"/>
        <v>Septiembre 24 de 2021</v>
      </c>
      <c r="D2698" s="3">
        <v>3835.67</v>
      </c>
      <c r="E2698" s="3">
        <v>1.0100000000002183</v>
      </c>
      <c r="F2698" t="str">
        <f t="shared" si="210"/>
        <v>2021</v>
      </c>
      <c r="G2698" t="str">
        <f t="shared" si="211"/>
        <v>Septiembre</v>
      </c>
      <c r="H2698" t="str">
        <f t="shared" si="212"/>
        <v>24</v>
      </c>
    </row>
    <row r="2699" spans="1:8" ht="28.8" x14ac:dyDescent="0.3">
      <c r="A2699" t="str">
        <f t="shared" si="213"/>
        <v>Septiembre de 2021</v>
      </c>
      <c r="B2699" s="1" t="s">
        <v>5079</v>
      </c>
      <c r="C2699" s="1" t="str">
        <f t="shared" si="214"/>
        <v>Septiembre 25 de 2021</v>
      </c>
      <c r="D2699" s="3">
        <v>3844.88</v>
      </c>
      <c r="E2699" s="3">
        <v>9.2100000000000364</v>
      </c>
      <c r="F2699" t="str">
        <f t="shared" si="210"/>
        <v>2021</v>
      </c>
      <c r="G2699" t="str">
        <f t="shared" si="211"/>
        <v>Septiembre</v>
      </c>
      <c r="H2699" t="str">
        <f t="shared" si="212"/>
        <v>25</v>
      </c>
    </row>
    <row r="2700" spans="1:8" ht="28.8" x14ac:dyDescent="0.3">
      <c r="A2700" t="str">
        <f t="shared" si="213"/>
        <v>Septiembre de 2021</v>
      </c>
      <c r="B2700" s="1" t="s">
        <v>5080</v>
      </c>
      <c r="C2700" s="1" t="str">
        <f t="shared" si="214"/>
        <v>Septiembre 26 de 2021</v>
      </c>
      <c r="D2700" s="3">
        <v>3844.88</v>
      </c>
      <c r="E2700" s="3">
        <v>0</v>
      </c>
      <c r="F2700" t="str">
        <f t="shared" si="210"/>
        <v>2021</v>
      </c>
      <c r="G2700" t="str">
        <f t="shared" si="211"/>
        <v>Septiembre</v>
      </c>
      <c r="H2700" t="str">
        <f t="shared" si="212"/>
        <v>26</v>
      </c>
    </row>
    <row r="2701" spans="1:8" ht="28.8" x14ac:dyDescent="0.3">
      <c r="A2701" t="str">
        <f t="shared" si="213"/>
        <v>Septiembre de 2021</v>
      </c>
      <c r="B2701" s="1" t="s">
        <v>5081</v>
      </c>
      <c r="C2701" s="1" t="str">
        <f t="shared" si="214"/>
        <v>Septiembre 27 de 2021</v>
      </c>
      <c r="D2701" s="3">
        <v>3844.88</v>
      </c>
      <c r="E2701" s="3">
        <v>0</v>
      </c>
      <c r="F2701" t="str">
        <f t="shared" si="210"/>
        <v>2021</v>
      </c>
      <c r="G2701" t="str">
        <f t="shared" si="211"/>
        <v>Septiembre</v>
      </c>
      <c r="H2701" t="str">
        <f t="shared" si="212"/>
        <v>27</v>
      </c>
    </row>
    <row r="2702" spans="1:8" ht="28.8" x14ac:dyDescent="0.3">
      <c r="A2702" t="str">
        <f t="shared" si="213"/>
        <v>Septiembre de 2021</v>
      </c>
      <c r="B2702" s="1" t="s">
        <v>5082</v>
      </c>
      <c r="C2702" s="1" t="str">
        <f t="shared" si="214"/>
        <v>Septiembre 28 de 2021</v>
      </c>
      <c r="D2702" s="3">
        <v>3837.91</v>
      </c>
      <c r="E2702" s="3">
        <v>-6.9700000000002547</v>
      </c>
      <c r="F2702" t="str">
        <f t="shared" si="210"/>
        <v>2021</v>
      </c>
      <c r="G2702" t="str">
        <f t="shared" si="211"/>
        <v>Septiembre</v>
      </c>
      <c r="H2702" t="str">
        <f t="shared" si="212"/>
        <v>28</v>
      </c>
    </row>
    <row r="2703" spans="1:8" ht="28.8" x14ac:dyDescent="0.3">
      <c r="A2703" t="str">
        <f t="shared" si="213"/>
        <v>Septiembre de 2021</v>
      </c>
      <c r="B2703" s="1" t="s">
        <v>5083</v>
      </c>
      <c r="C2703" s="1" t="str">
        <f t="shared" si="214"/>
        <v>Septiembre 29 de 2021</v>
      </c>
      <c r="D2703" s="3">
        <v>3841.94</v>
      </c>
      <c r="E2703" s="3">
        <v>4.0300000000002001</v>
      </c>
      <c r="F2703" t="str">
        <f t="shared" si="210"/>
        <v>2021</v>
      </c>
      <c r="G2703" t="str">
        <f t="shared" si="211"/>
        <v>Septiembre</v>
      </c>
      <c r="H2703" t="str">
        <f t="shared" si="212"/>
        <v>29</v>
      </c>
    </row>
    <row r="2704" spans="1:8" ht="28.8" x14ac:dyDescent="0.3">
      <c r="A2704" t="str">
        <f t="shared" si="213"/>
        <v>Septiembre de 2021</v>
      </c>
      <c r="B2704" s="1" t="s">
        <v>5084</v>
      </c>
      <c r="C2704" s="1" t="str">
        <f t="shared" si="214"/>
        <v>Septiembre 30 de 2021</v>
      </c>
      <c r="D2704" s="3">
        <v>3834.68</v>
      </c>
      <c r="E2704" s="3">
        <v>-7.2600000000002183</v>
      </c>
      <c r="F2704" t="str">
        <f t="shared" si="210"/>
        <v>2021</v>
      </c>
      <c r="G2704" t="str">
        <f t="shared" si="211"/>
        <v>Septiembre</v>
      </c>
      <c r="H2704" t="str">
        <f t="shared" si="212"/>
        <v>30</v>
      </c>
    </row>
    <row r="2705" spans="1:8" ht="28.8" x14ac:dyDescent="0.3">
      <c r="A2705" t="str">
        <f t="shared" si="213"/>
        <v>Octubre de 2021</v>
      </c>
      <c r="B2705" s="1" t="s">
        <v>5085</v>
      </c>
      <c r="C2705" s="1" t="str">
        <f t="shared" si="214"/>
        <v>Octubre 1 de 2021</v>
      </c>
      <c r="D2705" s="3">
        <v>3812.77</v>
      </c>
      <c r="E2705" s="3">
        <v>-21.909999999999854</v>
      </c>
      <c r="F2705" t="str">
        <f t="shared" si="210"/>
        <v>2021</v>
      </c>
      <c r="G2705" t="str">
        <f t="shared" si="211"/>
        <v>Octubre</v>
      </c>
      <c r="H2705" t="str">
        <f t="shared" si="212"/>
        <v>1</v>
      </c>
    </row>
    <row r="2706" spans="1:8" ht="28.8" x14ac:dyDescent="0.3">
      <c r="A2706" t="str">
        <f t="shared" si="213"/>
        <v>Octubre de 2021</v>
      </c>
      <c r="B2706" s="1" t="s">
        <v>5086</v>
      </c>
      <c r="C2706" s="1" t="str">
        <f t="shared" si="214"/>
        <v>Octubre 2 de 2021</v>
      </c>
      <c r="D2706" s="3">
        <v>3781.35</v>
      </c>
      <c r="E2706" s="3">
        <v>-31.420000000000073</v>
      </c>
      <c r="F2706" t="str">
        <f t="shared" si="210"/>
        <v>2021</v>
      </c>
      <c r="G2706" t="str">
        <f t="shared" si="211"/>
        <v>Octubre</v>
      </c>
      <c r="H2706" t="str">
        <f t="shared" si="212"/>
        <v>2</v>
      </c>
    </row>
    <row r="2707" spans="1:8" ht="28.8" x14ac:dyDescent="0.3">
      <c r="A2707" t="str">
        <f t="shared" si="213"/>
        <v>Octubre de 2021</v>
      </c>
      <c r="B2707" s="1" t="s">
        <v>5087</v>
      </c>
      <c r="C2707" s="1" t="str">
        <f t="shared" si="214"/>
        <v>Octubre 3 de 2021</v>
      </c>
      <c r="D2707" s="3">
        <v>3781.35</v>
      </c>
      <c r="E2707" s="3">
        <v>0</v>
      </c>
      <c r="F2707" t="str">
        <f t="shared" si="210"/>
        <v>2021</v>
      </c>
      <c r="G2707" t="str">
        <f t="shared" si="211"/>
        <v>Octubre</v>
      </c>
      <c r="H2707" t="str">
        <f t="shared" si="212"/>
        <v>3</v>
      </c>
    </row>
    <row r="2708" spans="1:8" ht="28.8" x14ac:dyDescent="0.3">
      <c r="A2708" t="str">
        <f t="shared" si="213"/>
        <v>Octubre de 2021</v>
      </c>
      <c r="B2708" s="1" t="s">
        <v>5088</v>
      </c>
      <c r="C2708" s="1" t="str">
        <f t="shared" si="214"/>
        <v>Octubre 4 de 2021</v>
      </c>
      <c r="D2708" s="3">
        <v>3781.35</v>
      </c>
      <c r="E2708" s="3">
        <v>0</v>
      </c>
      <c r="F2708" t="str">
        <f t="shared" si="210"/>
        <v>2021</v>
      </c>
      <c r="G2708" t="str">
        <f t="shared" si="211"/>
        <v>Octubre</v>
      </c>
      <c r="H2708" t="str">
        <f t="shared" si="212"/>
        <v>4</v>
      </c>
    </row>
    <row r="2709" spans="1:8" ht="28.8" x14ac:dyDescent="0.3">
      <c r="A2709" t="str">
        <f t="shared" si="213"/>
        <v>Octubre de 2021</v>
      </c>
      <c r="B2709" s="1" t="s">
        <v>5089</v>
      </c>
      <c r="C2709" s="1" t="str">
        <f t="shared" si="214"/>
        <v>Octubre 5 de 2021</v>
      </c>
      <c r="D2709" s="3">
        <v>3786.05</v>
      </c>
      <c r="E2709" s="3">
        <v>4.7000000000002728</v>
      </c>
      <c r="F2709" t="str">
        <f t="shared" si="210"/>
        <v>2021</v>
      </c>
      <c r="G2709" t="str">
        <f t="shared" si="211"/>
        <v>Octubre</v>
      </c>
      <c r="H2709" t="str">
        <f t="shared" si="212"/>
        <v>5</v>
      </c>
    </row>
    <row r="2710" spans="1:8" ht="28.8" x14ac:dyDescent="0.3">
      <c r="A2710" t="str">
        <f t="shared" si="213"/>
        <v>Octubre de 2021</v>
      </c>
      <c r="B2710" s="1" t="s">
        <v>5090</v>
      </c>
      <c r="C2710" s="1" t="str">
        <f t="shared" si="214"/>
        <v>Octubre 6 de 2021</v>
      </c>
      <c r="D2710" s="3">
        <v>3796.3</v>
      </c>
      <c r="E2710" s="3">
        <v>10.25</v>
      </c>
      <c r="F2710" t="str">
        <f t="shared" si="210"/>
        <v>2021</v>
      </c>
      <c r="G2710" t="str">
        <f t="shared" si="211"/>
        <v>Octubre</v>
      </c>
      <c r="H2710" t="str">
        <f t="shared" si="212"/>
        <v>6</v>
      </c>
    </row>
    <row r="2711" spans="1:8" ht="28.8" x14ac:dyDescent="0.3">
      <c r="A2711" t="str">
        <f t="shared" si="213"/>
        <v>Octubre de 2021</v>
      </c>
      <c r="B2711" s="1" t="s">
        <v>5091</v>
      </c>
      <c r="C2711" s="1" t="str">
        <f t="shared" si="214"/>
        <v>Octubre 7 de 2021</v>
      </c>
      <c r="D2711" s="3">
        <v>3788.03</v>
      </c>
      <c r="E2711" s="3">
        <v>-8.2699999999999818</v>
      </c>
      <c r="F2711" t="str">
        <f t="shared" si="210"/>
        <v>2021</v>
      </c>
      <c r="G2711" t="str">
        <f t="shared" si="211"/>
        <v>Octubre</v>
      </c>
      <c r="H2711" t="str">
        <f t="shared" si="212"/>
        <v>7</v>
      </c>
    </row>
    <row r="2712" spans="1:8" ht="28.8" x14ac:dyDescent="0.3">
      <c r="A2712" t="str">
        <f t="shared" si="213"/>
        <v>Octubre de 2021</v>
      </c>
      <c r="B2712" s="1" t="s">
        <v>5092</v>
      </c>
      <c r="C2712" s="1" t="str">
        <f t="shared" si="214"/>
        <v>Octubre 8 de 2021</v>
      </c>
      <c r="D2712" s="3">
        <v>3772.44</v>
      </c>
      <c r="E2712" s="3">
        <v>-15.590000000000146</v>
      </c>
      <c r="F2712" t="str">
        <f t="shared" si="210"/>
        <v>2021</v>
      </c>
      <c r="G2712" t="str">
        <f t="shared" si="211"/>
        <v>Octubre</v>
      </c>
      <c r="H2712" t="str">
        <f t="shared" si="212"/>
        <v>8</v>
      </c>
    </row>
    <row r="2713" spans="1:8" ht="28.8" x14ac:dyDescent="0.3">
      <c r="A2713" t="str">
        <f t="shared" si="213"/>
        <v>Octubre de 2021</v>
      </c>
      <c r="B2713" s="1" t="s">
        <v>5093</v>
      </c>
      <c r="C2713" s="1" t="str">
        <f t="shared" si="214"/>
        <v>Octubre 9 de 2021</v>
      </c>
      <c r="D2713" s="3">
        <v>3765.8</v>
      </c>
      <c r="E2713" s="3">
        <v>-6.6399999999998727</v>
      </c>
      <c r="F2713" t="str">
        <f t="shared" si="210"/>
        <v>2021</v>
      </c>
      <c r="G2713" t="str">
        <f t="shared" si="211"/>
        <v>Octubre</v>
      </c>
      <c r="H2713" t="str">
        <f t="shared" si="212"/>
        <v>9</v>
      </c>
    </row>
    <row r="2714" spans="1:8" ht="28.8" x14ac:dyDescent="0.3">
      <c r="A2714" t="str">
        <f t="shared" si="213"/>
        <v>Octubre de 2021</v>
      </c>
      <c r="B2714" s="1" t="s">
        <v>5094</v>
      </c>
      <c r="C2714" s="1" t="str">
        <f t="shared" si="214"/>
        <v>Octubre 10 de 2021</v>
      </c>
      <c r="D2714" s="3">
        <v>3765.8</v>
      </c>
      <c r="E2714" s="3">
        <v>0</v>
      </c>
      <c r="F2714" t="str">
        <f t="shared" si="210"/>
        <v>2021</v>
      </c>
      <c r="G2714" t="str">
        <f t="shared" si="211"/>
        <v>Octubre</v>
      </c>
      <c r="H2714" t="str">
        <f t="shared" si="212"/>
        <v>10</v>
      </c>
    </row>
    <row r="2715" spans="1:8" ht="28.8" x14ac:dyDescent="0.3">
      <c r="A2715" t="str">
        <f t="shared" si="213"/>
        <v>Octubre de 2021</v>
      </c>
      <c r="B2715" s="1" t="s">
        <v>5095</v>
      </c>
      <c r="C2715" s="1" t="str">
        <f t="shared" si="214"/>
        <v>Octubre 11 de 2021</v>
      </c>
      <c r="D2715" s="3">
        <v>3765.8</v>
      </c>
      <c r="E2715" s="3">
        <v>0</v>
      </c>
      <c r="F2715" t="str">
        <f t="shared" si="210"/>
        <v>2021</v>
      </c>
      <c r="G2715" t="str">
        <f t="shared" si="211"/>
        <v>Octubre</v>
      </c>
      <c r="H2715" t="str">
        <f t="shared" si="212"/>
        <v>11</v>
      </c>
    </row>
    <row r="2716" spans="1:8" ht="28.8" x14ac:dyDescent="0.3">
      <c r="A2716" t="str">
        <f t="shared" si="213"/>
        <v>Octubre de 2021</v>
      </c>
      <c r="B2716" s="1" t="s">
        <v>5096</v>
      </c>
      <c r="C2716" s="1" t="str">
        <f t="shared" si="214"/>
        <v>Octubre 12 de 2021</v>
      </c>
      <c r="D2716" s="3">
        <v>3765.8</v>
      </c>
      <c r="E2716" s="3">
        <v>0</v>
      </c>
      <c r="F2716" t="str">
        <f t="shared" si="210"/>
        <v>2021</v>
      </c>
      <c r="G2716" t="str">
        <f t="shared" si="211"/>
        <v>Octubre</v>
      </c>
      <c r="H2716" t="str">
        <f t="shared" si="212"/>
        <v>12</v>
      </c>
    </row>
    <row r="2717" spans="1:8" ht="28.8" x14ac:dyDescent="0.3">
      <c r="A2717" t="str">
        <f t="shared" si="213"/>
        <v>Octubre de 2021</v>
      </c>
      <c r="B2717" s="1" t="s">
        <v>5097</v>
      </c>
      <c r="C2717" s="1" t="str">
        <f t="shared" si="214"/>
        <v>Octubre 13 de 2021</v>
      </c>
      <c r="D2717" s="3">
        <v>3738.48</v>
      </c>
      <c r="E2717" s="3">
        <v>-27.320000000000164</v>
      </c>
      <c r="F2717" t="str">
        <f t="shared" si="210"/>
        <v>2021</v>
      </c>
      <c r="G2717" t="str">
        <f t="shared" si="211"/>
        <v>Octubre</v>
      </c>
      <c r="H2717" t="str">
        <f t="shared" si="212"/>
        <v>13</v>
      </c>
    </row>
    <row r="2718" spans="1:8" ht="28.8" x14ac:dyDescent="0.3">
      <c r="A2718" t="str">
        <f t="shared" si="213"/>
        <v>Octubre de 2021</v>
      </c>
      <c r="B2718" s="1" t="s">
        <v>5098</v>
      </c>
      <c r="C2718" s="1" t="str">
        <f t="shared" si="214"/>
        <v>Octubre 14 de 2021</v>
      </c>
      <c r="D2718" s="3">
        <v>3725.75</v>
      </c>
      <c r="E2718" s="3">
        <v>-12.730000000000018</v>
      </c>
      <c r="F2718" t="str">
        <f t="shared" si="210"/>
        <v>2021</v>
      </c>
      <c r="G2718" t="str">
        <f t="shared" si="211"/>
        <v>Octubre</v>
      </c>
      <c r="H2718" t="str">
        <f t="shared" si="212"/>
        <v>14</v>
      </c>
    </row>
    <row r="2719" spans="1:8" ht="28.8" x14ac:dyDescent="0.3">
      <c r="A2719" t="str">
        <f t="shared" si="213"/>
        <v>Octubre de 2021</v>
      </c>
      <c r="B2719" s="1" t="s">
        <v>5099</v>
      </c>
      <c r="C2719" s="1" t="str">
        <f t="shared" si="214"/>
        <v>Octubre 15 de 2021</v>
      </c>
      <c r="D2719" s="3">
        <v>3755.29</v>
      </c>
      <c r="E2719" s="3">
        <v>29.539999999999964</v>
      </c>
      <c r="F2719" t="str">
        <f t="shared" si="210"/>
        <v>2021</v>
      </c>
      <c r="G2719" t="str">
        <f t="shared" si="211"/>
        <v>Octubre</v>
      </c>
      <c r="H2719" t="str">
        <f t="shared" si="212"/>
        <v>15</v>
      </c>
    </row>
    <row r="2720" spans="1:8" ht="28.8" x14ac:dyDescent="0.3">
      <c r="A2720" t="str">
        <f t="shared" si="213"/>
        <v>Octubre de 2021</v>
      </c>
      <c r="B2720" s="1" t="s">
        <v>5100</v>
      </c>
      <c r="C2720" s="1" t="str">
        <f t="shared" si="214"/>
        <v>Octubre 16 de 2021</v>
      </c>
      <c r="D2720" s="3">
        <v>3772.49</v>
      </c>
      <c r="E2720" s="3">
        <v>17.199999999999818</v>
      </c>
      <c r="F2720" t="str">
        <f t="shared" si="210"/>
        <v>2021</v>
      </c>
      <c r="G2720" t="str">
        <f t="shared" si="211"/>
        <v>Octubre</v>
      </c>
      <c r="H2720" t="str">
        <f t="shared" si="212"/>
        <v>16</v>
      </c>
    </row>
    <row r="2721" spans="1:8" ht="28.8" x14ac:dyDescent="0.3">
      <c r="A2721" t="str">
        <f t="shared" si="213"/>
        <v>Octubre de 2021</v>
      </c>
      <c r="B2721" s="1" t="s">
        <v>5101</v>
      </c>
      <c r="C2721" s="1" t="str">
        <f t="shared" si="214"/>
        <v>Octubre 17 de 2021</v>
      </c>
      <c r="D2721" s="3">
        <v>3772.49</v>
      </c>
      <c r="E2721" s="3">
        <v>0</v>
      </c>
      <c r="F2721" t="str">
        <f t="shared" si="210"/>
        <v>2021</v>
      </c>
      <c r="G2721" t="str">
        <f t="shared" si="211"/>
        <v>Octubre</v>
      </c>
      <c r="H2721" t="str">
        <f t="shared" si="212"/>
        <v>17</v>
      </c>
    </row>
    <row r="2722" spans="1:8" ht="28.8" x14ac:dyDescent="0.3">
      <c r="A2722" t="str">
        <f t="shared" si="213"/>
        <v>Octubre de 2021</v>
      </c>
      <c r="B2722" s="1" t="s">
        <v>5102</v>
      </c>
      <c r="C2722" s="1" t="str">
        <f t="shared" si="214"/>
        <v>Octubre 18 de 2021</v>
      </c>
      <c r="D2722" s="3">
        <v>3772.49</v>
      </c>
      <c r="E2722" s="3">
        <v>0</v>
      </c>
      <c r="F2722" t="str">
        <f t="shared" si="210"/>
        <v>2021</v>
      </c>
      <c r="G2722" t="str">
        <f t="shared" si="211"/>
        <v>Octubre</v>
      </c>
      <c r="H2722" t="str">
        <f t="shared" si="212"/>
        <v>18</v>
      </c>
    </row>
    <row r="2723" spans="1:8" ht="28.8" x14ac:dyDescent="0.3">
      <c r="A2723" t="str">
        <f t="shared" si="213"/>
        <v>Octubre de 2021</v>
      </c>
      <c r="B2723" s="1" t="s">
        <v>5103</v>
      </c>
      <c r="C2723" s="1" t="str">
        <f t="shared" si="214"/>
        <v>Octubre 19 de 2021</v>
      </c>
      <c r="D2723" s="3">
        <v>3772.49</v>
      </c>
      <c r="E2723" s="3">
        <v>0</v>
      </c>
      <c r="F2723" t="str">
        <f t="shared" si="210"/>
        <v>2021</v>
      </c>
      <c r="G2723" t="str">
        <f t="shared" si="211"/>
        <v>Octubre</v>
      </c>
      <c r="H2723" t="str">
        <f t="shared" si="212"/>
        <v>19</v>
      </c>
    </row>
    <row r="2724" spans="1:8" ht="28.8" x14ac:dyDescent="0.3">
      <c r="A2724" t="str">
        <f t="shared" si="213"/>
        <v>Octubre de 2021</v>
      </c>
      <c r="B2724" s="1" t="s">
        <v>5104</v>
      </c>
      <c r="C2724" s="1" t="str">
        <f t="shared" si="214"/>
        <v>Octubre 20 de 2021</v>
      </c>
      <c r="D2724" s="3">
        <v>3766.94</v>
      </c>
      <c r="E2724" s="3">
        <v>-5.5499999999997272</v>
      </c>
      <c r="F2724" t="str">
        <f t="shared" si="210"/>
        <v>2021</v>
      </c>
      <c r="G2724" t="str">
        <f t="shared" si="211"/>
        <v>Octubre</v>
      </c>
      <c r="H2724" t="str">
        <f t="shared" si="212"/>
        <v>20</v>
      </c>
    </row>
    <row r="2725" spans="1:8" ht="28.8" x14ac:dyDescent="0.3">
      <c r="A2725" t="str">
        <f t="shared" si="213"/>
        <v>Octubre de 2021</v>
      </c>
      <c r="B2725" s="1" t="s">
        <v>5105</v>
      </c>
      <c r="C2725" s="1" t="str">
        <f t="shared" si="214"/>
        <v>Octubre 21 de 2021</v>
      </c>
      <c r="D2725" s="3">
        <v>3770.58</v>
      </c>
      <c r="E2725" s="3">
        <v>3.6399999999998727</v>
      </c>
      <c r="F2725" t="str">
        <f t="shared" si="210"/>
        <v>2021</v>
      </c>
      <c r="G2725" t="str">
        <f t="shared" si="211"/>
        <v>Octubre</v>
      </c>
      <c r="H2725" t="str">
        <f t="shared" si="212"/>
        <v>21</v>
      </c>
    </row>
    <row r="2726" spans="1:8" ht="28.8" x14ac:dyDescent="0.3">
      <c r="A2726" t="str">
        <f t="shared" si="213"/>
        <v>Octubre de 2021</v>
      </c>
      <c r="B2726" s="1" t="s">
        <v>5106</v>
      </c>
      <c r="C2726" s="1" t="str">
        <f t="shared" si="214"/>
        <v>Octubre 22 de 2021</v>
      </c>
      <c r="D2726" s="3">
        <v>3783.3</v>
      </c>
      <c r="E2726" s="3">
        <v>12.720000000000255</v>
      </c>
      <c r="F2726" t="str">
        <f t="shared" si="210"/>
        <v>2021</v>
      </c>
      <c r="G2726" t="str">
        <f t="shared" si="211"/>
        <v>Octubre</v>
      </c>
      <c r="H2726" t="str">
        <f t="shared" si="212"/>
        <v>22</v>
      </c>
    </row>
    <row r="2727" spans="1:8" ht="28.8" x14ac:dyDescent="0.3">
      <c r="A2727" t="str">
        <f t="shared" si="213"/>
        <v>Octubre de 2021</v>
      </c>
      <c r="B2727" s="1" t="s">
        <v>5107</v>
      </c>
      <c r="C2727" s="1" t="str">
        <f t="shared" si="214"/>
        <v>Octubre 23 de 2021</v>
      </c>
      <c r="D2727" s="3">
        <v>3780.38</v>
      </c>
      <c r="E2727" s="3">
        <v>-2.9200000000000728</v>
      </c>
      <c r="F2727" t="str">
        <f t="shared" si="210"/>
        <v>2021</v>
      </c>
      <c r="G2727" t="str">
        <f t="shared" si="211"/>
        <v>Octubre</v>
      </c>
      <c r="H2727" t="str">
        <f t="shared" si="212"/>
        <v>23</v>
      </c>
    </row>
    <row r="2728" spans="1:8" ht="28.8" x14ac:dyDescent="0.3">
      <c r="A2728" t="str">
        <f t="shared" si="213"/>
        <v>Octubre de 2021</v>
      </c>
      <c r="B2728" s="1" t="s">
        <v>5108</v>
      </c>
      <c r="C2728" s="1" t="str">
        <f t="shared" si="214"/>
        <v>Octubre 24 de 2021</v>
      </c>
      <c r="D2728" s="3">
        <v>3780.38</v>
      </c>
      <c r="E2728" s="3">
        <v>0</v>
      </c>
      <c r="F2728" t="str">
        <f t="shared" si="210"/>
        <v>2021</v>
      </c>
      <c r="G2728" t="str">
        <f t="shared" si="211"/>
        <v>Octubre</v>
      </c>
      <c r="H2728" t="str">
        <f t="shared" si="212"/>
        <v>24</v>
      </c>
    </row>
    <row r="2729" spans="1:8" ht="28.8" x14ac:dyDescent="0.3">
      <c r="A2729" t="str">
        <f t="shared" si="213"/>
        <v>Octubre de 2021</v>
      </c>
      <c r="B2729" s="1" t="s">
        <v>5109</v>
      </c>
      <c r="C2729" s="1" t="str">
        <f t="shared" si="214"/>
        <v>Octubre 25 de 2021</v>
      </c>
      <c r="D2729" s="3">
        <v>3780.38</v>
      </c>
      <c r="E2729" s="3">
        <v>0</v>
      </c>
      <c r="F2729" t="str">
        <f t="shared" si="210"/>
        <v>2021</v>
      </c>
      <c r="G2729" t="str">
        <f t="shared" si="211"/>
        <v>Octubre</v>
      </c>
      <c r="H2729" t="str">
        <f t="shared" si="212"/>
        <v>25</v>
      </c>
    </row>
    <row r="2730" spans="1:8" ht="28.8" x14ac:dyDescent="0.3">
      <c r="A2730" t="str">
        <f t="shared" si="213"/>
        <v>Octubre de 2021</v>
      </c>
      <c r="B2730" s="1" t="s">
        <v>5110</v>
      </c>
      <c r="C2730" s="1" t="str">
        <f t="shared" si="214"/>
        <v>Octubre 26 de 2021</v>
      </c>
      <c r="D2730" s="3">
        <v>3769.98</v>
      </c>
      <c r="E2730" s="3">
        <v>-10.400000000000091</v>
      </c>
      <c r="F2730" t="str">
        <f t="shared" si="210"/>
        <v>2021</v>
      </c>
      <c r="G2730" t="str">
        <f t="shared" si="211"/>
        <v>Octubre</v>
      </c>
      <c r="H2730" t="str">
        <f t="shared" si="212"/>
        <v>26</v>
      </c>
    </row>
    <row r="2731" spans="1:8" ht="28.8" x14ac:dyDescent="0.3">
      <c r="A2731" t="str">
        <f t="shared" si="213"/>
        <v>Octubre de 2021</v>
      </c>
      <c r="B2731" s="1" t="s">
        <v>5111</v>
      </c>
      <c r="C2731" s="1" t="str">
        <f t="shared" si="214"/>
        <v>Octubre 27 de 2021</v>
      </c>
      <c r="D2731" s="3">
        <v>3774.46</v>
      </c>
      <c r="E2731" s="3">
        <v>4.4800000000000182</v>
      </c>
      <c r="F2731" t="str">
        <f t="shared" si="210"/>
        <v>2021</v>
      </c>
      <c r="G2731" t="str">
        <f t="shared" si="211"/>
        <v>Octubre</v>
      </c>
      <c r="H2731" t="str">
        <f t="shared" si="212"/>
        <v>27</v>
      </c>
    </row>
    <row r="2732" spans="1:8" ht="28.8" x14ac:dyDescent="0.3">
      <c r="A2732" t="str">
        <f t="shared" si="213"/>
        <v>Octubre de 2021</v>
      </c>
      <c r="B2732" s="1" t="s">
        <v>5112</v>
      </c>
      <c r="C2732" s="1" t="str">
        <f t="shared" si="214"/>
        <v>Octubre 28 de 2021</v>
      </c>
      <c r="D2732" s="3">
        <v>3761.21</v>
      </c>
      <c r="E2732" s="3">
        <v>-13.25</v>
      </c>
      <c r="F2732" t="str">
        <f t="shared" si="210"/>
        <v>2021</v>
      </c>
      <c r="G2732" t="str">
        <f t="shared" si="211"/>
        <v>Octubre</v>
      </c>
      <c r="H2732" t="str">
        <f t="shared" si="212"/>
        <v>28</v>
      </c>
    </row>
    <row r="2733" spans="1:8" ht="28.8" x14ac:dyDescent="0.3">
      <c r="A2733" t="str">
        <f t="shared" si="213"/>
        <v>Octubre de 2021</v>
      </c>
      <c r="B2733" s="1" t="s">
        <v>5113</v>
      </c>
      <c r="C2733" s="1" t="str">
        <f t="shared" si="214"/>
        <v>Octubre 29 de 2021</v>
      </c>
      <c r="D2733" s="3">
        <v>3766.1</v>
      </c>
      <c r="E2733" s="3">
        <v>4.8899999999998727</v>
      </c>
      <c r="F2733" t="str">
        <f t="shared" si="210"/>
        <v>2021</v>
      </c>
      <c r="G2733" t="str">
        <f t="shared" si="211"/>
        <v>Octubre</v>
      </c>
      <c r="H2733" t="str">
        <f t="shared" si="212"/>
        <v>29</v>
      </c>
    </row>
    <row r="2734" spans="1:8" ht="28.8" x14ac:dyDescent="0.3">
      <c r="A2734" t="str">
        <f t="shared" si="213"/>
        <v>Octubre de 2021</v>
      </c>
      <c r="B2734" s="1" t="s">
        <v>5114</v>
      </c>
      <c r="C2734" s="1" t="str">
        <f t="shared" si="214"/>
        <v>Octubre 30 de 2021</v>
      </c>
      <c r="D2734" s="3">
        <v>3784.44</v>
      </c>
      <c r="E2734" s="3">
        <v>18.340000000000146</v>
      </c>
      <c r="F2734" t="str">
        <f t="shared" si="210"/>
        <v>2021</v>
      </c>
      <c r="G2734" t="str">
        <f t="shared" si="211"/>
        <v>Octubre</v>
      </c>
      <c r="H2734" t="str">
        <f t="shared" si="212"/>
        <v>30</v>
      </c>
    </row>
    <row r="2735" spans="1:8" ht="28.8" x14ac:dyDescent="0.3">
      <c r="A2735" t="str">
        <f t="shared" si="213"/>
        <v>Octubre de 2021</v>
      </c>
      <c r="B2735" s="1" t="s">
        <v>5115</v>
      </c>
      <c r="C2735" s="1" t="str">
        <f t="shared" si="214"/>
        <v>Octubre 31 de 2021</v>
      </c>
      <c r="D2735" s="3">
        <v>3784.44</v>
      </c>
      <c r="E2735" s="3">
        <v>0</v>
      </c>
      <c r="F2735" t="str">
        <f t="shared" si="210"/>
        <v>2021</v>
      </c>
      <c r="G2735" t="str">
        <f t="shared" si="211"/>
        <v>Octubre</v>
      </c>
      <c r="H2735" t="str">
        <f t="shared" si="212"/>
        <v>31</v>
      </c>
    </row>
    <row r="2736" spans="1:8" ht="28.8" x14ac:dyDescent="0.3">
      <c r="A2736" t="str">
        <f t="shared" si="213"/>
        <v>Noviembre de 2021</v>
      </c>
      <c r="B2736" s="1" t="s">
        <v>5116</v>
      </c>
      <c r="C2736" s="1" t="str">
        <f t="shared" si="214"/>
        <v>Noviembre 1 de 2021</v>
      </c>
      <c r="D2736" s="3">
        <v>3784.44</v>
      </c>
      <c r="E2736" s="3">
        <v>0</v>
      </c>
      <c r="F2736" t="str">
        <f t="shared" si="210"/>
        <v>2021</v>
      </c>
      <c r="G2736" t="str">
        <f t="shared" si="211"/>
        <v>Noviembre</v>
      </c>
      <c r="H2736" t="str">
        <f t="shared" si="212"/>
        <v>1</v>
      </c>
    </row>
    <row r="2737" spans="1:8" ht="28.8" x14ac:dyDescent="0.3">
      <c r="A2737" t="str">
        <f t="shared" si="213"/>
        <v>Noviembre de 2021</v>
      </c>
      <c r="B2737" s="1" t="s">
        <v>5117</v>
      </c>
      <c r="C2737" s="1" t="str">
        <f t="shared" si="214"/>
        <v>Noviembre 2 de 2021</v>
      </c>
      <c r="D2737" s="3">
        <v>3784.44</v>
      </c>
      <c r="E2737" s="3">
        <v>0</v>
      </c>
      <c r="F2737" t="str">
        <f t="shared" si="210"/>
        <v>2021</v>
      </c>
      <c r="G2737" t="str">
        <f t="shared" si="211"/>
        <v>Noviembre</v>
      </c>
      <c r="H2737" t="str">
        <f t="shared" si="212"/>
        <v>2</v>
      </c>
    </row>
    <row r="2738" spans="1:8" ht="28.8" x14ac:dyDescent="0.3">
      <c r="A2738" t="str">
        <f t="shared" si="213"/>
        <v>Noviembre de 2021</v>
      </c>
      <c r="B2738" s="1" t="s">
        <v>5118</v>
      </c>
      <c r="C2738" s="1" t="str">
        <f t="shared" si="214"/>
        <v>Noviembre 3 de 2021</v>
      </c>
      <c r="D2738" s="3">
        <v>3778.69</v>
      </c>
      <c r="E2738" s="3">
        <v>-5.75</v>
      </c>
      <c r="F2738" t="str">
        <f t="shared" si="210"/>
        <v>2021</v>
      </c>
      <c r="G2738" t="str">
        <f t="shared" si="211"/>
        <v>Noviembre</v>
      </c>
      <c r="H2738" t="str">
        <f t="shared" si="212"/>
        <v>3</v>
      </c>
    </row>
    <row r="2739" spans="1:8" ht="28.8" x14ac:dyDescent="0.3">
      <c r="A2739" t="str">
        <f t="shared" si="213"/>
        <v>Noviembre de 2021</v>
      </c>
      <c r="B2739" s="1" t="s">
        <v>5119</v>
      </c>
      <c r="C2739" s="1" t="str">
        <f t="shared" si="214"/>
        <v>Noviembre 4 de 2021</v>
      </c>
      <c r="D2739" s="3">
        <v>3837.84</v>
      </c>
      <c r="E2739" s="3">
        <v>59.150000000000091</v>
      </c>
      <c r="F2739" t="str">
        <f t="shared" si="210"/>
        <v>2021</v>
      </c>
      <c r="G2739" t="str">
        <f t="shared" si="211"/>
        <v>Noviembre</v>
      </c>
      <c r="H2739" t="str">
        <f t="shared" si="212"/>
        <v>4</v>
      </c>
    </row>
    <row r="2740" spans="1:8" ht="28.8" x14ac:dyDescent="0.3">
      <c r="A2740" t="str">
        <f t="shared" si="213"/>
        <v>Noviembre de 2021</v>
      </c>
      <c r="B2740" s="1" t="s">
        <v>5120</v>
      </c>
      <c r="C2740" s="1" t="str">
        <f t="shared" si="214"/>
        <v>Noviembre 5 de 2021</v>
      </c>
      <c r="D2740" s="3">
        <v>3847.4</v>
      </c>
      <c r="E2740" s="3">
        <v>9.5599999999999454</v>
      </c>
      <c r="F2740" t="str">
        <f t="shared" si="210"/>
        <v>2021</v>
      </c>
      <c r="G2740" t="str">
        <f t="shared" si="211"/>
        <v>Noviembre</v>
      </c>
      <c r="H2740" t="str">
        <f t="shared" si="212"/>
        <v>5</v>
      </c>
    </row>
    <row r="2741" spans="1:8" ht="28.8" x14ac:dyDescent="0.3">
      <c r="A2741" t="str">
        <f t="shared" si="213"/>
        <v>Noviembre de 2021</v>
      </c>
      <c r="B2741" s="1" t="s">
        <v>5121</v>
      </c>
      <c r="C2741" s="1" t="str">
        <f t="shared" si="214"/>
        <v>Noviembre 6 de 2021</v>
      </c>
      <c r="D2741" s="3">
        <v>3881.76</v>
      </c>
      <c r="E2741" s="3">
        <v>34.360000000000127</v>
      </c>
      <c r="F2741" t="str">
        <f t="shared" si="210"/>
        <v>2021</v>
      </c>
      <c r="G2741" t="str">
        <f t="shared" si="211"/>
        <v>Noviembre</v>
      </c>
      <c r="H2741" t="str">
        <f t="shared" si="212"/>
        <v>6</v>
      </c>
    </row>
    <row r="2742" spans="1:8" ht="28.8" x14ac:dyDescent="0.3">
      <c r="A2742" t="str">
        <f t="shared" si="213"/>
        <v>Noviembre de 2021</v>
      </c>
      <c r="B2742" s="1" t="s">
        <v>5122</v>
      </c>
      <c r="C2742" s="1" t="str">
        <f t="shared" si="214"/>
        <v>Noviembre 7 de 2021</v>
      </c>
      <c r="D2742" s="3">
        <v>3881.76</v>
      </c>
      <c r="E2742" s="3">
        <v>0</v>
      </c>
      <c r="F2742" t="str">
        <f t="shared" si="210"/>
        <v>2021</v>
      </c>
      <c r="G2742" t="str">
        <f t="shared" si="211"/>
        <v>Noviembre</v>
      </c>
      <c r="H2742" t="str">
        <f t="shared" si="212"/>
        <v>7</v>
      </c>
    </row>
    <row r="2743" spans="1:8" ht="28.8" x14ac:dyDescent="0.3">
      <c r="A2743" t="str">
        <f t="shared" si="213"/>
        <v>Noviembre de 2021</v>
      </c>
      <c r="B2743" s="1" t="s">
        <v>5123</v>
      </c>
      <c r="C2743" s="1" t="str">
        <f t="shared" si="214"/>
        <v>Noviembre 8 de 2021</v>
      </c>
      <c r="D2743" s="3">
        <v>3881.76</v>
      </c>
      <c r="E2743" s="3">
        <v>0</v>
      </c>
      <c r="F2743" t="str">
        <f t="shared" si="210"/>
        <v>2021</v>
      </c>
      <c r="G2743" t="str">
        <f t="shared" si="211"/>
        <v>Noviembre</v>
      </c>
      <c r="H2743" t="str">
        <f t="shared" si="212"/>
        <v>8</v>
      </c>
    </row>
    <row r="2744" spans="1:8" ht="28.8" x14ac:dyDescent="0.3">
      <c r="A2744" t="str">
        <f t="shared" si="213"/>
        <v>Noviembre de 2021</v>
      </c>
      <c r="B2744" s="1" t="s">
        <v>5124</v>
      </c>
      <c r="C2744" s="1" t="str">
        <f t="shared" si="214"/>
        <v>Noviembre 9 de 2021</v>
      </c>
      <c r="D2744" s="3">
        <v>3874.41</v>
      </c>
      <c r="E2744" s="3">
        <v>-7.3500000000003638</v>
      </c>
      <c r="F2744" t="str">
        <f t="shared" si="210"/>
        <v>2021</v>
      </c>
      <c r="G2744" t="str">
        <f t="shared" si="211"/>
        <v>Noviembre</v>
      </c>
      <c r="H2744" t="str">
        <f t="shared" si="212"/>
        <v>9</v>
      </c>
    </row>
    <row r="2745" spans="1:8" ht="28.8" x14ac:dyDescent="0.3">
      <c r="A2745" t="str">
        <f t="shared" si="213"/>
        <v>Noviembre de 2021</v>
      </c>
      <c r="B2745" s="1" t="s">
        <v>5125</v>
      </c>
      <c r="C2745" s="1" t="str">
        <f t="shared" si="214"/>
        <v>Noviembre 10 de 2021</v>
      </c>
      <c r="D2745" s="3">
        <v>3876.86</v>
      </c>
      <c r="E2745" s="3">
        <v>2.4500000000002728</v>
      </c>
      <c r="F2745" t="str">
        <f t="shared" si="210"/>
        <v>2021</v>
      </c>
      <c r="G2745" t="str">
        <f t="shared" si="211"/>
        <v>Noviembre</v>
      </c>
      <c r="H2745" t="str">
        <f t="shared" si="212"/>
        <v>10</v>
      </c>
    </row>
    <row r="2746" spans="1:8" ht="28.8" x14ac:dyDescent="0.3">
      <c r="A2746" t="str">
        <f t="shared" si="213"/>
        <v>Noviembre de 2021</v>
      </c>
      <c r="B2746" s="1" t="s">
        <v>5126</v>
      </c>
      <c r="C2746" s="1" t="str">
        <f t="shared" si="214"/>
        <v>Noviembre 11 de 2021</v>
      </c>
      <c r="D2746" s="3">
        <v>3875.38</v>
      </c>
      <c r="E2746" s="3">
        <v>-1.4800000000000182</v>
      </c>
      <c r="F2746" t="str">
        <f t="shared" si="210"/>
        <v>2021</v>
      </c>
      <c r="G2746" t="str">
        <f t="shared" si="211"/>
        <v>Noviembre</v>
      </c>
      <c r="H2746" t="str">
        <f t="shared" si="212"/>
        <v>11</v>
      </c>
    </row>
    <row r="2747" spans="1:8" ht="28.8" x14ac:dyDescent="0.3">
      <c r="A2747" t="str">
        <f t="shared" si="213"/>
        <v>Noviembre de 2021</v>
      </c>
      <c r="B2747" s="1" t="s">
        <v>5127</v>
      </c>
      <c r="C2747" s="1" t="str">
        <f t="shared" si="214"/>
        <v>Noviembre 12 de 2021</v>
      </c>
      <c r="D2747" s="3">
        <v>3875.38</v>
      </c>
      <c r="E2747" s="3">
        <v>0</v>
      </c>
      <c r="F2747" t="str">
        <f t="shared" si="210"/>
        <v>2021</v>
      </c>
      <c r="G2747" t="str">
        <f t="shared" si="211"/>
        <v>Noviembre</v>
      </c>
      <c r="H2747" t="str">
        <f t="shared" si="212"/>
        <v>12</v>
      </c>
    </row>
    <row r="2748" spans="1:8" ht="28.8" x14ac:dyDescent="0.3">
      <c r="A2748" t="str">
        <f t="shared" si="213"/>
        <v>Noviembre de 2021</v>
      </c>
      <c r="B2748" s="1" t="s">
        <v>5128</v>
      </c>
      <c r="C2748" s="1" t="str">
        <f t="shared" si="214"/>
        <v>Noviembre 13 de 2021</v>
      </c>
      <c r="D2748" s="3">
        <v>3888.53</v>
      </c>
      <c r="E2748" s="3">
        <v>13.150000000000091</v>
      </c>
      <c r="F2748" t="str">
        <f t="shared" si="210"/>
        <v>2021</v>
      </c>
      <c r="G2748" t="str">
        <f t="shared" si="211"/>
        <v>Noviembre</v>
      </c>
      <c r="H2748" t="str">
        <f t="shared" si="212"/>
        <v>13</v>
      </c>
    </row>
    <row r="2749" spans="1:8" ht="28.8" x14ac:dyDescent="0.3">
      <c r="A2749" t="str">
        <f t="shared" si="213"/>
        <v>Noviembre de 2021</v>
      </c>
      <c r="B2749" s="1" t="s">
        <v>5129</v>
      </c>
      <c r="C2749" s="1" t="str">
        <f t="shared" si="214"/>
        <v>Noviembre 14 de 2021</v>
      </c>
      <c r="D2749" s="3">
        <v>3888.53</v>
      </c>
      <c r="E2749" s="3">
        <v>0</v>
      </c>
      <c r="F2749" t="str">
        <f t="shared" si="210"/>
        <v>2021</v>
      </c>
      <c r="G2749" t="str">
        <f t="shared" si="211"/>
        <v>Noviembre</v>
      </c>
      <c r="H2749" t="str">
        <f t="shared" si="212"/>
        <v>14</v>
      </c>
    </row>
    <row r="2750" spans="1:8" ht="28.8" x14ac:dyDescent="0.3">
      <c r="A2750" t="str">
        <f t="shared" si="213"/>
        <v>Noviembre de 2021</v>
      </c>
      <c r="B2750" s="1" t="s">
        <v>5130</v>
      </c>
      <c r="C2750" s="1" t="str">
        <f t="shared" si="214"/>
        <v>Noviembre 15 de 2021</v>
      </c>
      <c r="D2750" s="3">
        <v>3888.53</v>
      </c>
      <c r="E2750" s="3">
        <v>0</v>
      </c>
      <c r="F2750" t="str">
        <f t="shared" si="210"/>
        <v>2021</v>
      </c>
      <c r="G2750" t="str">
        <f t="shared" si="211"/>
        <v>Noviembre</v>
      </c>
      <c r="H2750" t="str">
        <f t="shared" si="212"/>
        <v>15</v>
      </c>
    </row>
    <row r="2751" spans="1:8" ht="28.8" x14ac:dyDescent="0.3">
      <c r="A2751" t="str">
        <f t="shared" si="213"/>
        <v>Noviembre de 2021</v>
      </c>
      <c r="B2751" s="1" t="s">
        <v>5131</v>
      </c>
      <c r="C2751" s="1" t="str">
        <f t="shared" si="214"/>
        <v>Noviembre 16 de 2021</v>
      </c>
      <c r="D2751" s="3">
        <v>3888.53</v>
      </c>
      <c r="E2751" s="3">
        <v>0</v>
      </c>
      <c r="F2751" t="str">
        <f t="shared" si="210"/>
        <v>2021</v>
      </c>
      <c r="G2751" t="str">
        <f t="shared" si="211"/>
        <v>Noviembre</v>
      </c>
      <c r="H2751" t="str">
        <f t="shared" si="212"/>
        <v>16</v>
      </c>
    </row>
    <row r="2752" spans="1:8" ht="28.8" x14ac:dyDescent="0.3">
      <c r="A2752" t="str">
        <f t="shared" si="213"/>
        <v>Noviembre de 2021</v>
      </c>
      <c r="B2752" s="1" t="s">
        <v>5132</v>
      </c>
      <c r="C2752" s="1" t="str">
        <f t="shared" si="214"/>
        <v>Noviembre 17 de 2021</v>
      </c>
      <c r="D2752" s="3">
        <v>3898.84</v>
      </c>
      <c r="E2752" s="3">
        <v>10.309999999999945</v>
      </c>
      <c r="F2752" t="str">
        <f t="shared" si="210"/>
        <v>2021</v>
      </c>
      <c r="G2752" t="str">
        <f t="shared" si="211"/>
        <v>Noviembre</v>
      </c>
      <c r="H2752" t="str">
        <f t="shared" si="212"/>
        <v>17</v>
      </c>
    </row>
    <row r="2753" spans="1:8" ht="28.8" x14ac:dyDescent="0.3">
      <c r="A2753" t="str">
        <f t="shared" si="213"/>
        <v>Noviembre de 2021</v>
      </c>
      <c r="B2753" s="1" t="s">
        <v>5133</v>
      </c>
      <c r="C2753" s="1" t="str">
        <f t="shared" si="214"/>
        <v>Noviembre 18 de 2021</v>
      </c>
      <c r="D2753" s="3">
        <v>3907.95</v>
      </c>
      <c r="E2753" s="3">
        <v>9.1099999999996726</v>
      </c>
      <c r="F2753" t="str">
        <f t="shared" si="210"/>
        <v>2021</v>
      </c>
      <c r="G2753" t="str">
        <f t="shared" si="211"/>
        <v>Noviembre</v>
      </c>
      <c r="H2753" t="str">
        <f t="shared" si="212"/>
        <v>18</v>
      </c>
    </row>
    <row r="2754" spans="1:8" ht="28.8" x14ac:dyDescent="0.3">
      <c r="A2754" t="str">
        <f t="shared" si="213"/>
        <v>Noviembre de 2021</v>
      </c>
      <c r="B2754" s="1" t="s">
        <v>5134</v>
      </c>
      <c r="C2754" s="1" t="str">
        <f t="shared" si="214"/>
        <v>Noviembre 19 de 2021</v>
      </c>
      <c r="D2754" s="3">
        <v>3943.43</v>
      </c>
      <c r="E2754" s="3">
        <v>35.480000000000018</v>
      </c>
      <c r="F2754" t="str">
        <f t="shared" ref="F2754:F2818" si="215">RIGHT(B2754,4)</f>
        <v>2021</v>
      </c>
      <c r="G2754" t="str">
        <f t="shared" ref="G2754:G2817" si="216">MID(B2754,FIND(" ",B2754,1)+1,FIND(" ",B2754,FIND(" ",B2754,1)+1)-FIND(" ",B2754,1)-1)</f>
        <v>Noviembre</v>
      </c>
      <c r="H2754" t="str">
        <f t="shared" ref="H2754:H2818" si="217">MID(B2754,1,FIND(" ",B2754,1)-1)</f>
        <v>19</v>
      </c>
    </row>
    <row r="2755" spans="1:8" ht="28.8" x14ac:dyDescent="0.3">
      <c r="A2755" t="str">
        <f t="shared" ref="A2755:A2818" si="218">_xlfn.CONCAT(G2755," de ",F2755)</f>
        <v>Noviembre de 2021</v>
      </c>
      <c r="B2755" s="1" t="s">
        <v>5135</v>
      </c>
      <c r="C2755" s="1" t="str">
        <f t="shared" ref="C2755:C2818" si="219">_xlfn.CONCAT(G2755," ",H2755," de ",F2755)</f>
        <v>Noviembre 20 de 2021</v>
      </c>
      <c r="D2755" s="3">
        <v>3923.53</v>
      </c>
      <c r="E2755" s="3">
        <v>-19.899999999999636</v>
      </c>
      <c r="F2755" t="str">
        <f t="shared" si="215"/>
        <v>2021</v>
      </c>
      <c r="G2755" t="str">
        <f t="shared" si="216"/>
        <v>Noviembre</v>
      </c>
      <c r="H2755" t="str">
        <f t="shared" si="217"/>
        <v>20</v>
      </c>
    </row>
    <row r="2756" spans="1:8" ht="28.8" x14ac:dyDescent="0.3">
      <c r="A2756" t="str">
        <f t="shared" si="218"/>
        <v>Noviembre de 2021</v>
      </c>
      <c r="B2756" s="1" t="s">
        <v>5136</v>
      </c>
      <c r="C2756" s="1" t="str">
        <f t="shared" si="219"/>
        <v>Noviembre 21 de 2021</v>
      </c>
      <c r="D2756" s="3">
        <v>3923.53</v>
      </c>
      <c r="E2756" s="3">
        <v>0</v>
      </c>
      <c r="F2756" t="str">
        <f t="shared" si="215"/>
        <v>2021</v>
      </c>
      <c r="G2756" t="str">
        <f t="shared" si="216"/>
        <v>Noviembre</v>
      </c>
      <c r="H2756" t="str">
        <f t="shared" si="217"/>
        <v>21</v>
      </c>
    </row>
    <row r="2757" spans="1:8" ht="28.8" x14ac:dyDescent="0.3">
      <c r="A2757" t="str">
        <f t="shared" si="218"/>
        <v>Noviembre de 2021</v>
      </c>
      <c r="B2757" s="1" t="s">
        <v>5137</v>
      </c>
      <c r="C2757" s="1" t="str">
        <f t="shared" si="219"/>
        <v>Noviembre 22 de 2021</v>
      </c>
      <c r="D2757" s="3">
        <v>3923.53</v>
      </c>
      <c r="E2757" s="3">
        <v>0</v>
      </c>
      <c r="F2757" t="str">
        <f t="shared" si="215"/>
        <v>2021</v>
      </c>
      <c r="G2757" t="str">
        <f t="shared" si="216"/>
        <v>Noviembre</v>
      </c>
      <c r="H2757" t="str">
        <f t="shared" si="217"/>
        <v>22</v>
      </c>
    </row>
    <row r="2758" spans="1:8" ht="28.8" x14ac:dyDescent="0.3">
      <c r="A2758" t="str">
        <f t="shared" si="218"/>
        <v>Noviembre de 2021</v>
      </c>
      <c r="B2758" s="1" t="s">
        <v>5138</v>
      </c>
      <c r="C2758" s="1" t="str">
        <f t="shared" si="219"/>
        <v>Noviembre 23 de 2021</v>
      </c>
      <c r="D2758" s="3">
        <v>3913.26</v>
      </c>
      <c r="E2758" s="3">
        <v>-10.269999999999982</v>
      </c>
      <c r="F2758" t="str">
        <f t="shared" si="215"/>
        <v>2021</v>
      </c>
      <c r="G2758" t="str">
        <f t="shared" si="216"/>
        <v>Noviembre</v>
      </c>
      <c r="H2758" t="str">
        <f t="shared" si="217"/>
        <v>23</v>
      </c>
    </row>
    <row r="2759" spans="1:8" ht="28.8" x14ac:dyDescent="0.3">
      <c r="A2759" t="str">
        <f t="shared" si="218"/>
        <v>Noviembre de 2021</v>
      </c>
      <c r="B2759" s="1" t="s">
        <v>5139</v>
      </c>
      <c r="C2759" s="1" t="str">
        <f t="shared" si="219"/>
        <v>Noviembre 24 de 2021</v>
      </c>
      <c r="D2759" s="3">
        <v>3944.37</v>
      </c>
      <c r="E2759" s="3">
        <v>31.109999999999673</v>
      </c>
      <c r="F2759" t="str">
        <f t="shared" si="215"/>
        <v>2021</v>
      </c>
      <c r="G2759" t="str">
        <f t="shared" si="216"/>
        <v>Noviembre</v>
      </c>
      <c r="H2759" t="str">
        <f t="shared" si="217"/>
        <v>24</v>
      </c>
    </row>
    <row r="2760" spans="1:8" ht="28.8" x14ac:dyDescent="0.3">
      <c r="A2760" t="str">
        <f t="shared" si="218"/>
        <v>Noviembre de 2021</v>
      </c>
      <c r="B2760" s="1" t="s">
        <v>5140</v>
      </c>
      <c r="C2760" s="1" t="str">
        <f t="shared" si="219"/>
        <v>Noviembre 25 de 2021</v>
      </c>
      <c r="D2760" s="3">
        <v>3969.49</v>
      </c>
      <c r="E2760" s="3">
        <v>25.119999999999891</v>
      </c>
      <c r="F2760" t="str">
        <f t="shared" si="215"/>
        <v>2021</v>
      </c>
      <c r="G2760" t="str">
        <f t="shared" si="216"/>
        <v>Noviembre</v>
      </c>
      <c r="H2760" t="str">
        <f t="shared" si="217"/>
        <v>25</v>
      </c>
    </row>
    <row r="2761" spans="1:8" ht="28.8" x14ac:dyDescent="0.3">
      <c r="A2761" t="str">
        <f t="shared" si="218"/>
        <v>Noviembre de 2021</v>
      </c>
      <c r="B2761" s="1" t="s">
        <v>5141</v>
      </c>
      <c r="C2761" s="1" t="str">
        <f t="shared" si="219"/>
        <v>Noviembre 26 de 2021</v>
      </c>
      <c r="D2761" s="3">
        <v>3969.49</v>
      </c>
      <c r="E2761" s="3">
        <v>0</v>
      </c>
      <c r="F2761" t="str">
        <f t="shared" si="215"/>
        <v>2021</v>
      </c>
      <c r="G2761" t="str">
        <f t="shared" si="216"/>
        <v>Noviembre</v>
      </c>
      <c r="H2761" t="str">
        <f t="shared" si="217"/>
        <v>26</v>
      </c>
    </row>
    <row r="2762" spans="1:8" ht="28.8" x14ac:dyDescent="0.3">
      <c r="A2762" t="str">
        <f t="shared" si="218"/>
        <v>Noviembre de 2021</v>
      </c>
      <c r="B2762" s="1" t="s">
        <v>5142</v>
      </c>
      <c r="C2762" s="1" t="str">
        <f t="shared" si="219"/>
        <v>Noviembre 27 de 2021</v>
      </c>
      <c r="D2762" s="3">
        <v>4008.13</v>
      </c>
      <c r="E2762" s="3">
        <v>38.640000000000327</v>
      </c>
      <c r="F2762" t="str">
        <f t="shared" si="215"/>
        <v>2021</v>
      </c>
      <c r="G2762" t="str">
        <f t="shared" si="216"/>
        <v>Noviembre</v>
      </c>
      <c r="H2762" t="str">
        <f t="shared" si="217"/>
        <v>27</v>
      </c>
    </row>
    <row r="2763" spans="1:8" ht="28.8" x14ac:dyDescent="0.3">
      <c r="A2763" t="str">
        <f t="shared" si="218"/>
        <v>Noviembre de 2021</v>
      </c>
      <c r="B2763" s="1" t="s">
        <v>5143</v>
      </c>
      <c r="C2763" s="1" t="str">
        <f t="shared" si="219"/>
        <v>Noviembre 28 de 2021</v>
      </c>
      <c r="D2763" s="3">
        <v>4008.13</v>
      </c>
      <c r="E2763" s="3">
        <v>0</v>
      </c>
      <c r="F2763" t="str">
        <f t="shared" si="215"/>
        <v>2021</v>
      </c>
      <c r="G2763" t="str">
        <f t="shared" si="216"/>
        <v>Noviembre</v>
      </c>
      <c r="H2763" t="str">
        <f t="shared" si="217"/>
        <v>28</v>
      </c>
    </row>
    <row r="2764" spans="1:8" ht="28.8" x14ac:dyDescent="0.3">
      <c r="A2764" t="str">
        <f t="shared" si="218"/>
        <v>Noviembre de 2021</v>
      </c>
      <c r="B2764" s="1" t="s">
        <v>5144</v>
      </c>
      <c r="C2764" s="1" t="str">
        <f t="shared" si="219"/>
        <v>Noviembre 29 de 2021</v>
      </c>
      <c r="D2764" s="3">
        <v>4008.13</v>
      </c>
      <c r="E2764" s="3">
        <v>0</v>
      </c>
      <c r="F2764" t="str">
        <f t="shared" si="215"/>
        <v>2021</v>
      </c>
      <c r="G2764" t="str">
        <f t="shared" si="216"/>
        <v>Noviembre</v>
      </c>
      <c r="H2764" t="str">
        <f t="shared" si="217"/>
        <v>29</v>
      </c>
    </row>
    <row r="2765" spans="1:8" ht="28.8" x14ac:dyDescent="0.3">
      <c r="A2765" t="str">
        <f t="shared" si="218"/>
        <v>Noviembre de 2021</v>
      </c>
      <c r="B2765" s="1" t="s">
        <v>5145</v>
      </c>
      <c r="C2765" s="1" t="str">
        <f t="shared" si="219"/>
        <v>Noviembre 30 de 2021</v>
      </c>
      <c r="D2765" s="3">
        <v>4010.98</v>
      </c>
      <c r="E2765" s="3">
        <v>2.8499999999999091</v>
      </c>
      <c r="F2765" t="str">
        <f t="shared" si="215"/>
        <v>2021</v>
      </c>
      <c r="G2765" t="str">
        <f t="shared" si="216"/>
        <v>Noviembre</v>
      </c>
      <c r="H2765" t="str">
        <f t="shared" si="217"/>
        <v>30</v>
      </c>
    </row>
    <row r="2766" spans="1:8" ht="28.8" x14ac:dyDescent="0.3">
      <c r="A2766" t="str">
        <f t="shared" si="218"/>
        <v>Diciembre de 2021</v>
      </c>
      <c r="B2766" s="1" t="s">
        <v>5146</v>
      </c>
      <c r="C2766" s="1" t="str">
        <f t="shared" si="219"/>
        <v>Diciembre 1 de 2021</v>
      </c>
      <c r="D2766" s="3">
        <v>4004.54</v>
      </c>
      <c r="E2766" s="3">
        <v>-6.4400000000000546</v>
      </c>
      <c r="F2766" t="str">
        <f t="shared" si="215"/>
        <v>2021</v>
      </c>
      <c r="G2766" t="str">
        <f t="shared" si="216"/>
        <v>Diciembre</v>
      </c>
      <c r="H2766" t="str">
        <f t="shared" si="217"/>
        <v>1</v>
      </c>
    </row>
    <row r="2767" spans="1:8" ht="28.8" x14ac:dyDescent="0.3">
      <c r="A2767" t="str">
        <f t="shared" si="218"/>
        <v>Diciembre de 2021</v>
      </c>
      <c r="B2767" s="1" t="s">
        <v>5147</v>
      </c>
      <c r="C2767" s="1" t="str">
        <f t="shared" si="219"/>
        <v>Diciembre 2 de 2021</v>
      </c>
      <c r="D2767" s="3">
        <v>3953.26</v>
      </c>
      <c r="E2767" s="3">
        <v>-51.279999999999745</v>
      </c>
      <c r="F2767" t="str">
        <f t="shared" si="215"/>
        <v>2021</v>
      </c>
      <c r="G2767" t="str">
        <f t="shared" si="216"/>
        <v>Diciembre</v>
      </c>
      <c r="H2767" t="str">
        <f t="shared" si="217"/>
        <v>2</v>
      </c>
    </row>
    <row r="2768" spans="1:8" ht="28.8" x14ac:dyDescent="0.3">
      <c r="A2768" t="str">
        <f t="shared" si="218"/>
        <v>Diciembre de 2021</v>
      </c>
      <c r="B2768" s="1" t="s">
        <v>5148</v>
      </c>
      <c r="C2768" s="1" t="str">
        <f t="shared" si="219"/>
        <v>Diciembre 3 de 2021</v>
      </c>
      <c r="D2768" s="3">
        <v>3945.18</v>
      </c>
      <c r="E2768" s="3">
        <v>-8.080000000000382</v>
      </c>
      <c r="F2768" t="str">
        <f t="shared" si="215"/>
        <v>2021</v>
      </c>
      <c r="G2768" t="str">
        <f t="shared" si="216"/>
        <v>Diciembre</v>
      </c>
      <c r="H2768" t="str">
        <f t="shared" si="217"/>
        <v>3</v>
      </c>
    </row>
    <row r="2769" spans="1:8" ht="28.8" x14ac:dyDescent="0.3">
      <c r="A2769" t="str">
        <f t="shared" si="218"/>
        <v>Diciembre de 2021</v>
      </c>
      <c r="B2769" s="1" t="s">
        <v>5149</v>
      </c>
      <c r="C2769" s="1" t="str">
        <f t="shared" si="219"/>
        <v>Diciembre 4 de 2021</v>
      </c>
      <c r="D2769" s="3">
        <v>3948.33</v>
      </c>
      <c r="E2769" s="3">
        <v>3.1500000000000909</v>
      </c>
      <c r="F2769" t="str">
        <f t="shared" si="215"/>
        <v>2021</v>
      </c>
      <c r="G2769" t="str">
        <f t="shared" si="216"/>
        <v>Diciembre</v>
      </c>
      <c r="H2769" t="str">
        <f t="shared" si="217"/>
        <v>4</v>
      </c>
    </row>
    <row r="2770" spans="1:8" ht="28.8" x14ac:dyDescent="0.3">
      <c r="A2770" t="str">
        <f t="shared" si="218"/>
        <v>Diciembre de 2021</v>
      </c>
      <c r="B2770" s="1" t="s">
        <v>5150</v>
      </c>
      <c r="C2770" s="1" t="str">
        <f t="shared" si="219"/>
        <v>Diciembre 5 de 2021</v>
      </c>
      <c r="D2770" s="3">
        <v>3948.33</v>
      </c>
      <c r="E2770" s="3">
        <v>0</v>
      </c>
      <c r="F2770" t="str">
        <f t="shared" si="215"/>
        <v>2021</v>
      </c>
      <c r="G2770" t="str">
        <f t="shared" si="216"/>
        <v>Diciembre</v>
      </c>
      <c r="H2770" t="str">
        <f t="shared" si="217"/>
        <v>5</v>
      </c>
    </row>
    <row r="2771" spans="1:8" ht="28.8" x14ac:dyDescent="0.3">
      <c r="A2771" t="str">
        <f t="shared" si="218"/>
        <v>Diciembre de 2021</v>
      </c>
      <c r="B2771" s="1" t="s">
        <v>5151</v>
      </c>
      <c r="C2771" s="1" t="str">
        <f t="shared" si="219"/>
        <v>Diciembre 6 de 2021</v>
      </c>
      <c r="D2771" s="3">
        <v>3948.33</v>
      </c>
      <c r="E2771" s="3">
        <v>0</v>
      </c>
      <c r="F2771" t="str">
        <f t="shared" si="215"/>
        <v>2021</v>
      </c>
      <c r="G2771" t="str">
        <f t="shared" si="216"/>
        <v>Diciembre</v>
      </c>
      <c r="H2771" t="str">
        <f t="shared" si="217"/>
        <v>6</v>
      </c>
    </row>
    <row r="2772" spans="1:8" ht="28.8" x14ac:dyDescent="0.3">
      <c r="A2772" t="str">
        <f t="shared" si="218"/>
        <v>Diciembre de 2021</v>
      </c>
      <c r="B2772" s="1" t="s">
        <v>5152</v>
      </c>
      <c r="C2772" s="1" t="str">
        <f t="shared" si="219"/>
        <v>Diciembre 7 de 2021</v>
      </c>
      <c r="D2772" s="3">
        <v>3944</v>
      </c>
      <c r="E2772" s="3">
        <v>-4.3299999999999272</v>
      </c>
      <c r="F2772" t="str">
        <f t="shared" si="215"/>
        <v>2021</v>
      </c>
      <c r="G2772" t="str">
        <f t="shared" si="216"/>
        <v>Diciembre</v>
      </c>
      <c r="H2772" t="str">
        <f t="shared" si="217"/>
        <v>7</v>
      </c>
    </row>
    <row r="2773" spans="1:8" ht="28.8" x14ac:dyDescent="0.3">
      <c r="A2773" t="str">
        <f t="shared" si="218"/>
        <v>Diciembre de 2021</v>
      </c>
      <c r="B2773" s="1" t="s">
        <v>5153</v>
      </c>
      <c r="C2773" s="1" t="str">
        <f t="shared" si="219"/>
        <v>Diciembre 8 de 2021</v>
      </c>
      <c r="D2773" s="3">
        <v>3906.1</v>
      </c>
      <c r="E2773" s="3">
        <v>-37.900000000000091</v>
      </c>
      <c r="F2773" t="str">
        <f t="shared" si="215"/>
        <v>2021</v>
      </c>
      <c r="G2773" t="str">
        <f t="shared" si="216"/>
        <v>Diciembre</v>
      </c>
      <c r="H2773" t="str">
        <f t="shared" si="217"/>
        <v>8</v>
      </c>
    </row>
    <row r="2774" spans="1:8" ht="28.8" x14ac:dyDescent="0.3">
      <c r="A2774" t="str">
        <f t="shared" si="218"/>
        <v>Diciembre de 2021</v>
      </c>
      <c r="B2774" s="1" t="s">
        <v>5154</v>
      </c>
      <c r="C2774" s="1" t="str">
        <f t="shared" si="219"/>
        <v>Diciembre 9 de 2021</v>
      </c>
      <c r="D2774" s="3">
        <v>3906.1</v>
      </c>
      <c r="E2774" s="3">
        <v>0</v>
      </c>
      <c r="F2774" t="str">
        <f t="shared" si="215"/>
        <v>2021</v>
      </c>
      <c r="G2774" t="str">
        <f t="shared" si="216"/>
        <v>Diciembre</v>
      </c>
      <c r="H2774" t="str">
        <f t="shared" si="217"/>
        <v>9</v>
      </c>
    </row>
    <row r="2775" spans="1:8" ht="28.8" x14ac:dyDescent="0.3">
      <c r="A2775" t="str">
        <f t="shared" si="218"/>
        <v>Diciembre de 2021</v>
      </c>
      <c r="B2775" s="1" t="s">
        <v>5155</v>
      </c>
      <c r="C2775" s="1" t="str">
        <f t="shared" si="219"/>
        <v>Diciembre 10 de 2021</v>
      </c>
      <c r="D2775" s="3">
        <v>3899.87</v>
      </c>
      <c r="E2775" s="3">
        <v>-6.2300000000000182</v>
      </c>
      <c r="F2775" t="str">
        <f t="shared" si="215"/>
        <v>2021</v>
      </c>
      <c r="G2775" t="str">
        <f t="shared" si="216"/>
        <v>Diciembre</v>
      </c>
      <c r="H2775" t="str">
        <f t="shared" si="217"/>
        <v>10</v>
      </c>
    </row>
    <row r="2776" spans="1:8" ht="28.8" x14ac:dyDescent="0.3">
      <c r="A2776" t="str">
        <f t="shared" si="218"/>
        <v>Diciembre de 2021</v>
      </c>
      <c r="B2776" s="1" t="s">
        <v>5156</v>
      </c>
      <c r="C2776" s="1" t="str">
        <f t="shared" si="219"/>
        <v>Diciembre 11 de 2021</v>
      </c>
      <c r="D2776" s="3">
        <v>3887.71</v>
      </c>
      <c r="E2776" s="3">
        <v>-12.159999999999854</v>
      </c>
      <c r="F2776" t="str">
        <f t="shared" si="215"/>
        <v>2021</v>
      </c>
      <c r="G2776" t="str">
        <f t="shared" si="216"/>
        <v>Diciembre</v>
      </c>
      <c r="H2776" t="str">
        <f t="shared" si="217"/>
        <v>11</v>
      </c>
    </row>
    <row r="2777" spans="1:8" ht="28.8" x14ac:dyDescent="0.3">
      <c r="A2777" t="str">
        <f t="shared" si="218"/>
        <v>Diciembre de 2021</v>
      </c>
      <c r="B2777" s="1" t="s">
        <v>5157</v>
      </c>
      <c r="C2777" s="1" t="str">
        <f t="shared" si="219"/>
        <v>Diciembre 12 de 2021</v>
      </c>
      <c r="D2777" s="3">
        <v>3887.71</v>
      </c>
      <c r="E2777" s="3">
        <v>0</v>
      </c>
      <c r="F2777" t="str">
        <f t="shared" si="215"/>
        <v>2021</v>
      </c>
      <c r="G2777" t="str">
        <f t="shared" si="216"/>
        <v>Diciembre</v>
      </c>
      <c r="H2777" t="str">
        <f t="shared" si="217"/>
        <v>12</v>
      </c>
    </row>
    <row r="2778" spans="1:8" ht="28.8" x14ac:dyDescent="0.3">
      <c r="A2778" t="str">
        <f t="shared" si="218"/>
        <v>Diciembre de 2021</v>
      </c>
      <c r="B2778" s="1" t="s">
        <v>5158</v>
      </c>
      <c r="C2778" s="1" t="str">
        <f t="shared" si="219"/>
        <v>Diciembre 13 de 2021</v>
      </c>
      <c r="D2778" s="3">
        <v>3887.71</v>
      </c>
      <c r="E2778" s="3">
        <v>0</v>
      </c>
      <c r="F2778" t="str">
        <f t="shared" si="215"/>
        <v>2021</v>
      </c>
      <c r="G2778" t="str">
        <f t="shared" si="216"/>
        <v>Diciembre</v>
      </c>
      <c r="H2778" t="str">
        <f t="shared" si="217"/>
        <v>13</v>
      </c>
    </row>
    <row r="2779" spans="1:8" ht="28.8" x14ac:dyDescent="0.3">
      <c r="A2779" t="str">
        <f t="shared" si="218"/>
        <v>Diciembre de 2021</v>
      </c>
      <c r="B2779" s="1" t="s">
        <v>5159</v>
      </c>
      <c r="C2779" s="1" t="str">
        <f t="shared" si="219"/>
        <v>Diciembre 14 de 2021</v>
      </c>
      <c r="D2779" s="3">
        <v>3886.87</v>
      </c>
      <c r="E2779" s="3">
        <v>-0.84000000000014552</v>
      </c>
      <c r="F2779" t="str">
        <f t="shared" si="215"/>
        <v>2021</v>
      </c>
      <c r="G2779" t="str">
        <f t="shared" si="216"/>
        <v>Diciembre</v>
      </c>
      <c r="H2779" t="str">
        <f t="shared" si="217"/>
        <v>14</v>
      </c>
    </row>
    <row r="2780" spans="1:8" ht="28.8" x14ac:dyDescent="0.3">
      <c r="A2780" t="str">
        <f t="shared" si="218"/>
        <v>Diciembre de 2021</v>
      </c>
      <c r="B2780" s="1" t="s">
        <v>5160</v>
      </c>
      <c r="C2780" s="1" t="str">
        <f t="shared" si="219"/>
        <v>Diciembre 15 de 2021</v>
      </c>
      <c r="D2780" s="3">
        <v>3936.41</v>
      </c>
      <c r="E2780" s="3">
        <v>49.539999999999964</v>
      </c>
      <c r="F2780" t="str">
        <f t="shared" si="215"/>
        <v>2021</v>
      </c>
      <c r="G2780" t="str">
        <f t="shared" si="216"/>
        <v>Diciembre</v>
      </c>
      <c r="H2780" t="str">
        <f t="shared" si="217"/>
        <v>15</v>
      </c>
    </row>
    <row r="2781" spans="1:8" ht="28.8" x14ac:dyDescent="0.3">
      <c r="A2781" t="str">
        <f t="shared" si="218"/>
        <v>Diciembre de 2021</v>
      </c>
      <c r="B2781" s="1" t="s">
        <v>5161</v>
      </c>
      <c r="C2781" s="1" t="str">
        <f t="shared" si="219"/>
        <v>Diciembre 16 de 2021</v>
      </c>
      <c r="D2781" s="3">
        <v>3990.27</v>
      </c>
      <c r="E2781" s="3">
        <v>53.860000000000127</v>
      </c>
      <c r="F2781" t="str">
        <f t="shared" si="215"/>
        <v>2021</v>
      </c>
      <c r="G2781" t="str">
        <f t="shared" si="216"/>
        <v>Diciembre</v>
      </c>
      <c r="H2781" t="str">
        <f t="shared" si="217"/>
        <v>16</v>
      </c>
    </row>
    <row r="2782" spans="1:8" ht="28.8" x14ac:dyDescent="0.3">
      <c r="A2782" t="str">
        <f t="shared" si="218"/>
        <v>Diciembre de 2021</v>
      </c>
      <c r="B2782" s="1" t="s">
        <v>5162</v>
      </c>
      <c r="C2782" s="1" t="str">
        <f t="shared" si="219"/>
        <v>Diciembre 17 de 2021</v>
      </c>
      <c r="D2782" s="3">
        <v>4002.97</v>
      </c>
      <c r="E2782" s="3">
        <v>12.699999999999818</v>
      </c>
      <c r="F2782" t="str">
        <f t="shared" si="215"/>
        <v>2021</v>
      </c>
      <c r="G2782" t="str">
        <f t="shared" si="216"/>
        <v>Diciembre</v>
      </c>
      <c r="H2782" t="str">
        <f t="shared" si="217"/>
        <v>17</v>
      </c>
    </row>
    <row r="2783" spans="1:8" ht="28.8" x14ac:dyDescent="0.3">
      <c r="A2783" t="str">
        <f t="shared" si="218"/>
        <v>Diciembre de 2021</v>
      </c>
      <c r="B2783" s="1" t="s">
        <v>5163</v>
      </c>
      <c r="C2783" s="1" t="str">
        <f t="shared" si="219"/>
        <v>Diciembre 18 de 2021</v>
      </c>
      <c r="D2783" s="3">
        <v>3999.85</v>
      </c>
      <c r="E2783" s="3">
        <v>-3.1199999999998909</v>
      </c>
      <c r="F2783" t="str">
        <f t="shared" si="215"/>
        <v>2021</v>
      </c>
      <c r="G2783" t="str">
        <f t="shared" si="216"/>
        <v>Diciembre</v>
      </c>
      <c r="H2783" t="str">
        <f t="shared" si="217"/>
        <v>18</v>
      </c>
    </row>
    <row r="2784" spans="1:8" ht="28.8" x14ac:dyDescent="0.3">
      <c r="A2784" t="str">
        <f t="shared" si="218"/>
        <v>Diciembre de 2021</v>
      </c>
      <c r="B2784" s="1" t="s">
        <v>5164</v>
      </c>
      <c r="C2784" s="1" t="str">
        <f t="shared" si="219"/>
        <v>Diciembre 19 de 2021</v>
      </c>
      <c r="D2784" s="3">
        <v>3999.85</v>
      </c>
      <c r="E2784" s="3">
        <v>0</v>
      </c>
      <c r="F2784" t="str">
        <f t="shared" si="215"/>
        <v>2021</v>
      </c>
      <c r="G2784" t="str">
        <f t="shared" si="216"/>
        <v>Diciembre</v>
      </c>
      <c r="H2784" t="str">
        <f t="shared" si="217"/>
        <v>19</v>
      </c>
    </row>
    <row r="2785" spans="1:8" ht="28.8" x14ac:dyDescent="0.3">
      <c r="A2785" t="str">
        <f t="shared" si="218"/>
        <v>Diciembre de 2021</v>
      </c>
      <c r="B2785" s="1" t="s">
        <v>5165</v>
      </c>
      <c r="C2785" s="1" t="str">
        <f t="shared" si="219"/>
        <v>Diciembre 20 de 2021</v>
      </c>
      <c r="D2785" s="3">
        <v>3999.85</v>
      </c>
      <c r="E2785" s="3">
        <v>0</v>
      </c>
      <c r="F2785" t="str">
        <f t="shared" si="215"/>
        <v>2021</v>
      </c>
      <c r="G2785" t="str">
        <f t="shared" si="216"/>
        <v>Diciembre</v>
      </c>
      <c r="H2785" t="str">
        <f t="shared" si="217"/>
        <v>20</v>
      </c>
    </row>
    <row r="2786" spans="1:8" ht="28.8" x14ac:dyDescent="0.3">
      <c r="A2786" t="str">
        <f t="shared" si="218"/>
        <v>Diciembre de 2021</v>
      </c>
      <c r="B2786" s="1" t="s">
        <v>5166</v>
      </c>
      <c r="C2786" s="1" t="str">
        <f t="shared" si="219"/>
        <v>Diciembre 21 de 2021</v>
      </c>
      <c r="D2786" s="3">
        <v>4002.12</v>
      </c>
      <c r="E2786" s="3">
        <v>2.2699999999999818</v>
      </c>
      <c r="F2786" t="str">
        <f t="shared" si="215"/>
        <v>2021</v>
      </c>
      <c r="G2786" t="str">
        <f t="shared" si="216"/>
        <v>Diciembre</v>
      </c>
      <c r="H2786" t="str">
        <f t="shared" si="217"/>
        <v>21</v>
      </c>
    </row>
    <row r="2787" spans="1:8" ht="28.8" x14ac:dyDescent="0.3">
      <c r="A2787" t="str">
        <f t="shared" si="218"/>
        <v>Diciembre de 2021</v>
      </c>
      <c r="B2787" s="1" t="s">
        <v>5167</v>
      </c>
      <c r="C2787" s="1" t="str">
        <f t="shared" si="219"/>
        <v>Diciembre 22 de 2021</v>
      </c>
      <c r="D2787" s="3">
        <v>3996.28</v>
      </c>
      <c r="E2787" s="3">
        <v>-5.8399999999996908</v>
      </c>
      <c r="F2787" t="str">
        <f t="shared" si="215"/>
        <v>2021</v>
      </c>
      <c r="G2787" t="str">
        <f t="shared" si="216"/>
        <v>Diciembre</v>
      </c>
      <c r="H2787" t="str">
        <f t="shared" si="217"/>
        <v>22</v>
      </c>
    </row>
    <row r="2788" spans="1:8" ht="28.8" x14ac:dyDescent="0.3">
      <c r="A2788" t="str">
        <f t="shared" si="218"/>
        <v>Diciembre de 2021</v>
      </c>
      <c r="B2788" s="1" t="s">
        <v>5168</v>
      </c>
      <c r="C2788" s="1" t="str">
        <f t="shared" si="219"/>
        <v>Diciembre 23 de 2021</v>
      </c>
      <c r="D2788" s="3">
        <v>3997.71</v>
      </c>
      <c r="E2788" s="3">
        <v>1.4299999999998363</v>
      </c>
      <c r="F2788" t="str">
        <f t="shared" si="215"/>
        <v>2021</v>
      </c>
      <c r="G2788" t="str">
        <f t="shared" si="216"/>
        <v>Diciembre</v>
      </c>
      <c r="H2788" t="str">
        <f t="shared" si="217"/>
        <v>23</v>
      </c>
    </row>
    <row r="2789" spans="1:8" ht="28.8" x14ac:dyDescent="0.3">
      <c r="A2789" t="str">
        <f t="shared" si="218"/>
        <v>Diciembre de 2021</v>
      </c>
      <c r="B2789" s="1" t="s">
        <v>5169</v>
      </c>
      <c r="C2789" s="1" t="str">
        <f t="shared" si="219"/>
        <v>Diciembre 24 de 2021</v>
      </c>
      <c r="D2789" s="3">
        <v>3997.09</v>
      </c>
      <c r="E2789" s="3">
        <v>-0.61999999999989086</v>
      </c>
      <c r="F2789" t="str">
        <f t="shared" si="215"/>
        <v>2021</v>
      </c>
      <c r="G2789" t="str">
        <f t="shared" si="216"/>
        <v>Diciembre</v>
      </c>
      <c r="H2789" t="str">
        <f t="shared" si="217"/>
        <v>24</v>
      </c>
    </row>
    <row r="2790" spans="1:8" ht="28.8" x14ac:dyDescent="0.3">
      <c r="A2790" t="str">
        <f t="shared" si="218"/>
        <v>Diciembre de 2021</v>
      </c>
      <c r="B2790" s="1" t="s">
        <v>5170</v>
      </c>
      <c r="C2790" s="1" t="str">
        <f t="shared" si="219"/>
        <v>Diciembre 25 de 2021</v>
      </c>
      <c r="D2790" s="3">
        <v>3994.15</v>
      </c>
      <c r="E2790" s="3">
        <v>-2.9400000000000546</v>
      </c>
      <c r="F2790" t="str">
        <f t="shared" si="215"/>
        <v>2021</v>
      </c>
      <c r="G2790" t="str">
        <f t="shared" si="216"/>
        <v>Diciembre</v>
      </c>
      <c r="H2790" t="str">
        <f t="shared" si="217"/>
        <v>25</v>
      </c>
    </row>
    <row r="2791" spans="1:8" ht="28.8" x14ac:dyDescent="0.3">
      <c r="A2791" t="str">
        <f t="shared" si="218"/>
        <v>Diciembre de 2021</v>
      </c>
      <c r="B2791" s="1" t="s">
        <v>5171</v>
      </c>
      <c r="C2791" s="1" t="str">
        <f t="shared" si="219"/>
        <v>Diciembre 26 de 2021</v>
      </c>
      <c r="D2791" s="3">
        <v>3994.15</v>
      </c>
      <c r="E2791" s="3">
        <v>0</v>
      </c>
      <c r="F2791" t="str">
        <f t="shared" si="215"/>
        <v>2021</v>
      </c>
      <c r="G2791" t="str">
        <f t="shared" si="216"/>
        <v>Diciembre</v>
      </c>
      <c r="H2791" t="str">
        <f t="shared" si="217"/>
        <v>26</v>
      </c>
    </row>
    <row r="2792" spans="1:8" ht="28.8" x14ac:dyDescent="0.3">
      <c r="A2792" t="str">
        <f t="shared" si="218"/>
        <v>Diciembre de 2021</v>
      </c>
      <c r="B2792" s="1" t="s">
        <v>5172</v>
      </c>
      <c r="C2792" s="1" t="str">
        <f t="shared" si="219"/>
        <v>Diciembre 27 de 2021</v>
      </c>
      <c r="D2792" s="3">
        <v>3994.15</v>
      </c>
      <c r="E2792" s="3">
        <v>0</v>
      </c>
      <c r="F2792" t="str">
        <f t="shared" si="215"/>
        <v>2021</v>
      </c>
      <c r="G2792" t="str">
        <f t="shared" si="216"/>
        <v>Diciembre</v>
      </c>
      <c r="H2792" t="str">
        <f t="shared" si="217"/>
        <v>27</v>
      </c>
    </row>
    <row r="2793" spans="1:8" ht="28.8" x14ac:dyDescent="0.3">
      <c r="A2793" t="str">
        <f t="shared" si="218"/>
        <v>Diciembre de 2021</v>
      </c>
      <c r="B2793" s="1" t="s">
        <v>5173</v>
      </c>
      <c r="C2793" s="1" t="str">
        <f t="shared" si="219"/>
        <v>Diciembre 28 de 2021</v>
      </c>
      <c r="D2793" s="3">
        <v>3989.41</v>
      </c>
      <c r="E2793" s="3">
        <v>-4.7400000000002365</v>
      </c>
      <c r="F2793" t="str">
        <f t="shared" si="215"/>
        <v>2021</v>
      </c>
      <c r="G2793" t="str">
        <f t="shared" si="216"/>
        <v>Diciembre</v>
      </c>
      <c r="H2793" t="str">
        <f t="shared" si="217"/>
        <v>28</v>
      </c>
    </row>
    <row r="2794" spans="1:8" ht="28.8" x14ac:dyDescent="0.3">
      <c r="A2794" t="str">
        <f t="shared" si="218"/>
        <v>Diciembre de 2021</v>
      </c>
      <c r="B2794" s="1" t="s">
        <v>5174</v>
      </c>
      <c r="C2794" s="1" t="str">
        <f t="shared" si="219"/>
        <v>Diciembre 29 de 2021</v>
      </c>
      <c r="D2794" s="3">
        <v>4004</v>
      </c>
      <c r="E2794" s="3">
        <v>14.590000000000146</v>
      </c>
      <c r="F2794" t="str">
        <f t="shared" si="215"/>
        <v>2021</v>
      </c>
      <c r="G2794" t="str">
        <f t="shared" si="216"/>
        <v>Diciembre</v>
      </c>
      <c r="H2794" t="str">
        <f t="shared" si="217"/>
        <v>29</v>
      </c>
    </row>
    <row r="2795" spans="1:8" ht="28.8" x14ac:dyDescent="0.3">
      <c r="A2795" t="str">
        <f t="shared" si="218"/>
        <v>Diciembre de 2021</v>
      </c>
      <c r="B2795" s="1" t="s">
        <v>5175</v>
      </c>
      <c r="C2795" s="1" t="str">
        <f t="shared" si="219"/>
        <v>Diciembre 30 de 2021</v>
      </c>
      <c r="D2795" s="3">
        <v>4023.68</v>
      </c>
      <c r="E2795" s="3">
        <v>19.679999999999836</v>
      </c>
      <c r="F2795" t="str">
        <f t="shared" si="215"/>
        <v>2021</v>
      </c>
      <c r="G2795" t="str">
        <f t="shared" si="216"/>
        <v>Diciembre</v>
      </c>
      <c r="H2795" t="str">
        <f t="shared" si="217"/>
        <v>30</v>
      </c>
    </row>
    <row r="2796" spans="1:8" ht="28.8" x14ac:dyDescent="0.3">
      <c r="A2796" t="str">
        <f t="shared" si="218"/>
        <v>Diciembre de 2021</v>
      </c>
      <c r="B2796" s="1" t="s">
        <v>5176</v>
      </c>
      <c r="C2796" s="1" t="str">
        <f t="shared" si="219"/>
        <v>Diciembre 31 de 2021</v>
      </c>
      <c r="D2796" s="3">
        <v>3981.16</v>
      </c>
      <c r="E2796" s="3">
        <v>-42.519999999999982</v>
      </c>
      <c r="F2796" t="str">
        <f t="shared" si="215"/>
        <v>2021</v>
      </c>
      <c r="G2796" t="str">
        <f t="shared" si="216"/>
        <v>Diciembre</v>
      </c>
      <c r="H2796" t="str">
        <f t="shared" si="217"/>
        <v>31</v>
      </c>
    </row>
    <row r="2797" spans="1:8" x14ac:dyDescent="0.3">
      <c r="A2797" t="str">
        <f t="shared" si="218"/>
        <v>Enero de 2022</v>
      </c>
      <c r="B2797" s="1" t="s">
        <v>5177</v>
      </c>
      <c r="C2797" s="1" t="str">
        <f t="shared" si="219"/>
        <v>Enero 1 de 2022</v>
      </c>
      <c r="D2797" s="3">
        <v>3981.16</v>
      </c>
      <c r="E2797" s="3">
        <v>0</v>
      </c>
      <c r="F2797" t="str">
        <f t="shared" si="215"/>
        <v>2022</v>
      </c>
      <c r="G2797" t="str">
        <f t="shared" si="216"/>
        <v>Enero</v>
      </c>
      <c r="H2797" t="str">
        <f t="shared" si="217"/>
        <v>1</v>
      </c>
    </row>
    <row r="2798" spans="1:8" x14ac:dyDescent="0.3">
      <c r="A2798" t="str">
        <f t="shared" si="218"/>
        <v>Enero de 2022</v>
      </c>
      <c r="B2798" s="1" t="s">
        <v>5178</v>
      </c>
      <c r="C2798" s="1" t="str">
        <f t="shared" si="219"/>
        <v>Enero 2 de 2022</v>
      </c>
      <c r="D2798" s="3">
        <v>3981.16</v>
      </c>
      <c r="E2798" s="3">
        <v>0</v>
      </c>
      <c r="F2798" t="str">
        <f t="shared" si="215"/>
        <v>2022</v>
      </c>
      <c r="G2798" t="str">
        <f t="shared" si="216"/>
        <v>Enero</v>
      </c>
      <c r="H2798" t="str">
        <f t="shared" si="217"/>
        <v>2</v>
      </c>
    </row>
    <row r="2799" spans="1:8" x14ac:dyDescent="0.3">
      <c r="A2799" t="str">
        <f t="shared" si="218"/>
        <v>Enero de 2022</v>
      </c>
      <c r="B2799" s="1" t="s">
        <v>5179</v>
      </c>
      <c r="C2799" s="1" t="str">
        <f t="shared" si="219"/>
        <v>Enero 3 de 2022</v>
      </c>
      <c r="D2799" s="3">
        <v>3981.16</v>
      </c>
      <c r="E2799" s="3">
        <v>0</v>
      </c>
      <c r="F2799" t="str">
        <f t="shared" si="215"/>
        <v>2022</v>
      </c>
      <c r="G2799" t="str">
        <f t="shared" si="216"/>
        <v>Enero</v>
      </c>
      <c r="H2799" t="str">
        <f t="shared" si="217"/>
        <v>3</v>
      </c>
    </row>
    <row r="2800" spans="1:8" x14ac:dyDescent="0.3">
      <c r="A2800" t="str">
        <f t="shared" si="218"/>
        <v>Enero de 2022</v>
      </c>
      <c r="B2800" s="1" t="s">
        <v>5180</v>
      </c>
      <c r="C2800" s="1" t="str">
        <f t="shared" si="219"/>
        <v>Enero 4 de 2022</v>
      </c>
      <c r="D2800" s="3">
        <v>4082.75</v>
      </c>
      <c r="E2800" s="3">
        <v>101.59000000000015</v>
      </c>
      <c r="F2800" t="str">
        <f t="shared" si="215"/>
        <v>2022</v>
      </c>
      <c r="G2800" t="str">
        <f t="shared" si="216"/>
        <v>Enero</v>
      </c>
      <c r="H2800" t="str">
        <f t="shared" si="217"/>
        <v>4</v>
      </c>
    </row>
    <row r="2801" spans="1:8" x14ac:dyDescent="0.3">
      <c r="A2801" t="str">
        <f t="shared" si="218"/>
        <v>Enero de 2022</v>
      </c>
      <c r="B2801" s="1" t="s">
        <v>5181</v>
      </c>
      <c r="C2801" s="1" t="str">
        <f t="shared" si="219"/>
        <v>Enero 5 de 2022</v>
      </c>
      <c r="D2801" s="3">
        <v>4084.11</v>
      </c>
      <c r="E2801" s="3">
        <v>1.3600000000001273</v>
      </c>
      <c r="F2801" t="str">
        <f t="shared" si="215"/>
        <v>2022</v>
      </c>
      <c r="G2801" t="str">
        <f t="shared" si="216"/>
        <v>Enero</v>
      </c>
      <c r="H2801" t="str">
        <f t="shared" si="217"/>
        <v>5</v>
      </c>
    </row>
    <row r="2802" spans="1:8" x14ac:dyDescent="0.3">
      <c r="A2802" t="str">
        <f t="shared" si="218"/>
        <v>Enero de 2022</v>
      </c>
      <c r="B2802" s="1" t="s">
        <v>5182</v>
      </c>
      <c r="C2802" s="1" t="str">
        <f t="shared" si="219"/>
        <v>Enero 6 de 2022</v>
      </c>
      <c r="D2802" s="3">
        <v>4042.36</v>
      </c>
      <c r="E2802" s="3">
        <v>-41.75</v>
      </c>
      <c r="F2802" t="str">
        <f t="shared" si="215"/>
        <v>2022</v>
      </c>
      <c r="G2802" t="str">
        <f t="shared" si="216"/>
        <v>Enero</v>
      </c>
      <c r="H2802" t="str">
        <f t="shared" si="217"/>
        <v>6</v>
      </c>
    </row>
    <row r="2803" spans="1:8" x14ac:dyDescent="0.3">
      <c r="A2803" t="str">
        <f t="shared" si="218"/>
        <v>Enero de 2022</v>
      </c>
      <c r="B2803" s="1" t="s">
        <v>5183</v>
      </c>
      <c r="C2803" s="1" t="str">
        <f t="shared" si="219"/>
        <v>Enero 7 de 2022</v>
      </c>
      <c r="D2803" s="3">
        <v>4039.31</v>
      </c>
      <c r="E2803" s="3">
        <v>-3.0500000000001819</v>
      </c>
      <c r="F2803" t="str">
        <f t="shared" si="215"/>
        <v>2022</v>
      </c>
      <c r="G2803" t="str">
        <f t="shared" si="216"/>
        <v>Enero</v>
      </c>
      <c r="H2803" t="str">
        <f t="shared" si="217"/>
        <v>7</v>
      </c>
    </row>
    <row r="2804" spans="1:8" x14ac:dyDescent="0.3">
      <c r="A2804" t="str">
        <f t="shared" si="218"/>
        <v>Enero de 2022</v>
      </c>
      <c r="B2804" s="1" t="s">
        <v>5184</v>
      </c>
      <c r="C2804" s="1" t="str">
        <f t="shared" si="219"/>
        <v>Enero 8 de 2022</v>
      </c>
      <c r="D2804" s="3">
        <v>4043.46</v>
      </c>
      <c r="E2804" s="3">
        <v>4.1500000000000909</v>
      </c>
      <c r="F2804" t="str">
        <f t="shared" si="215"/>
        <v>2022</v>
      </c>
      <c r="G2804" t="str">
        <f t="shared" si="216"/>
        <v>Enero</v>
      </c>
      <c r="H2804" t="str">
        <f t="shared" si="217"/>
        <v>8</v>
      </c>
    </row>
    <row r="2805" spans="1:8" x14ac:dyDescent="0.3">
      <c r="A2805" t="str">
        <f t="shared" si="218"/>
        <v>Enero de 2022</v>
      </c>
      <c r="B2805" s="1" t="s">
        <v>5185</v>
      </c>
      <c r="C2805" s="1" t="str">
        <f t="shared" si="219"/>
        <v>Enero 9 de 2022</v>
      </c>
      <c r="D2805" s="3">
        <v>4043.46</v>
      </c>
      <c r="E2805" s="3">
        <v>0</v>
      </c>
      <c r="F2805" t="str">
        <f t="shared" si="215"/>
        <v>2022</v>
      </c>
      <c r="G2805" t="str">
        <f t="shared" si="216"/>
        <v>Enero</v>
      </c>
      <c r="H2805" t="str">
        <f t="shared" si="217"/>
        <v>9</v>
      </c>
    </row>
    <row r="2806" spans="1:8" x14ac:dyDescent="0.3">
      <c r="A2806" t="str">
        <f t="shared" si="218"/>
        <v>Enero de 2022</v>
      </c>
      <c r="B2806" s="1" t="s">
        <v>5186</v>
      </c>
      <c r="C2806" s="1" t="str">
        <f t="shared" si="219"/>
        <v>Enero 10 de 2022</v>
      </c>
      <c r="D2806" s="3">
        <v>4043.46</v>
      </c>
      <c r="E2806" s="3">
        <v>0</v>
      </c>
      <c r="F2806" t="str">
        <f t="shared" si="215"/>
        <v>2022</v>
      </c>
      <c r="G2806" t="str">
        <f t="shared" si="216"/>
        <v>Enero</v>
      </c>
      <c r="H2806" t="str">
        <f t="shared" si="217"/>
        <v>10</v>
      </c>
    </row>
    <row r="2807" spans="1:8" x14ac:dyDescent="0.3">
      <c r="A2807" t="str">
        <f t="shared" si="218"/>
        <v>Enero de 2022</v>
      </c>
      <c r="B2807" s="1" t="s">
        <v>5187</v>
      </c>
      <c r="C2807" s="1" t="str">
        <f t="shared" si="219"/>
        <v>Enero 11 de 2022</v>
      </c>
      <c r="D2807" s="3">
        <v>4043.46</v>
      </c>
      <c r="E2807" s="3">
        <v>0</v>
      </c>
      <c r="F2807" t="str">
        <f t="shared" si="215"/>
        <v>2022</v>
      </c>
      <c r="G2807" t="str">
        <f t="shared" si="216"/>
        <v>Enero</v>
      </c>
      <c r="H2807" t="str">
        <f t="shared" si="217"/>
        <v>11</v>
      </c>
    </row>
    <row r="2808" spans="1:8" x14ac:dyDescent="0.3">
      <c r="A2808" t="str">
        <f t="shared" si="218"/>
        <v>Enero de 2022</v>
      </c>
      <c r="B2808" s="1" t="s">
        <v>5188</v>
      </c>
      <c r="C2808" s="1" t="str">
        <f t="shared" si="219"/>
        <v>Enero 12 de 2022</v>
      </c>
      <c r="D2808" s="3">
        <v>4011.65</v>
      </c>
      <c r="E2808" s="3">
        <v>-31.809999999999945</v>
      </c>
      <c r="F2808" t="str">
        <f t="shared" si="215"/>
        <v>2022</v>
      </c>
      <c r="G2808" t="str">
        <f t="shared" si="216"/>
        <v>Enero</v>
      </c>
      <c r="H2808" t="str">
        <f t="shared" si="217"/>
        <v>12</v>
      </c>
    </row>
    <row r="2809" spans="1:8" x14ac:dyDescent="0.3">
      <c r="A2809" t="str">
        <f t="shared" si="218"/>
        <v>Enero de 2022</v>
      </c>
      <c r="B2809" s="1" t="s">
        <v>5189</v>
      </c>
      <c r="C2809" s="1" t="str">
        <f t="shared" si="219"/>
        <v>Enero 13 de 2022</v>
      </c>
      <c r="D2809" s="3">
        <v>3970.08</v>
      </c>
      <c r="E2809" s="3">
        <v>-41.570000000000164</v>
      </c>
      <c r="F2809" t="str">
        <f t="shared" si="215"/>
        <v>2022</v>
      </c>
      <c r="G2809" t="str">
        <f t="shared" si="216"/>
        <v>Enero</v>
      </c>
      <c r="H2809" t="str">
        <f t="shared" si="217"/>
        <v>13</v>
      </c>
    </row>
    <row r="2810" spans="1:8" x14ac:dyDescent="0.3">
      <c r="A2810" t="str">
        <f t="shared" si="218"/>
        <v>Enero de 2022</v>
      </c>
      <c r="B2810" s="1" t="s">
        <v>5190</v>
      </c>
      <c r="C2810" s="1" t="str">
        <f t="shared" si="219"/>
        <v>Enero 14 de 2022</v>
      </c>
      <c r="D2810" s="3">
        <v>3950.4</v>
      </c>
      <c r="E2810" s="3">
        <v>-19.679999999999836</v>
      </c>
      <c r="F2810" t="str">
        <f t="shared" si="215"/>
        <v>2022</v>
      </c>
      <c r="G2810" t="str">
        <f t="shared" si="216"/>
        <v>Enero</v>
      </c>
      <c r="H2810" t="str">
        <f t="shared" si="217"/>
        <v>14</v>
      </c>
    </row>
    <row r="2811" spans="1:8" x14ac:dyDescent="0.3">
      <c r="A2811" t="str">
        <f t="shared" si="218"/>
        <v>Enero de 2022</v>
      </c>
      <c r="B2811" s="1" t="s">
        <v>5191</v>
      </c>
      <c r="C2811" s="1" t="str">
        <f t="shared" si="219"/>
        <v>Enero 15 de 2022</v>
      </c>
      <c r="D2811" s="3">
        <v>3993.65</v>
      </c>
      <c r="E2811" s="3">
        <v>43.25</v>
      </c>
      <c r="F2811" t="str">
        <f t="shared" si="215"/>
        <v>2022</v>
      </c>
      <c r="G2811" t="str">
        <f t="shared" si="216"/>
        <v>Enero</v>
      </c>
      <c r="H2811" t="str">
        <f t="shared" si="217"/>
        <v>15</v>
      </c>
    </row>
    <row r="2812" spans="1:8" x14ac:dyDescent="0.3">
      <c r="A2812" t="str">
        <f t="shared" si="218"/>
        <v>Enero de 2022</v>
      </c>
      <c r="B2812" s="1" t="s">
        <v>5192</v>
      </c>
      <c r="C2812" s="1" t="str">
        <f t="shared" si="219"/>
        <v>Enero 16 de 2022</v>
      </c>
      <c r="D2812" s="3">
        <v>3993.65</v>
      </c>
      <c r="E2812" s="3">
        <v>0</v>
      </c>
      <c r="F2812" t="str">
        <f t="shared" si="215"/>
        <v>2022</v>
      </c>
      <c r="G2812" t="str">
        <f t="shared" si="216"/>
        <v>Enero</v>
      </c>
      <c r="H2812" t="str">
        <f t="shared" si="217"/>
        <v>16</v>
      </c>
    </row>
    <row r="2813" spans="1:8" x14ac:dyDescent="0.3">
      <c r="A2813" t="str">
        <f t="shared" si="218"/>
        <v>Enero de 2022</v>
      </c>
      <c r="B2813" s="1" t="s">
        <v>5193</v>
      </c>
      <c r="C2813" s="1" t="str">
        <f t="shared" si="219"/>
        <v>Enero 17 de 2022</v>
      </c>
      <c r="D2813" s="3">
        <v>3993.65</v>
      </c>
      <c r="E2813" s="3">
        <v>0</v>
      </c>
      <c r="F2813" t="str">
        <f t="shared" si="215"/>
        <v>2022</v>
      </c>
      <c r="G2813" t="str">
        <f t="shared" si="216"/>
        <v>Enero</v>
      </c>
      <c r="H2813" t="str">
        <f t="shared" si="217"/>
        <v>17</v>
      </c>
    </row>
    <row r="2814" spans="1:8" x14ac:dyDescent="0.3">
      <c r="A2814" t="str">
        <f t="shared" si="218"/>
        <v>Enero de 2022</v>
      </c>
      <c r="B2814" s="1" t="s">
        <v>5194</v>
      </c>
      <c r="C2814" s="1" t="str">
        <f t="shared" si="219"/>
        <v>Enero 18 de 2022</v>
      </c>
      <c r="D2814" s="3">
        <v>3993.65</v>
      </c>
      <c r="E2814" s="3">
        <v>0</v>
      </c>
      <c r="F2814" t="str">
        <f t="shared" si="215"/>
        <v>2022</v>
      </c>
      <c r="G2814" t="str">
        <f t="shared" si="216"/>
        <v>Enero</v>
      </c>
      <c r="H2814" t="str">
        <f t="shared" si="217"/>
        <v>18</v>
      </c>
    </row>
    <row r="2815" spans="1:8" x14ac:dyDescent="0.3">
      <c r="A2815" t="str">
        <f t="shared" si="218"/>
        <v>Enero de 2022</v>
      </c>
      <c r="B2815" s="1" t="s">
        <v>5195</v>
      </c>
      <c r="C2815" s="1" t="str">
        <f t="shared" si="219"/>
        <v>Enero 19 de 2022</v>
      </c>
      <c r="D2815" s="3">
        <v>4033.37</v>
      </c>
      <c r="E2815" s="3">
        <v>39.7199999999998</v>
      </c>
      <c r="F2815" t="str">
        <f t="shared" si="215"/>
        <v>2022</v>
      </c>
      <c r="G2815" t="str">
        <f t="shared" si="216"/>
        <v>Enero</v>
      </c>
      <c r="H2815" t="str">
        <f t="shared" si="217"/>
        <v>19</v>
      </c>
    </row>
    <row r="2816" spans="1:8" x14ac:dyDescent="0.3">
      <c r="A2816" t="str">
        <f t="shared" si="218"/>
        <v>Enero de 2022</v>
      </c>
      <c r="B2816" s="1" t="s">
        <v>5196</v>
      </c>
      <c r="C2816" s="1" t="str">
        <f t="shared" si="219"/>
        <v>Enero 20 de 2022</v>
      </c>
      <c r="D2816" s="3">
        <v>4003.95</v>
      </c>
      <c r="E2816" s="3">
        <v>-29.420000000000073</v>
      </c>
      <c r="F2816" t="str">
        <f t="shared" si="215"/>
        <v>2022</v>
      </c>
      <c r="G2816" t="str">
        <f t="shared" si="216"/>
        <v>Enero</v>
      </c>
      <c r="H2816" t="str">
        <f t="shared" si="217"/>
        <v>20</v>
      </c>
    </row>
    <row r="2817" spans="1:8" x14ac:dyDescent="0.3">
      <c r="A2817" t="str">
        <f t="shared" si="218"/>
        <v>Enero de 2022</v>
      </c>
      <c r="B2817" s="1" t="s">
        <v>5197</v>
      </c>
      <c r="C2817" s="1" t="str">
        <f t="shared" si="219"/>
        <v>Enero 21 de 2022</v>
      </c>
      <c r="D2817" s="3">
        <v>3980.8</v>
      </c>
      <c r="E2817" s="3">
        <v>-23.149999999999636</v>
      </c>
      <c r="F2817" t="str">
        <f t="shared" si="215"/>
        <v>2022</v>
      </c>
      <c r="G2817" t="str">
        <f t="shared" si="216"/>
        <v>Enero</v>
      </c>
      <c r="H2817" t="str">
        <f t="shared" si="217"/>
        <v>21</v>
      </c>
    </row>
    <row r="2818" spans="1:8" x14ac:dyDescent="0.3">
      <c r="A2818" t="str">
        <f t="shared" si="218"/>
        <v>Enero de 2022</v>
      </c>
      <c r="B2818" s="1" t="s">
        <v>5198</v>
      </c>
      <c r="C2818" s="1" t="str">
        <f t="shared" si="219"/>
        <v>Enero 22 de 2022</v>
      </c>
      <c r="D2818" s="3">
        <v>3964.3</v>
      </c>
      <c r="E2818" s="3">
        <v>-16.5</v>
      </c>
      <c r="F2818" t="str">
        <f t="shared" si="215"/>
        <v>2022</v>
      </c>
      <c r="G2818" t="str">
        <f t="shared" ref="G2818:G2881" si="220">MID(B2818,FIND(" ",B2818,1)+1,FIND(" ",B2818,FIND(" ",B2818,1)+1)-FIND(" ",B2818,1)-1)</f>
        <v>Enero</v>
      </c>
      <c r="H2818" t="str">
        <f t="shared" si="217"/>
        <v>22</v>
      </c>
    </row>
    <row r="2819" spans="1:8" x14ac:dyDescent="0.3">
      <c r="A2819" t="str">
        <f t="shared" ref="A2819:A2881" si="221">_xlfn.CONCAT(G2819," de ",F2819)</f>
        <v>Enero de 2022</v>
      </c>
      <c r="B2819" s="1" t="s">
        <v>5199</v>
      </c>
      <c r="C2819" s="1" t="str">
        <f t="shared" ref="C2819:C2881" si="222">_xlfn.CONCAT(G2819," ",H2819," de ",F2819)</f>
        <v>Enero 23 de 2022</v>
      </c>
      <c r="D2819" s="3">
        <v>3964.3</v>
      </c>
      <c r="E2819" s="3">
        <v>0</v>
      </c>
      <c r="F2819" t="str">
        <f t="shared" ref="F2819:F2881" si="223">RIGHT(B2819,4)</f>
        <v>2022</v>
      </c>
      <c r="G2819" t="str">
        <f t="shared" si="220"/>
        <v>Enero</v>
      </c>
      <c r="H2819" t="str">
        <f t="shared" ref="H2819:H2881" si="224">MID(B2819,1,FIND(" ",B2819,1)-1)</f>
        <v>23</v>
      </c>
    </row>
    <row r="2820" spans="1:8" x14ac:dyDescent="0.3">
      <c r="A2820" t="str">
        <f t="shared" si="221"/>
        <v>Enero de 2022</v>
      </c>
      <c r="B2820" s="1" t="s">
        <v>5200</v>
      </c>
      <c r="C2820" s="1" t="str">
        <f t="shared" si="222"/>
        <v>Enero 24 de 2022</v>
      </c>
      <c r="D2820" s="3">
        <v>3964.3</v>
      </c>
      <c r="E2820" s="3">
        <v>0</v>
      </c>
      <c r="F2820" t="str">
        <f t="shared" si="223"/>
        <v>2022</v>
      </c>
      <c r="G2820" t="str">
        <f t="shared" si="220"/>
        <v>Enero</v>
      </c>
      <c r="H2820" t="str">
        <f t="shared" si="224"/>
        <v>24</v>
      </c>
    </row>
    <row r="2821" spans="1:8" x14ac:dyDescent="0.3">
      <c r="A2821" t="str">
        <f t="shared" si="221"/>
        <v>Enero de 2022</v>
      </c>
      <c r="B2821" s="1" t="s">
        <v>5201</v>
      </c>
      <c r="C2821" s="1" t="str">
        <f t="shared" si="222"/>
        <v>Enero 25 de 2022</v>
      </c>
      <c r="D2821" s="3">
        <v>3977.51</v>
      </c>
      <c r="E2821" s="3">
        <v>13.210000000000036</v>
      </c>
      <c r="F2821" t="str">
        <f t="shared" si="223"/>
        <v>2022</v>
      </c>
      <c r="G2821" t="str">
        <f t="shared" si="220"/>
        <v>Enero</v>
      </c>
      <c r="H2821" t="str">
        <f t="shared" si="224"/>
        <v>25</v>
      </c>
    </row>
    <row r="2822" spans="1:8" x14ac:dyDescent="0.3">
      <c r="A2822" t="str">
        <f t="shared" si="221"/>
        <v>Enero de 2022</v>
      </c>
      <c r="B2822" s="1" t="s">
        <v>5202</v>
      </c>
      <c r="C2822" s="1" t="str">
        <f t="shared" si="222"/>
        <v>Enero 26 de 2022</v>
      </c>
      <c r="D2822" s="3">
        <v>3987.32</v>
      </c>
      <c r="E2822" s="3">
        <v>9.8099999999999454</v>
      </c>
      <c r="F2822" t="str">
        <f t="shared" si="223"/>
        <v>2022</v>
      </c>
      <c r="G2822" t="str">
        <f t="shared" si="220"/>
        <v>Enero</v>
      </c>
      <c r="H2822" t="str">
        <f t="shared" si="224"/>
        <v>26</v>
      </c>
    </row>
    <row r="2823" spans="1:8" x14ac:dyDescent="0.3">
      <c r="A2823" t="str">
        <f t="shared" si="221"/>
        <v>Enero de 2022</v>
      </c>
      <c r="B2823" s="1" t="s">
        <v>5203</v>
      </c>
      <c r="C2823" s="1" t="str">
        <f t="shared" si="222"/>
        <v>Enero 27 de 2022</v>
      </c>
      <c r="D2823" s="3">
        <v>3947.83</v>
      </c>
      <c r="E2823" s="3">
        <v>-39.490000000000236</v>
      </c>
      <c r="F2823" t="str">
        <f t="shared" si="223"/>
        <v>2022</v>
      </c>
      <c r="G2823" t="str">
        <f t="shared" si="220"/>
        <v>Enero</v>
      </c>
      <c r="H2823" t="str">
        <f t="shared" si="224"/>
        <v>27</v>
      </c>
    </row>
    <row r="2824" spans="1:8" x14ac:dyDescent="0.3">
      <c r="A2824" t="str">
        <f t="shared" si="221"/>
        <v>Enero de 2022</v>
      </c>
      <c r="B2824" s="1" t="s">
        <v>5204</v>
      </c>
      <c r="C2824" s="1" t="str">
        <f t="shared" si="222"/>
        <v>Enero 28 de 2022</v>
      </c>
      <c r="D2824" s="3">
        <v>3944.04</v>
      </c>
      <c r="E2824" s="3">
        <v>-3.7899999999999636</v>
      </c>
      <c r="F2824" t="str">
        <f t="shared" si="223"/>
        <v>2022</v>
      </c>
      <c r="G2824" t="str">
        <f t="shared" si="220"/>
        <v>Enero</v>
      </c>
      <c r="H2824" t="str">
        <f t="shared" si="224"/>
        <v>28</v>
      </c>
    </row>
    <row r="2825" spans="1:8" x14ac:dyDescent="0.3">
      <c r="A2825" t="str">
        <f t="shared" si="221"/>
        <v>Enero de 2022</v>
      </c>
      <c r="B2825" s="1" t="s">
        <v>5205</v>
      </c>
      <c r="C2825" s="1" t="str">
        <f t="shared" si="222"/>
        <v>Enero 29 de 2022</v>
      </c>
      <c r="D2825" s="3">
        <v>3982.6</v>
      </c>
      <c r="E2825" s="3">
        <v>38.559999999999945</v>
      </c>
      <c r="F2825" t="str">
        <f t="shared" si="223"/>
        <v>2022</v>
      </c>
      <c r="G2825" t="str">
        <f t="shared" si="220"/>
        <v>Enero</v>
      </c>
      <c r="H2825" t="str">
        <f t="shared" si="224"/>
        <v>29</v>
      </c>
    </row>
    <row r="2826" spans="1:8" x14ac:dyDescent="0.3">
      <c r="A2826" t="str">
        <f t="shared" si="221"/>
        <v>Enero de 2022</v>
      </c>
      <c r="B2826" s="1" t="s">
        <v>5206</v>
      </c>
      <c r="C2826" s="1" t="str">
        <f t="shared" si="222"/>
        <v>Enero 30 de 2022</v>
      </c>
      <c r="D2826" s="3">
        <v>3982.6</v>
      </c>
      <c r="E2826" s="3">
        <v>0</v>
      </c>
      <c r="F2826" t="str">
        <f t="shared" si="223"/>
        <v>2022</v>
      </c>
      <c r="G2826" t="str">
        <f t="shared" si="220"/>
        <v>Enero</v>
      </c>
      <c r="H2826" t="str">
        <f t="shared" si="224"/>
        <v>30</v>
      </c>
    </row>
    <row r="2827" spans="1:8" x14ac:dyDescent="0.3">
      <c r="A2827" t="str">
        <f t="shared" si="221"/>
        <v>Enero de 2022</v>
      </c>
      <c r="B2827" s="1" t="s">
        <v>5207</v>
      </c>
      <c r="C2827" s="1" t="str">
        <f t="shared" si="222"/>
        <v>Enero 31 de 2022</v>
      </c>
      <c r="D2827" s="3">
        <v>3982.6</v>
      </c>
      <c r="E2827" s="3">
        <v>0</v>
      </c>
      <c r="F2827" t="str">
        <f t="shared" si="223"/>
        <v>2022</v>
      </c>
      <c r="G2827" t="str">
        <f t="shared" si="220"/>
        <v>Enero</v>
      </c>
      <c r="H2827" t="str">
        <f t="shared" si="224"/>
        <v>31</v>
      </c>
    </row>
    <row r="2828" spans="1:8" x14ac:dyDescent="0.3">
      <c r="A2828" t="str">
        <f t="shared" si="221"/>
        <v>Febrero de 2022</v>
      </c>
      <c r="B2828" s="1" t="s">
        <v>5208</v>
      </c>
      <c r="C2828" s="1" t="str">
        <f t="shared" si="222"/>
        <v>Febrero 1 de 2022</v>
      </c>
      <c r="D2828" s="3">
        <v>3942.73</v>
      </c>
      <c r="E2828" s="3">
        <v>-39.869999999999891</v>
      </c>
      <c r="F2828" t="str">
        <f t="shared" si="223"/>
        <v>2022</v>
      </c>
      <c r="G2828" t="str">
        <f t="shared" si="220"/>
        <v>Febrero</v>
      </c>
      <c r="H2828" t="str">
        <f t="shared" si="224"/>
        <v>1</v>
      </c>
    </row>
    <row r="2829" spans="1:8" x14ac:dyDescent="0.3">
      <c r="A2829" t="str">
        <f t="shared" si="221"/>
        <v>Febrero de 2022</v>
      </c>
      <c r="B2829" s="1" t="s">
        <v>5209</v>
      </c>
      <c r="C2829" s="1" t="str">
        <f t="shared" si="222"/>
        <v>Febrero 2 de 2022</v>
      </c>
      <c r="D2829" s="3">
        <v>3923.61</v>
      </c>
      <c r="E2829" s="3">
        <v>-19.119999999999891</v>
      </c>
      <c r="F2829" t="str">
        <f t="shared" si="223"/>
        <v>2022</v>
      </c>
      <c r="G2829" t="str">
        <f t="shared" si="220"/>
        <v>Febrero</v>
      </c>
      <c r="H2829" t="str">
        <f t="shared" si="224"/>
        <v>2</v>
      </c>
    </row>
    <row r="2830" spans="1:8" x14ac:dyDescent="0.3">
      <c r="A2830" t="str">
        <f t="shared" si="221"/>
        <v>Febrero de 2022</v>
      </c>
      <c r="B2830" s="1" t="s">
        <v>5210</v>
      </c>
      <c r="C2830" s="1" t="str">
        <f t="shared" si="222"/>
        <v>Febrero 3 de 2022</v>
      </c>
      <c r="D2830" s="3">
        <v>3928.05</v>
      </c>
      <c r="E2830" s="3">
        <v>4.4400000000000546</v>
      </c>
      <c r="F2830" t="str">
        <f t="shared" si="223"/>
        <v>2022</v>
      </c>
      <c r="G2830" t="str">
        <f t="shared" si="220"/>
        <v>Febrero</v>
      </c>
      <c r="H2830" t="str">
        <f t="shared" si="224"/>
        <v>3</v>
      </c>
    </row>
    <row r="2831" spans="1:8" x14ac:dyDescent="0.3">
      <c r="A2831" t="str">
        <f t="shared" si="221"/>
        <v>Febrero de 2022</v>
      </c>
      <c r="B2831" s="1" t="s">
        <v>5211</v>
      </c>
      <c r="C2831" s="1" t="str">
        <f t="shared" si="222"/>
        <v>Febrero 4 de 2022</v>
      </c>
      <c r="D2831" s="3">
        <v>3951.96</v>
      </c>
      <c r="E2831" s="3">
        <v>23.909999999999854</v>
      </c>
      <c r="F2831" t="str">
        <f t="shared" si="223"/>
        <v>2022</v>
      </c>
      <c r="G2831" t="str">
        <f t="shared" si="220"/>
        <v>Febrero</v>
      </c>
      <c r="H2831" t="str">
        <f t="shared" si="224"/>
        <v>4</v>
      </c>
    </row>
    <row r="2832" spans="1:8" x14ac:dyDescent="0.3">
      <c r="A2832" t="str">
        <f t="shared" si="221"/>
        <v>Febrero de 2022</v>
      </c>
      <c r="B2832" s="1" t="s">
        <v>5212</v>
      </c>
      <c r="C2832" s="1" t="str">
        <f t="shared" si="222"/>
        <v>Febrero 5 de 2022</v>
      </c>
      <c r="D2832" s="3">
        <v>3962.68</v>
      </c>
      <c r="E2832" s="3">
        <v>10.7199999999998</v>
      </c>
      <c r="F2832" t="str">
        <f t="shared" si="223"/>
        <v>2022</v>
      </c>
      <c r="G2832" t="str">
        <f t="shared" si="220"/>
        <v>Febrero</v>
      </c>
      <c r="H2832" t="str">
        <f t="shared" si="224"/>
        <v>5</v>
      </c>
    </row>
    <row r="2833" spans="1:8" x14ac:dyDescent="0.3">
      <c r="A2833" t="str">
        <f t="shared" si="221"/>
        <v>Febrero de 2022</v>
      </c>
      <c r="B2833" s="1" t="s">
        <v>5213</v>
      </c>
      <c r="C2833" s="1" t="str">
        <f t="shared" si="222"/>
        <v>Febrero 6 de 2022</v>
      </c>
      <c r="D2833" s="3">
        <v>3962.68</v>
      </c>
      <c r="E2833" s="3">
        <v>0</v>
      </c>
      <c r="F2833" t="str">
        <f t="shared" si="223"/>
        <v>2022</v>
      </c>
      <c r="G2833" t="str">
        <f t="shared" si="220"/>
        <v>Febrero</v>
      </c>
      <c r="H2833" t="str">
        <f t="shared" si="224"/>
        <v>6</v>
      </c>
    </row>
    <row r="2834" spans="1:8" x14ac:dyDescent="0.3">
      <c r="A2834" t="str">
        <f t="shared" si="221"/>
        <v>Febrero de 2022</v>
      </c>
      <c r="B2834" s="1" t="s">
        <v>5214</v>
      </c>
      <c r="C2834" s="1" t="str">
        <f t="shared" si="222"/>
        <v>Febrero 7 de 2022</v>
      </c>
      <c r="D2834" s="3">
        <v>3962.68</v>
      </c>
      <c r="E2834" s="3">
        <v>0</v>
      </c>
      <c r="F2834" t="str">
        <f t="shared" si="223"/>
        <v>2022</v>
      </c>
      <c r="G2834" t="str">
        <f t="shared" si="220"/>
        <v>Febrero</v>
      </c>
      <c r="H2834" t="str">
        <f t="shared" si="224"/>
        <v>7</v>
      </c>
    </row>
    <row r="2835" spans="1:8" x14ac:dyDescent="0.3">
      <c r="A2835" t="str">
        <f t="shared" si="221"/>
        <v>Febrero de 2022</v>
      </c>
      <c r="B2835" s="1" t="s">
        <v>5215</v>
      </c>
      <c r="C2835" s="1" t="str">
        <f t="shared" si="222"/>
        <v>Febrero 8 de 2022</v>
      </c>
      <c r="D2835" s="3">
        <v>3963.84</v>
      </c>
      <c r="E2835" s="3">
        <v>1.1600000000003092</v>
      </c>
      <c r="F2835" t="str">
        <f t="shared" si="223"/>
        <v>2022</v>
      </c>
      <c r="G2835" t="str">
        <f t="shared" si="220"/>
        <v>Febrero</v>
      </c>
      <c r="H2835" t="str">
        <f t="shared" si="224"/>
        <v>8</v>
      </c>
    </row>
    <row r="2836" spans="1:8" x14ac:dyDescent="0.3">
      <c r="A2836" t="str">
        <f t="shared" si="221"/>
        <v>Febrero de 2022</v>
      </c>
      <c r="B2836" s="1" t="s">
        <v>5216</v>
      </c>
      <c r="C2836" s="1" t="str">
        <f t="shared" si="222"/>
        <v>Febrero 9 de 2022</v>
      </c>
      <c r="D2836" s="3">
        <v>3965.41</v>
      </c>
      <c r="E2836" s="3">
        <v>1.569999999999709</v>
      </c>
      <c r="F2836" t="str">
        <f t="shared" si="223"/>
        <v>2022</v>
      </c>
      <c r="G2836" t="str">
        <f t="shared" si="220"/>
        <v>Febrero</v>
      </c>
      <c r="H2836" t="str">
        <f t="shared" si="224"/>
        <v>9</v>
      </c>
    </row>
    <row r="2837" spans="1:8" x14ac:dyDescent="0.3">
      <c r="A2837" t="str">
        <f t="shared" si="221"/>
        <v>Febrero de 2022</v>
      </c>
      <c r="B2837" s="1" t="s">
        <v>5217</v>
      </c>
      <c r="C2837" s="1" t="str">
        <f t="shared" si="222"/>
        <v>Febrero 16 de 2022</v>
      </c>
      <c r="D2837" s="3">
        <v>3946.88</v>
      </c>
      <c r="E2837" s="3">
        <v>-18.529999999999745</v>
      </c>
      <c r="F2837" t="str">
        <f t="shared" si="223"/>
        <v>2022</v>
      </c>
      <c r="G2837" t="str">
        <f t="shared" si="220"/>
        <v>Febrero</v>
      </c>
      <c r="H2837" t="str">
        <f t="shared" si="224"/>
        <v>16</v>
      </c>
    </row>
    <row r="2838" spans="1:8" x14ac:dyDescent="0.3">
      <c r="A2838" t="str">
        <f t="shared" si="221"/>
        <v>Febrero de 2022</v>
      </c>
      <c r="B2838" s="1" t="s">
        <v>5218</v>
      </c>
      <c r="C2838" s="1" t="str">
        <f t="shared" si="222"/>
        <v>Febrero 17 de 2022</v>
      </c>
      <c r="D2838" s="3">
        <v>3963.72</v>
      </c>
      <c r="E2838" s="3">
        <v>16.839999999999691</v>
      </c>
      <c r="F2838" t="str">
        <f t="shared" si="223"/>
        <v>2022</v>
      </c>
      <c r="G2838" t="str">
        <f t="shared" si="220"/>
        <v>Febrero</v>
      </c>
      <c r="H2838" t="str">
        <f t="shared" si="224"/>
        <v>17</v>
      </c>
    </row>
    <row r="2839" spans="1:8" x14ac:dyDescent="0.3">
      <c r="A2839" t="str">
        <f t="shared" si="221"/>
        <v>Febrero de 2022</v>
      </c>
      <c r="B2839" s="1" t="s">
        <v>5219</v>
      </c>
      <c r="C2839" s="1" t="str">
        <f t="shared" si="222"/>
        <v>Febrero 18 de 2022</v>
      </c>
      <c r="D2839" s="3">
        <v>3953.26</v>
      </c>
      <c r="E2839" s="3">
        <v>-10.459999999999582</v>
      </c>
      <c r="F2839" t="str">
        <f t="shared" si="223"/>
        <v>2022</v>
      </c>
      <c r="G2839" t="str">
        <f t="shared" si="220"/>
        <v>Febrero</v>
      </c>
      <c r="H2839" t="str">
        <f t="shared" si="224"/>
        <v>18</v>
      </c>
    </row>
    <row r="2840" spans="1:8" x14ac:dyDescent="0.3">
      <c r="A2840" t="str">
        <f t="shared" si="221"/>
        <v>Febrero de 2022</v>
      </c>
      <c r="B2840" s="1" t="s">
        <v>5220</v>
      </c>
      <c r="C2840" s="1" t="str">
        <f t="shared" si="222"/>
        <v>Febrero 19 de 2022</v>
      </c>
      <c r="D2840" s="3">
        <v>3927.25</v>
      </c>
      <c r="E2840" s="3">
        <v>-26.010000000000218</v>
      </c>
      <c r="F2840" t="str">
        <f t="shared" si="223"/>
        <v>2022</v>
      </c>
      <c r="G2840" t="str">
        <f t="shared" si="220"/>
        <v>Febrero</v>
      </c>
      <c r="H2840" t="str">
        <f t="shared" si="224"/>
        <v>19</v>
      </c>
    </row>
    <row r="2841" spans="1:8" x14ac:dyDescent="0.3">
      <c r="A2841" t="str">
        <f t="shared" si="221"/>
        <v>Febrero de 2022</v>
      </c>
      <c r="B2841" s="1" t="s">
        <v>5221</v>
      </c>
      <c r="C2841" s="1" t="str">
        <f t="shared" si="222"/>
        <v>Febrero 20 de 2022</v>
      </c>
      <c r="D2841" s="3">
        <v>3927.25</v>
      </c>
      <c r="E2841" s="3">
        <v>0</v>
      </c>
      <c r="F2841" t="str">
        <f t="shared" si="223"/>
        <v>2022</v>
      </c>
      <c r="G2841" t="str">
        <f t="shared" si="220"/>
        <v>Febrero</v>
      </c>
      <c r="H2841" t="str">
        <f t="shared" si="224"/>
        <v>20</v>
      </c>
    </row>
    <row r="2842" spans="1:8" x14ac:dyDescent="0.3">
      <c r="A2842" t="str">
        <f t="shared" si="221"/>
        <v>Febrero de 2022</v>
      </c>
      <c r="B2842" s="1" t="s">
        <v>5222</v>
      </c>
      <c r="C2842" s="1" t="str">
        <f t="shared" si="222"/>
        <v>Febrero 21 de 2022</v>
      </c>
      <c r="D2842" s="3">
        <v>3927.25</v>
      </c>
      <c r="E2842" s="3">
        <v>0</v>
      </c>
      <c r="F2842" t="str">
        <f t="shared" si="223"/>
        <v>2022</v>
      </c>
      <c r="G2842" t="str">
        <f t="shared" si="220"/>
        <v>Febrero</v>
      </c>
      <c r="H2842" t="str">
        <f t="shared" si="224"/>
        <v>21</v>
      </c>
    </row>
    <row r="2843" spans="1:8" x14ac:dyDescent="0.3">
      <c r="A2843" t="str">
        <f t="shared" si="221"/>
        <v>Febrero de 2022</v>
      </c>
      <c r="B2843" s="1" t="s">
        <v>5223</v>
      </c>
      <c r="C2843" s="1" t="str">
        <f t="shared" si="222"/>
        <v>Febrero 22 de 2022</v>
      </c>
      <c r="D2843" s="3">
        <v>3927.25</v>
      </c>
      <c r="E2843" s="3">
        <v>0</v>
      </c>
      <c r="F2843" t="str">
        <f t="shared" si="223"/>
        <v>2022</v>
      </c>
      <c r="G2843" t="str">
        <f t="shared" si="220"/>
        <v>Febrero</v>
      </c>
      <c r="H2843" t="str">
        <f t="shared" si="224"/>
        <v>22</v>
      </c>
    </row>
    <row r="2844" spans="1:8" x14ac:dyDescent="0.3">
      <c r="A2844" t="str">
        <f t="shared" si="221"/>
        <v>Febrero de 2022</v>
      </c>
      <c r="B2844" s="1" t="s">
        <v>5224</v>
      </c>
      <c r="C2844" s="1" t="str">
        <f t="shared" si="222"/>
        <v>Febrero 23 de 2022</v>
      </c>
      <c r="D2844" s="3">
        <v>3932.4</v>
      </c>
      <c r="E2844" s="3">
        <v>5.1500000000000909</v>
      </c>
      <c r="F2844" t="str">
        <f t="shared" si="223"/>
        <v>2022</v>
      </c>
      <c r="G2844" t="str">
        <f t="shared" si="220"/>
        <v>Febrero</v>
      </c>
      <c r="H2844" t="str">
        <f t="shared" si="224"/>
        <v>23</v>
      </c>
    </row>
    <row r="2845" spans="1:8" x14ac:dyDescent="0.3">
      <c r="A2845" t="str">
        <f t="shared" si="221"/>
        <v>Febrero de 2022</v>
      </c>
      <c r="B2845" s="1" t="s">
        <v>5225</v>
      </c>
      <c r="C2845" s="1" t="str">
        <f t="shared" si="222"/>
        <v>Febrero 24 de 2022</v>
      </c>
      <c r="D2845" s="3">
        <v>3913.79</v>
      </c>
      <c r="E2845" s="3">
        <v>-18.610000000000127</v>
      </c>
      <c r="F2845" t="str">
        <f t="shared" si="223"/>
        <v>2022</v>
      </c>
      <c r="G2845" t="str">
        <f t="shared" si="220"/>
        <v>Febrero</v>
      </c>
      <c r="H2845" t="str">
        <f t="shared" si="224"/>
        <v>24</v>
      </c>
    </row>
    <row r="2846" spans="1:8" x14ac:dyDescent="0.3">
      <c r="A2846" t="str">
        <f t="shared" si="221"/>
        <v>Febrero de 2022</v>
      </c>
      <c r="B2846" s="1" t="s">
        <v>5226</v>
      </c>
      <c r="C2846" s="1" t="str">
        <f t="shared" si="222"/>
        <v>Febrero 25 de 2022</v>
      </c>
      <c r="D2846" s="3">
        <v>3940.2</v>
      </c>
      <c r="E2846" s="3">
        <v>26.409999999999854</v>
      </c>
      <c r="F2846" t="str">
        <f t="shared" si="223"/>
        <v>2022</v>
      </c>
      <c r="G2846" t="str">
        <f t="shared" si="220"/>
        <v>Febrero</v>
      </c>
      <c r="H2846" t="str">
        <f t="shared" si="224"/>
        <v>25</v>
      </c>
    </row>
    <row r="2847" spans="1:8" x14ac:dyDescent="0.3">
      <c r="A2847" t="str">
        <f t="shared" si="221"/>
        <v>Febrero de 2022</v>
      </c>
      <c r="B2847" s="1" t="s">
        <v>5227</v>
      </c>
      <c r="C2847" s="1" t="str">
        <f t="shared" si="222"/>
        <v>Febrero 26 de 2022</v>
      </c>
      <c r="D2847" s="3">
        <v>3910.64</v>
      </c>
      <c r="E2847" s="3">
        <v>-29.559999999999945</v>
      </c>
      <c r="F2847" t="str">
        <f t="shared" si="223"/>
        <v>2022</v>
      </c>
      <c r="G2847" t="str">
        <f t="shared" si="220"/>
        <v>Febrero</v>
      </c>
      <c r="H2847" t="str">
        <f t="shared" si="224"/>
        <v>26</v>
      </c>
    </row>
    <row r="2848" spans="1:8" x14ac:dyDescent="0.3">
      <c r="A2848" t="str">
        <f t="shared" si="221"/>
        <v>Febrero de 2022</v>
      </c>
      <c r="B2848" s="1" t="s">
        <v>5228</v>
      </c>
      <c r="C2848" s="1" t="str">
        <f t="shared" si="222"/>
        <v>Febrero 27 de 2022</v>
      </c>
      <c r="D2848" s="3">
        <v>3910.64</v>
      </c>
      <c r="E2848" s="3">
        <v>0</v>
      </c>
      <c r="F2848" t="str">
        <f t="shared" si="223"/>
        <v>2022</v>
      </c>
      <c r="G2848" t="str">
        <f t="shared" si="220"/>
        <v>Febrero</v>
      </c>
      <c r="H2848" t="str">
        <f t="shared" si="224"/>
        <v>27</v>
      </c>
    </row>
    <row r="2849" spans="1:8" x14ac:dyDescent="0.3">
      <c r="A2849" t="str">
        <f t="shared" si="221"/>
        <v>Febrero de 2022</v>
      </c>
      <c r="B2849" s="1" t="s">
        <v>5229</v>
      </c>
      <c r="C2849" s="1" t="str">
        <f t="shared" si="222"/>
        <v>Febrero 28 de 2022</v>
      </c>
      <c r="D2849" s="3">
        <v>3910.64</v>
      </c>
      <c r="E2849" s="3">
        <v>0</v>
      </c>
      <c r="F2849" t="str">
        <f t="shared" si="223"/>
        <v>2022</v>
      </c>
      <c r="G2849" t="str">
        <f t="shared" si="220"/>
        <v>Febrero</v>
      </c>
      <c r="H2849" t="str">
        <f t="shared" si="224"/>
        <v>28</v>
      </c>
    </row>
    <row r="2850" spans="1:8" x14ac:dyDescent="0.3">
      <c r="A2850" t="str">
        <f t="shared" si="221"/>
        <v>Marzo de 2022</v>
      </c>
      <c r="B2850" s="1" t="s">
        <v>5230</v>
      </c>
      <c r="C2850" s="1" t="str">
        <f t="shared" si="222"/>
        <v>Marzo 1 de 2022</v>
      </c>
      <c r="D2850" s="3">
        <v>3910.28</v>
      </c>
      <c r="E2850" s="3">
        <v>-0.35999999999967258</v>
      </c>
      <c r="F2850" t="str">
        <f t="shared" si="223"/>
        <v>2022</v>
      </c>
      <c r="G2850" t="str">
        <f t="shared" si="220"/>
        <v>Marzo</v>
      </c>
      <c r="H2850" t="str">
        <f t="shared" si="224"/>
        <v>1</v>
      </c>
    </row>
    <row r="2851" spans="1:8" x14ac:dyDescent="0.3">
      <c r="A2851" t="str">
        <f t="shared" si="221"/>
        <v>Marzo de 2022</v>
      </c>
      <c r="B2851" s="1" t="s">
        <v>5231</v>
      </c>
      <c r="C2851" s="1" t="str">
        <f t="shared" si="222"/>
        <v>Marzo 2 de 2022</v>
      </c>
      <c r="D2851" s="3">
        <v>3901.62</v>
      </c>
      <c r="E2851" s="3">
        <v>-8.6600000000003092</v>
      </c>
      <c r="F2851" t="str">
        <f t="shared" si="223"/>
        <v>2022</v>
      </c>
      <c r="G2851" t="str">
        <f t="shared" si="220"/>
        <v>Marzo</v>
      </c>
      <c r="H2851" t="str">
        <f t="shared" si="224"/>
        <v>2</v>
      </c>
    </row>
    <row r="2852" spans="1:8" x14ac:dyDescent="0.3">
      <c r="A2852" t="str">
        <f t="shared" si="221"/>
        <v>Marzo de 2022</v>
      </c>
      <c r="B2852" s="1" t="s">
        <v>5232</v>
      </c>
      <c r="C2852" s="1" t="str">
        <f t="shared" si="222"/>
        <v>Marzo 3 de 2022</v>
      </c>
      <c r="D2852" s="3">
        <v>3862.95</v>
      </c>
      <c r="E2852" s="3">
        <v>-38.670000000000073</v>
      </c>
      <c r="F2852" t="str">
        <f t="shared" si="223"/>
        <v>2022</v>
      </c>
      <c r="G2852" t="str">
        <f t="shared" si="220"/>
        <v>Marzo</v>
      </c>
      <c r="H2852" t="str">
        <f t="shared" si="224"/>
        <v>3</v>
      </c>
    </row>
    <row r="2853" spans="1:8" x14ac:dyDescent="0.3">
      <c r="A2853" t="str">
        <f t="shared" si="221"/>
        <v>Marzo de 2022</v>
      </c>
      <c r="B2853" s="1" t="s">
        <v>5233</v>
      </c>
      <c r="C2853" s="1" t="str">
        <f t="shared" si="222"/>
        <v>Marzo 4 de 2022</v>
      </c>
      <c r="D2853" s="3">
        <v>3771.77</v>
      </c>
      <c r="E2853" s="3">
        <v>-91.179999999999836</v>
      </c>
      <c r="F2853" t="str">
        <f t="shared" si="223"/>
        <v>2022</v>
      </c>
      <c r="G2853" t="str">
        <f t="shared" si="220"/>
        <v>Marzo</v>
      </c>
      <c r="H2853" t="str">
        <f t="shared" si="224"/>
        <v>4</v>
      </c>
    </row>
    <row r="2854" spans="1:8" x14ac:dyDescent="0.3">
      <c r="A2854" t="str">
        <f t="shared" si="221"/>
        <v>Marzo de 2022</v>
      </c>
      <c r="B2854" s="1" t="s">
        <v>5234</v>
      </c>
      <c r="C2854" s="1" t="str">
        <f t="shared" si="222"/>
        <v>Marzo 5 de 2022</v>
      </c>
      <c r="D2854" s="3">
        <v>3806.11</v>
      </c>
      <c r="E2854" s="3">
        <v>34.340000000000146</v>
      </c>
      <c r="F2854" t="str">
        <f t="shared" si="223"/>
        <v>2022</v>
      </c>
      <c r="G2854" t="str">
        <f t="shared" si="220"/>
        <v>Marzo</v>
      </c>
      <c r="H2854" t="str">
        <f t="shared" si="224"/>
        <v>5</v>
      </c>
    </row>
    <row r="2855" spans="1:8" x14ac:dyDescent="0.3">
      <c r="A2855" t="str">
        <f t="shared" si="221"/>
        <v>Marzo de 2022</v>
      </c>
      <c r="B2855" s="1" t="s">
        <v>5235</v>
      </c>
      <c r="C2855" s="1" t="str">
        <f t="shared" si="222"/>
        <v>Marzo 6 de 2022</v>
      </c>
      <c r="D2855" s="3">
        <v>3806.11</v>
      </c>
      <c r="E2855" s="3">
        <v>0</v>
      </c>
      <c r="F2855" t="str">
        <f t="shared" si="223"/>
        <v>2022</v>
      </c>
      <c r="G2855" t="str">
        <f t="shared" si="220"/>
        <v>Marzo</v>
      </c>
      <c r="H2855" t="str">
        <f t="shared" si="224"/>
        <v>6</v>
      </c>
    </row>
    <row r="2856" spans="1:8" x14ac:dyDescent="0.3">
      <c r="A2856" t="str">
        <f t="shared" si="221"/>
        <v>Marzo de 2022</v>
      </c>
      <c r="B2856" s="1" t="s">
        <v>5236</v>
      </c>
      <c r="C2856" s="1" t="str">
        <f t="shared" si="222"/>
        <v>Marzo 7 de 2022</v>
      </c>
      <c r="D2856" s="3">
        <v>3806.11</v>
      </c>
      <c r="E2856" s="3">
        <v>0</v>
      </c>
      <c r="F2856" t="str">
        <f t="shared" si="223"/>
        <v>2022</v>
      </c>
      <c r="G2856" t="str">
        <f t="shared" si="220"/>
        <v>Marzo</v>
      </c>
      <c r="H2856" t="str">
        <f t="shared" si="224"/>
        <v>7</v>
      </c>
    </row>
    <row r="2857" spans="1:8" x14ac:dyDescent="0.3">
      <c r="A2857" t="str">
        <f t="shared" si="221"/>
        <v>Marzo de 2022</v>
      </c>
      <c r="B2857" s="1" t="s">
        <v>5237</v>
      </c>
      <c r="C2857" s="1" t="str">
        <f t="shared" si="222"/>
        <v>Marzo 8 de 2022</v>
      </c>
      <c r="D2857" s="3">
        <v>3813.41</v>
      </c>
      <c r="E2857" s="3">
        <v>7.2999999999997272</v>
      </c>
      <c r="F2857" t="str">
        <f t="shared" si="223"/>
        <v>2022</v>
      </c>
      <c r="G2857" t="str">
        <f t="shared" si="220"/>
        <v>Marzo</v>
      </c>
      <c r="H2857" t="str">
        <f t="shared" si="224"/>
        <v>8</v>
      </c>
    </row>
    <row r="2858" spans="1:8" x14ac:dyDescent="0.3">
      <c r="A2858" t="str">
        <f t="shared" si="221"/>
        <v>Marzo de 2022</v>
      </c>
      <c r="B2858" s="1" t="s">
        <v>5238</v>
      </c>
      <c r="C2858" s="1" t="str">
        <f t="shared" si="222"/>
        <v>Marzo 9 de 2022</v>
      </c>
      <c r="D2858" s="3">
        <v>3787.18</v>
      </c>
      <c r="E2858" s="3">
        <v>-26.230000000000018</v>
      </c>
      <c r="F2858" t="str">
        <f t="shared" si="223"/>
        <v>2022</v>
      </c>
      <c r="G2858" t="str">
        <f t="shared" si="220"/>
        <v>Marzo</v>
      </c>
      <c r="H2858" t="str">
        <f t="shared" si="224"/>
        <v>9</v>
      </c>
    </row>
    <row r="2859" spans="1:8" x14ac:dyDescent="0.3">
      <c r="A2859" t="str">
        <f t="shared" si="221"/>
        <v>Marzo de 2022</v>
      </c>
      <c r="B2859" s="1" t="s">
        <v>5239</v>
      </c>
      <c r="C2859" s="1" t="str">
        <f t="shared" si="222"/>
        <v>Marzo 10 de 2022</v>
      </c>
      <c r="D2859" s="3">
        <v>3746.43</v>
      </c>
      <c r="E2859" s="3">
        <v>-40.75</v>
      </c>
      <c r="F2859" t="str">
        <f t="shared" si="223"/>
        <v>2022</v>
      </c>
      <c r="G2859" t="str">
        <f t="shared" si="220"/>
        <v>Marzo</v>
      </c>
      <c r="H2859" t="str">
        <f t="shared" si="224"/>
        <v>10</v>
      </c>
    </row>
    <row r="2860" spans="1:8" x14ac:dyDescent="0.3">
      <c r="A2860" t="str">
        <f t="shared" si="221"/>
        <v>Marzo de 2022</v>
      </c>
      <c r="B2860" s="1" t="s">
        <v>5240</v>
      </c>
      <c r="C2860" s="1" t="str">
        <f t="shared" si="222"/>
        <v>Marzo 11 de 2022</v>
      </c>
      <c r="D2860" s="3">
        <v>3786</v>
      </c>
      <c r="E2860" s="3">
        <v>39.570000000000164</v>
      </c>
      <c r="F2860" t="str">
        <f t="shared" si="223"/>
        <v>2022</v>
      </c>
      <c r="G2860" t="str">
        <f t="shared" si="220"/>
        <v>Marzo</v>
      </c>
      <c r="H2860" t="str">
        <f t="shared" si="224"/>
        <v>11</v>
      </c>
    </row>
    <row r="2861" spans="1:8" x14ac:dyDescent="0.3">
      <c r="A2861" t="str">
        <f t="shared" si="221"/>
        <v>Marzo de 2022</v>
      </c>
      <c r="B2861" s="1" t="s">
        <v>5241</v>
      </c>
      <c r="C2861" s="1" t="str">
        <f t="shared" si="222"/>
        <v>Marzo 12 de 2022</v>
      </c>
      <c r="D2861" s="3">
        <v>3827.64</v>
      </c>
      <c r="E2861" s="3">
        <v>41.639999999999873</v>
      </c>
      <c r="F2861" t="str">
        <f t="shared" si="223"/>
        <v>2022</v>
      </c>
      <c r="G2861" t="str">
        <f t="shared" si="220"/>
        <v>Marzo</v>
      </c>
      <c r="H2861" t="str">
        <f t="shared" si="224"/>
        <v>12</v>
      </c>
    </row>
    <row r="2862" spans="1:8" x14ac:dyDescent="0.3">
      <c r="A2862" t="str">
        <f t="shared" si="221"/>
        <v>Marzo de 2022</v>
      </c>
      <c r="B2862" s="1" t="s">
        <v>5242</v>
      </c>
      <c r="C2862" s="1" t="str">
        <f t="shared" si="222"/>
        <v>Marzo 13 de 2022</v>
      </c>
      <c r="D2862" s="3">
        <v>3827.64</v>
      </c>
      <c r="E2862" s="3">
        <v>0</v>
      </c>
      <c r="F2862" t="str">
        <f t="shared" si="223"/>
        <v>2022</v>
      </c>
      <c r="G2862" t="str">
        <f t="shared" si="220"/>
        <v>Marzo</v>
      </c>
      <c r="H2862" t="str">
        <f t="shared" si="224"/>
        <v>13</v>
      </c>
    </row>
    <row r="2863" spans="1:8" x14ac:dyDescent="0.3">
      <c r="A2863" t="str">
        <f t="shared" si="221"/>
        <v>Marzo de 2022</v>
      </c>
      <c r="B2863" s="1" t="s">
        <v>5243</v>
      </c>
      <c r="C2863" s="1" t="str">
        <f t="shared" si="222"/>
        <v>Marzo 14 de 2022</v>
      </c>
      <c r="D2863" s="3">
        <v>3827.64</v>
      </c>
      <c r="E2863" s="3">
        <v>0</v>
      </c>
      <c r="F2863" t="str">
        <f t="shared" si="223"/>
        <v>2022</v>
      </c>
      <c r="G2863" t="str">
        <f t="shared" si="220"/>
        <v>Marzo</v>
      </c>
      <c r="H2863" t="str">
        <f t="shared" si="224"/>
        <v>14</v>
      </c>
    </row>
    <row r="2864" spans="1:8" x14ac:dyDescent="0.3">
      <c r="A2864" t="str">
        <f t="shared" si="221"/>
        <v>Marzo de 2022</v>
      </c>
      <c r="B2864" s="1" t="s">
        <v>5244</v>
      </c>
      <c r="C2864" s="1" t="str">
        <f t="shared" si="222"/>
        <v>Marzo 15 de 2022</v>
      </c>
      <c r="D2864" s="3">
        <v>3800.85</v>
      </c>
      <c r="E2864" s="3">
        <v>-26.789999999999964</v>
      </c>
      <c r="F2864" t="str">
        <f t="shared" si="223"/>
        <v>2022</v>
      </c>
      <c r="G2864" t="str">
        <f t="shared" si="220"/>
        <v>Marzo</v>
      </c>
      <c r="H2864" t="str">
        <f t="shared" si="224"/>
        <v>15</v>
      </c>
    </row>
    <row r="2865" spans="1:8" x14ac:dyDescent="0.3">
      <c r="A2865" t="str">
        <f t="shared" si="221"/>
        <v>Marzo de 2022</v>
      </c>
      <c r="B2865" s="1" t="s">
        <v>5245</v>
      </c>
      <c r="C2865" s="1" t="str">
        <f t="shared" si="222"/>
        <v>Marzo 16 de 2022</v>
      </c>
      <c r="D2865" s="3">
        <v>3836.56</v>
      </c>
      <c r="E2865" s="3">
        <v>35.710000000000036</v>
      </c>
      <c r="F2865" t="str">
        <f t="shared" si="223"/>
        <v>2022</v>
      </c>
      <c r="G2865" t="str">
        <f t="shared" si="220"/>
        <v>Marzo</v>
      </c>
      <c r="H2865" t="str">
        <f t="shared" si="224"/>
        <v>16</v>
      </c>
    </row>
    <row r="2866" spans="1:8" x14ac:dyDescent="0.3">
      <c r="A2866" t="str">
        <f t="shared" si="221"/>
        <v>Marzo de 2022</v>
      </c>
      <c r="B2866" s="1" t="s">
        <v>5246</v>
      </c>
      <c r="C2866" s="1" t="str">
        <f t="shared" si="222"/>
        <v>Marzo 17 de 2022</v>
      </c>
      <c r="D2866" s="3">
        <v>3826.89</v>
      </c>
      <c r="E2866" s="3">
        <v>-9.6700000000000728</v>
      </c>
      <c r="F2866" t="str">
        <f t="shared" si="223"/>
        <v>2022</v>
      </c>
      <c r="G2866" t="str">
        <f t="shared" si="220"/>
        <v>Marzo</v>
      </c>
      <c r="H2866" t="str">
        <f t="shared" si="224"/>
        <v>17</v>
      </c>
    </row>
    <row r="2867" spans="1:8" x14ac:dyDescent="0.3">
      <c r="A2867" t="str">
        <f t="shared" si="221"/>
        <v>Marzo de 2022</v>
      </c>
      <c r="B2867" s="1" t="s">
        <v>5247</v>
      </c>
      <c r="C2867" s="1" t="str">
        <f t="shared" si="222"/>
        <v>Marzo 18 de 2022</v>
      </c>
      <c r="D2867" s="3">
        <v>3816.43</v>
      </c>
      <c r="E2867" s="3">
        <v>-10.460000000000036</v>
      </c>
      <c r="F2867" t="str">
        <f t="shared" si="223"/>
        <v>2022</v>
      </c>
      <c r="G2867" t="str">
        <f t="shared" si="220"/>
        <v>Marzo</v>
      </c>
      <c r="H2867" t="str">
        <f t="shared" si="224"/>
        <v>18</v>
      </c>
    </row>
    <row r="2868" spans="1:8" x14ac:dyDescent="0.3">
      <c r="A2868" t="str">
        <f t="shared" si="221"/>
        <v>Marzo de 2022</v>
      </c>
      <c r="B2868" s="1" t="s">
        <v>5248</v>
      </c>
      <c r="C2868" s="1" t="str">
        <f t="shared" si="222"/>
        <v>Marzo 19 de 2022</v>
      </c>
      <c r="D2868" s="3">
        <v>3820.67</v>
      </c>
      <c r="E2868" s="3">
        <v>4.2400000000002365</v>
      </c>
      <c r="F2868" t="str">
        <f t="shared" si="223"/>
        <v>2022</v>
      </c>
      <c r="G2868" t="str">
        <f t="shared" si="220"/>
        <v>Marzo</v>
      </c>
      <c r="H2868" t="str">
        <f t="shared" si="224"/>
        <v>19</v>
      </c>
    </row>
    <row r="2869" spans="1:8" x14ac:dyDescent="0.3">
      <c r="A2869" t="str">
        <f t="shared" si="221"/>
        <v>Marzo de 2022</v>
      </c>
      <c r="B2869" s="1" t="s">
        <v>5249</v>
      </c>
      <c r="C2869" s="1" t="str">
        <f t="shared" si="222"/>
        <v>Marzo 20 de 2022</v>
      </c>
      <c r="D2869" s="3">
        <v>3820.67</v>
      </c>
      <c r="E2869" s="3">
        <v>0</v>
      </c>
      <c r="F2869" t="str">
        <f t="shared" si="223"/>
        <v>2022</v>
      </c>
      <c r="G2869" t="str">
        <f t="shared" si="220"/>
        <v>Marzo</v>
      </c>
      <c r="H2869" t="str">
        <f t="shared" si="224"/>
        <v>20</v>
      </c>
    </row>
    <row r="2870" spans="1:8" x14ac:dyDescent="0.3">
      <c r="A2870" t="str">
        <f t="shared" si="221"/>
        <v>Marzo de 2022</v>
      </c>
      <c r="B2870" s="1" t="s">
        <v>5250</v>
      </c>
      <c r="C2870" s="1" t="str">
        <f t="shared" si="222"/>
        <v>Marzo 21 de 2022</v>
      </c>
      <c r="D2870" s="3">
        <v>3820.67</v>
      </c>
      <c r="E2870" s="3">
        <v>0</v>
      </c>
      <c r="F2870" t="str">
        <f t="shared" si="223"/>
        <v>2022</v>
      </c>
      <c r="G2870" t="str">
        <f t="shared" si="220"/>
        <v>Marzo</v>
      </c>
      <c r="H2870" t="str">
        <f t="shared" si="224"/>
        <v>21</v>
      </c>
    </row>
    <row r="2871" spans="1:8" x14ac:dyDescent="0.3">
      <c r="A2871" t="str">
        <f t="shared" si="221"/>
        <v>Marzo de 2022</v>
      </c>
      <c r="B2871" s="1" t="s">
        <v>5251</v>
      </c>
      <c r="C2871" s="1" t="str">
        <f t="shared" si="222"/>
        <v>Marzo 22 de 2022</v>
      </c>
      <c r="D2871" s="3">
        <v>3820.67</v>
      </c>
      <c r="E2871" s="3">
        <v>0</v>
      </c>
      <c r="F2871" t="str">
        <f t="shared" si="223"/>
        <v>2022</v>
      </c>
      <c r="G2871" t="str">
        <f t="shared" si="220"/>
        <v>Marzo</v>
      </c>
      <c r="H2871" t="str">
        <f t="shared" si="224"/>
        <v>22</v>
      </c>
    </row>
    <row r="2872" spans="1:8" x14ac:dyDescent="0.3">
      <c r="A2872" t="str">
        <f t="shared" si="221"/>
        <v>Marzo de 2022</v>
      </c>
      <c r="B2872" s="1" t="s">
        <v>5252</v>
      </c>
      <c r="C2872" s="1" t="str">
        <f t="shared" si="222"/>
        <v>Marzo 23 de 2022</v>
      </c>
      <c r="D2872" s="3">
        <v>3765.67</v>
      </c>
      <c r="E2872" s="3">
        <v>-55</v>
      </c>
      <c r="F2872" t="str">
        <f t="shared" si="223"/>
        <v>2022</v>
      </c>
      <c r="G2872" t="str">
        <f t="shared" si="220"/>
        <v>Marzo</v>
      </c>
      <c r="H2872" t="str">
        <f t="shared" si="224"/>
        <v>23</v>
      </c>
    </row>
    <row r="2873" spans="1:8" x14ac:dyDescent="0.3">
      <c r="A2873" t="str">
        <f t="shared" si="221"/>
        <v>Marzo de 2022</v>
      </c>
      <c r="B2873" s="1" t="s">
        <v>5253</v>
      </c>
      <c r="C2873" s="1" t="str">
        <f t="shared" si="222"/>
        <v>Marzo 24 de 2022</v>
      </c>
      <c r="D2873" s="3">
        <v>3756.64</v>
      </c>
      <c r="E2873" s="3">
        <v>-9.0300000000002001</v>
      </c>
      <c r="F2873" t="str">
        <f t="shared" si="223"/>
        <v>2022</v>
      </c>
      <c r="G2873" t="str">
        <f t="shared" si="220"/>
        <v>Marzo</v>
      </c>
      <c r="H2873" t="str">
        <f t="shared" si="224"/>
        <v>24</v>
      </c>
    </row>
    <row r="2874" spans="1:8" x14ac:dyDescent="0.3">
      <c r="A2874" t="str">
        <f t="shared" si="221"/>
        <v>Marzo de 2022</v>
      </c>
      <c r="B2874" s="1" t="s">
        <v>5254</v>
      </c>
      <c r="C2874" s="1" t="str">
        <f t="shared" si="222"/>
        <v>Marzo 25 de 2022</v>
      </c>
      <c r="D2874" s="3">
        <v>3798.9</v>
      </c>
      <c r="E2874" s="3">
        <v>42.260000000000218</v>
      </c>
      <c r="F2874" t="str">
        <f t="shared" si="223"/>
        <v>2022</v>
      </c>
      <c r="G2874" t="str">
        <f t="shared" si="220"/>
        <v>Marzo</v>
      </c>
      <c r="H2874" t="str">
        <f t="shared" si="224"/>
        <v>25</v>
      </c>
    </row>
    <row r="2875" spans="1:8" x14ac:dyDescent="0.3">
      <c r="A2875" t="str">
        <f t="shared" si="221"/>
        <v>Marzo de 2022</v>
      </c>
      <c r="B2875" s="1" t="s">
        <v>5255</v>
      </c>
      <c r="C2875" s="1" t="str">
        <f t="shared" si="222"/>
        <v>Marzo 26 de 2022</v>
      </c>
      <c r="D2875" s="3">
        <v>3785.66</v>
      </c>
      <c r="E2875" s="3">
        <v>-13.240000000000236</v>
      </c>
      <c r="F2875" t="str">
        <f t="shared" si="223"/>
        <v>2022</v>
      </c>
      <c r="G2875" t="str">
        <f t="shared" si="220"/>
        <v>Marzo</v>
      </c>
      <c r="H2875" t="str">
        <f t="shared" si="224"/>
        <v>26</v>
      </c>
    </row>
    <row r="2876" spans="1:8" x14ac:dyDescent="0.3">
      <c r="A2876" t="str">
        <f t="shared" si="221"/>
        <v>Marzo de 2022</v>
      </c>
      <c r="B2876" s="1" t="s">
        <v>5256</v>
      </c>
      <c r="C2876" s="1" t="str">
        <f t="shared" si="222"/>
        <v>Marzo 27 de 2022</v>
      </c>
      <c r="D2876" s="3">
        <v>3785.66</v>
      </c>
      <c r="E2876" s="3">
        <v>0</v>
      </c>
      <c r="F2876" t="str">
        <f t="shared" si="223"/>
        <v>2022</v>
      </c>
      <c r="G2876" t="str">
        <f t="shared" si="220"/>
        <v>Marzo</v>
      </c>
      <c r="H2876" t="str">
        <f t="shared" si="224"/>
        <v>27</v>
      </c>
    </row>
    <row r="2877" spans="1:8" x14ac:dyDescent="0.3">
      <c r="A2877" t="str">
        <f t="shared" si="221"/>
        <v>Marzo de 2022</v>
      </c>
      <c r="B2877" s="1" t="s">
        <v>5257</v>
      </c>
      <c r="C2877" s="1" t="str">
        <f t="shared" si="222"/>
        <v>Marzo 28 de 2022</v>
      </c>
      <c r="D2877" s="3">
        <v>3785.66</v>
      </c>
      <c r="E2877" s="3">
        <v>0</v>
      </c>
      <c r="F2877" t="str">
        <f t="shared" si="223"/>
        <v>2022</v>
      </c>
      <c r="G2877" t="str">
        <f t="shared" si="220"/>
        <v>Marzo</v>
      </c>
      <c r="H2877" t="str">
        <f t="shared" si="224"/>
        <v>28</v>
      </c>
    </row>
    <row r="2878" spans="1:8" x14ac:dyDescent="0.3">
      <c r="A2878" t="str">
        <f t="shared" si="221"/>
        <v>Marzo de 2022</v>
      </c>
      <c r="B2878" s="1" t="s">
        <v>5258</v>
      </c>
      <c r="C2878" s="1" t="str">
        <f t="shared" si="222"/>
        <v>Marzo 29 de 2022</v>
      </c>
      <c r="D2878" s="3">
        <v>3785.7</v>
      </c>
      <c r="E2878" s="3">
        <v>3.999999999996362E-2</v>
      </c>
      <c r="F2878" t="str">
        <f t="shared" si="223"/>
        <v>2022</v>
      </c>
      <c r="G2878" t="str">
        <f t="shared" si="220"/>
        <v>Marzo</v>
      </c>
      <c r="H2878" t="str">
        <f t="shared" si="224"/>
        <v>29</v>
      </c>
    </row>
    <row r="2879" spans="1:8" x14ac:dyDescent="0.3">
      <c r="A2879" t="str">
        <f t="shared" si="221"/>
        <v>Marzo de 2022</v>
      </c>
      <c r="B2879" s="1" t="s">
        <v>5259</v>
      </c>
      <c r="C2879" s="1" t="str">
        <f t="shared" si="222"/>
        <v>Marzo 30 de 2022</v>
      </c>
      <c r="D2879" s="3">
        <v>3765.96</v>
      </c>
      <c r="E2879" s="3">
        <v>-19.739999999999782</v>
      </c>
      <c r="F2879" t="str">
        <f t="shared" si="223"/>
        <v>2022</v>
      </c>
      <c r="G2879" t="str">
        <f t="shared" si="220"/>
        <v>Marzo</v>
      </c>
      <c r="H2879" t="str">
        <f t="shared" si="224"/>
        <v>30</v>
      </c>
    </row>
    <row r="2880" spans="1:8" x14ac:dyDescent="0.3">
      <c r="A2880" t="str">
        <f t="shared" si="221"/>
        <v>Marzo de 2022</v>
      </c>
      <c r="B2880" s="1" t="s">
        <v>5260</v>
      </c>
      <c r="C2880" s="1" t="str">
        <f t="shared" si="222"/>
        <v>Marzo 31 de 2022</v>
      </c>
      <c r="D2880" s="3">
        <v>3748.15</v>
      </c>
      <c r="E2880" s="3">
        <v>-17.809999999999945</v>
      </c>
      <c r="F2880" t="str">
        <f t="shared" si="223"/>
        <v>2022</v>
      </c>
      <c r="G2880" t="str">
        <f t="shared" si="220"/>
        <v>Marzo</v>
      </c>
      <c r="H2880" t="str">
        <f t="shared" si="224"/>
        <v>31</v>
      </c>
    </row>
    <row r="2881" spans="1:8" x14ac:dyDescent="0.3">
      <c r="A2881" t="str">
        <f t="shared" si="221"/>
        <v>Abril de 2022</v>
      </c>
      <c r="B2881" s="1" t="s">
        <v>5261</v>
      </c>
      <c r="C2881" s="1" t="str">
        <f t="shared" si="222"/>
        <v>Abril 1 de 2022</v>
      </c>
      <c r="D2881" s="3">
        <v>3756.03</v>
      </c>
      <c r="E2881" s="3">
        <v>7.8800000000001091</v>
      </c>
      <c r="F2881" t="str">
        <f t="shared" si="223"/>
        <v>2022</v>
      </c>
      <c r="G2881" t="str">
        <f t="shared" si="220"/>
        <v>Abril</v>
      </c>
      <c r="H2881" t="str">
        <f t="shared" si="224"/>
        <v>1</v>
      </c>
    </row>
  </sheetData>
  <autoFilter ref="B1:H2881" xr:uid="{6DF6948A-5979-48BB-A6A5-E09A449BA91A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6DF5-B296-4D72-9C76-31491EED21E6}">
  <dimension ref="A1:O2334"/>
  <sheetViews>
    <sheetView workbookViewId="0">
      <pane ySplit="1" topLeftCell="A2312" activePane="bottomLeft" state="frozen"/>
      <selection pane="bottomLeft" activeCell="P2318" sqref="P2318"/>
    </sheetView>
  </sheetViews>
  <sheetFormatPr baseColWidth="10" defaultColWidth="8.88671875" defaultRowHeight="14.4" outlineLevelCol="1" x14ac:dyDescent="0.3"/>
  <cols>
    <col min="1" max="1" width="28.6640625" bestFit="1" customWidth="1"/>
    <col min="2" max="2" width="14.109375" hidden="1" customWidth="1" outlineLevel="1"/>
    <col min="3" max="3" width="8.88671875" collapsed="1"/>
    <col min="7" max="7" width="17.6640625" bestFit="1" customWidth="1"/>
    <col min="8" max="9" width="8.88671875" hidden="1" customWidth="1" outlineLevel="1"/>
    <col min="10" max="10" width="16.44140625" customWidth="1" collapsed="1"/>
    <col min="11" max="11" width="15.5546875" hidden="1" customWidth="1" outlineLevel="1"/>
    <col min="12" max="14" width="12.6640625" hidden="1" customWidth="1" outlineLevel="1"/>
    <col min="15" max="15" width="12.88671875" bestFit="1" customWidth="1" collapsed="1"/>
  </cols>
  <sheetData>
    <row r="1" spans="1:14" ht="28.8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5263</v>
      </c>
      <c r="I1" t="s">
        <v>423</v>
      </c>
      <c r="J1" t="s">
        <v>5264</v>
      </c>
      <c r="K1" t="s">
        <v>5262</v>
      </c>
    </row>
    <row r="2" spans="1:14" x14ac:dyDescent="0.3">
      <c r="A2" s="1" t="s">
        <v>427</v>
      </c>
      <c r="B2" s="1" t="str">
        <f>MID(A2,FIND(",",A2,1)+2,LEN(A2)-FIND(",",A2,1))</f>
        <v>Enero 3 de 2013</v>
      </c>
      <c r="C2" s="1" t="s">
        <v>5265</v>
      </c>
      <c r="D2" s="2">
        <v>167.5</v>
      </c>
      <c r="E2" s="1" t="s">
        <v>5266</v>
      </c>
      <c r="F2" s="3">
        <v>-1.1799410029498525</v>
      </c>
      <c r="G2" s="1" t="s">
        <v>430</v>
      </c>
      <c r="H2" s="10">
        <f>D2*2/100</f>
        <v>3.35</v>
      </c>
      <c r="I2" s="8">
        <f>VLOOKUP(B2,'TRM2'!C:D,2,0)</f>
        <v>1759.97</v>
      </c>
      <c r="J2" s="10">
        <f>H2*I2</f>
        <v>5895.8995000000004</v>
      </c>
      <c r="K2" t="e">
        <f>VLOOKUP(A2,'Cacao Nacional'!B:D,3,0)</f>
        <v>#N/A</v>
      </c>
      <c r="L2" s="22" t="str">
        <f>MID(A2,FIND(" ",A2,1)+1,FIND(" ",A2,FIND(" ",A2,1)+1)-FIND(" ",A2,1)-1)</f>
        <v>Enero</v>
      </c>
      <c r="M2" s="22" t="str">
        <f>RIGHT(A2,4)</f>
        <v>2013</v>
      </c>
      <c r="N2" s="22" t="str">
        <f>_xlfn.CONCAT(L2," de ",M2)</f>
        <v>Enero de 2013</v>
      </c>
    </row>
    <row r="3" spans="1:14" x14ac:dyDescent="0.3">
      <c r="A3" s="1" t="s">
        <v>431</v>
      </c>
      <c r="B3" s="1" t="str">
        <f t="shared" ref="B3:B66" si="0">MID(A3,FIND(",",A3,1)+2,LEN(A3)-FIND(",",A3,1))</f>
        <v>Enero 4 de 2013</v>
      </c>
      <c r="C3" s="1" t="s">
        <v>5265</v>
      </c>
      <c r="D3" s="2">
        <v>168.25</v>
      </c>
      <c r="E3" s="1" t="s">
        <v>5266</v>
      </c>
      <c r="F3" s="3">
        <v>0.44776119402985076</v>
      </c>
      <c r="G3" s="1" t="s">
        <v>430</v>
      </c>
      <c r="H3" s="10">
        <f t="shared" ref="H3:H66" si="1">D3*2/100</f>
        <v>3.3650000000000002</v>
      </c>
      <c r="I3" s="8">
        <f>VLOOKUP(B3,'TRM2'!C:D,2,0)</f>
        <v>1760.83</v>
      </c>
      <c r="J3" s="10">
        <f t="shared" ref="J3:J66" si="2">H3*I3</f>
        <v>5925.1929500000006</v>
      </c>
      <c r="K3" t="e">
        <f>VLOOKUP(A3,'Cacao Nacional'!B:D,3,0)</f>
        <v>#N/A</v>
      </c>
      <c r="L3" s="22" t="str">
        <f t="shared" ref="L3:L66" si="3">MID(A3,FIND(" ",A3,1)+1,FIND(" ",A3,FIND(" ",A3,1)+1)-FIND(" ",A3,1)-1)</f>
        <v>Enero</v>
      </c>
      <c r="M3" s="22" t="str">
        <f t="shared" ref="M3:M66" si="4">RIGHT(A3,4)</f>
        <v>2013</v>
      </c>
      <c r="N3" s="22" t="str">
        <f t="shared" ref="N3:N66" si="5">_xlfn.CONCAT(L3," de ",M3)</f>
        <v>Enero de 2013</v>
      </c>
    </row>
    <row r="4" spans="1:14" x14ac:dyDescent="0.3">
      <c r="A4" s="1" t="s">
        <v>432</v>
      </c>
      <c r="B4" s="1" t="str">
        <f t="shared" si="0"/>
        <v>Enero 7 de 2013</v>
      </c>
      <c r="C4" s="1" t="s">
        <v>5265</v>
      </c>
      <c r="D4" s="2">
        <v>167.25</v>
      </c>
      <c r="E4" s="1" t="s">
        <v>5266</v>
      </c>
      <c r="F4" s="3">
        <v>-0.59435364041604755</v>
      </c>
      <c r="G4" s="1" t="s">
        <v>430</v>
      </c>
      <c r="H4" s="10">
        <f t="shared" si="1"/>
        <v>3.3450000000000002</v>
      </c>
      <c r="I4" s="8" t="e">
        <f>VLOOKUP(B4,'TRM2'!C:D,2,0)</f>
        <v>#N/A</v>
      </c>
      <c r="J4" s="10" t="e">
        <f t="shared" si="2"/>
        <v>#N/A</v>
      </c>
      <c r="K4" t="e">
        <f>VLOOKUP(A4,'Cacao Nacional'!B:D,3,0)</f>
        <v>#N/A</v>
      </c>
      <c r="L4" s="22" t="str">
        <f t="shared" si="3"/>
        <v>Enero</v>
      </c>
      <c r="M4" s="22" t="str">
        <f t="shared" si="4"/>
        <v>2013</v>
      </c>
      <c r="N4" s="22" t="str">
        <f t="shared" si="5"/>
        <v>Enero de 2013</v>
      </c>
    </row>
    <row r="5" spans="1:14" x14ac:dyDescent="0.3">
      <c r="A5" s="1" t="s">
        <v>433</v>
      </c>
      <c r="B5" s="1" t="str">
        <f t="shared" si="0"/>
        <v>Enero 8 de 2013</v>
      </c>
      <c r="C5" s="1" t="s">
        <v>5265</v>
      </c>
      <c r="D5" s="2">
        <v>168.25</v>
      </c>
      <c r="E5" s="1" t="s">
        <v>5266</v>
      </c>
      <c r="F5" s="3">
        <v>0.59790732436472349</v>
      </c>
      <c r="G5" s="1" t="s">
        <v>430</v>
      </c>
      <c r="H5" s="10">
        <f t="shared" si="1"/>
        <v>3.3650000000000002</v>
      </c>
      <c r="I5" s="8">
        <f>VLOOKUP(B5,'TRM2'!C:D,2,0)</f>
        <v>1767.54</v>
      </c>
      <c r="J5" s="10">
        <f t="shared" si="2"/>
        <v>5947.7721000000001</v>
      </c>
      <c r="K5" t="e">
        <f>VLOOKUP(A5,'Cacao Nacional'!B:D,3,0)</f>
        <v>#N/A</v>
      </c>
      <c r="L5" s="22" t="str">
        <f t="shared" si="3"/>
        <v>Enero</v>
      </c>
      <c r="M5" s="22" t="str">
        <f t="shared" si="4"/>
        <v>2013</v>
      </c>
      <c r="N5" s="22" t="str">
        <f t="shared" si="5"/>
        <v>Enero de 2013</v>
      </c>
    </row>
    <row r="6" spans="1:14" x14ac:dyDescent="0.3">
      <c r="A6" s="1" t="s">
        <v>434</v>
      </c>
      <c r="B6" s="1" t="str">
        <f t="shared" si="0"/>
        <v>Enero 9 de 2013</v>
      </c>
      <c r="C6" s="1" t="s">
        <v>5265</v>
      </c>
      <c r="D6" s="2">
        <v>169</v>
      </c>
      <c r="E6" s="1" t="s">
        <v>5266</v>
      </c>
      <c r="F6" s="3">
        <v>0.44576523031203563</v>
      </c>
      <c r="G6" s="1" t="s">
        <v>430</v>
      </c>
      <c r="H6" s="10">
        <f t="shared" si="1"/>
        <v>3.38</v>
      </c>
      <c r="I6" s="8">
        <f>VLOOKUP(B6,'TRM2'!C:D,2,0)</f>
        <v>1771.31</v>
      </c>
      <c r="J6" s="10">
        <f t="shared" si="2"/>
        <v>5987.0277999999998</v>
      </c>
      <c r="K6" t="e">
        <f>VLOOKUP(A6,'Cacao Nacional'!B:D,3,0)</f>
        <v>#N/A</v>
      </c>
      <c r="L6" s="22" t="str">
        <f t="shared" si="3"/>
        <v>Enero</v>
      </c>
      <c r="M6" s="22" t="str">
        <f t="shared" si="4"/>
        <v>2013</v>
      </c>
      <c r="N6" s="22" t="str">
        <f t="shared" si="5"/>
        <v>Enero de 2013</v>
      </c>
    </row>
    <row r="7" spans="1:14" x14ac:dyDescent="0.3">
      <c r="A7" s="1" t="s">
        <v>435</v>
      </c>
      <c r="B7" s="1" t="str">
        <f t="shared" si="0"/>
        <v>Enero 10 de 2013</v>
      </c>
      <c r="C7" s="1" t="s">
        <v>5265</v>
      </c>
      <c r="D7" s="2">
        <v>170.75</v>
      </c>
      <c r="E7" s="1" t="s">
        <v>5266</v>
      </c>
      <c r="F7" s="3">
        <v>1.0355029585798818</v>
      </c>
      <c r="G7" s="1" t="s">
        <v>430</v>
      </c>
      <c r="H7" s="10">
        <f t="shared" si="1"/>
        <v>3.415</v>
      </c>
      <c r="I7" s="8" t="e">
        <f>VLOOKUP(B7,'TRM2'!C:D,2,0)</f>
        <v>#N/A</v>
      </c>
      <c r="J7" s="10" t="e">
        <f t="shared" si="2"/>
        <v>#N/A</v>
      </c>
      <c r="K7" t="e">
        <f>VLOOKUP(A7,'Cacao Nacional'!B:D,3,0)</f>
        <v>#N/A</v>
      </c>
      <c r="L7" s="22" t="str">
        <f t="shared" si="3"/>
        <v>Enero</v>
      </c>
      <c r="M7" s="22" t="str">
        <f t="shared" si="4"/>
        <v>2013</v>
      </c>
      <c r="N7" s="22" t="str">
        <f t="shared" si="5"/>
        <v>Enero de 2013</v>
      </c>
    </row>
    <row r="8" spans="1:14" x14ac:dyDescent="0.3">
      <c r="A8" s="1" t="s">
        <v>436</v>
      </c>
      <c r="B8" s="1" t="str">
        <f t="shared" si="0"/>
        <v>Enero 11 de 2013</v>
      </c>
      <c r="C8" s="1" t="s">
        <v>5265</v>
      </c>
      <c r="D8" s="2">
        <v>173.25</v>
      </c>
      <c r="E8" s="1" t="s">
        <v>5266</v>
      </c>
      <c r="F8" s="3">
        <v>1.4641288433382138</v>
      </c>
      <c r="G8" s="1" t="s">
        <v>430</v>
      </c>
      <c r="H8" s="10">
        <f t="shared" si="1"/>
        <v>3.4649999999999999</v>
      </c>
      <c r="I8" s="8">
        <f>VLOOKUP(B8,'TRM2'!C:D,2,0)</f>
        <v>1761.5</v>
      </c>
      <c r="J8" s="10">
        <f t="shared" si="2"/>
        <v>6103.5974999999999</v>
      </c>
      <c r="K8" t="e">
        <f>VLOOKUP(A8,'Cacao Nacional'!B:D,3,0)</f>
        <v>#N/A</v>
      </c>
      <c r="L8" s="22" t="str">
        <f t="shared" si="3"/>
        <v>Enero</v>
      </c>
      <c r="M8" s="22" t="str">
        <f t="shared" si="4"/>
        <v>2013</v>
      </c>
      <c r="N8" s="22" t="str">
        <f t="shared" si="5"/>
        <v>Enero de 2013</v>
      </c>
    </row>
    <row r="9" spans="1:14" x14ac:dyDescent="0.3">
      <c r="A9" s="1" t="s">
        <v>437</v>
      </c>
      <c r="B9" s="1" t="str">
        <f t="shared" si="0"/>
        <v>Enero 14 de 2013</v>
      </c>
      <c r="C9" s="1" t="s">
        <v>5265</v>
      </c>
      <c r="D9" s="2">
        <v>174.25</v>
      </c>
      <c r="E9" s="1" t="s">
        <v>5266</v>
      </c>
      <c r="F9" s="3">
        <v>0.57720057720057716</v>
      </c>
      <c r="G9" s="1" t="s">
        <v>430</v>
      </c>
      <c r="H9" s="10">
        <f t="shared" si="1"/>
        <v>3.4849999999999999</v>
      </c>
      <c r="I9" s="8">
        <f>VLOOKUP(B9,'TRM2'!C:D,2,0)</f>
        <v>1762.38</v>
      </c>
      <c r="J9" s="10">
        <f t="shared" si="2"/>
        <v>6141.8942999999999</v>
      </c>
      <c r="K9" t="e">
        <f>VLOOKUP(A9,'Cacao Nacional'!B:D,3,0)</f>
        <v>#N/A</v>
      </c>
      <c r="L9" s="22" t="str">
        <f t="shared" si="3"/>
        <v>Enero</v>
      </c>
      <c r="M9" s="22" t="str">
        <f t="shared" si="4"/>
        <v>2013</v>
      </c>
      <c r="N9" s="22" t="str">
        <f t="shared" si="5"/>
        <v>Enero de 2013</v>
      </c>
    </row>
    <row r="10" spans="1:14" x14ac:dyDescent="0.3">
      <c r="A10" s="1" t="s">
        <v>438</v>
      </c>
      <c r="B10" s="1" t="str">
        <f t="shared" si="0"/>
        <v>Enero 15 de 2013</v>
      </c>
      <c r="C10" s="1" t="s">
        <v>5265</v>
      </c>
      <c r="D10" s="2">
        <v>173.5</v>
      </c>
      <c r="E10" s="1" t="s">
        <v>5266</v>
      </c>
      <c r="F10" s="3">
        <v>-0.43041606886657102</v>
      </c>
      <c r="G10" s="1" t="s">
        <v>430</v>
      </c>
      <c r="H10" s="10">
        <f t="shared" si="1"/>
        <v>3.47</v>
      </c>
      <c r="I10" s="8" t="e">
        <f>VLOOKUP(B10,'TRM2'!C:D,2,0)</f>
        <v>#N/A</v>
      </c>
      <c r="J10" s="10" t="e">
        <f t="shared" si="2"/>
        <v>#N/A</v>
      </c>
      <c r="K10" t="e">
        <f>VLOOKUP(A10,'Cacao Nacional'!B:D,3,0)</f>
        <v>#N/A</v>
      </c>
      <c r="L10" s="22" t="str">
        <f t="shared" si="3"/>
        <v>Enero</v>
      </c>
      <c r="M10" s="22" t="str">
        <f t="shared" si="4"/>
        <v>2013</v>
      </c>
      <c r="N10" s="22" t="str">
        <f t="shared" si="5"/>
        <v>Enero de 2013</v>
      </c>
    </row>
    <row r="11" spans="1:14" x14ac:dyDescent="0.3">
      <c r="A11" s="1" t="s">
        <v>439</v>
      </c>
      <c r="B11" s="1" t="str">
        <f t="shared" si="0"/>
        <v>Enero 16 de 2013</v>
      </c>
      <c r="C11" s="1" t="s">
        <v>5265</v>
      </c>
      <c r="D11" s="2">
        <v>174</v>
      </c>
      <c r="E11" s="1" t="s">
        <v>5266</v>
      </c>
      <c r="F11" s="3">
        <v>0.28818443804034583</v>
      </c>
      <c r="G11" s="1" t="s">
        <v>430</v>
      </c>
      <c r="H11" s="10">
        <f t="shared" si="1"/>
        <v>3.48</v>
      </c>
      <c r="I11" s="8">
        <f>VLOOKUP(B11,'TRM2'!C:D,2,0)</f>
        <v>1769.88</v>
      </c>
      <c r="J11" s="10">
        <f t="shared" si="2"/>
        <v>6159.1824000000006</v>
      </c>
      <c r="K11" t="e">
        <f>VLOOKUP(A11,'Cacao Nacional'!B:D,3,0)</f>
        <v>#N/A</v>
      </c>
      <c r="L11" s="22" t="str">
        <f t="shared" si="3"/>
        <v>Enero</v>
      </c>
      <c r="M11" s="22" t="str">
        <f t="shared" si="4"/>
        <v>2013</v>
      </c>
      <c r="N11" s="22" t="str">
        <f t="shared" si="5"/>
        <v>Enero de 2013</v>
      </c>
    </row>
    <row r="12" spans="1:14" x14ac:dyDescent="0.3">
      <c r="A12" s="1" t="s">
        <v>440</v>
      </c>
      <c r="B12" s="1" t="str">
        <f t="shared" si="0"/>
        <v>Enero 17 de 2013</v>
      </c>
      <c r="C12" s="1" t="s">
        <v>5265</v>
      </c>
      <c r="D12" s="2">
        <v>175.5</v>
      </c>
      <c r="E12" s="1" t="s">
        <v>5266</v>
      </c>
      <c r="F12" s="3">
        <v>0.86206896551724133</v>
      </c>
      <c r="G12" s="1" t="s">
        <v>430</v>
      </c>
      <c r="H12" s="10">
        <f t="shared" si="1"/>
        <v>3.51</v>
      </c>
      <c r="I12" s="8">
        <f>VLOOKUP(B12,'TRM2'!C:D,2,0)</f>
        <v>1775.15</v>
      </c>
      <c r="J12" s="10">
        <f t="shared" si="2"/>
        <v>6230.7764999999999</v>
      </c>
      <c r="K12" t="e">
        <f>VLOOKUP(A12,'Cacao Nacional'!B:D,3,0)</f>
        <v>#N/A</v>
      </c>
      <c r="L12" s="22" t="str">
        <f t="shared" si="3"/>
        <v>Enero</v>
      </c>
      <c r="M12" s="22" t="str">
        <f t="shared" si="4"/>
        <v>2013</v>
      </c>
      <c r="N12" s="22" t="str">
        <f t="shared" si="5"/>
        <v>Enero de 2013</v>
      </c>
    </row>
    <row r="13" spans="1:14" x14ac:dyDescent="0.3">
      <c r="A13" s="1" t="s">
        <v>441</v>
      </c>
      <c r="B13" s="1" t="str">
        <f t="shared" si="0"/>
        <v>Enero 18 de 2013</v>
      </c>
      <c r="C13" s="1" t="s">
        <v>5265</v>
      </c>
      <c r="D13" s="2">
        <v>176.25</v>
      </c>
      <c r="E13" s="1" t="s">
        <v>5266</v>
      </c>
      <c r="F13" s="3">
        <v>0.42735042735042739</v>
      </c>
      <c r="G13" s="1" t="s">
        <v>430</v>
      </c>
      <c r="H13" s="10">
        <f t="shared" si="1"/>
        <v>3.5249999999999999</v>
      </c>
      <c r="I13" s="8" t="e">
        <f>VLOOKUP(B13,'TRM2'!C:D,2,0)</f>
        <v>#N/A</v>
      </c>
      <c r="J13" s="10" t="e">
        <f t="shared" si="2"/>
        <v>#N/A</v>
      </c>
      <c r="K13" t="e">
        <f>VLOOKUP(A13,'Cacao Nacional'!B:D,3,0)</f>
        <v>#N/A</v>
      </c>
      <c r="L13" s="22" t="str">
        <f t="shared" si="3"/>
        <v>Enero</v>
      </c>
      <c r="M13" s="22" t="str">
        <f t="shared" si="4"/>
        <v>2013</v>
      </c>
      <c r="N13" s="22" t="str">
        <f t="shared" si="5"/>
        <v>Enero de 2013</v>
      </c>
    </row>
    <row r="14" spans="1:14" x14ac:dyDescent="0.3">
      <c r="A14" s="1" t="s">
        <v>443</v>
      </c>
      <c r="B14" s="1" t="str">
        <f t="shared" si="0"/>
        <v>Enero 22 de 2013</v>
      </c>
      <c r="C14" s="1" t="s">
        <v>5265</v>
      </c>
      <c r="D14" s="2">
        <v>169.5</v>
      </c>
      <c r="E14" s="1" t="s">
        <v>5266</v>
      </c>
      <c r="F14" s="3">
        <v>-3.8297872340425529</v>
      </c>
      <c r="G14" s="1" t="s">
        <v>430</v>
      </c>
      <c r="H14" s="10">
        <f t="shared" si="1"/>
        <v>3.39</v>
      </c>
      <c r="I14" s="8">
        <f>VLOOKUP(B14,'TRM2'!C:D,2,0)</f>
        <v>1767.74</v>
      </c>
      <c r="J14" s="10">
        <f t="shared" si="2"/>
        <v>5992.6386000000002</v>
      </c>
      <c r="K14" t="e">
        <f>VLOOKUP(A14,'Cacao Nacional'!B:D,3,0)</f>
        <v>#N/A</v>
      </c>
      <c r="L14" s="22" t="str">
        <f t="shared" si="3"/>
        <v>Enero</v>
      </c>
      <c r="M14" s="22" t="str">
        <f t="shared" si="4"/>
        <v>2013</v>
      </c>
      <c r="N14" s="22" t="str">
        <f t="shared" si="5"/>
        <v>Enero de 2013</v>
      </c>
    </row>
    <row r="15" spans="1:14" x14ac:dyDescent="0.3">
      <c r="A15" s="1" t="s">
        <v>444</v>
      </c>
      <c r="B15" s="1" t="str">
        <f t="shared" si="0"/>
        <v>Enero 23 de 2013</v>
      </c>
      <c r="C15" s="1" t="s">
        <v>5265</v>
      </c>
      <c r="D15" s="2">
        <v>171.5</v>
      </c>
      <c r="E15" s="1" t="s">
        <v>5266</v>
      </c>
      <c r="F15" s="3">
        <v>1.1799410029498525</v>
      </c>
      <c r="G15" s="1" t="s">
        <v>430</v>
      </c>
      <c r="H15" s="10">
        <f t="shared" si="1"/>
        <v>3.43</v>
      </c>
      <c r="I15" s="8">
        <f>VLOOKUP(B15,'TRM2'!C:D,2,0)</f>
        <v>1776.96</v>
      </c>
      <c r="J15" s="10">
        <f t="shared" si="2"/>
        <v>6094.9728000000005</v>
      </c>
      <c r="K15" t="e">
        <f>VLOOKUP(A15,'Cacao Nacional'!B:D,3,0)</f>
        <v>#N/A</v>
      </c>
      <c r="L15" s="22" t="str">
        <f t="shared" si="3"/>
        <v>Enero</v>
      </c>
      <c r="M15" s="22" t="str">
        <f t="shared" si="4"/>
        <v>2013</v>
      </c>
      <c r="N15" s="22" t="str">
        <f t="shared" si="5"/>
        <v>Enero de 2013</v>
      </c>
    </row>
    <row r="16" spans="1:14" x14ac:dyDescent="0.3">
      <c r="A16" s="1" t="s">
        <v>445</v>
      </c>
      <c r="B16" s="1" t="str">
        <f t="shared" si="0"/>
        <v>Enero 24 de 2013</v>
      </c>
      <c r="C16" s="1" t="s">
        <v>5265</v>
      </c>
      <c r="D16" s="2">
        <v>168.5</v>
      </c>
      <c r="E16" s="1" t="s">
        <v>5266</v>
      </c>
      <c r="F16" s="3">
        <v>-1.749271137026239</v>
      </c>
      <c r="G16" s="1" t="s">
        <v>430</v>
      </c>
      <c r="H16" s="10">
        <f t="shared" si="1"/>
        <v>3.37</v>
      </c>
      <c r="I16" s="8">
        <f>VLOOKUP(B16,'TRM2'!C:D,2,0)</f>
        <v>1778.69</v>
      </c>
      <c r="J16" s="10">
        <f t="shared" si="2"/>
        <v>5994.1853000000001</v>
      </c>
      <c r="K16" t="e">
        <f>VLOOKUP(A16,'Cacao Nacional'!B:D,3,0)</f>
        <v>#N/A</v>
      </c>
      <c r="L16" s="22" t="str">
        <f t="shared" si="3"/>
        <v>Enero</v>
      </c>
      <c r="M16" s="22" t="str">
        <f t="shared" si="4"/>
        <v>2013</v>
      </c>
      <c r="N16" s="22" t="str">
        <f t="shared" si="5"/>
        <v>Enero de 2013</v>
      </c>
    </row>
    <row r="17" spans="1:14" x14ac:dyDescent="0.3">
      <c r="A17" s="1" t="s">
        <v>446</v>
      </c>
      <c r="B17" s="1" t="str">
        <f t="shared" si="0"/>
        <v>Enero 25 de 2013</v>
      </c>
      <c r="C17" s="1" t="s">
        <v>5265</v>
      </c>
      <c r="D17" s="2">
        <v>169.25</v>
      </c>
      <c r="E17" s="1" t="s">
        <v>5266</v>
      </c>
      <c r="F17" s="3">
        <v>0.44510385756676557</v>
      </c>
      <c r="G17" s="1" t="s">
        <v>430</v>
      </c>
      <c r="H17" s="10">
        <f t="shared" si="1"/>
        <v>3.3849999999999998</v>
      </c>
      <c r="I17" s="8">
        <f>VLOOKUP(B17,'TRM2'!C:D,2,0)</f>
        <v>1779.73</v>
      </c>
      <c r="J17" s="10">
        <f t="shared" si="2"/>
        <v>6024.3860500000001</v>
      </c>
      <c r="K17" t="e">
        <f>VLOOKUP(A17,'Cacao Nacional'!B:D,3,0)</f>
        <v>#N/A</v>
      </c>
      <c r="L17" s="22" t="str">
        <f t="shared" si="3"/>
        <v>Enero</v>
      </c>
      <c r="M17" s="22" t="str">
        <f t="shared" si="4"/>
        <v>2013</v>
      </c>
      <c r="N17" s="22" t="str">
        <f t="shared" si="5"/>
        <v>Enero de 2013</v>
      </c>
    </row>
    <row r="18" spans="1:14" x14ac:dyDescent="0.3">
      <c r="A18" s="1" t="s">
        <v>447</v>
      </c>
      <c r="B18" s="1" t="str">
        <f t="shared" si="0"/>
        <v>Enero 28 de 2013</v>
      </c>
      <c r="C18" s="1" t="s">
        <v>5265</v>
      </c>
      <c r="D18" s="2">
        <v>170</v>
      </c>
      <c r="E18" s="1" t="s">
        <v>5266</v>
      </c>
      <c r="F18" s="3">
        <v>0.44313146233382572</v>
      </c>
      <c r="G18" s="1" t="s">
        <v>430</v>
      </c>
      <c r="H18" s="10">
        <f t="shared" si="1"/>
        <v>3.4</v>
      </c>
      <c r="I18" s="8">
        <f>VLOOKUP(B18,'TRM2'!C:D,2,0)</f>
        <v>1779.25</v>
      </c>
      <c r="J18" s="10">
        <f t="shared" si="2"/>
        <v>6049.45</v>
      </c>
      <c r="K18" t="e">
        <f>VLOOKUP(A18,'Cacao Nacional'!B:D,3,0)</f>
        <v>#N/A</v>
      </c>
      <c r="L18" s="22" t="str">
        <f t="shared" si="3"/>
        <v>Enero</v>
      </c>
      <c r="M18" s="22" t="str">
        <f t="shared" si="4"/>
        <v>2013</v>
      </c>
      <c r="N18" s="22" t="str">
        <f t="shared" si="5"/>
        <v>Enero de 2013</v>
      </c>
    </row>
    <row r="19" spans="1:14" x14ac:dyDescent="0.3">
      <c r="A19" s="1" t="s">
        <v>448</v>
      </c>
      <c r="B19" s="1" t="str">
        <f t="shared" si="0"/>
        <v>Enero 29 de 2013</v>
      </c>
      <c r="C19" s="1" t="s">
        <v>5265</v>
      </c>
      <c r="D19" s="2">
        <v>170.75</v>
      </c>
      <c r="E19" s="1" t="s">
        <v>5266</v>
      </c>
      <c r="F19" s="3">
        <v>0.44117647058823528</v>
      </c>
      <c r="G19" s="1" t="s">
        <v>430</v>
      </c>
      <c r="H19" s="10">
        <f t="shared" si="1"/>
        <v>3.415</v>
      </c>
      <c r="I19" s="8">
        <f>VLOOKUP(B19,'TRM2'!C:D,2,0)</f>
        <v>1779.84</v>
      </c>
      <c r="J19" s="10">
        <f t="shared" si="2"/>
        <v>6078.1535999999996</v>
      </c>
      <c r="K19" t="e">
        <f>VLOOKUP(A19,'Cacao Nacional'!B:D,3,0)</f>
        <v>#N/A</v>
      </c>
      <c r="L19" s="22" t="str">
        <f t="shared" si="3"/>
        <v>Enero</v>
      </c>
      <c r="M19" s="22" t="str">
        <f t="shared" si="4"/>
        <v>2013</v>
      </c>
      <c r="N19" s="22" t="str">
        <f t="shared" si="5"/>
        <v>Enero de 2013</v>
      </c>
    </row>
    <row r="20" spans="1:14" x14ac:dyDescent="0.3">
      <c r="A20" s="1" t="s">
        <v>449</v>
      </c>
      <c r="B20" s="1" t="str">
        <f t="shared" si="0"/>
        <v>Enero 30 de 2013</v>
      </c>
      <c r="C20" s="1" t="s">
        <v>5265</v>
      </c>
      <c r="D20" s="2">
        <v>168.75</v>
      </c>
      <c r="E20" s="1" t="s">
        <v>5266</v>
      </c>
      <c r="F20" s="3">
        <v>-1.171303074670571</v>
      </c>
      <c r="G20" s="1" t="s">
        <v>430</v>
      </c>
      <c r="H20" s="10">
        <f t="shared" si="1"/>
        <v>3.375</v>
      </c>
      <c r="I20" s="8">
        <f>VLOOKUP(B20,'TRM2'!C:D,2,0)</f>
        <v>1776.09</v>
      </c>
      <c r="J20" s="10">
        <f t="shared" si="2"/>
        <v>5994.30375</v>
      </c>
      <c r="K20" t="e">
        <f>VLOOKUP(A20,'Cacao Nacional'!B:D,3,0)</f>
        <v>#N/A</v>
      </c>
      <c r="L20" s="22" t="str">
        <f t="shared" si="3"/>
        <v>Enero</v>
      </c>
      <c r="M20" s="22" t="str">
        <f t="shared" si="4"/>
        <v>2013</v>
      </c>
      <c r="N20" s="22" t="str">
        <f t="shared" si="5"/>
        <v>Enero de 2013</v>
      </c>
    </row>
    <row r="21" spans="1:14" x14ac:dyDescent="0.3">
      <c r="A21" s="1" t="s">
        <v>450</v>
      </c>
      <c r="B21" s="1" t="str">
        <f t="shared" si="0"/>
        <v>Enero 31 de 2013</v>
      </c>
      <c r="C21" s="1" t="s">
        <v>5265</v>
      </c>
      <c r="D21" s="2">
        <v>168</v>
      </c>
      <c r="E21" s="1" t="s">
        <v>5266</v>
      </c>
      <c r="F21" s="3">
        <v>-0.44444444444444442</v>
      </c>
      <c r="G21" s="1" t="s">
        <v>430</v>
      </c>
      <c r="H21" s="10">
        <f t="shared" si="1"/>
        <v>3.36</v>
      </c>
      <c r="I21" s="8">
        <f>VLOOKUP(B21,'TRM2'!C:D,2,0)</f>
        <v>1773.24</v>
      </c>
      <c r="J21" s="10">
        <f t="shared" si="2"/>
        <v>5958.0864000000001</v>
      </c>
      <c r="K21" t="e">
        <f>VLOOKUP(A21,'Cacao Nacional'!B:D,3,0)</f>
        <v>#N/A</v>
      </c>
      <c r="L21" s="22" t="str">
        <f t="shared" si="3"/>
        <v>Enero</v>
      </c>
      <c r="M21" s="22" t="str">
        <f t="shared" si="4"/>
        <v>2013</v>
      </c>
      <c r="N21" s="22" t="str">
        <f t="shared" si="5"/>
        <v>Enero de 2013</v>
      </c>
    </row>
    <row r="22" spans="1:14" x14ac:dyDescent="0.3">
      <c r="A22" s="1" t="s">
        <v>451</v>
      </c>
      <c r="B22" s="1" t="str">
        <f t="shared" si="0"/>
        <v>Febrero 1 de 2013</v>
      </c>
      <c r="C22" s="1" t="s">
        <v>5265</v>
      </c>
      <c r="D22" s="2">
        <v>171</v>
      </c>
      <c r="E22" s="1" t="s">
        <v>5266</v>
      </c>
      <c r="F22" s="3">
        <v>1.7857142857142856</v>
      </c>
      <c r="G22" s="1" t="s">
        <v>430</v>
      </c>
      <c r="H22" s="10">
        <f t="shared" si="1"/>
        <v>3.42</v>
      </c>
      <c r="I22" s="8">
        <f>VLOOKUP(B22,'TRM2'!C:D,2,0)</f>
        <v>1775.65</v>
      </c>
      <c r="J22" s="10">
        <f t="shared" si="2"/>
        <v>6072.723</v>
      </c>
      <c r="K22" t="e">
        <f>VLOOKUP(A22,'Cacao Nacional'!B:D,3,0)</f>
        <v>#N/A</v>
      </c>
      <c r="L22" s="22" t="str">
        <f t="shared" si="3"/>
        <v>Febrero</v>
      </c>
      <c r="M22" s="22" t="str">
        <f t="shared" si="4"/>
        <v>2013</v>
      </c>
      <c r="N22" s="22" t="str">
        <f t="shared" si="5"/>
        <v>Febrero de 2013</v>
      </c>
    </row>
    <row r="23" spans="1:14" x14ac:dyDescent="0.3">
      <c r="A23" s="1" t="s">
        <v>452</v>
      </c>
      <c r="B23" s="1" t="str">
        <f t="shared" si="0"/>
        <v>Febrero 4 de 2013</v>
      </c>
      <c r="C23" s="1" t="s">
        <v>5265</v>
      </c>
      <c r="D23" s="2">
        <v>168.25</v>
      </c>
      <c r="E23" s="1" t="s">
        <v>5266</v>
      </c>
      <c r="F23" s="3">
        <v>-1.6081871345029239</v>
      </c>
      <c r="G23" s="1" t="s">
        <v>430</v>
      </c>
      <c r="H23" s="10">
        <f t="shared" si="1"/>
        <v>3.3650000000000002</v>
      </c>
      <c r="I23" s="8">
        <f>VLOOKUP(B23,'TRM2'!C:D,2,0)</f>
        <v>1775.65</v>
      </c>
      <c r="J23" s="10">
        <f t="shared" si="2"/>
        <v>5975.0622500000009</v>
      </c>
      <c r="K23" t="e">
        <f>VLOOKUP(A23,'Cacao Nacional'!B:D,3,0)</f>
        <v>#N/A</v>
      </c>
      <c r="L23" s="22" t="str">
        <f t="shared" si="3"/>
        <v>Febrero</v>
      </c>
      <c r="M23" s="22" t="str">
        <f t="shared" si="4"/>
        <v>2013</v>
      </c>
      <c r="N23" s="22" t="str">
        <f t="shared" si="5"/>
        <v>Febrero de 2013</v>
      </c>
    </row>
    <row r="24" spans="1:14" x14ac:dyDescent="0.3">
      <c r="A24" s="1" t="s">
        <v>453</v>
      </c>
      <c r="B24" s="1" t="str">
        <f t="shared" si="0"/>
        <v>Febrero 5 de 2013</v>
      </c>
      <c r="C24" s="1" t="s">
        <v>5265</v>
      </c>
      <c r="D24" s="2">
        <v>168</v>
      </c>
      <c r="E24" s="1" t="s">
        <v>5266</v>
      </c>
      <c r="F24" s="3">
        <v>-0.14858841010401189</v>
      </c>
      <c r="G24" s="1" t="s">
        <v>430</v>
      </c>
      <c r="H24" s="10">
        <f t="shared" si="1"/>
        <v>3.36</v>
      </c>
      <c r="I24" s="8">
        <f>VLOOKUP(B24,'TRM2'!C:D,2,0)</f>
        <v>1785.92</v>
      </c>
      <c r="J24" s="10">
        <f t="shared" si="2"/>
        <v>6000.6912000000002</v>
      </c>
      <c r="K24" t="e">
        <f>VLOOKUP(A24,'Cacao Nacional'!B:D,3,0)</f>
        <v>#N/A</v>
      </c>
      <c r="L24" s="22" t="str">
        <f t="shared" si="3"/>
        <v>Febrero</v>
      </c>
      <c r="M24" s="22" t="str">
        <f t="shared" si="4"/>
        <v>2013</v>
      </c>
      <c r="N24" s="22" t="str">
        <f t="shared" si="5"/>
        <v>Febrero de 2013</v>
      </c>
    </row>
    <row r="25" spans="1:14" x14ac:dyDescent="0.3">
      <c r="A25" s="1" t="s">
        <v>5267</v>
      </c>
      <c r="B25" s="1" t="str">
        <f t="shared" si="0"/>
        <v>Febrero 6 de 2013</v>
      </c>
      <c r="C25" s="1" t="s">
        <v>5265</v>
      </c>
      <c r="D25" s="2">
        <v>165.25</v>
      </c>
      <c r="E25" s="1" t="s">
        <v>5266</v>
      </c>
      <c r="F25" s="3">
        <v>-1.6369047619047621</v>
      </c>
      <c r="G25" s="1" t="s">
        <v>430</v>
      </c>
      <c r="H25" s="10">
        <f t="shared" si="1"/>
        <v>3.3050000000000002</v>
      </c>
      <c r="I25" s="8">
        <f>VLOOKUP(B25,'TRM2'!C:D,2,0)</f>
        <v>1789.09</v>
      </c>
      <c r="J25" s="10">
        <f t="shared" si="2"/>
        <v>5912.9424500000005</v>
      </c>
      <c r="K25" t="e">
        <f>VLOOKUP(A25,'Cacao Nacional'!B:D,3,0)</f>
        <v>#N/A</v>
      </c>
      <c r="L25" s="22" t="str">
        <f t="shared" si="3"/>
        <v>Febrero</v>
      </c>
      <c r="M25" s="22" t="str">
        <f t="shared" si="4"/>
        <v>2013</v>
      </c>
      <c r="N25" s="22" t="str">
        <f t="shared" si="5"/>
        <v>Febrero de 2013</v>
      </c>
    </row>
    <row r="26" spans="1:14" x14ac:dyDescent="0.3">
      <c r="A26" s="1" t="s">
        <v>5268</v>
      </c>
      <c r="B26" s="1" t="str">
        <f t="shared" si="0"/>
        <v>Febrero 7 de 2013</v>
      </c>
      <c r="C26" s="1" t="s">
        <v>5265</v>
      </c>
      <c r="D26" s="2">
        <v>164.5</v>
      </c>
      <c r="E26" s="1" t="s">
        <v>5266</v>
      </c>
      <c r="F26" s="3">
        <v>-0.45385779122541603</v>
      </c>
      <c r="G26" s="1" t="s">
        <v>430</v>
      </c>
      <c r="H26" s="10">
        <f t="shared" si="1"/>
        <v>3.29</v>
      </c>
      <c r="I26" s="8">
        <f>VLOOKUP(B26,'TRM2'!C:D,2,0)</f>
        <v>1791.24</v>
      </c>
      <c r="J26" s="10">
        <f t="shared" si="2"/>
        <v>5893.1796000000004</v>
      </c>
      <c r="K26" t="e">
        <f>VLOOKUP(A26,'Cacao Nacional'!B:D,3,0)</f>
        <v>#N/A</v>
      </c>
      <c r="L26" s="22" t="str">
        <f t="shared" si="3"/>
        <v>Febrero</v>
      </c>
      <c r="M26" s="22" t="str">
        <f t="shared" si="4"/>
        <v>2013</v>
      </c>
      <c r="N26" s="22" t="str">
        <f t="shared" si="5"/>
        <v>Febrero de 2013</v>
      </c>
    </row>
    <row r="27" spans="1:14" x14ac:dyDescent="0.3">
      <c r="A27" s="1" t="s">
        <v>454</v>
      </c>
      <c r="B27" s="1" t="str">
        <f t="shared" si="0"/>
        <v>Febrero 8 de 2013</v>
      </c>
      <c r="C27" s="1" t="s">
        <v>5265</v>
      </c>
      <c r="D27" s="2">
        <v>163.25</v>
      </c>
      <c r="E27" s="1" t="s">
        <v>5266</v>
      </c>
      <c r="F27" s="3">
        <v>-0.75987841945288759</v>
      </c>
      <c r="G27" s="1" t="s">
        <v>430</v>
      </c>
      <c r="H27" s="10">
        <f t="shared" si="1"/>
        <v>3.2650000000000001</v>
      </c>
      <c r="I27" s="8">
        <f>VLOOKUP(B27,'TRM2'!C:D,2,0)</f>
        <v>1795.21</v>
      </c>
      <c r="J27" s="10">
        <f t="shared" si="2"/>
        <v>5861.3606500000005</v>
      </c>
      <c r="K27" t="e">
        <f>VLOOKUP(A27,'Cacao Nacional'!B:D,3,0)</f>
        <v>#N/A</v>
      </c>
      <c r="L27" s="22" t="str">
        <f t="shared" si="3"/>
        <v>Febrero</v>
      </c>
      <c r="M27" s="22" t="str">
        <f t="shared" si="4"/>
        <v>2013</v>
      </c>
      <c r="N27" s="22" t="str">
        <f t="shared" si="5"/>
        <v>Febrero de 2013</v>
      </c>
    </row>
    <row r="28" spans="1:14" x14ac:dyDescent="0.3">
      <c r="A28" s="1" t="s">
        <v>455</v>
      </c>
      <c r="B28" s="1" t="str">
        <f t="shared" si="0"/>
        <v>Febrero 11 de 2013</v>
      </c>
      <c r="C28" s="1" t="s">
        <v>5265</v>
      </c>
      <c r="D28" s="2">
        <v>163</v>
      </c>
      <c r="E28" s="1" t="s">
        <v>5266</v>
      </c>
      <c r="F28" s="3">
        <v>-0.15313935681470139</v>
      </c>
      <c r="G28" s="1" t="s">
        <v>430</v>
      </c>
      <c r="H28" s="10">
        <f t="shared" si="1"/>
        <v>3.26</v>
      </c>
      <c r="I28" s="8">
        <f>VLOOKUP(B28,'TRM2'!C:D,2,0)</f>
        <v>1790.61</v>
      </c>
      <c r="J28" s="10">
        <f t="shared" si="2"/>
        <v>5837.3885999999993</v>
      </c>
      <c r="K28" t="e">
        <f>VLOOKUP(A28,'Cacao Nacional'!B:D,3,0)</f>
        <v>#N/A</v>
      </c>
      <c r="L28" s="22" t="str">
        <f t="shared" si="3"/>
        <v>Febrero</v>
      </c>
      <c r="M28" s="22" t="str">
        <f t="shared" si="4"/>
        <v>2013</v>
      </c>
      <c r="N28" s="22" t="str">
        <f t="shared" si="5"/>
        <v>Febrero de 2013</v>
      </c>
    </row>
    <row r="29" spans="1:14" x14ac:dyDescent="0.3">
      <c r="A29" s="1" t="s">
        <v>456</v>
      </c>
      <c r="B29" s="1" t="str">
        <f t="shared" si="0"/>
        <v>Febrero 12 de 2013</v>
      </c>
      <c r="C29" s="1" t="s">
        <v>5265</v>
      </c>
      <c r="D29" s="2">
        <v>163.25</v>
      </c>
      <c r="E29" s="1" t="s">
        <v>5266</v>
      </c>
      <c r="F29" s="3">
        <v>0.15337423312883436</v>
      </c>
      <c r="G29" s="1" t="s">
        <v>430</v>
      </c>
      <c r="H29" s="10">
        <f t="shared" si="1"/>
        <v>3.2650000000000001</v>
      </c>
      <c r="I29" s="8">
        <f>VLOOKUP(B29,'TRM2'!C:D,2,0)</f>
        <v>1784.71</v>
      </c>
      <c r="J29" s="10">
        <f t="shared" si="2"/>
        <v>5827.0781500000003</v>
      </c>
      <c r="K29" t="e">
        <f>VLOOKUP(A29,'Cacao Nacional'!B:D,3,0)</f>
        <v>#N/A</v>
      </c>
      <c r="L29" s="22" t="str">
        <f t="shared" si="3"/>
        <v>Febrero</v>
      </c>
      <c r="M29" s="22" t="str">
        <f t="shared" si="4"/>
        <v>2013</v>
      </c>
      <c r="N29" s="22" t="str">
        <f t="shared" si="5"/>
        <v>Febrero de 2013</v>
      </c>
    </row>
    <row r="30" spans="1:14" x14ac:dyDescent="0.3">
      <c r="A30" s="1" t="s">
        <v>457</v>
      </c>
      <c r="B30" s="1" t="str">
        <f t="shared" si="0"/>
        <v>Febrero 13 de 2013</v>
      </c>
      <c r="C30" s="1" t="s">
        <v>5265</v>
      </c>
      <c r="D30" s="2">
        <v>162.5</v>
      </c>
      <c r="E30" s="1" t="s">
        <v>5266</v>
      </c>
      <c r="F30" s="3">
        <v>-0.45941807044410415</v>
      </c>
      <c r="G30" s="1" t="s">
        <v>430</v>
      </c>
      <c r="H30" s="10">
        <f t="shared" si="1"/>
        <v>3.25</v>
      </c>
      <c r="I30" s="8">
        <f>VLOOKUP(B30,'TRM2'!C:D,2,0)</f>
        <v>1783.2</v>
      </c>
      <c r="J30" s="10">
        <f t="shared" si="2"/>
        <v>5795.4000000000005</v>
      </c>
      <c r="K30" t="e">
        <f>VLOOKUP(A30,'Cacao Nacional'!B:D,3,0)</f>
        <v>#N/A</v>
      </c>
      <c r="L30" s="22" t="str">
        <f t="shared" si="3"/>
        <v>Febrero</v>
      </c>
      <c r="M30" s="22" t="str">
        <f t="shared" si="4"/>
        <v>2013</v>
      </c>
      <c r="N30" s="22" t="str">
        <f t="shared" si="5"/>
        <v>Febrero de 2013</v>
      </c>
    </row>
    <row r="31" spans="1:14" x14ac:dyDescent="0.3">
      <c r="A31" s="1" t="s">
        <v>458</v>
      </c>
      <c r="B31" s="1" t="str">
        <f t="shared" si="0"/>
        <v>Febrero 14 de 2013</v>
      </c>
      <c r="C31" s="1" t="s">
        <v>5265</v>
      </c>
      <c r="D31" s="2">
        <v>161.75</v>
      </c>
      <c r="E31" s="1" t="s">
        <v>5266</v>
      </c>
      <c r="F31" s="3">
        <v>-0.46153846153846156</v>
      </c>
      <c r="G31" s="1" t="s">
        <v>430</v>
      </c>
      <c r="H31" s="10">
        <f t="shared" si="1"/>
        <v>3.2349999999999999</v>
      </c>
      <c r="I31" s="8">
        <f>VLOOKUP(B31,'TRM2'!C:D,2,0)</f>
        <v>1777.72</v>
      </c>
      <c r="J31" s="10">
        <f t="shared" si="2"/>
        <v>5750.9241999999995</v>
      </c>
      <c r="K31" t="e">
        <f>VLOOKUP(A31,'Cacao Nacional'!B:D,3,0)</f>
        <v>#N/A</v>
      </c>
      <c r="L31" s="22" t="str">
        <f t="shared" si="3"/>
        <v>Febrero</v>
      </c>
      <c r="M31" s="22" t="str">
        <f t="shared" si="4"/>
        <v>2013</v>
      </c>
      <c r="N31" s="22" t="str">
        <f t="shared" si="5"/>
        <v>Febrero de 2013</v>
      </c>
    </row>
    <row r="32" spans="1:14" x14ac:dyDescent="0.3">
      <c r="A32" s="1" t="s">
        <v>459</v>
      </c>
      <c r="B32" s="1" t="str">
        <f t="shared" si="0"/>
        <v>Febrero 15 de 2013</v>
      </c>
      <c r="C32" s="1" t="s">
        <v>5265</v>
      </c>
      <c r="D32" s="2">
        <v>162.25</v>
      </c>
      <c r="E32" s="1" t="s">
        <v>5266</v>
      </c>
      <c r="F32" s="3">
        <v>0.30911901081916537</v>
      </c>
      <c r="G32" s="1" t="s">
        <v>430</v>
      </c>
      <c r="H32" s="10">
        <f t="shared" si="1"/>
        <v>3.2450000000000001</v>
      </c>
      <c r="I32" s="8">
        <f>VLOOKUP(B32,'TRM2'!C:D,2,0)</f>
        <v>1783.19</v>
      </c>
      <c r="J32" s="10">
        <f t="shared" si="2"/>
        <v>5786.4515500000007</v>
      </c>
      <c r="K32" t="e">
        <f>VLOOKUP(A32,'Cacao Nacional'!B:D,3,0)</f>
        <v>#N/A</v>
      </c>
      <c r="L32" s="22" t="str">
        <f t="shared" si="3"/>
        <v>Febrero</v>
      </c>
      <c r="M32" s="22" t="str">
        <f t="shared" si="4"/>
        <v>2013</v>
      </c>
      <c r="N32" s="22" t="str">
        <f t="shared" si="5"/>
        <v>Febrero de 2013</v>
      </c>
    </row>
    <row r="33" spans="1:14" x14ac:dyDescent="0.3">
      <c r="A33" s="1" t="s">
        <v>460</v>
      </c>
      <c r="B33" s="1" t="str">
        <f t="shared" si="0"/>
        <v>Febrero 19 de 2013</v>
      </c>
      <c r="C33" s="1" t="s">
        <v>5265</v>
      </c>
      <c r="D33" s="2">
        <v>161.5</v>
      </c>
      <c r="E33" s="1" t="s">
        <v>5266</v>
      </c>
      <c r="F33" s="3">
        <v>-0.46224961479198773</v>
      </c>
      <c r="G33" s="1" t="s">
        <v>430</v>
      </c>
      <c r="H33" s="10">
        <f t="shared" si="1"/>
        <v>3.23</v>
      </c>
      <c r="I33" s="8">
        <f>VLOOKUP(B33,'TRM2'!C:D,2,0)</f>
        <v>1785.41</v>
      </c>
      <c r="J33" s="10">
        <f t="shared" si="2"/>
        <v>5766.8743000000004</v>
      </c>
      <c r="K33" t="e">
        <f>VLOOKUP(A33,'Cacao Nacional'!B:D,3,0)</f>
        <v>#N/A</v>
      </c>
      <c r="L33" s="22" t="str">
        <f t="shared" si="3"/>
        <v>Febrero</v>
      </c>
      <c r="M33" s="22" t="str">
        <f t="shared" si="4"/>
        <v>2013</v>
      </c>
      <c r="N33" s="22" t="str">
        <f t="shared" si="5"/>
        <v>Febrero de 2013</v>
      </c>
    </row>
    <row r="34" spans="1:14" x14ac:dyDescent="0.3">
      <c r="A34" s="1" t="s">
        <v>461</v>
      </c>
      <c r="B34" s="1" t="str">
        <f t="shared" si="0"/>
        <v>Febrero 20 de 2013</v>
      </c>
      <c r="C34" s="1" t="s">
        <v>5265</v>
      </c>
      <c r="D34" s="2">
        <v>163.75</v>
      </c>
      <c r="E34" s="1" t="s">
        <v>5266</v>
      </c>
      <c r="F34" s="3">
        <v>1.393188854489164</v>
      </c>
      <c r="G34" s="1" t="s">
        <v>430</v>
      </c>
      <c r="H34" s="10">
        <f t="shared" si="1"/>
        <v>3.2749999999999999</v>
      </c>
      <c r="I34" s="8">
        <f>VLOOKUP(B34,'TRM2'!C:D,2,0)</f>
        <v>1794.63</v>
      </c>
      <c r="J34" s="10">
        <f t="shared" si="2"/>
        <v>5877.4132500000005</v>
      </c>
      <c r="K34" t="e">
        <f>VLOOKUP(A34,'Cacao Nacional'!B:D,3,0)</f>
        <v>#N/A</v>
      </c>
      <c r="L34" s="22" t="str">
        <f t="shared" si="3"/>
        <v>Febrero</v>
      </c>
      <c r="M34" s="22" t="str">
        <f t="shared" si="4"/>
        <v>2013</v>
      </c>
      <c r="N34" s="22" t="str">
        <f t="shared" si="5"/>
        <v>Febrero de 2013</v>
      </c>
    </row>
    <row r="35" spans="1:14" x14ac:dyDescent="0.3">
      <c r="A35" s="1" t="s">
        <v>462</v>
      </c>
      <c r="B35" s="1" t="str">
        <f t="shared" si="0"/>
        <v>Febrero 21 de 2013</v>
      </c>
      <c r="C35" s="1" t="s">
        <v>5265</v>
      </c>
      <c r="D35" s="2">
        <v>163.75</v>
      </c>
      <c r="E35" s="1" t="s">
        <v>5266</v>
      </c>
      <c r="F35" s="3">
        <v>0</v>
      </c>
      <c r="G35" s="1" t="s">
        <v>430</v>
      </c>
      <c r="H35" s="10">
        <f t="shared" si="1"/>
        <v>3.2749999999999999</v>
      </c>
      <c r="I35" s="8">
        <f>VLOOKUP(B35,'TRM2'!C:D,2,0)</f>
        <v>1791.33</v>
      </c>
      <c r="J35" s="10">
        <f t="shared" si="2"/>
        <v>5866.6057499999997</v>
      </c>
      <c r="K35" t="e">
        <f>VLOOKUP(A35,'Cacao Nacional'!B:D,3,0)</f>
        <v>#N/A</v>
      </c>
      <c r="L35" s="22" t="str">
        <f t="shared" si="3"/>
        <v>Febrero</v>
      </c>
      <c r="M35" s="22" t="str">
        <f t="shared" si="4"/>
        <v>2013</v>
      </c>
      <c r="N35" s="22" t="str">
        <f t="shared" si="5"/>
        <v>Febrero de 2013</v>
      </c>
    </row>
    <row r="36" spans="1:14" x14ac:dyDescent="0.3">
      <c r="A36" s="1" t="s">
        <v>463</v>
      </c>
      <c r="B36" s="1" t="str">
        <f t="shared" si="0"/>
        <v>Febrero 22 de 2013</v>
      </c>
      <c r="C36" s="1" t="s">
        <v>5265</v>
      </c>
      <c r="D36" s="2">
        <v>165.75</v>
      </c>
      <c r="E36" s="1" t="s">
        <v>5266</v>
      </c>
      <c r="F36" s="3">
        <v>1.2213740458015268</v>
      </c>
      <c r="G36" s="1" t="s">
        <v>430</v>
      </c>
      <c r="H36" s="10">
        <f t="shared" si="1"/>
        <v>3.3149999999999999</v>
      </c>
      <c r="I36" s="8">
        <f>VLOOKUP(B36,'TRM2'!C:D,2,0)</f>
        <v>1798.21</v>
      </c>
      <c r="J36" s="10">
        <f t="shared" si="2"/>
        <v>5961.0661499999997</v>
      </c>
      <c r="K36" t="e">
        <f>VLOOKUP(A36,'Cacao Nacional'!B:D,3,0)</f>
        <v>#N/A</v>
      </c>
      <c r="L36" s="22" t="str">
        <f t="shared" si="3"/>
        <v>Febrero</v>
      </c>
      <c r="M36" s="22" t="str">
        <f t="shared" si="4"/>
        <v>2013</v>
      </c>
      <c r="N36" s="22" t="str">
        <f t="shared" si="5"/>
        <v>Febrero de 2013</v>
      </c>
    </row>
    <row r="37" spans="1:14" x14ac:dyDescent="0.3">
      <c r="A37" s="1" t="s">
        <v>464</v>
      </c>
      <c r="B37" s="1" t="str">
        <f t="shared" si="0"/>
        <v>Febrero 25 de 2013</v>
      </c>
      <c r="C37" s="1" t="s">
        <v>5265</v>
      </c>
      <c r="D37" s="2">
        <v>165</v>
      </c>
      <c r="E37" s="1" t="s">
        <v>5266</v>
      </c>
      <c r="F37" s="3">
        <v>-0.45248868778280549</v>
      </c>
      <c r="G37" s="1" t="s">
        <v>430</v>
      </c>
      <c r="H37" s="10">
        <f t="shared" si="1"/>
        <v>3.3</v>
      </c>
      <c r="I37" s="8">
        <f>VLOOKUP(B37,'TRM2'!C:D,2,0)</f>
        <v>1800.7</v>
      </c>
      <c r="J37" s="10">
        <f t="shared" si="2"/>
        <v>5942.3099999999995</v>
      </c>
      <c r="K37" t="e">
        <f>VLOOKUP(A37,'Cacao Nacional'!B:D,3,0)</f>
        <v>#N/A</v>
      </c>
      <c r="L37" s="22" t="str">
        <f t="shared" si="3"/>
        <v>Febrero</v>
      </c>
      <c r="M37" s="22" t="str">
        <f t="shared" si="4"/>
        <v>2013</v>
      </c>
      <c r="N37" s="22" t="str">
        <f t="shared" si="5"/>
        <v>Febrero de 2013</v>
      </c>
    </row>
    <row r="38" spans="1:14" x14ac:dyDescent="0.3">
      <c r="A38" s="1" t="s">
        <v>465</v>
      </c>
      <c r="B38" s="1" t="str">
        <f t="shared" si="0"/>
        <v>Febrero 26 de 2013</v>
      </c>
      <c r="C38" s="1" t="s">
        <v>5265</v>
      </c>
      <c r="D38" s="2">
        <v>165.5</v>
      </c>
      <c r="E38" s="1" t="s">
        <v>5266</v>
      </c>
      <c r="F38" s="3">
        <v>0.30303030303030304</v>
      </c>
      <c r="G38" s="1" t="s">
        <v>430</v>
      </c>
      <c r="H38" s="10">
        <f t="shared" si="1"/>
        <v>3.31</v>
      </c>
      <c r="I38" s="8">
        <f>VLOOKUP(B38,'TRM2'!C:D,2,0)</f>
        <v>1806.11</v>
      </c>
      <c r="J38" s="10">
        <f t="shared" si="2"/>
        <v>5978.2240999999995</v>
      </c>
      <c r="K38" t="e">
        <f>VLOOKUP(A38,'Cacao Nacional'!B:D,3,0)</f>
        <v>#N/A</v>
      </c>
      <c r="L38" s="22" t="str">
        <f t="shared" si="3"/>
        <v>Febrero</v>
      </c>
      <c r="M38" s="22" t="str">
        <f t="shared" si="4"/>
        <v>2013</v>
      </c>
      <c r="N38" s="22" t="str">
        <f t="shared" si="5"/>
        <v>Febrero de 2013</v>
      </c>
    </row>
    <row r="39" spans="1:14" x14ac:dyDescent="0.3">
      <c r="A39" s="1" t="s">
        <v>466</v>
      </c>
      <c r="B39" s="1" t="str">
        <f t="shared" si="0"/>
        <v>Febrero 27 de 2013</v>
      </c>
      <c r="C39" s="1" t="s">
        <v>5265</v>
      </c>
      <c r="D39" s="2">
        <v>165.5</v>
      </c>
      <c r="E39" s="1" t="s">
        <v>5266</v>
      </c>
      <c r="F39" s="3">
        <v>0</v>
      </c>
      <c r="G39" s="1" t="s">
        <v>430</v>
      </c>
      <c r="H39" s="10">
        <f t="shared" si="1"/>
        <v>3.31</v>
      </c>
      <c r="I39" s="8">
        <f>VLOOKUP(B39,'TRM2'!C:D,2,0)</f>
        <v>1818.54</v>
      </c>
      <c r="J39" s="10">
        <f t="shared" si="2"/>
        <v>6019.3674000000001</v>
      </c>
      <c r="K39" t="e">
        <f>VLOOKUP(A39,'Cacao Nacional'!B:D,3,0)</f>
        <v>#N/A</v>
      </c>
      <c r="L39" s="22" t="str">
        <f t="shared" si="3"/>
        <v>Febrero</v>
      </c>
      <c r="M39" s="22" t="str">
        <f t="shared" si="4"/>
        <v>2013</v>
      </c>
      <c r="N39" s="22" t="str">
        <f t="shared" si="5"/>
        <v>Febrero de 2013</v>
      </c>
    </row>
    <row r="40" spans="1:14" x14ac:dyDescent="0.3">
      <c r="A40" s="1" t="s">
        <v>467</v>
      </c>
      <c r="B40" s="1" t="str">
        <f t="shared" si="0"/>
        <v>Febrero 28 de 2013</v>
      </c>
      <c r="C40" s="1" t="s">
        <v>5265</v>
      </c>
      <c r="D40" s="2">
        <v>166.25</v>
      </c>
      <c r="E40" s="1" t="s">
        <v>5266</v>
      </c>
      <c r="F40" s="3">
        <v>0.45317220543806652</v>
      </c>
      <c r="G40" s="1" t="s">
        <v>430</v>
      </c>
      <c r="H40" s="10">
        <f t="shared" si="1"/>
        <v>3.3250000000000002</v>
      </c>
      <c r="I40" s="8">
        <f>VLOOKUP(B40,'TRM2'!C:D,2,0)</f>
        <v>1816.42</v>
      </c>
      <c r="J40" s="10">
        <f t="shared" si="2"/>
        <v>6039.5965000000006</v>
      </c>
      <c r="K40" t="e">
        <f>VLOOKUP(A40,'Cacao Nacional'!B:D,3,0)</f>
        <v>#N/A</v>
      </c>
      <c r="L40" s="22" t="str">
        <f t="shared" si="3"/>
        <v>Febrero</v>
      </c>
      <c r="M40" s="22" t="str">
        <f t="shared" si="4"/>
        <v>2013</v>
      </c>
      <c r="N40" s="22" t="str">
        <f t="shared" si="5"/>
        <v>Febrero de 2013</v>
      </c>
    </row>
    <row r="41" spans="1:14" x14ac:dyDescent="0.3">
      <c r="A41" s="1" t="s">
        <v>468</v>
      </c>
      <c r="B41" s="1" t="str">
        <f t="shared" si="0"/>
        <v>Marzo 1 de 2013</v>
      </c>
      <c r="C41" s="1" t="s">
        <v>5265</v>
      </c>
      <c r="D41" s="2">
        <v>166.25</v>
      </c>
      <c r="E41" s="1" t="s">
        <v>5266</v>
      </c>
      <c r="F41" s="3">
        <v>0</v>
      </c>
      <c r="G41" s="1" t="s">
        <v>430</v>
      </c>
      <c r="H41" s="10">
        <f t="shared" si="1"/>
        <v>3.3250000000000002</v>
      </c>
      <c r="I41" s="8">
        <f>VLOOKUP(B41,'TRM2'!C:D,2,0)</f>
        <v>1814.28</v>
      </c>
      <c r="J41" s="10">
        <f t="shared" si="2"/>
        <v>6032.4810000000007</v>
      </c>
      <c r="K41" t="e">
        <f>VLOOKUP(A41,'Cacao Nacional'!B:D,3,0)</f>
        <v>#N/A</v>
      </c>
      <c r="L41" s="22" t="str">
        <f t="shared" si="3"/>
        <v>Marzo</v>
      </c>
      <c r="M41" s="22" t="str">
        <f t="shared" si="4"/>
        <v>2013</v>
      </c>
      <c r="N41" s="22" t="str">
        <f t="shared" si="5"/>
        <v>Marzo de 2013</v>
      </c>
    </row>
    <row r="42" spans="1:14" x14ac:dyDescent="0.3">
      <c r="A42" s="1" t="s">
        <v>469</v>
      </c>
      <c r="B42" s="1" t="str">
        <f t="shared" si="0"/>
        <v>Marzo 4 de 2013</v>
      </c>
      <c r="C42" s="1" t="s">
        <v>5265</v>
      </c>
      <c r="D42" s="2">
        <v>170.75</v>
      </c>
      <c r="E42" s="1" t="s">
        <v>5266</v>
      </c>
      <c r="F42" s="3">
        <v>2.7067669172932329</v>
      </c>
      <c r="G42" s="1" t="s">
        <v>430</v>
      </c>
      <c r="H42" s="10">
        <f t="shared" si="1"/>
        <v>3.415</v>
      </c>
      <c r="I42" s="8">
        <f>VLOOKUP(B42,'TRM2'!C:D,2,0)</f>
        <v>1816.48</v>
      </c>
      <c r="J42" s="10">
        <f t="shared" si="2"/>
        <v>6203.2791999999999</v>
      </c>
      <c r="K42" t="e">
        <f>VLOOKUP(A42,'Cacao Nacional'!B:D,3,0)</f>
        <v>#N/A</v>
      </c>
      <c r="L42" s="22" t="str">
        <f t="shared" si="3"/>
        <v>Marzo</v>
      </c>
      <c r="M42" s="22" t="str">
        <f t="shared" si="4"/>
        <v>2013</v>
      </c>
      <c r="N42" s="22" t="str">
        <f t="shared" si="5"/>
        <v>Marzo de 2013</v>
      </c>
    </row>
    <row r="43" spans="1:14" x14ac:dyDescent="0.3">
      <c r="A43" s="1" t="s">
        <v>470</v>
      </c>
      <c r="B43" s="1" t="str">
        <f t="shared" si="0"/>
        <v>Marzo 5 de 2013</v>
      </c>
      <c r="C43" s="1" t="s">
        <v>5265</v>
      </c>
      <c r="D43" s="2">
        <v>164.25</v>
      </c>
      <c r="E43" s="1" t="s">
        <v>5266</v>
      </c>
      <c r="F43" s="3">
        <v>-3.8067349926793561</v>
      </c>
      <c r="G43" s="1" t="s">
        <v>430</v>
      </c>
      <c r="H43" s="10">
        <f t="shared" si="1"/>
        <v>3.2850000000000001</v>
      </c>
      <c r="I43" s="8">
        <f>VLOOKUP(B43,'TRM2'!C:D,2,0)</f>
        <v>1813.53</v>
      </c>
      <c r="J43" s="10">
        <f t="shared" si="2"/>
        <v>5957.4460500000005</v>
      </c>
      <c r="K43" t="e">
        <f>VLOOKUP(A43,'Cacao Nacional'!B:D,3,0)</f>
        <v>#N/A</v>
      </c>
      <c r="L43" s="22" t="str">
        <f t="shared" si="3"/>
        <v>Marzo</v>
      </c>
      <c r="M43" s="22" t="str">
        <f t="shared" si="4"/>
        <v>2013</v>
      </c>
      <c r="N43" s="22" t="str">
        <f t="shared" si="5"/>
        <v>Marzo de 2013</v>
      </c>
    </row>
    <row r="44" spans="1:14" x14ac:dyDescent="0.3">
      <c r="A44" s="1" t="s">
        <v>471</v>
      </c>
      <c r="B44" s="1" t="str">
        <f t="shared" si="0"/>
        <v>Marzo 6 de 2013</v>
      </c>
      <c r="C44" s="1" t="s">
        <v>5265</v>
      </c>
      <c r="D44" s="2">
        <v>164.25</v>
      </c>
      <c r="E44" s="1" t="s">
        <v>5266</v>
      </c>
      <c r="F44" s="3">
        <v>0</v>
      </c>
      <c r="G44" s="1" t="s">
        <v>430</v>
      </c>
      <c r="H44" s="10">
        <f t="shared" si="1"/>
        <v>3.2850000000000001</v>
      </c>
      <c r="I44" s="8">
        <f>VLOOKUP(B44,'TRM2'!C:D,2,0)</f>
        <v>1809.65</v>
      </c>
      <c r="J44" s="10">
        <f t="shared" si="2"/>
        <v>5944.7002500000008</v>
      </c>
      <c r="K44" t="e">
        <f>VLOOKUP(A44,'Cacao Nacional'!B:D,3,0)</f>
        <v>#N/A</v>
      </c>
      <c r="L44" s="22" t="str">
        <f t="shared" si="3"/>
        <v>Marzo</v>
      </c>
      <c r="M44" s="22" t="str">
        <f t="shared" si="4"/>
        <v>2013</v>
      </c>
      <c r="N44" s="22" t="str">
        <f t="shared" si="5"/>
        <v>Marzo de 2013</v>
      </c>
    </row>
    <row r="45" spans="1:14" x14ac:dyDescent="0.3">
      <c r="A45" s="1" t="s">
        <v>472</v>
      </c>
      <c r="B45" s="1" t="str">
        <f t="shared" si="0"/>
        <v>Marzo 7 de 2013</v>
      </c>
      <c r="C45" s="1" t="s">
        <v>5265</v>
      </c>
      <c r="D45" s="2">
        <v>167</v>
      </c>
      <c r="E45" s="1" t="s">
        <v>5266</v>
      </c>
      <c r="F45" s="3">
        <v>1.6742770167427701</v>
      </c>
      <c r="G45" s="1" t="s">
        <v>430</v>
      </c>
      <c r="H45" s="10">
        <f t="shared" si="1"/>
        <v>3.34</v>
      </c>
      <c r="I45" s="8">
        <f>VLOOKUP(B45,'TRM2'!C:D,2,0)</f>
        <v>1808</v>
      </c>
      <c r="J45" s="10">
        <f t="shared" si="2"/>
        <v>6038.7199999999993</v>
      </c>
      <c r="K45" t="e">
        <f>VLOOKUP(A45,'Cacao Nacional'!B:D,3,0)</f>
        <v>#N/A</v>
      </c>
      <c r="L45" s="22" t="str">
        <f t="shared" si="3"/>
        <v>Marzo</v>
      </c>
      <c r="M45" s="22" t="str">
        <f t="shared" si="4"/>
        <v>2013</v>
      </c>
      <c r="N45" s="22" t="str">
        <f t="shared" si="5"/>
        <v>Marzo de 2013</v>
      </c>
    </row>
    <row r="46" spans="1:14" x14ac:dyDescent="0.3">
      <c r="A46" s="1" t="s">
        <v>473</v>
      </c>
      <c r="B46" s="1" t="str">
        <f t="shared" si="0"/>
        <v>Marzo 8 de 2013</v>
      </c>
      <c r="C46" s="1" t="s">
        <v>5265</v>
      </c>
      <c r="D46" s="2">
        <v>168</v>
      </c>
      <c r="E46" s="1" t="s">
        <v>5266</v>
      </c>
      <c r="F46" s="3">
        <v>0.5988023952095809</v>
      </c>
      <c r="G46" s="1" t="s">
        <v>430</v>
      </c>
      <c r="H46" s="10">
        <f t="shared" si="1"/>
        <v>3.36</v>
      </c>
      <c r="I46" s="8">
        <f>VLOOKUP(B46,'TRM2'!C:D,2,0)</f>
        <v>1803.65</v>
      </c>
      <c r="J46" s="10">
        <f t="shared" si="2"/>
        <v>6060.2640000000001</v>
      </c>
      <c r="K46" t="e">
        <f>VLOOKUP(A46,'Cacao Nacional'!B:D,3,0)</f>
        <v>#N/A</v>
      </c>
      <c r="L46" s="22" t="str">
        <f t="shared" si="3"/>
        <v>Marzo</v>
      </c>
      <c r="M46" s="22" t="str">
        <f t="shared" si="4"/>
        <v>2013</v>
      </c>
      <c r="N46" s="22" t="str">
        <f t="shared" si="5"/>
        <v>Marzo de 2013</v>
      </c>
    </row>
    <row r="47" spans="1:14" x14ac:dyDescent="0.3">
      <c r="A47" s="1" t="s">
        <v>474</v>
      </c>
      <c r="B47" s="1" t="str">
        <f t="shared" si="0"/>
        <v>Marzo 11 de 2013</v>
      </c>
      <c r="C47" s="1" t="s">
        <v>5265</v>
      </c>
      <c r="D47" s="2">
        <v>167.75</v>
      </c>
      <c r="E47" s="1" t="s">
        <v>5266</v>
      </c>
      <c r="F47" s="3">
        <v>-0.14880952380952381</v>
      </c>
      <c r="G47" s="1" t="s">
        <v>430</v>
      </c>
      <c r="H47" s="10">
        <f t="shared" si="1"/>
        <v>3.355</v>
      </c>
      <c r="I47" s="8">
        <f>VLOOKUP(B47,'TRM2'!C:D,2,0)</f>
        <v>1800.45</v>
      </c>
      <c r="J47" s="10">
        <f t="shared" si="2"/>
        <v>6040.5097500000002</v>
      </c>
      <c r="K47" t="e">
        <f>VLOOKUP(A47,'Cacao Nacional'!B:D,3,0)</f>
        <v>#N/A</v>
      </c>
      <c r="L47" s="22" t="str">
        <f t="shared" si="3"/>
        <v>Marzo</v>
      </c>
      <c r="M47" s="22" t="str">
        <f t="shared" si="4"/>
        <v>2013</v>
      </c>
      <c r="N47" s="22" t="str">
        <f t="shared" si="5"/>
        <v>Marzo de 2013</v>
      </c>
    </row>
    <row r="48" spans="1:14" x14ac:dyDescent="0.3">
      <c r="A48" s="1" t="s">
        <v>475</v>
      </c>
      <c r="B48" s="1" t="str">
        <f t="shared" si="0"/>
        <v>Marzo 12 de 2013</v>
      </c>
      <c r="C48" s="1" t="s">
        <v>5265</v>
      </c>
      <c r="D48" s="2">
        <v>166.25</v>
      </c>
      <c r="E48" s="1" t="s">
        <v>5266</v>
      </c>
      <c r="F48" s="3">
        <v>-0.89418777943368111</v>
      </c>
      <c r="G48" s="1" t="s">
        <v>430</v>
      </c>
      <c r="H48" s="10">
        <f t="shared" si="1"/>
        <v>3.3250000000000002</v>
      </c>
      <c r="I48" s="8">
        <f>VLOOKUP(B48,'TRM2'!C:D,2,0)</f>
        <v>1801.2</v>
      </c>
      <c r="J48" s="10">
        <f t="shared" si="2"/>
        <v>5988.9900000000007</v>
      </c>
      <c r="K48" t="e">
        <f>VLOOKUP(A48,'Cacao Nacional'!B:D,3,0)</f>
        <v>#N/A</v>
      </c>
      <c r="L48" s="22" t="str">
        <f t="shared" si="3"/>
        <v>Marzo</v>
      </c>
      <c r="M48" s="22" t="str">
        <f t="shared" si="4"/>
        <v>2013</v>
      </c>
      <c r="N48" s="22" t="str">
        <f t="shared" si="5"/>
        <v>Marzo de 2013</v>
      </c>
    </row>
    <row r="49" spans="1:14" x14ac:dyDescent="0.3">
      <c r="A49" s="1" t="s">
        <v>476</v>
      </c>
      <c r="B49" s="1" t="str">
        <f t="shared" si="0"/>
        <v>Marzo 13 de 2013</v>
      </c>
      <c r="C49" s="1" t="s">
        <v>5265</v>
      </c>
      <c r="D49" s="2">
        <v>164.5</v>
      </c>
      <c r="E49" s="1" t="s">
        <v>5266</v>
      </c>
      <c r="F49" s="3">
        <v>-1.0526315789473684</v>
      </c>
      <c r="G49" s="1" t="s">
        <v>430</v>
      </c>
      <c r="H49" s="10">
        <f t="shared" si="1"/>
        <v>3.29</v>
      </c>
      <c r="I49" s="8">
        <f>VLOOKUP(B49,'TRM2'!C:D,2,0)</f>
        <v>1801.64</v>
      </c>
      <c r="J49" s="10">
        <f t="shared" si="2"/>
        <v>5927.3956000000007</v>
      </c>
      <c r="K49" t="e">
        <f>VLOOKUP(A49,'Cacao Nacional'!B:D,3,0)</f>
        <v>#N/A</v>
      </c>
      <c r="L49" s="22" t="str">
        <f t="shared" si="3"/>
        <v>Marzo</v>
      </c>
      <c r="M49" s="22" t="str">
        <f t="shared" si="4"/>
        <v>2013</v>
      </c>
      <c r="N49" s="22" t="str">
        <f t="shared" si="5"/>
        <v>Marzo de 2013</v>
      </c>
    </row>
    <row r="50" spans="1:14" x14ac:dyDescent="0.3">
      <c r="A50" s="1" t="s">
        <v>477</v>
      </c>
      <c r="B50" s="1" t="str">
        <f t="shared" si="0"/>
        <v>Marzo 14 de 2013</v>
      </c>
      <c r="C50" s="1" t="s">
        <v>5265</v>
      </c>
      <c r="D50" s="2">
        <v>163.75</v>
      </c>
      <c r="E50" s="1" t="s">
        <v>5266</v>
      </c>
      <c r="F50" s="3">
        <v>-0.45592705167173248</v>
      </c>
      <c r="G50" s="1" t="s">
        <v>430</v>
      </c>
      <c r="H50" s="10">
        <f t="shared" si="1"/>
        <v>3.2749999999999999</v>
      </c>
      <c r="I50" s="8">
        <f>VLOOKUP(B50,'TRM2'!C:D,2,0)</f>
        <v>1798.56</v>
      </c>
      <c r="J50" s="10">
        <f t="shared" si="2"/>
        <v>5890.2839999999997</v>
      </c>
      <c r="K50" t="e">
        <f>VLOOKUP(A50,'Cacao Nacional'!B:D,3,0)</f>
        <v>#N/A</v>
      </c>
      <c r="L50" s="22" t="str">
        <f t="shared" si="3"/>
        <v>Marzo</v>
      </c>
      <c r="M50" s="22" t="str">
        <f t="shared" si="4"/>
        <v>2013</v>
      </c>
      <c r="N50" s="22" t="str">
        <f t="shared" si="5"/>
        <v>Marzo de 2013</v>
      </c>
    </row>
    <row r="51" spans="1:14" x14ac:dyDescent="0.3">
      <c r="A51" s="1" t="s">
        <v>478</v>
      </c>
      <c r="B51" s="1" t="str">
        <f t="shared" si="0"/>
        <v>Marzo 15 de 2013</v>
      </c>
      <c r="C51" s="1" t="s">
        <v>5265</v>
      </c>
      <c r="D51" s="2">
        <v>162.5</v>
      </c>
      <c r="E51" s="1" t="s">
        <v>5266</v>
      </c>
      <c r="F51" s="3">
        <v>-0.76335877862595414</v>
      </c>
      <c r="G51" s="1" t="s">
        <v>430</v>
      </c>
      <c r="H51" s="10">
        <f t="shared" si="1"/>
        <v>3.25</v>
      </c>
      <c r="I51" s="8">
        <f>VLOOKUP(B51,'TRM2'!C:D,2,0)</f>
        <v>1797.28</v>
      </c>
      <c r="J51" s="10">
        <f t="shared" si="2"/>
        <v>5841.16</v>
      </c>
      <c r="K51" t="e">
        <f>VLOOKUP(A51,'Cacao Nacional'!B:D,3,0)</f>
        <v>#N/A</v>
      </c>
      <c r="L51" s="22" t="str">
        <f t="shared" si="3"/>
        <v>Marzo</v>
      </c>
      <c r="M51" s="22" t="str">
        <f t="shared" si="4"/>
        <v>2013</v>
      </c>
      <c r="N51" s="22" t="str">
        <f t="shared" si="5"/>
        <v>Marzo de 2013</v>
      </c>
    </row>
    <row r="52" spans="1:14" x14ac:dyDescent="0.3">
      <c r="A52" s="1" t="s">
        <v>479</v>
      </c>
      <c r="B52" s="1" t="str">
        <f t="shared" si="0"/>
        <v>Marzo 18 de 2013</v>
      </c>
      <c r="C52" s="1" t="s">
        <v>5265</v>
      </c>
      <c r="D52" s="2">
        <v>159.25</v>
      </c>
      <c r="E52" s="1" t="s">
        <v>5266</v>
      </c>
      <c r="F52" s="3">
        <v>-2</v>
      </c>
      <c r="G52" s="1" t="s">
        <v>430</v>
      </c>
      <c r="H52" s="10">
        <f t="shared" si="1"/>
        <v>3.1850000000000001</v>
      </c>
      <c r="I52" s="8">
        <f>VLOOKUP(B52,'TRM2'!C:D,2,0)</f>
        <v>1804.06</v>
      </c>
      <c r="J52" s="10">
        <f t="shared" si="2"/>
        <v>5745.9310999999998</v>
      </c>
      <c r="K52" t="e">
        <f>VLOOKUP(A52,'Cacao Nacional'!B:D,3,0)</f>
        <v>#N/A</v>
      </c>
      <c r="L52" s="22" t="str">
        <f t="shared" si="3"/>
        <v>Marzo</v>
      </c>
      <c r="M52" s="22" t="str">
        <f t="shared" si="4"/>
        <v>2013</v>
      </c>
      <c r="N52" s="22" t="str">
        <f t="shared" si="5"/>
        <v>Marzo de 2013</v>
      </c>
    </row>
    <row r="53" spans="1:14" x14ac:dyDescent="0.3">
      <c r="A53" s="1" t="s">
        <v>480</v>
      </c>
      <c r="B53" s="1" t="str">
        <f t="shared" si="0"/>
        <v>Marzo 19 de 2013</v>
      </c>
      <c r="C53" s="1" t="s">
        <v>5265</v>
      </c>
      <c r="D53" s="2">
        <v>158</v>
      </c>
      <c r="E53" s="1" t="s">
        <v>5266</v>
      </c>
      <c r="F53" s="3">
        <v>-0.78492935635792771</v>
      </c>
      <c r="G53" s="1" t="s">
        <v>430</v>
      </c>
      <c r="H53" s="10">
        <f t="shared" si="1"/>
        <v>3.16</v>
      </c>
      <c r="I53" s="8">
        <f>VLOOKUP(B53,'TRM2'!C:D,2,0)</f>
        <v>1809.58</v>
      </c>
      <c r="J53" s="10">
        <f t="shared" si="2"/>
        <v>5718.2727999999997</v>
      </c>
      <c r="K53" t="e">
        <f>VLOOKUP(A53,'Cacao Nacional'!B:D,3,0)</f>
        <v>#N/A</v>
      </c>
      <c r="L53" s="22" t="str">
        <f t="shared" si="3"/>
        <v>Marzo</v>
      </c>
      <c r="M53" s="22" t="str">
        <f t="shared" si="4"/>
        <v>2013</v>
      </c>
      <c r="N53" s="22" t="str">
        <f t="shared" si="5"/>
        <v>Marzo de 2013</v>
      </c>
    </row>
    <row r="54" spans="1:14" x14ac:dyDescent="0.3">
      <c r="A54" s="1" t="s">
        <v>481</v>
      </c>
      <c r="B54" s="1" t="str">
        <f t="shared" si="0"/>
        <v>Marzo 20 de 2013</v>
      </c>
      <c r="C54" s="1" t="s">
        <v>5265</v>
      </c>
      <c r="D54" s="2">
        <v>158.5</v>
      </c>
      <c r="E54" s="1" t="s">
        <v>5266</v>
      </c>
      <c r="F54" s="3">
        <v>0.31645569620253167</v>
      </c>
      <c r="G54" s="1" t="s">
        <v>430</v>
      </c>
      <c r="H54" s="10">
        <f t="shared" si="1"/>
        <v>3.17</v>
      </c>
      <c r="I54" s="8">
        <f>VLOOKUP(B54,'TRM2'!C:D,2,0)</f>
        <v>1809.83</v>
      </c>
      <c r="J54" s="10">
        <f t="shared" si="2"/>
        <v>5737.1610999999994</v>
      </c>
      <c r="K54" t="e">
        <f>VLOOKUP(A54,'Cacao Nacional'!B:D,3,0)</f>
        <v>#N/A</v>
      </c>
      <c r="L54" s="22" t="str">
        <f t="shared" si="3"/>
        <v>Marzo</v>
      </c>
      <c r="M54" s="22" t="str">
        <f t="shared" si="4"/>
        <v>2013</v>
      </c>
      <c r="N54" s="22" t="str">
        <f t="shared" si="5"/>
        <v>Marzo de 2013</v>
      </c>
    </row>
    <row r="55" spans="1:14" x14ac:dyDescent="0.3">
      <c r="A55" s="1" t="s">
        <v>482</v>
      </c>
      <c r="B55" s="1" t="str">
        <f t="shared" si="0"/>
        <v>Marzo 21 de 2013</v>
      </c>
      <c r="C55" s="1" t="s">
        <v>5265</v>
      </c>
      <c r="D55" s="2">
        <v>158.5</v>
      </c>
      <c r="E55" s="1" t="s">
        <v>5266</v>
      </c>
      <c r="F55" s="3">
        <v>0</v>
      </c>
      <c r="G55" s="1" t="s">
        <v>430</v>
      </c>
      <c r="H55" s="10">
        <f t="shared" si="1"/>
        <v>3.17</v>
      </c>
      <c r="I55" s="8">
        <f>VLOOKUP(B55,'TRM2'!C:D,2,0)</f>
        <v>1812.35</v>
      </c>
      <c r="J55" s="10">
        <f t="shared" si="2"/>
        <v>5745.1494999999995</v>
      </c>
      <c r="K55" t="e">
        <f>VLOOKUP(A55,'Cacao Nacional'!B:D,3,0)</f>
        <v>#N/A</v>
      </c>
      <c r="L55" s="22" t="str">
        <f t="shared" si="3"/>
        <v>Marzo</v>
      </c>
      <c r="M55" s="22" t="str">
        <f t="shared" si="4"/>
        <v>2013</v>
      </c>
      <c r="N55" s="22" t="str">
        <f t="shared" si="5"/>
        <v>Marzo de 2013</v>
      </c>
    </row>
    <row r="56" spans="1:14" x14ac:dyDescent="0.3">
      <c r="A56" s="1" t="s">
        <v>483</v>
      </c>
      <c r="B56" s="1" t="str">
        <f t="shared" si="0"/>
        <v>Marzo 22 de 2013</v>
      </c>
      <c r="C56" s="1" t="s">
        <v>5265</v>
      </c>
      <c r="D56" s="2">
        <v>158.75</v>
      </c>
      <c r="E56" s="1" t="s">
        <v>5266</v>
      </c>
      <c r="F56" s="3">
        <v>0.15772870662460567</v>
      </c>
      <c r="G56" s="1" t="s">
        <v>430</v>
      </c>
      <c r="H56" s="10">
        <f t="shared" si="1"/>
        <v>3.1749999999999998</v>
      </c>
      <c r="I56" s="8">
        <f>VLOOKUP(B56,'TRM2'!C:D,2,0)</f>
        <v>1822.78</v>
      </c>
      <c r="J56" s="10">
        <f t="shared" si="2"/>
        <v>5787.3264999999992</v>
      </c>
      <c r="K56" t="e">
        <f>VLOOKUP(A56,'Cacao Nacional'!B:D,3,0)</f>
        <v>#N/A</v>
      </c>
      <c r="L56" s="22" t="str">
        <f t="shared" si="3"/>
        <v>Marzo</v>
      </c>
      <c r="M56" s="22" t="str">
        <f t="shared" si="4"/>
        <v>2013</v>
      </c>
      <c r="N56" s="22" t="str">
        <f t="shared" si="5"/>
        <v>Marzo de 2013</v>
      </c>
    </row>
    <row r="57" spans="1:14" x14ac:dyDescent="0.3">
      <c r="A57" s="1" t="s">
        <v>484</v>
      </c>
      <c r="B57" s="1" t="str">
        <f t="shared" si="0"/>
        <v>Marzo 26 de 2013</v>
      </c>
      <c r="C57" s="1" t="s">
        <v>5265</v>
      </c>
      <c r="D57" s="2">
        <v>163.5</v>
      </c>
      <c r="E57" s="1" t="s">
        <v>5266</v>
      </c>
      <c r="F57" s="3">
        <v>2.9921259842519685</v>
      </c>
      <c r="G57" s="1" t="s">
        <v>430</v>
      </c>
      <c r="H57" s="10">
        <f t="shared" si="1"/>
        <v>3.27</v>
      </c>
      <c r="I57" s="8">
        <f>VLOOKUP(B57,'TRM2'!C:D,2,0)</f>
        <v>1825.79</v>
      </c>
      <c r="J57" s="10">
        <f t="shared" si="2"/>
        <v>5970.3333000000002</v>
      </c>
      <c r="K57" t="e">
        <f>VLOOKUP(A57,'Cacao Nacional'!B:D,3,0)</f>
        <v>#N/A</v>
      </c>
      <c r="L57" s="22" t="str">
        <f t="shared" si="3"/>
        <v>Marzo</v>
      </c>
      <c r="M57" s="22" t="str">
        <f t="shared" si="4"/>
        <v>2013</v>
      </c>
      <c r="N57" s="22" t="str">
        <f t="shared" si="5"/>
        <v>Marzo de 2013</v>
      </c>
    </row>
    <row r="58" spans="1:14" x14ac:dyDescent="0.3">
      <c r="A58" s="1" t="s">
        <v>485</v>
      </c>
      <c r="B58" s="1" t="str">
        <f t="shared" si="0"/>
        <v>Marzo 27 de 2013</v>
      </c>
      <c r="C58" s="1" t="s">
        <v>5265</v>
      </c>
      <c r="D58" s="2">
        <v>162.5</v>
      </c>
      <c r="E58" s="1" t="s">
        <v>5266</v>
      </c>
      <c r="F58" s="3">
        <v>-0.6116207951070336</v>
      </c>
      <c r="G58" s="1" t="s">
        <v>430</v>
      </c>
      <c r="H58" s="10">
        <f t="shared" si="1"/>
        <v>3.25</v>
      </c>
      <c r="I58" s="8">
        <f>VLOOKUP(B58,'TRM2'!C:D,2,0)</f>
        <v>1828.95</v>
      </c>
      <c r="J58" s="10">
        <f t="shared" si="2"/>
        <v>5944.0875000000005</v>
      </c>
      <c r="K58" t="e">
        <f>VLOOKUP(A58,'Cacao Nacional'!B:D,3,0)</f>
        <v>#N/A</v>
      </c>
      <c r="L58" s="22" t="str">
        <f t="shared" si="3"/>
        <v>Marzo</v>
      </c>
      <c r="M58" s="22" t="str">
        <f t="shared" si="4"/>
        <v>2013</v>
      </c>
      <c r="N58" s="22" t="str">
        <f t="shared" si="5"/>
        <v>Marzo de 2013</v>
      </c>
    </row>
    <row r="59" spans="1:14" x14ac:dyDescent="0.3">
      <c r="A59" s="1" t="s">
        <v>486</v>
      </c>
      <c r="B59" s="1" t="str">
        <f t="shared" si="0"/>
        <v>Abril 1 de 2013</v>
      </c>
      <c r="C59" s="1" t="s">
        <v>5265</v>
      </c>
      <c r="D59" s="2">
        <v>167</v>
      </c>
      <c r="E59" s="1" t="s">
        <v>5266</v>
      </c>
      <c r="F59" s="3">
        <v>2.7692307692307692</v>
      </c>
      <c r="G59" s="1" t="s">
        <v>430</v>
      </c>
      <c r="H59" s="10">
        <f t="shared" si="1"/>
        <v>3.34</v>
      </c>
      <c r="I59" s="8">
        <f>VLOOKUP(B59,'TRM2'!C:D,2,0)</f>
        <v>1832.2</v>
      </c>
      <c r="J59" s="10">
        <f t="shared" si="2"/>
        <v>6119.5479999999998</v>
      </c>
      <c r="K59" t="e">
        <f>VLOOKUP(A59,'Cacao Nacional'!B:D,3,0)</f>
        <v>#N/A</v>
      </c>
      <c r="L59" s="22" t="str">
        <f t="shared" si="3"/>
        <v>Abril</v>
      </c>
      <c r="M59" s="22" t="str">
        <f t="shared" si="4"/>
        <v>2013</v>
      </c>
      <c r="N59" s="22" t="str">
        <f t="shared" si="5"/>
        <v>Abril de 2013</v>
      </c>
    </row>
    <row r="60" spans="1:14" x14ac:dyDescent="0.3">
      <c r="A60" s="1" t="s">
        <v>487</v>
      </c>
      <c r="B60" s="1" t="str">
        <f t="shared" si="0"/>
        <v>Abril 2 de 2013</v>
      </c>
      <c r="C60" s="1" t="s">
        <v>5265</v>
      </c>
      <c r="D60" s="2">
        <v>164.75</v>
      </c>
      <c r="E60" s="1" t="s">
        <v>5266</v>
      </c>
      <c r="F60" s="3">
        <v>-1.347305389221557</v>
      </c>
      <c r="G60" s="1" t="s">
        <v>430</v>
      </c>
      <c r="H60" s="10">
        <f t="shared" si="1"/>
        <v>3.2949999999999999</v>
      </c>
      <c r="I60" s="8">
        <f>VLOOKUP(B60,'TRM2'!C:D,2,0)</f>
        <v>1823.12</v>
      </c>
      <c r="J60" s="10">
        <f t="shared" si="2"/>
        <v>6007.1803999999993</v>
      </c>
      <c r="K60" t="e">
        <f>VLOOKUP(A60,'Cacao Nacional'!B:D,3,0)</f>
        <v>#N/A</v>
      </c>
      <c r="L60" s="22" t="str">
        <f t="shared" si="3"/>
        <v>Abril</v>
      </c>
      <c r="M60" s="22" t="str">
        <f t="shared" si="4"/>
        <v>2013</v>
      </c>
      <c r="N60" s="22" t="str">
        <f t="shared" si="5"/>
        <v>Abril de 2013</v>
      </c>
    </row>
    <row r="61" spans="1:14" x14ac:dyDescent="0.3">
      <c r="A61" s="1" t="s">
        <v>488</v>
      </c>
      <c r="B61" s="1" t="str">
        <f t="shared" si="0"/>
        <v>Abril 3 de 2013</v>
      </c>
      <c r="C61" s="1" t="s">
        <v>5265</v>
      </c>
      <c r="D61" s="2">
        <v>168</v>
      </c>
      <c r="E61" s="1" t="s">
        <v>5266</v>
      </c>
      <c r="F61" s="3">
        <v>1.9726858877086493</v>
      </c>
      <c r="G61" s="1" t="s">
        <v>430</v>
      </c>
      <c r="H61" s="10">
        <f t="shared" si="1"/>
        <v>3.36</v>
      </c>
      <c r="I61" s="8">
        <f>VLOOKUP(B61,'TRM2'!C:D,2,0)</f>
        <v>1817.14</v>
      </c>
      <c r="J61" s="10">
        <f t="shared" si="2"/>
        <v>6105.5904</v>
      </c>
      <c r="K61" t="e">
        <f>VLOOKUP(A61,'Cacao Nacional'!B:D,3,0)</f>
        <v>#N/A</v>
      </c>
      <c r="L61" s="22" t="str">
        <f t="shared" si="3"/>
        <v>Abril</v>
      </c>
      <c r="M61" s="22" t="str">
        <f t="shared" si="4"/>
        <v>2013</v>
      </c>
      <c r="N61" s="22" t="str">
        <f t="shared" si="5"/>
        <v>Abril de 2013</v>
      </c>
    </row>
    <row r="62" spans="1:14" x14ac:dyDescent="0.3">
      <c r="A62" s="1" t="s">
        <v>489</v>
      </c>
      <c r="B62" s="1" t="str">
        <f t="shared" si="0"/>
        <v>Abril 4 de 2013</v>
      </c>
      <c r="C62" s="1" t="s">
        <v>5265</v>
      </c>
      <c r="D62" s="2">
        <v>168</v>
      </c>
      <c r="E62" s="1" t="s">
        <v>5266</v>
      </c>
      <c r="F62" s="3">
        <v>0</v>
      </c>
      <c r="G62" s="1" t="s">
        <v>430</v>
      </c>
      <c r="H62" s="10">
        <f t="shared" si="1"/>
        <v>3.36</v>
      </c>
      <c r="I62" s="8">
        <f>VLOOKUP(B62,'TRM2'!C:D,2,0)</f>
        <v>1819.93</v>
      </c>
      <c r="J62" s="10">
        <f t="shared" si="2"/>
        <v>6114.9647999999997</v>
      </c>
      <c r="K62" t="e">
        <f>VLOOKUP(A62,'Cacao Nacional'!B:D,3,0)</f>
        <v>#N/A</v>
      </c>
      <c r="L62" s="22" t="str">
        <f t="shared" si="3"/>
        <v>Abril</v>
      </c>
      <c r="M62" s="22" t="str">
        <f t="shared" si="4"/>
        <v>2013</v>
      </c>
      <c r="N62" s="22" t="str">
        <f t="shared" si="5"/>
        <v>Abril de 2013</v>
      </c>
    </row>
    <row r="63" spans="1:14" x14ac:dyDescent="0.3">
      <c r="A63" s="1" t="s">
        <v>490</v>
      </c>
      <c r="B63" s="1" t="str">
        <f t="shared" si="0"/>
        <v>Abril 5 de 2013</v>
      </c>
      <c r="C63" s="1" t="s">
        <v>5265</v>
      </c>
      <c r="D63" s="2">
        <v>167.5</v>
      </c>
      <c r="E63" s="1" t="s">
        <v>5266</v>
      </c>
      <c r="F63" s="3">
        <v>-0.29761904761904762</v>
      </c>
      <c r="G63" s="1" t="s">
        <v>430</v>
      </c>
      <c r="H63" s="10">
        <f t="shared" si="1"/>
        <v>3.35</v>
      </c>
      <c r="I63" s="8">
        <f>VLOOKUP(B63,'TRM2'!C:D,2,0)</f>
        <v>1829.01</v>
      </c>
      <c r="J63" s="10">
        <f t="shared" si="2"/>
        <v>6127.1835000000001</v>
      </c>
      <c r="K63" t="e">
        <f>VLOOKUP(A63,'Cacao Nacional'!B:D,3,0)</f>
        <v>#N/A</v>
      </c>
      <c r="L63" s="22" t="str">
        <f t="shared" si="3"/>
        <v>Abril</v>
      </c>
      <c r="M63" s="22" t="str">
        <f t="shared" si="4"/>
        <v>2013</v>
      </c>
      <c r="N63" s="22" t="str">
        <f t="shared" si="5"/>
        <v>Abril de 2013</v>
      </c>
    </row>
    <row r="64" spans="1:14" x14ac:dyDescent="0.3">
      <c r="A64" s="1" t="s">
        <v>491</v>
      </c>
      <c r="B64" s="1" t="str">
        <f t="shared" si="0"/>
        <v>Abril 8 de 2013</v>
      </c>
      <c r="C64" s="1" t="s">
        <v>5265</v>
      </c>
      <c r="D64" s="2">
        <v>164.5</v>
      </c>
      <c r="E64" s="1" t="s">
        <v>5266</v>
      </c>
      <c r="F64" s="3">
        <v>-1.791044776119403</v>
      </c>
      <c r="G64" s="1" t="s">
        <v>430</v>
      </c>
      <c r="H64" s="10">
        <f t="shared" si="1"/>
        <v>3.29</v>
      </c>
      <c r="I64" s="8">
        <f>VLOOKUP(B64,'TRM2'!C:D,2,0)</f>
        <v>1826.88</v>
      </c>
      <c r="J64" s="10">
        <f t="shared" si="2"/>
        <v>6010.4352000000008</v>
      </c>
      <c r="K64" t="e">
        <f>VLOOKUP(A64,'Cacao Nacional'!B:D,3,0)</f>
        <v>#N/A</v>
      </c>
      <c r="L64" s="22" t="str">
        <f t="shared" si="3"/>
        <v>Abril</v>
      </c>
      <c r="M64" s="22" t="str">
        <f t="shared" si="4"/>
        <v>2013</v>
      </c>
      <c r="N64" s="22" t="str">
        <f t="shared" si="5"/>
        <v>Abril de 2013</v>
      </c>
    </row>
    <row r="65" spans="1:14" x14ac:dyDescent="0.3">
      <c r="A65" s="1" t="s">
        <v>492</v>
      </c>
      <c r="B65" s="1" t="str">
        <f t="shared" si="0"/>
        <v>Abril 9 de 2013</v>
      </c>
      <c r="C65" s="1" t="s">
        <v>5265</v>
      </c>
      <c r="D65" s="2">
        <v>163.75</v>
      </c>
      <c r="E65" s="1" t="s">
        <v>5266</v>
      </c>
      <c r="F65" s="3">
        <v>-0.45592705167173248</v>
      </c>
      <c r="G65" s="1" t="s">
        <v>430</v>
      </c>
      <c r="H65" s="10">
        <f t="shared" si="1"/>
        <v>3.2749999999999999</v>
      </c>
      <c r="I65" s="8">
        <f>VLOOKUP(B65,'TRM2'!C:D,2,0)</f>
        <v>1817.66</v>
      </c>
      <c r="J65" s="10">
        <f t="shared" si="2"/>
        <v>5952.8365000000003</v>
      </c>
      <c r="K65" t="e">
        <f>VLOOKUP(A65,'Cacao Nacional'!B:D,3,0)</f>
        <v>#N/A</v>
      </c>
      <c r="L65" s="22" t="str">
        <f t="shared" si="3"/>
        <v>Abril</v>
      </c>
      <c r="M65" s="22" t="str">
        <f t="shared" si="4"/>
        <v>2013</v>
      </c>
      <c r="N65" s="22" t="str">
        <f t="shared" si="5"/>
        <v>Abril de 2013</v>
      </c>
    </row>
    <row r="66" spans="1:14" x14ac:dyDescent="0.3">
      <c r="A66" s="1" t="s">
        <v>493</v>
      </c>
      <c r="B66" s="1" t="str">
        <f t="shared" si="0"/>
        <v>Abril 10 de 2013</v>
      </c>
      <c r="C66" s="1" t="s">
        <v>5265</v>
      </c>
      <c r="D66" s="2">
        <v>163.25</v>
      </c>
      <c r="E66" s="1" t="s">
        <v>5266</v>
      </c>
      <c r="F66" s="3">
        <v>-0.30534351145038169</v>
      </c>
      <c r="G66" s="1" t="s">
        <v>430</v>
      </c>
      <c r="H66" s="10">
        <f t="shared" si="1"/>
        <v>3.2650000000000001</v>
      </c>
      <c r="I66" s="8">
        <f>VLOOKUP(B66,'TRM2'!C:D,2,0)</f>
        <v>1813.11</v>
      </c>
      <c r="J66" s="10">
        <f t="shared" si="2"/>
        <v>5919.8041499999999</v>
      </c>
      <c r="K66" t="e">
        <f>VLOOKUP(A66,'Cacao Nacional'!B:D,3,0)</f>
        <v>#N/A</v>
      </c>
      <c r="L66" s="22" t="str">
        <f t="shared" si="3"/>
        <v>Abril</v>
      </c>
      <c r="M66" s="22" t="str">
        <f t="shared" si="4"/>
        <v>2013</v>
      </c>
      <c r="N66" s="22" t="str">
        <f t="shared" si="5"/>
        <v>Abril de 2013</v>
      </c>
    </row>
    <row r="67" spans="1:14" x14ac:dyDescent="0.3">
      <c r="A67" s="1" t="s">
        <v>494</v>
      </c>
      <c r="B67" s="1" t="str">
        <f t="shared" ref="B67:B130" si="6">MID(A67,FIND(",",A67,1)+2,LEN(A67)-FIND(",",A67,1))</f>
        <v>Abril 11 de 2013</v>
      </c>
      <c r="C67" s="1" t="s">
        <v>5265</v>
      </c>
      <c r="D67" s="2">
        <v>165.25</v>
      </c>
      <c r="E67" s="1" t="s">
        <v>5266</v>
      </c>
      <c r="F67" s="3">
        <v>1.2251148545176112</v>
      </c>
      <c r="G67" s="1" t="s">
        <v>430</v>
      </c>
      <c r="H67" s="10">
        <f t="shared" ref="H67:H130" si="7">D67*2/100</f>
        <v>3.3050000000000002</v>
      </c>
      <c r="I67" s="8">
        <f>VLOOKUP(B67,'TRM2'!C:D,2,0)</f>
        <v>1821.2</v>
      </c>
      <c r="J67" s="10">
        <f t="shared" ref="J67:J130" si="8">H67*I67</f>
        <v>6019.0660000000007</v>
      </c>
      <c r="K67" t="e">
        <f>VLOOKUP(A67,'Cacao Nacional'!B:D,3,0)</f>
        <v>#N/A</v>
      </c>
      <c r="L67" s="22" t="str">
        <f t="shared" ref="L67:L130" si="9">MID(A67,FIND(" ",A67,1)+1,FIND(" ",A67,FIND(" ",A67,1)+1)-FIND(" ",A67,1)-1)</f>
        <v>Abril</v>
      </c>
      <c r="M67" s="22" t="str">
        <f t="shared" ref="M67:M130" si="10">RIGHT(A67,4)</f>
        <v>2013</v>
      </c>
      <c r="N67" s="22" t="str">
        <f t="shared" ref="N67:N130" si="11">_xlfn.CONCAT(L67," de ",M67)</f>
        <v>Abril de 2013</v>
      </c>
    </row>
    <row r="68" spans="1:14" x14ac:dyDescent="0.3">
      <c r="A68" s="1" t="s">
        <v>495</v>
      </c>
      <c r="B68" s="1" t="str">
        <f t="shared" si="6"/>
        <v>Abril 12 de 2013</v>
      </c>
      <c r="C68" s="1" t="s">
        <v>5265</v>
      </c>
      <c r="D68" s="2">
        <v>163.25</v>
      </c>
      <c r="E68" s="1" t="s">
        <v>5266</v>
      </c>
      <c r="F68" s="3">
        <v>-1.2102874432677762</v>
      </c>
      <c r="G68" s="1" t="s">
        <v>430</v>
      </c>
      <c r="H68" s="10">
        <f t="shared" si="7"/>
        <v>3.2650000000000001</v>
      </c>
      <c r="I68" s="8">
        <f>VLOOKUP(B68,'TRM2'!C:D,2,0)</f>
        <v>1823.84</v>
      </c>
      <c r="J68" s="10">
        <f t="shared" si="8"/>
        <v>5954.8375999999998</v>
      </c>
      <c r="K68" t="e">
        <f>VLOOKUP(A68,'Cacao Nacional'!B:D,3,0)</f>
        <v>#N/A</v>
      </c>
      <c r="L68" s="22" t="str">
        <f t="shared" si="9"/>
        <v>Abril</v>
      </c>
      <c r="M68" s="22" t="str">
        <f t="shared" si="10"/>
        <v>2013</v>
      </c>
      <c r="N68" s="22" t="str">
        <f t="shared" si="11"/>
        <v>Abril de 2013</v>
      </c>
    </row>
    <row r="69" spans="1:14" x14ac:dyDescent="0.3">
      <c r="A69" s="1" t="s">
        <v>496</v>
      </c>
      <c r="B69" s="1" t="str">
        <f t="shared" si="6"/>
        <v>Abril 15 de 2013</v>
      </c>
      <c r="C69" s="1" t="s">
        <v>5265</v>
      </c>
      <c r="D69" s="2">
        <v>162</v>
      </c>
      <c r="E69" s="1" t="s">
        <v>5266</v>
      </c>
      <c r="F69" s="3">
        <v>-0.76569678407350694</v>
      </c>
      <c r="G69" s="1" t="s">
        <v>430</v>
      </c>
      <c r="H69" s="10">
        <f t="shared" si="7"/>
        <v>3.24</v>
      </c>
      <c r="I69" s="8">
        <f>VLOOKUP(B69,'TRM2'!C:D,2,0)</f>
        <v>1827.79</v>
      </c>
      <c r="J69" s="10">
        <f t="shared" si="8"/>
        <v>5922.0396000000001</v>
      </c>
      <c r="K69" t="e">
        <f>VLOOKUP(A69,'Cacao Nacional'!B:D,3,0)</f>
        <v>#N/A</v>
      </c>
      <c r="L69" s="22" t="str">
        <f t="shared" si="9"/>
        <v>Abril</v>
      </c>
      <c r="M69" s="22" t="str">
        <f t="shared" si="10"/>
        <v>2013</v>
      </c>
      <c r="N69" s="22" t="str">
        <f t="shared" si="11"/>
        <v>Abril de 2013</v>
      </c>
    </row>
    <row r="70" spans="1:14" x14ac:dyDescent="0.3">
      <c r="A70" s="1" t="s">
        <v>497</v>
      </c>
      <c r="B70" s="1" t="str">
        <f t="shared" si="6"/>
        <v>Abril 16 de 2013</v>
      </c>
      <c r="C70" s="1" t="s">
        <v>5265</v>
      </c>
      <c r="D70" s="2">
        <v>163.25</v>
      </c>
      <c r="E70" s="1" t="s">
        <v>5266</v>
      </c>
      <c r="F70" s="3">
        <v>0.77160493827160492</v>
      </c>
      <c r="G70" s="1" t="s">
        <v>430</v>
      </c>
      <c r="H70" s="10">
        <f t="shared" si="7"/>
        <v>3.2650000000000001</v>
      </c>
      <c r="I70" s="8">
        <f>VLOOKUP(B70,'TRM2'!C:D,2,0)</f>
        <v>1834.86</v>
      </c>
      <c r="J70" s="10">
        <f t="shared" si="8"/>
        <v>5990.8179</v>
      </c>
      <c r="K70" t="e">
        <f>VLOOKUP(A70,'Cacao Nacional'!B:D,3,0)</f>
        <v>#N/A</v>
      </c>
      <c r="L70" s="22" t="str">
        <f t="shared" si="9"/>
        <v>Abril</v>
      </c>
      <c r="M70" s="22" t="str">
        <f t="shared" si="10"/>
        <v>2013</v>
      </c>
      <c r="N70" s="22" t="str">
        <f t="shared" si="11"/>
        <v>Abril de 2013</v>
      </c>
    </row>
    <row r="71" spans="1:14" x14ac:dyDescent="0.3">
      <c r="A71" s="1" t="s">
        <v>498</v>
      </c>
      <c r="B71" s="1" t="str">
        <f t="shared" si="6"/>
        <v>Abril 17 de 2013</v>
      </c>
      <c r="C71" s="1" t="s">
        <v>5265</v>
      </c>
      <c r="D71" s="2">
        <v>162.75</v>
      </c>
      <c r="E71" s="1" t="s">
        <v>5266</v>
      </c>
      <c r="F71" s="3">
        <v>-0.30627871362940279</v>
      </c>
      <c r="G71" s="1" t="s">
        <v>430</v>
      </c>
      <c r="H71" s="10">
        <f t="shared" si="7"/>
        <v>3.2549999999999999</v>
      </c>
      <c r="I71" s="8">
        <f>VLOOKUP(B71,'TRM2'!C:D,2,0)</f>
        <v>1833.98</v>
      </c>
      <c r="J71" s="10">
        <f t="shared" si="8"/>
        <v>5969.6049000000003</v>
      </c>
      <c r="K71" t="e">
        <f>VLOOKUP(A71,'Cacao Nacional'!B:D,3,0)</f>
        <v>#N/A</v>
      </c>
      <c r="L71" s="22" t="str">
        <f t="shared" si="9"/>
        <v>Abril</v>
      </c>
      <c r="M71" s="22" t="str">
        <f t="shared" si="10"/>
        <v>2013</v>
      </c>
      <c r="N71" s="22" t="str">
        <f t="shared" si="11"/>
        <v>Abril de 2013</v>
      </c>
    </row>
    <row r="72" spans="1:14" x14ac:dyDescent="0.3">
      <c r="A72" s="1" t="s">
        <v>499</v>
      </c>
      <c r="B72" s="1" t="str">
        <f t="shared" si="6"/>
        <v>Abril 18 de 2013</v>
      </c>
      <c r="C72" s="1" t="s">
        <v>5265</v>
      </c>
      <c r="D72" s="2">
        <v>165.75</v>
      </c>
      <c r="E72" s="1" t="s">
        <v>5266</v>
      </c>
      <c r="F72" s="3">
        <v>1.8433179723502304</v>
      </c>
      <c r="G72" s="1" t="s">
        <v>430</v>
      </c>
      <c r="H72" s="10">
        <f t="shared" si="7"/>
        <v>3.3149999999999999</v>
      </c>
      <c r="I72" s="8">
        <f>VLOOKUP(B72,'TRM2'!C:D,2,0)</f>
        <v>1846.46</v>
      </c>
      <c r="J72" s="10">
        <f t="shared" si="8"/>
        <v>6121.0149000000001</v>
      </c>
      <c r="K72" t="e">
        <f>VLOOKUP(A72,'Cacao Nacional'!B:D,3,0)</f>
        <v>#N/A</v>
      </c>
      <c r="L72" s="22" t="str">
        <f t="shared" si="9"/>
        <v>Abril</v>
      </c>
      <c r="M72" s="22" t="str">
        <f t="shared" si="10"/>
        <v>2013</v>
      </c>
      <c r="N72" s="22" t="str">
        <f t="shared" si="11"/>
        <v>Abril de 2013</v>
      </c>
    </row>
    <row r="73" spans="1:14" x14ac:dyDescent="0.3">
      <c r="A73" s="1" t="s">
        <v>500</v>
      </c>
      <c r="B73" s="1" t="str">
        <f t="shared" si="6"/>
        <v>Abril 19 de 2013</v>
      </c>
      <c r="C73" s="1" t="s">
        <v>5265</v>
      </c>
      <c r="D73" s="2">
        <v>169.25</v>
      </c>
      <c r="E73" s="1" t="s">
        <v>5266</v>
      </c>
      <c r="F73" s="3">
        <v>2.1116138763197587</v>
      </c>
      <c r="G73" s="1" t="s">
        <v>430</v>
      </c>
      <c r="H73" s="10">
        <f t="shared" si="7"/>
        <v>3.3849999999999998</v>
      </c>
      <c r="I73" s="8">
        <f>VLOOKUP(B73,'TRM2'!C:D,2,0)</f>
        <v>1847.02</v>
      </c>
      <c r="J73" s="10">
        <f t="shared" si="8"/>
        <v>6252.1626999999999</v>
      </c>
      <c r="K73" t="e">
        <f>VLOOKUP(A73,'Cacao Nacional'!B:D,3,0)</f>
        <v>#N/A</v>
      </c>
      <c r="L73" s="22" t="str">
        <f t="shared" si="9"/>
        <v>Abril</v>
      </c>
      <c r="M73" s="22" t="str">
        <f t="shared" si="10"/>
        <v>2013</v>
      </c>
      <c r="N73" s="22" t="str">
        <f t="shared" si="11"/>
        <v>Abril de 2013</v>
      </c>
    </row>
    <row r="74" spans="1:14" x14ac:dyDescent="0.3">
      <c r="A74" s="1" t="s">
        <v>501</v>
      </c>
      <c r="B74" s="1" t="str">
        <f t="shared" si="6"/>
        <v>Abril 22 de 2013</v>
      </c>
      <c r="C74" s="1" t="s">
        <v>5265</v>
      </c>
      <c r="D74" s="2">
        <v>169</v>
      </c>
      <c r="E74" s="1" t="s">
        <v>5266</v>
      </c>
      <c r="F74" s="3">
        <v>-0.14771048744460857</v>
      </c>
      <c r="G74" s="1" t="s">
        <v>430</v>
      </c>
      <c r="H74" s="10">
        <f t="shared" si="7"/>
        <v>3.38</v>
      </c>
      <c r="I74" s="8">
        <f>VLOOKUP(B74,'TRM2'!C:D,2,0)</f>
        <v>1835.57</v>
      </c>
      <c r="J74" s="10">
        <f t="shared" si="8"/>
        <v>6204.2266</v>
      </c>
      <c r="K74" t="e">
        <f>VLOOKUP(A74,'Cacao Nacional'!B:D,3,0)</f>
        <v>#N/A</v>
      </c>
      <c r="L74" s="22" t="str">
        <f t="shared" si="9"/>
        <v>Abril</v>
      </c>
      <c r="M74" s="22" t="str">
        <f t="shared" si="10"/>
        <v>2013</v>
      </c>
      <c r="N74" s="22" t="str">
        <f t="shared" si="11"/>
        <v>Abril de 2013</v>
      </c>
    </row>
    <row r="75" spans="1:14" x14ac:dyDescent="0.3">
      <c r="A75" s="1" t="s">
        <v>502</v>
      </c>
      <c r="B75" s="1" t="str">
        <f t="shared" si="6"/>
        <v>Abril 23 de 2013</v>
      </c>
      <c r="C75" s="1" t="s">
        <v>5265</v>
      </c>
      <c r="D75" s="2">
        <v>163.5</v>
      </c>
      <c r="E75" s="1" t="s">
        <v>5266</v>
      </c>
      <c r="F75" s="3">
        <v>-3.2544378698224854</v>
      </c>
      <c r="G75" s="1" t="s">
        <v>430</v>
      </c>
      <c r="H75" s="10">
        <f t="shared" si="7"/>
        <v>3.27</v>
      </c>
      <c r="I75" s="8">
        <f>VLOOKUP(B75,'TRM2'!C:D,2,0)</f>
        <v>1841.14</v>
      </c>
      <c r="J75" s="10">
        <f t="shared" si="8"/>
        <v>6020.5278000000008</v>
      </c>
      <c r="K75" t="e">
        <f>VLOOKUP(A75,'Cacao Nacional'!B:D,3,0)</f>
        <v>#N/A</v>
      </c>
      <c r="L75" s="22" t="str">
        <f t="shared" si="9"/>
        <v>Abril</v>
      </c>
      <c r="M75" s="22" t="str">
        <f t="shared" si="10"/>
        <v>2013</v>
      </c>
      <c r="N75" s="22" t="str">
        <f t="shared" si="11"/>
        <v>Abril de 2013</v>
      </c>
    </row>
    <row r="76" spans="1:14" x14ac:dyDescent="0.3">
      <c r="A76" s="1" t="s">
        <v>503</v>
      </c>
      <c r="B76" s="1" t="str">
        <f t="shared" si="6"/>
        <v>Abril 24 de 2013</v>
      </c>
      <c r="C76" s="1" t="s">
        <v>5265</v>
      </c>
      <c r="D76" s="2">
        <v>164.5</v>
      </c>
      <c r="E76" s="1" t="s">
        <v>5266</v>
      </c>
      <c r="F76" s="3">
        <v>0.6116207951070336</v>
      </c>
      <c r="G76" s="1" t="s">
        <v>430</v>
      </c>
      <c r="H76" s="10">
        <f t="shared" si="7"/>
        <v>3.29</v>
      </c>
      <c r="I76" s="8">
        <f>VLOOKUP(B76,'TRM2'!C:D,2,0)</f>
        <v>1838.03</v>
      </c>
      <c r="J76" s="10">
        <f t="shared" si="8"/>
        <v>6047.1187</v>
      </c>
      <c r="K76" t="e">
        <f>VLOOKUP(A76,'Cacao Nacional'!B:D,3,0)</f>
        <v>#N/A</v>
      </c>
      <c r="L76" s="22" t="str">
        <f t="shared" si="9"/>
        <v>Abril</v>
      </c>
      <c r="M76" s="22" t="str">
        <f t="shared" si="10"/>
        <v>2013</v>
      </c>
      <c r="N76" s="22" t="str">
        <f t="shared" si="11"/>
        <v>Abril de 2013</v>
      </c>
    </row>
    <row r="77" spans="1:14" x14ac:dyDescent="0.3">
      <c r="A77" s="1" t="s">
        <v>504</v>
      </c>
      <c r="B77" s="1" t="str">
        <f t="shared" si="6"/>
        <v>Abril 25 de 2013</v>
      </c>
      <c r="C77" s="1" t="s">
        <v>5265</v>
      </c>
      <c r="D77" s="2">
        <v>163.5</v>
      </c>
      <c r="E77" s="1" t="s">
        <v>5266</v>
      </c>
      <c r="F77" s="3">
        <v>-0.60790273556231</v>
      </c>
      <c r="G77" s="1" t="s">
        <v>430</v>
      </c>
      <c r="H77" s="10">
        <f t="shared" si="7"/>
        <v>3.27</v>
      </c>
      <c r="I77" s="8">
        <f>VLOOKUP(B77,'TRM2'!C:D,2,0)</f>
        <v>1836.79</v>
      </c>
      <c r="J77" s="10">
        <f t="shared" si="8"/>
        <v>6006.3032999999996</v>
      </c>
      <c r="K77" t="e">
        <f>VLOOKUP(A77,'Cacao Nacional'!B:D,3,0)</f>
        <v>#N/A</v>
      </c>
      <c r="L77" s="22" t="str">
        <f t="shared" si="9"/>
        <v>Abril</v>
      </c>
      <c r="M77" s="22" t="str">
        <f t="shared" si="10"/>
        <v>2013</v>
      </c>
      <c r="N77" s="22" t="str">
        <f t="shared" si="11"/>
        <v>Abril de 2013</v>
      </c>
    </row>
    <row r="78" spans="1:14" x14ac:dyDescent="0.3">
      <c r="A78" s="1" t="s">
        <v>505</v>
      </c>
      <c r="B78" s="1" t="str">
        <f t="shared" si="6"/>
        <v>Abril 26 de 2013</v>
      </c>
      <c r="C78" s="1" t="s">
        <v>5265</v>
      </c>
      <c r="D78" s="2">
        <v>160</v>
      </c>
      <c r="E78" s="1" t="s">
        <v>5266</v>
      </c>
      <c r="F78" s="3">
        <v>-2.1406727828746175</v>
      </c>
      <c r="G78" s="1" t="s">
        <v>430</v>
      </c>
      <c r="H78" s="10">
        <f t="shared" si="7"/>
        <v>3.2</v>
      </c>
      <c r="I78" s="8">
        <f>VLOOKUP(B78,'TRM2'!C:D,2,0)</f>
        <v>1830.84</v>
      </c>
      <c r="J78" s="10">
        <f t="shared" si="8"/>
        <v>5858.6880000000001</v>
      </c>
      <c r="K78" t="e">
        <f>VLOOKUP(A78,'Cacao Nacional'!B:D,3,0)</f>
        <v>#N/A</v>
      </c>
      <c r="L78" s="22" t="str">
        <f t="shared" si="9"/>
        <v>Abril</v>
      </c>
      <c r="M78" s="22" t="str">
        <f t="shared" si="10"/>
        <v>2013</v>
      </c>
      <c r="N78" s="22" t="str">
        <f t="shared" si="11"/>
        <v>Abril de 2013</v>
      </c>
    </row>
    <row r="79" spans="1:14" x14ac:dyDescent="0.3">
      <c r="A79" s="1" t="s">
        <v>506</v>
      </c>
      <c r="B79" s="1" t="str">
        <f t="shared" si="6"/>
        <v>Abril 29 de 2013</v>
      </c>
      <c r="C79" s="1" t="s">
        <v>5265</v>
      </c>
      <c r="D79" s="2">
        <v>159.75</v>
      </c>
      <c r="E79" s="1" t="s">
        <v>5266</v>
      </c>
      <c r="F79" s="3">
        <v>-0.15625</v>
      </c>
      <c r="G79" s="1" t="s">
        <v>430</v>
      </c>
      <c r="H79" s="10">
        <f t="shared" si="7"/>
        <v>3.1949999999999998</v>
      </c>
      <c r="I79" s="8">
        <f>VLOOKUP(B79,'TRM2'!C:D,2,0)</f>
        <v>1833.7</v>
      </c>
      <c r="J79" s="10">
        <f t="shared" si="8"/>
        <v>5858.6714999999995</v>
      </c>
      <c r="K79" t="e">
        <f>VLOOKUP(A79,'Cacao Nacional'!B:D,3,0)</f>
        <v>#N/A</v>
      </c>
      <c r="L79" s="22" t="str">
        <f t="shared" si="9"/>
        <v>Abril</v>
      </c>
      <c r="M79" s="22" t="str">
        <f t="shared" si="10"/>
        <v>2013</v>
      </c>
      <c r="N79" s="22" t="str">
        <f t="shared" si="11"/>
        <v>Abril de 2013</v>
      </c>
    </row>
    <row r="80" spans="1:14" x14ac:dyDescent="0.3">
      <c r="A80" s="1" t="s">
        <v>507</v>
      </c>
      <c r="B80" s="1" t="str">
        <f t="shared" si="6"/>
        <v>Abril 30 de 2013</v>
      </c>
      <c r="C80" s="1" t="s">
        <v>5265</v>
      </c>
      <c r="D80" s="2">
        <v>161</v>
      </c>
      <c r="E80" s="1" t="s">
        <v>5266</v>
      </c>
      <c r="F80" s="3">
        <v>0.78247261345852892</v>
      </c>
      <c r="G80" s="1" t="s">
        <v>430</v>
      </c>
      <c r="H80" s="10">
        <f t="shared" si="7"/>
        <v>3.22</v>
      </c>
      <c r="I80" s="8">
        <f>VLOOKUP(B80,'TRM2'!C:D,2,0)</f>
        <v>1828.79</v>
      </c>
      <c r="J80" s="10">
        <f t="shared" si="8"/>
        <v>5888.7038000000002</v>
      </c>
      <c r="K80" t="e">
        <f>VLOOKUP(A80,'Cacao Nacional'!B:D,3,0)</f>
        <v>#N/A</v>
      </c>
      <c r="L80" s="22" t="str">
        <f t="shared" si="9"/>
        <v>Abril</v>
      </c>
      <c r="M80" s="22" t="str">
        <f t="shared" si="10"/>
        <v>2013</v>
      </c>
      <c r="N80" s="22" t="str">
        <f t="shared" si="11"/>
        <v>Abril de 2013</v>
      </c>
    </row>
    <row r="81" spans="1:14" x14ac:dyDescent="0.3">
      <c r="A81" s="1" t="s">
        <v>508</v>
      </c>
      <c r="B81" s="1" t="str">
        <f t="shared" si="6"/>
        <v>Mayo 2 de 2013</v>
      </c>
      <c r="C81" s="1" t="s">
        <v>5265</v>
      </c>
      <c r="D81" s="2">
        <v>164.5</v>
      </c>
      <c r="E81" s="1" t="s">
        <v>5266</v>
      </c>
      <c r="F81" s="3">
        <v>2.1739130434782608</v>
      </c>
      <c r="G81" s="1" t="s">
        <v>430</v>
      </c>
      <c r="H81" s="10">
        <f t="shared" si="7"/>
        <v>3.29</v>
      </c>
      <c r="I81" s="8">
        <f>VLOOKUP(B81,'TRM2'!C:D,2,0)</f>
        <v>1825.83</v>
      </c>
      <c r="J81" s="10">
        <f t="shared" si="8"/>
        <v>6006.9807000000001</v>
      </c>
      <c r="K81" t="e">
        <f>VLOOKUP(A81,'Cacao Nacional'!B:D,3,0)</f>
        <v>#N/A</v>
      </c>
      <c r="L81" s="22" t="str">
        <f t="shared" si="9"/>
        <v>Mayo</v>
      </c>
      <c r="M81" s="22" t="str">
        <f t="shared" si="10"/>
        <v>2013</v>
      </c>
      <c r="N81" s="22" t="str">
        <f t="shared" si="11"/>
        <v>Mayo de 2013</v>
      </c>
    </row>
    <row r="82" spans="1:14" x14ac:dyDescent="0.3">
      <c r="A82" s="1" t="s">
        <v>5269</v>
      </c>
      <c r="B82" s="1" t="str">
        <f t="shared" si="6"/>
        <v>Mayo 3 de 2013</v>
      </c>
      <c r="C82" s="1" t="s">
        <v>5265</v>
      </c>
      <c r="D82" s="2">
        <v>166</v>
      </c>
      <c r="E82" s="1" t="s">
        <v>5266</v>
      </c>
      <c r="F82" s="3">
        <v>0.91185410334346495</v>
      </c>
      <c r="G82" s="1" t="s">
        <v>430</v>
      </c>
      <c r="H82" s="10">
        <f t="shared" si="7"/>
        <v>3.32</v>
      </c>
      <c r="I82" s="8">
        <f>VLOOKUP(B82,'TRM2'!C:D,2,0)</f>
        <v>1836.34</v>
      </c>
      <c r="J82" s="10">
        <f t="shared" si="8"/>
        <v>6096.648799999999</v>
      </c>
      <c r="K82" t="e">
        <f>VLOOKUP(A82,'Cacao Nacional'!B:D,3,0)</f>
        <v>#N/A</v>
      </c>
      <c r="L82" s="22" t="str">
        <f t="shared" si="9"/>
        <v>Mayo</v>
      </c>
      <c r="M82" s="22" t="str">
        <f t="shared" si="10"/>
        <v>2013</v>
      </c>
      <c r="N82" s="22" t="str">
        <f t="shared" si="11"/>
        <v>Mayo de 2013</v>
      </c>
    </row>
    <row r="83" spans="1:14" x14ac:dyDescent="0.3">
      <c r="A83" s="1" t="s">
        <v>509</v>
      </c>
      <c r="B83" s="1" t="str">
        <f t="shared" si="6"/>
        <v>Mayo 6 de 2013</v>
      </c>
      <c r="C83" s="1" t="s">
        <v>5265</v>
      </c>
      <c r="D83" s="2">
        <v>166.75</v>
      </c>
      <c r="E83" s="1" t="s">
        <v>5266</v>
      </c>
      <c r="F83" s="3">
        <v>0.45180722891566261</v>
      </c>
      <c r="G83" s="1" t="s">
        <v>430</v>
      </c>
      <c r="H83" s="10">
        <f t="shared" si="7"/>
        <v>3.335</v>
      </c>
      <c r="I83" s="8">
        <f>VLOOKUP(B83,'TRM2'!C:D,2,0)</f>
        <v>1835.88</v>
      </c>
      <c r="J83" s="10">
        <f t="shared" si="8"/>
        <v>6122.6598000000004</v>
      </c>
      <c r="K83" t="e">
        <f>VLOOKUP(A83,'Cacao Nacional'!B:D,3,0)</f>
        <v>#N/A</v>
      </c>
      <c r="L83" s="22" t="str">
        <f t="shared" si="9"/>
        <v>Mayo</v>
      </c>
      <c r="M83" s="22" t="str">
        <f t="shared" si="10"/>
        <v>2013</v>
      </c>
      <c r="N83" s="22" t="str">
        <f t="shared" si="11"/>
        <v>Mayo de 2013</v>
      </c>
    </row>
    <row r="84" spans="1:14" x14ac:dyDescent="0.3">
      <c r="A84" s="1" t="s">
        <v>510</v>
      </c>
      <c r="B84" s="1" t="str">
        <f t="shared" si="6"/>
        <v>Mayo 7 de 2013</v>
      </c>
      <c r="C84" s="1" t="s">
        <v>5265</v>
      </c>
      <c r="D84" s="2">
        <v>168.75</v>
      </c>
      <c r="E84" s="1" t="s">
        <v>5266</v>
      </c>
      <c r="F84" s="3">
        <v>1.199400299850075</v>
      </c>
      <c r="G84" s="1" t="s">
        <v>430</v>
      </c>
      <c r="H84" s="10">
        <f t="shared" si="7"/>
        <v>3.375</v>
      </c>
      <c r="I84" s="8">
        <f>VLOOKUP(B84,'TRM2'!C:D,2,0)</f>
        <v>1831.42</v>
      </c>
      <c r="J84" s="10">
        <f t="shared" si="8"/>
        <v>6181.0425000000005</v>
      </c>
      <c r="K84" t="e">
        <f>VLOOKUP(A84,'Cacao Nacional'!B:D,3,0)</f>
        <v>#N/A</v>
      </c>
      <c r="L84" s="22" t="str">
        <f t="shared" si="9"/>
        <v>Mayo</v>
      </c>
      <c r="M84" s="22" t="str">
        <f t="shared" si="10"/>
        <v>2013</v>
      </c>
      <c r="N84" s="22" t="str">
        <f t="shared" si="11"/>
        <v>Mayo de 2013</v>
      </c>
    </row>
    <row r="85" spans="1:14" x14ac:dyDescent="0.3">
      <c r="A85" s="1" t="s">
        <v>511</v>
      </c>
      <c r="B85" s="1" t="str">
        <f t="shared" si="6"/>
        <v>Mayo 8 de 2013</v>
      </c>
      <c r="C85" s="1" t="s">
        <v>5265</v>
      </c>
      <c r="D85" s="2">
        <v>169.25</v>
      </c>
      <c r="E85" s="1" t="s">
        <v>5266</v>
      </c>
      <c r="F85" s="3">
        <v>0.29629629629629628</v>
      </c>
      <c r="G85" s="1" t="s">
        <v>430</v>
      </c>
      <c r="H85" s="10">
        <f t="shared" si="7"/>
        <v>3.3849999999999998</v>
      </c>
      <c r="I85" s="8">
        <f>VLOOKUP(B85,'TRM2'!C:D,2,0)</f>
        <v>1827.13</v>
      </c>
      <c r="J85" s="10">
        <f t="shared" si="8"/>
        <v>6184.8350499999997</v>
      </c>
      <c r="K85" t="e">
        <f>VLOOKUP(A85,'Cacao Nacional'!B:D,3,0)</f>
        <v>#N/A</v>
      </c>
      <c r="L85" s="22" t="str">
        <f t="shared" si="9"/>
        <v>Mayo</v>
      </c>
      <c r="M85" s="22" t="str">
        <f t="shared" si="10"/>
        <v>2013</v>
      </c>
      <c r="N85" s="22" t="str">
        <f t="shared" si="11"/>
        <v>Mayo de 2013</v>
      </c>
    </row>
    <row r="86" spans="1:14" x14ac:dyDescent="0.3">
      <c r="A86" s="1" t="s">
        <v>512</v>
      </c>
      <c r="B86" s="1" t="str">
        <f t="shared" si="6"/>
        <v>Mayo 9 de 2013</v>
      </c>
      <c r="C86" s="1" t="s">
        <v>5265</v>
      </c>
      <c r="D86" s="2">
        <v>171</v>
      </c>
      <c r="E86" s="1" t="s">
        <v>5266</v>
      </c>
      <c r="F86" s="3">
        <v>1.0339734121122599</v>
      </c>
      <c r="G86" s="1" t="s">
        <v>430</v>
      </c>
      <c r="H86" s="10">
        <f t="shared" si="7"/>
        <v>3.42</v>
      </c>
      <c r="I86" s="8">
        <f>VLOOKUP(B86,'TRM2'!C:D,2,0)</f>
        <v>1830.7</v>
      </c>
      <c r="J86" s="10">
        <f t="shared" si="8"/>
        <v>6260.9939999999997</v>
      </c>
      <c r="K86" t="e">
        <f>VLOOKUP(A86,'Cacao Nacional'!B:D,3,0)</f>
        <v>#N/A</v>
      </c>
      <c r="L86" s="22" t="str">
        <f t="shared" si="9"/>
        <v>Mayo</v>
      </c>
      <c r="M86" s="22" t="str">
        <f t="shared" si="10"/>
        <v>2013</v>
      </c>
      <c r="N86" s="22" t="str">
        <f t="shared" si="11"/>
        <v>Mayo de 2013</v>
      </c>
    </row>
    <row r="87" spans="1:14" x14ac:dyDescent="0.3">
      <c r="A87" s="1" t="s">
        <v>513</v>
      </c>
      <c r="B87" s="1" t="str">
        <f t="shared" si="6"/>
        <v>Mayo 10 de 2013</v>
      </c>
      <c r="C87" s="1" t="s">
        <v>5265</v>
      </c>
      <c r="D87" s="2">
        <v>168.5</v>
      </c>
      <c r="E87" s="1" t="s">
        <v>5266</v>
      </c>
      <c r="F87" s="3">
        <v>-1.4619883040935671</v>
      </c>
      <c r="G87" s="1" t="s">
        <v>430</v>
      </c>
      <c r="H87" s="10">
        <f t="shared" si="7"/>
        <v>3.37</v>
      </c>
      <c r="I87" s="8">
        <f>VLOOKUP(B87,'TRM2'!C:D,2,0)</f>
        <v>1833.07</v>
      </c>
      <c r="J87" s="10">
        <f t="shared" si="8"/>
        <v>6177.4458999999997</v>
      </c>
      <c r="K87" t="e">
        <f>VLOOKUP(A87,'Cacao Nacional'!B:D,3,0)</f>
        <v>#N/A</v>
      </c>
      <c r="L87" s="22" t="str">
        <f t="shared" si="9"/>
        <v>Mayo</v>
      </c>
      <c r="M87" s="22" t="str">
        <f t="shared" si="10"/>
        <v>2013</v>
      </c>
      <c r="N87" s="22" t="str">
        <f t="shared" si="11"/>
        <v>Mayo de 2013</v>
      </c>
    </row>
    <row r="88" spans="1:14" x14ac:dyDescent="0.3">
      <c r="A88" s="1" t="s">
        <v>514</v>
      </c>
      <c r="B88" s="1" t="str">
        <f t="shared" si="6"/>
        <v>Mayo 14 de 2013</v>
      </c>
      <c r="C88" s="1" t="s">
        <v>5265</v>
      </c>
      <c r="D88" s="2">
        <v>167</v>
      </c>
      <c r="E88" s="1" t="s">
        <v>5266</v>
      </c>
      <c r="F88" s="3">
        <v>-0.89020771513353114</v>
      </c>
      <c r="G88" s="1" t="s">
        <v>430</v>
      </c>
      <c r="H88" s="10">
        <f t="shared" si="7"/>
        <v>3.34</v>
      </c>
      <c r="I88" s="8">
        <f>VLOOKUP(B88,'TRM2'!C:D,2,0)</f>
        <v>1834.83</v>
      </c>
      <c r="J88" s="10">
        <f t="shared" si="8"/>
        <v>6128.3321999999998</v>
      </c>
      <c r="K88" t="e">
        <f>VLOOKUP(A88,'Cacao Nacional'!B:D,3,0)</f>
        <v>#N/A</v>
      </c>
      <c r="L88" s="22" t="str">
        <f t="shared" si="9"/>
        <v>Mayo</v>
      </c>
      <c r="M88" s="22" t="str">
        <f t="shared" si="10"/>
        <v>2013</v>
      </c>
      <c r="N88" s="22" t="str">
        <f t="shared" si="11"/>
        <v>Mayo de 2013</v>
      </c>
    </row>
    <row r="89" spans="1:14" x14ac:dyDescent="0.3">
      <c r="A89" s="1" t="s">
        <v>515</v>
      </c>
      <c r="B89" s="1" t="str">
        <f t="shared" si="6"/>
        <v>Mayo 15 de 2013</v>
      </c>
      <c r="C89" s="1" t="s">
        <v>5265</v>
      </c>
      <c r="D89" s="2">
        <v>164.5</v>
      </c>
      <c r="E89" s="1" t="s">
        <v>5266</v>
      </c>
      <c r="F89" s="3">
        <v>-1.4970059880239521</v>
      </c>
      <c r="G89" s="1" t="s">
        <v>430</v>
      </c>
      <c r="H89" s="10">
        <f t="shared" si="7"/>
        <v>3.29</v>
      </c>
      <c r="I89" s="8">
        <f>VLOOKUP(B89,'TRM2'!C:D,2,0)</f>
        <v>1838.63</v>
      </c>
      <c r="J89" s="10">
        <f t="shared" si="8"/>
        <v>6049.0927000000001</v>
      </c>
      <c r="K89" t="e">
        <f>VLOOKUP(A89,'Cacao Nacional'!B:D,3,0)</f>
        <v>#N/A</v>
      </c>
      <c r="L89" s="22" t="str">
        <f t="shared" si="9"/>
        <v>Mayo</v>
      </c>
      <c r="M89" s="22" t="str">
        <f t="shared" si="10"/>
        <v>2013</v>
      </c>
      <c r="N89" s="22" t="str">
        <f t="shared" si="11"/>
        <v>Mayo de 2013</v>
      </c>
    </row>
    <row r="90" spans="1:14" x14ac:dyDescent="0.3">
      <c r="A90" s="1" t="s">
        <v>516</v>
      </c>
      <c r="B90" s="1" t="str">
        <f t="shared" si="6"/>
        <v>Mayo 16 de 2013</v>
      </c>
      <c r="C90" s="1" t="s">
        <v>5265</v>
      </c>
      <c r="D90" s="2">
        <v>162.75</v>
      </c>
      <c r="E90" s="1" t="s">
        <v>5266</v>
      </c>
      <c r="F90" s="3">
        <v>-1.0638297872340425</v>
      </c>
      <c r="G90" s="1" t="s">
        <v>430</v>
      </c>
      <c r="H90" s="10">
        <f t="shared" si="7"/>
        <v>3.2549999999999999</v>
      </c>
      <c r="I90" s="8">
        <f>VLOOKUP(B90,'TRM2'!C:D,2,0)</f>
        <v>1843.75</v>
      </c>
      <c r="J90" s="10">
        <f t="shared" si="8"/>
        <v>6001.40625</v>
      </c>
      <c r="K90" t="e">
        <f>VLOOKUP(A90,'Cacao Nacional'!B:D,3,0)</f>
        <v>#N/A</v>
      </c>
      <c r="L90" s="22" t="str">
        <f t="shared" si="9"/>
        <v>Mayo</v>
      </c>
      <c r="M90" s="22" t="str">
        <f t="shared" si="10"/>
        <v>2013</v>
      </c>
      <c r="N90" s="22" t="str">
        <f t="shared" si="11"/>
        <v>Mayo de 2013</v>
      </c>
    </row>
    <row r="91" spans="1:14" x14ac:dyDescent="0.3">
      <c r="A91" s="1" t="s">
        <v>517</v>
      </c>
      <c r="B91" s="1" t="str">
        <f t="shared" si="6"/>
        <v>Mayo 17 de 2013</v>
      </c>
      <c r="C91" s="1" t="s">
        <v>5265</v>
      </c>
      <c r="D91" s="2">
        <v>161</v>
      </c>
      <c r="E91" s="1" t="s">
        <v>5266</v>
      </c>
      <c r="F91" s="3">
        <v>-1.0752688172043012</v>
      </c>
      <c r="G91" s="1" t="s">
        <v>430</v>
      </c>
      <c r="H91" s="10">
        <f t="shared" si="7"/>
        <v>3.22</v>
      </c>
      <c r="I91" s="8">
        <f>VLOOKUP(B91,'TRM2'!C:D,2,0)</f>
        <v>1838.82</v>
      </c>
      <c r="J91" s="10">
        <f t="shared" si="8"/>
        <v>5921.0003999999999</v>
      </c>
      <c r="K91" t="e">
        <f>VLOOKUP(A91,'Cacao Nacional'!B:D,3,0)</f>
        <v>#N/A</v>
      </c>
      <c r="L91" s="22" t="str">
        <f t="shared" si="9"/>
        <v>Mayo</v>
      </c>
      <c r="M91" s="22" t="str">
        <f t="shared" si="10"/>
        <v>2013</v>
      </c>
      <c r="N91" s="22" t="str">
        <f t="shared" si="11"/>
        <v>Mayo de 2013</v>
      </c>
    </row>
    <row r="92" spans="1:14" x14ac:dyDescent="0.3">
      <c r="A92" s="1" t="s">
        <v>518</v>
      </c>
      <c r="B92" s="1" t="str">
        <f t="shared" si="6"/>
        <v>Mayo 20 de 2013</v>
      </c>
      <c r="C92" s="1" t="s">
        <v>5265</v>
      </c>
      <c r="D92" s="2">
        <v>159.25</v>
      </c>
      <c r="E92" s="1" t="s">
        <v>5266</v>
      </c>
      <c r="F92" s="3">
        <v>-1.0869565217391304</v>
      </c>
      <c r="G92" s="1" t="s">
        <v>430</v>
      </c>
      <c r="H92" s="10">
        <f t="shared" si="7"/>
        <v>3.1850000000000001</v>
      </c>
      <c r="I92" s="8">
        <f>VLOOKUP(B92,'TRM2'!C:D,2,0)</f>
        <v>1841.35</v>
      </c>
      <c r="J92" s="10">
        <f t="shared" si="8"/>
        <v>5864.6997499999998</v>
      </c>
      <c r="K92" t="e">
        <f>VLOOKUP(A92,'Cacao Nacional'!B:D,3,0)</f>
        <v>#N/A</v>
      </c>
      <c r="L92" s="22" t="str">
        <f t="shared" si="9"/>
        <v>Mayo</v>
      </c>
      <c r="M92" s="22" t="str">
        <f t="shared" si="10"/>
        <v>2013</v>
      </c>
      <c r="N92" s="22" t="str">
        <f t="shared" si="11"/>
        <v>Mayo de 2013</v>
      </c>
    </row>
    <row r="93" spans="1:14" x14ac:dyDescent="0.3">
      <c r="A93" s="1" t="s">
        <v>519</v>
      </c>
      <c r="B93" s="1" t="str">
        <f t="shared" si="6"/>
        <v>Mayo 21 de 2013</v>
      </c>
      <c r="C93" s="1" t="s">
        <v>5265</v>
      </c>
      <c r="D93" s="2">
        <v>157.75</v>
      </c>
      <c r="E93" s="1" t="s">
        <v>5266</v>
      </c>
      <c r="F93" s="3">
        <v>-0.9419152276295133</v>
      </c>
      <c r="G93" s="1" t="s">
        <v>430</v>
      </c>
      <c r="H93" s="10">
        <f t="shared" si="7"/>
        <v>3.1549999999999998</v>
      </c>
      <c r="I93" s="8">
        <f>VLOOKUP(B93,'TRM2'!C:D,2,0)</f>
        <v>1842.59</v>
      </c>
      <c r="J93" s="10">
        <f t="shared" si="8"/>
        <v>5813.3714499999996</v>
      </c>
      <c r="K93" t="e">
        <f>VLOOKUP(A93,'Cacao Nacional'!B:D,3,0)</f>
        <v>#N/A</v>
      </c>
      <c r="L93" s="22" t="str">
        <f t="shared" si="9"/>
        <v>Mayo</v>
      </c>
      <c r="M93" s="22" t="str">
        <f t="shared" si="10"/>
        <v>2013</v>
      </c>
      <c r="N93" s="22" t="str">
        <f t="shared" si="11"/>
        <v>Mayo de 2013</v>
      </c>
    </row>
    <row r="94" spans="1:14" x14ac:dyDescent="0.3">
      <c r="A94" s="1" t="s">
        <v>520</v>
      </c>
      <c r="B94" s="1" t="str">
        <f t="shared" si="6"/>
        <v>Mayo 22 de 2013</v>
      </c>
      <c r="C94" s="1" t="s">
        <v>5265</v>
      </c>
      <c r="D94" s="2">
        <v>153.5</v>
      </c>
      <c r="E94" s="1" t="s">
        <v>5266</v>
      </c>
      <c r="F94" s="3">
        <v>-2.6941362916006342</v>
      </c>
      <c r="G94" s="1" t="s">
        <v>430</v>
      </c>
      <c r="H94" s="10">
        <f t="shared" si="7"/>
        <v>3.07</v>
      </c>
      <c r="I94" s="8">
        <f>VLOOKUP(B94,'TRM2'!C:D,2,0)</f>
        <v>1846.76</v>
      </c>
      <c r="J94" s="10">
        <f t="shared" si="8"/>
        <v>5669.5531999999994</v>
      </c>
      <c r="K94" t="e">
        <f>VLOOKUP(A94,'Cacao Nacional'!B:D,3,0)</f>
        <v>#N/A</v>
      </c>
      <c r="L94" s="22" t="str">
        <f t="shared" si="9"/>
        <v>Mayo</v>
      </c>
      <c r="M94" s="22" t="str">
        <f t="shared" si="10"/>
        <v>2013</v>
      </c>
      <c r="N94" s="22" t="str">
        <f t="shared" si="11"/>
        <v>Mayo de 2013</v>
      </c>
    </row>
    <row r="95" spans="1:14" x14ac:dyDescent="0.3">
      <c r="A95" s="1" t="s">
        <v>521</v>
      </c>
      <c r="B95" s="1" t="str">
        <f t="shared" si="6"/>
        <v>Mayo 23 de 2013</v>
      </c>
      <c r="C95" s="1" t="s">
        <v>5265</v>
      </c>
      <c r="D95" s="2">
        <v>154</v>
      </c>
      <c r="E95" s="1" t="s">
        <v>5266</v>
      </c>
      <c r="F95" s="3">
        <v>0.32573289902280134</v>
      </c>
      <c r="G95" s="1" t="s">
        <v>430</v>
      </c>
      <c r="H95" s="10">
        <f t="shared" si="7"/>
        <v>3.08</v>
      </c>
      <c r="I95" s="8">
        <f>VLOOKUP(B95,'TRM2'!C:D,2,0)</f>
        <v>1850.55</v>
      </c>
      <c r="J95" s="10">
        <f t="shared" si="8"/>
        <v>5699.6940000000004</v>
      </c>
      <c r="K95" t="e">
        <f>VLOOKUP(A95,'Cacao Nacional'!B:D,3,0)</f>
        <v>#N/A</v>
      </c>
      <c r="L95" s="22" t="str">
        <f t="shared" si="9"/>
        <v>Mayo</v>
      </c>
      <c r="M95" s="22" t="str">
        <f t="shared" si="10"/>
        <v>2013</v>
      </c>
      <c r="N95" s="22" t="str">
        <f t="shared" si="11"/>
        <v>Mayo de 2013</v>
      </c>
    </row>
    <row r="96" spans="1:14" x14ac:dyDescent="0.3">
      <c r="A96" s="1" t="s">
        <v>522</v>
      </c>
      <c r="B96" s="1" t="str">
        <f t="shared" si="6"/>
        <v>Mayo 24 de 2013</v>
      </c>
      <c r="C96" s="1" t="s">
        <v>5265</v>
      </c>
      <c r="D96" s="2">
        <v>152.25</v>
      </c>
      <c r="E96" s="1" t="s">
        <v>5266</v>
      </c>
      <c r="F96" s="3">
        <v>-1.1363636363636365</v>
      </c>
      <c r="G96" s="1" t="s">
        <v>430</v>
      </c>
      <c r="H96" s="10">
        <f t="shared" si="7"/>
        <v>3.0449999999999999</v>
      </c>
      <c r="I96" s="8">
        <f>VLOOKUP(B96,'TRM2'!C:D,2,0)</f>
        <v>1864.02</v>
      </c>
      <c r="J96" s="10">
        <f t="shared" si="8"/>
        <v>5675.9408999999996</v>
      </c>
      <c r="K96" t="e">
        <f>VLOOKUP(A96,'Cacao Nacional'!B:D,3,0)</f>
        <v>#N/A</v>
      </c>
      <c r="L96" s="22" t="str">
        <f t="shared" si="9"/>
        <v>Mayo</v>
      </c>
      <c r="M96" s="22" t="str">
        <f t="shared" si="10"/>
        <v>2013</v>
      </c>
      <c r="N96" s="22" t="str">
        <f t="shared" si="11"/>
        <v>Mayo de 2013</v>
      </c>
    </row>
    <row r="97" spans="1:14" x14ac:dyDescent="0.3">
      <c r="A97" s="1" t="s">
        <v>523</v>
      </c>
      <c r="B97" s="1" t="str">
        <f t="shared" si="6"/>
        <v>Mayo 27 de 2013</v>
      </c>
      <c r="C97" s="1" t="s">
        <v>5265</v>
      </c>
      <c r="D97" s="2">
        <v>154</v>
      </c>
      <c r="E97" s="1" t="s">
        <v>5266</v>
      </c>
      <c r="F97" s="3">
        <v>1.1494252873563218</v>
      </c>
      <c r="G97" s="1" t="s">
        <v>430</v>
      </c>
      <c r="H97" s="10">
        <f t="shared" si="7"/>
        <v>3.08</v>
      </c>
      <c r="I97" s="8">
        <f>VLOOKUP(B97,'TRM2'!C:D,2,0)</f>
        <v>1874.1</v>
      </c>
      <c r="J97" s="10">
        <f t="shared" si="8"/>
        <v>5772.2280000000001</v>
      </c>
      <c r="K97" t="e">
        <f>VLOOKUP(A97,'Cacao Nacional'!B:D,3,0)</f>
        <v>#N/A</v>
      </c>
      <c r="L97" s="22" t="str">
        <f t="shared" si="9"/>
        <v>Mayo</v>
      </c>
      <c r="M97" s="22" t="str">
        <f t="shared" si="10"/>
        <v>2013</v>
      </c>
      <c r="N97" s="22" t="str">
        <f t="shared" si="11"/>
        <v>Mayo de 2013</v>
      </c>
    </row>
    <row r="98" spans="1:14" x14ac:dyDescent="0.3">
      <c r="A98" s="1" t="s">
        <v>524</v>
      </c>
      <c r="B98" s="1" t="str">
        <f t="shared" si="6"/>
        <v>Mayo 28 de 2013</v>
      </c>
      <c r="C98" s="1" t="s">
        <v>5265</v>
      </c>
      <c r="D98" s="2">
        <v>151.5</v>
      </c>
      <c r="E98" s="1" t="s">
        <v>5266</v>
      </c>
      <c r="F98" s="3">
        <v>-1.6233766233766231</v>
      </c>
      <c r="G98" s="1" t="s">
        <v>430</v>
      </c>
      <c r="H98" s="10">
        <f t="shared" si="7"/>
        <v>3.03</v>
      </c>
      <c r="I98" s="8">
        <f>VLOOKUP(B98,'TRM2'!C:D,2,0)</f>
        <v>1874.1</v>
      </c>
      <c r="J98" s="10">
        <f t="shared" si="8"/>
        <v>5678.5229999999992</v>
      </c>
      <c r="K98" t="e">
        <f>VLOOKUP(A98,'Cacao Nacional'!B:D,3,0)</f>
        <v>#N/A</v>
      </c>
      <c r="L98" s="22" t="str">
        <f t="shared" si="9"/>
        <v>Mayo</v>
      </c>
      <c r="M98" s="22" t="str">
        <f t="shared" si="10"/>
        <v>2013</v>
      </c>
      <c r="N98" s="22" t="str">
        <f t="shared" si="11"/>
        <v>Mayo de 2013</v>
      </c>
    </row>
    <row r="99" spans="1:14" x14ac:dyDescent="0.3">
      <c r="A99" s="1" t="s">
        <v>525</v>
      </c>
      <c r="B99" s="1" t="str">
        <f t="shared" si="6"/>
        <v>Mayo 29 de 2013</v>
      </c>
      <c r="C99" s="1" t="s">
        <v>5265</v>
      </c>
      <c r="D99" s="2">
        <v>152.5</v>
      </c>
      <c r="E99" s="1" t="s">
        <v>5266</v>
      </c>
      <c r="F99" s="3">
        <v>0.66006600660066006</v>
      </c>
      <c r="G99" s="1" t="s">
        <v>430</v>
      </c>
      <c r="H99" s="10">
        <f t="shared" si="7"/>
        <v>3.05</v>
      </c>
      <c r="I99" s="8">
        <f>VLOOKUP(B99,'TRM2'!C:D,2,0)</f>
        <v>1897.1</v>
      </c>
      <c r="J99" s="10">
        <f t="shared" si="8"/>
        <v>5786.1549999999997</v>
      </c>
      <c r="K99" t="e">
        <f>VLOOKUP(A99,'Cacao Nacional'!B:D,3,0)</f>
        <v>#N/A</v>
      </c>
      <c r="L99" s="22" t="str">
        <f t="shared" si="9"/>
        <v>Mayo</v>
      </c>
      <c r="M99" s="22" t="str">
        <f t="shared" si="10"/>
        <v>2013</v>
      </c>
      <c r="N99" s="22" t="str">
        <f t="shared" si="11"/>
        <v>Mayo de 2013</v>
      </c>
    </row>
    <row r="100" spans="1:14" x14ac:dyDescent="0.3">
      <c r="A100" s="1" t="s">
        <v>526</v>
      </c>
      <c r="B100" s="1" t="str">
        <f t="shared" si="6"/>
        <v>Mayo 30 de 2013</v>
      </c>
      <c r="C100" s="1" t="s">
        <v>5265</v>
      </c>
      <c r="D100" s="2">
        <v>151.75</v>
      </c>
      <c r="E100" s="1" t="s">
        <v>5266</v>
      </c>
      <c r="F100" s="3">
        <v>-0.49180327868852464</v>
      </c>
      <c r="G100" s="1" t="s">
        <v>430</v>
      </c>
      <c r="H100" s="10">
        <f t="shared" si="7"/>
        <v>3.0350000000000001</v>
      </c>
      <c r="I100" s="8">
        <f>VLOOKUP(B100,'TRM2'!C:D,2,0)</f>
        <v>1894.13</v>
      </c>
      <c r="J100" s="10">
        <f t="shared" si="8"/>
        <v>5748.6845500000009</v>
      </c>
      <c r="K100" t="e">
        <f>VLOOKUP(A100,'Cacao Nacional'!B:D,3,0)</f>
        <v>#N/A</v>
      </c>
      <c r="L100" s="22" t="str">
        <f t="shared" si="9"/>
        <v>Mayo</v>
      </c>
      <c r="M100" s="22" t="str">
        <f t="shared" si="10"/>
        <v>2013</v>
      </c>
      <c r="N100" s="22" t="str">
        <f t="shared" si="11"/>
        <v>Mayo de 2013</v>
      </c>
    </row>
    <row r="101" spans="1:14" x14ac:dyDescent="0.3">
      <c r="A101" s="1" t="s">
        <v>527</v>
      </c>
      <c r="B101" s="1" t="str">
        <f t="shared" si="6"/>
        <v>Mayo 31 de 2013</v>
      </c>
      <c r="C101" s="1" t="s">
        <v>5265</v>
      </c>
      <c r="D101" s="2">
        <v>152</v>
      </c>
      <c r="E101" s="1" t="s">
        <v>5266</v>
      </c>
      <c r="F101" s="3">
        <v>0.16474464579901155</v>
      </c>
      <c r="G101" s="1" t="s">
        <v>430</v>
      </c>
      <c r="H101" s="10">
        <f t="shared" si="7"/>
        <v>3.04</v>
      </c>
      <c r="I101" s="8">
        <f>VLOOKUP(B101,'TRM2'!C:D,2,0)</f>
        <v>1891.48</v>
      </c>
      <c r="J101" s="10">
        <f t="shared" si="8"/>
        <v>5750.0992000000006</v>
      </c>
      <c r="K101" t="e">
        <f>VLOOKUP(A101,'Cacao Nacional'!B:D,3,0)</f>
        <v>#N/A</v>
      </c>
      <c r="L101" s="22" t="str">
        <f t="shared" si="9"/>
        <v>Mayo</v>
      </c>
      <c r="M101" s="22" t="str">
        <f t="shared" si="10"/>
        <v>2013</v>
      </c>
      <c r="N101" s="22" t="str">
        <f t="shared" si="11"/>
        <v>Mayo de 2013</v>
      </c>
    </row>
    <row r="102" spans="1:14" x14ac:dyDescent="0.3">
      <c r="A102" s="1" t="s">
        <v>528</v>
      </c>
      <c r="B102" s="1" t="str">
        <f t="shared" si="6"/>
        <v>Junio 3 de 2013</v>
      </c>
      <c r="C102" s="1" t="s">
        <v>5265</v>
      </c>
      <c r="D102" s="2">
        <v>153</v>
      </c>
      <c r="E102" s="1" t="s">
        <v>5266</v>
      </c>
      <c r="F102" s="3">
        <v>0.6578947368421052</v>
      </c>
      <c r="G102" s="1" t="s">
        <v>430</v>
      </c>
      <c r="H102" s="10">
        <f t="shared" si="7"/>
        <v>3.06</v>
      </c>
      <c r="I102" s="8" t="e">
        <f>VLOOKUP(B102,'TRM2'!C:D,2,0)</f>
        <v>#N/A</v>
      </c>
      <c r="J102" s="10" t="e">
        <f t="shared" si="8"/>
        <v>#N/A</v>
      </c>
      <c r="K102" t="e">
        <f>VLOOKUP(A102,'Cacao Nacional'!B:D,3,0)</f>
        <v>#N/A</v>
      </c>
      <c r="L102" s="22" t="str">
        <f t="shared" si="9"/>
        <v>Junio</v>
      </c>
      <c r="M102" s="22" t="str">
        <f t="shared" si="10"/>
        <v>2013</v>
      </c>
      <c r="N102" s="22" t="str">
        <f t="shared" si="11"/>
        <v>Junio de 2013</v>
      </c>
    </row>
    <row r="103" spans="1:14" x14ac:dyDescent="0.3">
      <c r="A103" s="1" t="s">
        <v>529</v>
      </c>
      <c r="B103" s="1" t="str">
        <f t="shared" si="6"/>
        <v>Junio 4 de 2013</v>
      </c>
      <c r="C103" s="1" t="s">
        <v>5265</v>
      </c>
      <c r="D103" s="2">
        <v>151.75</v>
      </c>
      <c r="E103" s="1" t="s">
        <v>5266</v>
      </c>
      <c r="F103" s="3">
        <v>-0.81699346405228768</v>
      </c>
      <c r="G103" s="1" t="s">
        <v>430</v>
      </c>
      <c r="H103" s="10">
        <f t="shared" si="7"/>
        <v>3.0350000000000001</v>
      </c>
      <c r="I103" s="8">
        <f>VLOOKUP(B103,'TRM2'!C:D,2,0)</f>
        <v>1907.76</v>
      </c>
      <c r="J103" s="10">
        <f t="shared" si="8"/>
        <v>5790.0516000000007</v>
      </c>
      <c r="K103" t="e">
        <f>VLOOKUP(A103,'Cacao Nacional'!B:D,3,0)</f>
        <v>#N/A</v>
      </c>
      <c r="L103" s="22" t="str">
        <f t="shared" si="9"/>
        <v>Junio</v>
      </c>
      <c r="M103" s="22" t="str">
        <f t="shared" si="10"/>
        <v>2013</v>
      </c>
      <c r="N103" s="22" t="str">
        <f t="shared" si="11"/>
        <v>Junio de 2013</v>
      </c>
    </row>
    <row r="104" spans="1:14" x14ac:dyDescent="0.3">
      <c r="A104" s="1" t="s">
        <v>530</v>
      </c>
      <c r="B104" s="1" t="str">
        <f t="shared" si="6"/>
        <v>Junio 5 de 2013</v>
      </c>
      <c r="C104" s="1" t="s">
        <v>5265</v>
      </c>
      <c r="D104" s="2">
        <v>151.5</v>
      </c>
      <c r="E104" s="1" t="s">
        <v>5266</v>
      </c>
      <c r="F104" s="3">
        <v>-0.16474464579901155</v>
      </c>
      <c r="G104" s="1" t="s">
        <v>430</v>
      </c>
      <c r="H104" s="10">
        <f t="shared" si="7"/>
        <v>3.03</v>
      </c>
      <c r="I104" s="8">
        <f>VLOOKUP(B104,'TRM2'!C:D,2,0)</f>
        <v>1894.4</v>
      </c>
      <c r="J104" s="10">
        <f t="shared" si="8"/>
        <v>5740.0320000000002</v>
      </c>
      <c r="K104" t="e">
        <f>VLOOKUP(A104,'Cacao Nacional'!B:D,3,0)</f>
        <v>#N/A</v>
      </c>
      <c r="L104" s="22" t="str">
        <f t="shared" si="9"/>
        <v>Junio</v>
      </c>
      <c r="M104" s="22" t="str">
        <f t="shared" si="10"/>
        <v>2013</v>
      </c>
      <c r="N104" s="22" t="str">
        <f t="shared" si="11"/>
        <v>Junio de 2013</v>
      </c>
    </row>
    <row r="105" spans="1:14" x14ac:dyDescent="0.3">
      <c r="A105" s="1" t="s">
        <v>531</v>
      </c>
      <c r="B105" s="1" t="str">
        <f t="shared" si="6"/>
        <v>Junio 6 de 2013</v>
      </c>
      <c r="C105" s="1" t="s">
        <v>5265</v>
      </c>
      <c r="D105" s="2">
        <v>153.5</v>
      </c>
      <c r="E105" s="1" t="s">
        <v>5266</v>
      </c>
      <c r="F105" s="3">
        <v>1.3201320132013201</v>
      </c>
      <c r="G105" s="1" t="s">
        <v>430</v>
      </c>
      <c r="H105" s="10">
        <f t="shared" si="7"/>
        <v>3.07</v>
      </c>
      <c r="I105" s="8">
        <f>VLOOKUP(B105,'TRM2'!C:D,2,0)</f>
        <v>1899.08</v>
      </c>
      <c r="J105" s="10">
        <f t="shared" si="8"/>
        <v>5830.1755999999996</v>
      </c>
      <c r="K105" t="e">
        <f>VLOOKUP(A105,'Cacao Nacional'!B:D,3,0)</f>
        <v>#N/A</v>
      </c>
      <c r="L105" s="22" t="str">
        <f t="shared" si="9"/>
        <v>Junio</v>
      </c>
      <c r="M105" s="22" t="str">
        <f t="shared" si="10"/>
        <v>2013</v>
      </c>
      <c r="N105" s="22" t="str">
        <f t="shared" si="11"/>
        <v>Junio de 2013</v>
      </c>
    </row>
    <row r="106" spans="1:14" x14ac:dyDescent="0.3">
      <c r="A106" s="1" t="s">
        <v>532</v>
      </c>
      <c r="B106" s="1" t="str">
        <f t="shared" si="6"/>
        <v>Junio 7 de 2013</v>
      </c>
      <c r="C106" s="1" t="s">
        <v>5265</v>
      </c>
      <c r="D106" s="2">
        <v>152</v>
      </c>
      <c r="E106" s="1" t="s">
        <v>5266</v>
      </c>
      <c r="F106" s="3">
        <v>-0.97719869706840379</v>
      </c>
      <c r="G106" s="1" t="s">
        <v>430</v>
      </c>
      <c r="H106" s="10">
        <f t="shared" si="7"/>
        <v>3.04</v>
      </c>
      <c r="I106" s="8">
        <f>VLOOKUP(B106,'TRM2'!C:D,2,0)</f>
        <v>1907.88</v>
      </c>
      <c r="J106" s="10">
        <f t="shared" si="8"/>
        <v>5799.9552000000003</v>
      </c>
      <c r="K106" t="e">
        <f>VLOOKUP(A106,'Cacao Nacional'!B:D,3,0)</f>
        <v>#N/A</v>
      </c>
      <c r="L106" s="22" t="str">
        <f t="shared" si="9"/>
        <v>Junio</v>
      </c>
      <c r="M106" s="22" t="str">
        <f t="shared" si="10"/>
        <v>2013</v>
      </c>
      <c r="N106" s="22" t="str">
        <f t="shared" si="11"/>
        <v>Junio de 2013</v>
      </c>
    </row>
    <row r="107" spans="1:14" x14ac:dyDescent="0.3">
      <c r="A107" s="1" t="s">
        <v>533</v>
      </c>
      <c r="B107" s="1" t="str">
        <f t="shared" si="6"/>
        <v>Junio 10 de 2013</v>
      </c>
      <c r="C107" s="1" t="s">
        <v>5265</v>
      </c>
      <c r="D107" s="2">
        <v>152.75</v>
      </c>
      <c r="E107" s="1" t="s">
        <v>5266</v>
      </c>
      <c r="F107" s="3">
        <v>0.49342105263157893</v>
      </c>
      <c r="G107" s="1" t="s">
        <v>430</v>
      </c>
      <c r="H107" s="10">
        <f t="shared" si="7"/>
        <v>3.0550000000000002</v>
      </c>
      <c r="I107" s="8" t="e">
        <f>VLOOKUP(B107,'TRM2'!C:D,2,0)</f>
        <v>#N/A</v>
      </c>
      <c r="J107" s="10" t="e">
        <f t="shared" si="8"/>
        <v>#N/A</v>
      </c>
      <c r="K107" t="e">
        <f>VLOOKUP(A107,'Cacao Nacional'!B:D,3,0)</f>
        <v>#N/A</v>
      </c>
      <c r="L107" s="22" t="str">
        <f t="shared" si="9"/>
        <v>Junio</v>
      </c>
      <c r="M107" s="22" t="str">
        <f t="shared" si="10"/>
        <v>2013</v>
      </c>
      <c r="N107" s="22" t="str">
        <f t="shared" si="11"/>
        <v>Junio de 2013</v>
      </c>
    </row>
    <row r="108" spans="1:14" x14ac:dyDescent="0.3">
      <c r="A108" s="1" t="s">
        <v>534</v>
      </c>
      <c r="B108" s="1" t="str">
        <f t="shared" si="6"/>
        <v>Junio 11 de 2013</v>
      </c>
      <c r="C108" s="1" t="s">
        <v>5265</v>
      </c>
      <c r="D108" s="2">
        <v>151.75</v>
      </c>
      <c r="E108" s="1" t="s">
        <v>5266</v>
      </c>
      <c r="F108" s="3">
        <v>-0.65466448445171854</v>
      </c>
      <c r="G108" s="1" t="s">
        <v>430</v>
      </c>
      <c r="H108" s="10">
        <f t="shared" si="7"/>
        <v>3.0350000000000001</v>
      </c>
      <c r="I108" s="8">
        <f>VLOOKUP(B108,'TRM2'!C:D,2,0)</f>
        <v>1898.8</v>
      </c>
      <c r="J108" s="10">
        <f t="shared" si="8"/>
        <v>5762.8580000000002</v>
      </c>
      <c r="K108" t="e">
        <f>VLOOKUP(A108,'Cacao Nacional'!B:D,3,0)</f>
        <v>#N/A</v>
      </c>
      <c r="L108" s="22" t="str">
        <f t="shared" si="9"/>
        <v>Junio</v>
      </c>
      <c r="M108" s="22" t="str">
        <f t="shared" si="10"/>
        <v>2013</v>
      </c>
      <c r="N108" s="22" t="str">
        <f t="shared" si="11"/>
        <v>Junio de 2013</v>
      </c>
    </row>
    <row r="109" spans="1:14" x14ac:dyDescent="0.3">
      <c r="A109" s="1" t="s">
        <v>535</v>
      </c>
      <c r="B109" s="1" t="str">
        <f t="shared" si="6"/>
        <v>Junio 12 de 2013</v>
      </c>
      <c r="C109" s="1" t="s">
        <v>5265</v>
      </c>
      <c r="D109" s="2">
        <v>147.75</v>
      </c>
      <c r="E109" s="1" t="s">
        <v>5266</v>
      </c>
      <c r="F109" s="3">
        <v>-2.6359143327841847</v>
      </c>
      <c r="G109" s="1" t="s">
        <v>430</v>
      </c>
      <c r="H109" s="10">
        <f t="shared" si="7"/>
        <v>2.9550000000000001</v>
      </c>
      <c r="I109" s="8">
        <f>VLOOKUP(B109,'TRM2'!C:D,2,0)</f>
        <v>1907.12</v>
      </c>
      <c r="J109" s="10">
        <f t="shared" si="8"/>
        <v>5635.5396000000001</v>
      </c>
      <c r="K109" t="e">
        <f>VLOOKUP(A109,'Cacao Nacional'!B:D,3,0)</f>
        <v>#N/A</v>
      </c>
      <c r="L109" s="22" t="str">
        <f t="shared" si="9"/>
        <v>Junio</v>
      </c>
      <c r="M109" s="22" t="str">
        <f t="shared" si="10"/>
        <v>2013</v>
      </c>
      <c r="N109" s="22" t="str">
        <f t="shared" si="11"/>
        <v>Junio de 2013</v>
      </c>
    </row>
    <row r="110" spans="1:14" x14ac:dyDescent="0.3">
      <c r="A110" s="1" t="s">
        <v>536</v>
      </c>
      <c r="B110" s="1" t="str">
        <f t="shared" si="6"/>
        <v>Junio 13 de 2013</v>
      </c>
      <c r="C110" s="1" t="s">
        <v>5265</v>
      </c>
      <c r="D110" s="2">
        <v>148.75</v>
      </c>
      <c r="E110" s="1" t="s">
        <v>5266</v>
      </c>
      <c r="F110" s="3">
        <v>0.67681895093062605</v>
      </c>
      <c r="G110" s="1" t="s">
        <v>430</v>
      </c>
      <c r="H110" s="10">
        <f t="shared" si="7"/>
        <v>2.9750000000000001</v>
      </c>
      <c r="I110" s="8">
        <f>VLOOKUP(B110,'TRM2'!C:D,2,0)</f>
        <v>1897.53</v>
      </c>
      <c r="J110" s="10">
        <f t="shared" si="8"/>
        <v>5645.15175</v>
      </c>
      <c r="K110" t="e">
        <f>VLOOKUP(A110,'Cacao Nacional'!B:D,3,0)</f>
        <v>#N/A</v>
      </c>
      <c r="L110" s="22" t="str">
        <f t="shared" si="9"/>
        <v>Junio</v>
      </c>
      <c r="M110" s="22" t="str">
        <f t="shared" si="10"/>
        <v>2013</v>
      </c>
      <c r="N110" s="22" t="str">
        <f t="shared" si="11"/>
        <v>Junio de 2013</v>
      </c>
    </row>
    <row r="111" spans="1:14" x14ac:dyDescent="0.3">
      <c r="A111" s="1" t="s">
        <v>537</v>
      </c>
      <c r="B111" s="1" t="str">
        <f t="shared" si="6"/>
        <v>Junio 14 de 2013</v>
      </c>
      <c r="C111" s="1" t="s">
        <v>5265</v>
      </c>
      <c r="D111" s="2">
        <v>147.25</v>
      </c>
      <c r="E111" s="1" t="s">
        <v>5266</v>
      </c>
      <c r="F111" s="3">
        <v>-1.0084033613445378</v>
      </c>
      <c r="G111" s="1" t="s">
        <v>430</v>
      </c>
      <c r="H111" s="10">
        <f t="shared" si="7"/>
        <v>2.9449999999999998</v>
      </c>
      <c r="I111" s="8">
        <f>VLOOKUP(B111,'TRM2'!C:D,2,0)</f>
        <v>1895.01</v>
      </c>
      <c r="J111" s="10">
        <f t="shared" si="8"/>
        <v>5580.8044499999996</v>
      </c>
      <c r="K111" t="e">
        <f>VLOOKUP(A111,'Cacao Nacional'!B:D,3,0)</f>
        <v>#N/A</v>
      </c>
      <c r="L111" s="22" t="str">
        <f t="shared" si="9"/>
        <v>Junio</v>
      </c>
      <c r="M111" s="22" t="str">
        <f t="shared" si="10"/>
        <v>2013</v>
      </c>
      <c r="N111" s="22" t="str">
        <f t="shared" si="11"/>
        <v>Junio de 2013</v>
      </c>
    </row>
    <row r="112" spans="1:14" x14ac:dyDescent="0.3">
      <c r="A112" s="1" t="s">
        <v>538</v>
      </c>
      <c r="B112" s="1" t="str">
        <f t="shared" si="6"/>
        <v>Junio 17 de 2013</v>
      </c>
      <c r="C112" s="1" t="s">
        <v>5265</v>
      </c>
      <c r="D112" s="2">
        <v>147.25</v>
      </c>
      <c r="E112" s="1" t="s">
        <v>5266</v>
      </c>
      <c r="F112" s="3">
        <v>0</v>
      </c>
      <c r="G112" s="1" t="s">
        <v>430</v>
      </c>
      <c r="H112" s="10">
        <f t="shared" si="7"/>
        <v>2.9449999999999998</v>
      </c>
      <c r="I112" s="8">
        <f>VLOOKUP(B112,'TRM2'!C:D,2,0)</f>
        <v>1882.38</v>
      </c>
      <c r="J112" s="10">
        <f t="shared" si="8"/>
        <v>5543.6090999999997</v>
      </c>
      <c r="K112" t="e">
        <f>VLOOKUP(A112,'Cacao Nacional'!B:D,3,0)</f>
        <v>#N/A</v>
      </c>
      <c r="L112" s="22" t="str">
        <f t="shared" si="9"/>
        <v>Junio</v>
      </c>
      <c r="M112" s="22" t="str">
        <f t="shared" si="10"/>
        <v>2013</v>
      </c>
      <c r="N112" s="22" t="str">
        <f t="shared" si="11"/>
        <v>Junio de 2013</v>
      </c>
    </row>
    <row r="113" spans="1:14" x14ac:dyDescent="0.3">
      <c r="A113" s="1" t="s">
        <v>539</v>
      </c>
      <c r="B113" s="1" t="str">
        <f t="shared" si="6"/>
        <v>Junio 18 de 2013</v>
      </c>
      <c r="C113" s="1" t="s">
        <v>5265</v>
      </c>
      <c r="D113" s="2">
        <v>148.5</v>
      </c>
      <c r="E113" s="1" t="s">
        <v>5266</v>
      </c>
      <c r="F113" s="3">
        <v>0.84889643463497455</v>
      </c>
      <c r="G113" s="1" t="s">
        <v>430</v>
      </c>
      <c r="H113" s="10">
        <f t="shared" si="7"/>
        <v>2.97</v>
      </c>
      <c r="I113" s="8">
        <f>VLOOKUP(B113,'TRM2'!C:D,2,0)</f>
        <v>1883.57</v>
      </c>
      <c r="J113" s="10">
        <f t="shared" si="8"/>
        <v>5594.2029000000002</v>
      </c>
      <c r="K113" t="e">
        <f>VLOOKUP(A113,'Cacao Nacional'!B:D,3,0)</f>
        <v>#N/A</v>
      </c>
      <c r="L113" s="22" t="str">
        <f t="shared" si="9"/>
        <v>Junio</v>
      </c>
      <c r="M113" s="22" t="str">
        <f t="shared" si="10"/>
        <v>2013</v>
      </c>
      <c r="N113" s="22" t="str">
        <f t="shared" si="11"/>
        <v>Junio de 2013</v>
      </c>
    </row>
    <row r="114" spans="1:14" x14ac:dyDescent="0.3">
      <c r="A114" s="1" t="s">
        <v>540</v>
      </c>
      <c r="B114" s="1" t="str">
        <f t="shared" si="6"/>
        <v>Junio 19 de 2013</v>
      </c>
      <c r="C114" s="1" t="s">
        <v>5265</v>
      </c>
      <c r="D114" s="2">
        <v>149.25</v>
      </c>
      <c r="E114" s="1" t="s">
        <v>5266</v>
      </c>
      <c r="F114" s="3">
        <v>0.50505050505050508</v>
      </c>
      <c r="G114" s="1" t="s">
        <v>430</v>
      </c>
      <c r="H114" s="10">
        <f t="shared" si="7"/>
        <v>2.9849999999999999</v>
      </c>
      <c r="I114" s="8">
        <f>VLOOKUP(B114,'TRM2'!C:D,2,0)</f>
        <v>1902.47</v>
      </c>
      <c r="J114" s="10">
        <f t="shared" si="8"/>
        <v>5678.8729499999999</v>
      </c>
      <c r="K114" t="e">
        <f>VLOOKUP(A114,'Cacao Nacional'!B:D,3,0)</f>
        <v>#N/A</v>
      </c>
      <c r="L114" s="22" t="str">
        <f t="shared" si="9"/>
        <v>Junio</v>
      </c>
      <c r="M114" s="22" t="str">
        <f t="shared" si="10"/>
        <v>2013</v>
      </c>
      <c r="N114" s="22" t="str">
        <f t="shared" si="11"/>
        <v>Junio de 2013</v>
      </c>
    </row>
    <row r="115" spans="1:14" x14ac:dyDescent="0.3">
      <c r="A115" s="1" t="s">
        <v>541</v>
      </c>
      <c r="B115" s="1" t="str">
        <f t="shared" si="6"/>
        <v>Junio 20 de 2013</v>
      </c>
      <c r="C115" s="1" t="s">
        <v>5265</v>
      </c>
      <c r="D115" s="2">
        <v>144.25</v>
      </c>
      <c r="E115" s="1" t="s">
        <v>5266</v>
      </c>
      <c r="F115" s="3">
        <v>-3.350083752093802</v>
      </c>
      <c r="G115" s="1" t="s">
        <v>430</v>
      </c>
      <c r="H115" s="10">
        <f t="shared" si="7"/>
        <v>2.8849999999999998</v>
      </c>
      <c r="I115" s="8">
        <f>VLOOKUP(B115,'TRM2'!C:D,2,0)</f>
        <v>1900.87</v>
      </c>
      <c r="J115" s="10">
        <f t="shared" si="8"/>
        <v>5484.0099499999997</v>
      </c>
      <c r="K115" t="e">
        <f>VLOOKUP(A115,'Cacao Nacional'!B:D,3,0)</f>
        <v>#N/A</v>
      </c>
      <c r="L115" s="22" t="str">
        <f t="shared" si="9"/>
        <v>Junio</v>
      </c>
      <c r="M115" s="22" t="str">
        <f t="shared" si="10"/>
        <v>2013</v>
      </c>
      <c r="N115" s="22" t="str">
        <f t="shared" si="11"/>
        <v>Junio de 2013</v>
      </c>
    </row>
    <row r="116" spans="1:14" x14ac:dyDescent="0.3">
      <c r="A116" s="1" t="s">
        <v>542</v>
      </c>
      <c r="B116" s="1" t="str">
        <f t="shared" si="6"/>
        <v>Junio 21 de 2013</v>
      </c>
      <c r="C116" s="1" t="s">
        <v>5265</v>
      </c>
      <c r="D116" s="2">
        <v>144.25</v>
      </c>
      <c r="E116" s="1" t="s">
        <v>5266</v>
      </c>
      <c r="F116" s="3">
        <v>0</v>
      </c>
      <c r="G116" s="1" t="s">
        <v>430</v>
      </c>
      <c r="H116" s="10">
        <f t="shared" si="7"/>
        <v>2.8849999999999998</v>
      </c>
      <c r="I116" s="8">
        <f>VLOOKUP(B116,'TRM2'!C:D,2,0)</f>
        <v>1937.26</v>
      </c>
      <c r="J116" s="10">
        <f t="shared" si="8"/>
        <v>5588.9950999999992</v>
      </c>
      <c r="K116" t="e">
        <f>VLOOKUP(A116,'Cacao Nacional'!B:D,3,0)</f>
        <v>#N/A</v>
      </c>
      <c r="L116" s="22" t="str">
        <f t="shared" si="9"/>
        <v>Junio</v>
      </c>
      <c r="M116" s="22" t="str">
        <f t="shared" si="10"/>
        <v>2013</v>
      </c>
      <c r="N116" s="22" t="str">
        <f t="shared" si="11"/>
        <v>Junio de 2013</v>
      </c>
    </row>
    <row r="117" spans="1:14" x14ac:dyDescent="0.3">
      <c r="A117" s="1" t="s">
        <v>543</v>
      </c>
      <c r="B117" s="1" t="str">
        <f t="shared" si="6"/>
        <v>Junio 24 de 2013</v>
      </c>
      <c r="C117" s="1" t="s">
        <v>5265</v>
      </c>
      <c r="D117" s="2">
        <v>145.25</v>
      </c>
      <c r="E117" s="1" t="s">
        <v>5266</v>
      </c>
      <c r="F117" s="3">
        <v>0.6932409012131715</v>
      </c>
      <c r="G117" s="1" t="s">
        <v>430</v>
      </c>
      <c r="H117" s="10">
        <f t="shared" si="7"/>
        <v>2.9049999999999998</v>
      </c>
      <c r="I117" s="8">
        <f>VLOOKUP(B117,'TRM2'!C:D,2,0)</f>
        <v>1941.06</v>
      </c>
      <c r="J117" s="10">
        <f t="shared" si="8"/>
        <v>5638.7792999999992</v>
      </c>
      <c r="K117" t="e">
        <f>VLOOKUP(A117,'Cacao Nacional'!B:D,3,0)</f>
        <v>#N/A</v>
      </c>
      <c r="L117" s="22" t="str">
        <f t="shared" si="9"/>
        <v>Junio</v>
      </c>
      <c r="M117" s="22" t="str">
        <f t="shared" si="10"/>
        <v>2013</v>
      </c>
      <c r="N117" s="22" t="str">
        <f t="shared" si="11"/>
        <v>Junio de 2013</v>
      </c>
    </row>
    <row r="118" spans="1:14" x14ac:dyDescent="0.3">
      <c r="A118" s="1" t="s">
        <v>544</v>
      </c>
      <c r="B118" s="1" t="str">
        <f t="shared" si="6"/>
        <v>Junio 25 de 2013</v>
      </c>
      <c r="C118" s="1" t="s">
        <v>5265</v>
      </c>
      <c r="D118" s="2">
        <v>145.5</v>
      </c>
      <c r="E118" s="1" t="s">
        <v>5266</v>
      </c>
      <c r="F118" s="3">
        <v>0.17211703958691912</v>
      </c>
      <c r="G118" s="1" t="s">
        <v>430</v>
      </c>
      <c r="H118" s="10">
        <f t="shared" si="7"/>
        <v>2.91</v>
      </c>
      <c r="I118" s="8">
        <f>VLOOKUP(B118,'TRM2'!C:D,2,0)</f>
        <v>1942.97</v>
      </c>
      <c r="J118" s="10">
        <f t="shared" si="8"/>
        <v>5654.0427</v>
      </c>
      <c r="K118" t="e">
        <f>VLOOKUP(A118,'Cacao Nacional'!B:D,3,0)</f>
        <v>#N/A</v>
      </c>
      <c r="L118" s="22" t="str">
        <f t="shared" si="9"/>
        <v>Junio</v>
      </c>
      <c r="M118" s="22" t="str">
        <f t="shared" si="10"/>
        <v>2013</v>
      </c>
      <c r="N118" s="22" t="str">
        <f t="shared" si="11"/>
        <v>Junio de 2013</v>
      </c>
    </row>
    <row r="119" spans="1:14" x14ac:dyDescent="0.3">
      <c r="A119" s="1" t="s">
        <v>545</v>
      </c>
      <c r="B119" s="1" t="str">
        <f t="shared" si="6"/>
        <v>Junio 26 de 2013</v>
      </c>
      <c r="C119" s="1" t="s">
        <v>5265</v>
      </c>
      <c r="D119" s="2">
        <v>144.5</v>
      </c>
      <c r="E119" s="1" t="s">
        <v>5266</v>
      </c>
      <c r="F119" s="3">
        <v>-0.6872852233676976</v>
      </c>
      <c r="G119" s="1" t="s">
        <v>430</v>
      </c>
      <c r="H119" s="10">
        <f t="shared" si="7"/>
        <v>2.89</v>
      </c>
      <c r="I119" s="8">
        <f>VLOOKUP(B119,'TRM2'!C:D,2,0)</f>
        <v>1928.27</v>
      </c>
      <c r="J119" s="10">
        <f t="shared" si="8"/>
        <v>5572.7003000000004</v>
      </c>
      <c r="K119" t="e">
        <f>VLOOKUP(A119,'Cacao Nacional'!B:D,3,0)</f>
        <v>#N/A</v>
      </c>
      <c r="L119" s="22" t="str">
        <f t="shared" si="9"/>
        <v>Junio</v>
      </c>
      <c r="M119" s="22" t="str">
        <f t="shared" si="10"/>
        <v>2013</v>
      </c>
      <c r="N119" s="22" t="str">
        <f t="shared" si="11"/>
        <v>Junio de 2013</v>
      </c>
    </row>
    <row r="120" spans="1:14" x14ac:dyDescent="0.3">
      <c r="A120" s="1" t="s">
        <v>546</v>
      </c>
      <c r="B120" s="1" t="str">
        <f t="shared" si="6"/>
        <v>Junio 27 de 2013</v>
      </c>
      <c r="C120" s="1" t="s">
        <v>5265</v>
      </c>
      <c r="D120" s="2">
        <v>147</v>
      </c>
      <c r="E120" s="1" t="s">
        <v>5266</v>
      </c>
      <c r="F120" s="3">
        <v>1.7301038062283738</v>
      </c>
      <c r="G120" s="1" t="s">
        <v>430</v>
      </c>
      <c r="H120" s="10">
        <f t="shared" si="7"/>
        <v>2.94</v>
      </c>
      <c r="I120" s="8">
        <f>VLOOKUP(B120,'TRM2'!C:D,2,0)</f>
        <v>1921.86</v>
      </c>
      <c r="J120" s="10">
        <f t="shared" si="8"/>
        <v>5650.2683999999999</v>
      </c>
      <c r="K120" t="e">
        <f>VLOOKUP(A120,'Cacao Nacional'!B:D,3,0)</f>
        <v>#N/A</v>
      </c>
      <c r="L120" s="22" t="str">
        <f t="shared" si="9"/>
        <v>Junio</v>
      </c>
      <c r="M120" s="22" t="str">
        <f t="shared" si="10"/>
        <v>2013</v>
      </c>
      <c r="N120" s="22" t="str">
        <f t="shared" si="11"/>
        <v>Junio de 2013</v>
      </c>
    </row>
    <row r="121" spans="1:14" x14ac:dyDescent="0.3">
      <c r="A121" s="1" t="s">
        <v>547</v>
      </c>
      <c r="B121" s="1" t="str">
        <f t="shared" si="6"/>
        <v>Junio 28 de 2013</v>
      </c>
      <c r="C121" s="1" t="s">
        <v>5265</v>
      </c>
      <c r="D121" s="2">
        <v>145.5</v>
      </c>
      <c r="E121" s="1" t="s">
        <v>5266</v>
      </c>
      <c r="F121" s="3">
        <v>-1.0204081632653061</v>
      </c>
      <c r="G121" s="1" t="s">
        <v>430</v>
      </c>
      <c r="H121" s="10">
        <f t="shared" si="7"/>
        <v>2.91</v>
      </c>
      <c r="I121" s="8">
        <f>VLOOKUP(B121,'TRM2'!C:D,2,0)</f>
        <v>1922.63</v>
      </c>
      <c r="J121" s="10">
        <f t="shared" si="8"/>
        <v>5594.8533000000007</v>
      </c>
      <c r="K121" t="e">
        <f>VLOOKUP(A121,'Cacao Nacional'!B:D,3,0)</f>
        <v>#N/A</v>
      </c>
      <c r="L121" s="22" t="str">
        <f t="shared" si="9"/>
        <v>Junio</v>
      </c>
      <c r="M121" s="22" t="str">
        <f t="shared" si="10"/>
        <v>2013</v>
      </c>
      <c r="N121" s="22" t="str">
        <f t="shared" si="11"/>
        <v>Junio de 2013</v>
      </c>
    </row>
    <row r="122" spans="1:14" x14ac:dyDescent="0.3">
      <c r="A122" s="1" t="s">
        <v>548</v>
      </c>
      <c r="B122" s="1" t="str">
        <f t="shared" si="6"/>
        <v>Julio 2 de 2013</v>
      </c>
      <c r="C122" s="1" t="s">
        <v>5265</v>
      </c>
      <c r="D122" s="2">
        <v>149.25</v>
      </c>
      <c r="E122" s="1" t="s">
        <v>5266</v>
      </c>
      <c r="F122" s="3">
        <v>2.5773195876288657</v>
      </c>
      <c r="G122" s="1" t="s">
        <v>430</v>
      </c>
      <c r="H122" s="10">
        <f t="shared" si="7"/>
        <v>2.9849999999999999</v>
      </c>
      <c r="I122" s="8">
        <f>VLOOKUP(B122,'TRM2'!C:D,2,0)</f>
        <v>1929</v>
      </c>
      <c r="J122" s="10">
        <f t="shared" si="8"/>
        <v>5758.0649999999996</v>
      </c>
      <c r="K122" t="e">
        <f>VLOOKUP(A122,'Cacao Nacional'!B:D,3,0)</f>
        <v>#N/A</v>
      </c>
      <c r="L122" s="22" t="str">
        <f t="shared" si="9"/>
        <v>Julio</v>
      </c>
      <c r="M122" s="22" t="str">
        <f t="shared" si="10"/>
        <v>2013</v>
      </c>
      <c r="N122" s="22" t="str">
        <f t="shared" si="11"/>
        <v>Julio de 2013</v>
      </c>
    </row>
    <row r="123" spans="1:14" x14ac:dyDescent="0.3">
      <c r="A123" s="1" t="s">
        <v>549</v>
      </c>
      <c r="B123" s="1" t="str">
        <f t="shared" si="6"/>
        <v>Julio 3 de 2013</v>
      </c>
      <c r="C123" s="1" t="s">
        <v>5265</v>
      </c>
      <c r="D123" s="2">
        <v>146.5</v>
      </c>
      <c r="E123" s="1" t="s">
        <v>5266</v>
      </c>
      <c r="F123" s="3">
        <v>-1.8425460636515913</v>
      </c>
      <c r="G123" s="1" t="s">
        <v>430</v>
      </c>
      <c r="H123" s="10">
        <f t="shared" si="7"/>
        <v>2.93</v>
      </c>
      <c r="I123" s="8">
        <f>VLOOKUP(B123,'TRM2'!C:D,2,0)</f>
        <v>1919.42</v>
      </c>
      <c r="J123" s="10">
        <f t="shared" si="8"/>
        <v>5623.9006000000008</v>
      </c>
      <c r="K123" t="e">
        <f>VLOOKUP(A123,'Cacao Nacional'!B:D,3,0)</f>
        <v>#N/A</v>
      </c>
      <c r="L123" s="22" t="str">
        <f t="shared" si="9"/>
        <v>Julio</v>
      </c>
      <c r="M123" s="22" t="str">
        <f t="shared" si="10"/>
        <v>2013</v>
      </c>
      <c r="N123" s="22" t="str">
        <f t="shared" si="11"/>
        <v>Julio de 2013</v>
      </c>
    </row>
    <row r="124" spans="1:14" x14ac:dyDescent="0.3">
      <c r="A124" s="1" t="s">
        <v>550</v>
      </c>
      <c r="B124" s="1" t="str">
        <f t="shared" si="6"/>
        <v>Julio 4 de 2013</v>
      </c>
      <c r="C124" s="1" t="s">
        <v>5265</v>
      </c>
      <c r="D124" s="2">
        <v>146.5</v>
      </c>
      <c r="E124" s="1" t="s">
        <v>5266</v>
      </c>
      <c r="F124" s="3">
        <v>0</v>
      </c>
      <c r="G124" s="1" t="s">
        <v>430</v>
      </c>
      <c r="H124" s="10">
        <f t="shared" si="7"/>
        <v>2.93</v>
      </c>
      <c r="I124" s="8">
        <f>VLOOKUP(B124,'TRM2'!C:D,2,0)</f>
        <v>1915.45</v>
      </c>
      <c r="J124" s="10">
        <f t="shared" si="8"/>
        <v>5612.2685000000001</v>
      </c>
      <c r="K124" t="e">
        <f>VLOOKUP(A124,'Cacao Nacional'!B:D,3,0)</f>
        <v>#N/A</v>
      </c>
      <c r="L124" s="22" t="str">
        <f t="shared" si="9"/>
        <v>Julio</v>
      </c>
      <c r="M124" s="22" t="str">
        <f t="shared" si="10"/>
        <v>2013</v>
      </c>
      <c r="N124" s="22" t="str">
        <f t="shared" si="11"/>
        <v>Julio de 2013</v>
      </c>
    </row>
    <row r="125" spans="1:14" x14ac:dyDescent="0.3">
      <c r="A125" s="1" t="s">
        <v>551</v>
      </c>
      <c r="B125" s="1" t="str">
        <f t="shared" si="6"/>
        <v>Julio 5 de 2013</v>
      </c>
      <c r="C125" s="1" t="s">
        <v>5265</v>
      </c>
      <c r="D125" s="2">
        <v>146.5</v>
      </c>
      <c r="E125" s="1" t="s">
        <v>5266</v>
      </c>
      <c r="F125" s="3">
        <v>0</v>
      </c>
      <c r="G125" s="1" t="s">
        <v>430</v>
      </c>
      <c r="H125" s="10">
        <f t="shared" si="7"/>
        <v>2.93</v>
      </c>
      <c r="I125" s="8">
        <f>VLOOKUP(B125,'TRM2'!C:D,2,0)</f>
        <v>1915.45</v>
      </c>
      <c r="J125" s="10">
        <f t="shared" si="8"/>
        <v>5612.2685000000001</v>
      </c>
      <c r="K125" t="e">
        <f>VLOOKUP(A125,'Cacao Nacional'!B:D,3,0)</f>
        <v>#N/A</v>
      </c>
      <c r="L125" s="22" t="str">
        <f t="shared" si="9"/>
        <v>Julio</v>
      </c>
      <c r="M125" s="22" t="str">
        <f t="shared" si="10"/>
        <v>2013</v>
      </c>
      <c r="N125" s="22" t="str">
        <f t="shared" si="11"/>
        <v>Julio de 2013</v>
      </c>
    </row>
    <row r="126" spans="1:14" x14ac:dyDescent="0.3">
      <c r="A126" s="1" t="s">
        <v>6</v>
      </c>
      <c r="B126" s="1" t="str">
        <f t="shared" si="6"/>
        <v>Julio 8 de 2013</v>
      </c>
      <c r="C126" s="1" t="s">
        <v>5265</v>
      </c>
      <c r="D126" s="2">
        <v>148.5</v>
      </c>
      <c r="E126" s="1" t="s">
        <v>5266</v>
      </c>
      <c r="F126" s="3">
        <v>1.3651877133105803</v>
      </c>
      <c r="G126" s="1" t="s">
        <v>430</v>
      </c>
      <c r="H126" s="10">
        <f t="shared" si="7"/>
        <v>2.97</v>
      </c>
      <c r="I126" s="8">
        <f>VLOOKUP(B126,'TRM2'!C:D,2,0)</f>
        <v>1927.4</v>
      </c>
      <c r="J126" s="10">
        <f t="shared" si="8"/>
        <v>5724.3780000000006</v>
      </c>
      <c r="K126">
        <f>VLOOKUP(A126,'Cacao Nacional'!B:D,3,0)</f>
        <v>3797.5</v>
      </c>
      <c r="L126" s="22" t="str">
        <f t="shared" si="9"/>
        <v>Julio</v>
      </c>
      <c r="M126" s="22" t="str">
        <f t="shared" si="10"/>
        <v>2013</v>
      </c>
      <c r="N126" s="22" t="str">
        <f t="shared" si="11"/>
        <v>Julio de 2013</v>
      </c>
    </row>
    <row r="127" spans="1:14" x14ac:dyDescent="0.3">
      <c r="A127" s="1" t="s">
        <v>552</v>
      </c>
      <c r="B127" s="1" t="str">
        <f t="shared" si="6"/>
        <v>Julio 9 de 2013</v>
      </c>
      <c r="C127" s="1" t="s">
        <v>5265</v>
      </c>
      <c r="D127" s="2">
        <v>147.25</v>
      </c>
      <c r="E127" s="1" t="s">
        <v>5266</v>
      </c>
      <c r="F127" s="3">
        <v>-0.84175084175084169</v>
      </c>
      <c r="G127" s="1" t="s">
        <v>430</v>
      </c>
      <c r="H127" s="10">
        <f t="shared" si="7"/>
        <v>2.9449999999999998</v>
      </c>
      <c r="I127" s="8">
        <f>VLOOKUP(B127,'TRM2'!C:D,2,0)</f>
        <v>1926.84</v>
      </c>
      <c r="J127" s="10">
        <f t="shared" si="8"/>
        <v>5674.5437999999995</v>
      </c>
      <c r="K127" t="e">
        <f>VLOOKUP(A127,'Cacao Nacional'!B:D,3,0)</f>
        <v>#N/A</v>
      </c>
      <c r="L127" s="22" t="str">
        <f t="shared" si="9"/>
        <v>Julio</v>
      </c>
      <c r="M127" s="22" t="str">
        <f t="shared" si="10"/>
        <v>2013</v>
      </c>
      <c r="N127" s="22" t="str">
        <f t="shared" si="11"/>
        <v>Julio de 2013</v>
      </c>
    </row>
    <row r="128" spans="1:14" x14ac:dyDescent="0.3">
      <c r="A128" s="1" t="s">
        <v>553</v>
      </c>
      <c r="B128" s="1" t="str">
        <f t="shared" si="6"/>
        <v>Julio 10 de 2013</v>
      </c>
      <c r="C128" s="1" t="s">
        <v>5265</v>
      </c>
      <c r="D128" s="2">
        <v>147.25</v>
      </c>
      <c r="E128" s="1" t="s">
        <v>5266</v>
      </c>
      <c r="F128" s="3">
        <v>0</v>
      </c>
      <c r="G128" s="1" t="s">
        <v>430</v>
      </c>
      <c r="H128" s="10">
        <f t="shared" si="7"/>
        <v>2.9449999999999998</v>
      </c>
      <c r="I128" s="8">
        <f>VLOOKUP(B128,'TRM2'!C:D,2,0)</f>
        <v>1920.12</v>
      </c>
      <c r="J128" s="10">
        <f t="shared" si="8"/>
        <v>5654.7533999999996</v>
      </c>
      <c r="K128" t="e">
        <f>VLOOKUP(A128,'Cacao Nacional'!B:D,3,0)</f>
        <v>#N/A</v>
      </c>
      <c r="L128" s="22" t="str">
        <f t="shared" si="9"/>
        <v>Julio</v>
      </c>
      <c r="M128" s="22" t="str">
        <f t="shared" si="10"/>
        <v>2013</v>
      </c>
      <c r="N128" s="22" t="str">
        <f t="shared" si="11"/>
        <v>Julio de 2013</v>
      </c>
    </row>
    <row r="129" spans="1:14" x14ac:dyDescent="0.3">
      <c r="A129" s="1" t="s">
        <v>554</v>
      </c>
      <c r="B129" s="1" t="str">
        <f t="shared" si="6"/>
        <v>Julio 11 de 2013</v>
      </c>
      <c r="C129" s="1" t="s">
        <v>5265</v>
      </c>
      <c r="D129" s="2">
        <v>148.5</v>
      </c>
      <c r="E129" s="1" t="s">
        <v>5266</v>
      </c>
      <c r="F129" s="3">
        <v>0.84889643463497455</v>
      </c>
      <c r="G129" s="1" t="s">
        <v>430</v>
      </c>
      <c r="H129" s="10">
        <f t="shared" si="7"/>
        <v>2.97</v>
      </c>
      <c r="I129" s="8">
        <f>VLOOKUP(B129,'TRM2'!C:D,2,0)</f>
        <v>1920.24</v>
      </c>
      <c r="J129" s="10">
        <f t="shared" si="8"/>
        <v>5703.1128000000008</v>
      </c>
      <c r="K129" t="e">
        <f>VLOOKUP(A129,'Cacao Nacional'!B:D,3,0)</f>
        <v>#N/A</v>
      </c>
      <c r="L129" s="22" t="str">
        <f t="shared" si="9"/>
        <v>Julio</v>
      </c>
      <c r="M129" s="22" t="str">
        <f t="shared" si="10"/>
        <v>2013</v>
      </c>
      <c r="N129" s="22" t="str">
        <f t="shared" si="11"/>
        <v>Julio de 2013</v>
      </c>
    </row>
    <row r="130" spans="1:14" x14ac:dyDescent="0.3">
      <c r="A130" s="1" t="s">
        <v>555</v>
      </c>
      <c r="B130" s="1" t="str">
        <f t="shared" si="6"/>
        <v>Julio 12 de 2013</v>
      </c>
      <c r="C130" s="1" t="s">
        <v>5265</v>
      </c>
      <c r="D130" s="2">
        <v>144.5</v>
      </c>
      <c r="E130" s="1" t="s">
        <v>5266</v>
      </c>
      <c r="F130" s="3">
        <v>-2.6936026936026933</v>
      </c>
      <c r="G130" s="1" t="s">
        <v>430</v>
      </c>
      <c r="H130" s="10">
        <f t="shared" si="7"/>
        <v>2.89</v>
      </c>
      <c r="I130" s="8">
        <f>VLOOKUP(B130,'TRM2'!C:D,2,0)</f>
        <v>1910.79</v>
      </c>
      <c r="J130" s="10">
        <f t="shared" si="8"/>
        <v>5522.1831000000002</v>
      </c>
      <c r="K130" t="e">
        <f>VLOOKUP(A130,'Cacao Nacional'!B:D,3,0)</f>
        <v>#N/A</v>
      </c>
      <c r="L130" s="22" t="str">
        <f t="shared" si="9"/>
        <v>Julio</v>
      </c>
      <c r="M130" s="22" t="str">
        <f t="shared" si="10"/>
        <v>2013</v>
      </c>
      <c r="N130" s="22" t="str">
        <f t="shared" si="11"/>
        <v>Julio de 2013</v>
      </c>
    </row>
    <row r="131" spans="1:14" x14ac:dyDescent="0.3">
      <c r="A131" s="1" t="s">
        <v>10</v>
      </c>
      <c r="B131" s="1" t="str">
        <f t="shared" ref="B131:B194" si="12">MID(A131,FIND(",",A131,1)+2,LEN(A131)-FIND(",",A131,1))</f>
        <v>Julio 15 de 2013</v>
      </c>
      <c r="C131" s="1" t="s">
        <v>5265</v>
      </c>
      <c r="D131" s="2">
        <v>148.25</v>
      </c>
      <c r="E131" s="1" t="s">
        <v>5266</v>
      </c>
      <c r="F131" s="3">
        <v>2.5951557093425603</v>
      </c>
      <c r="G131" s="1" t="s">
        <v>430</v>
      </c>
      <c r="H131" s="10">
        <f t="shared" ref="H131:H194" si="13">D131*2/100</f>
        <v>2.9649999999999999</v>
      </c>
      <c r="I131" s="8">
        <f>VLOOKUP(B131,'TRM2'!C:D,2,0)</f>
        <v>1905.25</v>
      </c>
      <c r="J131" s="10">
        <f t="shared" ref="J131:J194" si="14">H131*I131</f>
        <v>5649.0662499999999</v>
      </c>
      <c r="K131">
        <f>VLOOKUP(A131,'Cacao Nacional'!B:D,3,0)</f>
        <v>3737.5</v>
      </c>
      <c r="L131" s="22" t="str">
        <f t="shared" ref="L131:L194" si="15">MID(A131,FIND(" ",A131,1)+1,FIND(" ",A131,FIND(" ",A131,1)+1)-FIND(" ",A131,1)-1)</f>
        <v>Julio</v>
      </c>
      <c r="M131" s="22" t="str">
        <f t="shared" ref="M131:M194" si="16">RIGHT(A131,4)</f>
        <v>2013</v>
      </c>
      <c r="N131" s="22" t="str">
        <f t="shared" ref="N131:N194" si="17">_xlfn.CONCAT(L131," de ",M131)</f>
        <v>Julio de 2013</v>
      </c>
    </row>
    <row r="132" spans="1:14" x14ac:dyDescent="0.3">
      <c r="A132" s="1" t="s">
        <v>556</v>
      </c>
      <c r="B132" s="1" t="str">
        <f t="shared" si="12"/>
        <v>Julio 16 de 2013</v>
      </c>
      <c r="C132" s="1" t="s">
        <v>5265</v>
      </c>
      <c r="D132" s="2">
        <v>151</v>
      </c>
      <c r="E132" s="1" t="s">
        <v>5266</v>
      </c>
      <c r="F132" s="3">
        <v>1.854974704890388</v>
      </c>
      <c r="G132" s="1" t="s">
        <v>430</v>
      </c>
      <c r="H132" s="10">
        <f t="shared" si="13"/>
        <v>3.02</v>
      </c>
      <c r="I132" s="8">
        <f>VLOOKUP(B132,'TRM2'!C:D,2,0)</f>
        <v>1893.16</v>
      </c>
      <c r="J132" s="10">
        <f t="shared" si="14"/>
        <v>5717.3432000000003</v>
      </c>
      <c r="K132" t="e">
        <f>VLOOKUP(A132,'Cacao Nacional'!B:D,3,0)</f>
        <v>#N/A</v>
      </c>
      <c r="L132" s="22" t="str">
        <f t="shared" si="15"/>
        <v>Julio</v>
      </c>
      <c r="M132" s="22" t="str">
        <f t="shared" si="16"/>
        <v>2013</v>
      </c>
      <c r="N132" s="22" t="str">
        <f t="shared" si="17"/>
        <v>Julio de 2013</v>
      </c>
    </row>
    <row r="133" spans="1:14" x14ac:dyDescent="0.3">
      <c r="A133" s="1" t="s">
        <v>557</v>
      </c>
      <c r="B133" s="1" t="str">
        <f t="shared" si="12"/>
        <v>Julio 17 de 2013</v>
      </c>
      <c r="C133" s="1" t="s">
        <v>5265</v>
      </c>
      <c r="D133" s="2">
        <v>153</v>
      </c>
      <c r="E133" s="1" t="s">
        <v>5266</v>
      </c>
      <c r="F133" s="3">
        <v>1.3245033112582782</v>
      </c>
      <c r="G133" s="1" t="s">
        <v>430</v>
      </c>
      <c r="H133" s="10">
        <f t="shared" si="13"/>
        <v>3.06</v>
      </c>
      <c r="I133" s="8">
        <f>VLOOKUP(B133,'TRM2'!C:D,2,0)</f>
        <v>1878.42</v>
      </c>
      <c r="J133" s="10">
        <f t="shared" si="14"/>
        <v>5747.9652000000006</v>
      </c>
      <c r="K133" t="e">
        <f>VLOOKUP(A133,'Cacao Nacional'!B:D,3,0)</f>
        <v>#N/A</v>
      </c>
      <c r="L133" s="22" t="str">
        <f t="shared" si="15"/>
        <v>Julio</v>
      </c>
      <c r="M133" s="22" t="str">
        <f t="shared" si="16"/>
        <v>2013</v>
      </c>
      <c r="N133" s="22" t="str">
        <f t="shared" si="17"/>
        <v>Julio de 2013</v>
      </c>
    </row>
    <row r="134" spans="1:14" x14ac:dyDescent="0.3">
      <c r="A134" s="1" t="s">
        <v>558</v>
      </c>
      <c r="B134" s="1" t="str">
        <f t="shared" si="12"/>
        <v>Julio 18 de 2013</v>
      </c>
      <c r="C134" s="1" t="s">
        <v>5265</v>
      </c>
      <c r="D134" s="2">
        <v>152.5</v>
      </c>
      <c r="E134" s="1" t="s">
        <v>5266</v>
      </c>
      <c r="F134" s="3">
        <v>-0.32679738562091504</v>
      </c>
      <c r="G134" s="1" t="s">
        <v>430</v>
      </c>
      <c r="H134" s="10">
        <f t="shared" si="13"/>
        <v>3.05</v>
      </c>
      <c r="I134" s="8">
        <f>VLOOKUP(B134,'TRM2'!C:D,2,0)</f>
        <v>1873.25</v>
      </c>
      <c r="J134" s="10">
        <f t="shared" si="14"/>
        <v>5713.4124999999995</v>
      </c>
      <c r="K134" t="e">
        <f>VLOOKUP(A134,'Cacao Nacional'!B:D,3,0)</f>
        <v>#N/A</v>
      </c>
      <c r="L134" s="22" t="str">
        <f t="shared" si="15"/>
        <v>Julio</v>
      </c>
      <c r="M134" s="22" t="str">
        <f t="shared" si="16"/>
        <v>2013</v>
      </c>
      <c r="N134" s="22" t="str">
        <f t="shared" si="17"/>
        <v>Julio de 2013</v>
      </c>
    </row>
    <row r="135" spans="1:14" x14ac:dyDescent="0.3">
      <c r="A135" s="1" t="s">
        <v>559</v>
      </c>
      <c r="B135" s="1" t="str">
        <f t="shared" si="12"/>
        <v>Julio 19 de 2013</v>
      </c>
      <c r="C135" s="1" t="s">
        <v>5265</v>
      </c>
      <c r="D135" s="2">
        <v>147.75</v>
      </c>
      <c r="E135" s="1" t="s">
        <v>5266</v>
      </c>
      <c r="F135" s="3">
        <v>-3.1147540983606561</v>
      </c>
      <c r="G135" s="1" t="s">
        <v>430</v>
      </c>
      <c r="H135" s="10">
        <f t="shared" si="13"/>
        <v>2.9550000000000001</v>
      </c>
      <c r="I135" s="8">
        <f>VLOOKUP(B135,'TRM2'!C:D,2,0)</f>
        <v>1883.29</v>
      </c>
      <c r="J135" s="10">
        <f t="shared" si="14"/>
        <v>5565.1219499999997</v>
      </c>
      <c r="K135" t="e">
        <f>VLOOKUP(A135,'Cacao Nacional'!B:D,3,0)</f>
        <v>#N/A</v>
      </c>
      <c r="L135" s="22" t="str">
        <f t="shared" si="15"/>
        <v>Julio</v>
      </c>
      <c r="M135" s="22" t="str">
        <f t="shared" si="16"/>
        <v>2013</v>
      </c>
      <c r="N135" s="22" t="str">
        <f t="shared" si="17"/>
        <v>Julio de 2013</v>
      </c>
    </row>
    <row r="136" spans="1:14" x14ac:dyDescent="0.3">
      <c r="A136" s="1" t="s">
        <v>11</v>
      </c>
      <c r="B136" s="1" t="str">
        <f t="shared" si="12"/>
        <v>Julio 22 de 2013</v>
      </c>
      <c r="C136" s="1" t="s">
        <v>5265</v>
      </c>
      <c r="D136" s="2">
        <v>149.25</v>
      </c>
      <c r="E136" s="1" t="s">
        <v>5266</v>
      </c>
      <c r="F136" s="3">
        <v>1.015228426395939</v>
      </c>
      <c r="G136" s="1" t="s">
        <v>430</v>
      </c>
      <c r="H136" s="10">
        <f t="shared" si="13"/>
        <v>2.9849999999999999</v>
      </c>
      <c r="I136" s="8">
        <f>VLOOKUP(B136,'TRM2'!C:D,2,0)</f>
        <v>1884.01</v>
      </c>
      <c r="J136" s="10">
        <f t="shared" si="14"/>
        <v>5623.7698499999997</v>
      </c>
      <c r="K136">
        <f>VLOOKUP(A136,'Cacao Nacional'!B:D,3,0)</f>
        <v>3797.5</v>
      </c>
      <c r="L136" s="22" t="str">
        <f t="shared" si="15"/>
        <v>Julio</v>
      </c>
      <c r="M136" s="22" t="str">
        <f t="shared" si="16"/>
        <v>2013</v>
      </c>
      <c r="N136" s="22" t="str">
        <f t="shared" si="17"/>
        <v>Julio de 2013</v>
      </c>
    </row>
    <row r="137" spans="1:14" x14ac:dyDescent="0.3">
      <c r="A137" s="1" t="s">
        <v>560</v>
      </c>
      <c r="B137" s="1" t="str">
        <f t="shared" si="12"/>
        <v>Julio 23 de 2013</v>
      </c>
      <c r="C137" s="1" t="s">
        <v>5265</v>
      </c>
      <c r="D137" s="2">
        <v>149</v>
      </c>
      <c r="E137" s="1" t="s">
        <v>5266</v>
      </c>
      <c r="F137" s="3">
        <v>-0.16750418760469013</v>
      </c>
      <c r="G137" s="1" t="s">
        <v>430</v>
      </c>
      <c r="H137" s="10">
        <f t="shared" si="13"/>
        <v>2.98</v>
      </c>
      <c r="I137" s="8">
        <f>VLOOKUP(B137,'TRM2'!C:D,2,0)</f>
        <v>1880.87</v>
      </c>
      <c r="J137" s="10">
        <f t="shared" si="14"/>
        <v>5604.9925999999996</v>
      </c>
      <c r="K137" t="e">
        <f>VLOOKUP(A137,'Cacao Nacional'!B:D,3,0)</f>
        <v>#N/A</v>
      </c>
      <c r="L137" s="22" t="str">
        <f t="shared" si="15"/>
        <v>Julio</v>
      </c>
      <c r="M137" s="22" t="str">
        <f t="shared" si="16"/>
        <v>2013</v>
      </c>
      <c r="N137" s="22" t="str">
        <f t="shared" si="17"/>
        <v>Julio de 2013</v>
      </c>
    </row>
    <row r="138" spans="1:14" x14ac:dyDescent="0.3">
      <c r="A138" s="1" t="s">
        <v>561</v>
      </c>
      <c r="B138" s="1" t="str">
        <f t="shared" si="12"/>
        <v>Julio 24 de 2013</v>
      </c>
      <c r="C138" s="1" t="s">
        <v>5265</v>
      </c>
      <c r="D138" s="2">
        <v>145.25</v>
      </c>
      <c r="E138" s="1" t="s">
        <v>5266</v>
      </c>
      <c r="F138" s="3">
        <v>-2.5167785234899327</v>
      </c>
      <c r="G138" s="1" t="s">
        <v>430</v>
      </c>
      <c r="H138" s="10">
        <f t="shared" si="13"/>
        <v>2.9049999999999998</v>
      </c>
      <c r="I138" s="8">
        <f>VLOOKUP(B138,'TRM2'!C:D,2,0)</f>
        <v>1886.06</v>
      </c>
      <c r="J138" s="10">
        <f t="shared" si="14"/>
        <v>5479.0042999999996</v>
      </c>
      <c r="K138" t="e">
        <f>VLOOKUP(A138,'Cacao Nacional'!B:D,3,0)</f>
        <v>#N/A</v>
      </c>
      <c r="L138" s="22" t="str">
        <f t="shared" si="15"/>
        <v>Julio</v>
      </c>
      <c r="M138" s="22" t="str">
        <f t="shared" si="16"/>
        <v>2013</v>
      </c>
      <c r="N138" s="22" t="str">
        <f t="shared" si="17"/>
        <v>Julio de 2013</v>
      </c>
    </row>
    <row r="139" spans="1:14" x14ac:dyDescent="0.3">
      <c r="A139" s="1" t="s">
        <v>562</v>
      </c>
      <c r="B139" s="1" t="str">
        <f t="shared" si="12"/>
        <v>Julio 25 de 2013</v>
      </c>
      <c r="C139" s="1" t="s">
        <v>5265</v>
      </c>
      <c r="D139" s="2">
        <v>148.75</v>
      </c>
      <c r="E139" s="1" t="s">
        <v>5266</v>
      </c>
      <c r="F139" s="3">
        <v>2.4096385542168677</v>
      </c>
      <c r="G139" s="1" t="s">
        <v>430</v>
      </c>
      <c r="H139" s="10">
        <f t="shared" si="13"/>
        <v>2.9750000000000001</v>
      </c>
      <c r="I139" s="8">
        <f>VLOOKUP(B139,'TRM2'!C:D,2,0)</f>
        <v>1891.02</v>
      </c>
      <c r="J139" s="10">
        <f t="shared" si="14"/>
        <v>5625.7844999999998</v>
      </c>
      <c r="K139" t="e">
        <f>VLOOKUP(A139,'Cacao Nacional'!B:D,3,0)</f>
        <v>#N/A</v>
      </c>
      <c r="L139" s="22" t="str">
        <f t="shared" si="15"/>
        <v>Julio</v>
      </c>
      <c r="M139" s="22" t="str">
        <f t="shared" si="16"/>
        <v>2013</v>
      </c>
      <c r="N139" s="22" t="str">
        <f t="shared" si="17"/>
        <v>Julio de 2013</v>
      </c>
    </row>
    <row r="140" spans="1:14" x14ac:dyDescent="0.3">
      <c r="A140" s="1" t="s">
        <v>563</v>
      </c>
      <c r="B140" s="1" t="str">
        <f t="shared" si="12"/>
        <v>Julio 26 de 2013</v>
      </c>
      <c r="C140" s="1" t="s">
        <v>5265</v>
      </c>
      <c r="D140" s="2">
        <v>147.25</v>
      </c>
      <c r="E140" s="1" t="s">
        <v>5266</v>
      </c>
      <c r="F140" s="3">
        <v>-1.0084033613445378</v>
      </c>
      <c r="G140" s="1" t="s">
        <v>430</v>
      </c>
      <c r="H140" s="10">
        <f t="shared" si="13"/>
        <v>2.9449999999999998</v>
      </c>
      <c r="I140" s="8">
        <f>VLOOKUP(B140,'TRM2'!C:D,2,0)</f>
        <v>1887.4</v>
      </c>
      <c r="J140" s="10">
        <f t="shared" si="14"/>
        <v>5558.393</v>
      </c>
      <c r="K140" t="e">
        <f>VLOOKUP(A140,'Cacao Nacional'!B:D,3,0)</f>
        <v>#N/A</v>
      </c>
      <c r="L140" s="22" t="str">
        <f t="shared" si="15"/>
        <v>Julio</v>
      </c>
      <c r="M140" s="22" t="str">
        <f t="shared" si="16"/>
        <v>2013</v>
      </c>
      <c r="N140" s="22" t="str">
        <f t="shared" si="17"/>
        <v>Julio de 2013</v>
      </c>
    </row>
    <row r="141" spans="1:14" x14ac:dyDescent="0.3">
      <c r="A141" s="1" t="s">
        <v>12</v>
      </c>
      <c r="B141" s="1" t="str">
        <f t="shared" si="12"/>
        <v>Julio 29 de 2013</v>
      </c>
      <c r="C141" s="1" t="s">
        <v>5265</v>
      </c>
      <c r="D141" s="2">
        <v>145.25</v>
      </c>
      <c r="E141" s="1" t="s">
        <v>5266</v>
      </c>
      <c r="F141" s="3">
        <v>-1.3582342954159592</v>
      </c>
      <c r="G141" s="1" t="s">
        <v>430</v>
      </c>
      <c r="H141" s="10">
        <f t="shared" si="13"/>
        <v>2.9049999999999998</v>
      </c>
      <c r="I141" s="8">
        <f>VLOOKUP(B141,'TRM2'!C:D,2,0)</f>
        <v>1886.26</v>
      </c>
      <c r="J141" s="10">
        <f t="shared" si="14"/>
        <v>5479.5852999999997</v>
      </c>
      <c r="K141">
        <f>VLOOKUP(A141,'Cacao Nacional'!B:D,3,0)</f>
        <v>3937.5</v>
      </c>
      <c r="L141" s="22" t="str">
        <f t="shared" si="15"/>
        <v>Julio</v>
      </c>
      <c r="M141" s="22" t="str">
        <f t="shared" si="16"/>
        <v>2013</v>
      </c>
      <c r="N141" s="22" t="str">
        <f t="shared" si="17"/>
        <v>Julio de 2013</v>
      </c>
    </row>
    <row r="142" spans="1:14" x14ac:dyDescent="0.3">
      <c r="A142" s="1" t="s">
        <v>564</v>
      </c>
      <c r="B142" s="1" t="str">
        <f t="shared" si="12"/>
        <v>Julio 30 de 2013</v>
      </c>
      <c r="C142" s="1" t="s">
        <v>5265</v>
      </c>
      <c r="D142" s="2">
        <v>144.25</v>
      </c>
      <c r="E142" s="1" t="s">
        <v>5266</v>
      </c>
      <c r="F142" s="3">
        <v>-0.6884681583476765</v>
      </c>
      <c r="G142" s="1" t="s">
        <v>430</v>
      </c>
      <c r="H142" s="10">
        <f t="shared" si="13"/>
        <v>2.8849999999999998</v>
      </c>
      <c r="I142" s="8">
        <f>VLOOKUP(B142,'TRM2'!C:D,2,0)</f>
        <v>1888.95</v>
      </c>
      <c r="J142" s="10">
        <f t="shared" si="14"/>
        <v>5449.62075</v>
      </c>
      <c r="K142" t="e">
        <f>VLOOKUP(A142,'Cacao Nacional'!B:D,3,0)</f>
        <v>#N/A</v>
      </c>
      <c r="L142" s="22" t="str">
        <f t="shared" si="15"/>
        <v>Julio</v>
      </c>
      <c r="M142" s="22" t="str">
        <f t="shared" si="16"/>
        <v>2013</v>
      </c>
      <c r="N142" s="22" t="str">
        <f t="shared" si="17"/>
        <v>Julio de 2013</v>
      </c>
    </row>
    <row r="143" spans="1:14" x14ac:dyDescent="0.3">
      <c r="A143" s="1" t="s">
        <v>565</v>
      </c>
      <c r="B143" s="1" t="str">
        <f t="shared" si="12"/>
        <v>Julio 31 de 2013</v>
      </c>
      <c r="C143" s="1" t="s">
        <v>5265</v>
      </c>
      <c r="D143" s="2">
        <v>142.5</v>
      </c>
      <c r="E143" s="1" t="s">
        <v>5266</v>
      </c>
      <c r="F143" s="3">
        <v>-1.2131715771230502</v>
      </c>
      <c r="G143" s="1" t="s">
        <v>430</v>
      </c>
      <c r="H143" s="10">
        <f t="shared" si="13"/>
        <v>2.85</v>
      </c>
      <c r="I143" s="8">
        <f>VLOOKUP(B143,'TRM2'!C:D,2,0)</f>
        <v>1890.33</v>
      </c>
      <c r="J143" s="10">
        <f t="shared" si="14"/>
        <v>5387.4404999999997</v>
      </c>
      <c r="K143" t="e">
        <f>VLOOKUP(A143,'Cacao Nacional'!B:D,3,0)</f>
        <v>#N/A</v>
      </c>
      <c r="L143" s="22" t="str">
        <f t="shared" si="15"/>
        <v>Julio</v>
      </c>
      <c r="M143" s="22" t="str">
        <f t="shared" si="16"/>
        <v>2013</v>
      </c>
      <c r="N143" s="22" t="str">
        <f t="shared" si="17"/>
        <v>Julio de 2013</v>
      </c>
    </row>
    <row r="144" spans="1:14" x14ac:dyDescent="0.3">
      <c r="A144" s="1" t="s">
        <v>566</v>
      </c>
      <c r="B144" s="1" t="str">
        <f t="shared" si="12"/>
        <v>Agosto 1 de 2013</v>
      </c>
      <c r="C144" s="1" t="s">
        <v>5265</v>
      </c>
      <c r="D144" s="2">
        <v>139.5</v>
      </c>
      <c r="E144" s="1" t="s">
        <v>5266</v>
      </c>
      <c r="F144" s="3">
        <v>-2.1052631578947367</v>
      </c>
      <c r="G144" s="1" t="s">
        <v>430</v>
      </c>
      <c r="H144" s="10">
        <f t="shared" si="13"/>
        <v>2.79</v>
      </c>
      <c r="I144" s="8">
        <f>VLOOKUP(B144,'TRM2'!C:D,2,0)</f>
        <v>1896.15</v>
      </c>
      <c r="J144" s="10">
        <f t="shared" si="14"/>
        <v>5290.2584999999999</v>
      </c>
      <c r="K144" t="e">
        <f>VLOOKUP(A144,'Cacao Nacional'!B:D,3,0)</f>
        <v>#N/A</v>
      </c>
      <c r="L144" s="22" t="str">
        <f t="shared" si="15"/>
        <v>Agosto</v>
      </c>
      <c r="M144" s="22" t="str">
        <f t="shared" si="16"/>
        <v>2013</v>
      </c>
      <c r="N144" s="22" t="str">
        <f t="shared" si="17"/>
        <v>Agosto de 2013</v>
      </c>
    </row>
    <row r="145" spans="1:14" x14ac:dyDescent="0.3">
      <c r="A145" s="1" t="s">
        <v>567</v>
      </c>
      <c r="B145" s="1" t="str">
        <f t="shared" si="12"/>
        <v>Agosto 2 de 2013</v>
      </c>
      <c r="C145" s="1" t="s">
        <v>5265</v>
      </c>
      <c r="D145" s="2">
        <v>144</v>
      </c>
      <c r="E145" s="1" t="s">
        <v>5266</v>
      </c>
      <c r="F145" s="3">
        <v>3.225806451612903</v>
      </c>
      <c r="G145" s="1" t="s">
        <v>430</v>
      </c>
      <c r="H145" s="10">
        <f t="shared" si="13"/>
        <v>2.88</v>
      </c>
      <c r="I145" s="8">
        <f>VLOOKUP(B145,'TRM2'!C:D,2,0)</f>
        <v>1896.65</v>
      </c>
      <c r="J145" s="10">
        <f t="shared" si="14"/>
        <v>5462.3519999999999</v>
      </c>
      <c r="K145" t="e">
        <f>VLOOKUP(A145,'Cacao Nacional'!B:D,3,0)</f>
        <v>#N/A</v>
      </c>
      <c r="L145" s="22" t="str">
        <f t="shared" si="15"/>
        <v>Agosto</v>
      </c>
      <c r="M145" s="22" t="str">
        <f t="shared" si="16"/>
        <v>2013</v>
      </c>
      <c r="N145" s="22" t="str">
        <f t="shared" si="17"/>
        <v>Agosto de 2013</v>
      </c>
    </row>
    <row r="146" spans="1:14" x14ac:dyDescent="0.3">
      <c r="A146" s="1" t="s">
        <v>13</v>
      </c>
      <c r="B146" s="1" t="str">
        <f t="shared" si="12"/>
        <v>Agosto 5 de 2013</v>
      </c>
      <c r="C146" s="1" t="s">
        <v>5265</v>
      </c>
      <c r="D146" s="2">
        <v>145.5</v>
      </c>
      <c r="E146" s="1" t="s">
        <v>5266</v>
      </c>
      <c r="F146" s="3">
        <v>1.0416666666666665</v>
      </c>
      <c r="G146" s="1" t="s">
        <v>430</v>
      </c>
      <c r="H146" s="10">
        <f t="shared" si="13"/>
        <v>2.91</v>
      </c>
      <c r="I146" s="8">
        <f>VLOOKUP(B146,'TRM2'!C:D,2,0)</f>
        <v>1891.67</v>
      </c>
      <c r="J146" s="10">
        <f t="shared" si="14"/>
        <v>5504.7597000000005</v>
      </c>
      <c r="K146">
        <f>VLOOKUP(A146,'Cacao Nacional'!B:D,3,0)</f>
        <v>3897.5</v>
      </c>
      <c r="L146" s="22" t="str">
        <f t="shared" si="15"/>
        <v>Agosto</v>
      </c>
      <c r="M146" s="22" t="str">
        <f t="shared" si="16"/>
        <v>2013</v>
      </c>
      <c r="N146" s="22" t="str">
        <f t="shared" si="17"/>
        <v>Agosto de 2013</v>
      </c>
    </row>
    <row r="147" spans="1:14" x14ac:dyDescent="0.3">
      <c r="A147" s="1" t="s">
        <v>568</v>
      </c>
      <c r="B147" s="1" t="str">
        <f t="shared" si="12"/>
        <v>Agosto 6 de 2013</v>
      </c>
      <c r="C147" s="1" t="s">
        <v>5265</v>
      </c>
      <c r="D147" s="2">
        <v>143.75</v>
      </c>
      <c r="E147" s="1" t="s">
        <v>5266</v>
      </c>
      <c r="F147" s="3">
        <v>-1.202749140893471</v>
      </c>
      <c r="G147" s="1" t="s">
        <v>430</v>
      </c>
      <c r="H147" s="10">
        <f t="shared" si="13"/>
        <v>2.875</v>
      </c>
      <c r="I147" s="8">
        <f>VLOOKUP(B147,'TRM2'!C:D,2,0)</f>
        <v>1883.24</v>
      </c>
      <c r="J147" s="10">
        <f t="shared" si="14"/>
        <v>5414.3149999999996</v>
      </c>
      <c r="K147" t="e">
        <f>VLOOKUP(A147,'Cacao Nacional'!B:D,3,0)</f>
        <v>#N/A</v>
      </c>
      <c r="L147" s="22" t="str">
        <f t="shared" si="15"/>
        <v>Agosto</v>
      </c>
      <c r="M147" s="22" t="str">
        <f t="shared" si="16"/>
        <v>2013</v>
      </c>
      <c r="N147" s="22" t="str">
        <f t="shared" si="17"/>
        <v>Agosto de 2013</v>
      </c>
    </row>
    <row r="148" spans="1:14" x14ac:dyDescent="0.3">
      <c r="A148" s="1" t="s">
        <v>569</v>
      </c>
      <c r="B148" s="1" t="str">
        <f t="shared" si="12"/>
        <v>Agosto 8 de 2013</v>
      </c>
      <c r="C148" s="1" t="s">
        <v>5265</v>
      </c>
      <c r="D148" s="2">
        <v>147.75</v>
      </c>
      <c r="E148" s="1" t="s">
        <v>5266</v>
      </c>
      <c r="F148" s="3">
        <v>2.7826086956521738</v>
      </c>
      <c r="G148" s="1" t="s">
        <v>430</v>
      </c>
      <c r="H148" s="10">
        <f t="shared" si="13"/>
        <v>2.9550000000000001</v>
      </c>
      <c r="I148" s="8">
        <f>VLOOKUP(B148,'TRM2'!C:D,2,0)</f>
        <v>1882.01</v>
      </c>
      <c r="J148" s="10">
        <f t="shared" si="14"/>
        <v>5561.3395499999997</v>
      </c>
      <c r="K148" t="e">
        <f>VLOOKUP(A148,'Cacao Nacional'!B:D,3,0)</f>
        <v>#N/A</v>
      </c>
      <c r="L148" s="22" t="str">
        <f t="shared" si="15"/>
        <v>Agosto</v>
      </c>
      <c r="M148" s="22" t="str">
        <f t="shared" si="16"/>
        <v>2013</v>
      </c>
      <c r="N148" s="22" t="str">
        <f t="shared" si="17"/>
        <v>Agosto de 2013</v>
      </c>
    </row>
    <row r="149" spans="1:14" x14ac:dyDescent="0.3">
      <c r="A149" s="1" t="s">
        <v>570</v>
      </c>
      <c r="B149" s="1" t="str">
        <f t="shared" si="12"/>
        <v>Agosto 9 de 2013</v>
      </c>
      <c r="C149" s="1" t="s">
        <v>5265</v>
      </c>
      <c r="D149" s="2">
        <v>148.5</v>
      </c>
      <c r="E149" s="1" t="s">
        <v>5266</v>
      </c>
      <c r="F149" s="3">
        <v>0.50761421319796951</v>
      </c>
      <c r="G149" s="1" t="s">
        <v>430</v>
      </c>
      <c r="H149" s="10">
        <f t="shared" si="13"/>
        <v>2.97</v>
      </c>
      <c r="I149" s="8">
        <f>VLOOKUP(B149,'TRM2'!C:D,2,0)</f>
        <v>1877.23</v>
      </c>
      <c r="J149" s="10">
        <f t="shared" si="14"/>
        <v>5575.3731000000007</v>
      </c>
      <c r="K149" t="e">
        <f>VLOOKUP(A149,'Cacao Nacional'!B:D,3,0)</f>
        <v>#N/A</v>
      </c>
      <c r="L149" s="22" t="str">
        <f t="shared" si="15"/>
        <v>Agosto</v>
      </c>
      <c r="M149" s="22" t="str">
        <f t="shared" si="16"/>
        <v>2013</v>
      </c>
      <c r="N149" s="22" t="str">
        <f t="shared" si="17"/>
        <v>Agosto de 2013</v>
      </c>
    </row>
    <row r="150" spans="1:14" x14ac:dyDescent="0.3">
      <c r="A150" s="1" t="s">
        <v>14</v>
      </c>
      <c r="B150" s="1" t="str">
        <f t="shared" si="12"/>
        <v>Agosto 12 de 2013</v>
      </c>
      <c r="C150" s="1" t="s">
        <v>5265</v>
      </c>
      <c r="D150" s="2">
        <v>149.05000000000001</v>
      </c>
      <c r="E150" s="1" t="s">
        <v>5266</v>
      </c>
      <c r="F150" s="3">
        <v>0.37037037037037801</v>
      </c>
      <c r="G150" s="1" t="s">
        <v>430</v>
      </c>
      <c r="H150" s="10">
        <f t="shared" si="13"/>
        <v>2.9810000000000003</v>
      </c>
      <c r="I150" s="8">
        <f>VLOOKUP(B150,'TRM2'!C:D,2,0)</f>
        <v>1873.92</v>
      </c>
      <c r="J150" s="10">
        <f t="shared" si="14"/>
        <v>5586.1555200000012</v>
      </c>
      <c r="K150">
        <f>VLOOKUP(A150,'Cacao Nacional'!B:D,3,0)</f>
        <v>4012.5</v>
      </c>
      <c r="L150" s="22" t="str">
        <f t="shared" si="15"/>
        <v>Agosto</v>
      </c>
      <c r="M150" s="22" t="str">
        <f t="shared" si="16"/>
        <v>2013</v>
      </c>
      <c r="N150" s="22" t="str">
        <f t="shared" si="17"/>
        <v>Agosto de 2013</v>
      </c>
    </row>
    <row r="151" spans="1:14" x14ac:dyDescent="0.3">
      <c r="A151" s="1" t="s">
        <v>571</v>
      </c>
      <c r="B151" s="1" t="str">
        <f t="shared" si="12"/>
        <v>Agosto 13 de 2013</v>
      </c>
      <c r="C151" s="1" t="s">
        <v>5265</v>
      </c>
      <c r="D151" s="2">
        <v>145</v>
      </c>
      <c r="E151" s="1" t="s">
        <v>5266</v>
      </c>
      <c r="F151" s="3">
        <v>-2.7172089902717285</v>
      </c>
      <c r="G151" s="1" t="s">
        <v>430</v>
      </c>
      <c r="H151" s="10">
        <f t="shared" si="13"/>
        <v>2.9</v>
      </c>
      <c r="I151" s="8">
        <f>VLOOKUP(B151,'TRM2'!C:D,2,0)</f>
        <v>1868.9</v>
      </c>
      <c r="J151" s="10">
        <f t="shared" si="14"/>
        <v>5419.81</v>
      </c>
      <c r="K151" t="e">
        <f>VLOOKUP(A151,'Cacao Nacional'!B:D,3,0)</f>
        <v>#N/A</v>
      </c>
      <c r="L151" s="22" t="str">
        <f t="shared" si="15"/>
        <v>Agosto</v>
      </c>
      <c r="M151" s="22" t="str">
        <f t="shared" si="16"/>
        <v>2013</v>
      </c>
      <c r="N151" s="22" t="str">
        <f t="shared" si="17"/>
        <v>Agosto de 2013</v>
      </c>
    </row>
    <row r="152" spans="1:14" x14ac:dyDescent="0.3">
      <c r="A152" s="1" t="s">
        <v>572</v>
      </c>
      <c r="B152" s="1" t="str">
        <f t="shared" si="12"/>
        <v>Agosto 14 de 2013</v>
      </c>
      <c r="C152" s="1" t="s">
        <v>5265</v>
      </c>
      <c r="D152" s="2">
        <v>147.25</v>
      </c>
      <c r="E152" s="1" t="s">
        <v>5266</v>
      </c>
      <c r="F152" s="3">
        <v>1.5517241379310345</v>
      </c>
      <c r="G152" s="1" t="s">
        <v>430</v>
      </c>
      <c r="H152" s="10">
        <f t="shared" si="13"/>
        <v>2.9449999999999998</v>
      </c>
      <c r="I152" s="8">
        <f>VLOOKUP(B152,'TRM2'!C:D,2,0)</f>
        <v>1882.36</v>
      </c>
      <c r="J152" s="10">
        <f t="shared" si="14"/>
        <v>5543.5501999999997</v>
      </c>
      <c r="K152" t="e">
        <f>VLOOKUP(A152,'Cacao Nacional'!B:D,3,0)</f>
        <v>#N/A</v>
      </c>
      <c r="L152" s="22" t="str">
        <f t="shared" si="15"/>
        <v>Agosto</v>
      </c>
      <c r="M152" s="22" t="str">
        <f t="shared" si="16"/>
        <v>2013</v>
      </c>
      <c r="N152" s="22" t="str">
        <f t="shared" si="17"/>
        <v>Agosto de 2013</v>
      </c>
    </row>
    <row r="153" spans="1:14" x14ac:dyDescent="0.3">
      <c r="A153" s="1" t="s">
        <v>573</v>
      </c>
      <c r="B153" s="1" t="str">
        <f t="shared" si="12"/>
        <v>Agosto 15 de 2013</v>
      </c>
      <c r="C153" s="1" t="s">
        <v>5265</v>
      </c>
      <c r="D153" s="2">
        <v>146.75</v>
      </c>
      <c r="E153" s="1" t="s">
        <v>5266</v>
      </c>
      <c r="F153" s="3">
        <v>-0.3395585738539898</v>
      </c>
      <c r="G153" s="1" t="s">
        <v>430</v>
      </c>
      <c r="H153" s="10">
        <f t="shared" si="13"/>
        <v>2.9350000000000001</v>
      </c>
      <c r="I153" s="8">
        <f>VLOOKUP(B153,'TRM2'!C:D,2,0)</f>
        <v>1883.15</v>
      </c>
      <c r="J153" s="10">
        <f t="shared" si="14"/>
        <v>5527.0452500000001</v>
      </c>
      <c r="K153" t="e">
        <f>VLOOKUP(A153,'Cacao Nacional'!B:D,3,0)</f>
        <v>#N/A</v>
      </c>
      <c r="L153" s="22" t="str">
        <f t="shared" si="15"/>
        <v>Agosto</v>
      </c>
      <c r="M153" s="22" t="str">
        <f t="shared" si="16"/>
        <v>2013</v>
      </c>
      <c r="N153" s="22" t="str">
        <f t="shared" si="17"/>
        <v>Agosto de 2013</v>
      </c>
    </row>
    <row r="154" spans="1:14" x14ac:dyDescent="0.3">
      <c r="A154" s="1" t="s">
        <v>574</v>
      </c>
      <c r="B154" s="1" t="str">
        <f t="shared" si="12"/>
        <v>Agosto 16 de 2013</v>
      </c>
      <c r="C154" s="1" t="s">
        <v>5265</v>
      </c>
      <c r="D154" s="2">
        <v>145.75</v>
      </c>
      <c r="E154" s="1" t="s">
        <v>5266</v>
      </c>
      <c r="F154" s="3">
        <v>-0.68143100511073251</v>
      </c>
      <c r="G154" s="1" t="s">
        <v>430</v>
      </c>
      <c r="H154" s="10">
        <f t="shared" si="13"/>
        <v>2.915</v>
      </c>
      <c r="I154" s="8">
        <f>VLOOKUP(B154,'TRM2'!C:D,2,0)</f>
        <v>1901.03</v>
      </c>
      <c r="J154" s="10">
        <f t="shared" si="14"/>
        <v>5541.50245</v>
      </c>
      <c r="K154" t="e">
        <f>VLOOKUP(A154,'Cacao Nacional'!B:D,3,0)</f>
        <v>#N/A</v>
      </c>
      <c r="L154" s="22" t="str">
        <f t="shared" si="15"/>
        <v>Agosto</v>
      </c>
      <c r="M154" s="22" t="str">
        <f t="shared" si="16"/>
        <v>2013</v>
      </c>
      <c r="N154" s="22" t="str">
        <f t="shared" si="17"/>
        <v>Agosto de 2013</v>
      </c>
    </row>
    <row r="155" spans="1:14" x14ac:dyDescent="0.3">
      <c r="A155" s="1" t="s">
        <v>575</v>
      </c>
      <c r="B155" s="1" t="str">
        <f t="shared" si="12"/>
        <v>Agosto 20 de 2013</v>
      </c>
      <c r="C155" s="1" t="s">
        <v>5265</v>
      </c>
      <c r="D155" s="2">
        <v>140.75</v>
      </c>
      <c r="E155" s="1" t="s">
        <v>5266</v>
      </c>
      <c r="F155" s="3">
        <v>-3.4305317324185252</v>
      </c>
      <c r="G155" s="1" t="s">
        <v>430</v>
      </c>
      <c r="H155" s="10">
        <f t="shared" si="13"/>
        <v>2.8149999999999999</v>
      </c>
      <c r="I155" s="8">
        <f>VLOOKUP(B155,'TRM2'!C:D,2,0)</f>
        <v>1907.06</v>
      </c>
      <c r="J155" s="10">
        <f t="shared" si="14"/>
        <v>5368.3738999999996</v>
      </c>
      <c r="K155" t="e">
        <f>VLOOKUP(A155,'Cacao Nacional'!B:D,3,0)</f>
        <v>#N/A</v>
      </c>
      <c r="L155" s="22" t="str">
        <f t="shared" si="15"/>
        <v>Agosto</v>
      </c>
      <c r="M155" s="22" t="str">
        <f t="shared" si="16"/>
        <v>2013</v>
      </c>
      <c r="N155" s="22" t="str">
        <f t="shared" si="17"/>
        <v>Agosto de 2013</v>
      </c>
    </row>
    <row r="156" spans="1:14" x14ac:dyDescent="0.3">
      <c r="A156" s="1" t="s">
        <v>576</v>
      </c>
      <c r="B156" s="1" t="str">
        <f t="shared" si="12"/>
        <v>Agosto 21 de 2013</v>
      </c>
      <c r="C156" s="1" t="s">
        <v>5265</v>
      </c>
      <c r="D156" s="2">
        <v>139.25</v>
      </c>
      <c r="E156" s="1" t="s">
        <v>5266</v>
      </c>
      <c r="F156" s="3">
        <v>-1.0657193605683837</v>
      </c>
      <c r="G156" s="1" t="s">
        <v>430</v>
      </c>
      <c r="H156" s="10">
        <f t="shared" si="13"/>
        <v>2.7850000000000001</v>
      </c>
      <c r="I156" s="8">
        <f>VLOOKUP(B156,'TRM2'!C:D,2,0)</f>
        <v>1922.73</v>
      </c>
      <c r="J156" s="10">
        <f t="shared" si="14"/>
        <v>5354.8030500000004</v>
      </c>
      <c r="K156" t="e">
        <f>VLOOKUP(A156,'Cacao Nacional'!B:D,3,0)</f>
        <v>#N/A</v>
      </c>
      <c r="L156" s="22" t="str">
        <f t="shared" si="15"/>
        <v>Agosto</v>
      </c>
      <c r="M156" s="22" t="str">
        <f t="shared" si="16"/>
        <v>2013</v>
      </c>
      <c r="N156" s="22" t="str">
        <f t="shared" si="17"/>
        <v>Agosto de 2013</v>
      </c>
    </row>
    <row r="157" spans="1:14" x14ac:dyDescent="0.3">
      <c r="A157" s="1" t="s">
        <v>577</v>
      </c>
      <c r="B157" s="1" t="str">
        <f t="shared" si="12"/>
        <v>Agosto 22 de 2013</v>
      </c>
      <c r="C157" s="1" t="s">
        <v>5265</v>
      </c>
      <c r="D157" s="2">
        <v>137</v>
      </c>
      <c r="E157" s="1" t="s">
        <v>5266</v>
      </c>
      <c r="F157" s="3">
        <v>-1.6157989228007179</v>
      </c>
      <c r="G157" s="1" t="s">
        <v>430</v>
      </c>
      <c r="H157" s="10">
        <f t="shared" si="13"/>
        <v>2.74</v>
      </c>
      <c r="I157" s="8">
        <f>VLOOKUP(B157,'TRM2'!C:D,2,0)</f>
        <v>1929.75</v>
      </c>
      <c r="J157" s="10">
        <f t="shared" si="14"/>
        <v>5287.5150000000003</v>
      </c>
      <c r="K157" t="e">
        <f>VLOOKUP(A157,'Cacao Nacional'!B:D,3,0)</f>
        <v>#N/A</v>
      </c>
      <c r="L157" s="22" t="str">
        <f t="shared" si="15"/>
        <v>Agosto</v>
      </c>
      <c r="M157" s="22" t="str">
        <f t="shared" si="16"/>
        <v>2013</v>
      </c>
      <c r="N157" s="22" t="str">
        <f t="shared" si="17"/>
        <v>Agosto de 2013</v>
      </c>
    </row>
    <row r="158" spans="1:14" x14ac:dyDescent="0.3">
      <c r="A158" s="1" t="s">
        <v>578</v>
      </c>
      <c r="B158" s="1" t="str">
        <f t="shared" si="12"/>
        <v>Agosto 23 de 2013</v>
      </c>
      <c r="C158" s="1" t="s">
        <v>5265</v>
      </c>
      <c r="D158" s="2">
        <v>137</v>
      </c>
      <c r="E158" s="1" t="s">
        <v>5266</v>
      </c>
      <c r="F158" s="3">
        <v>0</v>
      </c>
      <c r="G158" s="1" t="s">
        <v>430</v>
      </c>
      <c r="H158" s="10">
        <f t="shared" si="13"/>
        <v>2.74</v>
      </c>
      <c r="I158" s="8">
        <f>VLOOKUP(B158,'TRM2'!C:D,2,0)</f>
        <v>1921.99</v>
      </c>
      <c r="J158" s="10">
        <f t="shared" si="14"/>
        <v>5266.2526000000007</v>
      </c>
      <c r="K158" t="e">
        <f>VLOOKUP(A158,'Cacao Nacional'!B:D,3,0)</f>
        <v>#N/A</v>
      </c>
      <c r="L158" s="22" t="str">
        <f t="shared" si="15"/>
        <v>Agosto</v>
      </c>
      <c r="M158" s="22" t="str">
        <f t="shared" si="16"/>
        <v>2013</v>
      </c>
      <c r="N158" s="22" t="str">
        <f t="shared" si="17"/>
        <v>Agosto de 2013</v>
      </c>
    </row>
    <row r="159" spans="1:14" x14ac:dyDescent="0.3">
      <c r="A159" s="1" t="s">
        <v>16</v>
      </c>
      <c r="B159" s="1" t="str">
        <f t="shared" si="12"/>
        <v>Agosto 26 de 2013</v>
      </c>
      <c r="C159" s="1" t="s">
        <v>5265</v>
      </c>
      <c r="D159" s="2">
        <v>138.75</v>
      </c>
      <c r="E159" s="1" t="s">
        <v>5266</v>
      </c>
      <c r="F159" s="3">
        <v>1.2773722627737227</v>
      </c>
      <c r="G159" s="1" t="s">
        <v>430</v>
      </c>
      <c r="H159" s="10">
        <f t="shared" si="13"/>
        <v>2.7749999999999999</v>
      </c>
      <c r="I159" s="8">
        <f>VLOOKUP(B159,'TRM2'!C:D,2,0)</f>
        <v>1911.16</v>
      </c>
      <c r="J159" s="10">
        <f t="shared" si="14"/>
        <v>5303.4690000000001</v>
      </c>
      <c r="K159">
        <f>VLOOKUP(A159,'Cacao Nacional'!B:D,3,0)</f>
        <v>4217.5</v>
      </c>
      <c r="L159" s="22" t="str">
        <f t="shared" si="15"/>
        <v>Agosto</v>
      </c>
      <c r="M159" s="22" t="str">
        <f t="shared" si="16"/>
        <v>2013</v>
      </c>
      <c r="N159" s="22" t="str">
        <f t="shared" si="17"/>
        <v>Agosto de 2013</v>
      </c>
    </row>
    <row r="160" spans="1:14" x14ac:dyDescent="0.3">
      <c r="A160" s="1" t="s">
        <v>579</v>
      </c>
      <c r="B160" s="1" t="str">
        <f t="shared" si="12"/>
        <v>Agosto 27 de 2013</v>
      </c>
      <c r="C160" s="1" t="s">
        <v>5265</v>
      </c>
      <c r="D160" s="2">
        <v>136.75</v>
      </c>
      <c r="E160" s="1" t="s">
        <v>5266</v>
      </c>
      <c r="F160" s="3">
        <v>-1.4414414414414414</v>
      </c>
      <c r="G160" s="1" t="s">
        <v>430</v>
      </c>
      <c r="H160" s="10">
        <f t="shared" si="13"/>
        <v>2.7349999999999999</v>
      </c>
      <c r="I160" s="8">
        <f>VLOOKUP(B160,'TRM2'!C:D,2,0)</f>
        <v>1922.96</v>
      </c>
      <c r="J160" s="10">
        <f t="shared" si="14"/>
        <v>5259.2955999999995</v>
      </c>
      <c r="K160" t="e">
        <f>VLOOKUP(A160,'Cacao Nacional'!B:D,3,0)</f>
        <v>#N/A</v>
      </c>
      <c r="L160" s="22" t="str">
        <f t="shared" si="15"/>
        <v>Agosto</v>
      </c>
      <c r="M160" s="22" t="str">
        <f t="shared" si="16"/>
        <v>2013</v>
      </c>
      <c r="N160" s="22" t="str">
        <f t="shared" si="17"/>
        <v>Agosto de 2013</v>
      </c>
    </row>
    <row r="161" spans="1:14" x14ac:dyDescent="0.3">
      <c r="A161" s="1" t="s">
        <v>580</v>
      </c>
      <c r="B161" s="1" t="str">
        <f t="shared" si="12"/>
        <v>Agosto 28 de 2013</v>
      </c>
      <c r="C161" s="1" t="s">
        <v>5265</v>
      </c>
      <c r="D161" s="2">
        <v>138.5</v>
      </c>
      <c r="E161" s="1" t="s">
        <v>5266</v>
      </c>
      <c r="F161" s="3">
        <v>1.2797074954296161</v>
      </c>
      <c r="G161" s="1" t="s">
        <v>430</v>
      </c>
      <c r="H161" s="10">
        <f t="shared" si="13"/>
        <v>2.77</v>
      </c>
      <c r="I161" s="8">
        <f>VLOOKUP(B161,'TRM2'!C:D,2,0)</f>
        <v>1938.26</v>
      </c>
      <c r="J161" s="10">
        <f t="shared" si="14"/>
        <v>5368.9802</v>
      </c>
      <c r="K161" t="e">
        <f>VLOOKUP(A161,'Cacao Nacional'!B:D,3,0)</f>
        <v>#N/A</v>
      </c>
      <c r="L161" s="22" t="str">
        <f t="shared" si="15"/>
        <v>Agosto</v>
      </c>
      <c r="M161" s="22" t="str">
        <f t="shared" si="16"/>
        <v>2013</v>
      </c>
      <c r="N161" s="22" t="str">
        <f t="shared" si="17"/>
        <v>Agosto de 2013</v>
      </c>
    </row>
    <row r="162" spans="1:14" x14ac:dyDescent="0.3">
      <c r="A162" s="1" t="s">
        <v>581</v>
      </c>
      <c r="B162" s="1" t="str">
        <f t="shared" si="12"/>
        <v>Agosto 29 de 2013</v>
      </c>
      <c r="C162" s="1" t="s">
        <v>5265</v>
      </c>
      <c r="D162" s="2">
        <v>137.75</v>
      </c>
      <c r="E162" s="1" t="s">
        <v>5266</v>
      </c>
      <c r="F162" s="3">
        <v>-0.54151624548736454</v>
      </c>
      <c r="G162" s="1" t="s">
        <v>430</v>
      </c>
      <c r="H162" s="10">
        <f t="shared" si="13"/>
        <v>2.7549999999999999</v>
      </c>
      <c r="I162" s="8">
        <f>VLOOKUP(B162,'TRM2'!C:D,2,0)</f>
        <v>1939.85</v>
      </c>
      <c r="J162" s="10">
        <f t="shared" si="14"/>
        <v>5344.2867499999993</v>
      </c>
      <c r="K162" t="e">
        <f>VLOOKUP(A162,'Cacao Nacional'!B:D,3,0)</f>
        <v>#N/A</v>
      </c>
      <c r="L162" s="22" t="str">
        <f t="shared" si="15"/>
        <v>Agosto</v>
      </c>
      <c r="M162" s="22" t="str">
        <f t="shared" si="16"/>
        <v>2013</v>
      </c>
      <c r="N162" s="22" t="str">
        <f t="shared" si="17"/>
        <v>Agosto de 2013</v>
      </c>
    </row>
    <row r="163" spans="1:14" x14ac:dyDescent="0.3">
      <c r="A163" s="1" t="s">
        <v>582</v>
      </c>
      <c r="B163" s="1" t="str">
        <f t="shared" si="12"/>
        <v>Agosto 30 de 2013</v>
      </c>
      <c r="C163" s="1" t="s">
        <v>5265</v>
      </c>
      <c r="D163" s="2">
        <v>135.25</v>
      </c>
      <c r="E163" s="1" t="s">
        <v>5266</v>
      </c>
      <c r="F163" s="3">
        <v>-1.8148820326678767</v>
      </c>
      <c r="G163" s="1" t="s">
        <v>430</v>
      </c>
      <c r="H163" s="10">
        <f t="shared" si="13"/>
        <v>2.7050000000000001</v>
      </c>
      <c r="I163" s="8">
        <f>VLOOKUP(B163,'TRM2'!C:D,2,0)</f>
        <v>1943.04</v>
      </c>
      <c r="J163" s="10">
        <f t="shared" si="14"/>
        <v>5255.9232000000002</v>
      </c>
      <c r="K163" t="e">
        <f>VLOOKUP(A163,'Cacao Nacional'!B:D,3,0)</f>
        <v>#N/A</v>
      </c>
      <c r="L163" s="22" t="str">
        <f t="shared" si="15"/>
        <v>Agosto</v>
      </c>
      <c r="M163" s="22" t="str">
        <f t="shared" si="16"/>
        <v>2013</v>
      </c>
      <c r="N163" s="22" t="str">
        <f t="shared" si="17"/>
        <v>Agosto de 2013</v>
      </c>
    </row>
    <row r="164" spans="1:14" x14ac:dyDescent="0.3">
      <c r="A164" s="1" t="s">
        <v>17</v>
      </c>
      <c r="B164" s="1" t="str">
        <f t="shared" si="12"/>
        <v>Septiembre 2 de 2013</v>
      </c>
      <c r="C164" s="1" t="s">
        <v>5265</v>
      </c>
      <c r="D164" s="2">
        <v>135.25</v>
      </c>
      <c r="E164" s="1" t="s">
        <v>5266</v>
      </c>
      <c r="F164" s="3">
        <v>0</v>
      </c>
      <c r="G164" s="1" t="s">
        <v>430</v>
      </c>
      <c r="H164" s="10">
        <f t="shared" si="13"/>
        <v>2.7050000000000001</v>
      </c>
      <c r="I164" s="8">
        <f>VLOOKUP(B164,'TRM2'!C:D,2,0)</f>
        <v>1935.43</v>
      </c>
      <c r="J164" s="10">
        <f t="shared" si="14"/>
        <v>5235.3381500000005</v>
      </c>
      <c r="K164">
        <f>VLOOKUP(A164,'Cacao Nacional'!B:D,3,0)</f>
        <v>4287.5</v>
      </c>
      <c r="L164" s="22" t="str">
        <f t="shared" si="15"/>
        <v>Septiembre</v>
      </c>
      <c r="M164" s="22" t="str">
        <f t="shared" si="16"/>
        <v>2013</v>
      </c>
      <c r="N164" s="22" t="str">
        <f t="shared" si="17"/>
        <v>Septiembre de 2013</v>
      </c>
    </row>
    <row r="165" spans="1:14" x14ac:dyDescent="0.3">
      <c r="A165" s="1" t="s">
        <v>583</v>
      </c>
      <c r="B165" s="1" t="str">
        <f t="shared" si="12"/>
        <v>Septiembre 3 de 2013</v>
      </c>
      <c r="C165" s="1" t="s">
        <v>5265</v>
      </c>
      <c r="D165" s="2">
        <v>137.25</v>
      </c>
      <c r="E165" s="1" t="s">
        <v>5266</v>
      </c>
      <c r="F165" s="3">
        <v>1.478743068391867</v>
      </c>
      <c r="G165" s="1" t="s">
        <v>430</v>
      </c>
      <c r="H165" s="10">
        <f t="shared" si="13"/>
        <v>2.7450000000000001</v>
      </c>
      <c r="I165" s="8">
        <f>VLOOKUP(B165,'TRM2'!C:D,2,0)</f>
        <v>1935.43</v>
      </c>
      <c r="J165" s="10">
        <f t="shared" si="14"/>
        <v>5312.7553500000004</v>
      </c>
      <c r="K165" t="e">
        <f>VLOOKUP(A165,'Cacao Nacional'!B:D,3,0)</f>
        <v>#N/A</v>
      </c>
      <c r="L165" s="22" t="str">
        <f t="shared" si="15"/>
        <v>Septiembre</v>
      </c>
      <c r="M165" s="22" t="str">
        <f t="shared" si="16"/>
        <v>2013</v>
      </c>
      <c r="N165" s="22" t="str">
        <f t="shared" si="17"/>
        <v>Septiembre de 2013</v>
      </c>
    </row>
    <row r="166" spans="1:14" x14ac:dyDescent="0.3">
      <c r="A166" s="1" t="s">
        <v>584</v>
      </c>
      <c r="B166" s="1" t="str">
        <f t="shared" si="12"/>
        <v>Septiembre 4 de 2013</v>
      </c>
      <c r="C166" s="1" t="s">
        <v>5265</v>
      </c>
      <c r="D166" s="2">
        <v>136.75</v>
      </c>
      <c r="E166" s="1" t="s">
        <v>5266</v>
      </c>
      <c r="F166" s="3">
        <v>-0.36429872495446264</v>
      </c>
      <c r="G166" s="1" t="s">
        <v>430</v>
      </c>
      <c r="H166" s="10">
        <f t="shared" si="13"/>
        <v>2.7349999999999999</v>
      </c>
      <c r="I166" s="8">
        <f>VLOOKUP(B166,'TRM2'!C:D,2,0)</f>
        <v>1946.28</v>
      </c>
      <c r="J166" s="10">
        <f t="shared" si="14"/>
        <v>5323.0757999999996</v>
      </c>
      <c r="K166" t="e">
        <f>VLOOKUP(A166,'Cacao Nacional'!B:D,3,0)</f>
        <v>#N/A</v>
      </c>
      <c r="L166" s="22" t="str">
        <f t="shared" si="15"/>
        <v>Septiembre</v>
      </c>
      <c r="M166" s="22" t="str">
        <f t="shared" si="16"/>
        <v>2013</v>
      </c>
      <c r="N166" s="22" t="str">
        <f t="shared" si="17"/>
        <v>Septiembre de 2013</v>
      </c>
    </row>
    <row r="167" spans="1:14" x14ac:dyDescent="0.3">
      <c r="A167" s="1" t="s">
        <v>585</v>
      </c>
      <c r="B167" s="1" t="str">
        <f t="shared" si="12"/>
        <v>Septiembre 5 de 2013</v>
      </c>
      <c r="C167" s="1" t="s">
        <v>5265</v>
      </c>
      <c r="D167" s="2">
        <v>136.75</v>
      </c>
      <c r="E167" s="1" t="s">
        <v>5266</v>
      </c>
      <c r="F167" s="3">
        <v>0</v>
      </c>
      <c r="G167" s="1" t="s">
        <v>430</v>
      </c>
      <c r="H167" s="10">
        <f t="shared" si="13"/>
        <v>2.7349999999999999</v>
      </c>
      <c r="I167" s="8">
        <f>VLOOKUP(B167,'TRM2'!C:D,2,0)</f>
        <v>1938.99</v>
      </c>
      <c r="J167" s="10">
        <f t="shared" si="14"/>
        <v>5303.1376499999997</v>
      </c>
      <c r="K167" t="e">
        <f>VLOOKUP(A167,'Cacao Nacional'!B:D,3,0)</f>
        <v>#N/A</v>
      </c>
      <c r="L167" s="22" t="str">
        <f t="shared" si="15"/>
        <v>Septiembre</v>
      </c>
      <c r="M167" s="22" t="str">
        <f t="shared" si="16"/>
        <v>2013</v>
      </c>
      <c r="N167" s="22" t="str">
        <f t="shared" si="17"/>
        <v>Septiembre de 2013</v>
      </c>
    </row>
    <row r="168" spans="1:14" x14ac:dyDescent="0.3">
      <c r="A168" s="1" t="s">
        <v>586</v>
      </c>
      <c r="B168" s="1" t="str">
        <f t="shared" si="12"/>
        <v>Septiembre 6 de 2013</v>
      </c>
      <c r="C168" s="1" t="s">
        <v>5265</v>
      </c>
      <c r="D168" s="2">
        <v>137.75</v>
      </c>
      <c r="E168" s="1" t="s">
        <v>5266</v>
      </c>
      <c r="F168" s="3">
        <v>0.73126142595978061</v>
      </c>
      <c r="G168" s="1" t="s">
        <v>430</v>
      </c>
      <c r="H168" s="10">
        <f t="shared" si="13"/>
        <v>2.7549999999999999</v>
      </c>
      <c r="I168" s="8">
        <f>VLOOKUP(B168,'TRM2'!C:D,2,0)</f>
        <v>1952.11</v>
      </c>
      <c r="J168" s="10">
        <f t="shared" si="14"/>
        <v>5378.0630499999997</v>
      </c>
      <c r="K168" t="e">
        <f>VLOOKUP(A168,'Cacao Nacional'!B:D,3,0)</f>
        <v>#N/A</v>
      </c>
      <c r="L168" s="22" t="str">
        <f t="shared" si="15"/>
        <v>Septiembre</v>
      </c>
      <c r="M168" s="22" t="str">
        <f t="shared" si="16"/>
        <v>2013</v>
      </c>
      <c r="N168" s="22" t="str">
        <f t="shared" si="17"/>
        <v>Septiembre de 2013</v>
      </c>
    </row>
    <row r="169" spans="1:14" x14ac:dyDescent="0.3">
      <c r="A169" s="1" t="s">
        <v>18</v>
      </c>
      <c r="B169" s="1" t="str">
        <f t="shared" si="12"/>
        <v>Septiembre 9 de 2013</v>
      </c>
      <c r="C169" s="1" t="s">
        <v>5265</v>
      </c>
      <c r="D169" s="2">
        <v>138</v>
      </c>
      <c r="E169" s="1" t="s">
        <v>5266</v>
      </c>
      <c r="F169" s="3">
        <v>0.18148820326678766</v>
      </c>
      <c r="G169" s="1" t="s">
        <v>430</v>
      </c>
      <c r="H169" s="10">
        <f t="shared" si="13"/>
        <v>2.76</v>
      </c>
      <c r="I169" s="8">
        <f>VLOOKUP(B169,'TRM2'!C:D,2,0)</f>
        <v>1947.99</v>
      </c>
      <c r="J169" s="10">
        <f t="shared" si="14"/>
        <v>5376.4523999999992</v>
      </c>
      <c r="K169">
        <f>VLOOKUP(A169,'Cacao Nacional'!B:D,3,0)</f>
        <v>4287.5</v>
      </c>
      <c r="L169" s="22" t="str">
        <f t="shared" si="15"/>
        <v>Septiembre</v>
      </c>
      <c r="M169" s="22" t="str">
        <f t="shared" si="16"/>
        <v>2013</v>
      </c>
      <c r="N169" s="22" t="str">
        <f t="shared" si="17"/>
        <v>Septiembre de 2013</v>
      </c>
    </row>
    <row r="170" spans="1:14" x14ac:dyDescent="0.3">
      <c r="A170" s="1" t="s">
        <v>587</v>
      </c>
      <c r="B170" s="1" t="str">
        <f t="shared" si="12"/>
        <v>Septiembre 10 de 2013</v>
      </c>
      <c r="C170" s="1" t="s">
        <v>5265</v>
      </c>
      <c r="D170" s="2">
        <v>135.75</v>
      </c>
      <c r="E170" s="1" t="s">
        <v>5266</v>
      </c>
      <c r="F170" s="3">
        <v>-1.6304347826086956</v>
      </c>
      <c r="G170" s="1" t="s">
        <v>430</v>
      </c>
      <c r="H170" s="10">
        <f t="shared" si="13"/>
        <v>2.7149999999999999</v>
      </c>
      <c r="I170" s="8">
        <f>VLOOKUP(B170,'TRM2'!C:D,2,0)</f>
        <v>1946.06</v>
      </c>
      <c r="J170" s="10">
        <f t="shared" si="14"/>
        <v>5283.5528999999997</v>
      </c>
      <c r="K170" t="e">
        <f>VLOOKUP(A170,'Cacao Nacional'!B:D,3,0)</f>
        <v>#N/A</v>
      </c>
      <c r="L170" s="22" t="str">
        <f t="shared" si="15"/>
        <v>Septiembre</v>
      </c>
      <c r="M170" s="22" t="str">
        <f t="shared" si="16"/>
        <v>2013</v>
      </c>
      <c r="N170" s="22" t="str">
        <f t="shared" si="17"/>
        <v>Septiembre de 2013</v>
      </c>
    </row>
    <row r="171" spans="1:14" x14ac:dyDescent="0.3">
      <c r="A171" s="1" t="s">
        <v>588</v>
      </c>
      <c r="B171" s="1" t="str">
        <f t="shared" si="12"/>
        <v>Septiembre 11 de 2013</v>
      </c>
      <c r="C171" s="1" t="s">
        <v>5265</v>
      </c>
      <c r="D171" s="2">
        <v>139.75</v>
      </c>
      <c r="E171" s="1" t="s">
        <v>5266</v>
      </c>
      <c r="F171" s="3">
        <v>2.9465930018416207</v>
      </c>
      <c r="G171" s="1" t="s">
        <v>430</v>
      </c>
      <c r="H171" s="10">
        <f t="shared" si="13"/>
        <v>2.7949999999999999</v>
      </c>
      <c r="I171" s="8">
        <f>VLOOKUP(B171,'TRM2'!C:D,2,0)</f>
        <v>1935.55</v>
      </c>
      <c r="J171" s="10">
        <f t="shared" si="14"/>
        <v>5409.8622500000001</v>
      </c>
      <c r="K171" t="e">
        <f>VLOOKUP(A171,'Cacao Nacional'!B:D,3,0)</f>
        <v>#N/A</v>
      </c>
      <c r="L171" s="22" t="str">
        <f t="shared" si="15"/>
        <v>Septiembre</v>
      </c>
      <c r="M171" s="22" t="str">
        <f t="shared" si="16"/>
        <v>2013</v>
      </c>
      <c r="N171" s="22" t="str">
        <f t="shared" si="17"/>
        <v>Septiembre de 2013</v>
      </c>
    </row>
    <row r="172" spans="1:14" x14ac:dyDescent="0.3">
      <c r="A172" s="1" t="s">
        <v>589</v>
      </c>
      <c r="B172" s="1" t="str">
        <f t="shared" si="12"/>
        <v>Septiembre 12 de 2013</v>
      </c>
      <c r="C172" s="1" t="s">
        <v>5265</v>
      </c>
      <c r="D172" s="2">
        <v>138.5</v>
      </c>
      <c r="E172" s="1" t="s">
        <v>5266</v>
      </c>
      <c r="F172" s="3">
        <v>-0.89445438282647582</v>
      </c>
      <c r="G172" s="1" t="s">
        <v>430</v>
      </c>
      <c r="H172" s="10">
        <f t="shared" si="13"/>
        <v>2.77</v>
      </c>
      <c r="I172" s="8">
        <f>VLOOKUP(B172,'TRM2'!C:D,2,0)</f>
        <v>1923.64</v>
      </c>
      <c r="J172" s="10">
        <f t="shared" si="14"/>
        <v>5328.4828000000007</v>
      </c>
      <c r="K172" t="e">
        <f>VLOOKUP(A172,'Cacao Nacional'!B:D,3,0)</f>
        <v>#N/A</v>
      </c>
      <c r="L172" s="22" t="str">
        <f t="shared" si="15"/>
        <v>Septiembre</v>
      </c>
      <c r="M172" s="22" t="str">
        <f t="shared" si="16"/>
        <v>2013</v>
      </c>
      <c r="N172" s="22" t="str">
        <f t="shared" si="17"/>
        <v>Septiembre de 2013</v>
      </c>
    </row>
    <row r="173" spans="1:14" x14ac:dyDescent="0.3">
      <c r="A173" s="1" t="s">
        <v>590</v>
      </c>
      <c r="B173" s="1" t="str">
        <f t="shared" si="12"/>
        <v>Septiembre 13 de 2013</v>
      </c>
      <c r="C173" s="1" t="s">
        <v>5265</v>
      </c>
      <c r="D173" s="2">
        <v>139</v>
      </c>
      <c r="E173" s="1" t="s">
        <v>5266</v>
      </c>
      <c r="F173" s="3">
        <v>0.36101083032490977</v>
      </c>
      <c r="G173" s="1" t="s">
        <v>430</v>
      </c>
      <c r="H173" s="10">
        <f t="shared" si="13"/>
        <v>2.78</v>
      </c>
      <c r="I173" s="8">
        <f>VLOOKUP(B173,'TRM2'!C:D,2,0)</f>
        <v>1919.25</v>
      </c>
      <c r="J173" s="10">
        <f t="shared" si="14"/>
        <v>5335.5149999999994</v>
      </c>
      <c r="K173" t="e">
        <f>VLOOKUP(A173,'Cacao Nacional'!B:D,3,0)</f>
        <v>#N/A</v>
      </c>
      <c r="L173" s="22" t="str">
        <f t="shared" si="15"/>
        <v>Septiembre</v>
      </c>
      <c r="M173" s="22" t="str">
        <f t="shared" si="16"/>
        <v>2013</v>
      </c>
      <c r="N173" s="22" t="str">
        <f t="shared" si="17"/>
        <v>Septiembre de 2013</v>
      </c>
    </row>
    <row r="174" spans="1:14" x14ac:dyDescent="0.3">
      <c r="A174" s="1" t="s">
        <v>19</v>
      </c>
      <c r="B174" s="1" t="str">
        <f t="shared" si="12"/>
        <v>Septiembre 16 de 2013</v>
      </c>
      <c r="C174" s="1" t="s">
        <v>5265</v>
      </c>
      <c r="D174" s="2">
        <v>138.25</v>
      </c>
      <c r="E174" s="1" t="s">
        <v>5266</v>
      </c>
      <c r="F174" s="3">
        <v>-0.53956834532374098</v>
      </c>
      <c r="G174" s="1" t="s">
        <v>430</v>
      </c>
      <c r="H174" s="10">
        <f t="shared" si="13"/>
        <v>2.7650000000000001</v>
      </c>
      <c r="I174" s="8">
        <f>VLOOKUP(B174,'TRM2'!C:D,2,0)</f>
        <v>1919.54</v>
      </c>
      <c r="J174" s="10">
        <f t="shared" si="14"/>
        <v>5307.5281000000004</v>
      </c>
      <c r="K174">
        <f>VLOOKUP(A174,'Cacao Nacional'!B:D,3,0)</f>
        <v>4462.5</v>
      </c>
      <c r="L174" s="22" t="str">
        <f t="shared" si="15"/>
        <v>Septiembre</v>
      </c>
      <c r="M174" s="22" t="str">
        <f t="shared" si="16"/>
        <v>2013</v>
      </c>
      <c r="N174" s="22" t="str">
        <f t="shared" si="17"/>
        <v>Septiembre de 2013</v>
      </c>
    </row>
    <row r="175" spans="1:14" x14ac:dyDescent="0.3">
      <c r="A175" s="1" t="s">
        <v>591</v>
      </c>
      <c r="B175" s="1" t="str">
        <f t="shared" si="12"/>
        <v>Septiembre 17 de 2013</v>
      </c>
      <c r="C175" s="1" t="s">
        <v>5265</v>
      </c>
      <c r="D175" s="2">
        <v>135</v>
      </c>
      <c r="E175" s="1" t="s">
        <v>5266</v>
      </c>
      <c r="F175" s="3">
        <v>-2.3508137432188065</v>
      </c>
      <c r="G175" s="1" t="s">
        <v>430</v>
      </c>
      <c r="H175" s="10">
        <f t="shared" si="13"/>
        <v>2.7</v>
      </c>
      <c r="I175" s="8">
        <f>VLOOKUP(B175,'TRM2'!C:D,2,0)</f>
        <v>1917.03</v>
      </c>
      <c r="J175" s="10">
        <f t="shared" si="14"/>
        <v>5175.9810000000007</v>
      </c>
      <c r="K175" t="e">
        <f>VLOOKUP(A175,'Cacao Nacional'!B:D,3,0)</f>
        <v>#N/A</v>
      </c>
      <c r="L175" s="22" t="str">
        <f t="shared" si="15"/>
        <v>Septiembre</v>
      </c>
      <c r="M175" s="22" t="str">
        <f t="shared" si="16"/>
        <v>2013</v>
      </c>
      <c r="N175" s="22" t="str">
        <f t="shared" si="17"/>
        <v>Septiembre de 2013</v>
      </c>
    </row>
    <row r="176" spans="1:14" x14ac:dyDescent="0.3">
      <c r="A176" s="1" t="s">
        <v>592</v>
      </c>
      <c r="B176" s="1" t="str">
        <f t="shared" si="12"/>
        <v>Septiembre 18 de 2013</v>
      </c>
      <c r="C176" s="1" t="s">
        <v>5265</v>
      </c>
      <c r="D176" s="2">
        <v>135</v>
      </c>
      <c r="E176" s="1" t="s">
        <v>5266</v>
      </c>
      <c r="F176" s="3">
        <v>0</v>
      </c>
      <c r="G176" s="1" t="s">
        <v>430</v>
      </c>
      <c r="H176" s="10">
        <f t="shared" si="13"/>
        <v>2.7</v>
      </c>
      <c r="I176" s="8">
        <f>VLOOKUP(B176,'TRM2'!C:D,2,0)</f>
        <v>1914.12</v>
      </c>
      <c r="J176" s="10">
        <f t="shared" si="14"/>
        <v>5168.1239999999998</v>
      </c>
      <c r="K176" t="e">
        <f>VLOOKUP(A176,'Cacao Nacional'!B:D,3,0)</f>
        <v>#N/A</v>
      </c>
      <c r="L176" s="22" t="str">
        <f t="shared" si="15"/>
        <v>Septiembre</v>
      </c>
      <c r="M176" s="22" t="str">
        <f t="shared" si="16"/>
        <v>2013</v>
      </c>
      <c r="N176" s="22" t="str">
        <f t="shared" si="17"/>
        <v>Septiembre de 2013</v>
      </c>
    </row>
    <row r="177" spans="1:14" x14ac:dyDescent="0.3">
      <c r="A177" s="1" t="s">
        <v>593</v>
      </c>
      <c r="B177" s="1" t="str">
        <f t="shared" si="12"/>
        <v>Septiembre 19 de 2013</v>
      </c>
      <c r="C177" s="1" t="s">
        <v>5265</v>
      </c>
      <c r="D177" s="2">
        <v>134.75</v>
      </c>
      <c r="E177" s="1" t="s">
        <v>5266</v>
      </c>
      <c r="F177" s="3">
        <v>-0.1851851851851852</v>
      </c>
      <c r="G177" s="1" t="s">
        <v>430</v>
      </c>
      <c r="H177" s="10">
        <f t="shared" si="13"/>
        <v>2.6949999999999998</v>
      </c>
      <c r="I177" s="8">
        <f>VLOOKUP(B177,'TRM2'!C:D,2,0)</f>
        <v>1911.3</v>
      </c>
      <c r="J177" s="10">
        <f t="shared" si="14"/>
        <v>5150.9534999999996</v>
      </c>
      <c r="K177" t="e">
        <f>VLOOKUP(A177,'Cacao Nacional'!B:D,3,0)</f>
        <v>#N/A</v>
      </c>
      <c r="L177" s="22" t="str">
        <f t="shared" si="15"/>
        <v>Septiembre</v>
      </c>
      <c r="M177" s="22" t="str">
        <f t="shared" si="16"/>
        <v>2013</v>
      </c>
      <c r="N177" s="22" t="str">
        <f t="shared" si="17"/>
        <v>Septiembre de 2013</v>
      </c>
    </row>
    <row r="178" spans="1:14" x14ac:dyDescent="0.3">
      <c r="A178" s="1" t="s">
        <v>594</v>
      </c>
      <c r="B178" s="1" t="str">
        <f t="shared" si="12"/>
        <v>Septiembre 20 de 2013</v>
      </c>
      <c r="C178" s="1" t="s">
        <v>5265</v>
      </c>
      <c r="D178" s="2">
        <v>132.75</v>
      </c>
      <c r="E178" s="1" t="s">
        <v>5266</v>
      </c>
      <c r="F178" s="3">
        <v>-1.4842300556586272</v>
      </c>
      <c r="G178" s="1" t="s">
        <v>430</v>
      </c>
      <c r="H178" s="10">
        <f t="shared" si="13"/>
        <v>2.6549999999999998</v>
      </c>
      <c r="I178" s="8">
        <f>VLOOKUP(B178,'TRM2'!C:D,2,0)</f>
        <v>1887.3</v>
      </c>
      <c r="J178" s="10">
        <f t="shared" si="14"/>
        <v>5010.7814999999991</v>
      </c>
      <c r="K178" t="e">
        <f>VLOOKUP(A178,'Cacao Nacional'!B:D,3,0)</f>
        <v>#N/A</v>
      </c>
      <c r="L178" s="22" t="str">
        <f t="shared" si="15"/>
        <v>Septiembre</v>
      </c>
      <c r="M178" s="22" t="str">
        <f t="shared" si="16"/>
        <v>2013</v>
      </c>
      <c r="N178" s="22" t="str">
        <f t="shared" si="17"/>
        <v>Septiembre de 2013</v>
      </c>
    </row>
    <row r="179" spans="1:14" x14ac:dyDescent="0.3">
      <c r="A179" s="1" t="s">
        <v>20</v>
      </c>
      <c r="B179" s="1" t="str">
        <f t="shared" si="12"/>
        <v>Septiembre 23 de 2013</v>
      </c>
      <c r="C179" s="1" t="s">
        <v>5265</v>
      </c>
      <c r="D179" s="2">
        <v>135</v>
      </c>
      <c r="E179" s="1" t="s">
        <v>5266</v>
      </c>
      <c r="F179" s="3">
        <v>1.6949152542372881</v>
      </c>
      <c r="G179" s="1" t="s">
        <v>430</v>
      </c>
      <c r="H179" s="10">
        <f t="shared" si="13"/>
        <v>2.7</v>
      </c>
      <c r="I179" s="8">
        <f>VLOOKUP(B179,'TRM2'!C:D,2,0)</f>
        <v>1889.12</v>
      </c>
      <c r="J179" s="10">
        <f t="shared" si="14"/>
        <v>5100.6239999999998</v>
      </c>
      <c r="K179">
        <f>VLOOKUP(A179,'Cacao Nacional'!B:D,3,0)</f>
        <v>4477.5</v>
      </c>
      <c r="L179" s="22" t="str">
        <f t="shared" si="15"/>
        <v>Septiembre</v>
      </c>
      <c r="M179" s="22" t="str">
        <f t="shared" si="16"/>
        <v>2013</v>
      </c>
      <c r="N179" s="22" t="str">
        <f t="shared" si="17"/>
        <v>Septiembre de 2013</v>
      </c>
    </row>
    <row r="180" spans="1:14" x14ac:dyDescent="0.3">
      <c r="A180" s="1" t="s">
        <v>595</v>
      </c>
      <c r="B180" s="1" t="str">
        <f t="shared" si="12"/>
        <v>Septiembre 24 de 2013</v>
      </c>
      <c r="C180" s="1" t="s">
        <v>5265</v>
      </c>
      <c r="D180" s="2">
        <v>135.75</v>
      </c>
      <c r="E180" s="1" t="s">
        <v>5266</v>
      </c>
      <c r="F180" s="3">
        <v>0.55555555555555558</v>
      </c>
      <c r="G180" s="1" t="s">
        <v>430</v>
      </c>
      <c r="H180" s="10">
        <f t="shared" si="13"/>
        <v>2.7149999999999999</v>
      </c>
      <c r="I180" s="8">
        <f>VLOOKUP(B180,'TRM2'!C:D,2,0)</f>
        <v>1892.89</v>
      </c>
      <c r="J180" s="10">
        <f t="shared" si="14"/>
        <v>5139.1963500000002</v>
      </c>
      <c r="K180" t="e">
        <f>VLOOKUP(A180,'Cacao Nacional'!B:D,3,0)</f>
        <v>#N/A</v>
      </c>
      <c r="L180" s="22" t="str">
        <f t="shared" si="15"/>
        <v>Septiembre</v>
      </c>
      <c r="M180" s="22" t="str">
        <f t="shared" si="16"/>
        <v>2013</v>
      </c>
      <c r="N180" s="22" t="str">
        <f t="shared" si="17"/>
        <v>Septiembre de 2013</v>
      </c>
    </row>
    <row r="181" spans="1:14" x14ac:dyDescent="0.3">
      <c r="A181" s="1" t="s">
        <v>596</v>
      </c>
      <c r="B181" s="1" t="str">
        <f t="shared" si="12"/>
        <v>Septiembre 25 de 2013</v>
      </c>
      <c r="C181" s="1" t="s">
        <v>5265</v>
      </c>
      <c r="D181" s="2">
        <v>135.25</v>
      </c>
      <c r="E181" s="1" t="s">
        <v>5266</v>
      </c>
      <c r="F181" s="3">
        <v>-0.36832412523020258</v>
      </c>
      <c r="G181" s="1" t="s">
        <v>430</v>
      </c>
      <c r="H181" s="10">
        <f t="shared" si="13"/>
        <v>2.7050000000000001</v>
      </c>
      <c r="I181" s="8">
        <f>VLOOKUP(B181,'TRM2'!C:D,2,0)</f>
        <v>1888.14</v>
      </c>
      <c r="J181" s="10">
        <f t="shared" si="14"/>
        <v>5107.4187000000002</v>
      </c>
      <c r="K181" t="e">
        <f>VLOOKUP(A181,'Cacao Nacional'!B:D,3,0)</f>
        <v>#N/A</v>
      </c>
      <c r="L181" s="22" t="str">
        <f t="shared" si="15"/>
        <v>Septiembre</v>
      </c>
      <c r="M181" s="22" t="str">
        <f t="shared" si="16"/>
        <v>2013</v>
      </c>
      <c r="N181" s="22" t="str">
        <f t="shared" si="17"/>
        <v>Septiembre de 2013</v>
      </c>
    </row>
    <row r="182" spans="1:14" x14ac:dyDescent="0.3">
      <c r="A182" s="1" t="s">
        <v>597</v>
      </c>
      <c r="B182" s="1" t="str">
        <f t="shared" si="12"/>
        <v>Septiembre 26 de 2013</v>
      </c>
      <c r="C182" s="1" t="s">
        <v>5265</v>
      </c>
      <c r="D182" s="2">
        <v>133.75</v>
      </c>
      <c r="E182" s="1" t="s">
        <v>5266</v>
      </c>
      <c r="F182" s="3">
        <v>-1.1090573012939002</v>
      </c>
      <c r="G182" s="1" t="s">
        <v>430</v>
      </c>
      <c r="H182" s="10">
        <f t="shared" si="13"/>
        <v>2.6749999999999998</v>
      </c>
      <c r="I182" s="8">
        <f>VLOOKUP(B182,'TRM2'!C:D,2,0)</f>
        <v>1893.42</v>
      </c>
      <c r="J182" s="10">
        <f t="shared" si="14"/>
        <v>5064.8985000000002</v>
      </c>
      <c r="K182" t="e">
        <f>VLOOKUP(A182,'Cacao Nacional'!B:D,3,0)</f>
        <v>#N/A</v>
      </c>
      <c r="L182" s="22" t="str">
        <f t="shared" si="15"/>
        <v>Septiembre</v>
      </c>
      <c r="M182" s="22" t="str">
        <f t="shared" si="16"/>
        <v>2013</v>
      </c>
      <c r="N182" s="22" t="str">
        <f t="shared" si="17"/>
        <v>Septiembre de 2013</v>
      </c>
    </row>
    <row r="183" spans="1:14" x14ac:dyDescent="0.3">
      <c r="A183" s="1" t="s">
        <v>598</v>
      </c>
      <c r="B183" s="1" t="str">
        <f t="shared" si="12"/>
        <v>Septiembre 27 de 2013</v>
      </c>
      <c r="C183" s="1" t="s">
        <v>5265</v>
      </c>
      <c r="D183" s="2">
        <v>131.75</v>
      </c>
      <c r="E183" s="1" t="s">
        <v>5266</v>
      </c>
      <c r="F183" s="3">
        <v>-1.4953271028037385</v>
      </c>
      <c r="G183" s="1" t="s">
        <v>430</v>
      </c>
      <c r="H183" s="10">
        <f t="shared" si="13"/>
        <v>2.6349999999999998</v>
      </c>
      <c r="I183" s="8">
        <f>VLOOKUP(B183,'TRM2'!C:D,2,0)</f>
        <v>1899.1</v>
      </c>
      <c r="J183" s="10">
        <f t="shared" si="14"/>
        <v>5004.1284999999998</v>
      </c>
      <c r="K183" t="e">
        <f>VLOOKUP(A183,'Cacao Nacional'!B:D,3,0)</f>
        <v>#N/A</v>
      </c>
      <c r="L183" s="22" t="str">
        <f t="shared" si="15"/>
        <v>Septiembre</v>
      </c>
      <c r="M183" s="22" t="str">
        <f t="shared" si="16"/>
        <v>2013</v>
      </c>
      <c r="N183" s="22" t="str">
        <f t="shared" si="17"/>
        <v>Septiembre de 2013</v>
      </c>
    </row>
    <row r="184" spans="1:14" x14ac:dyDescent="0.3">
      <c r="A184" s="1" t="s">
        <v>21</v>
      </c>
      <c r="B184" s="1" t="str">
        <f t="shared" si="12"/>
        <v>Septiembre 30 de 2013</v>
      </c>
      <c r="C184" s="1" t="s">
        <v>5265</v>
      </c>
      <c r="D184" s="2">
        <v>131.75</v>
      </c>
      <c r="E184" s="1" t="s">
        <v>5266</v>
      </c>
      <c r="F184" s="3">
        <v>0</v>
      </c>
      <c r="G184" s="1" t="s">
        <v>430</v>
      </c>
      <c r="H184" s="10">
        <f t="shared" si="13"/>
        <v>2.6349999999999998</v>
      </c>
      <c r="I184" s="8">
        <f>VLOOKUP(B184,'TRM2'!C:D,2,0)</f>
        <v>1914.65</v>
      </c>
      <c r="J184" s="10">
        <f t="shared" si="14"/>
        <v>5045.10275</v>
      </c>
      <c r="K184">
        <f>VLOOKUP(A184,'Cacao Nacional'!B:D,3,0)</f>
        <v>4437.5</v>
      </c>
      <c r="L184" s="22" t="str">
        <f t="shared" si="15"/>
        <v>Septiembre</v>
      </c>
      <c r="M184" s="22" t="str">
        <f t="shared" si="16"/>
        <v>2013</v>
      </c>
      <c r="N184" s="22" t="str">
        <f t="shared" si="17"/>
        <v>Septiembre de 2013</v>
      </c>
    </row>
    <row r="185" spans="1:14" x14ac:dyDescent="0.3">
      <c r="A185" s="1" t="s">
        <v>599</v>
      </c>
      <c r="B185" s="1" t="str">
        <f t="shared" si="12"/>
        <v>Octubre 1 de 2013</v>
      </c>
      <c r="C185" s="1" t="s">
        <v>5265</v>
      </c>
      <c r="D185" s="2">
        <v>132</v>
      </c>
      <c r="E185" s="1" t="s">
        <v>5266</v>
      </c>
      <c r="F185" s="3">
        <v>0.18975332068311196</v>
      </c>
      <c r="G185" s="1" t="s">
        <v>430</v>
      </c>
      <c r="H185" s="10">
        <f t="shared" si="13"/>
        <v>2.64</v>
      </c>
      <c r="I185" s="8">
        <f>VLOOKUP(B185,'TRM2'!C:D,2,0)</f>
        <v>1908.29</v>
      </c>
      <c r="J185" s="10">
        <f t="shared" si="14"/>
        <v>5037.8856000000005</v>
      </c>
      <c r="K185" t="e">
        <f>VLOOKUP(A185,'Cacao Nacional'!B:D,3,0)</f>
        <v>#N/A</v>
      </c>
      <c r="L185" s="22" t="str">
        <f t="shared" si="15"/>
        <v>Octubre</v>
      </c>
      <c r="M185" s="22" t="str">
        <f t="shared" si="16"/>
        <v>2013</v>
      </c>
      <c r="N185" s="22" t="str">
        <f t="shared" si="17"/>
        <v>Octubre de 2013</v>
      </c>
    </row>
    <row r="186" spans="1:14" x14ac:dyDescent="0.3">
      <c r="A186" s="1" t="s">
        <v>600</v>
      </c>
      <c r="B186" s="1" t="str">
        <f t="shared" si="12"/>
        <v>Octubre 2 de 2013</v>
      </c>
      <c r="C186" s="1" t="s">
        <v>5265</v>
      </c>
      <c r="D186" s="2">
        <v>132.5</v>
      </c>
      <c r="E186" s="1" t="s">
        <v>5266</v>
      </c>
      <c r="F186" s="3">
        <v>0.37878787878787878</v>
      </c>
      <c r="G186" s="1" t="s">
        <v>430</v>
      </c>
      <c r="H186" s="10">
        <f t="shared" si="13"/>
        <v>2.65</v>
      </c>
      <c r="I186" s="8">
        <f>VLOOKUP(B186,'TRM2'!C:D,2,0)</f>
        <v>1893.77</v>
      </c>
      <c r="J186" s="10">
        <f t="shared" si="14"/>
        <v>5018.4904999999999</v>
      </c>
      <c r="K186" t="e">
        <f>VLOOKUP(A186,'Cacao Nacional'!B:D,3,0)</f>
        <v>#N/A</v>
      </c>
      <c r="L186" s="22" t="str">
        <f t="shared" si="15"/>
        <v>Octubre</v>
      </c>
      <c r="M186" s="22" t="str">
        <f t="shared" si="16"/>
        <v>2013</v>
      </c>
      <c r="N186" s="22" t="str">
        <f t="shared" si="17"/>
        <v>Octubre de 2013</v>
      </c>
    </row>
    <row r="187" spans="1:14" x14ac:dyDescent="0.3">
      <c r="A187" s="1" t="s">
        <v>601</v>
      </c>
      <c r="B187" s="1" t="str">
        <f t="shared" si="12"/>
        <v>Octubre 3 de 2013</v>
      </c>
      <c r="C187" s="1" t="s">
        <v>5265</v>
      </c>
      <c r="D187" s="2">
        <v>133.25</v>
      </c>
      <c r="E187" s="1" t="s">
        <v>5266</v>
      </c>
      <c r="F187" s="3">
        <v>0.56603773584905659</v>
      </c>
      <c r="G187" s="1" t="s">
        <v>430</v>
      </c>
      <c r="H187" s="10">
        <f t="shared" si="13"/>
        <v>2.665</v>
      </c>
      <c r="I187" s="8">
        <f>VLOOKUP(B187,'TRM2'!C:D,2,0)</f>
        <v>1884.97</v>
      </c>
      <c r="J187" s="10">
        <f t="shared" si="14"/>
        <v>5023.4450500000003</v>
      </c>
      <c r="K187" t="e">
        <f>VLOOKUP(A187,'Cacao Nacional'!B:D,3,0)</f>
        <v>#N/A</v>
      </c>
      <c r="L187" s="22" t="str">
        <f t="shared" si="15"/>
        <v>Octubre</v>
      </c>
      <c r="M187" s="22" t="str">
        <f t="shared" si="16"/>
        <v>2013</v>
      </c>
      <c r="N187" s="22" t="str">
        <f t="shared" si="17"/>
        <v>Octubre de 2013</v>
      </c>
    </row>
    <row r="188" spans="1:14" x14ac:dyDescent="0.3">
      <c r="A188" s="1" t="s">
        <v>602</v>
      </c>
      <c r="B188" s="1" t="str">
        <f t="shared" si="12"/>
        <v>Octubre 4 de 2013</v>
      </c>
      <c r="C188" s="1" t="s">
        <v>5265</v>
      </c>
      <c r="D188" s="2">
        <v>133.5</v>
      </c>
      <c r="E188" s="1" t="s">
        <v>5266</v>
      </c>
      <c r="F188" s="3">
        <v>0.18761726078799248</v>
      </c>
      <c r="G188" s="1" t="s">
        <v>430</v>
      </c>
      <c r="H188" s="10">
        <f t="shared" si="13"/>
        <v>2.67</v>
      </c>
      <c r="I188" s="8">
        <f>VLOOKUP(B188,'TRM2'!C:D,2,0)</f>
        <v>1889.95</v>
      </c>
      <c r="J188" s="10">
        <f t="shared" si="14"/>
        <v>5046.1665000000003</v>
      </c>
      <c r="K188" t="e">
        <f>VLOOKUP(A188,'Cacao Nacional'!B:D,3,0)</f>
        <v>#N/A</v>
      </c>
      <c r="L188" s="22" t="str">
        <f t="shared" si="15"/>
        <v>Octubre</v>
      </c>
      <c r="M188" s="22" t="str">
        <f t="shared" si="16"/>
        <v>2013</v>
      </c>
      <c r="N188" s="22" t="str">
        <f t="shared" si="17"/>
        <v>Octubre de 2013</v>
      </c>
    </row>
    <row r="189" spans="1:14" x14ac:dyDescent="0.3">
      <c r="A189" s="1" t="s">
        <v>22</v>
      </c>
      <c r="B189" s="1" t="str">
        <f t="shared" si="12"/>
        <v>Octubre 7 de 2013</v>
      </c>
      <c r="C189" s="1" t="s">
        <v>5265</v>
      </c>
      <c r="D189" s="2">
        <v>132.5</v>
      </c>
      <c r="E189" s="1" t="s">
        <v>5266</v>
      </c>
      <c r="F189" s="3">
        <v>-0.74906367041198507</v>
      </c>
      <c r="G189" s="1" t="s">
        <v>430</v>
      </c>
      <c r="H189" s="10">
        <f t="shared" si="13"/>
        <v>2.65</v>
      </c>
      <c r="I189" s="8">
        <f>VLOOKUP(B189,'TRM2'!C:D,2,0)</f>
        <v>1886.78</v>
      </c>
      <c r="J189" s="10">
        <f t="shared" si="14"/>
        <v>4999.9669999999996</v>
      </c>
      <c r="K189">
        <f>VLOOKUP(A189,'Cacao Nacional'!B:D,3,0)</f>
        <v>4487.5</v>
      </c>
      <c r="L189" s="22" t="str">
        <f t="shared" si="15"/>
        <v>Octubre</v>
      </c>
      <c r="M189" s="22" t="str">
        <f t="shared" si="16"/>
        <v>2013</v>
      </c>
      <c r="N189" s="22" t="str">
        <f t="shared" si="17"/>
        <v>Octubre de 2013</v>
      </c>
    </row>
    <row r="190" spans="1:14" x14ac:dyDescent="0.3">
      <c r="A190" s="1" t="s">
        <v>603</v>
      </c>
      <c r="B190" s="1" t="str">
        <f t="shared" si="12"/>
        <v>Octubre 8 de 2013</v>
      </c>
      <c r="C190" s="1" t="s">
        <v>5265</v>
      </c>
      <c r="D190" s="2">
        <v>133</v>
      </c>
      <c r="E190" s="1" t="s">
        <v>5266</v>
      </c>
      <c r="F190" s="3">
        <v>0.37735849056603776</v>
      </c>
      <c r="G190" s="1" t="s">
        <v>430</v>
      </c>
      <c r="H190" s="10">
        <f t="shared" si="13"/>
        <v>2.66</v>
      </c>
      <c r="I190" s="8">
        <f>VLOOKUP(B190,'TRM2'!C:D,2,0)</f>
        <v>1885.19</v>
      </c>
      <c r="J190" s="10">
        <f t="shared" si="14"/>
        <v>5014.6054000000004</v>
      </c>
      <c r="K190" t="e">
        <f>VLOOKUP(A190,'Cacao Nacional'!B:D,3,0)</f>
        <v>#N/A</v>
      </c>
      <c r="L190" s="22" t="str">
        <f t="shared" si="15"/>
        <v>Octubre</v>
      </c>
      <c r="M190" s="22" t="str">
        <f t="shared" si="16"/>
        <v>2013</v>
      </c>
      <c r="N190" s="22" t="str">
        <f t="shared" si="17"/>
        <v>Octubre de 2013</v>
      </c>
    </row>
    <row r="191" spans="1:14" x14ac:dyDescent="0.3">
      <c r="A191" s="1" t="s">
        <v>604</v>
      </c>
      <c r="B191" s="1" t="str">
        <f t="shared" si="12"/>
        <v>Octubre 9 de 2013</v>
      </c>
      <c r="C191" s="1" t="s">
        <v>5265</v>
      </c>
      <c r="D191" s="2">
        <v>131.25</v>
      </c>
      <c r="E191" s="1" t="s">
        <v>5266</v>
      </c>
      <c r="F191" s="3">
        <v>-1.3157894736842104</v>
      </c>
      <c r="G191" s="1" t="s">
        <v>430</v>
      </c>
      <c r="H191" s="10">
        <f t="shared" si="13"/>
        <v>2.625</v>
      </c>
      <c r="I191" s="8">
        <f>VLOOKUP(B191,'TRM2'!C:D,2,0)</f>
        <v>1889.17</v>
      </c>
      <c r="J191" s="10">
        <f t="shared" si="14"/>
        <v>4959.07125</v>
      </c>
      <c r="K191" t="e">
        <f>VLOOKUP(A191,'Cacao Nacional'!B:D,3,0)</f>
        <v>#N/A</v>
      </c>
      <c r="L191" s="22" t="str">
        <f t="shared" si="15"/>
        <v>Octubre</v>
      </c>
      <c r="M191" s="22" t="str">
        <f t="shared" si="16"/>
        <v>2013</v>
      </c>
      <c r="N191" s="22" t="str">
        <f t="shared" si="17"/>
        <v>Octubre de 2013</v>
      </c>
    </row>
    <row r="192" spans="1:14" x14ac:dyDescent="0.3">
      <c r="A192" s="1" t="s">
        <v>605</v>
      </c>
      <c r="B192" s="1" t="str">
        <f t="shared" si="12"/>
        <v>Octubre 10 de 2013</v>
      </c>
      <c r="C192" s="1" t="s">
        <v>5265</v>
      </c>
      <c r="D192" s="2">
        <v>131.5</v>
      </c>
      <c r="E192" s="1" t="s">
        <v>5266</v>
      </c>
      <c r="F192" s="3">
        <v>0.19047619047619047</v>
      </c>
      <c r="G192" s="1" t="s">
        <v>430</v>
      </c>
      <c r="H192" s="10">
        <f t="shared" si="13"/>
        <v>2.63</v>
      </c>
      <c r="I192" s="8">
        <f>VLOOKUP(B192,'TRM2'!C:D,2,0)</f>
        <v>1894.06</v>
      </c>
      <c r="J192" s="10">
        <f t="shared" si="14"/>
        <v>4981.3777999999993</v>
      </c>
      <c r="K192" t="e">
        <f>VLOOKUP(A192,'Cacao Nacional'!B:D,3,0)</f>
        <v>#N/A</v>
      </c>
      <c r="L192" s="22" t="str">
        <f t="shared" si="15"/>
        <v>Octubre</v>
      </c>
      <c r="M192" s="22" t="str">
        <f t="shared" si="16"/>
        <v>2013</v>
      </c>
      <c r="N192" s="22" t="str">
        <f t="shared" si="17"/>
        <v>Octubre de 2013</v>
      </c>
    </row>
    <row r="193" spans="1:14" x14ac:dyDescent="0.3">
      <c r="A193" s="1" t="s">
        <v>606</v>
      </c>
      <c r="B193" s="1" t="str">
        <f t="shared" si="12"/>
        <v>Octubre 11 de 2013</v>
      </c>
      <c r="C193" s="1" t="s">
        <v>5265</v>
      </c>
      <c r="D193" s="2">
        <v>133.75</v>
      </c>
      <c r="E193" s="1" t="s">
        <v>5266</v>
      </c>
      <c r="F193" s="3">
        <v>1.7110266159695817</v>
      </c>
      <c r="G193" s="1" t="s">
        <v>430</v>
      </c>
      <c r="H193" s="10">
        <f t="shared" si="13"/>
        <v>2.6749999999999998</v>
      </c>
      <c r="I193" s="8">
        <f>VLOOKUP(B193,'TRM2'!C:D,2,0)</f>
        <v>1883.65</v>
      </c>
      <c r="J193" s="10">
        <f t="shared" si="14"/>
        <v>5038.7637500000001</v>
      </c>
      <c r="K193" t="e">
        <f>VLOOKUP(A193,'Cacao Nacional'!B:D,3,0)</f>
        <v>#N/A</v>
      </c>
      <c r="L193" s="22" t="str">
        <f t="shared" si="15"/>
        <v>Octubre</v>
      </c>
      <c r="M193" s="22" t="str">
        <f t="shared" si="16"/>
        <v>2013</v>
      </c>
      <c r="N193" s="22" t="str">
        <f t="shared" si="17"/>
        <v>Octubre de 2013</v>
      </c>
    </row>
    <row r="194" spans="1:14" x14ac:dyDescent="0.3">
      <c r="A194" s="1" t="s">
        <v>607</v>
      </c>
      <c r="B194" s="1" t="str">
        <f t="shared" si="12"/>
        <v>Octubre 15 de 2013</v>
      </c>
      <c r="C194" s="1" t="s">
        <v>5265</v>
      </c>
      <c r="D194" s="2">
        <v>133.5</v>
      </c>
      <c r="E194" s="1" t="s">
        <v>5266</v>
      </c>
      <c r="F194" s="3">
        <v>-0.18691588785046731</v>
      </c>
      <c r="G194" s="1" t="s">
        <v>430</v>
      </c>
      <c r="H194" s="10">
        <f t="shared" si="13"/>
        <v>2.67</v>
      </c>
      <c r="I194" s="8">
        <f>VLOOKUP(B194,'TRM2'!C:D,2,0)</f>
        <v>1883.65</v>
      </c>
      <c r="J194" s="10">
        <f t="shared" si="14"/>
        <v>5029.3455000000004</v>
      </c>
      <c r="K194" t="e">
        <f>VLOOKUP(A194,'Cacao Nacional'!B:D,3,0)</f>
        <v>#N/A</v>
      </c>
      <c r="L194" s="22" t="str">
        <f t="shared" si="15"/>
        <v>Octubre</v>
      </c>
      <c r="M194" s="22" t="str">
        <f t="shared" si="16"/>
        <v>2013</v>
      </c>
      <c r="N194" s="22" t="str">
        <f t="shared" si="17"/>
        <v>Octubre de 2013</v>
      </c>
    </row>
    <row r="195" spans="1:14" x14ac:dyDescent="0.3">
      <c r="A195" s="1" t="s">
        <v>608</v>
      </c>
      <c r="B195" s="1" t="str">
        <f t="shared" ref="B195:B258" si="18">MID(A195,FIND(",",A195,1)+2,LEN(A195)-FIND(",",A195,1))</f>
        <v>Octubre 16 de 2013</v>
      </c>
      <c r="C195" s="1" t="s">
        <v>5265</v>
      </c>
      <c r="D195" s="2">
        <v>132.75</v>
      </c>
      <c r="E195" s="1" t="s">
        <v>5266</v>
      </c>
      <c r="F195" s="3">
        <v>-0.5617977528089888</v>
      </c>
      <c r="G195" s="1" t="s">
        <v>430</v>
      </c>
      <c r="H195" s="10">
        <f t="shared" ref="H195:H258" si="19">D195*2/100</f>
        <v>2.6549999999999998</v>
      </c>
      <c r="I195" s="8">
        <f>VLOOKUP(B195,'TRM2'!C:D,2,0)</f>
        <v>1883.7</v>
      </c>
      <c r="J195" s="10">
        <f t="shared" ref="J195:J258" si="20">H195*I195</f>
        <v>5001.2235000000001</v>
      </c>
      <c r="K195" t="e">
        <f>VLOOKUP(A195,'Cacao Nacional'!B:D,3,0)</f>
        <v>#N/A</v>
      </c>
      <c r="L195" s="22" t="str">
        <f t="shared" ref="L195:L258" si="21">MID(A195,FIND(" ",A195,1)+1,FIND(" ",A195,FIND(" ",A195,1)+1)-FIND(" ",A195,1)-1)</f>
        <v>Octubre</v>
      </c>
      <c r="M195" s="22" t="str">
        <f t="shared" ref="M195:M258" si="22">RIGHT(A195,4)</f>
        <v>2013</v>
      </c>
      <c r="N195" s="22" t="str">
        <f t="shared" ref="N195:N258" si="23">_xlfn.CONCAT(L195," de ",M195)</f>
        <v>Octubre de 2013</v>
      </c>
    </row>
    <row r="196" spans="1:14" x14ac:dyDescent="0.3">
      <c r="A196" s="1" t="s">
        <v>609</v>
      </c>
      <c r="B196" s="1" t="str">
        <f t="shared" si="18"/>
        <v>Octubre 17 de 2013</v>
      </c>
      <c r="C196" s="1" t="s">
        <v>5265</v>
      </c>
      <c r="D196" s="2">
        <v>131.75</v>
      </c>
      <c r="E196" s="1" t="s">
        <v>5266</v>
      </c>
      <c r="F196" s="3">
        <v>-0.75329566854990582</v>
      </c>
      <c r="G196" s="1" t="s">
        <v>430</v>
      </c>
      <c r="H196" s="10">
        <f t="shared" si="19"/>
        <v>2.6349999999999998</v>
      </c>
      <c r="I196" s="8">
        <f>VLOOKUP(B196,'TRM2'!C:D,2,0)</f>
        <v>1880.91</v>
      </c>
      <c r="J196" s="10">
        <f t="shared" si="20"/>
        <v>4956.1978499999996</v>
      </c>
      <c r="K196" t="e">
        <f>VLOOKUP(A196,'Cacao Nacional'!B:D,3,0)</f>
        <v>#N/A</v>
      </c>
      <c r="L196" s="22" t="str">
        <f t="shared" si="21"/>
        <v>Octubre</v>
      </c>
      <c r="M196" s="22" t="str">
        <f t="shared" si="22"/>
        <v>2013</v>
      </c>
      <c r="N196" s="22" t="str">
        <f t="shared" si="23"/>
        <v>Octubre de 2013</v>
      </c>
    </row>
    <row r="197" spans="1:14" x14ac:dyDescent="0.3">
      <c r="A197" s="1" t="s">
        <v>610</v>
      </c>
      <c r="B197" s="1" t="str">
        <f t="shared" si="18"/>
        <v>Octubre 18 de 2013</v>
      </c>
      <c r="C197" s="1" t="s">
        <v>5265</v>
      </c>
      <c r="D197" s="2">
        <v>131.75</v>
      </c>
      <c r="E197" s="1" t="s">
        <v>5266</v>
      </c>
      <c r="F197" s="3">
        <v>0</v>
      </c>
      <c r="G197" s="1" t="s">
        <v>430</v>
      </c>
      <c r="H197" s="10">
        <f t="shared" si="19"/>
        <v>2.6349999999999998</v>
      </c>
      <c r="I197" s="8">
        <f>VLOOKUP(B197,'TRM2'!C:D,2,0)</f>
        <v>1879.48</v>
      </c>
      <c r="J197" s="10">
        <f t="shared" si="20"/>
        <v>4952.4297999999999</v>
      </c>
      <c r="K197" t="e">
        <f>VLOOKUP(A197,'Cacao Nacional'!B:D,3,0)</f>
        <v>#N/A</v>
      </c>
      <c r="L197" s="22" t="str">
        <f t="shared" si="21"/>
        <v>Octubre</v>
      </c>
      <c r="M197" s="22" t="str">
        <f t="shared" si="22"/>
        <v>2013</v>
      </c>
      <c r="N197" s="22" t="str">
        <f t="shared" si="23"/>
        <v>Octubre de 2013</v>
      </c>
    </row>
    <row r="198" spans="1:14" x14ac:dyDescent="0.3">
      <c r="A198" s="1" t="s">
        <v>24</v>
      </c>
      <c r="B198" s="1" t="str">
        <f t="shared" si="18"/>
        <v>Octubre 21 de 2013</v>
      </c>
      <c r="C198" s="1" t="s">
        <v>5265</v>
      </c>
      <c r="D198" s="2">
        <v>129.75</v>
      </c>
      <c r="E198" s="1" t="s">
        <v>5266</v>
      </c>
      <c r="F198" s="3">
        <v>-1.5180265654648957</v>
      </c>
      <c r="G198" s="1" t="s">
        <v>430</v>
      </c>
      <c r="H198" s="10">
        <f t="shared" si="19"/>
        <v>2.5950000000000002</v>
      </c>
      <c r="I198" s="8">
        <f>VLOOKUP(B198,'TRM2'!C:D,2,0)</f>
        <v>1879.88</v>
      </c>
      <c r="J198" s="10">
        <f t="shared" si="20"/>
        <v>4878.2886000000008</v>
      </c>
      <c r="K198">
        <f>VLOOKUP(A198,'Cacao Nacional'!B:D,3,0)</f>
        <v>4687.5</v>
      </c>
      <c r="L198" s="22" t="str">
        <f t="shared" si="21"/>
        <v>Octubre</v>
      </c>
      <c r="M198" s="22" t="str">
        <f t="shared" si="22"/>
        <v>2013</v>
      </c>
      <c r="N198" s="22" t="str">
        <f t="shared" si="23"/>
        <v>Octubre de 2013</v>
      </c>
    </row>
    <row r="199" spans="1:14" x14ac:dyDescent="0.3">
      <c r="A199" s="1" t="s">
        <v>611</v>
      </c>
      <c r="B199" s="1" t="str">
        <f t="shared" si="18"/>
        <v>Octubre 22 de 2013</v>
      </c>
      <c r="C199" s="1" t="s">
        <v>5265</v>
      </c>
      <c r="D199" s="2">
        <v>129</v>
      </c>
      <c r="E199" s="1" t="s">
        <v>5266</v>
      </c>
      <c r="F199" s="3">
        <v>-0.57803468208092479</v>
      </c>
      <c r="G199" s="1" t="s">
        <v>430</v>
      </c>
      <c r="H199" s="10">
        <f t="shared" si="19"/>
        <v>2.58</v>
      </c>
      <c r="I199" s="8">
        <f>VLOOKUP(B199,'TRM2'!C:D,2,0)</f>
        <v>1885.52</v>
      </c>
      <c r="J199" s="10">
        <f t="shared" si="20"/>
        <v>4864.6415999999999</v>
      </c>
      <c r="K199" t="e">
        <f>VLOOKUP(A199,'Cacao Nacional'!B:D,3,0)</f>
        <v>#N/A</v>
      </c>
      <c r="L199" s="22" t="str">
        <f t="shared" si="21"/>
        <v>Octubre</v>
      </c>
      <c r="M199" s="22" t="str">
        <f t="shared" si="22"/>
        <v>2013</v>
      </c>
      <c r="N199" s="22" t="str">
        <f t="shared" si="23"/>
        <v>Octubre de 2013</v>
      </c>
    </row>
    <row r="200" spans="1:14" x14ac:dyDescent="0.3">
      <c r="A200" s="1" t="s">
        <v>612</v>
      </c>
      <c r="B200" s="1" t="str">
        <f t="shared" si="18"/>
        <v>Octubre 23 de 2013</v>
      </c>
      <c r="C200" s="1" t="s">
        <v>5265</v>
      </c>
      <c r="D200" s="2">
        <v>127.5</v>
      </c>
      <c r="E200" s="1" t="s">
        <v>5266</v>
      </c>
      <c r="F200" s="3">
        <v>-1.1627906976744187</v>
      </c>
      <c r="G200" s="1" t="s">
        <v>430</v>
      </c>
      <c r="H200" s="10">
        <f t="shared" si="19"/>
        <v>2.5499999999999998</v>
      </c>
      <c r="I200" s="8">
        <f>VLOOKUP(B200,'TRM2'!C:D,2,0)</f>
        <v>1879.46</v>
      </c>
      <c r="J200" s="10">
        <f t="shared" si="20"/>
        <v>4792.6229999999996</v>
      </c>
      <c r="K200" t="e">
        <f>VLOOKUP(A200,'Cacao Nacional'!B:D,3,0)</f>
        <v>#N/A</v>
      </c>
      <c r="L200" s="22" t="str">
        <f t="shared" si="21"/>
        <v>Octubre</v>
      </c>
      <c r="M200" s="22" t="str">
        <f t="shared" si="22"/>
        <v>2013</v>
      </c>
      <c r="N200" s="22" t="str">
        <f t="shared" si="23"/>
        <v>Octubre de 2013</v>
      </c>
    </row>
    <row r="201" spans="1:14" x14ac:dyDescent="0.3">
      <c r="A201" s="1" t="s">
        <v>613</v>
      </c>
      <c r="B201" s="1" t="str">
        <f t="shared" si="18"/>
        <v>Octubre 24 de 2013</v>
      </c>
      <c r="C201" s="1" t="s">
        <v>5265</v>
      </c>
      <c r="D201" s="2">
        <v>127.25</v>
      </c>
      <c r="E201" s="1" t="s">
        <v>5266</v>
      </c>
      <c r="F201" s="3">
        <v>-0.19607843137254902</v>
      </c>
      <c r="G201" s="1" t="s">
        <v>430</v>
      </c>
      <c r="H201" s="10">
        <f t="shared" si="19"/>
        <v>2.5449999999999999</v>
      </c>
      <c r="I201" s="8">
        <f>VLOOKUP(B201,'TRM2'!C:D,2,0)</f>
        <v>1883.14</v>
      </c>
      <c r="J201" s="10">
        <f t="shared" si="20"/>
        <v>4792.5913</v>
      </c>
      <c r="K201" t="e">
        <f>VLOOKUP(A201,'Cacao Nacional'!B:D,3,0)</f>
        <v>#N/A</v>
      </c>
      <c r="L201" s="22" t="str">
        <f t="shared" si="21"/>
        <v>Octubre</v>
      </c>
      <c r="M201" s="22" t="str">
        <f t="shared" si="22"/>
        <v>2013</v>
      </c>
      <c r="N201" s="22" t="str">
        <f t="shared" si="23"/>
        <v>Octubre de 2013</v>
      </c>
    </row>
    <row r="202" spans="1:14" x14ac:dyDescent="0.3">
      <c r="A202" s="1" t="s">
        <v>614</v>
      </c>
      <c r="B202" s="1" t="str">
        <f t="shared" si="18"/>
        <v>Octubre 25 de 2013</v>
      </c>
      <c r="C202" s="1" t="s">
        <v>5265</v>
      </c>
      <c r="D202" s="2">
        <v>127</v>
      </c>
      <c r="E202" s="1" t="s">
        <v>5266</v>
      </c>
      <c r="F202" s="3">
        <v>-0.19646365422396855</v>
      </c>
      <c r="G202" s="1" t="s">
        <v>430</v>
      </c>
      <c r="H202" s="10">
        <f t="shared" si="19"/>
        <v>2.54</v>
      </c>
      <c r="I202" s="8">
        <f>VLOOKUP(B202,'TRM2'!C:D,2,0)</f>
        <v>1882.11</v>
      </c>
      <c r="J202" s="10">
        <f t="shared" si="20"/>
        <v>4780.5594000000001</v>
      </c>
      <c r="K202" t="e">
        <f>VLOOKUP(A202,'Cacao Nacional'!B:D,3,0)</f>
        <v>#N/A</v>
      </c>
      <c r="L202" s="22" t="str">
        <f t="shared" si="21"/>
        <v>Octubre</v>
      </c>
      <c r="M202" s="22" t="str">
        <f t="shared" si="22"/>
        <v>2013</v>
      </c>
      <c r="N202" s="22" t="str">
        <f t="shared" si="23"/>
        <v>Octubre de 2013</v>
      </c>
    </row>
    <row r="203" spans="1:14" x14ac:dyDescent="0.3">
      <c r="A203" s="1" t="s">
        <v>25</v>
      </c>
      <c r="B203" s="1" t="str">
        <f t="shared" si="18"/>
        <v>Octubre 28 de 2013</v>
      </c>
      <c r="C203" s="1" t="s">
        <v>5265</v>
      </c>
      <c r="D203" s="2">
        <v>125.5</v>
      </c>
      <c r="E203" s="1" t="s">
        <v>5266</v>
      </c>
      <c r="F203" s="3">
        <v>-1.1811023622047243</v>
      </c>
      <c r="G203" s="1" t="s">
        <v>430</v>
      </c>
      <c r="H203" s="10">
        <f t="shared" si="19"/>
        <v>2.5099999999999998</v>
      </c>
      <c r="I203" s="8">
        <f>VLOOKUP(B203,'TRM2'!C:D,2,0)</f>
        <v>1882.34</v>
      </c>
      <c r="J203" s="10">
        <f t="shared" si="20"/>
        <v>4724.6733999999997</v>
      </c>
      <c r="K203">
        <f>VLOOKUP(A203,'Cacao Nacional'!B:D,3,0)</f>
        <v>4687.5</v>
      </c>
      <c r="L203" s="22" t="str">
        <f t="shared" si="21"/>
        <v>Octubre</v>
      </c>
      <c r="M203" s="22" t="str">
        <f t="shared" si="22"/>
        <v>2013</v>
      </c>
      <c r="N203" s="22" t="str">
        <f t="shared" si="23"/>
        <v>Octubre de 2013</v>
      </c>
    </row>
    <row r="204" spans="1:14" x14ac:dyDescent="0.3">
      <c r="A204" s="1" t="s">
        <v>615</v>
      </c>
      <c r="B204" s="1" t="str">
        <f t="shared" si="18"/>
        <v>Octubre 29 de 2013</v>
      </c>
      <c r="C204" s="1" t="s">
        <v>5265</v>
      </c>
      <c r="D204" s="2">
        <v>124</v>
      </c>
      <c r="E204" s="1" t="s">
        <v>5266</v>
      </c>
      <c r="F204" s="3">
        <v>-1.1952191235059761</v>
      </c>
      <c r="G204" s="1" t="s">
        <v>430</v>
      </c>
      <c r="H204" s="10">
        <f t="shared" si="19"/>
        <v>2.48</v>
      </c>
      <c r="I204" s="8">
        <f>VLOOKUP(B204,'TRM2'!C:D,2,0)</f>
        <v>1884.43</v>
      </c>
      <c r="J204" s="10">
        <f t="shared" si="20"/>
        <v>4673.3864000000003</v>
      </c>
      <c r="K204" t="e">
        <f>VLOOKUP(A204,'Cacao Nacional'!B:D,3,0)</f>
        <v>#N/A</v>
      </c>
      <c r="L204" s="22" t="str">
        <f t="shared" si="21"/>
        <v>Octubre</v>
      </c>
      <c r="M204" s="22" t="str">
        <f t="shared" si="22"/>
        <v>2013</v>
      </c>
      <c r="N204" s="22" t="str">
        <f t="shared" si="23"/>
        <v>Octubre de 2013</v>
      </c>
    </row>
    <row r="205" spans="1:14" x14ac:dyDescent="0.3">
      <c r="A205" s="1" t="s">
        <v>616</v>
      </c>
      <c r="B205" s="1" t="str">
        <f t="shared" si="18"/>
        <v>Octubre 30 de 2013</v>
      </c>
      <c r="C205" s="1" t="s">
        <v>5265</v>
      </c>
      <c r="D205" s="2">
        <v>123.75</v>
      </c>
      <c r="E205" s="1" t="s">
        <v>5266</v>
      </c>
      <c r="F205" s="3">
        <v>-0.20161290322580644</v>
      </c>
      <c r="G205" s="1" t="s">
        <v>430</v>
      </c>
      <c r="H205" s="10">
        <f t="shared" si="19"/>
        <v>2.4750000000000001</v>
      </c>
      <c r="I205" s="8">
        <f>VLOOKUP(B205,'TRM2'!C:D,2,0)</f>
        <v>1883.42</v>
      </c>
      <c r="J205" s="10">
        <f t="shared" si="20"/>
        <v>4661.4645</v>
      </c>
      <c r="K205" t="e">
        <f>VLOOKUP(A205,'Cacao Nacional'!B:D,3,0)</f>
        <v>#N/A</v>
      </c>
      <c r="L205" s="22" t="str">
        <f t="shared" si="21"/>
        <v>Octubre</v>
      </c>
      <c r="M205" s="22" t="str">
        <f t="shared" si="22"/>
        <v>2013</v>
      </c>
      <c r="N205" s="22" t="str">
        <f t="shared" si="23"/>
        <v>Octubre de 2013</v>
      </c>
    </row>
    <row r="206" spans="1:14" x14ac:dyDescent="0.3">
      <c r="A206" s="1" t="s">
        <v>617</v>
      </c>
      <c r="B206" s="1" t="str">
        <f t="shared" si="18"/>
        <v>Octubre 31 de 2013</v>
      </c>
      <c r="C206" s="1" t="s">
        <v>5265</v>
      </c>
      <c r="D206" s="2">
        <v>124</v>
      </c>
      <c r="E206" s="1" t="s">
        <v>5266</v>
      </c>
      <c r="F206" s="3">
        <v>0.20202020202020202</v>
      </c>
      <c r="G206" s="1" t="s">
        <v>430</v>
      </c>
      <c r="H206" s="10">
        <f t="shared" si="19"/>
        <v>2.48</v>
      </c>
      <c r="I206" s="8">
        <f>VLOOKUP(B206,'TRM2'!C:D,2,0)</f>
        <v>1884.06</v>
      </c>
      <c r="J206" s="10">
        <f t="shared" si="20"/>
        <v>4672.4687999999996</v>
      </c>
      <c r="K206" t="e">
        <f>VLOOKUP(A206,'Cacao Nacional'!B:D,3,0)</f>
        <v>#N/A</v>
      </c>
      <c r="L206" s="22" t="str">
        <f t="shared" si="21"/>
        <v>Octubre</v>
      </c>
      <c r="M206" s="22" t="str">
        <f t="shared" si="22"/>
        <v>2013</v>
      </c>
      <c r="N206" s="22" t="str">
        <f t="shared" si="23"/>
        <v>Octubre de 2013</v>
      </c>
    </row>
    <row r="207" spans="1:14" x14ac:dyDescent="0.3">
      <c r="A207" s="1" t="s">
        <v>618</v>
      </c>
      <c r="B207" s="1" t="str">
        <f t="shared" si="18"/>
        <v>Noviembre 1 de 2013</v>
      </c>
      <c r="C207" s="1" t="s">
        <v>5265</v>
      </c>
      <c r="D207" s="2">
        <v>121.5</v>
      </c>
      <c r="E207" s="1" t="s">
        <v>5266</v>
      </c>
      <c r="F207" s="3">
        <v>-2.0161290322580645</v>
      </c>
      <c r="G207" s="1" t="s">
        <v>430</v>
      </c>
      <c r="H207" s="10">
        <f t="shared" si="19"/>
        <v>2.4300000000000002</v>
      </c>
      <c r="I207" s="8">
        <f>VLOOKUP(B207,'TRM2'!C:D,2,0)</f>
        <v>1889.16</v>
      </c>
      <c r="J207" s="10">
        <f t="shared" si="20"/>
        <v>4590.6588000000002</v>
      </c>
      <c r="K207" t="e">
        <f>VLOOKUP(A207,'Cacao Nacional'!B:D,3,0)</f>
        <v>#N/A</v>
      </c>
      <c r="L207" s="22" t="str">
        <f t="shared" si="21"/>
        <v>Noviembre</v>
      </c>
      <c r="M207" s="22" t="str">
        <f t="shared" si="22"/>
        <v>2013</v>
      </c>
      <c r="N207" s="22" t="str">
        <f t="shared" si="23"/>
        <v>Noviembre de 2013</v>
      </c>
    </row>
    <row r="208" spans="1:14" x14ac:dyDescent="0.3">
      <c r="A208" s="1" t="s">
        <v>619</v>
      </c>
      <c r="B208" s="1" t="str">
        <f t="shared" si="18"/>
        <v>Noviembre 5 de 2013</v>
      </c>
      <c r="C208" s="1" t="s">
        <v>5265</v>
      </c>
      <c r="D208" s="2">
        <v>122.5</v>
      </c>
      <c r="E208" s="1" t="s">
        <v>5266</v>
      </c>
      <c r="F208" s="3">
        <v>0.82304526748971196</v>
      </c>
      <c r="G208" s="1" t="s">
        <v>430</v>
      </c>
      <c r="H208" s="10">
        <f t="shared" si="19"/>
        <v>2.4500000000000002</v>
      </c>
      <c r="I208" s="8">
        <f>VLOOKUP(B208,'TRM2'!C:D,2,0)</f>
        <v>1901.22</v>
      </c>
      <c r="J208" s="10">
        <f t="shared" si="20"/>
        <v>4657.9890000000005</v>
      </c>
      <c r="K208" t="e">
        <f>VLOOKUP(A208,'Cacao Nacional'!B:D,3,0)</f>
        <v>#N/A</v>
      </c>
      <c r="L208" s="22" t="str">
        <f t="shared" si="21"/>
        <v>Noviembre</v>
      </c>
      <c r="M208" s="22" t="str">
        <f t="shared" si="22"/>
        <v>2013</v>
      </c>
      <c r="N208" s="22" t="str">
        <f t="shared" si="23"/>
        <v>Noviembre de 2013</v>
      </c>
    </row>
    <row r="209" spans="1:14" x14ac:dyDescent="0.3">
      <c r="A209" s="1" t="s">
        <v>620</v>
      </c>
      <c r="B209" s="1" t="str">
        <f t="shared" si="18"/>
        <v>Noviembre 6 de 2013</v>
      </c>
      <c r="C209" s="1" t="s">
        <v>5265</v>
      </c>
      <c r="D209" s="2">
        <v>120.5</v>
      </c>
      <c r="E209" s="1" t="s">
        <v>5266</v>
      </c>
      <c r="F209" s="3">
        <v>-1.6326530612244898</v>
      </c>
      <c r="G209" s="1" t="s">
        <v>430</v>
      </c>
      <c r="H209" s="10">
        <f t="shared" si="19"/>
        <v>2.41</v>
      </c>
      <c r="I209" s="8">
        <f>VLOOKUP(B209,'TRM2'!C:D,2,0)</f>
        <v>1916.22</v>
      </c>
      <c r="J209" s="10">
        <f t="shared" si="20"/>
        <v>4618.0902000000006</v>
      </c>
      <c r="K209" t="e">
        <f>VLOOKUP(A209,'Cacao Nacional'!B:D,3,0)</f>
        <v>#N/A</v>
      </c>
      <c r="L209" s="22" t="str">
        <f t="shared" si="21"/>
        <v>Noviembre</v>
      </c>
      <c r="M209" s="22" t="str">
        <f t="shared" si="22"/>
        <v>2013</v>
      </c>
      <c r="N209" s="22" t="str">
        <f t="shared" si="23"/>
        <v>Noviembre de 2013</v>
      </c>
    </row>
    <row r="210" spans="1:14" x14ac:dyDescent="0.3">
      <c r="A210" s="1" t="s">
        <v>621</v>
      </c>
      <c r="B210" s="1" t="str">
        <f t="shared" si="18"/>
        <v>Noviembre 7 de 2013</v>
      </c>
      <c r="C210" s="1" t="s">
        <v>5265</v>
      </c>
      <c r="D210" s="2">
        <v>123</v>
      </c>
      <c r="E210" s="1" t="s">
        <v>5266</v>
      </c>
      <c r="F210" s="3">
        <v>2.0746887966804977</v>
      </c>
      <c r="G210" s="1" t="s">
        <v>430</v>
      </c>
      <c r="H210" s="10">
        <f t="shared" si="19"/>
        <v>2.46</v>
      </c>
      <c r="I210" s="8">
        <f>VLOOKUP(B210,'TRM2'!C:D,2,0)</f>
        <v>1916.8</v>
      </c>
      <c r="J210" s="10">
        <f t="shared" si="20"/>
        <v>4715.3279999999995</v>
      </c>
      <c r="K210" t="e">
        <f>VLOOKUP(A210,'Cacao Nacional'!B:D,3,0)</f>
        <v>#N/A</v>
      </c>
      <c r="L210" s="22" t="str">
        <f t="shared" si="21"/>
        <v>Noviembre</v>
      </c>
      <c r="M210" s="22" t="str">
        <f t="shared" si="22"/>
        <v>2013</v>
      </c>
      <c r="N210" s="22" t="str">
        <f t="shared" si="23"/>
        <v>Noviembre de 2013</v>
      </c>
    </row>
    <row r="211" spans="1:14" x14ac:dyDescent="0.3">
      <c r="A211" s="1" t="s">
        <v>622</v>
      </c>
      <c r="B211" s="1" t="str">
        <f t="shared" si="18"/>
        <v>Noviembre 8 de 2013</v>
      </c>
      <c r="C211" s="1" t="s">
        <v>5265</v>
      </c>
      <c r="D211" s="2">
        <v>123</v>
      </c>
      <c r="E211" s="1" t="s">
        <v>5266</v>
      </c>
      <c r="F211" s="3">
        <v>0</v>
      </c>
      <c r="G211" s="1" t="s">
        <v>430</v>
      </c>
      <c r="H211" s="10">
        <f t="shared" si="19"/>
        <v>2.46</v>
      </c>
      <c r="I211" s="8">
        <f>VLOOKUP(B211,'TRM2'!C:D,2,0)</f>
        <v>1924.87</v>
      </c>
      <c r="J211" s="10">
        <f t="shared" si="20"/>
        <v>4735.1801999999998</v>
      </c>
      <c r="K211" t="e">
        <f>VLOOKUP(A211,'Cacao Nacional'!B:D,3,0)</f>
        <v>#N/A</v>
      </c>
      <c r="L211" s="22" t="str">
        <f t="shared" si="21"/>
        <v>Noviembre</v>
      </c>
      <c r="M211" s="22" t="str">
        <f t="shared" si="22"/>
        <v>2013</v>
      </c>
      <c r="N211" s="22" t="str">
        <f t="shared" si="23"/>
        <v>Noviembre de 2013</v>
      </c>
    </row>
    <row r="212" spans="1:14" x14ac:dyDescent="0.3">
      <c r="A212" s="1" t="s">
        <v>623</v>
      </c>
      <c r="B212" s="1" t="str">
        <f t="shared" si="18"/>
        <v>Noviembre 12 de 2013</v>
      </c>
      <c r="C212" s="1" t="s">
        <v>5265</v>
      </c>
      <c r="D212" s="2">
        <v>123.25</v>
      </c>
      <c r="E212" s="1" t="s">
        <v>5266</v>
      </c>
      <c r="F212" s="3">
        <v>0.20325203252032523</v>
      </c>
      <c r="G212" s="1" t="s">
        <v>430</v>
      </c>
      <c r="H212" s="10">
        <f t="shared" si="19"/>
        <v>2.4649999999999999</v>
      </c>
      <c r="I212" s="8">
        <f>VLOOKUP(B212,'TRM2'!C:D,2,0)</f>
        <v>1932.77</v>
      </c>
      <c r="J212" s="10">
        <f t="shared" si="20"/>
        <v>4764.2780499999999</v>
      </c>
      <c r="K212" t="e">
        <f>VLOOKUP(A212,'Cacao Nacional'!B:D,3,0)</f>
        <v>#N/A</v>
      </c>
      <c r="L212" s="22" t="str">
        <f t="shared" si="21"/>
        <v>Noviembre</v>
      </c>
      <c r="M212" s="22" t="str">
        <f t="shared" si="22"/>
        <v>2013</v>
      </c>
      <c r="N212" s="22" t="str">
        <f t="shared" si="23"/>
        <v>Noviembre de 2013</v>
      </c>
    </row>
    <row r="213" spans="1:14" x14ac:dyDescent="0.3">
      <c r="A213" s="1" t="s">
        <v>624</v>
      </c>
      <c r="B213" s="1" t="str">
        <f t="shared" si="18"/>
        <v>Noviembre 13 de 2013</v>
      </c>
      <c r="C213" s="1" t="s">
        <v>5265</v>
      </c>
      <c r="D213" s="2">
        <v>123</v>
      </c>
      <c r="E213" s="1" t="s">
        <v>5266</v>
      </c>
      <c r="F213" s="3">
        <v>-0.20283975659229209</v>
      </c>
      <c r="G213" s="1" t="s">
        <v>430</v>
      </c>
      <c r="H213" s="10">
        <f t="shared" si="19"/>
        <v>2.46</v>
      </c>
      <c r="I213" s="8">
        <f>VLOOKUP(B213,'TRM2'!C:D,2,0)</f>
        <v>1928.96</v>
      </c>
      <c r="J213" s="10">
        <f t="shared" si="20"/>
        <v>4745.2416000000003</v>
      </c>
      <c r="K213" t="e">
        <f>VLOOKUP(A213,'Cacao Nacional'!B:D,3,0)</f>
        <v>#N/A</v>
      </c>
      <c r="L213" s="22" t="str">
        <f t="shared" si="21"/>
        <v>Noviembre</v>
      </c>
      <c r="M213" s="22" t="str">
        <f t="shared" si="22"/>
        <v>2013</v>
      </c>
      <c r="N213" s="22" t="str">
        <f t="shared" si="23"/>
        <v>Noviembre de 2013</v>
      </c>
    </row>
    <row r="214" spans="1:14" x14ac:dyDescent="0.3">
      <c r="A214" s="1" t="s">
        <v>625</v>
      </c>
      <c r="B214" s="1" t="str">
        <f t="shared" si="18"/>
        <v>Noviembre 14 de 2013</v>
      </c>
      <c r="C214" s="1" t="s">
        <v>5265</v>
      </c>
      <c r="D214" s="2">
        <v>122.75</v>
      </c>
      <c r="E214" s="1" t="s">
        <v>5266</v>
      </c>
      <c r="F214" s="3">
        <v>-0.20325203252032523</v>
      </c>
      <c r="G214" s="1" t="s">
        <v>430</v>
      </c>
      <c r="H214" s="10">
        <f t="shared" si="19"/>
        <v>2.4550000000000001</v>
      </c>
      <c r="I214" s="8">
        <f>VLOOKUP(B214,'TRM2'!C:D,2,0)</f>
        <v>1932.03</v>
      </c>
      <c r="J214" s="10">
        <f t="shared" si="20"/>
        <v>4743.1336499999998</v>
      </c>
      <c r="K214" t="e">
        <f>VLOOKUP(A214,'Cacao Nacional'!B:D,3,0)</f>
        <v>#N/A</v>
      </c>
      <c r="L214" s="22" t="str">
        <f t="shared" si="21"/>
        <v>Noviembre</v>
      </c>
      <c r="M214" s="22" t="str">
        <f t="shared" si="22"/>
        <v>2013</v>
      </c>
      <c r="N214" s="22" t="str">
        <f t="shared" si="23"/>
        <v>Noviembre de 2013</v>
      </c>
    </row>
    <row r="215" spans="1:14" x14ac:dyDescent="0.3">
      <c r="A215" s="1" t="s">
        <v>626</v>
      </c>
      <c r="B215" s="1" t="str">
        <f t="shared" si="18"/>
        <v>Noviembre 15 de 2013</v>
      </c>
      <c r="C215" s="1" t="s">
        <v>5265</v>
      </c>
      <c r="D215" s="2">
        <v>125</v>
      </c>
      <c r="E215" s="1" t="s">
        <v>5266</v>
      </c>
      <c r="F215" s="3">
        <v>1.8329938900203666</v>
      </c>
      <c r="G215" s="1" t="s">
        <v>430</v>
      </c>
      <c r="H215" s="10">
        <f t="shared" si="19"/>
        <v>2.5</v>
      </c>
      <c r="I215" s="8">
        <f>VLOOKUP(B215,'TRM2'!C:D,2,0)</f>
        <v>1929.24</v>
      </c>
      <c r="J215" s="10">
        <f t="shared" si="20"/>
        <v>4823.1000000000004</v>
      </c>
      <c r="K215" t="e">
        <f>VLOOKUP(A215,'Cacao Nacional'!B:D,3,0)</f>
        <v>#N/A</v>
      </c>
      <c r="L215" s="22" t="str">
        <f t="shared" si="21"/>
        <v>Noviembre</v>
      </c>
      <c r="M215" s="22" t="str">
        <f t="shared" si="22"/>
        <v>2013</v>
      </c>
      <c r="N215" s="22" t="str">
        <f t="shared" si="23"/>
        <v>Noviembre de 2013</v>
      </c>
    </row>
    <row r="216" spans="1:14" x14ac:dyDescent="0.3">
      <c r="A216" s="1" t="s">
        <v>28</v>
      </c>
      <c r="B216" s="1" t="str">
        <f t="shared" si="18"/>
        <v>Noviembre 18 de 2013</v>
      </c>
      <c r="C216" s="1" t="s">
        <v>5265</v>
      </c>
      <c r="D216" s="2">
        <v>125.5</v>
      </c>
      <c r="E216" s="1" t="s">
        <v>5266</v>
      </c>
      <c r="F216" s="3">
        <v>0.4</v>
      </c>
      <c r="G216" s="1" t="s">
        <v>430</v>
      </c>
      <c r="H216" s="10">
        <f t="shared" si="19"/>
        <v>2.5099999999999998</v>
      </c>
      <c r="I216" s="8">
        <f>VLOOKUP(B216,'TRM2'!C:D,2,0)</f>
        <v>1919.89</v>
      </c>
      <c r="J216" s="10">
        <f t="shared" si="20"/>
        <v>4818.9238999999998</v>
      </c>
      <c r="K216">
        <f>VLOOKUP(A216,'Cacao Nacional'!B:D,3,0)</f>
        <v>4712.5</v>
      </c>
      <c r="L216" s="22" t="str">
        <f t="shared" si="21"/>
        <v>Noviembre</v>
      </c>
      <c r="M216" s="22" t="str">
        <f t="shared" si="22"/>
        <v>2013</v>
      </c>
      <c r="N216" s="22" t="str">
        <f t="shared" si="23"/>
        <v>Noviembre de 2013</v>
      </c>
    </row>
    <row r="217" spans="1:14" x14ac:dyDescent="0.3">
      <c r="A217" s="1" t="s">
        <v>627</v>
      </c>
      <c r="B217" s="1" t="str">
        <f t="shared" si="18"/>
        <v>Noviembre 19 de 2013</v>
      </c>
      <c r="C217" s="1" t="s">
        <v>5265</v>
      </c>
      <c r="D217" s="2">
        <v>124.5</v>
      </c>
      <c r="E217" s="1" t="s">
        <v>5266</v>
      </c>
      <c r="F217" s="3">
        <v>-0.79681274900398402</v>
      </c>
      <c r="G217" s="1" t="s">
        <v>430</v>
      </c>
      <c r="H217" s="10">
        <f t="shared" si="19"/>
        <v>2.4900000000000002</v>
      </c>
      <c r="I217" s="8">
        <f>VLOOKUP(B217,'TRM2'!C:D,2,0)</f>
        <v>1915.37</v>
      </c>
      <c r="J217" s="10">
        <f t="shared" si="20"/>
        <v>4769.2713000000003</v>
      </c>
      <c r="K217" t="e">
        <f>VLOOKUP(A217,'Cacao Nacional'!B:D,3,0)</f>
        <v>#N/A</v>
      </c>
      <c r="L217" s="22" t="str">
        <f t="shared" si="21"/>
        <v>Noviembre</v>
      </c>
      <c r="M217" s="22" t="str">
        <f t="shared" si="22"/>
        <v>2013</v>
      </c>
      <c r="N217" s="22" t="str">
        <f t="shared" si="23"/>
        <v>Noviembre de 2013</v>
      </c>
    </row>
    <row r="218" spans="1:14" x14ac:dyDescent="0.3">
      <c r="A218" s="1" t="s">
        <v>628</v>
      </c>
      <c r="B218" s="1" t="str">
        <f t="shared" si="18"/>
        <v>Noviembre 20 de 2013</v>
      </c>
      <c r="C218" s="1" t="s">
        <v>5265</v>
      </c>
      <c r="D218" s="2">
        <v>126.25</v>
      </c>
      <c r="E218" s="1" t="s">
        <v>5266</v>
      </c>
      <c r="F218" s="3">
        <v>1.4056224899598393</v>
      </c>
      <c r="G218" s="1" t="s">
        <v>430</v>
      </c>
      <c r="H218" s="10">
        <f t="shared" si="19"/>
        <v>2.5249999999999999</v>
      </c>
      <c r="I218" s="8">
        <f>VLOOKUP(B218,'TRM2'!C:D,2,0)</f>
        <v>1919.2</v>
      </c>
      <c r="J218" s="10">
        <f t="shared" si="20"/>
        <v>4845.9799999999996</v>
      </c>
      <c r="K218" t="e">
        <f>VLOOKUP(A218,'Cacao Nacional'!B:D,3,0)</f>
        <v>#N/A</v>
      </c>
      <c r="L218" s="22" t="str">
        <f t="shared" si="21"/>
        <v>Noviembre</v>
      </c>
      <c r="M218" s="22" t="str">
        <f t="shared" si="22"/>
        <v>2013</v>
      </c>
      <c r="N218" s="22" t="str">
        <f t="shared" si="23"/>
        <v>Noviembre de 2013</v>
      </c>
    </row>
    <row r="219" spans="1:14" x14ac:dyDescent="0.3">
      <c r="A219" s="1" t="s">
        <v>629</v>
      </c>
      <c r="B219" s="1" t="str">
        <f t="shared" si="18"/>
        <v>Noviembre 21 de 2013</v>
      </c>
      <c r="C219" s="1" t="s">
        <v>5265</v>
      </c>
      <c r="D219" s="2">
        <v>127.5</v>
      </c>
      <c r="E219" s="1" t="s">
        <v>5266</v>
      </c>
      <c r="F219" s="3">
        <v>0.99009900990099009</v>
      </c>
      <c r="G219" s="1" t="s">
        <v>430</v>
      </c>
      <c r="H219" s="10">
        <f t="shared" si="19"/>
        <v>2.5499999999999998</v>
      </c>
      <c r="I219" s="8">
        <f>VLOOKUP(B219,'TRM2'!C:D,2,0)</f>
        <v>1923.19</v>
      </c>
      <c r="J219" s="10">
        <f t="shared" si="20"/>
        <v>4904.1345000000001</v>
      </c>
      <c r="K219" t="e">
        <f>VLOOKUP(A219,'Cacao Nacional'!B:D,3,0)</f>
        <v>#N/A</v>
      </c>
      <c r="L219" s="22" t="str">
        <f t="shared" si="21"/>
        <v>Noviembre</v>
      </c>
      <c r="M219" s="22" t="str">
        <f t="shared" si="22"/>
        <v>2013</v>
      </c>
      <c r="N219" s="22" t="str">
        <f t="shared" si="23"/>
        <v>Noviembre de 2013</v>
      </c>
    </row>
    <row r="220" spans="1:14" x14ac:dyDescent="0.3">
      <c r="A220" s="1" t="s">
        <v>630</v>
      </c>
      <c r="B220" s="1" t="str">
        <f t="shared" si="18"/>
        <v>Noviembre 22 de 2013</v>
      </c>
      <c r="C220" s="1" t="s">
        <v>5265</v>
      </c>
      <c r="D220" s="2">
        <v>124.5</v>
      </c>
      <c r="E220" s="1" t="s">
        <v>5266</v>
      </c>
      <c r="F220" s="3">
        <v>-2.3529411764705883</v>
      </c>
      <c r="G220" s="1" t="s">
        <v>430</v>
      </c>
      <c r="H220" s="10">
        <f t="shared" si="19"/>
        <v>2.4900000000000002</v>
      </c>
      <c r="I220" s="8">
        <f>VLOOKUP(B220,'TRM2'!C:D,2,0)</f>
        <v>1932.42</v>
      </c>
      <c r="J220" s="10">
        <f t="shared" si="20"/>
        <v>4811.7258000000002</v>
      </c>
      <c r="K220" t="e">
        <f>VLOOKUP(A220,'Cacao Nacional'!B:D,3,0)</f>
        <v>#N/A</v>
      </c>
      <c r="L220" s="22" t="str">
        <f t="shared" si="21"/>
        <v>Noviembre</v>
      </c>
      <c r="M220" s="22" t="str">
        <f t="shared" si="22"/>
        <v>2013</v>
      </c>
      <c r="N220" s="22" t="str">
        <f t="shared" si="23"/>
        <v>Noviembre de 2013</v>
      </c>
    </row>
    <row r="221" spans="1:14" x14ac:dyDescent="0.3">
      <c r="A221" s="1" t="s">
        <v>29</v>
      </c>
      <c r="B221" s="1" t="str">
        <f t="shared" si="18"/>
        <v>Noviembre 25 de 2013</v>
      </c>
      <c r="C221" s="1" t="s">
        <v>5265</v>
      </c>
      <c r="D221" s="2">
        <v>124.5</v>
      </c>
      <c r="E221" s="1" t="s">
        <v>5266</v>
      </c>
      <c r="F221" s="3">
        <v>0</v>
      </c>
      <c r="G221" s="1" t="s">
        <v>430</v>
      </c>
      <c r="H221" s="10">
        <f t="shared" si="19"/>
        <v>2.4900000000000002</v>
      </c>
      <c r="I221" s="8">
        <f>VLOOKUP(B221,'TRM2'!C:D,2,0)</f>
        <v>1929.13</v>
      </c>
      <c r="J221" s="10">
        <f t="shared" si="20"/>
        <v>4803.5337000000009</v>
      </c>
      <c r="K221">
        <f>VLOOKUP(A221,'Cacao Nacional'!B:D,3,0)</f>
        <v>4837.5</v>
      </c>
      <c r="L221" s="22" t="str">
        <f t="shared" si="21"/>
        <v>Noviembre</v>
      </c>
      <c r="M221" s="22" t="str">
        <f t="shared" si="22"/>
        <v>2013</v>
      </c>
      <c r="N221" s="22" t="str">
        <f t="shared" si="23"/>
        <v>Noviembre de 2013</v>
      </c>
    </row>
    <row r="222" spans="1:14" x14ac:dyDescent="0.3">
      <c r="A222" s="1" t="s">
        <v>631</v>
      </c>
      <c r="B222" s="1" t="str">
        <f t="shared" si="18"/>
        <v>Noviembre 26 de 2013</v>
      </c>
      <c r="C222" s="1" t="s">
        <v>5265</v>
      </c>
      <c r="D222" s="2">
        <v>124.75</v>
      </c>
      <c r="E222" s="1" t="s">
        <v>5266</v>
      </c>
      <c r="F222" s="3">
        <v>0.20080321285140559</v>
      </c>
      <c r="G222" s="1" t="s">
        <v>430</v>
      </c>
      <c r="H222" s="10">
        <f t="shared" si="19"/>
        <v>2.4950000000000001</v>
      </c>
      <c r="I222" s="8">
        <f>VLOOKUP(B222,'TRM2'!C:D,2,0)</f>
        <v>1926.99</v>
      </c>
      <c r="J222" s="10">
        <f t="shared" si="20"/>
        <v>4807.8400499999998</v>
      </c>
      <c r="K222" t="e">
        <f>VLOOKUP(A222,'Cacao Nacional'!B:D,3,0)</f>
        <v>#N/A</v>
      </c>
      <c r="L222" s="22" t="str">
        <f t="shared" si="21"/>
        <v>Noviembre</v>
      </c>
      <c r="M222" s="22" t="str">
        <f t="shared" si="22"/>
        <v>2013</v>
      </c>
      <c r="N222" s="22" t="str">
        <f t="shared" si="23"/>
        <v>Noviembre de 2013</v>
      </c>
    </row>
    <row r="223" spans="1:14" x14ac:dyDescent="0.3">
      <c r="A223" s="1" t="s">
        <v>632</v>
      </c>
      <c r="B223" s="1" t="str">
        <f t="shared" si="18"/>
        <v>Noviembre 27 de 2013</v>
      </c>
      <c r="C223" s="1" t="s">
        <v>5265</v>
      </c>
      <c r="D223" s="2">
        <v>124.75</v>
      </c>
      <c r="E223" s="1" t="s">
        <v>5266</v>
      </c>
      <c r="F223" s="3">
        <v>0</v>
      </c>
      <c r="G223" s="1" t="s">
        <v>430</v>
      </c>
      <c r="H223" s="10">
        <f t="shared" si="19"/>
        <v>2.4950000000000001</v>
      </c>
      <c r="I223" s="8">
        <f>VLOOKUP(B223,'TRM2'!C:D,2,0)</f>
        <v>1926.74</v>
      </c>
      <c r="J223" s="10">
        <f t="shared" si="20"/>
        <v>4807.2163</v>
      </c>
      <c r="K223" t="e">
        <f>VLOOKUP(A223,'Cacao Nacional'!B:D,3,0)</f>
        <v>#N/A</v>
      </c>
      <c r="L223" s="22" t="str">
        <f t="shared" si="21"/>
        <v>Noviembre</v>
      </c>
      <c r="M223" s="22" t="str">
        <f t="shared" si="22"/>
        <v>2013</v>
      </c>
      <c r="N223" s="22" t="str">
        <f t="shared" si="23"/>
        <v>Noviembre de 2013</v>
      </c>
    </row>
    <row r="224" spans="1:14" x14ac:dyDescent="0.3">
      <c r="A224" s="1" t="s">
        <v>633</v>
      </c>
      <c r="B224" s="1" t="str">
        <f t="shared" si="18"/>
        <v>Noviembre 28 de 2013</v>
      </c>
      <c r="C224" s="1" t="s">
        <v>5265</v>
      </c>
      <c r="D224" s="2">
        <v>124.75</v>
      </c>
      <c r="E224" s="1" t="s">
        <v>5266</v>
      </c>
      <c r="F224" s="3">
        <v>0</v>
      </c>
      <c r="G224" s="1" t="s">
        <v>430</v>
      </c>
      <c r="H224" s="10">
        <f t="shared" si="19"/>
        <v>2.4950000000000001</v>
      </c>
      <c r="I224" s="8">
        <f>VLOOKUP(B224,'TRM2'!C:D,2,0)</f>
        <v>1928.25</v>
      </c>
      <c r="J224" s="10">
        <f t="shared" si="20"/>
        <v>4810.9837500000003</v>
      </c>
      <c r="K224" t="e">
        <f>VLOOKUP(A224,'Cacao Nacional'!B:D,3,0)</f>
        <v>#N/A</v>
      </c>
      <c r="L224" s="22" t="str">
        <f t="shared" si="21"/>
        <v>Noviembre</v>
      </c>
      <c r="M224" s="22" t="str">
        <f t="shared" si="22"/>
        <v>2013</v>
      </c>
      <c r="N224" s="22" t="str">
        <f t="shared" si="23"/>
        <v>Noviembre de 2013</v>
      </c>
    </row>
    <row r="225" spans="1:14" x14ac:dyDescent="0.3">
      <c r="A225" s="1" t="s">
        <v>634</v>
      </c>
      <c r="B225" s="1" t="str">
        <f t="shared" si="18"/>
        <v>Noviembre 29 de 2013</v>
      </c>
      <c r="C225" s="1" t="s">
        <v>5265</v>
      </c>
      <c r="D225" s="2">
        <v>124.75</v>
      </c>
      <c r="E225" s="1" t="s">
        <v>5266</v>
      </c>
      <c r="F225" s="3">
        <v>0</v>
      </c>
      <c r="G225" s="1" t="s">
        <v>430</v>
      </c>
      <c r="H225" s="10">
        <f t="shared" si="19"/>
        <v>2.4950000000000001</v>
      </c>
      <c r="I225" s="8">
        <f>VLOOKUP(B225,'TRM2'!C:D,2,0)</f>
        <v>1928.25</v>
      </c>
      <c r="J225" s="10">
        <f t="shared" si="20"/>
        <v>4810.9837500000003</v>
      </c>
      <c r="K225" t="e">
        <f>VLOOKUP(A225,'Cacao Nacional'!B:D,3,0)</f>
        <v>#N/A</v>
      </c>
      <c r="L225" s="22" t="str">
        <f t="shared" si="21"/>
        <v>Noviembre</v>
      </c>
      <c r="M225" s="22" t="str">
        <f t="shared" si="22"/>
        <v>2013</v>
      </c>
      <c r="N225" s="22" t="str">
        <f t="shared" si="23"/>
        <v>Noviembre de 2013</v>
      </c>
    </row>
    <row r="226" spans="1:14" x14ac:dyDescent="0.3">
      <c r="A226" s="1" t="s">
        <v>30</v>
      </c>
      <c r="B226" s="1" t="str">
        <f t="shared" si="18"/>
        <v>Diciembre 2 de 2013</v>
      </c>
      <c r="C226" s="1" t="s">
        <v>5265</v>
      </c>
      <c r="D226" s="2">
        <v>126</v>
      </c>
      <c r="E226" s="1" t="s">
        <v>5266</v>
      </c>
      <c r="F226" s="3">
        <v>1.002004008016032</v>
      </c>
      <c r="G226" s="1" t="s">
        <v>430</v>
      </c>
      <c r="H226" s="10">
        <f t="shared" si="19"/>
        <v>2.52</v>
      </c>
      <c r="I226" s="8">
        <f>VLOOKUP(B226,'TRM2'!C:D,2,0)</f>
        <v>1931.88</v>
      </c>
      <c r="J226" s="10">
        <f t="shared" si="20"/>
        <v>4868.3376000000007</v>
      </c>
      <c r="K226">
        <f>VLOOKUP(A226,'Cacao Nacional'!B:D,3,0)</f>
        <v>4887.5</v>
      </c>
      <c r="L226" s="22" t="str">
        <f t="shared" si="21"/>
        <v>Diciembre</v>
      </c>
      <c r="M226" s="22" t="str">
        <f t="shared" si="22"/>
        <v>2013</v>
      </c>
      <c r="N226" s="22" t="str">
        <f t="shared" si="23"/>
        <v>Diciembre de 2013</v>
      </c>
    </row>
    <row r="227" spans="1:14" x14ac:dyDescent="0.3">
      <c r="A227" s="1" t="s">
        <v>635</v>
      </c>
      <c r="B227" s="1" t="str">
        <f t="shared" si="18"/>
        <v>Diciembre 3 de 2013</v>
      </c>
      <c r="C227" s="1" t="s">
        <v>5265</v>
      </c>
      <c r="D227" s="2">
        <v>125.25</v>
      </c>
      <c r="E227" s="1" t="s">
        <v>5266</v>
      </c>
      <c r="F227" s="3">
        <v>-0.59523809523809523</v>
      </c>
      <c r="G227" s="1" t="s">
        <v>430</v>
      </c>
      <c r="H227" s="10">
        <f t="shared" si="19"/>
        <v>2.5049999999999999</v>
      </c>
      <c r="I227" s="8">
        <f>VLOOKUP(B227,'TRM2'!C:D,2,0)</f>
        <v>1934.16</v>
      </c>
      <c r="J227" s="10">
        <f t="shared" si="20"/>
        <v>4845.0708000000004</v>
      </c>
      <c r="K227" t="e">
        <f>VLOOKUP(A227,'Cacao Nacional'!B:D,3,0)</f>
        <v>#N/A</v>
      </c>
      <c r="L227" s="22" t="str">
        <f t="shared" si="21"/>
        <v>Diciembre</v>
      </c>
      <c r="M227" s="22" t="str">
        <f t="shared" si="22"/>
        <v>2013</v>
      </c>
      <c r="N227" s="22" t="str">
        <f t="shared" si="23"/>
        <v>Diciembre de 2013</v>
      </c>
    </row>
    <row r="228" spans="1:14" x14ac:dyDescent="0.3">
      <c r="A228" s="1" t="s">
        <v>636</v>
      </c>
      <c r="B228" s="1" t="str">
        <f t="shared" si="18"/>
        <v>Diciembre 4 de 2013</v>
      </c>
      <c r="C228" s="1" t="s">
        <v>5265</v>
      </c>
      <c r="D228" s="2">
        <v>123.5</v>
      </c>
      <c r="E228" s="1" t="s">
        <v>5266</v>
      </c>
      <c r="F228" s="3">
        <v>-1.3972055888223553</v>
      </c>
      <c r="G228" s="1" t="s">
        <v>430</v>
      </c>
      <c r="H228" s="10">
        <f t="shared" si="19"/>
        <v>2.4700000000000002</v>
      </c>
      <c r="I228" s="8">
        <f>VLOOKUP(B228,'TRM2'!C:D,2,0)</f>
        <v>1941.01</v>
      </c>
      <c r="J228" s="10">
        <f t="shared" si="20"/>
        <v>4794.2947000000004</v>
      </c>
      <c r="K228" t="e">
        <f>VLOOKUP(A228,'Cacao Nacional'!B:D,3,0)</f>
        <v>#N/A</v>
      </c>
      <c r="L228" s="22" t="str">
        <f t="shared" si="21"/>
        <v>Diciembre</v>
      </c>
      <c r="M228" s="22" t="str">
        <f t="shared" si="22"/>
        <v>2013</v>
      </c>
      <c r="N228" s="22" t="str">
        <f t="shared" si="23"/>
        <v>Diciembre de 2013</v>
      </c>
    </row>
    <row r="229" spans="1:14" x14ac:dyDescent="0.3">
      <c r="A229" s="1" t="s">
        <v>637</v>
      </c>
      <c r="B229" s="1" t="str">
        <f t="shared" si="18"/>
        <v>Diciembre 5 de 2013</v>
      </c>
      <c r="C229" s="1" t="s">
        <v>5265</v>
      </c>
      <c r="D229" s="2">
        <v>120</v>
      </c>
      <c r="E229" s="1" t="s">
        <v>5266</v>
      </c>
      <c r="F229" s="3">
        <v>-2.834008097165992</v>
      </c>
      <c r="G229" s="1" t="s">
        <v>430</v>
      </c>
      <c r="H229" s="10">
        <f t="shared" si="19"/>
        <v>2.4</v>
      </c>
      <c r="I229" s="8">
        <f>VLOOKUP(B229,'TRM2'!C:D,2,0)</f>
        <v>1948.48</v>
      </c>
      <c r="J229" s="10">
        <f t="shared" si="20"/>
        <v>4676.3519999999999</v>
      </c>
      <c r="K229" t="e">
        <f>VLOOKUP(A229,'Cacao Nacional'!B:D,3,0)</f>
        <v>#N/A</v>
      </c>
      <c r="L229" s="22" t="str">
        <f t="shared" si="21"/>
        <v>Diciembre</v>
      </c>
      <c r="M229" s="22" t="str">
        <f t="shared" si="22"/>
        <v>2013</v>
      </c>
      <c r="N229" s="22" t="str">
        <f t="shared" si="23"/>
        <v>Diciembre de 2013</v>
      </c>
    </row>
    <row r="230" spans="1:14" x14ac:dyDescent="0.3">
      <c r="A230" s="1" t="s">
        <v>638</v>
      </c>
      <c r="B230" s="1" t="str">
        <f t="shared" si="18"/>
        <v>Diciembre 6 de 2013</v>
      </c>
      <c r="C230" s="1" t="s">
        <v>5265</v>
      </c>
      <c r="D230" s="2">
        <v>120.5</v>
      </c>
      <c r="E230" s="1" t="s">
        <v>5266</v>
      </c>
      <c r="F230" s="3">
        <v>0.41666666666666669</v>
      </c>
      <c r="G230" s="1" t="s">
        <v>430</v>
      </c>
      <c r="H230" s="10">
        <f t="shared" si="19"/>
        <v>2.41</v>
      </c>
      <c r="I230" s="8">
        <f>VLOOKUP(B230,'TRM2'!C:D,2,0)</f>
        <v>1940.26</v>
      </c>
      <c r="J230" s="10">
        <f t="shared" si="20"/>
        <v>4676.0266000000001</v>
      </c>
      <c r="K230" t="e">
        <f>VLOOKUP(A230,'Cacao Nacional'!B:D,3,0)</f>
        <v>#N/A</v>
      </c>
      <c r="L230" s="22" t="str">
        <f t="shared" si="21"/>
        <v>Diciembre</v>
      </c>
      <c r="M230" s="22" t="str">
        <f t="shared" si="22"/>
        <v>2013</v>
      </c>
      <c r="N230" s="22" t="str">
        <f t="shared" si="23"/>
        <v>Diciembre de 2013</v>
      </c>
    </row>
    <row r="231" spans="1:14" x14ac:dyDescent="0.3">
      <c r="A231" s="1" t="s">
        <v>31</v>
      </c>
      <c r="B231" s="1" t="str">
        <f t="shared" si="18"/>
        <v>Diciembre 9 de 2013</v>
      </c>
      <c r="C231" s="1" t="s">
        <v>5265</v>
      </c>
      <c r="D231" s="2">
        <v>120</v>
      </c>
      <c r="E231" s="1" t="s">
        <v>5266</v>
      </c>
      <c r="F231" s="3">
        <v>-0.41493775933609961</v>
      </c>
      <c r="G231" s="1" t="s">
        <v>430</v>
      </c>
      <c r="H231" s="10">
        <f t="shared" si="19"/>
        <v>2.4</v>
      </c>
      <c r="I231" s="8">
        <f>VLOOKUP(B231,'TRM2'!C:D,2,0)</f>
        <v>1936.33</v>
      </c>
      <c r="J231" s="10">
        <f t="shared" si="20"/>
        <v>4647.192</v>
      </c>
      <c r="K231">
        <f>VLOOKUP(A231,'Cacao Nacional'!B:D,3,0)</f>
        <v>4887.5</v>
      </c>
      <c r="L231" s="22" t="str">
        <f t="shared" si="21"/>
        <v>Diciembre</v>
      </c>
      <c r="M231" s="22" t="str">
        <f t="shared" si="22"/>
        <v>2013</v>
      </c>
      <c r="N231" s="22" t="str">
        <f t="shared" si="23"/>
        <v>Diciembre de 2013</v>
      </c>
    </row>
    <row r="232" spans="1:14" x14ac:dyDescent="0.3">
      <c r="A232" s="1" t="s">
        <v>639</v>
      </c>
      <c r="B232" s="1" t="str">
        <f t="shared" si="18"/>
        <v>Diciembre 10 de 2013</v>
      </c>
      <c r="C232" s="1" t="s">
        <v>5265</v>
      </c>
      <c r="D232" s="2">
        <v>124.25</v>
      </c>
      <c r="E232" s="1" t="s">
        <v>5266</v>
      </c>
      <c r="F232" s="3">
        <v>3.5416666666666665</v>
      </c>
      <c r="G232" s="1" t="s">
        <v>430</v>
      </c>
      <c r="H232" s="10">
        <f t="shared" si="19"/>
        <v>2.4849999999999999</v>
      </c>
      <c r="I232" s="8">
        <f>VLOOKUP(B232,'TRM2'!C:D,2,0)</f>
        <v>1932.71</v>
      </c>
      <c r="J232" s="10">
        <f t="shared" si="20"/>
        <v>4802.7843499999999</v>
      </c>
      <c r="K232" t="e">
        <f>VLOOKUP(A232,'Cacao Nacional'!B:D,3,0)</f>
        <v>#N/A</v>
      </c>
      <c r="L232" s="22" t="str">
        <f t="shared" si="21"/>
        <v>Diciembre</v>
      </c>
      <c r="M232" s="22" t="str">
        <f t="shared" si="22"/>
        <v>2013</v>
      </c>
      <c r="N232" s="22" t="str">
        <f t="shared" si="23"/>
        <v>Diciembre de 2013</v>
      </c>
    </row>
    <row r="233" spans="1:14" x14ac:dyDescent="0.3">
      <c r="A233" s="1" t="s">
        <v>640</v>
      </c>
      <c r="B233" s="1" t="str">
        <f t="shared" si="18"/>
        <v>Diciembre 11 de 2013</v>
      </c>
      <c r="C233" s="1" t="s">
        <v>5265</v>
      </c>
      <c r="D233" s="2">
        <v>123.75</v>
      </c>
      <c r="E233" s="1" t="s">
        <v>5266</v>
      </c>
      <c r="F233" s="3">
        <v>-0.4024144869215292</v>
      </c>
      <c r="G233" s="1" t="s">
        <v>430</v>
      </c>
      <c r="H233" s="10">
        <f t="shared" si="19"/>
        <v>2.4750000000000001</v>
      </c>
      <c r="I233" s="8">
        <f>VLOOKUP(B233,'TRM2'!C:D,2,0)</f>
        <v>1933.52</v>
      </c>
      <c r="J233" s="10">
        <f t="shared" si="20"/>
        <v>4785.4620000000004</v>
      </c>
      <c r="K233" t="e">
        <f>VLOOKUP(A233,'Cacao Nacional'!B:D,3,0)</f>
        <v>#N/A</v>
      </c>
      <c r="L233" s="22" t="str">
        <f t="shared" si="21"/>
        <v>Diciembre</v>
      </c>
      <c r="M233" s="22" t="str">
        <f t="shared" si="22"/>
        <v>2013</v>
      </c>
      <c r="N233" s="22" t="str">
        <f t="shared" si="23"/>
        <v>Diciembre de 2013</v>
      </c>
    </row>
    <row r="234" spans="1:14" x14ac:dyDescent="0.3">
      <c r="A234" s="1" t="s">
        <v>641</v>
      </c>
      <c r="B234" s="1" t="str">
        <f t="shared" si="18"/>
        <v>Diciembre 12 de 2013</v>
      </c>
      <c r="C234" s="1" t="s">
        <v>5265</v>
      </c>
      <c r="D234" s="2">
        <v>125.25</v>
      </c>
      <c r="E234" s="1" t="s">
        <v>5266</v>
      </c>
      <c r="F234" s="3">
        <v>1.2121212121212122</v>
      </c>
      <c r="G234" s="1" t="s">
        <v>430</v>
      </c>
      <c r="H234" s="10">
        <f t="shared" si="19"/>
        <v>2.5049999999999999</v>
      </c>
      <c r="I234" s="8">
        <f>VLOOKUP(B234,'TRM2'!C:D,2,0)</f>
        <v>1935.61</v>
      </c>
      <c r="J234" s="10">
        <f t="shared" si="20"/>
        <v>4848.7030499999992</v>
      </c>
      <c r="K234" t="e">
        <f>VLOOKUP(A234,'Cacao Nacional'!B:D,3,0)</f>
        <v>#N/A</v>
      </c>
      <c r="L234" s="22" t="str">
        <f t="shared" si="21"/>
        <v>Diciembre</v>
      </c>
      <c r="M234" s="22" t="str">
        <f t="shared" si="22"/>
        <v>2013</v>
      </c>
      <c r="N234" s="22" t="str">
        <f t="shared" si="23"/>
        <v>Diciembre de 2013</v>
      </c>
    </row>
    <row r="235" spans="1:14" x14ac:dyDescent="0.3">
      <c r="A235" s="1" t="s">
        <v>642</v>
      </c>
      <c r="B235" s="1" t="str">
        <f t="shared" si="18"/>
        <v>Diciembre 13 de 2013</v>
      </c>
      <c r="C235" s="1" t="s">
        <v>5265</v>
      </c>
      <c r="D235" s="2">
        <v>125.25</v>
      </c>
      <c r="E235" s="1" t="s">
        <v>5266</v>
      </c>
      <c r="F235" s="3">
        <v>0</v>
      </c>
      <c r="G235" s="1" t="s">
        <v>430</v>
      </c>
      <c r="H235" s="10">
        <f t="shared" si="19"/>
        <v>2.5049999999999999</v>
      </c>
      <c r="I235" s="8">
        <f>VLOOKUP(B235,'TRM2'!C:D,2,0)</f>
        <v>1935.89</v>
      </c>
      <c r="J235" s="10">
        <f t="shared" si="20"/>
        <v>4849.40445</v>
      </c>
      <c r="K235" t="e">
        <f>VLOOKUP(A235,'Cacao Nacional'!B:D,3,0)</f>
        <v>#N/A</v>
      </c>
      <c r="L235" s="22" t="str">
        <f t="shared" si="21"/>
        <v>Diciembre</v>
      </c>
      <c r="M235" s="22" t="str">
        <f t="shared" si="22"/>
        <v>2013</v>
      </c>
      <c r="N235" s="22" t="str">
        <f t="shared" si="23"/>
        <v>Diciembre de 2013</v>
      </c>
    </row>
    <row r="236" spans="1:14" x14ac:dyDescent="0.3">
      <c r="A236" s="1" t="s">
        <v>32</v>
      </c>
      <c r="B236" s="1" t="str">
        <f t="shared" si="18"/>
        <v>Diciembre 16 de 2013</v>
      </c>
      <c r="C236" s="1" t="s">
        <v>5265</v>
      </c>
      <c r="D236" s="2">
        <v>130.25</v>
      </c>
      <c r="E236" s="1" t="s">
        <v>5266</v>
      </c>
      <c r="F236" s="3">
        <v>3.992015968063872</v>
      </c>
      <c r="G236" s="1" t="s">
        <v>430</v>
      </c>
      <c r="H236" s="10">
        <f t="shared" si="19"/>
        <v>2.605</v>
      </c>
      <c r="I236" s="8">
        <f>VLOOKUP(B236,'TRM2'!C:D,2,0)</f>
        <v>1930.87</v>
      </c>
      <c r="J236" s="10">
        <f t="shared" si="20"/>
        <v>5029.9163499999995</v>
      </c>
      <c r="K236">
        <f>VLOOKUP(A236,'Cacao Nacional'!B:D,3,0)</f>
        <v>4887.5</v>
      </c>
      <c r="L236" s="22" t="str">
        <f t="shared" si="21"/>
        <v>Diciembre</v>
      </c>
      <c r="M236" s="22" t="str">
        <f t="shared" si="22"/>
        <v>2013</v>
      </c>
      <c r="N236" s="22" t="str">
        <f t="shared" si="23"/>
        <v>Diciembre de 2013</v>
      </c>
    </row>
    <row r="237" spans="1:14" x14ac:dyDescent="0.3">
      <c r="A237" s="1" t="s">
        <v>643</v>
      </c>
      <c r="B237" s="1" t="str">
        <f t="shared" si="18"/>
        <v>Diciembre 17 de 2013</v>
      </c>
      <c r="C237" s="1" t="s">
        <v>5265</v>
      </c>
      <c r="D237" s="2">
        <v>129.25</v>
      </c>
      <c r="E237" s="1" t="s">
        <v>5266</v>
      </c>
      <c r="F237" s="3">
        <v>-0.76775431861804222</v>
      </c>
      <c r="G237" s="1" t="s">
        <v>430</v>
      </c>
      <c r="H237" s="10">
        <f t="shared" si="19"/>
        <v>2.585</v>
      </c>
      <c r="I237" s="8">
        <f>VLOOKUP(B237,'TRM2'!C:D,2,0)</f>
        <v>1934.95</v>
      </c>
      <c r="J237" s="10">
        <f t="shared" si="20"/>
        <v>5001.8457500000004</v>
      </c>
      <c r="K237" t="e">
        <f>VLOOKUP(A237,'Cacao Nacional'!B:D,3,0)</f>
        <v>#N/A</v>
      </c>
      <c r="L237" s="22" t="str">
        <f t="shared" si="21"/>
        <v>Diciembre</v>
      </c>
      <c r="M237" s="22" t="str">
        <f t="shared" si="22"/>
        <v>2013</v>
      </c>
      <c r="N237" s="22" t="str">
        <f t="shared" si="23"/>
        <v>Diciembre de 2013</v>
      </c>
    </row>
    <row r="238" spans="1:14" x14ac:dyDescent="0.3">
      <c r="A238" s="1" t="s">
        <v>644</v>
      </c>
      <c r="B238" s="1" t="str">
        <f t="shared" si="18"/>
        <v>Diciembre 18 de 2013</v>
      </c>
      <c r="C238" s="1" t="s">
        <v>5265</v>
      </c>
      <c r="D238" s="2">
        <v>131</v>
      </c>
      <c r="E238" s="1" t="s">
        <v>5266</v>
      </c>
      <c r="F238" s="3">
        <v>1.3539651837524178</v>
      </c>
      <c r="G238" s="1" t="s">
        <v>430</v>
      </c>
      <c r="H238" s="10">
        <f t="shared" si="19"/>
        <v>2.62</v>
      </c>
      <c r="I238" s="8">
        <f>VLOOKUP(B238,'TRM2'!C:D,2,0)</f>
        <v>1936.14</v>
      </c>
      <c r="J238" s="10">
        <f t="shared" si="20"/>
        <v>5072.6868000000004</v>
      </c>
      <c r="K238" t="e">
        <f>VLOOKUP(A238,'Cacao Nacional'!B:D,3,0)</f>
        <v>#N/A</v>
      </c>
      <c r="L238" s="22" t="str">
        <f t="shared" si="21"/>
        <v>Diciembre</v>
      </c>
      <c r="M238" s="22" t="str">
        <f t="shared" si="22"/>
        <v>2013</v>
      </c>
      <c r="N238" s="22" t="str">
        <f t="shared" si="23"/>
        <v>Diciembre de 2013</v>
      </c>
    </row>
    <row r="239" spans="1:14" x14ac:dyDescent="0.3">
      <c r="A239" s="1" t="s">
        <v>645</v>
      </c>
      <c r="B239" s="1" t="str">
        <f t="shared" si="18"/>
        <v>Diciembre 19 de 2013</v>
      </c>
      <c r="C239" s="1" t="s">
        <v>5265</v>
      </c>
      <c r="D239" s="2">
        <v>128.75</v>
      </c>
      <c r="E239" s="1" t="s">
        <v>5266</v>
      </c>
      <c r="F239" s="3">
        <v>-1.717557251908397</v>
      </c>
      <c r="G239" s="1" t="s">
        <v>430</v>
      </c>
      <c r="H239" s="10">
        <f t="shared" si="19"/>
        <v>2.5750000000000002</v>
      </c>
      <c r="I239" s="8">
        <f>VLOOKUP(B239,'TRM2'!C:D,2,0)</f>
        <v>1945.6</v>
      </c>
      <c r="J239" s="10">
        <f t="shared" si="20"/>
        <v>5009.92</v>
      </c>
      <c r="K239" t="e">
        <f>VLOOKUP(A239,'Cacao Nacional'!B:D,3,0)</f>
        <v>#N/A</v>
      </c>
      <c r="L239" s="22" t="str">
        <f t="shared" si="21"/>
        <v>Diciembre</v>
      </c>
      <c r="M239" s="22" t="str">
        <f t="shared" si="22"/>
        <v>2013</v>
      </c>
      <c r="N239" s="22" t="str">
        <f t="shared" si="23"/>
        <v>Diciembre de 2013</v>
      </c>
    </row>
    <row r="240" spans="1:14" x14ac:dyDescent="0.3">
      <c r="A240" s="1" t="s">
        <v>646</v>
      </c>
      <c r="B240" s="1" t="str">
        <f t="shared" si="18"/>
        <v>Diciembre 20 de 2013</v>
      </c>
      <c r="C240" s="1" t="s">
        <v>5265</v>
      </c>
      <c r="D240" s="2">
        <v>130.25</v>
      </c>
      <c r="E240" s="1" t="s">
        <v>5266</v>
      </c>
      <c r="F240" s="3">
        <v>1.1650485436893203</v>
      </c>
      <c r="G240" s="1" t="s">
        <v>430</v>
      </c>
      <c r="H240" s="10">
        <f t="shared" si="19"/>
        <v>2.605</v>
      </c>
      <c r="I240" s="8">
        <f>VLOOKUP(B240,'TRM2'!C:D,2,0)</f>
        <v>1943.46</v>
      </c>
      <c r="J240" s="10">
        <f t="shared" si="20"/>
        <v>5062.7133000000003</v>
      </c>
      <c r="K240" t="e">
        <f>VLOOKUP(A240,'Cacao Nacional'!B:D,3,0)</f>
        <v>#N/A</v>
      </c>
      <c r="L240" s="22" t="str">
        <f t="shared" si="21"/>
        <v>Diciembre</v>
      </c>
      <c r="M240" s="22" t="str">
        <f t="shared" si="22"/>
        <v>2013</v>
      </c>
      <c r="N240" s="22" t="str">
        <f t="shared" si="23"/>
        <v>Diciembre de 2013</v>
      </c>
    </row>
    <row r="241" spans="1:14" x14ac:dyDescent="0.3">
      <c r="A241" s="1" t="s">
        <v>33</v>
      </c>
      <c r="B241" s="1" t="str">
        <f t="shared" si="18"/>
        <v>Diciembre 23 de 2013</v>
      </c>
      <c r="C241" s="1" t="s">
        <v>5265</v>
      </c>
      <c r="D241" s="2">
        <v>130.25</v>
      </c>
      <c r="E241" s="1" t="s">
        <v>5266</v>
      </c>
      <c r="F241" s="3">
        <v>0</v>
      </c>
      <c r="G241" s="1" t="s">
        <v>430</v>
      </c>
      <c r="H241" s="10">
        <f t="shared" si="19"/>
        <v>2.605</v>
      </c>
      <c r="I241" s="8">
        <f>VLOOKUP(B241,'TRM2'!C:D,2,0)</f>
        <v>1935.93</v>
      </c>
      <c r="J241" s="10">
        <f t="shared" si="20"/>
        <v>5043.0976499999997</v>
      </c>
      <c r="K241">
        <f>VLOOKUP(A241,'Cacao Nacional'!B:D,3,0)</f>
        <v>4887.5</v>
      </c>
      <c r="L241" s="22" t="str">
        <f t="shared" si="21"/>
        <v>Diciembre</v>
      </c>
      <c r="M241" s="22" t="str">
        <f t="shared" si="22"/>
        <v>2013</v>
      </c>
      <c r="N241" s="22" t="str">
        <f t="shared" si="23"/>
        <v>Diciembre de 2013</v>
      </c>
    </row>
    <row r="242" spans="1:14" x14ac:dyDescent="0.3">
      <c r="A242" s="1" t="s">
        <v>651</v>
      </c>
      <c r="B242" s="1" t="str">
        <f t="shared" si="18"/>
        <v>Enero 2 de 2014</v>
      </c>
      <c r="C242" s="1" t="s">
        <v>5265</v>
      </c>
      <c r="D242" s="2">
        <v>126.5</v>
      </c>
      <c r="E242" s="1" t="s">
        <v>5266</v>
      </c>
      <c r="F242" s="3">
        <v>-2.8790786948176583</v>
      </c>
      <c r="G242" s="1" t="s">
        <v>430</v>
      </c>
      <c r="H242" s="10">
        <f t="shared" si="19"/>
        <v>2.5299999999999998</v>
      </c>
      <c r="I242" s="8">
        <f>VLOOKUP(B242,'TRM2'!C:D,2,0)</f>
        <v>1938.89</v>
      </c>
      <c r="J242" s="10">
        <f t="shared" si="20"/>
        <v>4905.3917000000001</v>
      </c>
      <c r="K242" t="e">
        <f>VLOOKUP(A242,'Cacao Nacional'!B:D,3,0)</f>
        <v>#N/A</v>
      </c>
      <c r="L242" s="22" t="str">
        <f t="shared" si="21"/>
        <v>Enero</v>
      </c>
      <c r="M242" s="22" t="str">
        <f t="shared" si="22"/>
        <v>2014</v>
      </c>
      <c r="N242" s="22" t="str">
        <f t="shared" si="23"/>
        <v>Enero de 2014</v>
      </c>
    </row>
    <row r="243" spans="1:14" x14ac:dyDescent="0.3">
      <c r="A243" s="1" t="s">
        <v>652</v>
      </c>
      <c r="B243" s="1" t="str">
        <f t="shared" si="18"/>
        <v>Enero 3 de 2014</v>
      </c>
      <c r="C243" s="1" t="s">
        <v>5265</v>
      </c>
      <c r="D243" s="2">
        <v>130.25</v>
      </c>
      <c r="E243" s="1" t="s">
        <v>5266</v>
      </c>
      <c r="F243" s="3">
        <v>2.9644268774703555</v>
      </c>
      <c r="G243" s="1" t="s">
        <v>430</v>
      </c>
      <c r="H243" s="10">
        <f t="shared" si="19"/>
        <v>2.605</v>
      </c>
      <c r="I243" s="8">
        <f>VLOOKUP(B243,'TRM2'!C:D,2,0)</f>
        <v>1938.89</v>
      </c>
      <c r="J243" s="10">
        <f t="shared" si="20"/>
        <v>5050.8084500000004</v>
      </c>
      <c r="K243" t="e">
        <f>VLOOKUP(A243,'Cacao Nacional'!B:D,3,0)</f>
        <v>#N/A</v>
      </c>
      <c r="L243" s="22" t="str">
        <f t="shared" si="21"/>
        <v>Enero</v>
      </c>
      <c r="M243" s="22" t="str">
        <f t="shared" si="22"/>
        <v>2014</v>
      </c>
      <c r="N243" s="22" t="str">
        <f t="shared" si="23"/>
        <v>Enero de 2014</v>
      </c>
    </row>
    <row r="244" spans="1:14" x14ac:dyDescent="0.3">
      <c r="A244" s="1" t="s">
        <v>35</v>
      </c>
      <c r="B244" s="1" t="str">
        <f t="shared" si="18"/>
        <v>Enero 6 de 2014</v>
      </c>
      <c r="C244" s="1" t="s">
        <v>5265</v>
      </c>
      <c r="D244" s="2">
        <v>135</v>
      </c>
      <c r="E244" s="1" t="s">
        <v>5266</v>
      </c>
      <c r="F244" s="3">
        <v>3.6468330134357005</v>
      </c>
      <c r="G244" s="1" t="s">
        <v>430</v>
      </c>
      <c r="H244" s="10">
        <f t="shared" si="19"/>
        <v>2.7</v>
      </c>
      <c r="I244" s="8" t="e">
        <f>VLOOKUP(B244,'TRM2'!C:D,2,0)</f>
        <v>#N/A</v>
      </c>
      <c r="J244" s="10" t="e">
        <f t="shared" si="20"/>
        <v>#N/A</v>
      </c>
      <c r="K244">
        <f>VLOOKUP(A244,'Cacao Nacional'!B:D,3,0)</f>
        <v>4887.5</v>
      </c>
      <c r="L244" s="22" t="str">
        <f t="shared" si="21"/>
        <v>Enero</v>
      </c>
      <c r="M244" s="22" t="str">
        <f t="shared" si="22"/>
        <v>2014</v>
      </c>
      <c r="N244" s="22" t="str">
        <f t="shared" si="23"/>
        <v>Enero de 2014</v>
      </c>
    </row>
    <row r="245" spans="1:14" x14ac:dyDescent="0.3">
      <c r="A245" s="1" t="s">
        <v>653</v>
      </c>
      <c r="B245" s="1" t="str">
        <f t="shared" si="18"/>
        <v>Enero 7 de 2014</v>
      </c>
      <c r="C245" s="1" t="s">
        <v>5265</v>
      </c>
      <c r="D245" s="2">
        <v>131.25</v>
      </c>
      <c r="E245" s="1" t="s">
        <v>5266</v>
      </c>
      <c r="F245" s="3">
        <v>-2.7777777777777777</v>
      </c>
      <c r="G245" s="1" t="s">
        <v>430</v>
      </c>
      <c r="H245" s="10">
        <f t="shared" si="19"/>
        <v>2.625</v>
      </c>
      <c r="I245" s="8">
        <f>VLOOKUP(B245,'TRM2'!C:D,2,0)</f>
        <v>1936.92</v>
      </c>
      <c r="J245" s="10">
        <f t="shared" si="20"/>
        <v>5084.415</v>
      </c>
      <c r="K245" t="e">
        <f>VLOOKUP(A245,'Cacao Nacional'!B:D,3,0)</f>
        <v>#N/A</v>
      </c>
      <c r="L245" s="22" t="str">
        <f t="shared" si="21"/>
        <v>Enero</v>
      </c>
      <c r="M245" s="22" t="str">
        <f t="shared" si="22"/>
        <v>2014</v>
      </c>
      <c r="N245" s="22" t="str">
        <f t="shared" si="23"/>
        <v>Enero de 2014</v>
      </c>
    </row>
    <row r="246" spans="1:14" x14ac:dyDescent="0.3">
      <c r="A246" s="1" t="s">
        <v>654</v>
      </c>
      <c r="B246" s="1" t="str">
        <f t="shared" si="18"/>
        <v>Enero 8 de 2014</v>
      </c>
      <c r="C246" s="1" t="s">
        <v>5265</v>
      </c>
      <c r="D246" s="2">
        <v>135</v>
      </c>
      <c r="E246" s="1" t="s">
        <v>5266</v>
      </c>
      <c r="F246" s="3">
        <v>2.8571428571428572</v>
      </c>
      <c r="G246" s="1" t="s">
        <v>430</v>
      </c>
      <c r="H246" s="10">
        <f t="shared" si="19"/>
        <v>2.7</v>
      </c>
      <c r="I246" s="8">
        <f>VLOOKUP(B246,'TRM2'!C:D,2,0)</f>
        <v>1930.45</v>
      </c>
      <c r="J246" s="10">
        <f t="shared" si="20"/>
        <v>5212.2150000000001</v>
      </c>
      <c r="K246" t="e">
        <f>VLOOKUP(A246,'Cacao Nacional'!B:D,3,0)</f>
        <v>#N/A</v>
      </c>
      <c r="L246" s="22" t="str">
        <f t="shared" si="21"/>
        <v>Enero</v>
      </c>
      <c r="M246" s="22" t="str">
        <f t="shared" si="22"/>
        <v>2014</v>
      </c>
      <c r="N246" s="22" t="str">
        <f t="shared" si="23"/>
        <v>Enero de 2014</v>
      </c>
    </row>
    <row r="247" spans="1:14" x14ac:dyDescent="0.3">
      <c r="A247" s="1" t="s">
        <v>655</v>
      </c>
      <c r="B247" s="1" t="str">
        <f t="shared" si="18"/>
        <v>Enero 9 de 2014</v>
      </c>
      <c r="C247" s="1" t="s">
        <v>5265</v>
      </c>
      <c r="D247" s="2">
        <v>134.25</v>
      </c>
      <c r="E247" s="1" t="s">
        <v>5266</v>
      </c>
      <c r="F247" s="3">
        <v>-0.55555555555555558</v>
      </c>
      <c r="G247" s="1" t="s">
        <v>430</v>
      </c>
      <c r="H247" s="10">
        <f t="shared" si="19"/>
        <v>2.6850000000000001</v>
      </c>
      <c r="I247" s="8">
        <f>VLOOKUP(B247,'TRM2'!C:D,2,0)</f>
        <v>1933.24</v>
      </c>
      <c r="J247" s="10">
        <f t="shared" si="20"/>
        <v>5190.7493999999997</v>
      </c>
      <c r="K247" t="e">
        <f>VLOOKUP(A247,'Cacao Nacional'!B:D,3,0)</f>
        <v>#N/A</v>
      </c>
      <c r="L247" s="22" t="str">
        <f t="shared" si="21"/>
        <v>Enero</v>
      </c>
      <c r="M247" s="22" t="str">
        <f t="shared" si="22"/>
        <v>2014</v>
      </c>
      <c r="N247" s="22" t="str">
        <f t="shared" si="23"/>
        <v>Enero de 2014</v>
      </c>
    </row>
    <row r="248" spans="1:14" x14ac:dyDescent="0.3">
      <c r="A248" s="1" t="s">
        <v>656</v>
      </c>
      <c r="B248" s="1" t="str">
        <f t="shared" si="18"/>
        <v>Enero 10 de 2014</v>
      </c>
      <c r="C248" s="1" t="s">
        <v>5265</v>
      </c>
      <c r="D248" s="2">
        <v>134.25</v>
      </c>
      <c r="E248" s="1" t="s">
        <v>5266</v>
      </c>
      <c r="F248" s="3">
        <v>0</v>
      </c>
      <c r="G248" s="1" t="s">
        <v>430</v>
      </c>
      <c r="H248" s="10">
        <f t="shared" si="19"/>
        <v>2.6850000000000001</v>
      </c>
      <c r="I248" s="8">
        <f>VLOOKUP(B248,'TRM2'!C:D,2,0)</f>
        <v>1934.88</v>
      </c>
      <c r="J248" s="10">
        <f t="shared" si="20"/>
        <v>5195.1528000000008</v>
      </c>
      <c r="K248" t="e">
        <f>VLOOKUP(A248,'Cacao Nacional'!B:D,3,0)</f>
        <v>#N/A</v>
      </c>
      <c r="L248" s="22" t="str">
        <f t="shared" si="21"/>
        <v>Enero</v>
      </c>
      <c r="M248" s="22" t="str">
        <f t="shared" si="22"/>
        <v>2014</v>
      </c>
      <c r="N248" s="22" t="str">
        <f t="shared" si="23"/>
        <v>Enero de 2014</v>
      </c>
    </row>
    <row r="249" spans="1:14" x14ac:dyDescent="0.3">
      <c r="A249" s="1" t="s">
        <v>36</v>
      </c>
      <c r="B249" s="1" t="str">
        <f t="shared" si="18"/>
        <v>Enero 13 de 2014</v>
      </c>
      <c r="C249" s="1" t="s">
        <v>5265</v>
      </c>
      <c r="D249" s="2">
        <v>136.75</v>
      </c>
      <c r="E249" s="1" t="s">
        <v>5266</v>
      </c>
      <c r="F249" s="3">
        <v>1.8621973929236499</v>
      </c>
      <c r="G249" s="1" t="s">
        <v>430</v>
      </c>
      <c r="H249" s="10">
        <f t="shared" si="19"/>
        <v>2.7349999999999999</v>
      </c>
      <c r="I249" s="8">
        <f>VLOOKUP(B249,'TRM2'!C:D,2,0)</f>
        <v>1926.55</v>
      </c>
      <c r="J249" s="10">
        <f t="shared" si="20"/>
        <v>5269.1142499999996</v>
      </c>
      <c r="K249">
        <f>VLOOKUP(A249,'Cacao Nacional'!B:D,3,0)</f>
        <v>4687.5</v>
      </c>
      <c r="L249" s="22" t="str">
        <f t="shared" si="21"/>
        <v>Enero</v>
      </c>
      <c r="M249" s="22" t="str">
        <f t="shared" si="22"/>
        <v>2014</v>
      </c>
      <c r="N249" s="22" t="str">
        <f t="shared" si="23"/>
        <v>Enero de 2014</v>
      </c>
    </row>
    <row r="250" spans="1:14" x14ac:dyDescent="0.3">
      <c r="A250" s="1" t="s">
        <v>657</v>
      </c>
      <c r="B250" s="1" t="str">
        <f t="shared" si="18"/>
        <v>Enero 14 de 2014</v>
      </c>
      <c r="C250" s="1" t="s">
        <v>5265</v>
      </c>
      <c r="D250" s="2">
        <v>136.25</v>
      </c>
      <c r="E250" s="1" t="s">
        <v>5266</v>
      </c>
      <c r="F250" s="3">
        <v>-0.3656307129798903</v>
      </c>
      <c r="G250" s="1" t="s">
        <v>430</v>
      </c>
      <c r="H250" s="10">
        <f t="shared" si="19"/>
        <v>2.7250000000000001</v>
      </c>
      <c r="I250" s="8">
        <f>VLOOKUP(B250,'TRM2'!C:D,2,0)</f>
        <v>1924.79</v>
      </c>
      <c r="J250" s="10">
        <f t="shared" si="20"/>
        <v>5245.0527499999998</v>
      </c>
      <c r="K250" t="e">
        <f>VLOOKUP(A250,'Cacao Nacional'!B:D,3,0)</f>
        <v>#N/A</v>
      </c>
      <c r="L250" s="22" t="str">
        <f t="shared" si="21"/>
        <v>Enero</v>
      </c>
      <c r="M250" s="22" t="str">
        <f t="shared" si="22"/>
        <v>2014</v>
      </c>
      <c r="N250" s="22" t="str">
        <f t="shared" si="23"/>
        <v>Enero de 2014</v>
      </c>
    </row>
    <row r="251" spans="1:14" x14ac:dyDescent="0.3">
      <c r="A251" s="1" t="s">
        <v>658</v>
      </c>
      <c r="B251" s="1" t="str">
        <f t="shared" si="18"/>
        <v>Enero 15 de 2014</v>
      </c>
      <c r="C251" s="1" t="s">
        <v>5265</v>
      </c>
      <c r="D251" s="2">
        <v>134.25</v>
      </c>
      <c r="E251" s="1" t="s">
        <v>5266</v>
      </c>
      <c r="F251" s="3">
        <v>-1.4678899082568808</v>
      </c>
      <c r="G251" s="1" t="s">
        <v>430</v>
      </c>
      <c r="H251" s="10">
        <f t="shared" si="19"/>
        <v>2.6850000000000001</v>
      </c>
      <c r="I251" s="8">
        <f>VLOOKUP(B251,'TRM2'!C:D,2,0)</f>
        <v>1932.59</v>
      </c>
      <c r="J251" s="10">
        <f t="shared" si="20"/>
        <v>5189.0041499999998</v>
      </c>
      <c r="K251" t="e">
        <f>VLOOKUP(A251,'Cacao Nacional'!B:D,3,0)</f>
        <v>#N/A</v>
      </c>
      <c r="L251" s="22" t="str">
        <f t="shared" si="21"/>
        <v>Enero</v>
      </c>
      <c r="M251" s="22" t="str">
        <f t="shared" si="22"/>
        <v>2014</v>
      </c>
      <c r="N251" s="22" t="str">
        <f t="shared" si="23"/>
        <v>Enero de 2014</v>
      </c>
    </row>
    <row r="252" spans="1:14" x14ac:dyDescent="0.3">
      <c r="A252" s="1" t="s">
        <v>659</v>
      </c>
      <c r="B252" s="1" t="str">
        <f t="shared" si="18"/>
        <v>Enero 16 de 2014</v>
      </c>
      <c r="C252" s="1" t="s">
        <v>5265</v>
      </c>
      <c r="D252" s="2">
        <v>134.25</v>
      </c>
      <c r="E252" s="1" t="s">
        <v>5266</v>
      </c>
      <c r="F252" s="3">
        <v>0</v>
      </c>
      <c r="G252" s="1" t="s">
        <v>430</v>
      </c>
      <c r="H252" s="10">
        <f t="shared" si="19"/>
        <v>2.6850000000000001</v>
      </c>
      <c r="I252" s="8">
        <f>VLOOKUP(B252,'TRM2'!C:D,2,0)</f>
        <v>1941.45</v>
      </c>
      <c r="J252" s="10">
        <f t="shared" si="20"/>
        <v>5212.7932500000006</v>
      </c>
      <c r="K252" t="e">
        <f>VLOOKUP(A252,'Cacao Nacional'!B:D,3,0)</f>
        <v>#N/A</v>
      </c>
      <c r="L252" s="22" t="str">
        <f t="shared" si="21"/>
        <v>Enero</v>
      </c>
      <c r="M252" s="22" t="str">
        <f t="shared" si="22"/>
        <v>2014</v>
      </c>
      <c r="N252" s="22" t="str">
        <f t="shared" si="23"/>
        <v>Enero de 2014</v>
      </c>
    </row>
    <row r="253" spans="1:14" x14ac:dyDescent="0.3">
      <c r="A253" s="1" t="s">
        <v>660</v>
      </c>
      <c r="B253" s="1" t="str">
        <f t="shared" si="18"/>
        <v>Enero 17 de 2014</v>
      </c>
      <c r="C253" s="1" t="s">
        <v>5265</v>
      </c>
      <c r="D253" s="2">
        <v>132.25</v>
      </c>
      <c r="E253" s="1" t="s">
        <v>5266</v>
      </c>
      <c r="F253" s="3">
        <v>-1.4897579143389199</v>
      </c>
      <c r="G253" s="1" t="s">
        <v>430</v>
      </c>
      <c r="H253" s="10">
        <f t="shared" si="19"/>
        <v>2.645</v>
      </c>
      <c r="I253" s="8">
        <f>VLOOKUP(B253,'TRM2'!C:D,2,0)</f>
        <v>1947.15</v>
      </c>
      <c r="J253" s="10">
        <f t="shared" si="20"/>
        <v>5150.2117500000004</v>
      </c>
      <c r="K253" t="e">
        <f>VLOOKUP(A253,'Cacao Nacional'!B:D,3,0)</f>
        <v>#N/A</v>
      </c>
      <c r="L253" s="22" t="str">
        <f t="shared" si="21"/>
        <v>Enero</v>
      </c>
      <c r="M253" s="22" t="str">
        <f t="shared" si="22"/>
        <v>2014</v>
      </c>
      <c r="N253" s="22" t="str">
        <f t="shared" si="23"/>
        <v>Enero de 2014</v>
      </c>
    </row>
    <row r="254" spans="1:14" x14ac:dyDescent="0.3">
      <c r="A254" s="1" t="s">
        <v>37</v>
      </c>
      <c r="B254" s="1" t="str">
        <f t="shared" si="18"/>
        <v>Enero 20 de 2014</v>
      </c>
      <c r="C254" s="1" t="s">
        <v>5265</v>
      </c>
      <c r="D254" s="2">
        <v>134.25</v>
      </c>
      <c r="E254" s="1" t="s">
        <v>5266</v>
      </c>
      <c r="F254" s="3">
        <v>1.5122873345935728</v>
      </c>
      <c r="G254" s="1" t="s">
        <v>430</v>
      </c>
      <c r="H254" s="10">
        <f t="shared" si="19"/>
        <v>2.6850000000000001</v>
      </c>
      <c r="I254" s="8">
        <f>VLOOKUP(B254,'TRM2'!C:D,2,0)</f>
        <v>1957.86</v>
      </c>
      <c r="J254" s="10">
        <f t="shared" si="20"/>
        <v>5256.8540999999996</v>
      </c>
      <c r="K254">
        <f>VLOOKUP(A254,'Cacao Nacional'!B:D,3,0)</f>
        <v>4737.5</v>
      </c>
      <c r="L254" s="22" t="str">
        <f t="shared" si="21"/>
        <v>Enero</v>
      </c>
      <c r="M254" s="22" t="str">
        <f t="shared" si="22"/>
        <v>2014</v>
      </c>
      <c r="N254" s="22" t="str">
        <f t="shared" si="23"/>
        <v>Enero de 2014</v>
      </c>
    </row>
    <row r="255" spans="1:14" x14ac:dyDescent="0.3">
      <c r="A255" s="1" t="s">
        <v>661</v>
      </c>
      <c r="B255" s="1" t="str">
        <f t="shared" si="18"/>
        <v>Enero 21 de 2014</v>
      </c>
      <c r="C255" s="1" t="s">
        <v>5265</v>
      </c>
      <c r="D255" s="2">
        <v>131.25</v>
      </c>
      <c r="E255" s="1" t="s">
        <v>5266</v>
      </c>
      <c r="F255" s="3">
        <v>-2.2346368715083798</v>
      </c>
      <c r="G255" s="1" t="s">
        <v>430</v>
      </c>
      <c r="H255" s="10">
        <f t="shared" si="19"/>
        <v>2.625</v>
      </c>
      <c r="I255" s="8">
        <f>VLOOKUP(B255,'TRM2'!C:D,2,0)</f>
        <v>1957.86</v>
      </c>
      <c r="J255" s="10">
        <f t="shared" si="20"/>
        <v>5139.3824999999997</v>
      </c>
      <c r="K255" t="e">
        <f>VLOOKUP(A255,'Cacao Nacional'!B:D,3,0)</f>
        <v>#N/A</v>
      </c>
      <c r="L255" s="22" t="str">
        <f t="shared" si="21"/>
        <v>Enero</v>
      </c>
      <c r="M255" s="22" t="str">
        <f t="shared" si="22"/>
        <v>2014</v>
      </c>
      <c r="N255" s="22" t="str">
        <f t="shared" si="23"/>
        <v>Enero de 2014</v>
      </c>
    </row>
    <row r="256" spans="1:14" x14ac:dyDescent="0.3">
      <c r="A256" s="1" t="s">
        <v>662</v>
      </c>
      <c r="B256" s="1" t="str">
        <f t="shared" si="18"/>
        <v>Enero 22 de 2014</v>
      </c>
      <c r="C256" s="1" t="s">
        <v>5265</v>
      </c>
      <c r="D256" s="2">
        <v>131.75</v>
      </c>
      <c r="E256" s="1" t="s">
        <v>5266</v>
      </c>
      <c r="F256" s="3">
        <v>0.38095238095238093</v>
      </c>
      <c r="G256" s="1" t="s">
        <v>430</v>
      </c>
      <c r="H256" s="10">
        <f t="shared" si="19"/>
        <v>2.6349999999999998</v>
      </c>
      <c r="I256" s="8">
        <f>VLOOKUP(B256,'TRM2'!C:D,2,0)</f>
        <v>1981.98</v>
      </c>
      <c r="J256" s="10">
        <f t="shared" si="20"/>
        <v>5222.5172999999995</v>
      </c>
      <c r="K256" t="e">
        <f>VLOOKUP(A256,'Cacao Nacional'!B:D,3,0)</f>
        <v>#N/A</v>
      </c>
      <c r="L256" s="22" t="str">
        <f t="shared" si="21"/>
        <v>Enero</v>
      </c>
      <c r="M256" s="22" t="str">
        <f t="shared" si="22"/>
        <v>2014</v>
      </c>
      <c r="N256" s="22" t="str">
        <f t="shared" si="23"/>
        <v>Enero de 2014</v>
      </c>
    </row>
    <row r="257" spans="1:14" x14ac:dyDescent="0.3">
      <c r="A257" s="1" t="s">
        <v>663</v>
      </c>
      <c r="B257" s="1" t="str">
        <f t="shared" si="18"/>
        <v>Enero 23 de 2014</v>
      </c>
      <c r="C257" s="1" t="s">
        <v>5265</v>
      </c>
      <c r="D257" s="2">
        <v>132.75</v>
      </c>
      <c r="E257" s="1" t="s">
        <v>5266</v>
      </c>
      <c r="F257" s="3">
        <v>0.75901328273244784</v>
      </c>
      <c r="G257" s="1" t="s">
        <v>430</v>
      </c>
      <c r="H257" s="10">
        <f t="shared" si="19"/>
        <v>2.6549999999999998</v>
      </c>
      <c r="I257" s="8">
        <f>VLOOKUP(B257,'TRM2'!C:D,2,0)</f>
        <v>1983.48</v>
      </c>
      <c r="J257" s="10">
        <f t="shared" si="20"/>
        <v>5266.1394</v>
      </c>
      <c r="K257" t="e">
        <f>VLOOKUP(A257,'Cacao Nacional'!B:D,3,0)</f>
        <v>#N/A</v>
      </c>
      <c r="L257" s="22" t="str">
        <f t="shared" si="21"/>
        <v>Enero</v>
      </c>
      <c r="M257" s="22" t="str">
        <f t="shared" si="22"/>
        <v>2014</v>
      </c>
      <c r="N257" s="22" t="str">
        <f t="shared" si="23"/>
        <v>Enero de 2014</v>
      </c>
    </row>
    <row r="258" spans="1:14" x14ac:dyDescent="0.3">
      <c r="A258" s="1" t="s">
        <v>664</v>
      </c>
      <c r="B258" s="1" t="str">
        <f t="shared" si="18"/>
        <v>Enero 24 de 2014</v>
      </c>
      <c r="C258" s="1" t="s">
        <v>5265</v>
      </c>
      <c r="D258" s="2">
        <v>132</v>
      </c>
      <c r="E258" s="1" t="s">
        <v>5266</v>
      </c>
      <c r="F258" s="3">
        <v>-0.56497175141242939</v>
      </c>
      <c r="G258" s="1" t="s">
        <v>430</v>
      </c>
      <c r="H258" s="10">
        <f t="shared" si="19"/>
        <v>2.64</v>
      </c>
      <c r="I258" s="8">
        <f>VLOOKUP(B258,'TRM2'!C:D,2,0)</f>
        <v>1993.23</v>
      </c>
      <c r="J258" s="10">
        <f t="shared" si="20"/>
        <v>5262.1271999999999</v>
      </c>
      <c r="K258" t="e">
        <f>VLOOKUP(A258,'Cacao Nacional'!B:D,3,0)</f>
        <v>#N/A</v>
      </c>
      <c r="L258" s="22" t="str">
        <f t="shared" si="21"/>
        <v>Enero</v>
      </c>
      <c r="M258" s="22" t="str">
        <f t="shared" si="22"/>
        <v>2014</v>
      </c>
      <c r="N258" s="22" t="str">
        <f t="shared" si="23"/>
        <v>Enero de 2014</v>
      </c>
    </row>
    <row r="259" spans="1:14" x14ac:dyDescent="0.3">
      <c r="A259" s="1" t="s">
        <v>38</v>
      </c>
      <c r="B259" s="1" t="str">
        <f t="shared" ref="B259:B322" si="24">MID(A259,FIND(",",A259,1)+2,LEN(A259)-FIND(",",A259,1))</f>
        <v>Enero 27 de 2014</v>
      </c>
      <c r="C259" s="1" t="s">
        <v>5265</v>
      </c>
      <c r="D259" s="2">
        <v>131.25</v>
      </c>
      <c r="E259" s="1" t="s">
        <v>5266</v>
      </c>
      <c r="F259" s="3">
        <v>-0.56818181818181823</v>
      </c>
      <c r="G259" s="1" t="s">
        <v>430</v>
      </c>
      <c r="H259" s="10">
        <f t="shared" ref="H259:H322" si="25">D259*2/100</f>
        <v>2.625</v>
      </c>
      <c r="I259" s="8">
        <f>VLOOKUP(B259,'TRM2'!C:D,2,0)</f>
        <v>2000.48</v>
      </c>
      <c r="J259" s="10">
        <f t="shared" ref="J259:J322" si="26">H259*I259</f>
        <v>5251.26</v>
      </c>
      <c r="K259">
        <f>VLOOKUP(A259,'Cacao Nacional'!B:D,3,0)</f>
        <v>4737.5</v>
      </c>
      <c r="L259" s="22" t="str">
        <f t="shared" ref="L259:L322" si="27">MID(A259,FIND(" ",A259,1)+1,FIND(" ",A259,FIND(" ",A259,1)+1)-FIND(" ",A259,1)-1)</f>
        <v>Enero</v>
      </c>
      <c r="M259" s="22" t="str">
        <f t="shared" ref="M259:M322" si="28">RIGHT(A259,4)</f>
        <v>2014</v>
      </c>
      <c r="N259" s="22" t="str">
        <f t="shared" ref="N259:N322" si="29">_xlfn.CONCAT(L259," de ",M259)</f>
        <v>Enero de 2014</v>
      </c>
    </row>
    <row r="260" spans="1:14" x14ac:dyDescent="0.3">
      <c r="A260" s="1" t="s">
        <v>665</v>
      </c>
      <c r="B260" s="1" t="str">
        <f t="shared" si="24"/>
        <v>Enero 28 de 2014</v>
      </c>
      <c r="C260" s="1" t="s">
        <v>5265</v>
      </c>
      <c r="D260" s="2">
        <v>131.75</v>
      </c>
      <c r="E260" s="1" t="s">
        <v>5266</v>
      </c>
      <c r="F260" s="3">
        <v>0.38095238095238093</v>
      </c>
      <c r="G260" s="1" t="s">
        <v>430</v>
      </c>
      <c r="H260" s="10">
        <f t="shared" si="25"/>
        <v>2.6349999999999998</v>
      </c>
      <c r="I260" s="8">
        <f>VLOOKUP(B260,'TRM2'!C:D,2,0)</f>
        <v>1997.91</v>
      </c>
      <c r="J260" s="10">
        <f t="shared" si="26"/>
        <v>5264.4928499999996</v>
      </c>
      <c r="K260" t="e">
        <f>VLOOKUP(A260,'Cacao Nacional'!B:D,3,0)</f>
        <v>#N/A</v>
      </c>
      <c r="L260" s="22" t="str">
        <f t="shared" si="27"/>
        <v>Enero</v>
      </c>
      <c r="M260" s="22" t="str">
        <f t="shared" si="28"/>
        <v>2014</v>
      </c>
      <c r="N260" s="22" t="str">
        <f t="shared" si="29"/>
        <v>Enero de 2014</v>
      </c>
    </row>
    <row r="261" spans="1:14" x14ac:dyDescent="0.3">
      <c r="A261" s="1" t="s">
        <v>666</v>
      </c>
      <c r="B261" s="1" t="str">
        <f t="shared" si="24"/>
        <v>Enero 29 de 2014</v>
      </c>
      <c r="C261" s="1" t="s">
        <v>5265</v>
      </c>
      <c r="D261" s="2">
        <v>133</v>
      </c>
      <c r="E261" s="1" t="s">
        <v>5266</v>
      </c>
      <c r="F261" s="3">
        <v>0.94876660341555974</v>
      </c>
      <c r="G261" s="1" t="s">
        <v>430</v>
      </c>
      <c r="H261" s="10">
        <f t="shared" si="25"/>
        <v>2.66</v>
      </c>
      <c r="I261" s="8">
        <f>VLOOKUP(B261,'TRM2'!C:D,2,0)</f>
        <v>2000.56</v>
      </c>
      <c r="J261" s="10">
        <f t="shared" si="26"/>
        <v>5321.4895999999999</v>
      </c>
      <c r="K261" t="e">
        <f>VLOOKUP(A261,'Cacao Nacional'!B:D,3,0)</f>
        <v>#N/A</v>
      </c>
      <c r="L261" s="22" t="str">
        <f t="shared" si="27"/>
        <v>Enero</v>
      </c>
      <c r="M261" s="22" t="str">
        <f t="shared" si="28"/>
        <v>2014</v>
      </c>
      <c r="N261" s="22" t="str">
        <f t="shared" si="29"/>
        <v>Enero de 2014</v>
      </c>
    </row>
    <row r="262" spans="1:14" x14ac:dyDescent="0.3">
      <c r="A262" s="1" t="s">
        <v>667</v>
      </c>
      <c r="B262" s="1" t="str">
        <f t="shared" si="24"/>
        <v>Enero 30 de 2014</v>
      </c>
      <c r="C262" s="1" t="s">
        <v>5265</v>
      </c>
      <c r="D262" s="2">
        <v>136</v>
      </c>
      <c r="E262" s="1" t="s">
        <v>5266</v>
      </c>
      <c r="F262" s="3">
        <v>2.2556390977443606</v>
      </c>
      <c r="G262" s="1" t="s">
        <v>430</v>
      </c>
      <c r="H262" s="10">
        <f t="shared" si="25"/>
        <v>2.72</v>
      </c>
      <c r="I262" s="8">
        <f>VLOOKUP(B262,'TRM2'!C:D,2,0)</f>
        <v>2000.56</v>
      </c>
      <c r="J262" s="10">
        <f t="shared" si="26"/>
        <v>5441.5232000000005</v>
      </c>
      <c r="K262" t="e">
        <f>VLOOKUP(A262,'Cacao Nacional'!B:D,3,0)</f>
        <v>#N/A</v>
      </c>
      <c r="L262" s="22" t="str">
        <f t="shared" si="27"/>
        <v>Enero</v>
      </c>
      <c r="M262" s="22" t="str">
        <f t="shared" si="28"/>
        <v>2014</v>
      </c>
      <c r="N262" s="22" t="str">
        <f t="shared" si="29"/>
        <v>Enero de 2014</v>
      </c>
    </row>
    <row r="263" spans="1:14" x14ac:dyDescent="0.3">
      <c r="A263" s="1" t="s">
        <v>668</v>
      </c>
      <c r="B263" s="1" t="str">
        <f t="shared" si="24"/>
        <v>Enero 31 de 2014</v>
      </c>
      <c r="C263" s="1" t="s">
        <v>5265</v>
      </c>
      <c r="D263" s="2">
        <v>141.25</v>
      </c>
      <c r="E263" s="1" t="s">
        <v>5266</v>
      </c>
      <c r="F263" s="3">
        <v>3.8602941176470589</v>
      </c>
      <c r="G263" s="1" t="s">
        <v>430</v>
      </c>
      <c r="H263" s="10">
        <f t="shared" si="25"/>
        <v>2.8250000000000002</v>
      </c>
      <c r="I263" s="8">
        <f>VLOOKUP(B263,'TRM2'!C:D,2,0)</f>
        <v>2008.26</v>
      </c>
      <c r="J263" s="10">
        <f t="shared" si="26"/>
        <v>5673.3344999999999</v>
      </c>
      <c r="K263" t="e">
        <f>VLOOKUP(A263,'Cacao Nacional'!B:D,3,0)</f>
        <v>#N/A</v>
      </c>
      <c r="L263" s="22" t="str">
        <f t="shared" si="27"/>
        <v>Enero</v>
      </c>
      <c r="M263" s="22" t="str">
        <f t="shared" si="28"/>
        <v>2014</v>
      </c>
      <c r="N263" s="22" t="str">
        <f t="shared" si="29"/>
        <v>Enero de 2014</v>
      </c>
    </row>
    <row r="264" spans="1:14" x14ac:dyDescent="0.3">
      <c r="A264" s="1" t="s">
        <v>39</v>
      </c>
      <c r="B264" s="1" t="str">
        <f t="shared" si="24"/>
        <v>Febrero 3 de 2014</v>
      </c>
      <c r="C264" s="1" t="s">
        <v>5265</v>
      </c>
      <c r="D264" s="2">
        <v>151</v>
      </c>
      <c r="E264" s="1" t="s">
        <v>5266</v>
      </c>
      <c r="F264" s="3">
        <v>6.9026548672566372</v>
      </c>
      <c r="G264" s="1" t="s">
        <v>430</v>
      </c>
      <c r="H264" s="10">
        <f t="shared" si="25"/>
        <v>3.02</v>
      </c>
      <c r="I264" s="8">
        <f>VLOOKUP(B264,'TRM2'!C:D,2,0)</f>
        <v>2021.1</v>
      </c>
      <c r="J264" s="10">
        <f t="shared" si="26"/>
        <v>6103.7219999999998</v>
      </c>
      <c r="K264">
        <f>VLOOKUP(A264,'Cacao Nacional'!B:D,3,0)</f>
        <v>4937.5</v>
      </c>
      <c r="L264" s="22" t="str">
        <f t="shared" si="27"/>
        <v>Febrero</v>
      </c>
      <c r="M264" s="22" t="str">
        <f t="shared" si="28"/>
        <v>2014</v>
      </c>
      <c r="N264" s="22" t="str">
        <f t="shared" si="29"/>
        <v>Febrero de 2014</v>
      </c>
    </row>
    <row r="265" spans="1:14" x14ac:dyDescent="0.3">
      <c r="A265" s="1" t="s">
        <v>669</v>
      </c>
      <c r="B265" s="1" t="str">
        <f t="shared" si="24"/>
        <v>Febrero 4 de 2014</v>
      </c>
      <c r="C265" s="1" t="s">
        <v>5265</v>
      </c>
      <c r="D265" s="2">
        <v>153.25</v>
      </c>
      <c r="E265" s="1" t="s">
        <v>5266</v>
      </c>
      <c r="F265" s="3">
        <v>1.490066225165563</v>
      </c>
      <c r="G265" s="1" t="s">
        <v>430</v>
      </c>
      <c r="H265" s="10">
        <f t="shared" si="25"/>
        <v>3.0649999999999999</v>
      </c>
      <c r="I265" s="8">
        <f>VLOOKUP(B265,'TRM2'!C:D,2,0)</f>
        <v>2039.85</v>
      </c>
      <c r="J265" s="10">
        <f t="shared" si="26"/>
        <v>6252.1402499999995</v>
      </c>
      <c r="K265" t="e">
        <f>VLOOKUP(A265,'Cacao Nacional'!B:D,3,0)</f>
        <v>#N/A</v>
      </c>
      <c r="L265" s="22" t="str">
        <f t="shared" si="27"/>
        <v>Febrero</v>
      </c>
      <c r="M265" s="22" t="str">
        <f t="shared" si="28"/>
        <v>2014</v>
      </c>
      <c r="N265" s="22" t="str">
        <f t="shared" si="29"/>
        <v>Febrero de 2014</v>
      </c>
    </row>
    <row r="266" spans="1:14" x14ac:dyDescent="0.3">
      <c r="A266" s="1" t="s">
        <v>670</v>
      </c>
      <c r="B266" s="1" t="str">
        <f t="shared" si="24"/>
        <v>Febrero 5 de 2014</v>
      </c>
      <c r="C266" s="1" t="s">
        <v>5265</v>
      </c>
      <c r="D266" s="2">
        <v>159</v>
      </c>
      <c r="E266" s="1" t="s">
        <v>5266</v>
      </c>
      <c r="F266" s="3">
        <v>3.7520391517128875</v>
      </c>
      <c r="G266" s="1" t="s">
        <v>430</v>
      </c>
      <c r="H266" s="10">
        <f t="shared" si="25"/>
        <v>3.18</v>
      </c>
      <c r="I266" s="8">
        <f>VLOOKUP(B266,'TRM2'!C:D,2,0)</f>
        <v>2041.34</v>
      </c>
      <c r="J266" s="10">
        <f t="shared" si="26"/>
        <v>6491.4611999999997</v>
      </c>
      <c r="K266" t="e">
        <f>VLOOKUP(A266,'Cacao Nacional'!B:D,3,0)</f>
        <v>#N/A</v>
      </c>
      <c r="L266" s="22" t="str">
        <f t="shared" si="27"/>
        <v>Febrero</v>
      </c>
      <c r="M266" s="22" t="str">
        <f t="shared" si="28"/>
        <v>2014</v>
      </c>
      <c r="N266" s="22" t="str">
        <f t="shared" si="29"/>
        <v>Febrero de 2014</v>
      </c>
    </row>
    <row r="267" spans="1:14" x14ac:dyDescent="0.3">
      <c r="A267" s="1" t="s">
        <v>671</v>
      </c>
      <c r="B267" s="1" t="str">
        <f t="shared" si="24"/>
        <v>Febrero 6 de 2014</v>
      </c>
      <c r="C267" s="1" t="s">
        <v>5265</v>
      </c>
      <c r="D267" s="2">
        <v>153.75</v>
      </c>
      <c r="E267" s="1" t="s">
        <v>5266</v>
      </c>
      <c r="F267" s="3">
        <v>-3.3018867924528301</v>
      </c>
      <c r="G267" s="1" t="s">
        <v>430</v>
      </c>
      <c r="H267" s="10">
        <f t="shared" si="25"/>
        <v>3.0750000000000002</v>
      </c>
      <c r="I267" s="8">
        <f>VLOOKUP(B267,'TRM2'!C:D,2,0)</f>
        <v>2048.75</v>
      </c>
      <c r="J267" s="10">
        <f t="shared" si="26"/>
        <v>6299.90625</v>
      </c>
      <c r="K267" t="e">
        <f>VLOOKUP(A267,'Cacao Nacional'!B:D,3,0)</f>
        <v>#N/A</v>
      </c>
      <c r="L267" s="22" t="str">
        <f t="shared" si="27"/>
        <v>Febrero</v>
      </c>
      <c r="M267" s="22" t="str">
        <f t="shared" si="28"/>
        <v>2014</v>
      </c>
      <c r="N267" s="22" t="str">
        <f t="shared" si="29"/>
        <v>Febrero de 2014</v>
      </c>
    </row>
    <row r="268" spans="1:14" x14ac:dyDescent="0.3">
      <c r="A268" s="1" t="s">
        <v>672</v>
      </c>
      <c r="B268" s="1" t="str">
        <f t="shared" si="24"/>
        <v>Febrero 7 de 2014</v>
      </c>
      <c r="C268" s="1" t="s">
        <v>5265</v>
      </c>
      <c r="D268" s="2">
        <v>153.75</v>
      </c>
      <c r="E268" s="1" t="s">
        <v>5266</v>
      </c>
      <c r="F268" s="3">
        <v>0</v>
      </c>
      <c r="G268" s="1" t="s">
        <v>430</v>
      </c>
      <c r="H268" s="10">
        <f t="shared" si="25"/>
        <v>3.0750000000000002</v>
      </c>
      <c r="I268" s="8">
        <f>VLOOKUP(B268,'TRM2'!C:D,2,0)</f>
        <v>2049.52</v>
      </c>
      <c r="J268" s="10">
        <f t="shared" si="26"/>
        <v>6302.2740000000003</v>
      </c>
      <c r="K268" t="e">
        <f>VLOOKUP(A268,'Cacao Nacional'!B:D,3,0)</f>
        <v>#N/A</v>
      </c>
      <c r="L268" s="22" t="str">
        <f t="shared" si="27"/>
        <v>Febrero</v>
      </c>
      <c r="M268" s="22" t="str">
        <f t="shared" si="28"/>
        <v>2014</v>
      </c>
      <c r="N268" s="22" t="str">
        <f t="shared" si="29"/>
        <v>Febrero de 2014</v>
      </c>
    </row>
    <row r="269" spans="1:14" x14ac:dyDescent="0.3">
      <c r="A269" s="1" t="s">
        <v>40</v>
      </c>
      <c r="B269" s="1" t="str">
        <f t="shared" si="24"/>
        <v>Febrero 10 de 2014</v>
      </c>
      <c r="C269" s="1" t="s">
        <v>5265</v>
      </c>
      <c r="D269" s="2">
        <v>154.5</v>
      </c>
      <c r="E269" s="1" t="s">
        <v>5266</v>
      </c>
      <c r="F269" s="3">
        <v>0.48780487804878048</v>
      </c>
      <c r="G269" s="1" t="s">
        <v>430</v>
      </c>
      <c r="H269" s="10">
        <f t="shared" si="25"/>
        <v>3.09</v>
      </c>
      <c r="I269" s="8">
        <f>VLOOKUP(B269,'TRM2'!C:D,2,0)</f>
        <v>2046.06</v>
      </c>
      <c r="J269" s="10">
        <f t="shared" si="26"/>
        <v>6322.3253999999997</v>
      </c>
      <c r="K269">
        <f>VLOOKUP(A269,'Cacao Nacional'!B:D,3,0)</f>
        <v>5087.5</v>
      </c>
      <c r="L269" s="22" t="str">
        <f t="shared" si="27"/>
        <v>Febrero</v>
      </c>
      <c r="M269" s="22" t="str">
        <f t="shared" si="28"/>
        <v>2014</v>
      </c>
      <c r="N269" s="22" t="str">
        <f t="shared" si="29"/>
        <v>Febrero de 2014</v>
      </c>
    </row>
    <row r="270" spans="1:14" x14ac:dyDescent="0.3">
      <c r="A270" s="1" t="s">
        <v>673</v>
      </c>
      <c r="B270" s="1" t="str">
        <f t="shared" si="24"/>
        <v>Febrero 11 de 2014</v>
      </c>
      <c r="C270" s="1" t="s">
        <v>5265</v>
      </c>
      <c r="D270" s="2">
        <v>157.5</v>
      </c>
      <c r="E270" s="1" t="s">
        <v>5266</v>
      </c>
      <c r="F270" s="3">
        <v>1.9417475728155338</v>
      </c>
      <c r="G270" s="1" t="s">
        <v>430</v>
      </c>
      <c r="H270" s="10">
        <f t="shared" si="25"/>
        <v>3.15</v>
      </c>
      <c r="I270" s="8">
        <f>VLOOKUP(B270,'TRM2'!C:D,2,0)</f>
        <v>2048.5500000000002</v>
      </c>
      <c r="J270" s="10">
        <f t="shared" si="26"/>
        <v>6452.9325000000008</v>
      </c>
      <c r="K270" t="e">
        <f>VLOOKUP(A270,'Cacao Nacional'!B:D,3,0)</f>
        <v>#N/A</v>
      </c>
      <c r="L270" s="22" t="str">
        <f t="shared" si="27"/>
        <v>Febrero</v>
      </c>
      <c r="M270" s="22" t="str">
        <f t="shared" si="28"/>
        <v>2014</v>
      </c>
      <c r="N270" s="22" t="str">
        <f t="shared" si="29"/>
        <v>Febrero de 2014</v>
      </c>
    </row>
    <row r="271" spans="1:14" x14ac:dyDescent="0.3">
      <c r="A271" s="1" t="s">
        <v>674</v>
      </c>
      <c r="B271" s="1" t="str">
        <f t="shared" si="24"/>
        <v>Febrero 12 de 2014</v>
      </c>
      <c r="C271" s="1" t="s">
        <v>5265</v>
      </c>
      <c r="D271" s="2">
        <v>160.25</v>
      </c>
      <c r="E271" s="1" t="s">
        <v>5266</v>
      </c>
      <c r="F271" s="3">
        <v>1.746031746031746</v>
      </c>
      <c r="G271" s="1" t="s">
        <v>430</v>
      </c>
      <c r="H271" s="10">
        <f t="shared" si="25"/>
        <v>3.2050000000000001</v>
      </c>
      <c r="I271" s="8">
        <f>VLOOKUP(B271,'TRM2'!C:D,2,0)</f>
        <v>2041.61</v>
      </c>
      <c r="J271" s="10">
        <f t="shared" si="26"/>
        <v>6543.3600500000002</v>
      </c>
      <c r="K271" t="e">
        <f>VLOOKUP(A271,'Cacao Nacional'!B:D,3,0)</f>
        <v>#N/A</v>
      </c>
      <c r="L271" s="22" t="str">
        <f t="shared" si="27"/>
        <v>Febrero</v>
      </c>
      <c r="M271" s="22" t="str">
        <f t="shared" si="28"/>
        <v>2014</v>
      </c>
      <c r="N271" s="22" t="str">
        <f t="shared" si="29"/>
        <v>Febrero de 2014</v>
      </c>
    </row>
    <row r="272" spans="1:14" x14ac:dyDescent="0.3">
      <c r="A272" s="1" t="s">
        <v>675</v>
      </c>
      <c r="B272" s="1" t="str">
        <f t="shared" si="24"/>
        <v>Febrero 13 de 2014</v>
      </c>
      <c r="C272" s="1" t="s">
        <v>5265</v>
      </c>
      <c r="D272" s="2">
        <v>160</v>
      </c>
      <c r="E272" s="1" t="s">
        <v>5266</v>
      </c>
      <c r="F272" s="3">
        <v>-0.15600624024960999</v>
      </c>
      <c r="G272" s="1" t="s">
        <v>430</v>
      </c>
      <c r="H272" s="10">
        <f t="shared" si="25"/>
        <v>3.2</v>
      </c>
      <c r="I272" s="8">
        <f>VLOOKUP(B272,'TRM2'!C:D,2,0)</f>
        <v>2031.75</v>
      </c>
      <c r="J272" s="10">
        <f t="shared" si="26"/>
        <v>6501.6</v>
      </c>
      <c r="K272" t="e">
        <f>VLOOKUP(A272,'Cacao Nacional'!B:D,3,0)</f>
        <v>#N/A</v>
      </c>
      <c r="L272" s="22" t="str">
        <f t="shared" si="27"/>
        <v>Febrero</v>
      </c>
      <c r="M272" s="22" t="str">
        <f t="shared" si="28"/>
        <v>2014</v>
      </c>
      <c r="N272" s="22" t="str">
        <f t="shared" si="29"/>
        <v>Febrero de 2014</v>
      </c>
    </row>
    <row r="273" spans="1:14" x14ac:dyDescent="0.3">
      <c r="A273" s="1" t="s">
        <v>676</v>
      </c>
      <c r="B273" s="1" t="str">
        <f t="shared" si="24"/>
        <v>Febrero 14 de 2014</v>
      </c>
      <c r="C273" s="1" t="s">
        <v>5265</v>
      </c>
      <c r="D273" s="2">
        <v>160.25</v>
      </c>
      <c r="E273" s="1" t="s">
        <v>5266</v>
      </c>
      <c r="F273" s="3">
        <v>0.15625</v>
      </c>
      <c r="G273" s="1" t="s">
        <v>430</v>
      </c>
      <c r="H273" s="10">
        <f t="shared" si="25"/>
        <v>3.2050000000000001</v>
      </c>
      <c r="I273" s="8">
        <f>VLOOKUP(B273,'TRM2'!C:D,2,0)</f>
        <v>2032.99</v>
      </c>
      <c r="J273" s="10">
        <f t="shared" si="26"/>
        <v>6515.7329500000005</v>
      </c>
      <c r="K273" t="e">
        <f>VLOOKUP(A273,'Cacao Nacional'!B:D,3,0)</f>
        <v>#N/A</v>
      </c>
      <c r="L273" s="22" t="str">
        <f t="shared" si="27"/>
        <v>Febrero</v>
      </c>
      <c r="M273" s="22" t="str">
        <f t="shared" si="28"/>
        <v>2014</v>
      </c>
      <c r="N273" s="22" t="str">
        <f t="shared" si="29"/>
        <v>Febrero de 2014</v>
      </c>
    </row>
    <row r="274" spans="1:14" x14ac:dyDescent="0.3">
      <c r="A274" s="1" t="s">
        <v>41</v>
      </c>
      <c r="B274" s="1" t="str">
        <f t="shared" si="24"/>
        <v>Febrero 17 de 2014</v>
      </c>
      <c r="C274" s="1" t="s">
        <v>5265</v>
      </c>
      <c r="D274" s="2">
        <v>172.75</v>
      </c>
      <c r="E274" s="1" t="s">
        <v>5266</v>
      </c>
      <c r="F274" s="3">
        <v>7.8003120124804992</v>
      </c>
      <c r="G274" s="1" t="s">
        <v>430</v>
      </c>
      <c r="H274" s="10">
        <f t="shared" si="25"/>
        <v>3.4550000000000001</v>
      </c>
      <c r="I274" s="8" t="e">
        <f>VLOOKUP(B274,'TRM2'!C:D,2,0)</f>
        <v>#N/A</v>
      </c>
      <c r="J274" s="10" t="e">
        <f t="shared" si="26"/>
        <v>#N/A</v>
      </c>
      <c r="K274">
        <f>VLOOKUP(A274,'Cacao Nacional'!B:D,3,0)</f>
        <v>5087.5</v>
      </c>
      <c r="L274" s="22" t="str">
        <f t="shared" si="27"/>
        <v>Febrero</v>
      </c>
      <c r="M274" s="22" t="str">
        <f t="shared" si="28"/>
        <v>2014</v>
      </c>
      <c r="N274" s="22" t="str">
        <f t="shared" si="29"/>
        <v>Febrero de 2014</v>
      </c>
    </row>
    <row r="275" spans="1:14" x14ac:dyDescent="0.3">
      <c r="A275" s="1" t="s">
        <v>677</v>
      </c>
      <c r="B275" s="1" t="str">
        <f t="shared" si="24"/>
        <v>Febrero 18 de 2014</v>
      </c>
      <c r="C275" s="1" t="s">
        <v>5265</v>
      </c>
      <c r="D275" s="2">
        <v>172.75</v>
      </c>
      <c r="E275" s="1" t="s">
        <v>5266</v>
      </c>
      <c r="F275" s="3">
        <v>0</v>
      </c>
      <c r="G275" s="1" t="s">
        <v>430</v>
      </c>
      <c r="H275" s="10">
        <f t="shared" si="25"/>
        <v>3.4550000000000001</v>
      </c>
      <c r="I275" s="8">
        <f>VLOOKUP(B275,'TRM2'!C:D,2,0)</f>
        <v>2022.68</v>
      </c>
      <c r="J275" s="10">
        <f t="shared" si="26"/>
        <v>6988.3594000000003</v>
      </c>
      <c r="K275" t="e">
        <f>VLOOKUP(A275,'Cacao Nacional'!B:D,3,0)</f>
        <v>#N/A</v>
      </c>
      <c r="L275" s="22" t="str">
        <f t="shared" si="27"/>
        <v>Febrero</v>
      </c>
      <c r="M275" s="22" t="str">
        <f t="shared" si="28"/>
        <v>2014</v>
      </c>
      <c r="N275" s="22" t="str">
        <f t="shared" si="29"/>
        <v>Febrero de 2014</v>
      </c>
    </row>
    <row r="276" spans="1:14" x14ac:dyDescent="0.3">
      <c r="A276" s="1" t="s">
        <v>678</v>
      </c>
      <c r="B276" s="1" t="str">
        <f t="shared" si="24"/>
        <v>Febrero 19 de 2014</v>
      </c>
      <c r="C276" s="1" t="s">
        <v>5265</v>
      </c>
      <c r="D276" s="2">
        <v>190.5</v>
      </c>
      <c r="E276" s="1" t="s">
        <v>5266</v>
      </c>
      <c r="F276" s="3">
        <v>10.274963820549928</v>
      </c>
      <c r="G276" s="1" t="s">
        <v>430</v>
      </c>
      <c r="H276" s="10">
        <f t="shared" si="25"/>
        <v>3.81</v>
      </c>
      <c r="I276" s="8">
        <f>VLOOKUP(B276,'TRM2'!C:D,2,0)</f>
        <v>2028.54</v>
      </c>
      <c r="J276" s="10">
        <f t="shared" si="26"/>
        <v>7728.7374</v>
      </c>
      <c r="K276" t="e">
        <f>VLOOKUP(A276,'Cacao Nacional'!B:D,3,0)</f>
        <v>#N/A</v>
      </c>
      <c r="L276" s="22" t="str">
        <f t="shared" si="27"/>
        <v>Febrero</v>
      </c>
      <c r="M276" s="22" t="str">
        <f t="shared" si="28"/>
        <v>2014</v>
      </c>
      <c r="N276" s="22" t="str">
        <f t="shared" si="29"/>
        <v>Febrero de 2014</v>
      </c>
    </row>
    <row r="277" spans="1:14" x14ac:dyDescent="0.3">
      <c r="A277" s="1" t="s">
        <v>679</v>
      </c>
      <c r="B277" s="1" t="str">
        <f t="shared" si="24"/>
        <v>Febrero 20 de 2014</v>
      </c>
      <c r="C277" s="1" t="s">
        <v>5265</v>
      </c>
      <c r="D277" s="2">
        <v>189.5</v>
      </c>
      <c r="E277" s="1" t="s">
        <v>5266</v>
      </c>
      <c r="F277" s="3">
        <v>-0.52493438320209973</v>
      </c>
      <c r="G277" s="1" t="s">
        <v>430</v>
      </c>
      <c r="H277" s="10">
        <f t="shared" si="25"/>
        <v>3.79</v>
      </c>
      <c r="I277" s="8">
        <f>VLOOKUP(B277,'TRM2'!C:D,2,0)</f>
        <v>2042.22</v>
      </c>
      <c r="J277" s="10">
        <f t="shared" si="26"/>
        <v>7740.0138000000006</v>
      </c>
      <c r="K277" t="e">
        <f>VLOOKUP(A277,'Cacao Nacional'!B:D,3,0)</f>
        <v>#N/A</v>
      </c>
      <c r="L277" s="22" t="str">
        <f t="shared" si="27"/>
        <v>Febrero</v>
      </c>
      <c r="M277" s="22" t="str">
        <f t="shared" si="28"/>
        <v>2014</v>
      </c>
      <c r="N277" s="22" t="str">
        <f t="shared" si="29"/>
        <v>Febrero de 2014</v>
      </c>
    </row>
    <row r="278" spans="1:14" x14ac:dyDescent="0.3">
      <c r="A278" s="1" t="s">
        <v>680</v>
      </c>
      <c r="B278" s="1" t="str">
        <f t="shared" si="24"/>
        <v>Febrero 21 de 2014</v>
      </c>
      <c r="C278" s="1" t="s">
        <v>5265</v>
      </c>
      <c r="D278" s="2">
        <v>190.5</v>
      </c>
      <c r="E278" s="1" t="s">
        <v>5266</v>
      </c>
      <c r="F278" s="3">
        <v>0.52770448548812665</v>
      </c>
      <c r="G278" s="1" t="s">
        <v>430</v>
      </c>
      <c r="H278" s="10">
        <f t="shared" si="25"/>
        <v>3.81</v>
      </c>
      <c r="I278" s="8">
        <f>VLOOKUP(B278,'TRM2'!C:D,2,0)</f>
        <v>2052.46</v>
      </c>
      <c r="J278" s="10">
        <f t="shared" si="26"/>
        <v>7819.8726000000006</v>
      </c>
      <c r="K278" t="e">
        <f>VLOOKUP(A278,'Cacao Nacional'!B:D,3,0)</f>
        <v>#N/A</v>
      </c>
      <c r="L278" s="22" t="str">
        <f t="shared" si="27"/>
        <v>Febrero</v>
      </c>
      <c r="M278" s="22" t="str">
        <f t="shared" si="28"/>
        <v>2014</v>
      </c>
      <c r="N278" s="22" t="str">
        <f t="shared" si="29"/>
        <v>Febrero de 2014</v>
      </c>
    </row>
    <row r="279" spans="1:14" x14ac:dyDescent="0.3">
      <c r="A279" s="1" t="s">
        <v>681</v>
      </c>
      <c r="B279" s="1" t="str">
        <f t="shared" si="24"/>
        <v>Febrero 24 de 2014</v>
      </c>
      <c r="C279" s="1" t="s">
        <v>5265</v>
      </c>
      <c r="D279" s="2">
        <v>198.25</v>
      </c>
      <c r="E279" s="1" t="s">
        <v>5266</v>
      </c>
      <c r="F279" s="3">
        <v>4.0682414698162725</v>
      </c>
      <c r="G279" s="1" t="s">
        <v>430</v>
      </c>
      <c r="H279" s="10">
        <f t="shared" si="25"/>
        <v>3.9649999999999999</v>
      </c>
      <c r="I279" s="8">
        <f>VLOOKUP(B279,'TRM2'!C:D,2,0)</f>
        <v>2043.96</v>
      </c>
      <c r="J279" s="10">
        <f t="shared" si="26"/>
        <v>8104.3014000000003</v>
      </c>
      <c r="K279">
        <f>VLOOKUP(A279,'Cacao Nacional'!B:D,3,0)</f>
        <v>5300</v>
      </c>
      <c r="L279" s="22" t="str">
        <f t="shared" si="27"/>
        <v>Febrero</v>
      </c>
      <c r="M279" s="22" t="str">
        <f t="shared" si="28"/>
        <v>2014</v>
      </c>
      <c r="N279" s="22" t="str">
        <f t="shared" si="29"/>
        <v>Febrero de 2014</v>
      </c>
    </row>
    <row r="280" spans="1:14" x14ac:dyDescent="0.3">
      <c r="A280" s="1" t="s">
        <v>682</v>
      </c>
      <c r="B280" s="1" t="str">
        <f t="shared" si="24"/>
        <v>Febrero 25 de 2014</v>
      </c>
      <c r="C280" s="1" t="s">
        <v>5265</v>
      </c>
      <c r="D280" s="2">
        <v>198.25</v>
      </c>
      <c r="E280" s="1" t="s">
        <v>5266</v>
      </c>
      <c r="F280" s="3">
        <v>0</v>
      </c>
      <c r="G280" s="1" t="s">
        <v>430</v>
      </c>
      <c r="H280" s="10">
        <f t="shared" si="25"/>
        <v>3.9649999999999999</v>
      </c>
      <c r="I280" s="8">
        <f>VLOOKUP(B280,'TRM2'!C:D,2,0)</f>
        <v>2042.67</v>
      </c>
      <c r="J280" s="10">
        <f t="shared" si="26"/>
        <v>8099.1865500000004</v>
      </c>
      <c r="K280" t="e">
        <f>VLOOKUP(A280,'Cacao Nacional'!B:D,3,0)</f>
        <v>#N/A</v>
      </c>
      <c r="L280" s="22" t="str">
        <f t="shared" si="27"/>
        <v>Febrero</v>
      </c>
      <c r="M280" s="22" t="str">
        <f t="shared" si="28"/>
        <v>2014</v>
      </c>
      <c r="N280" s="22" t="str">
        <f t="shared" si="29"/>
        <v>Febrero de 2014</v>
      </c>
    </row>
    <row r="281" spans="1:14" x14ac:dyDescent="0.3">
      <c r="A281" s="1" t="s">
        <v>683</v>
      </c>
      <c r="B281" s="1" t="str">
        <f t="shared" si="24"/>
        <v>Febrero 26 de 2014</v>
      </c>
      <c r="C281" s="1" t="s">
        <v>5265</v>
      </c>
      <c r="D281" s="2">
        <v>199.75</v>
      </c>
      <c r="E281" s="1" t="s">
        <v>5266</v>
      </c>
      <c r="F281" s="3">
        <v>0.75662042875157631</v>
      </c>
      <c r="G281" s="1" t="s">
        <v>430</v>
      </c>
      <c r="H281" s="10">
        <f t="shared" si="25"/>
        <v>3.9950000000000001</v>
      </c>
      <c r="I281" s="8">
        <f>VLOOKUP(B281,'TRM2'!C:D,2,0)</f>
        <v>2042.67</v>
      </c>
      <c r="J281" s="10">
        <f t="shared" si="26"/>
        <v>8160.4666500000003</v>
      </c>
      <c r="K281" t="e">
        <f>VLOOKUP(A281,'Cacao Nacional'!B:D,3,0)</f>
        <v>#N/A</v>
      </c>
      <c r="L281" s="22" t="str">
        <f t="shared" si="27"/>
        <v>Febrero</v>
      </c>
      <c r="M281" s="22" t="str">
        <f t="shared" si="28"/>
        <v>2014</v>
      </c>
      <c r="N281" s="22" t="str">
        <f t="shared" si="29"/>
        <v>Febrero de 2014</v>
      </c>
    </row>
    <row r="282" spans="1:14" x14ac:dyDescent="0.3">
      <c r="A282" s="1" t="s">
        <v>684</v>
      </c>
      <c r="B282" s="1" t="str">
        <f t="shared" si="24"/>
        <v>Febrero 27 de 2014</v>
      </c>
      <c r="C282" s="1" t="s">
        <v>5265</v>
      </c>
      <c r="D282" s="2">
        <v>200.25</v>
      </c>
      <c r="E282" s="1" t="s">
        <v>5266</v>
      </c>
      <c r="F282" s="3">
        <v>0.25031289111389238</v>
      </c>
      <c r="G282" s="1" t="s">
        <v>430</v>
      </c>
      <c r="H282" s="10">
        <f t="shared" si="25"/>
        <v>4.0049999999999999</v>
      </c>
      <c r="I282" s="8">
        <f>VLOOKUP(B282,'TRM2'!C:D,2,0)</f>
        <v>2053.11</v>
      </c>
      <c r="J282" s="10">
        <f t="shared" si="26"/>
        <v>8222.7055500000006</v>
      </c>
      <c r="K282" t="e">
        <f>VLOOKUP(A282,'Cacao Nacional'!B:D,3,0)</f>
        <v>#N/A</v>
      </c>
      <c r="L282" s="22" t="str">
        <f t="shared" si="27"/>
        <v>Febrero</v>
      </c>
      <c r="M282" s="22" t="str">
        <f t="shared" si="28"/>
        <v>2014</v>
      </c>
      <c r="N282" s="22" t="str">
        <f t="shared" si="29"/>
        <v>Febrero de 2014</v>
      </c>
    </row>
    <row r="283" spans="1:14" x14ac:dyDescent="0.3">
      <c r="A283" s="1" t="s">
        <v>685</v>
      </c>
      <c r="B283" s="1" t="str">
        <f t="shared" si="24"/>
        <v>Febrero 28 de 2014</v>
      </c>
      <c r="C283" s="1" t="s">
        <v>5265</v>
      </c>
      <c r="D283" s="2">
        <v>202.25</v>
      </c>
      <c r="E283" s="1" t="s">
        <v>5266</v>
      </c>
      <c r="F283" s="3">
        <v>0.99875156054931336</v>
      </c>
      <c r="G283" s="1" t="s">
        <v>430</v>
      </c>
      <c r="H283" s="10">
        <f t="shared" si="25"/>
        <v>4.0449999999999999</v>
      </c>
      <c r="I283" s="8">
        <f>VLOOKUP(B283,'TRM2'!C:D,2,0)</f>
        <v>2054.9</v>
      </c>
      <c r="J283" s="10">
        <f t="shared" si="26"/>
        <v>8312.0704999999998</v>
      </c>
      <c r="K283" t="e">
        <f>VLOOKUP(A283,'Cacao Nacional'!B:D,3,0)</f>
        <v>#N/A</v>
      </c>
      <c r="L283" s="22" t="str">
        <f t="shared" si="27"/>
        <v>Febrero</v>
      </c>
      <c r="M283" s="22" t="str">
        <f t="shared" si="28"/>
        <v>2014</v>
      </c>
      <c r="N283" s="22" t="str">
        <f t="shared" si="29"/>
        <v>Febrero de 2014</v>
      </c>
    </row>
    <row r="284" spans="1:14" x14ac:dyDescent="0.3">
      <c r="A284" s="1" t="s">
        <v>42</v>
      </c>
      <c r="B284" s="1" t="str">
        <f t="shared" si="24"/>
        <v>Marzo 3 de 2014</v>
      </c>
      <c r="C284" s="1" t="s">
        <v>5265</v>
      </c>
      <c r="D284" s="2">
        <v>215.5</v>
      </c>
      <c r="E284" s="1" t="s">
        <v>5266</v>
      </c>
      <c r="F284" s="3">
        <v>6.5512978986402972</v>
      </c>
      <c r="G284" s="1" t="s">
        <v>430</v>
      </c>
      <c r="H284" s="10">
        <f t="shared" si="25"/>
        <v>4.3099999999999996</v>
      </c>
      <c r="I284" s="8">
        <f>VLOOKUP(B284,'TRM2'!C:D,2,0)</f>
        <v>2046.75</v>
      </c>
      <c r="J284" s="10">
        <f t="shared" si="26"/>
        <v>8821.4924999999985</v>
      </c>
      <c r="K284">
        <f>VLOOKUP(A284,'Cacao Nacional'!B:D,3,0)</f>
        <v>5325</v>
      </c>
      <c r="L284" s="22" t="str">
        <f t="shared" si="27"/>
        <v>Marzo</v>
      </c>
      <c r="M284" s="22" t="str">
        <f t="shared" si="28"/>
        <v>2014</v>
      </c>
      <c r="N284" s="22" t="str">
        <f t="shared" si="29"/>
        <v>Marzo de 2014</v>
      </c>
    </row>
    <row r="285" spans="1:14" x14ac:dyDescent="0.3">
      <c r="A285" s="1" t="s">
        <v>686</v>
      </c>
      <c r="B285" s="1" t="str">
        <f t="shared" si="24"/>
        <v>Marzo 4 de 2014</v>
      </c>
      <c r="C285" s="1" t="s">
        <v>5265</v>
      </c>
      <c r="D285" s="2">
        <v>208.5</v>
      </c>
      <c r="E285" s="1" t="s">
        <v>5266</v>
      </c>
      <c r="F285" s="3">
        <v>-3.2482598607888629</v>
      </c>
      <c r="G285" s="1" t="s">
        <v>430</v>
      </c>
      <c r="H285" s="10">
        <f t="shared" si="25"/>
        <v>4.17</v>
      </c>
      <c r="I285" s="8">
        <f>VLOOKUP(B285,'TRM2'!C:D,2,0)</f>
        <v>2052.5100000000002</v>
      </c>
      <c r="J285" s="10">
        <f t="shared" si="26"/>
        <v>8558.9667000000009</v>
      </c>
      <c r="K285" t="e">
        <f>VLOOKUP(A285,'Cacao Nacional'!B:D,3,0)</f>
        <v>#N/A</v>
      </c>
      <c r="L285" s="22" t="str">
        <f t="shared" si="27"/>
        <v>Marzo</v>
      </c>
      <c r="M285" s="22" t="str">
        <f t="shared" si="28"/>
        <v>2014</v>
      </c>
      <c r="N285" s="22" t="str">
        <f t="shared" si="29"/>
        <v>Marzo de 2014</v>
      </c>
    </row>
    <row r="286" spans="1:14" x14ac:dyDescent="0.3">
      <c r="A286" s="1" t="s">
        <v>687</v>
      </c>
      <c r="B286" s="1" t="str">
        <f t="shared" si="24"/>
        <v>Marzo 5 de 2014</v>
      </c>
      <c r="C286" s="1" t="s">
        <v>5265</v>
      </c>
      <c r="D286" s="2">
        <v>225.5</v>
      </c>
      <c r="E286" s="1" t="s">
        <v>5266</v>
      </c>
      <c r="F286" s="3">
        <v>8.1534772182254205</v>
      </c>
      <c r="G286" s="1" t="s">
        <v>430</v>
      </c>
      <c r="H286" s="10">
        <f t="shared" si="25"/>
        <v>4.51</v>
      </c>
      <c r="I286" s="8">
        <f>VLOOKUP(B286,'TRM2'!C:D,2,0)</f>
        <v>2047.75</v>
      </c>
      <c r="J286" s="10">
        <f t="shared" si="26"/>
        <v>9235.3524999999991</v>
      </c>
      <c r="K286" t="e">
        <f>VLOOKUP(A286,'Cacao Nacional'!B:D,3,0)</f>
        <v>#N/A</v>
      </c>
      <c r="L286" s="22" t="str">
        <f t="shared" si="27"/>
        <v>Marzo</v>
      </c>
      <c r="M286" s="22" t="str">
        <f t="shared" si="28"/>
        <v>2014</v>
      </c>
      <c r="N286" s="22" t="str">
        <f t="shared" si="29"/>
        <v>Marzo de 2014</v>
      </c>
    </row>
    <row r="287" spans="1:14" x14ac:dyDescent="0.3">
      <c r="A287" s="1" t="s">
        <v>688</v>
      </c>
      <c r="B287" s="1" t="str">
        <f t="shared" si="24"/>
        <v>Marzo 6 de 2014</v>
      </c>
      <c r="C287" s="1" t="s">
        <v>5265</v>
      </c>
      <c r="D287" s="2">
        <v>219.5</v>
      </c>
      <c r="E287" s="1" t="s">
        <v>5266</v>
      </c>
      <c r="F287" s="3">
        <v>-2.6607538802660753</v>
      </c>
      <c r="G287" s="1" t="s">
        <v>430</v>
      </c>
      <c r="H287" s="10">
        <f t="shared" si="25"/>
        <v>4.3899999999999997</v>
      </c>
      <c r="I287" s="8">
        <f>VLOOKUP(B287,'TRM2'!C:D,2,0)</f>
        <v>2045.14</v>
      </c>
      <c r="J287" s="10">
        <f t="shared" si="26"/>
        <v>8978.1646000000001</v>
      </c>
      <c r="K287" t="e">
        <f>VLOOKUP(A287,'Cacao Nacional'!B:D,3,0)</f>
        <v>#N/A</v>
      </c>
      <c r="L287" s="22" t="str">
        <f t="shared" si="27"/>
        <v>Marzo</v>
      </c>
      <c r="M287" s="22" t="str">
        <f t="shared" si="28"/>
        <v>2014</v>
      </c>
      <c r="N287" s="22" t="str">
        <f t="shared" si="29"/>
        <v>Marzo de 2014</v>
      </c>
    </row>
    <row r="288" spans="1:14" x14ac:dyDescent="0.3">
      <c r="A288" s="1" t="s">
        <v>689</v>
      </c>
      <c r="B288" s="1" t="str">
        <f t="shared" si="24"/>
        <v>Marzo 7 de 2014</v>
      </c>
      <c r="C288" s="1" t="s">
        <v>5265</v>
      </c>
      <c r="D288" s="2">
        <v>220.75</v>
      </c>
      <c r="E288" s="1" t="s">
        <v>5266</v>
      </c>
      <c r="F288" s="3">
        <v>0.56947608200455579</v>
      </c>
      <c r="G288" s="1" t="s">
        <v>430</v>
      </c>
      <c r="H288" s="10">
        <f t="shared" si="25"/>
        <v>4.415</v>
      </c>
      <c r="I288" s="8">
        <f>VLOOKUP(B288,'TRM2'!C:D,2,0)</f>
        <v>2030.02</v>
      </c>
      <c r="J288" s="10">
        <f t="shared" si="26"/>
        <v>8962.5383000000002</v>
      </c>
      <c r="K288" t="e">
        <f>VLOOKUP(A288,'Cacao Nacional'!B:D,3,0)</f>
        <v>#N/A</v>
      </c>
      <c r="L288" s="22" t="str">
        <f t="shared" si="27"/>
        <v>Marzo</v>
      </c>
      <c r="M288" s="22" t="str">
        <f t="shared" si="28"/>
        <v>2014</v>
      </c>
      <c r="N288" s="22" t="str">
        <f t="shared" si="29"/>
        <v>Marzo de 2014</v>
      </c>
    </row>
    <row r="289" spans="1:14" x14ac:dyDescent="0.3">
      <c r="A289" s="1" t="s">
        <v>43</v>
      </c>
      <c r="B289" s="1" t="str">
        <f t="shared" si="24"/>
        <v>Marzo 10 de 2014</v>
      </c>
      <c r="C289" s="1" t="s">
        <v>5265</v>
      </c>
      <c r="D289" s="2">
        <v>227.5</v>
      </c>
      <c r="E289" s="1" t="s">
        <v>5266</v>
      </c>
      <c r="F289" s="3">
        <v>3.057757644394111</v>
      </c>
      <c r="G289" s="1" t="s">
        <v>430</v>
      </c>
      <c r="H289" s="10">
        <f t="shared" si="25"/>
        <v>4.55</v>
      </c>
      <c r="I289" s="8">
        <f>VLOOKUP(B289,'TRM2'!C:D,2,0)</f>
        <v>2036.2</v>
      </c>
      <c r="J289" s="10">
        <f t="shared" si="26"/>
        <v>9264.7099999999991</v>
      </c>
      <c r="K289">
        <f>VLOOKUP(A289,'Cacao Nacional'!B:D,3,0)</f>
        <v>5375</v>
      </c>
      <c r="L289" s="22" t="str">
        <f t="shared" si="27"/>
        <v>Marzo</v>
      </c>
      <c r="M289" s="22" t="str">
        <f t="shared" si="28"/>
        <v>2014</v>
      </c>
      <c r="N289" s="22" t="str">
        <f t="shared" si="29"/>
        <v>Marzo de 2014</v>
      </c>
    </row>
    <row r="290" spans="1:14" x14ac:dyDescent="0.3">
      <c r="A290" s="1" t="s">
        <v>690</v>
      </c>
      <c r="B290" s="1" t="str">
        <f t="shared" si="24"/>
        <v>Marzo 11 de 2014</v>
      </c>
      <c r="C290" s="1" t="s">
        <v>5265</v>
      </c>
      <c r="D290" s="2">
        <v>229.75</v>
      </c>
      <c r="E290" s="1" t="s">
        <v>5266</v>
      </c>
      <c r="F290" s="3">
        <v>0.98901098901098894</v>
      </c>
      <c r="G290" s="1" t="s">
        <v>430</v>
      </c>
      <c r="H290" s="10">
        <f t="shared" si="25"/>
        <v>4.5949999999999998</v>
      </c>
      <c r="I290" s="8">
        <f>VLOOKUP(B290,'TRM2'!C:D,2,0)</f>
        <v>2042.78</v>
      </c>
      <c r="J290" s="10">
        <f t="shared" si="26"/>
        <v>9386.5740999999998</v>
      </c>
      <c r="K290" t="e">
        <f>VLOOKUP(A290,'Cacao Nacional'!B:D,3,0)</f>
        <v>#N/A</v>
      </c>
      <c r="L290" s="22" t="str">
        <f t="shared" si="27"/>
        <v>Marzo</v>
      </c>
      <c r="M290" s="22" t="str">
        <f t="shared" si="28"/>
        <v>2014</v>
      </c>
      <c r="N290" s="22" t="str">
        <f t="shared" si="29"/>
        <v>Marzo de 2014</v>
      </c>
    </row>
    <row r="291" spans="1:14" x14ac:dyDescent="0.3">
      <c r="A291" s="1" t="s">
        <v>691</v>
      </c>
      <c r="B291" s="1" t="str">
        <f t="shared" si="24"/>
        <v>Marzo 12 de 2014</v>
      </c>
      <c r="C291" s="1" t="s">
        <v>5265</v>
      </c>
      <c r="D291" s="2">
        <v>229.25</v>
      </c>
      <c r="E291" s="1" t="s">
        <v>5266</v>
      </c>
      <c r="F291" s="3">
        <v>-0.2176278563656148</v>
      </c>
      <c r="G291" s="1" t="s">
        <v>430</v>
      </c>
      <c r="H291" s="10">
        <f t="shared" si="25"/>
        <v>4.585</v>
      </c>
      <c r="I291" s="8">
        <f>VLOOKUP(B291,'TRM2'!C:D,2,0)</f>
        <v>2043.59</v>
      </c>
      <c r="J291" s="10">
        <f t="shared" si="26"/>
        <v>9369.8601500000004</v>
      </c>
      <c r="K291" t="e">
        <f>VLOOKUP(A291,'Cacao Nacional'!B:D,3,0)</f>
        <v>#N/A</v>
      </c>
      <c r="L291" s="22" t="str">
        <f t="shared" si="27"/>
        <v>Marzo</v>
      </c>
      <c r="M291" s="22" t="str">
        <f t="shared" si="28"/>
        <v>2014</v>
      </c>
      <c r="N291" s="22" t="str">
        <f t="shared" si="29"/>
        <v>Marzo de 2014</v>
      </c>
    </row>
    <row r="292" spans="1:14" x14ac:dyDescent="0.3">
      <c r="A292" s="1" t="s">
        <v>692</v>
      </c>
      <c r="B292" s="1" t="str">
        <f t="shared" si="24"/>
        <v>Marzo 13 de 2014</v>
      </c>
      <c r="C292" s="1" t="s">
        <v>5265</v>
      </c>
      <c r="D292" s="2">
        <v>230</v>
      </c>
      <c r="E292" s="1" t="s">
        <v>5266</v>
      </c>
      <c r="F292" s="3">
        <v>0.32715376226826609</v>
      </c>
      <c r="G292" s="1" t="s">
        <v>430</v>
      </c>
      <c r="H292" s="10">
        <f t="shared" si="25"/>
        <v>4.5999999999999996</v>
      </c>
      <c r="I292" s="8">
        <f>VLOOKUP(B292,'TRM2'!C:D,2,0)</f>
        <v>2047.59</v>
      </c>
      <c r="J292" s="10">
        <f t="shared" si="26"/>
        <v>9418.9139999999989</v>
      </c>
      <c r="K292" t="e">
        <f>VLOOKUP(A292,'Cacao Nacional'!B:D,3,0)</f>
        <v>#N/A</v>
      </c>
      <c r="L292" s="22" t="str">
        <f t="shared" si="27"/>
        <v>Marzo</v>
      </c>
      <c r="M292" s="22" t="str">
        <f t="shared" si="28"/>
        <v>2014</v>
      </c>
      <c r="N292" s="22" t="str">
        <f t="shared" si="29"/>
        <v>Marzo de 2014</v>
      </c>
    </row>
    <row r="293" spans="1:14" x14ac:dyDescent="0.3">
      <c r="A293" s="1" t="s">
        <v>693</v>
      </c>
      <c r="B293" s="1" t="str">
        <f t="shared" si="24"/>
        <v>Marzo 14 de 2014</v>
      </c>
      <c r="C293" s="1" t="s">
        <v>5265</v>
      </c>
      <c r="D293" s="2">
        <v>230.5</v>
      </c>
      <c r="E293" s="1" t="s">
        <v>5266</v>
      </c>
      <c r="F293" s="3">
        <v>0.21739130434782608</v>
      </c>
      <c r="G293" s="1" t="s">
        <v>430</v>
      </c>
      <c r="H293" s="10">
        <f t="shared" si="25"/>
        <v>4.6100000000000003</v>
      </c>
      <c r="I293" s="8">
        <f>VLOOKUP(B293,'TRM2'!C:D,2,0)</f>
        <v>2044.48</v>
      </c>
      <c r="J293" s="10">
        <f t="shared" si="26"/>
        <v>9425.0528000000013</v>
      </c>
      <c r="K293" t="e">
        <f>VLOOKUP(A293,'Cacao Nacional'!B:D,3,0)</f>
        <v>#N/A</v>
      </c>
      <c r="L293" s="22" t="str">
        <f t="shared" si="27"/>
        <v>Marzo</v>
      </c>
      <c r="M293" s="22" t="str">
        <f t="shared" si="28"/>
        <v>2014</v>
      </c>
      <c r="N293" s="22" t="str">
        <f t="shared" si="29"/>
        <v>Marzo de 2014</v>
      </c>
    </row>
    <row r="294" spans="1:14" x14ac:dyDescent="0.3">
      <c r="A294" s="1" t="s">
        <v>44</v>
      </c>
      <c r="B294" s="1" t="str">
        <f t="shared" si="24"/>
        <v>Marzo 17 de 2014</v>
      </c>
      <c r="C294" s="1" t="s">
        <v>5265</v>
      </c>
      <c r="D294" s="2">
        <v>216.5</v>
      </c>
      <c r="E294" s="1" t="s">
        <v>5266</v>
      </c>
      <c r="F294" s="3">
        <v>-6.0737527114967458</v>
      </c>
      <c r="G294" s="1" t="s">
        <v>430</v>
      </c>
      <c r="H294" s="10">
        <f t="shared" si="25"/>
        <v>4.33</v>
      </c>
      <c r="I294" s="8">
        <f>VLOOKUP(B294,'TRM2'!C:D,2,0)</f>
        <v>2044.58</v>
      </c>
      <c r="J294" s="10">
        <f t="shared" si="26"/>
        <v>8853.0313999999998</v>
      </c>
      <c r="K294">
        <f>VLOOKUP(A294,'Cacao Nacional'!B:D,3,0)</f>
        <v>5375</v>
      </c>
      <c r="L294" s="22" t="str">
        <f t="shared" si="27"/>
        <v>Marzo</v>
      </c>
      <c r="M294" s="22" t="str">
        <f t="shared" si="28"/>
        <v>2014</v>
      </c>
      <c r="N294" s="22" t="str">
        <f t="shared" si="29"/>
        <v>Marzo de 2014</v>
      </c>
    </row>
    <row r="295" spans="1:14" x14ac:dyDescent="0.3">
      <c r="A295" s="1" t="s">
        <v>694</v>
      </c>
      <c r="B295" s="1" t="str">
        <f t="shared" si="24"/>
        <v>Marzo 18 de 2014</v>
      </c>
      <c r="C295" s="1" t="s">
        <v>5265</v>
      </c>
      <c r="D295" s="2">
        <v>216.5</v>
      </c>
      <c r="E295" s="1" t="s">
        <v>5266</v>
      </c>
      <c r="F295" s="3">
        <v>0</v>
      </c>
      <c r="G295" s="1" t="s">
        <v>430</v>
      </c>
      <c r="H295" s="10">
        <f t="shared" si="25"/>
        <v>4.33</v>
      </c>
      <c r="I295" s="8">
        <f>VLOOKUP(B295,'TRM2'!C:D,2,0)</f>
        <v>2035.16</v>
      </c>
      <c r="J295" s="10">
        <f t="shared" si="26"/>
        <v>8812.2428</v>
      </c>
      <c r="K295" t="e">
        <f>VLOOKUP(A295,'Cacao Nacional'!B:D,3,0)</f>
        <v>#N/A</v>
      </c>
      <c r="L295" s="22" t="str">
        <f t="shared" si="27"/>
        <v>Marzo</v>
      </c>
      <c r="M295" s="22" t="str">
        <f t="shared" si="28"/>
        <v>2014</v>
      </c>
      <c r="N295" s="22" t="str">
        <f t="shared" si="29"/>
        <v>Marzo de 2014</v>
      </c>
    </row>
    <row r="296" spans="1:14" x14ac:dyDescent="0.3">
      <c r="A296" s="1" t="s">
        <v>695</v>
      </c>
      <c r="B296" s="1" t="str">
        <f t="shared" si="24"/>
        <v>Marzo 19 de 2014</v>
      </c>
      <c r="C296" s="1" t="s">
        <v>5265</v>
      </c>
      <c r="D296" s="2">
        <v>210.5</v>
      </c>
      <c r="E296" s="1" t="s">
        <v>5266</v>
      </c>
      <c r="F296" s="3">
        <v>-2.7713625866050808</v>
      </c>
      <c r="G296" s="1" t="s">
        <v>430</v>
      </c>
      <c r="H296" s="10">
        <f t="shared" si="25"/>
        <v>4.21</v>
      </c>
      <c r="I296" s="8">
        <f>VLOOKUP(B296,'TRM2'!C:D,2,0)</f>
        <v>2034.86</v>
      </c>
      <c r="J296" s="10">
        <f t="shared" si="26"/>
        <v>8566.7605999999996</v>
      </c>
      <c r="K296" t="e">
        <f>VLOOKUP(A296,'Cacao Nacional'!B:D,3,0)</f>
        <v>#N/A</v>
      </c>
      <c r="L296" s="22" t="str">
        <f t="shared" si="27"/>
        <v>Marzo</v>
      </c>
      <c r="M296" s="22" t="str">
        <f t="shared" si="28"/>
        <v>2014</v>
      </c>
      <c r="N296" s="22" t="str">
        <f t="shared" si="29"/>
        <v>Marzo de 2014</v>
      </c>
    </row>
    <row r="297" spans="1:14" x14ac:dyDescent="0.3">
      <c r="A297" s="1" t="s">
        <v>696</v>
      </c>
      <c r="B297" s="1" t="str">
        <f t="shared" si="24"/>
        <v>Marzo 20 de 2014</v>
      </c>
      <c r="C297" s="1" t="s">
        <v>5265</v>
      </c>
      <c r="D297" s="2">
        <v>200.25</v>
      </c>
      <c r="E297" s="1" t="s">
        <v>5266</v>
      </c>
      <c r="F297" s="3">
        <v>-4.8693586698337299</v>
      </c>
      <c r="G297" s="1" t="s">
        <v>430</v>
      </c>
      <c r="H297" s="10">
        <f t="shared" si="25"/>
        <v>4.0049999999999999</v>
      </c>
      <c r="I297" s="8">
        <f>VLOOKUP(B297,'TRM2'!C:D,2,0)</f>
        <v>2017.38</v>
      </c>
      <c r="J297" s="10">
        <f t="shared" si="26"/>
        <v>8079.6068999999998</v>
      </c>
      <c r="K297" t="e">
        <f>VLOOKUP(A297,'Cacao Nacional'!B:D,3,0)</f>
        <v>#N/A</v>
      </c>
      <c r="L297" s="22" t="str">
        <f t="shared" si="27"/>
        <v>Marzo</v>
      </c>
      <c r="M297" s="22" t="str">
        <f t="shared" si="28"/>
        <v>2014</v>
      </c>
      <c r="N297" s="22" t="str">
        <f t="shared" si="29"/>
        <v>Marzo de 2014</v>
      </c>
    </row>
    <row r="298" spans="1:14" x14ac:dyDescent="0.3">
      <c r="A298" s="1" t="s">
        <v>697</v>
      </c>
      <c r="B298" s="1" t="str">
        <f t="shared" si="24"/>
        <v>Marzo 21 de 2014</v>
      </c>
      <c r="C298" s="1" t="s">
        <v>5265</v>
      </c>
      <c r="D298" s="2">
        <v>201.5</v>
      </c>
      <c r="E298" s="1" t="s">
        <v>5266</v>
      </c>
      <c r="F298" s="3">
        <v>0.62421972534332082</v>
      </c>
      <c r="G298" s="1" t="s">
        <v>430</v>
      </c>
      <c r="H298" s="10">
        <f t="shared" si="25"/>
        <v>4.03</v>
      </c>
      <c r="I298" s="8">
        <f>VLOOKUP(B298,'TRM2'!C:D,2,0)</f>
        <v>1998.6</v>
      </c>
      <c r="J298" s="10">
        <f t="shared" si="26"/>
        <v>8054.3580000000002</v>
      </c>
      <c r="K298" t="e">
        <f>VLOOKUP(A298,'Cacao Nacional'!B:D,3,0)</f>
        <v>#N/A</v>
      </c>
      <c r="L298" s="22" t="str">
        <f t="shared" si="27"/>
        <v>Marzo</v>
      </c>
      <c r="M298" s="22" t="str">
        <f t="shared" si="28"/>
        <v>2014</v>
      </c>
      <c r="N298" s="22" t="str">
        <f t="shared" si="29"/>
        <v>Marzo de 2014</v>
      </c>
    </row>
    <row r="299" spans="1:14" x14ac:dyDescent="0.3">
      <c r="A299" s="1" t="s">
        <v>698</v>
      </c>
      <c r="B299" s="1" t="str">
        <f t="shared" si="24"/>
        <v>Marzo 25 de 2014</v>
      </c>
      <c r="C299" s="1" t="s">
        <v>5265</v>
      </c>
      <c r="D299" s="2">
        <v>201.25</v>
      </c>
      <c r="E299" s="1" t="s">
        <v>5266</v>
      </c>
      <c r="F299" s="3">
        <v>-0.12406947890818859</v>
      </c>
      <c r="G299" s="1" t="s">
        <v>430</v>
      </c>
      <c r="H299" s="10">
        <f t="shared" si="25"/>
        <v>4.0250000000000004</v>
      </c>
      <c r="I299" s="8">
        <f>VLOOKUP(B299,'TRM2'!C:D,2,0)</f>
        <v>1993.85</v>
      </c>
      <c r="J299" s="10">
        <f t="shared" si="26"/>
        <v>8025.2462500000001</v>
      </c>
      <c r="K299" t="e">
        <f>VLOOKUP(A299,'Cacao Nacional'!B:D,3,0)</f>
        <v>#N/A</v>
      </c>
      <c r="L299" s="22" t="str">
        <f t="shared" si="27"/>
        <v>Marzo</v>
      </c>
      <c r="M299" s="22" t="str">
        <f t="shared" si="28"/>
        <v>2014</v>
      </c>
      <c r="N299" s="22" t="str">
        <f t="shared" si="29"/>
        <v>Marzo de 2014</v>
      </c>
    </row>
    <row r="300" spans="1:14" x14ac:dyDescent="0.3">
      <c r="A300" s="1" t="s">
        <v>699</v>
      </c>
      <c r="B300" s="1" t="str">
        <f t="shared" si="24"/>
        <v>Marzo 26 de 2014</v>
      </c>
      <c r="C300" s="1" t="s">
        <v>5265</v>
      </c>
      <c r="D300" s="2">
        <v>201</v>
      </c>
      <c r="E300" s="1" t="s">
        <v>5266</v>
      </c>
      <c r="F300" s="3">
        <v>-0.12422360248447205</v>
      </c>
      <c r="G300" s="1" t="s">
        <v>430</v>
      </c>
      <c r="H300" s="10">
        <f t="shared" si="25"/>
        <v>4.0199999999999996</v>
      </c>
      <c r="I300" s="8">
        <f>VLOOKUP(B300,'TRM2'!C:D,2,0)</f>
        <v>1993.85</v>
      </c>
      <c r="J300" s="10">
        <f t="shared" si="26"/>
        <v>8015.2769999999991</v>
      </c>
      <c r="K300" t="e">
        <f>VLOOKUP(A300,'Cacao Nacional'!B:D,3,0)</f>
        <v>#N/A</v>
      </c>
      <c r="L300" s="22" t="str">
        <f t="shared" si="27"/>
        <v>Marzo</v>
      </c>
      <c r="M300" s="22" t="str">
        <f t="shared" si="28"/>
        <v>2014</v>
      </c>
      <c r="N300" s="22" t="str">
        <f t="shared" si="29"/>
        <v>Marzo de 2014</v>
      </c>
    </row>
    <row r="301" spans="1:14" x14ac:dyDescent="0.3">
      <c r="A301" s="1" t="s">
        <v>700</v>
      </c>
      <c r="B301" s="1" t="str">
        <f t="shared" si="24"/>
        <v>Marzo 27 de 2014</v>
      </c>
      <c r="C301" s="1" t="s">
        <v>5265</v>
      </c>
      <c r="D301" s="2">
        <v>202.25</v>
      </c>
      <c r="E301" s="1" t="s">
        <v>5266</v>
      </c>
      <c r="F301" s="3">
        <v>0.62189054726368165</v>
      </c>
      <c r="G301" s="1" t="s">
        <v>430</v>
      </c>
      <c r="H301" s="10">
        <f t="shared" si="25"/>
        <v>4.0449999999999999</v>
      </c>
      <c r="I301" s="8">
        <f>VLOOKUP(B301,'TRM2'!C:D,2,0)</f>
        <v>1973.03</v>
      </c>
      <c r="J301" s="10">
        <f t="shared" si="26"/>
        <v>7980.9063500000002</v>
      </c>
      <c r="K301" t="e">
        <f>VLOOKUP(A301,'Cacao Nacional'!B:D,3,0)</f>
        <v>#N/A</v>
      </c>
      <c r="L301" s="22" t="str">
        <f t="shared" si="27"/>
        <v>Marzo</v>
      </c>
      <c r="M301" s="22" t="str">
        <f t="shared" si="28"/>
        <v>2014</v>
      </c>
      <c r="N301" s="22" t="str">
        <f t="shared" si="29"/>
        <v>Marzo de 2014</v>
      </c>
    </row>
    <row r="302" spans="1:14" x14ac:dyDescent="0.3">
      <c r="A302" s="1" t="s">
        <v>701</v>
      </c>
      <c r="B302" s="1" t="str">
        <f t="shared" si="24"/>
        <v>Marzo 28 de 2014</v>
      </c>
      <c r="C302" s="1" t="s">
        <v>5265</v>
      </c>
      <c r="D302" s="2">
        <v>205.5</v>
      </c>
      <c r="E302" s="1" t="s">
        <v>5266</v>
      </c>
      <c r="F302" s="3">
        <v>1.6069221260815822</v>
      </c>
      <c r="G302" s="1" t="s">
        <v>430</v>
      </c>
      <c r="H302" s="10">
        <f t="shared" si="25"/>
        <v>4.1100000000000003</v>
      </c>
      <c r="I302" s="8">
        <f>VLOOKUP(B302,'TRM2'!C:D,2,0)</f>
        <v>1965.64</v>
      </c>
      <c r="J302" s="10">
        <f t="shared" si="26"/>
        <v>8078.7804000000015</v>
      </c>
      <c r="K302" t="e">
        <f>VLOOKUP(A302,'Cacao Nacional'!B:D,3,0)</f>
        <v>#N/A</v>
      </c>
      <c r="L302" s="22" t="str">
        <f t="shared" si="27"/>
        <v>Marzo</v>
      </c>
      <c r="M302" s="22" t="str">
        <f t="shared" si="28"/>
        <v>2014</v>
      </c>
      <c r="N302" s="22" t="str">
        <f t="shared" si="29"/>
        <v>Marzo de 2014</v>
      </c>
    </row>
    <row r="303" spans="1:14" x14ac:dyDescent="0.3">
      <c r="A303" s="1" t="s">
        <v>46</v>
      </c>
      <c r="B303" s="1" t="str">
        <f t="shared" si="24"/>
        <v>Marzo 31 de 2014</v>
      </c>
      <c r="C303" s="1" t="s">
        <v>5265</v>
      </c>
      <c r="D303" s="2">
        <v>204</v>
      </c>
      <c r="E303" s="1" t="s">
        <v>5266</v>
      </c>
      <c r="F303" s="3">
        <v>-0.72992700729927007</v>
      </c>
      <c r="G303" s="1" t="s">
        <v>430</v>
      </c>
      <c r="H303" s="10">
        <f t="shared" si="25"/>
        <v>4.08</v>
      </c>
      <c r="I303" s="8">
        <f>VLOOKUP(B303,'TRM2'!C:D,2,0)</f>
        <v>1965.32</v>
      </c>
      <c r="J303" s="10">
        <f t="shared" si="26"/>
        <v>8018.5055999999995</v>
      </c>
      <c r="K303">
        <f>VLOOKUP(A303,'Cacao Nacional'!B:D,3,0)</f>
        <v>5475</v>
      </c>
      <c r="L303" s="22" t="str">
        <f t="shared" si="27"/>
        <v>Marzo</v>
      </c>
      <c r="M303" s="22" t="str">
        <f t="shared" si="28"/>
        <v>2014</v>
      </c>
      <c r="N303" s="22" t="str">
        <f t="shared" si="29"/>
        <v>Marzo de 2014</v>
      </c>
    </row>
    <row r="304" spans="1:14" x14ac:dyDescent="0.3">
      <c r="A304" s="1" t="s">
        <v>702</v>
      </c>
      <c r="B304" s="1" t="str">
        <f t="shared" si="24"/>
        <v>Abril 1 de 2014</v>
      </c>
      <c r="C304" s="1" t="s">
        <v>5265</v>
      </c>
      <c r="D304" s="2">
        <v>201.25</v>
      </c>
      <c r="E304" s="1" t="s">
        <v>5266</v>
      </c>
      <c r="F304" s="3">
        <v>-1.3480392156862746</v>
      </c>
      <c r="G304" s="1" t="s">
        <v>430</v>
      </c>
      <c r="H304" s="10">
        <f t="shared" si="25"/>
        <v>4.0250000000000004</v>
      </c>
      <c r="I304" s="8">
        <f>VLOOKUP(B304,'TRM2'!C:D,2,0)</f>
        <v>1969.45</v>
      </c>
      <c r="J304" s="10">
        <f t="shared" si="26"/>
        <v>7927.036250000001</v>
      </c>
      <c r="K304" t="e">
        <f>VLOOKUP(A304,'Cacao Nacional'!B:D,3,0)</f>
        <v>#N/A</v>
      </c>
      <c r="L304" s="22" t="str">
        <f t="shared" si="27"/>
        <v>Abril</v>
      </c>
      <c r="M304" s="22" t="str">
        <f t="shared" si="28"/>
        <v>2014</v>
      </c>
      <c r="N304" s="22" t="str">
        <f t="shared" si="29"/>
        <v>Abril de 2014</v>
      </c>
    </row>
    <row r="305" spans="1:14" x14ac:dyDescent="0.3">
      <c r="A305" s="1" t="s">
        <v>703</v>
      </c>
      <c r="B305" s="1" t="str">
        <f t="shared" si="24"/>
        <v>Abril 2 de 2014</v>
      </c>
      <c r="C305" s="1" t="s">
        <v>5265</v>
      </c>
      <c r="D305" s="2">
        <v>197.75</v>
      </c>
      <c r="E305" s="1" t="s">
        <v>5266</v>
      </c>
      <c r="F305" s="3">
        <v>-1.7391304347826086</v>
      </c>
      <c r="G305" s="1" t="s">
        <v>430</v>
      </c>
      <c r="H305" s="10">
        <f t="shared" si="25"/>
        <v>3.9550000000000001</v>
      </c>
      <c r="I305" s="8">
        <f>VLOOKUP(B305,'TRM2'!C:D,2,0)</f>
        <v>1966.02</v>
      </c>
      <c r="J305" s="10">
        <f t="shared" si="26"/>
        <v>7775.6090999999997</v>
      </c>
      <c r="K305" t="e">
        <f>VLOOKUP(A305,'Cacao Nacional'!B:D,3,0)</f>
        <v>#N/A</v>
      </c>
      <c r="L305" s="22" t="str">
        <f t="shared" si="27"/>
        <v>Abril</v>
      </c>
      <c r="M305" s="22" t="str">
        <f t="shared" si="28"/>
        <v>2014</v>
      </c>
      <c r="N305" s="22" t="str">
        <f t="shared" si="29"/>
        <v>Abril de 2014</v>
      </c>
    </row>
    <row r="306" spans="1:14" x14ac:dyDescent="0.3">
      <c r="A306" s="1" t="s">
        <v>704</v>
      </c>
      <c r="B306" s="1" t="str">
        <f t="shared" si="24"/>
        <v>Abril 3 de 2014</v>
      </c>
      <c r="C306" s="1" t="s">
        <v>5265</v>
      </c>
      <c r="D306" s="2">
        <v>200.5</v>
      </c>
      <c r="E306" s="1" t="s">
        <v>5266</v>
      </c>
      <c r="F306" s="3">
        <v>1.390644753476612</v>
      </c>
      <c r="G306" s="1" t="s">
        <v>430</v>
      </c>
      <c r="H306" s="10">
        <f t="shared" si="25"/>
        <v>4.01</v>
      </c>
      <c r="I306" s="8">
        <f>VLOOKUP(B306,'TRM2'!C:D,2,0)</f>
        <v>1963.51</v>
      </c>
      <c r="J306" s="10">
        <f t="shared" si="26"/>
        <v>7873.6750999999995</v>
      </c>
      <c r="K306" t="e">
        <f>VLOOKUP(A306,'Cacao Nacional'!B:D,3,0)</f>
        <v>#N/A</v>
      </c>
      <c r="L306" s="22" t="str">
        <f t="shared" si="27"/>
        <v>Abril</v>
      </c>
      <c r="M306" s="22" t="str">
        <f t="shared" si="28"/>
        <v>2014</v>
      </c>
      <c r="N306" s="22" t="str">
        <f t="shared" si="29"/>
        <v>Abril de 2014</v>
      </c>
    </row>
    <row r="307" spans="1:14" x14ac:dyDescent="0.3">
      <c r="A307" s="1" t="s">
        <v>705</v>
      </c>
      <c r="B307" s="1" t="str">
        <f t="shared" si="24"/>
        <v>Abril 4 de 2014</v>
      </c>
      <c r="C307" s="1" t="s">
        <v>5265</v>
      </c>
      <c r="D307" s="2">
        <v>211</v>
      </c>
      <c r="E307" s="1" t="s">
        <v>5266</v>
      </c>
      <c r="F307" s="3">
        <v>5.2369077306733169</v>
      </c>
      <c r="G307" s="1" t="s">
        <v>430</v>
      </c>
      <c r="H307" s="10">
        <f t="shared" si="25"/>
        <v>4.22</v>
      </c>
      <c r="I307" s="8">
        <f>VLOOKUP(B307,'TRM2'!C:D,2,0)</f>
        <v>1966.4</v>
      </c>
      <c r="J307" s="10">
        <f t="shared" si="26"/>
        <v>8298.2080000000005</v>
      </c>
      <c r="K307" t="e">
        <f>VLOOKUP(A307,'Cacao Nacional'!B:D,3,0)</f>
        <v>#N/A</v>
      </c>
      <c r="L307" s="22" t="str">
        <f t="shared" si="27"/>
        <v>Abril</v>
      </c>
      <c r="M307" s="22" t="str">
        <f t="shared" si="28"/>
        <v>2014</v>
      </c>
      <c r="N307" s="22" t="str">
        <f t="shared" si="29"/>
        <v>Abril de 2014</v>
      </c>
    </row>
    <row r="308" spans="1:14" x14ac:dyDescent="0.3">
      <c r="A308" s="1" t="s">
        <v>47</v>
      </c>
      <c r="B308" s="1" t="str">
        <f t="shared" si="24"/>
        <v>Abril 7 de 2014</v>
      </c>
      <c r="C308" s="1" t="s">
        <v>5265</v>
      </c>
      <c r="D308" s="2">
        <v>218.25</v>
      </c>
      <c r="E308" s="1" t="s">
        <v>5266</v>
      </c>
      <c r="F308" s="3">
        <v>3.4360189573459716</v>
      </c>
      <c r="G308" s="1" t="s">
        <v>430</v>
      </c>
      <c r="H308" s="10">
        <f t="shared" si="25"/>
        <v>4.3650000000000002</v>
      </c>
      <c r="I308" s="8">
        <f>VLOOKUP(B308,'TRM2'!C:D,2,0)</f>
        <v>1951.85</v>
      </c>
      <c r="J308" s="10">
        <f t="shared" si="26"/>
        <v>8519.8252499999999</v>
      </c>
      <c r="K308">
        <f>VLOOKUP(A308,'Cacao Nacional'!B:D,3,0)</f>
        <v>5425</v>
      </c>
      <c r="L308" s="22" t="str">
        <f t="shared" si="27"/>
        <v>Abril</v>
      </c>
      <c r="M308" s="22" t="str">
        <f t="shared" si="28"/>
        <v>2014</v>
      </c>
      <c r="N308" s="22" t="str">
        <f t="shared" si="29"/>
        <v>Abril de 2014</v>
      </c>
    </row>
    <row r="309" spans="1:14" x14ac:dyDescent="0.3">
      <c r="A309" s="1" t="s">
        <v>706</v>
      </c>
      <c r="B309" s="1" t="str">
        <f t="shared" si="24"/>
        <v>Abril 8 de 2014</v>
      </c>
      <c r="C309" s="1" t="s">
        <v>5265</v>
      </c>
      <c r="D309" s="2">
        <v>221.5</v>
      </c>
      <c r="E309" s="1" t="s">
        <v>5266</v>
      </c>
      <c r="F309" s="3">
        <v>1.4891179839633446</v>
      </c>
      <c r="G309" s="1" t="s">
        <v>430</v>
      </c>
      <c r="H309" s="10">
        <f t="shared" si="25"/>
        <v>4.43</v>
      </c>
      <c r="I309" s="8">
        <f>VLOOKUP(B309,'TRM2'!C:D,2,0)</f>
        <v>1937.59</v>
      </c>
      <c r="J309" s="10">
        <f t="shared" si="26"/>
        <v>8583.5236999999997</v>
      </c>
      <c r="K309" t="e">
        <f>VLOOKUP(A309,'Cacao Nacional'!B:D,3,0)</f>
        <v>#N/A</v>
      </c>
      <c r="L309" s="22" t="str">
        <f t="shared" si="27"/>
        <v>Abril</v>
      </c>
      <c r="M309" s="22" t="str">
        <f t="shared" si="28"/>
        <v>2014</v>
      </c>
      <c r="N309" s="22" t="str">
        <f t="shared" si="29"/>
        <v>Abril de 2014</v>
      </c>
    </row>
    <row r="310" spans="1:14" x14ac:dyDescent="0.3">
      <c r="A310" s="1" t="s">
        <v>707</v>
      </c>
      <c r="B310" s="1" t="str">
        <f t="shared" si="24"/>
        <v>Abril 9 de 2014</v>
      </c>
      <c r="C310" s="1" t="s">
        <v>5265</v>
      </c>
      <c r="D310" s="2">
        <v>224.75</v>
      </c>
      <c r="E310" s="1" t="s">
        <v>5266</v>
      </c>
      <c r="F310" s="3">
        <v>1.4672686230248306</v>
      </c>
      <c r="G310" s="1" t="s">
        <v>430</v>
      </c>
      <c r="H310" s="10">
        <f t="shared" si="25"/>
        <v>4.4950000000000001</v>
      </c>
      <c r="I310" s="8">
        <f>VLOOKUP(B310,'TRM2'!C:D,2,0)</f>
        <v>1923.95</v>
      </c>
      <c r="J310" s="10">
        <f t="shared" si="26"/>
        <v>8648.1552499999998</v>
      </c>
      <c r="K310" t="e">
        <f>VLOOKUP(A310,'Cacao Nacional'!B:D,3,0)</f>
        <v>#N/A</v>
      </c>
      <c r="L310" s="22" t="str">
        <f t="shared" si="27"/>
        <v>Abril</v>
      </c>
      <c r="M310" s="22" t="str">
        <f t="shared" si="28"/>
        <v>2014</v>
      </c>
      <c r="N310" s="22" t="str">
        <f t="shared" si="29"/>
        <v>Abril de 2014</v>
      </c>
    </row>
    <row r="311" spans="1:14" x14ac:dyDescent="0.3">
      <c r="A311" s="1" t="s">
        <v>708</v>
      </c>
      <c r="B311" s="1" t="str">
        <f t="shared" si="24"/>
        <v>Abril 10 de 2014</v>
      </c>
      <c r="C311" s="1" t="s">
        <v>5265</v>
      </c>
      <c r="D311" s="2">
        <v>231.5</v>
      </c>
      <c r="E311" s="1" t="s">
        <v>5266</v>
      </c>
      <c r="F311" s="3">
        <v>3.0033370411568407</v>
      </c>
      <c r="G311" s="1" t="s">
        <v>430</v>
      </c>
      <c r="H311" s="10">
        <f t="shared" si="25"/>
        <v>4.63</v>
      </c>
      <c r="I311" s="8">
        <f>VLOOKUP(B311,'TRM2'!C:D,2,0)</f>
        <v>1931.09</v>
      </c>
      <c r="J311" s="10">
        <f t="shared" si="26"/>
        <v>8940.9466999999986</v>
      </c>
      <c r="K311" t="e">
        <f>VLOOKUP(A311,'Cacao Nacional'!B:D,3,0)</f>
        <v>#N/A</v>
      </c>
      <c r="L311" s="22" t="str">
        <f t="shared" si="27"/>
        <v>Abril</v>
      </c>
      <c r="M311" s="22" t="str">
        <f t="shared" si="28"/>
        <v>2014</v>
      </c>
      <c r="N311" s="22" t="str">
        <f t="shared" si="29"/>
        <v>Abril de 2014</v>
      </c>
    </row>
    <row r="312" spans="1:14" x14ac:dyDescent="0.3">
      <c r="A312" s="1" t="s">
        <v>709</v>
      </c>
      <c r="B312" s="1" t="str">
        <f t="shared" si="24"/>
        <v>Abril 11 de 2014</v>
      </c>
      <c r="C312" s="1" t="s">
        <v>5265</v>
      </c>
      <c r="D312" s="2">
        <v>229.25</v>
      </c>
      <c r="E312" s="1" t="s">
        <v>5266</v>
      </c>
      <c r="F312" s="3">
        <v>-0.97192224622030232</v>
      </c>
      <c r="G312" s="1" t="s">
        <v>430</v>
      </c>
      <c r="H312" s="10">
        <f t="shared" si="25"/>
        <v>4.585</v>
      </c>
      <c r="I312" s="8">
        <f>VLOOKUP(B312,'TRM2'!C:D,2,0)</f>
        <v>1920.93</v>
      </c>
      <c r="J312" s="10">
        <f t="shared" si="26"/>
        <v>8807.4640500000005</v>
      </c>
      <c r="K312" t="e">
        <f>VLOOKUP(A312,'Cacao Nacional'!B:D,3,0)</f>
        <v>#N/A</v>
      </c>
      <c r="L312" s="22" t="str">
        <f t="shared" si="27"/>
        <v>Abril</v>
      </c>
      <c r="M312" s="22" t="str">
        <f t="shared" si="28"/>
        <v>2014</v>
      </c>
      <c r="N312" s="22" t="str">
        <f t="shared" si="29"/>
        <v>Abril de 2014</v>
      </c>
    </row>
    <row r="313" spans="1:14" x14ac:dyDescent="0.3">
      <c r="A313" s="1" t="s">
        <v>48</v>
      </c>
      <c r="B313" s="1" t="str">
        <f t="shared" si="24"/>
        <v>Abril 14 de 2014</v>
      </c>
      <c r="C313" s="1" t="s">
        <v>5265</v>
      </c>
      <c r="D313" s="2">
        <v>232.5</v>
      </c>
      <c r="E313" s="1" t="s">
        <v>5266</v>
      </c>
      <c r="F313" s="3">
        <v>1.4176663031624863</v>
      </c>
      <c r="G313" s="1" t="s">
        <v>430</v>
      </c>
      <c r="H313" s="10">
        <f t="shared" si="25"/>
        <v>4.6500000000000004</v>
      </c>
      <c r="I313" s="8">
        <f>VLOOKUP(B313,'TRM2'!C:D,2,0)</f>
        <v>1927.28</v>
      </c>
      <c r="J313" s="10">
        <f t="shared" si="26"/>
        <v>8961.8520000000008</v>
      </c>
      <c r="K313">
        <f>VLOOKUP(A313,'Cacao Nacional'!B:D,3,0)</f>
        <v>5425</v>
      </c>
      <c r="L313" s="22" t="str">
        <f t="shared" si="27"/>
        <v>Abril</v>
      </c>
      <c r="M313" s="22" t="str">
        <f t="shared" si="28"/>
        <v>2014</v>
      </c>
      <c r="N313" s="22" t="str">
        <f t="shared" si="29"/>
        <v>Abril de 2014</v>
      </c>
    </row>
    <row r="314" spans="1:14" x14ac:dyDescent="0.3">
      <c r="A314" s="1" t="s">
        <v>710</v>
      </c>
      <c r="B314" s="1" t="str">
        <f t="shared" si="24"/>
        <v>Abril 15 de 2014</v>
      </c>
      <c r="C314" s="1" t="s">
        <v>5265</v>
      </c>
      <c r="D314" s="2">
        <v>220</v>
      </c>
      <c r="E314" s="1" t="s">
        <v>5266</v>
      </c>
      <c r="F314" s="3">
        <v>-5.376344086021505</v>
      </c>
      <c r="G314" s="1" t="s">
        <v>430</v>
      </c>
      <c r="H314" s="10">
        <f t="shared" si="25"/>
        <v>4.4000000000000004</v>
      </c>
      <c r="I314" s="8">
        <f>VLOOKUP(B314,'TRM2'!C:D,2,0)</f>
        <v>1926.47</v>
      </c>
      <c r="J314" s="10">
        <f t="shared" si="26"/>
        <v>8476.4680000000008</v>
      </c>
      <c r="K314" t="e">
        <f>VLOOKUP(A314,'Cacao Nacional'!B:D,3,0)</f>
        <v>#N/A</v>
      </c>
      <c r="L314" s="22" t="str">
        <f t="shared" si="27"/>
        <v>Abril</v>
      </c>
      <c r="M314" s="22" t="str">
        <f t="shared" si="28"/>
        <v>2014</v>
      </c>
      <c r="N314" s="22" t="str">
        <f t="shared" si="29"/>
        <v>Abril de 2014</v>
      </c>
    </row>
    <row r="315" spans="1:14" x14ac:dyDescent="0.3">
      <c r="A315" s="1" t="s">
        <v>711</v>
      </c>
      <c r="B315" s="1" t="str">
        <f t="shared" si="24"/>
        <v>Abril 16 de 2014</v>
      </c>
      <c r="C315" s="1" t="s">
        <v>5265</v>
      </c>
      <c r="D315" s="2">
        <v>213.75</v>
      </c>
      <c r="E315" s="1" t="s">
        <v>5266</v>
      </c>
      <c r="F315" s="3">
        <v>-2.8409090909090908</v>
      </c>
      <c r="G315" s="1" t="s">
        <v>430</v>
      </c>
      <c r="H315" s="10">
        <f t="shared" si="25"/>
        <v>4.2750000000000004</v>
      </c>
      <c r="I315" s="8">
        <f>VLOOKUP(B315,'TRM2'!C:D,2,0)</f>
        <v>1932.42</v>
      </c>
      <c r="J315" s="10">
        <f t="shared" si="26"/>
        <v>8261.0955000000013</v>
      </c>
      <c r="K315" t="e">
        <f>VLOOKUP(A315,'Cacao Nacional'!B:D,3,0)</f>
        <v>#N/A</v>
      </c>
      <c r="L315" s="22" t="str">
        <f t="shared" si="27"/>
        <v>Abril</v>
      </c>
      <c r="M315" s="22" t="str">
        <f t="shared" si="28"/>
        <v>2014</v>
      </c>
      <c r="N315" s="22" t="str">
        <f t="shared" si="29"/>
        <v>Abril de 2014</v>
      </c>
    </row>
    <row r="316" spans="1:14" x14ac:dyDescent="0.3">
      <c r="A316" s="1" t="s">
        <v>49</v>
      </c>
      <c r="B316" s="1" t="str">
        <f t="shared" si="24"/>
        <v>Abril 21 de 2014</v>
      </c>
      <c r="C316" s="1" t="s">
        <v>5265</v>
      </c>
      <c r="D316" s="2">
        <v>224.25</v>
      </c>
      <c r="E316" s="1" t="s">
        <v>5266</v>
      </c>
      <c r="F316" s="3">
        <v>4.9122807017543861</v>
      </c>
      <c r="G316" s="1" t="s">
        <v>430</v>
      </c>
      <c r="H316" s="10">
        <f t="shared" si="25"/>
        <v>4.4850000000000003</v>
      </c>
      <c r="I316" s="8">
        <f>VLOOKUP(B316,'TRM2'!C:D,2,0)</f>
        <v>1930.62</v>
      </c>
      <c r="J316" s="10">
        <f t="shared" si="26"/>
        <v>8658.8307000000004</v>
      </c>
      <c r="K316">
        <f>VLOOKUP(A316,'Cacao Nacional'!B:D,3,0)</f>
        <v>5425</v>
      </c>
      <c r="L316" s="22" t="str">
        <f t="shared" si="27"/>
        <v>Abril</v>
      </c>
      <c r="M316" s="22" t="str">
        <f t="shared" si="28"/>
        <v>2014</v>
      </c>
      <c r="N316" s="22" t="str">
        <f t="shared" si="29"/>
        <v>Abril de 2014</v>
      </c>
    </row>
    <row r="317" spans="1:14" x14ac:dyDescent="0.3">
      <c r="A317" s="1" t="s">
        <v>712</v>
      </c>
      <c r="B317" s="1" t="str">
        <f t="shared" si="24"/>
        <v>Abril 22 de 2014</v>
      </c>
      <c r="C317" s="1" t="s">
        <v>5265</v>
      </c>
      <c r="D317" s="2">
        <v>237.5</v>
      </c>
      <c r="E317" s="1" t="s">
        <v>5266</v>
      </c>
      <c r="F317" s="3">
        <v>5.908584169453734</v>
      </c>
      <c r="G317" s="1" t="s">
        <v>430</v>
      </c>
      <c r="H317" s="10">
        <f t="shared" si="25"/>
        <v>4.75</v>
      </c>
      <c r="I317" s="8">
        <f>VLOOKUP(B317,'TRM2'!C:D,2,0)</f>
        <v>1921.75</v>
      </c>
      <c r="J317" s="10">
        <f t="shared" si="26"/>
        <v>9128.3125</v>
      </c>
      <c r="K317" t="e">
        <f>VLOOKUP(A317,'Cacao Nacional'!B:D,3,0)</f>
        <v>#N/A</v>
      </c>
      <c r="L317" s="22" t="str">
        <f t="shared" si="27"/>
        <v>Abril</v>
      </c>
      <c r="M317" s="22" t="str">
        <f t="shared" si="28"/>
        <v>2014</v>
      </c>
      <c r="N317" s="22" t="str">
        <f t="shared" si="29"/>
        <v>Abril de 2014</v>
      </c>
    </row>
    <row r="318" spans="1:14" x14ac:dyDescent="0.3">
      <c r="A318" s="1" t="s">
        <v>713</v>
      </c>
      <c r="B318" s="1" t="str">
        <f t="shared" si="24"/>
        <v>Abril 23 de 2014</v>
      </c>
      <c r="C318" s="1" t="s">
        <v>5265</v>
      </c>
      <c r="D318" s="2">
        <v>239</v>
      </c>
      <c r="E318" s="1" t="s">
        <v>5266</v>
      </c>
      <c r="F318" s="3">
        <v>0.63157894736842102</v>
      </c>
      <c r="G318" s="1" t="s">
        <v>430</v>
      </c>
      <c r="H318" s="10">
        <f t="shared" si="25"/>
        <v>4.78</v>
      </c>
      <c r="I318" s="8">
        <f>VLOOKUP(B318,'TRM2'!C:D,2,0)</f>
        <v>1929.26</v>
      </c>
      <c r="J318" s="10">
        <f t="shared" si="26"/>
        <v>9221.8628000000008</v>
      </c>
      <c r="K318" t="e">
        <f>VLOOKUP(A318,'Cacao Nacional'!B:D,3,0)</f>
        <v>#N/A</v>
      </c>
      <c r="L318" s="22" t="str">
        <f t="shared" si="27"/>
        <v>Abril</v>
      </c>
      <c r="M318" s="22" t="str">
        <f t="shared" si="28"/>
        <v>2014</v>
      </c>
      <c r="N318" s="22" t="str">
        <f t="shared" si="29"/>
        <v>Abril de 2014</v>
      </c>
    </row>
    <row r="319" spans="1:14" x14ac:dyDescent="0.3">
      <c r="A319" s="1" t="s">
        <v>714</v>
      </c>
      <c r="B319" s="1" t="str">
        <f t="shared" si="24"/>
        <v>Abril 24 de 2014</v>
      </c>
      <c r="C319" s="1" t="s">
        <v>5265</v>
      </c>
      <c r="D319" s="2">
        <v>239.75</v>
      </c>
      <c r="E319" s="1" t="s">
        <v>5266</v>
      </c>
      <c r="F319" s="3">
        <v>0.31380753138075312</v>
      </c>
      <c r="G319" s="1" t="s">
        <v>430</v>
      </c>
      <c r="H319" s="10">
        <f t="shared" si="25"/>
        <v>4.7949999999999999</v>
      </c>
      <c r="I319" s="8">
        <f>VLOOKUP(B319,'TRM2'!C:D,2,0)</f>
        <v>1936.63</v>
      </c>
      <c r="J319" s="10">
        <f t="shared" si="26"/>
        <v>9286.1408499999998</v>
      </c>
      <c r="K319" t="e">
        <f>VLOOKUP(A319,'Cacao Nacional'!B:D,3,0)</f>
        <v>#N/A</v>
      </c>
      <c r="L319" s="22" t="str">
        <f t="shared" si="27"/>
        <v>Abril</v>
      </c>
      <c r="M319" s="22" t="str">
        <f t="shared" si="28"/>
        <v>2014</v>
      </c>
      <c r="N319" s="22" t="str">
        <f t="shared" si="29"/>
        <v>Abril de 2014</v>
      </c>
    </row>
    <row r="320" spans="1:14" x14ac:dyDescent="0.3">
      <c r="A320" s="1" t="s">
        <v>715</v>
      </c>
      <c r="B320" s="1" t="str">
        <f t="shared" si="24"/>
        <v>Abril 25 de 2014</v>
      </c>
      <c r="C320" s="1" t="s">
        <v>5265</v>
      </c>
      <c r="D320" s="2">
        <v>232</v>
      </c>
      <c r="E320" s="1" t="s">
        <v>5266</v>
      </c>
      <c r="F320" s="3">
        <v>-3.2325338894681961</v>
      </c>
      <c r="G320" s="1" t="s">
        <v>430</v>
      </c>
      <c r="H320" s="10">
        <f t="shared" si="25"/>
        <v>4.6399999999999997</v>
      </c>
      <c r="I320" s="8">
        <f>VLOOKUP(B320,'TRM2'!C:D,2,0)</f>
        <v>1936.07</v>
      </c>
      <c r="J320" s="10">
        <f t="shared" si="26"/>
        <v>8983.3647999999994</v>
      </c>
      <c r="K320" t="e">
        <f>VLOOKUP(A320,'Cacao Nacional'!B:D,3,0)</f>
        <v>#N/A</v>
      </c>
      <c r="L320" s="22" t="str">
        <f t="shared" si="27"/>
        <v>Abril</v>
      </c>
      <c r="M320" s="22" t="str">
        <f t="shared" si="28"/>
        <v>2014</v>
      </c>
      <c r="N320" s="22" t="str">
        <f t="shared" si="29"/>
        <v>Abril de 2014</v>
      </c>
    </row>
    <row r="321" spans="1:14" x14ac:dyDescent="0.3">
      <c r="A321" s="1" t="s">
        <v>50</v>
      </c>
      <c r="B321" s="1" t="str">
        <f t="shared" si="24"/>
        <v>Abril 28 de 2014</v>
      </c>
      <c r="C321" s="1" t="s">
        <v>5265</v>
      </c>
      <c r="D321" s="2">
        <v>227.25</v>
      </c>
      <c r="E321" s="1" t="s">
        <v>5266</v>
      </c>
      <c r="F321" s="3">
        <v>-2.0474137931034484</v>
      </c>
      <c r="G321" s="1" t="s">
        <v>430</v>
      </c>
      <c r="H321" s="10">
        <f t="shared" si="25"/>
        <v>4.5449999999999999</v>
      </c>
      <c r="I321" s="8">
        <f>VLOOKUP(B321,'TRM2'!C:D,2,0)</f>
        <v>1942.37</v>
      </c>
      <c r="J321" s="10">
        <f t="shared" si="26"/>
        <v>8828.0716499999999</v>
      </c>
      <c r="K321">
        <f>VLOOKUP(A321,'Cacao Nacional'!B:D,3,0)</f>
        <v>5425</v>
      </c>
      <c r="L321" s="22" t="str">
        <f t="shared" si="27"/>
        <v>Abril</v>
      </c>
      <c r="M321" s="22" t="str">
        <f t="shared" si="28"/>
        <v>2014</v>
      </c>
      <c r="N321" s="22" t="str">
        <f t="shared" si="29"/>
        <v>Abril de 2014</v>
      </c>
    </row>
    <row r="322" spans="1:14" x14ac:dyDescent="0.3">
      <c r="A322" s="1" t="s">
        <v>716</v>
      </c>
      <c r="B322" s="1" t="str">
        <f t="shared" si="24"/>
        <v>Abril 29 de 2014</v>
      </c>
      <c r="C322" s="1" t="s">
        <v>5265</v>
      </c>
      <c r="D322" s="2">
        <v>237</v>
      </c>
      <c r="E322" s="1" t="s">
        <v>5266</v>
      </c>
      <c r="F322" s="3">
        <v>4.2904290429042904</v>
      </c>
      <c r="G322" s="1" t="s">
        <v>430</v>
      </c>
      <c r="H322" s="10">
        <f t="shared" si="25"/>
        <v>4.74</v>
      </c>
      <c r="I322" s="8">
        <f>VLOOKUP(B322,'TRM2'!C:D,2,0)</f>
        <v>1936.13</v>
      </c>
      <c r="J322" s="10">
        <f t="shared" si="26"/>
        <v>9177.2562000000016</v>
      </c>
      <c r="K322" t="e">
        <f>VLOOKUP(A322,'Cacao Nacional'!B:D,3,0)</f>
        <v>#N/A</v>
      </c>
      <c r="L322" s="22" t="str">
        <f t="shared" si="27"/>
        <v>Abril</v>
      </c>
      <c r="M322" s="22" t="str">
        <f t="shared" si="28"/>
        <v>2014</v>
      </c>
      <c r="N322" s="22" t="str">
        <f t="shared" si="29"/>
        <v>Abril de 2014</v>
      </c>
    </row>
    <row r="323" spans="1:14" x14ac:dyDescent="0.3">
      <c r="A323" s="1" t="s">
        <v>717</v>
      </c>
      <c r="B323" s="1" t="str">
        <f t="shared" ref="B323:B386" si="30">MID(A323,FIND(",",A323,1)+2,LEN(A323)-FIND(",",A323,1))</f>
        <v>Abril 30 de 2014</v>
      </c>
      <c r="C323" s="1" t="s">
        <v>5265</v>
      </c>
      <c r="D323" s="2">
        <v>231.75</v>
      </c>
      <c r="E323" s="1" t="s">
        <v>5266</v>
      </c>
      <c r="F323" s="3">
        <v>-2.2151898734177213</v>
      </c>
      <c r="G323" s="1" t="s">
        <v>430</v>
      </c>
      <c r="H323" s="10">
        <f t="shared" ref="H323:H386" si="31">D323*2/100</f>
        <v>4.6349999999999998</v>
      </c>
      <c r="I323" s="8">
        <f>VLOOKUP(B323,'TRM2'!C:D,2,0)</f>
        <v>1935.14</v>
      </c>
      <c r="J323" s="10">
        <f t="shared" ref="J323:J386" si="32">H323*I323</f>
        <v>8969.3739000000005</v>
      </c>
      <c r="K323" t="e">
        <f>VLOOKUP(A323,'Cacao Nacional'!B:D,3,0)</f>
        <v>#N/A</v>
      </c>
      <c r="L323" s="22" t="str">
        <f t="shared" ref="L323:L386" si="33">MID(A323,FIND(" ",A323,1)+1,FIND(" ",A323,FIND(" ",A323,1)+1)-FIND(" ",A323,1)-1)</f>
        <v>Abril</v>
      </c>
      <c r="M323" s="22" t="str">
        <f t="shared" ref="M323:M386" si="34">RIGHT(A323,4)</f>
        <v>2014</v>
      </c>
      <c r="N323" s="22" t="str">
        <f t="shared" ref="N323:N386" si="35">_xlfn.CONCAT(L323," de ",M323)</f>
        <v>Abril de 2014</v>
      </c>
    </row>
    <row r="324" spans="1:14" x14ac:dyDescent="0.3">
      <c r="A324" s="1" t="s">
        <v>718</v>
      </c>
      <c r="B324" s="1" t="str">
        <f t="shared" si="30"/>
        <v>Mayo 1 de 2014</v>
      </c>
      <c r="C324" s="1" t="s">
        <v>5265</v>
      </c>
      <c r="D324" s="2">
        <v>230</v>
      </c>
      <c r="E324" s="1" t="s">
        <v>5266</v>
      </c>
      <c r="F324" s="3">
        <v>-0.75512405609492994</v>
      </c>
      <c r="G324" s="1" t="s">
        <v>430</v>
      </c>
      <c r="H324" s="10">
        <f t="shared" si="31"/>
        <v>4.5999999999999996</v>
      </c>
      <c r="I324" s="8">
        <f>VLOOKUP(B324,'TRM2'!C:D,2,0)</f>
        <v>1933.46</v>
      </c>
      <c r="J324" s="10">
        <f t="shared" si="32"/>
        <v>8893.9159999999993</v>
      </c>
      <c r="K324" t="e">
        <f>VLOOKUP(A324,'Cacao Nacional'!B:D,3,0)</f>
        <v>#N/A</v>
      </c>
      <c r="L324" s="22" t="str">
        <f t="shared" si="33"/>
        <v>Mayo</v>
      </c>
      <c r="M324" s="22" t="str">
        <f t="shared" si="34"/>
        <v>2014</v>
      </c>
      <c r="N324" s="22" t="str">
        <f t="shared" si="35"/>
        <v>Mayo de 2014</v>
      </c>
    </row>
    <row r="325" spans="1:14" x14ac:dyDescent="0.3">
      <c r="A325" s="1" t="s">
        <v>719</v>
      </c>
      <c r="B325" s="1" t="str">
        <f t="shared" si="30"/>
        <v>Mayo 2 de 2014</v>
      </c>
      <c r="C325" s="1" t="s">
        <v>5265</v>
      </c>
      <c r="D325" s="2">
        <v>229</v>
      </c>
      <c r="E325" s="1" t="s">
        <v>5266</v>
      </c>
      <c r="F325" s="3">
        <v>-0.43478260869565216</v>
      </c>
      <c r="G325" s="1" t="s">
        <v>430</v>
      </c>
      <c r="H325" s="10">
        <f t="shared" si="31"/>
        <v>4.58</v>
      </c>
      <c r="I325" s="8">
        <f>VLOOKUP(B325,'TRM2'!C:D,2,0)</f>
        <v>1933.46</v>
      </c>
      <c r="J325" s="10">
        <f t="shared" si="32"/>
        <v>8855.2468000000008</v>
      </c>
      <c r="K325" t="e">
        <f>VLOOKUP(A325,'Cacao Nacional'!B:D,3,0)</f>
        <v>#N/A</v>
      </c>
      <c r="L325" s="22" t="str">
        <f t="shared" si="33"/>
        <v>Mayo</v>
      </c>
      <c r="M325" s="22" t="str">
        <f t="shared" si="34"/>
        <v>2014</v>
      </c>
      <c r="N325" s="22" t="str">
        <f t="shared" si="35"/>
        <v>Mayo de 2014</v>
      </c>
    </row>
    <row r="326" spans="1:14" x14ac:dyDescent="0.3">
      <c r="A326" s="1" t="s">
        <v>51</v>
      </c>
      <c r="B326" s="1" t="str">
        <f t="shared" si="30"/>
        <v>Mayo 5 de 2014</v>
      </c>
      <c r="C326" s="1" t="s">
        <v>5265</v>
      </c>
      <c r="D326" s="2">
        <v>231</v>
      </c>
      <c r="E326" s="1" t="s">
        <v>5266</v>
      </c>
      <c r="F326" s="3">
        <v>0.87336244541484709</v>
      </c>
      <c r="G326" s="1" t="s">
        <v>430</v>
      </c>
      <c r="H326" s="10">
        <f t="shared" si="31"/>
        <v>4.62</v>
      </c>
      <c r="I326" s="8">
        <f>VLOOKUP(B326,'TRM2'!C:D,2,0)</f>
        <v>1926.3</v>
      </c>
      <c r="J326" s="10">
        <f t="shared" si="32"/>
        <v>8899.5059999999994</v>
      </c>
      <c r="K326">
        <f>VLOOKUP(A326,'Cacao Nacional'!B:D,3,0)</f>
        <v>5425</v>
      </c>
      <c r="L326" s="22" t="str">
        <f t="shared" si="33"/>
        <v>Mayo</v>
      </c>
      <c r="M326" s="22" t="str">
        <f t="shared" si="34"/>
        <v>2014</v>
      </c>
      <c r="N326" s="22" t="str">
        <f t="shared" si="35"/>
        <v>Mayo de 2014</v>
      </c>
    </row>
    <row r="327" spans="1:14" x14ac:dyDescent="0.3">
      <c r="A327" s="1" t="s">
        <v>720</v>
      </c>
      <c r="B327" s="1" t="str">
        <f t="shared" si="30"/>
        <v>Mayo 6 de 2014</v>
      </c>
      <c r="C327" s="1" t="s">
        <v>5265</v>
      </c>
      <c r="D327" s="2">
        <v>228</v>
      </c>
      <c r="E327" s="1" t="s">
        <v>5266</v>
      </c>
      <c r="F327" s="3">
        <v>-1.2987012987012987</v>
      </c>
      <c r="G327" s="1" t="s">
        <v>430</v>
      </c>
      <c r="H327" s="10">
        <f t="shared" si="31"/>
        <v>4.5599999999999996</v>
      </c>
      <c r="I327" s="8">
        <f>VLOOKUP(B327,'TRM2'!C:D,2,0)</f>
        <v>1923.07</v>
      </c>
      <c r="J327" s="10">
        <f t="shared" si="32"/>
        <v>8769.1991999999991</v>
      </c>
      <c r="K327" t="e">
        <f>VLOOKUP(A327,'Cacao Nacional'!B:D,3,0)</f>
        <v>#N/A</v>
      </c>
      <c r="L327" s="22" t="str">
        <f t="shared" si="33"/>
        <v>Mayo</v>
      </c>
      <c r="M327" s="22" t="str">
        <f t="shared" si="34"/>
        <v>2014</v>
      </c>
      <c r="N327" s="22" t="str">
        <f t="shared" si="35"/>
        <v>Mayo de 2014</v>
      </c>
    </row>
    <row r="328" spans="1:14" x14ac:dyDescent="0.3">
      <c r="A328" s="1" t="s">
        <v>721</v>
      </c>
      <c r="B328" s="1" t="str">
        <f t="shared" si="30"/>
        <v>Mayo 7 de 2014</v>
      </c>
      <c r="C328" s="1" t="s">
        <v>5265</v>
      </c>
      <c r="D328" s="2">
        <v>226.75</v>
      </c>
      <c r="E328" s="1" t="s">
        <v>5266</v>
      </c>
      <c r="F328" s="3">
        <v>-0.54824561403508765</v>
      </c>
      <c r="G328" s="1" t="s">
        <v>430</v>
      </c>
      <c r="H328" s="10">
        <f t="shared" si="31"/>
        <v>4.5350000000000001</v>
      </c>
      <c r="I328" s="8">
        <f>VLOOKUP(B328,'TRM2'!C:D,2,0)</f>
        <v>1918.2</v>
      </c>
      <c r="J328" s="10">
        <f t="shared" si="32"/>
        <v>8699.0370000000003</v>
      </c>
      <c r="K328" t="e">
        <f>VLOOKUP(A328,'Cacao Nacional'!B:D,3,0)</f>
        <v>#N/A</v>
      </c>
      <c r="L328" s="22" t="str">
        <f t="shared" si="33"/>
        <v>Mayo</v>
      </c>
      <c r="M328" s="22" t="str">
        <f t="shared" si="34"/>
        <v>2014</v>
      </c>
      <c r="N328" s="22" t="str">
        <f t="shared" si="35"/>
        <v>Mayo de 2014</v>
      </c>
    </row>
    <row r="329" spans="1:14" x14ac:dyDescent="0.3">
      <c r="A329" s="1" t="s">
        <v>722</v>
      </c>
      <c r="B329" s="1" t="str">
        <f t="shared" si="30"/>
        <v>Mayo 8 de 2014</v>
      </c>
      <c r="C329" s="1" t="s">
        <v>5265</v>
      </c>
      <c r="D329" s="2">
        <v>221.25</v>
      </c>
      <c r="E329" s="1" t="s">
        <v>5266</v>
      </c>
      <c r="F329" s="3">
        <v>-2.4255788313120177</v>
      </c>
      <c r="G329" s="1" t="s">
        <v>430</v>
      </c>
      <c r="H329" s="10">
        <f t="shared" si="31"/>
        <v>4.4249999999999998</v>
      </c>
      <c r="I329" s="8">
        <f>VLOOKUP(B329,'TRM2'!C:D,2,0)</f>
        <v>1912.97</v>
      </c>
      <c r="J329" s="10">
        <f t="shared" si="32"/>
        <v>8464.892249999999</v>
      </c>
      <c r="K329" t="e">
        <f>VLOOKUP(A329,'Cacao Nacional'!B:D,3,0)</f>
        <v>#N/A</v>
      </c>
      <c r="L329" s="22" t="str">
        <f t="shared" si="33"/>
        <v>Mayo</v>
      </c>
      <c r="M329" s="22" t="str">
        <f t="shared" si="34"/>
        <v>2014</v>
      </c>
      <c r="N329" s="22" t="str">
        <f t="shared" si="35"/>
        <v>Mayo de 2014</v>
      </c>
    </row>
    <row r="330" spans="1:14" x14ac:dyDescent="0.3">
      <c r="A330" s="1" t="s">
        <v>723</v>
      </c>
      <c r="B330" s="1" t="str">
        <f t="shared" si="30"/>
        <v>Mayo 9 de 2014</v>
      </c>
      <c r="C330" s="1" t="s">
        <v>5265</v>
      </c>
      <c r="D330" s="2">
        <v>208.75</v>
      </c>
      <c r="E330" s="1" t="s">
        <v>5266</v>
      </c>
      <c r="F330" s="3">
        <v>-5.6497175141242941</v>
      </c>
      <c r="G330" s="1" t="s">
        <v>430</v>
      </c>
      <c r="H330" s="10">
        <f t="shared" si="31"/>
        <v>4.1749999999999998</v>
      </c>
      <c r="I330" s="8">
        <f>VLOOKUP(B330,'TRM2'!C:D,2,0)</f>
        <v>1902.15</v>
      </c>
      <c r="J330" s="10">
        <f t="shared" si="32"/>
        <v>7941.4762499999997</v>
      </c>
      <c r="K330" t="e">
        <f>VLOOKUP(A330,'Cacao Nacional'!B:D,3,0)</f>
        <v>#N/A</v>
      </c>
      <c r="L330" s="22" t="str">
        <f t="shared" si="33"/>
        <v>Mayo</v>
      </c>
      <c r="M330" s="22" t="str">
        <f t="shared" si="34"/>
        <v>2014</v>
      </c>
      <c r="N330" s="22" t="str">
        <f t="shared" si="35"/>
        <v>Mayo de 2014</v>
      </c>
    </row>
    <row r="331" spans="1:14" x14ac:dyDescent="0.3">
      <c r="A331" s="1" t="s">
        <v>52</v>
      </c>
      <c r="B331" s="1" t="str">
        <f t="shared" si="30"/>
        <v>Mayo 12 de 2014</v>
      </c>
      <c r="C331" s="1" t="s">
        <v>5265</v>
      </c>
      <c r="D331" s="2">
        <v>213</v>
      </c>
      <c r="E331" s="1" t="s">
        <v>5266</v>
      </c>
      <c r="F331" s="3">
        <v>2.0359281437125749</v>
      </c>
      <c r="G331" s="1" t="s">
        <v>430</v>
      </c>
      <c r="H331" s="10">
        <f t="shared" si="31"/>
        <v>4.26</v>
      </c>
      <c r="I331" s="8">
        <f>VLOOKUP(B331,'TRM2'!C:D,2,0)</f>
        <v>1901.51</v>
      </c>
      <c r="J331" s="10">
        <f t="shared" si="32"/>
        <v>8100.4325999999992</v>
      </c>
      <c r="K331">
        <f>VLOOKUP(A331,'Cacao Nacional'!B:D,3,0)</f>
        <v>5325</v>
      </c>
      <c r="L331" s="22" t="str">
        <f t="shared" si="33"/>
        <v>Mayo</v>
      </c>
      <c r="M331" s="22" t="str">
        <f t="shared" si="34"/>
        <v>2014</v>
      </c>
      <c r="N331" s="22" t="str">
        <f t="shared" si="35"/>
        <v>Mayo de 2014</v>
      </c>
    </row>
    <row r="332" spans="1:14" x14ac:dyDescent="0.3">
      <c r="A332" s="1" t="s">
        <v>724</v>
      </c>
      <c r="B332" s="1" t="str">
        <f t="shared" si="30"/>
        <v>Mayo 13 de 2014</v>
      </c>
      <c r="C332" s="1" t="s">
        <v>5265</v>
      </c>
      <c r="D332" s="2">
        <v>210.75</v>
      </c>
      <c r="E332" s="1" t="s">
        <v>5266</v>
      </c>
      <c r="F332" s="3">
        <v>-1.056338028169014</v>
      </c>
      <c r="G332" s="1" t="s">
        <v>430</v>
      </c>
      <c r="H332" s="10">
        <f t="shared" si="31"/>
        <v>4.2149999999999999</v>
      </c>
      <c r="I332" s="8">
        <f>VLOOKUP(B332,'TRM2'!C:D,2,0)</f>
        <v>1904.85</v>
      </c>
      <c r="J332" s="10">
        <f t="shared" si="32"/>
        <v>8028.9427499999993</v>
      </c>
      <c r="K332" t="e">
        <f>VLOOKUP(A332,'Cacao Nacional'!B:D,3,0)</f>
        <v>#N/A</v>
      </c>
      <c r="L332" s="22" t="str">
        <f t="shared" si="33"/>
        <v>Mayo</v>
      </c>
      <c r="M332" s="22" t="str">
        <f t="shared" si="34"/>
        <v>2014</v>
      </c>
      <c r="N332" s="22" t="str">
        <f t="shared" si="35"/>
        <v>Mayo de 2014</v>
      </c>
    </row>
    <row r="333" spans="1:14" x14ac:dyDescent="0.3">
      <c r="A333" s="1" t="s">
        <v>725</v>
      </c>
      <c r="B333" s="1" t="str">
        <f t="shared" si="30"/>
        <v>Mayo 14 de 2014</v>
      </c>
      <c r="C333" s="1" t="s">
        <v>5265</v>
      </c>
      <c r="D333" s="2">
        <v>208</v>
      </c>
      <c r="E333" s="1" t="s">
        <v>5266</v>
      </c>
      <c r="F333" s="3">
        <v>-1.3048635824436536</v>
      </c>
      <c r="G333" s="1" t="s">
        <v>430</v>
      </c>
      <c r="H333" s="10">
        <f t="shared" si="31"/>
        <v>4.16</v>
      </c>
      <c r="I333" s="8">
        <f>VLOOKUP(B333,'TRM2'!C:D,2,0)</f>
        <v>1919.7</v>
      </c>
      <c r="J333" s="10">
        <f t="shared" si="32"/>
        <v>7985.9520000000002</v>
      </c>
      <c r="K333" t="e">
        <f>VLOOKUP(A333,'Cacao Nacional'!B:D,3,0)</f>
        <v>#N/A</v>
      </c>
      <c r="L333" s="22" t="str">
        <f t="shared" si="33"/>
        <v>Mayo</v>
      </c>
      <c r="M333" s="22" t="str">
        <f t="shared" si="34"/>
        <v>2014</v>
      </c>
      <c r="N333" s="22" t="str">
        <f t="shared" si="35"/>
        <v>Mayo de 2014</v>
      </c>
    </row>
    <row r="334" spans="1:14" x14ac:dyDescent="0.3">
      <c r="A334" s="1" t="s">
        <v>726</v>
      </c>
      <c r="B334" s="1" t="str">
        <f t="shared" si="30"/>
        <v>Mayo 15 de 2014</v>
      </c>
      <c r="C334" s="1" t="s">
        <v>5265</v>
      </c>
      <c r="D334" s="2">
        <v>220.5</v>
      </c>
      <c r="E334" s="1" t="s">
        <v>5266</v>
      </c>
      <c r="F334" s="3">
        <v>6.009615384615385</v>
      </c>
      <c r="G334" s="1" t="s">
        <v>430</v>
      </c>
      <c r="H334" s="10">
        <f t="shared" si="31"/>
        <v>4.41</v>
      </c>
      <c r="I334" s="8">
        <f>VLOOKUP(B334,'TRM2'!C:D,2,0)</f>
        <v>1925.31</v>
      </c>
      <c r="J334" s="10">
        <f t="shared" si="32"/>
        <v>8490.6170999999995</v>
      </c>
      <c r="K334" t="e">
        <f>VLOOKUP(A334,'Cacao Nacional'!B:D,3,0)</f>
        <v>#N/A</v>
      </c>
      <c r="L334" s="22" t="str">
        <f t="shared" si="33"/>
        <v>Mayo</v>
      </c>
      <c r="M334" s="22" t="str">
        <f t="shared" si="34"/>
        <v>2014</v>
      </c>
      <c r="N334" s="22" t="str">
        <f t="shared" si="35"/>
        <v>Mayo de 2014</v>
      </c>
    </row>
    <row r="335" spans="1:14" x14ac:dyDescent="0.3">
      <c r="A335" s="1" t="s">
        <v>727</v>
      </c>
      <c r="B335" s="1" t="str">
        <f t="shared" si="30"/>
        <v>Mayo 16 de 2014</v>
      </c>
      <c r="C335" s="1" t="s">
        <v>5265</v>
      </c>
      <c r="D335" s="2">
        <v>209.75</v>
      </c>
      <c r="E335" s="1" t="s">
        <v>5266</v>
      </c>
      <c r="F335" s="3">
        <v>-4.8752834467120181</v>
      </c>
      <c r="G335" s="1" t="s">
        <v>430</v>
      </c>
      <c r="H335" s="10">
        <f t="shared" si="31"/>
        <v>4.1950000000000003</v>
      </c>
      <c r="I335" s="8">
        <f>VLOOKUP(B335,'TRM2'!C:D,2,0)</f>
        <v>1927.8</v>
      </c>
      <c r="J335" s="10">
        <f t="shared" si="32"/>
        <v>8087.1210000000001</v>
      </c>
      <c r="K335" t="e">
        <f>VLOOKUP(A335,'Cacao Nacional'!B:D,3,0)</f>
        <v>#N/A</v>
      </c>
      <c r="L335" s="22" t="str">
        <f t="shared" si="33"/>
        <v>Mayo</v>
      </c>
      <c r="M335" s="22" t="str">
        <f t="shared" si="34"/>
        <v>2014</v>
      </c>
      <c r="N335" s="22" t="str">
        <f t="shared" si="35"/>
        <v>Mayo de 2014</v>
      </c>
    </row>
    <row r="336" spans="1:14" x14ac:dyDescent="0.3">
      <c r="A336" s="1" t="s">
        <v>53</v>
      </c>
      <c r="B336" s="1" t="str">
        <f t="shared" si="30"/>
        <v>Mayo 19 de 2014</v>
      </c>
      <c r="C336" s="1" t="s">
        <v>5265</v>
      </c>
      <c r="D336" s="2">
        <v>207.25</v>
      </c>
      <c r="E336" s="1" t="s">
        <v>5266</v>
      </c>
      <c r="F336" s="3">
        <v>-1.1918951132300357</v>
      </c>
      <c r="G336" s="1" t="s">
        <v>430</v>
      </c>
      <c r="H336" s="10">
        <f t="shared" si="31"/>
        <v>4.1449999999999996</v>
      </c>
      <c r="I336" s="8">
        <f>VLOOKUP(B336,'TRM2'!C:D,2,0)</f>
        <v>1925.41</v>
      </c>
      <c r="J336" s="10">
        <f t="shared" si="32"/>
        <v>7980.8244499999992</v>
      </c>
      <c r="K336">
        <f>VLOOKUP(A336,'Cacao Nacional'!B:D,3,0)</f>
        <v>5200</v>
      </c>
      <c r="L336" s="22" t="str">
        <f t="shared" si="33"/>
        <v>Mayo</v>
      </c>
      <c r="M336" s="22" t="str">
        <f t="shared" si="34"/>
        <v>2014</v>
      </c>
      <c r="N336" s="22" t="str">
        <f t="shared" si="35"/>
        <v>Mayo de 2014</v>
      </c>
    </row>
    <row r="337" spans="1:14" x14ac:dyDescent="0.3">
      <c r="A337" s="1" t="s">
        <v>728</v>
      </c>
      <c r="B337" s="1" t="str">
        <f t="shared" si="30"/>
        <v>Mayo 20 de 2014</v>
      </c>
      <c r="C337" s="1" t="s">
        <v>5265</v>
      </c>
      <c r="D337" s="2">
        <v>209.5</v>
      </c>
      <c r="E337" s="1" t="s">
        <v>5266</v>
      </c>
      <c r="F337" s="3">
        <v>1.0856453558504222</v>
      </c>
      <c r="G337" s="1" t="s">
        <v>430</v>
      </c>
      <c r="H337" s="10">
        <f t="shared" si="31"/>
        <v>4.1900000000000004</v>
      </c>
      <c r="I337" s="8">
        <f>VLOOKUP(B337,'TRM2'!C:D,2,0)</f>
        <v>1921.16</v>
      </c>
      <c r="J337" s="10">
        <f t="shared" si="32"/>
        <v>8049.6604000000007</v>
      </c>
      <c r="K337" t="e">
        <f>VLOOKUP(A337,'Cacao Nacional'!B:D,3,0)</f>
        <v>#N/A</v>
      </c>
      <c r="L337" s="22" t="str">
        <f t="shared" si="33"/>
        <v>Mayo</v>
      </c>
      <c r="M337" s="22" t="str">
        <f t="shared" si="34"/>
        <v>2014</v>
      </c>
      <c r="N337" s="22" t="str">
        <f t="shared" si="35"/>
        <v>Mayo de 2014</v>
      </c>
    </row>
    <row r="338" spans="1:14" x14ac:dyDescent="0.3">
      <c r="A338" s="1" t="s">
        <v>729</v>
      </c>
      <c r="B338" s="1" t="str">
        <f t="shared" si="30"/>
        <v>Mayo 21 de 2014</v>
      </c>
      <c r="C338" s="1" t="s">
        <v>5265</v>
      </c>
      <c r="D338" s="2">
        <v>205.25</v>
      </c>
      <c r="E338" s="1" t="s">
        <v>5266</v>
      </c>
      <c r="F338" s="3">
        <v>-2.028639618138425</v>
      </c>
      <c r="G338" s="1" t="s">
        <v>430</v>
      </c>
      <c r="H338" s="10">
        <f t="shared" si="31"/>
        <v>4.1050000000000004</v>
      </c>
      <c r="I338" s="8">
        <f>VLOOKUP(B338,'TRM2'!C:D,2,0)</f>
        <v>1920.41</v>
      </c>
      <c r="J338" s="10">
        <f t="shared" si="32"/>
        <v>7883.2830500000009</v>
      </c>
      <c r="K338" t="e">
        <f>VLOOKUP(A338,'Cacao Nacional'!B:D,3,0)</f>
        <v>#N/A</v>
      </c>
      <c r="L338" s="22" t="str">
        <f t="shared" si="33"/>
        <v>Mayo</v>
      </c>
      <c r="M338" s="22" t="str">
        <f t="shared" si="34"/>
        <v>2014</v>
      </c>
      <c r="N338" s="22" t="str">
        <f t="shared" si="35"/>
        <v>Mayo de 2014</v>
      </c>
    </row>
    <row r="339" spans="1:14" x14ac:dyDescent="0.3">
      <c r="A339" s="1" t="s">
        <v>730</v>
      </c>
      <c r="B339" s="1" t="str">
        <f t="shared" si="30"/>
        <v>Mayo 22 de 2014</v>
      </c>
      <c r="C339" s="1" t="s">
        <v>5265</v>
      </c>
      <c r="D339" s="2">
        <v>206</v>
      </c>
      <c r="E339" s="1" t="s">
        <v>5266</v>
      </c>
      <c r="F339" s="3">
        <v>0.36540803897685747</v>
      </c>
      <c r="G339" s="1" t="s">
        <v>430</v>
      </c>
      <c r="H339" s="10">
        <f t="shared" si="31"/>
        <v>4.12</v>
      </c>
      <c r="I339" s="8">
        <f>VLOOKUP(B339,'TRM2'!C:D,2,0)</f>
        <v>1905.8</v>
      </c>
      <c r="J339" s="10">
        <f t="shared" si="32"/>
        <v>7851.8959999999997</v>
      </c>
      <c r="K339" t="e">
        <f>VLOOKUP(A339,'Cacao Nacional'!B:D,3,0)</f>
        <v>#N/A</v>
      </c>
      <c r="L339" s="22" t="str">
        <f t="shared" si="33"/>
        <v>Mayo</v>
      </c>
      <c r="M339" s="22" t="str">
        <f t="shared" si="34"/>
        <v>2014</v>
      </c>
      <c r="N339" s="22" t="str">
        <f t="shared" si="35"/>
        <v>Mayo de 2014</v>
      </c>
    </row>
    <row r="340" spans="1:14" x14ac:dyDescent="0.3">
      <c r="A340" s="1" t="s">
        <v>731</v>
      </c>
      <c r="B340" s="1" t="str">
        <f t="shared" si="30"/>
        <v>Mayo 23 de 2014</v>
      </c>
      <c r="C340" s="1" t="s">
        <v>5265</v>
      </c>
      <c r="D340" s="2">
        <v>206</v>
      </c>
      <c r="E340" s="1" t="s">
        <v>5266</v>
      </c>
      <c r="F340" s="3">
        <v>0</v>
      </c>
      <c r="G340" s="1" t="s">
        <v>430</v>
      </c>
      <c r="H340" s="10">
        <f t="shared" si="31"/>
        <v>4.12</v>
      </c>
      <c r="I340" s="8">
        <f>VLOOKUP(B340,'TRM2'!C:D,2,0)</f>
        <v>1905.8</v>
      </c>
      <c r="J340" s="10">
        <f t="shared" si="32"/>
        <v>7851.8959999999997</v>
      </c>
      <c r="K340" t="e">
        <f>VLOOKUP(A340,'Cacao Nacional'!B:D,3,0)</f>
        <v>#N/A</v>
      </c>
      <c r="L340" s="22" t="str">
        <f t="shared" si="33"/>
        <v>Mayo</v>
      </c>
      <c r="M340" s="22" t="str">
        <f t="shared" si="34"/>
        <v>2014</v>
      </c>
      <c r="N340" s="22" t="str">
        <f t="shared" si="35"/>
        <v>Mayo de 2014</v>
      </c>
    </row>
    <row r="341" spans="1:14" x14ac:dyDescent="0.3">
      <c r="A341" s="1" t="s">
        <v>54</v>
      </c>
      <c r="B341" s="1" t="str">
        <f t="shared" si="30"/>
        <v>Mayo 26 de 2014</v>
      </c>
      <c r="C341" s="1" t="s">
        <v>5265</v>
      </c>
      <c r="D341" s="2">
        <v>206</v>
      </c>
      <c r="E341" s="1" t="s">
        <v>5266</v>
      </c>
      <c r="F341" s="3">
        <v>0</v>
      </c>
      <c r="G341" s="1" t="s">
        <v>430</v>
      </c>
      <c r="H341" s="10">
        <f t="shared" si="31"/>
        <v>4.12</v>
      </c>
      <c r="I341" s="8">
        <f>VLOOKUP(B341,'TRM2'!C:D,2,0)</f>
        <v>1905.53</v>
      </c>
      <c r="J341" s="10">
        <f t="shared" si="32"/>
        <v>7850.7835999999998</v>
      </c>
      <c r="K341">
        <f>VLOOKUP(A341,'Cacao Nacional'!B:D,3,0)</f>
        <v>5100</v>
      </c>
      <c r="L341" s="22" t="str">
        <f t="shared" si="33"/>
        <v>Mayo</v>
      </c>
      <c r="M341" s="22" t="str">
        <f t="shared" si="34"/>
        <v>2014</v>
      </c>
      <c r="N341" s="22" t="str">
        <f t="shared" si="35"/>
        <v>Mayo de 2014</v>
      </c>
    </row>
    <row r="342" spans="1:14" x14ac:dyDescent="0.3">
      <c r="A342" s="1" t="s">
        <v>732</v>
      </c>
      <c r="B342" s="1" t="str">
        <f t="shared" si="30"/>
        <v>Mayo 27 de 2014</v>
      </c>
      <c r="C342" s="1" t="s">
        <v>5265</v>
      </c>
      <c r="D342" s="2">
        <v>203</v>
      </c>
      <c r="E342" s="1" t="s">
        <v>5266</v>
      </c>
      <c r="F342" s="3">
        <v>-1.4563106796116505</v>
      </c>
      <c r="G342" s="1" t="s">
        <v>430</v>
      </c>
      <c r="H342" s="10">
        <f t="shared" si="31"/>
        <v>4.0599999999999996</v>
      </c>
      <c r="I342" s="8">
        <f>VLOOKUP(B342,'TRM2'!C:D,2,0)</f>
        <v>1905.53</v>
      </c>
      <c r="J342" s="10">
        <f t="shared" si="32"/>
        <v>7736.4517999999989</v>
      </c>
      <c r="K342" t="e">
        <f>VLOOKUP(A342,'Cacao Nacional'!B:D,3,0)</f>
        <v>#N/A</v>
      </c>
      <c r="L342" s="22" t="str">
        <f t="shared" si="33"/>
        <v>Mayo</v>
      </c>
      <c r="M342" s="22" t="str">
        <f t="shared" si="34"/>
        <v>2014</v>
      </c>
      <c r="N342" s="22" t="str">
        <f t="shared" si="35"/>
        <v>Mayo de 2014</v>
      </c>
    </row>
    <row r="343" spans="1:14" x14ac:dyDescent="0.3">
      <c r="A343" s="1" t="s">
        <v>733</v>
      </c>
      <c r="B343" s="1" t="str">
        <f t="shared" si="30"/>
        <v>Mayo 28 de 2014</v>
      </c>
      <c r="C343" s="1" t="s">
        <v>5265</v>
      </c>
      <c r="D343" s="2">
        <v>200</v>
      </c>
      <c r="E343" s="1" t="s">
        <v>5266</v>
      </c>
      <c r="F343" s="3">
        <v>-1.4778325123152709</v>
      </c>
      <c r="G343" s="1" t="s">
        <v>430</v>
      </c>
      <c r="H343" s="10">
        <f t="shared" si="31"/>
        <v>4</v>
      </c>
      <c r="I343" s="8">
        <f>VLOOKUP(B343,'TRM2'!C:D,2,0)</f>
        <v>1917.34</v>
      </c>
      <c r="J343" s="10">
        <f t="shared" si="32"/>
        <v>7669.36</v>
      </c>
      <c r="K343" t="e">
        <f>VLOOKUP(A343,'Cacao Nacional'!B:D,3,0)</f>
        <v>#N/A</v>
      </c>
      <c r="L343" s="22" t="str">
        <f t="shared" si="33"/>
        <v>Mayo</v>
      </c>
      <c r="M343" s="22" t="str">
        <f t="shared" si="34"/>
        <v>2014</v>
      </c>
      <c r="N343" s="22" t="str">
        <f t="shared" si="35"/>
        <v>Mayo de 2014</v>
      </c>
    </row>
    <row r="344" spans="1:14" x14ac:dyDescent="0.3">
      <c r="A344" s="1" t="s">
        <v>734</v>
      </c>
      <c r="B344" s="1" t="str">
        <f t="shared" si="30"/>
        <v>Mayo 29 de 2014</v>
      </c>
      <c r="C344" s="1" t="s">
        <v>5265</v>
      </c>
      <c r="D344" s="2">
        <v>205.75</v>
      </c>
      <c r="E344" s="1" t="s">
        <v>5266</v>
      </c>
      <c r="F344" s="3">
        <v>2.875</v>
      </c>
      <c r="G344" s="1" t="s">
        <v>430</v>
      </c>
      <c r="H344" s="10">
        <f t="shared" si="31"/>
        <v>4.1150000000000002</v>
      </c>
      <c r="I344" s="8">
        <f>VLOOKUP(B344,'TRM2'!C:D,2,0)</f>
        <v>1910.8</v>
      </c>
      <c r="J344" s="10">
        <f t="shared" si="32"/>
        <v>7862.942</v>
      </c>
      <c r="K344" t="e">
        <f>VLOOKUP(A344,'Cacao Nacional'!B:D,3,0)</f>
        <v>#N/A</v>
      </c>
      <c r="L344" s="22" t="str">
        <f t="shared" si="33"/>
        <v>Mayo</v>
      </c>
      <c r="M344" s="22" t="str">
        <f t="shared" si="34"/>
        <v>2014</v>
      </c>
      <c r="N344" s="22" t="str">
        <f t="shared" si="35"/>
        <v>Mayo de 2014</v>
      </c>
    </row>
    <row r="345" spans="1:14" x14ac:dyDescent="0.3">
      <c r="A345" s="1" t="s">
        <v>735</v>
      </c>
      <c r="B345" s="1" t="str">
        <f t="shared" si="30"/>
        <v>Mayo 30 de 2014</v>
      </c>
      <c r="C345" s="1" t="s">
        <v>5265</v>
      </c>
      <c r="D345" s="2">
        <v>197</v>
      </c>
      <c r="E345" s="1" t="s">
        <v>5266</v>
      </c>
      <c r="F345" s="3">
        <v>-4.2527339003645199</v>
      </c>
      <c r="G345" s="1" t="s">
        <v>430</v>
      </c>
      <c r="H345" s="10">
        <f t="shared" si="31"/>
        <v>3.94</v>
      </c>
      <c r="I345" s="8">
        <f>VLOOKUP(B345,'TRM2'!C:D,2,0)</f>
        <v>1905.96</v>
      </c>
      <c r="J345" s="10">
        <f t="shared" si="32"/>
        <v>7509.4823999999999</v>
      </c>
      <c r="K345" t="e">
        <f>VLOOKUP(A345,'Cacao Nacional'!B:D,3,0)</f>
        <v>#N/A</v>
      </c>
      <c r="L345" s="22" t="str">
        <f t="shared" si="33"/>
        <v>Mayo</v>
      </c>
      <c r="M345" s="22" t="str">
        <f t="shared" si="34"/>
        <v>2014</v>
      </c>
      <c r="N345" s="22" t="str">
        <f t="shared" si="35"/>
        <v>Mayo de 2014</v>
      </c>
    </row>
    <row r="346" spans="1:14" x14ac:dyDescent="0.3">
      <c r="A346" s="1" t="s">
        <v>736</v>
      </c>
      <c r="B346" s="1" t="str">
        <f t="shared" si="30"/>
        <v>Junio 3 de 2014</v>
      </c>
      <c r="C346" s="1" t="s">
        <v>5265</v>
      </c>
      <c r="D346" s="2">
        <v>196</v>
      </c>
      <c r="E346" s="1" t="s">
        <v>5266</v>
      </c>
      <c r="F346" s="3">
        <v>-0.50761421319796951</v>
      </c>
      <c r="G346" s="1" t="s">
        <v>430</v>
      </c>
      <c r="H346" s="10">
        <f t="shared" si="31"/>
        <v>3.92</v>
      </c>
      <c r="I346" s="8">
        <f>VLOOKUP(B346,'TRM2'!C:D,2,0)</f>
        <v>1900.64</v>
      </c>
      <c r="J346" s="10">
        <f t="shared" si="32"/>
        <v>7450.5088000000005</v>
      </c>
      <c r="K346" t="e">
        <f>VLOOKUP(A346,'Cacao Nacional'!B:D,3,0)</f>
        <v>#N/A</v>
      </c>
      <c r="L346" s="22" t="str">
        <f t="shared" si="33"/>
        <v>Junio</v>
      </c>
      <c r="M346" s="22" t="str">
        <f t="shared" si="34"/>
        <v>2014</v>
      </c>
      <c r="N346" s="22" t="str">
        <f t="shared" si="35"/>
        <v>Junio de 2014</v>
      </c>
    </row>
    <row r="347" spans="1:14" x14ac:dyDescent="0.3">
      <c r="A347" s="1" t="s">
        <v>737</v>
      </c>
      <c r="B347" s="1" t="str">
        <f t="shared" si="30"/>
        <v>Junio 4 de 2014</v>
      </c>
      <c r="C347" s="1" t="s">
        <v>5265</v>
      </c>
      <c r="D347" s="2">
        <v>195</v>
      </c>
      <c r="E347" s="1" t="s">
        <v>5266</v>
      </c>
      <c r="F347" s="3">
        <v>-0.51020408163265307</v>
      </c>
      <c r="G347" s="1" t="s">
        <v>430</v>
      </c>
      <c r="H347" s="10">
        <f t="shared" si="31"/>
        <v>3.9</v>
      </c>
      <c r="I347" s="8">
        <f>VLOOKUP(B347,'TRM2'!C:D,2,0)</f>
        <v>1899.74</v>
      </c>
      <c r="J347" s="10">
        <f t="shared" si="32"/>
        <v>7408.9859999999999</v>
      </c>
      <c r="K347" t="e">
        <f>VLOOKUP(A347,'Cacao Nacional'!B:D,3,0)</f>
        <v>#N/A</v>
      </c>
      <c r="L347" s="22" t="str">
        <f t="shared" si="33"/>
        <v>Junio</v>
      </c>
      <c r="M347" s="22" t="str">
        <f t="shared" si="34"/>
        <v>2014</v>
      </c>
      <c r="N347" s="22" t="str">
        <f t="shared" si="35"/>
        <v>Junio de 2014</v>
      </c>
    </row>
    <row r="348" spans="1:14" x14ac:dyDescent="0.3">
      <c r="A348" s="1" t="s">
        <v>738</v>
      </c>
      <c r="B348" s="1" t="str">
        <f t="shared" si="30"/>
        <v>Junio 5 de 2014</v>
      </c>
      <c r="C348" s="1" t="s">
        <v>5265</v>
      </c>
      <c r="D348" s="2">
        <v>195</v>
      </c>
      <c r="E348" s="1" t="s">
        <v>5266</v>
      </c>
      <c r="F348" s="3">
        <v>0</v>
      </c>
      <c r="G348" s="1" t="s">
        <v>430</v>
      </c>
      <c r="H348" s="10">
        <f t="shared" si="31"/>
        <v>3.9</v>
      </c>
      <c r="I348" s="8">
        <f>VLOOKUP(B348,'TRM2'!C:D,2,0)</f>
        <v>1897.7</v>
      </c>
      <c r="J348" s="10">
        <f t="shared" si="32"/>
        <v>7401.03</v>
      </c>
      <c r="K348" t="e">
        <f>VLOOKUP(A348,'Cacao Nacional'!B:D,3,0)</f>
        <v>#N/A</v>
      </c>
      <c r="L348" s="22" t="str">
        <f t="shared" si="33"/>
        <v>Junio</v>
      </c>
      <c r="M348" s="22" t="str">
        <f t="shared" si="34"/>
        <v>2014</v>
      </c>
      <c r="N348" s="22" t="str">
        <f t="shared" si="35"/>
        <v>Junio de 2014</v>
      </c>
    </row>
    <row r="349" spans="1:14" x14ac:dyDescent="0.3">
      <c r="A349" s="1" t="s">
        <v>739</v>
      </c>
      <c r="B349" s="1" t="str">
        <f t="shared" si="30"/>
        <v>Junio 6 de 2014</v>
      </c>
      <c r="C349" s="1" t="s">
        <v>5265</v>
      </c>
      <c r="D349" s="2">
        <v>196.25</v>
      </c>
      <c r="E349" s="1" t="s">
        <v>5266</v>
      </c>
      <c r="F349" s="3">
        <v>0.64102564102564097</v>
      </c>
      <c r="G349" s="1" t="s">
        <v>430</v>
      </c>
      <c r="H349" s="10">
        <f t="shared" si="31"/>
        <v>3.9249999999999998</v>
      </c>
      <c r="I349" s="8">
        <f>VLOOKUP(B349,'TRM2'!C:D,2,0)</f>
        <v>1892.08</v>
      </c>
      <c r="J349" s="10">
        <f t="shared" si="32"/>
        <v>7426.4139999999998</v>
      </c>
      <c r="K349" t="e">
        <f>VLOOKUP(A349,'Cacao Nacional'!B:D,3,0)</f>
        <v>#N/A</v>
      </c>
      <c r="L349" s="22" t="str">
        <f t="shared" si="33"/>
        <v>Junio</v>
      </c>
      <c r="M349" s="22" t="str">
        <f t="shared" si="34"/>
        <v>2014</v>
      </c>
      <c r="N349" s="22" t="str">
        <f t="shared" si="35"/>
        <v>Junio de 2014</v>
      </c>
    </row>
    <row r="350" spans="1:14" x14ac:dyDescent="0.3">
      <c r="A350" s="1" t="s">
        <v>56</v>
      </c>
      <c r="B350" s="1" t="str">
        <f t="shared" si="30"/>
        <v>Junio 9 de 2014</v>
      </c>
      <c r="C350" s="1" t="s">
        <v>5265</v>
      </c>
      <c r="D350" s="2">
        <v>188.5</v>
      </c>
      <c r="E350" s="1" t="s">
        <v>5266</v>
      </c>
      <c r="F350" s="3">
        <v>-3.9490445859872612</v>
      </c>
      <c r="G350" s="1" t="s">
        <v>430</v>
      </c>
      <c r="H350" s="10">
        <f t="shared" si="31"/>
        <v>3.77</v>
      </c>
      <c r="I350" s="8">
        <f>VLOOKUP(B350,'TRM2'!C:D,2,0)</f>
        <v>1886.09</v>
      </c>
      <c r="J350" s="10">
        <f t="shared" si="32"/>
        <v>7110.5592999999999</v>
      </c>
      <c r="K350">
        <f>VLOOKUP(A350,'Cacao Nacional'!B:D,3,0)</f>
        <v>5262.5</v>
      </c>
      <c r="L350" s="22" t="str">
        <f t="shared" si="33"/>
        <v>Junio</v>
      </c>
      <c r="M350" s="22" t="str">
        <f t="shared" si="34"/>
        <v>2014</v>
      </c>
      <c r="N350" s="22" t="str">
        <f t="shared" si="35"/>
        <v>Junio de 2014</v>
      </c>
    </row>
    <row r="351" spans="1:14" x14ac:dyDescent="0.3">
      <c r="A351" s="1" t="s">
        <v>740</v>
      </c>
      <c r="B351" s="1" t="str">
        <f t="shared" si="30"/>
        <v>Junio 10 de 2014</v>
      </c>
      <c r="C351" s="1" t="s">
        <v>5265</v>
      </c>
      <c r="D351" s="2">
        <v>188.75</v>
      </c>
      <c r="E351" s="1" t="s">
        <v>5266</v>
      </c>
      <c r="F351" s="3">
        <v>0.1326259946949602</v>
      </c>
      <c r="G351" s="1" t="s">
        <v>430</v>
      </c>
      <c r="H351" s="10">
        <f t="shared" si="31"/>
        <v>3.7749999999999999</v>
      </c>
      <c r="I351" s="8">
        <f>VLOOKUP(B351,'TRM2'!C:D,2,0)</f>
        <v>1883.76</v>
      </c>
      <c r="J351" s="10">
        <f t="shared" si="32"/>
        <v>7111.1939999999995</v>
      </c>
      <c r="K351" t="e">
        <f>VLOOKUP(A351,'Cacao Nacional'!B:D,3,0)</f>
        <v>#N/A</v>
      </c>
      <c r="L351" s="22" t="str">
        <f t="shared" si="33"/>
        <v>Junio</v>
      </c>
      <c r="M351" s="22" t="str">
        <f t="shared" si="34"/>
        <v>2014</v>
      </c>
      <c r="N351" s="22" t="str">
        <f t="shared" si="35"/>
        <v>Junio de 2014</v>
      </c>
    </row>
    <row r="352" spans="1:14" x14ac:dyDescent="0.3">
      <c r="A352" s="1" t="s">
        <v>741</v>
      </c>
      <c r="B352" s="1" t="str">
        <f t="shared" si="30"/>
        <v>Junio 11 de 2014</v>
      </c>
      <c r="C352" s="1" t="s">
        <v>5265</v>
      </c>
      <c r="D352" s="2">
        <v>193.5</v>
      </c>
      <c r="E352" s="1" t="s">
        <v>5266</v>
      </c>
      <c r="F352" s="3">
        <v>2.5165562913907285</v>
      </c>
      <c r="G352" s="1" t="s">
        <v>430</v>
      </c>
      <c r="H352" s="10">
        <f t="shared" si="31"/>
        <v>3.87</v>
      </c>
      <c r="I352" s="8">
        <f>VLOOKUP(B352,'TRM2'!C:D,2,0)</f>
        <v>1884.97</v>
      </c>
      <c r="J352" s="10">
        <f t="shared" si="32"/>
        <v>7294.8339000000005</v>
      </c>
      <c r="K352" t="e">
        <f>VLOOKUP(A352,'Cacao Nacional'!B:D,3,0)</f>
        <v>#N/A</v>
      </c>
      <c r="L352" s="22" t="str">
        <f t="shared" si="33"/>
        <v>Junio</v>
      </c>
      <c r="M352" s="22" t="str">
        <f t="shared" si="34"/>
        <v>2014</v>
      </c>
      <c r="N352" s="22" t="str">
        <f t="shared" si="35"/>
        <v>Junio de 2014</v>
      </c>
    </row>
    <row r="353" spans="1:14" x14ac:dyDescent="0.3">
      <c r="A353" s="1" t="s">
        <v>742</v>
      </c>
      <c r="B353" s="1" t="str">
        <f t="shared" si="30"/>
        <v>Junio 12 de 2014</v>
      </c>
      <c r="C353" s="1" t="s">
        <v>5265</v>
      </c>
      <c r="D353" s="2">
        <v>194</v>
      </c>
      <c r="E353" s="1" t="s">
        <v>5266</v>
      </c>
      <c r="F353" s="3">
        <v>0.2583979328165375</v>
      </c>
      <c r="G353" s="1" t="s">
        <v>430</v>
      </c>
      <c r="H353" s="10">
        <f t="shared" si="31"/>
        <v>3.88</v>
      </c>
      <c r="I353" s="8">
        <f>VLOOKUP(B353,'TRM2'!C:D,2,0)</f>
        <v>1884.63</v>
      </c>
      <c r="J353" s="10">
        <f t="shared" si="32"/>
        <v>7312.3644000000004</v>
      </c>
      <c r="K353" t="e">
        <f>VLOOKUP(A353,'Cacao Nacional'!B:D,3,0)</f>
        <v>#N/A</v>
      </c>
      <c r="L353" s="22" t="str">
        <f t="shared" si="33"/>
        <v>Junio</v>
      </c>
      <c r="M353" s="22" t="str">
        <f t="shared" si="34"/>
        <v>2014</v>
      </c>
      <c r="N353" s="22" t="str">
        <f t="shared" si="35"/>
        <v>Junio de 2014</v>
      </c>
    </row>
    <row r="354" spans="1:14" x14ac:dyDescent="0.3">
      <c r="A354" s="1" t="s">
        <v>743</v>
      </c>
      <c r="B354" s="1" t="str">
        <f t="shared" si="30"/>
        <v>Junio 13 de 2014</v>
      </c>
      <c r="C354" s="1" t="s">
        <v>5265</v>
      </c>
      <c r="D354" s="2">
        <v>195.75</v>
      </c>
      <c r="E354" s="1" t="s">
        <v>5266</v>
      </c>
      <c r="F354" s="3">
        <v>0.902061855670103</v>
      </c>
      <c r="G354" s="1" t="s">
        <v>430</v>
      </c>
      <c r="H354" s="10">
        <f t="shared" si="31"/>
        <v>3.915</v>
      </c>
      <c r="I354" s="8">
        <f>VLOOKUP(B354,'TRM2'!C:D,2,0)</f>
        <v>1877.18</v>
      </c>
      <c r="J354" s="10">
        <f t="shared" si="32"/>
        <v>7349.1597000000002</v>
      </c>
      <c r="K354" t="e">
        <f>VLOOKUP(A354,'Cacao Nacional'!B:D,3,0)</f>
        <v>#N/A</v>
      </c>
      <c r="L354" s="22" t="str">
        <f t="shared" si="33"/>
        <v>Junio</v>
      </c>
      <c r="M354" s="22" t="str">
        <f t="shared" si="34"/>
        <v>2014</v>
      </c>
      <c r="N354" s="22" t="str">
        <f t="shared" si="35"/>
        <v>Junio de 2014</v>
      </c>
    </row>
    <row r="355" spans="1:14" x14ac:dyDescent="0.3">
      <c r="A355" s="1" t="s">
        <v>57</v>
      </c>
      <c r="B355" s="1" t="str">
        <f t="shared" si="30"/>
        <v>Junio 16 de 2014</v>
      </c>
      <c r="C355" s="1" t="s">
        <v>5265</v>
      </c>
      <c r="D355" s="2">
        <v>196</v>
      </c>
      <c r="E355" s="1" t="s">
        <v>5266</v>
      </c>
      <c r="F355" s="3">
        <v>0.1277139208173691</v>
      </c>
      <c r="G355" s="1" t="s">
        <v>430</v>
      </c>
      <c r="H355" s="10">
        <f t="shared" si="31"/>
        <v>3.92</v>
      </c>
      <c r="I355" s="8">
        <f>VLOOKUP(B355,'TRM2'!C:D,2,0)</f>
        <v>1877.37</v>
      </c>
      <c r="J355" s="10">
        <f t="shared" si="32"/>
        <v>7359.2903999999999</v>
      </c>
      <c r="K355">
        <f>VLOOKUP(A355,'Cacao Nacional'!B:D,3,0)</f>
        <v>5262.5</v>
      </c>
      <c r="L355" s="22" t="str">
        <f t="shared" si="33"/>
        <v>Junio</v>
      </c>
      <c r="M355" s="22" t="str">
        <f t="shared" si="34"/>
        <v>2014</v>
      </c>
      <c r="N355" s="22" t="str">
        <f t="shared" si="35"/>
        <v>Junio de 2014</v>
      </c>
    </row>
    <row r="356" spans="1:14" x14ac:dyDescent="0.3">
      <c r="A356" s="1" t="s">
        <v>744</v>
      </c>
      <c r="B356" s="1" t="str">
        <f t="shared" si="30"/>
        <v>Junio 17 de 2014</v>
      </c>
      <c r="C356" s="1" t="s">
        <v>5265</v>
      </c>
      <c r="D356" s="2">
        <v>192</v>
      </c>
      <c r="E356" s="1" t="s">
        <v>5266</v>
      </c>
      <c r="F356" s="3">
        <v>-2.0408163265306123</v>
      </c>
      <c r="G356" s="1" t="s">
        <v>430</v>
      </c>
      <c r="H356" s="10">
        <f t="shared" si="31"/>
        <v>3.84</v>
      </c>
      <c r="I356" s="8">
        <f>VLOOKUP(B356,'TRM2'!C:D,2,0)</f>
        <v>1886.62</v>
      </c>
      <c r="J356" s="10">
        <f t="shared" si="32"/>
        <v>7244.6207999999997</v>
      </c>
      <c r="K356" t="e">
        <f>VLOOKUP(A356,'Cacao Nacional'!B:D,3,0)</f>
        <v>#N/A</v>
      </c>
      <c r="L356" s="22" t="str">
        <f t="shared" si="33"/>
        <v>Junio</v>
      </c>
      <c r="M356" s="22" t="str">
        <f t="shared" si="34"/>
        <v>2014</v>
      </c>
      <c r="N356" s="22" t="str">
        <f t="shared" si="35"/>
        <v>Junio de 2014</v>
      </c>
    </row>
    <row r="357" spans="1:14" x14ac:dyDescent="0.3">
      <c r="A357" s="1" t="s">
        <v>745</v>
      </c>
      <c r="B357" s="1" t="str">
        <f t="shared" si="30"/>
        <v>Junio 18 de 2014</v>
      </c>
      <c r="C357" s="1" t="s">
        <v>5265</v>
      </c>
      <c r="D357" s="2">
        <v>193.75</v>
      </c>
      <c r="E357" s="1" t="s">
        <v>5266</v>
      </c>
      <c r="F357" s="3">
        <v>0.91145833333333337</v>
      </c>
      <c r="G357" s="1" t="s">
        <v>430</v>
      </c>
      <c r="H357" s="10">
        <f t="shared" si="31"/>
        <v>3.875</v>
      </c>
      <c r="I357" s="8">
        <f>VLOOKUP(B357,'TRM2'!C:D,2,0)</f>
        <v>1899.9</v>
      </c>
      <c r="J357" s="10">
        <f t="shared" si="32"/>
        <v>7362.1125000000002</v>
      </c>
      <c r="K357" t="e">
        <f>VLOOKUP(A357,'Cacao Nacional'!B:D,3,0)</f>
        <v>#N/A</v>
      </c>
      <c r="L357" s="22" t="str">
        <f t="shared" si="33"/>
        <v>Junio</v>
      </c>
      <c r="M357" s="22" t="str">
        <f t="shared" si="34"/>
        <v>2014</v>
      </c>
      <c r="N357" s="22" t="str">
        <f t="shared" si="35"/>
        <v>Junio de 2014</v>
      </c>
    </row>
    <row r="358" spans="1:14" x14ac:dyDescent="0.3">
      <c r="A358" s="1" t="s">
        <v>746</v>
      </c>
      <c r="B358" s="1" t="str">
        <f t="shared" si="30"/>
        <v>Junio 19 de 2014</v>
      </c>
      <c r="C358" s="1" t="s">
        <v>5265</v>
      </c>
      <c r="D358" s="2">
        <v>193</v>
      </c>
      <c r="E358" s="1" t="s">
        <v>5266</v>
      </c>
      <c r="F358" s="3">
        <v>-0.38709677419354838</v>
      </c>
      <c r="G358" s="1" t="s">
        <v>430</v>
      </c>
      <c r="H358" s="10">
        <f t="shared" si="31"/>
        <v>3.86</v>
      </c>
      <c r="I358" s="8">
        <f>VLOOKUP(B358,'TRM2'!C:D,2,0)</f>
        <v>1895.92</v>
      </c>
      <c r="J358" s="10">
        <f t="shared" si="32"/>
        <v>7318.2511999999997</v>
      </c>
      <c r="K358" t="e">
        <f>VLOOKUP(A358,'Cacao Nacional'!B:D,3,0)</f>
        <v>#N/A</v>
      </c>
      <c r="L358" s="22" t="str">
        <f t="shared" si="33"/>
        <v>Junio</v>
      </c>
      <c r="M358" s="22" t="str">
        <f t="shared" si="34"/>
        <v>2014</v>
      </c>
      <c r="N358" s="22" t="str">
        <f t="shared" si="35"/>
        <v>Junio de 2014</v>
      </c>
    </row>
    <row r="359" spans="1:14" x14ac:dyDescent="0.3">
      <c r="A359" s="1" t="s">
        <v>747</v>
      </c>
      <c r="B359" s="1" t="str">
        <f t="shared" si="30"/>
        <v>Junio 20 de 2014</v>
      </c>
      <c r="C359" s="1" t="s">
        <v>5265</v>
      </c>
      <c r="D359" s="2">
        <v>200.5</v>
      </c>
      <c r="E359" s="1" t="s">
        <v>5266</v>
      </c>
      <c r="F359" s="3">
        <v>3.8860103626943006</v>
      </c>
      <c r="G359" s="1" t="s">
        <v>430</v>
      </c>
      <c r="H359" s="10">
        <f t="shared" si="31"/>
        <v>4.01</v>
      </c>
      <c r="I359" s="8">
        <f>VLOOKUP(B359,'TRM2'!C:D,2,0)</f>
        <v>1881.34</v>
      </c>
      <c r="J359" s="10">
        <f t="shared" si="32"/>
        <v>7544.1733999999997</v>
      </c>
      <c r="K359" t="e">
        <f>VLOOKUP(A359,'Cacao Nacional'!B:D,3,0)</f>
        <v>#N/A</v>
      </c>
      <c r="L359" s="22" t="str">
        <f t="shared" si="33"/>
        <v>Junio</v>
      </c>
      <c r="M359" s="22" t="str">
        <f t="shared" si="34"/>
        <v>2014</v>
      </c>
      <c r="N359" s="22" t="str">
        <f t="shared" si="35"/>
        <v>Junio de 2014</v>
      </c>
    </row>
    <row r="360" spans="1:14" x14ac:dyDescent="0.3">
      <c r="A360" s="1" t="s">
        <v>748</v>
      </c>
      <c r="B360" s="1" t="str">
        <f t="shared" si="30"/>
        <v>Junio 24 de 2014</v>
      </c>
      <c r="C360" s="1" t="s">
        <v>5265</v>
      </c>
      <c r="D360" s="2">
        <v>199.25</v>
      </c>
      <c r="E360" s="1" t="s">
        <v>5266</v>
      </c>
      <c r="F360" s="3">
        <v>-0.62344139650872821</v>
      </c>
      <c r="G360" s="1" t="s">
        <v>430</v>
      </c>
      <c r="H360" s="10">
        <f t="shared" si="31"/>
        <v>3.9849999999999999</v>
      </c>
      <c r="I360" s="8">
        <f>VLOOKUP(B360,'TRM2'!C:D,2,0)</f>
        <v>1884.56</v>
      </c>
      <c r="J360" s="10">
        <f t="shared" si="32"/>
        <v>7509.9715999999999</v>
      </c>
      <c r="K360" t="e">
        <f>VLOOKUP(A360,'Cacao Nacional'!B:D,3,0)</f>
        <v>#N/A</v>
      </c>
      <c r="L360" s="22" t="str">
        <f t="shared" si="33"/>
        <v>Junio</v>
      </c>
      <c r="M360" s="22" t="str">
        <f t="shared" si="34"/>
        <v>2014</v>
      </c>
      <c r="N360" s="22" t="str">
        <f t="shared" si="35"/>
        <v>Junio de 2014</v>
      </c>
    </row>
    <row r="361" spans="1:14" x14ac:dyDescent="0.3">
      <c r="A361" s="1" t="s">
        <v>749</v>
      </c>
      <c r="B361" s="1" t="str">
        <f t="shared" si="30"/>
        <v>Junio 25 de 2014</v>
      </c>
      <c r="C361" s="1" t="s">
        <v>5265</v>
      </c>
      <c r="D361" s="2">
        <v>205</v>
      </c>
      <c r="E361" s="1" t="s">
        <v>5266</v>
      </c>
      <c r="F361" s="3">
        <v>2.8858218318695106</v>
      </c>
      <c r="G361" s="1" t="s">
        <v>430</v>
      </c>
      <c r="H361" s="10">
        <f t="shared" si="31"/>
        <v>4.0999999999999996</v>
      </c>
      <c r="I361" s="8">
        <f>VLOOKUP(B361,'TRM2'!C:D,2,0)</f>
        <v>1886.85</v>
      </c>
      <c r="J361" s="10">
        <f t="shared" si="32"/>
        <v>7736.0849999999991</v>
      </c>
      <c r="K361" t="e">
        <f>VLOOKUP(A361,'Cacao Nacional'!B:D,3,0)</f>
        <v>#N/A</v>
      </c>
      <c r="L361" s="22" t="str">
        <f t="shared" si="33"/>
        <v>Junio</v>
      </c>
      <c r="M361" s="22" t="str">
        <f t="shared" si="34"/>
        <v>2014</v>
      </c>
      <c r="N361" s="22" t="str">
        <f t="shared" si="35"/>
        <v>Junio de 2014</v>
      </c>
    </row>
    <row r="362" spans="1:14" x14ac:dyDescent="0.3">
      <c r="A362" s="1" t="s">
        <v>750</v>
      </c>
      <c r="B362" s="1" t="str">
        <f t="shared" si="30"/>
        <v>Junio 26 de 2014</v>
      </c>
      <c r="C362" s="1" t="s">
        <v>5265</v>
      </c>
      <c r="D362" s="2">
        <v>204.75</v>
      </c>
      <c r="E362" s="1" t="s">
        <v>5266</v>
      </c>
      <c r="F362" s="3">
        <v>-0.12195121951219512</v>
      </c>
      <c r="G362" s="1" t="s">
        <v>430</v>
      </c>
      <c r="H362" s="10">
        <f t="shared" si="31"/>
        <v>4.0949999999999998</v>
      </c>
      <c r="I362" s="8">
        <f>VLOOKUP(B362,'TRM2'!C:D,2,0)</f>
        <v>1880.37</v>
      </c>
      <c r="J362" s="10">
        <f t="shared" si="32"/>
        <v>7700.1151499999987</v>
      </c>
      <c r="K362" t="e">
        <f>VLOOKUP(A362,'Cacao Nacional'!B:D,3,0)</f>
        <v>#N/A</v>
      </c>
      <c r="L362" s="22" t="str">
        <f t="shared" si="33"/>
        <v>Junio</v>
      </c>
      <c r="M362" s="22" t="str">
        <f t="shared" si="34"/>
        <v>2014</v>
      </c>
      <c r="N362" s="22" t="str">
        <f t="shared" si="35"/>
        <v>Junio de 2014</v>
      </c>
    </row>
    <row r="363" spans="1:14" x14ac:dyDescent="0.3">
      <c r="A363" s="1" t="s">
        <v>751</v>
      </c>
      <c r="B363" s="1" t="str">
        <f t="shared" si="30"/>
        <v>Junio 27 de 2014</v>
      </c>
      <c r="C363" s="1" t="s">
        <v>5265</v>
      </c>
      <c r="D363" s="2">
        <v>199</v>
      </c>
      <c r="E363" s="1" t="s">
        <v>5266</v>
      </c>
      <c r="F363" s="3">
        <v>-2.8083028083028085</v>
      </c>
      <c r="G363" s="1" t="s">
        <v>430</v>
      </c>
      <c r="H363" s="10">
        <f t="shared" si="31"/>
        <v>3.98</v>
      </c>
      <c r="I363" s="8">
        <f>VLOOKUP(B363,'TRM2'!C:D,2,0)</f>
        <v>1886.01</v>
      </c>
      <c r="J363" s="10">
        <f t="shared" si="32"/>
        <v>7506.3198000000002</v>
      </c>
      <c r="K363" t="e">
        <f>VLOOKUP(A363,'Cacao Nacional'!B:D,3,0)</f>
        <v>#N/A</v>
      </c>
      <c r="L363" s="22" t="str">
        <f t="shared" si="33"/>
        <v>Junio</v>
      </c>
      <c r="M363" s="22" t="str">
        <f t="shared" si="34"/>
        <v>2014</v>
      </c>
      <c r="N363" s="22" t="str">
        <f t="shared" si="35"/>
        <v>Junio de 2014</v>
      </c>
    </row>
    <row r="364" spans="1:14" x14ac:dyDescent="0.3">
      <c r="A364" s="1" t="s">
        <v>752</v>
      </c>
      <c r="B364" s="1" t="str">
        <f t="shared" si="30"/>
        <v>Julio 1 de 2014</v>
      </c>
      <c r="C364" s="1" t="s">
        <v>5265</v>
      </c>
      <c r="D364" s="2">
        <v>195</v>
      </c>
      <c r="E364" s="1" t="s">
        <v>5266</v>
      </c>
      <c r="F364" s="3">
        <v>-2.0100502512562812</v>
      </c>
      <c r="G364" s="1" t="s">
        <v>430</v>
      </c>
      <c r="H364" s="10">
        <f t="shared" si="31"/>
        <v>3.9</v>
      </c>
      <c r="I364" s="8">
        <f>VLOOKUP(B364,'TRM2'!C:D,2,0)</f>
        <v>1881.19</v>
      </c>
      <c r="J364" s="10">
        <f t="shared" si="32"/>
        <v>7336.6409999999996</v>
      </c>
      <c r="K364" t="e">
        <f>VLOOKUP(A364,'Cacao Nacional'!B:D,3,0)</f>
        <v>#N/A</v>
      </c>
      <c r="L364" s="22" t="str">
        <f t="shared" si="33"/>
        <v>Julio</v>
      </c>
      <c r="M364" s="22" t="str">
        <f t="shared" si="34"/>
        <v>2014</v>
      </c>
      <c r="N364" s="22" t="str">
        <f t="shared" si="35"/>
        <v>Julio de 2014</v>
      </c>
    </row>
    <row r="365" spans="1:14" x14ac:dyDescent="0.3">
      <c r="A365" s="1" t="s">
        <v>753</v>
      </c>
      <c r="B365" s="1" t="str">
        <f t="shared" si="30"/>
        <v>Julio 2 de 2014</v>
      </c>
      <c r="C365" s="1" t="s">
        <v>5265</v>
      </c>
      <c r="D365" s="2">
        <v>197.25</v>
      </c>
      <c r="E365" s="1" t="s">
        <v>5266</v>
      </c>
      <c r="F365" s="3">
        <v>1.153846153846154</v>
      </c>
      <c r="G365" s="1" t="s">
        <v>430</v>
      </c>
      <c r="H365" s="10">
        <f t="shared" si="31"/>
        <v>3.9449999999999998</v>
      </c>
      <c r="I365" s="8">
        <f>VLOOKUP(B365,'TRM2'!C:D,2,0)</f>
        <v>1865.42</v>
      </c>
      <c r="J365" s="10">
        <f t="shared" si="32"/>
        <v>7359.0819000000001</v>
      </c>
      <c r="K365" t="e">
        <f>VLOOKUP(A365,'Cacao Nacional'!B:D,3,0)</f>
        <v>#N/A</v>
      </c>
      <c r="L365" s="22" t="str">
        <f t="shared" si="33"/>
        <v>Julio</v>
      </c>
      <c r="M365" s="22" t="str">
        <f t="shared" si="34"/>
        <v>2014</v>
      </c>
      <c r="N365" s="22" t="str">
        <f t="shared" si="35"/>
        <v>Julio de 2014</v>
      </c>
    </row>
    <row r="366" spans="1:14" x14ac:dyDescent="0.3">
      <c r="A366" s="1" t="s">
        <v>754</v>
      </c>
      <c r="B366" s="1" t="str">
        <f t="shared" si="30"/>
        <v>Julio 3 de 2014</v>
      </c>
      <c r="C366" s="1" t="s">
        <v>5265</v>
      </c>
      <c r="D366" s="2">
        <v>195.75</v>
      </c>
      <c r="E366" s="1" t="s">
        <v>5266</v>
      </c>
      <c r="F366" s="3">
        <v>-0.76045627376425851</v>
      </c>
      <c r="G366" s="1" t="s">
        <v>430</v>
      </c>
      <c r="H366" s="10">
        <f t="shared" si="31"/>
        <v>3.915</v>
      </c>
      <c r="I366" s="8">
        <f>VLOOKUP(B366,'TRM2'!C:D,2,0)</f>
        <v>1856.73</v>
      </c>
      <c r="J366" s="10">
        <f t="shared" si="32"/>
        <v>7269.0979500000003</v>
      </c>
      <c r="K366" t="e">
        <f>VLOOKUP(A366,'Cacao Nacional'!B:D,3,0)</f>
        <v>#N/A</v>
      </c>
      <c r="L366" s="22" t="str">
        <f t="shared" si="33"/>
        <v>Julio</v>
      </c>
      <c r="M366" s="22" t="str">
        <f t="shared" si="34"/>
        <v>2014</v>
      </c>
      <c r="N366" s="22" t="str">
        <f t="shared" si="35"/>
        <v>Julio de 2014</v>
      </c>
    </row>
    <row r="367" spans="1:14" x14ac:dyDescent="0.3">
      <c r="A367" s="1" t="s">
        <v>755</v>
      </c>
      <c r="B367" s="1" t="str">
        <f t="shared" si="30"/>
        <v>Julio 4 de 2014</v>
      </c>
      <c r="C367" s="1" t="s">
        <v>5265</v>
      </c>
      <c r="D367" s="2">
        <v>197.25</v>
      </c>
      <c r="E367" s="1" t="s">
        <v>5266</v>
      </c>
      <c r="F367" s="3">
        <v>0.76628352490421447</v>
      </c>
      <c r="G367" s="1" t="s">
        <v>430</v>
      </c>
      <c r="H367" s="10">
        <f t="shared" si="31"/>
        <v>3.9449999999999998</v>
      </c>
      <c r="I367" s="8">
        <f>VLOOKUP(B367,'TRM2'!C:D,2,0)</f>
        <v>1848.91</v>
      </c>
      <c r="J367" s="10">
        <f t="shared" si="32"/>
        <v>7293.9499500000002</v>
      </c>
      <c r="K367" t="e">
        <f>VLOOKUP(A367,'Cacao Nacional'!B:D,3,0)</f>
        <v>#N/A</v>
      </c>
      <c r="L367" s="22" t="str">
        <f t="shared" si="33"/>
        <v>Julio</v>
      </c>
      <c r="M367" s="22" t="str">
        <f t="shared" si="34"/>
        <v>2014</v>
      </c>
      <c r="N367" s="22" t="str">
        <f t="shared" si="35"/>
        <v>Julio de 2014</v>
      </c>
    </row>
    <row r="368" spans="1:14" x14ac:dyDescent="0.3">
      <c r="A368" s="1" t="s">
        <v>59</v>
      </c>
      <c r="B368" s="1" t="str">
        <f t="shared" si="30"/>
        <v>Julio 7 de 2014</v>
      </c>
      <c r="C368" s="1" t="s">
        <v>5265</v>
      </c>
      <c r="D368" s="2">
        <v>194</v>
      </c>
      <c r="E368" s="1" t="s">
        <v>5266</v>
      </c>
      <c r="F368" s="3">
        <v>-1.6476552598225602</v>
      </c>
      <c r="G368" s="1" t="s">
        <v>430</v>
      </c>
      <c r="H368" s="10">
        <f t="shared" si="31"/>
        <v>3.88</v>
      </c>
      <c r="I368" s="8">
        <f>VLOOKUP(B368,'TRM2'!C:D,2,0)</f>
        <v>1848.91</v>
      </c>
      <c r="J368" s="10">
        <f t="shared" si="32"/>
        <v>7173.7708000000002</v>
      </c>
      <c r="K368">
        <f>VLOOKUP(A368,'Cacao Nacional'!B:D,3,0)</f>
        <v>5212.5</v>
      </c>
      <c r="L368" s="22" t="str">
        <f t="shared" si="33"/>
        <v>Julio</v>
      </c>
      <c r="M368" s="22" t="str">
        <f t="shared" si="34"/>
        <v>2014</v>
      </c>
      <c r="N368" s="22" t="str">
        <f t="shared" si="35"/>
        <v>Julio de 2014</v>
      </c>
    </row>
    <row r="369" spans="1:14" x14ac:dyDescent="0.3">
      <c r="A369" s="1" t="s">
        <v>756</v>
      </c>
      <c r="B369" s="1" t="str">
        <f t="shared" si="30"/>
        <v>Julio 8 de 2014</v>
      </c>
      <c r="C369" s="1" t="s">
        <v>5265</v>
      </c>
      <c r="D369" s="2">
        <v>195</v>
      </c>
      <c r="E369" s="1" t="s">
        <v>5266</v>
      </c>
      <c r="F369" s="3">
        <v>0.51546391752577314</v>
      </c>
      <c r="G369" s="1" t="s">
        <v>430</v>
      </c>
      <c r="H369" s="10">
        <f t="shared" si="31"/>
        <v>3.9</v>
      </c>
      <c r="I369" s="8">
        <f>VLOOKUP(B369,'TRM2'!C:D,2,0)</f>
        <v>1849.28</v>
      </c>
      <c r="J369" s="10">
        <f t="shared" si="32"/>
        <v>7212.192</v>
      </c>
      <c r="K369" t="e">
        <f>VLOOKUP(A369,'Cacao Nacional'!B:D,3,0)</f>
        <v>#N/A</v>
      </c>
      <c r="L369" s="22" t="str">
        <f t="shared" si="33"/>
        <v>Julio</v>
      </c>
      <c r="M369" s="22" t="str">
        <f t="shared" si="34"/>
        <v>2014</v>
      </c>
      <c r="N369" s="22" t="str">
        <f t="shared" si="35"/>
        <v>Julio de 2014</v>
      </c>
    </row>
    <row r="370" spans="1:14" x14ac:dyDescent="0.3">
      <c r="A370" s="1" t="s">
        <v>757</v>
      </c>
      <c r="B370" s="1" t="str">
        <f t="shared" si="30"/>
        <v>Julio 9 de 2014</v>
      </c>
      <c r="C370" s="1" t="s">
        <v>5265</v>
      </c>
      <c r="D370" s="2">
        <v>195</v>
      </c>
      <c r="E370" s="1" t="s">
        <v>5266</v>
      </c>
      <c r="F370" s="3">
        <v>0</v>
      </c>
      <c r="G370" s="1" t="s">
        <v>430</v>
      </c>
      <c r="H370" s="10">
        <f t="shared" si="31"/>
        <v>3.9</v>
      </c>
      <c r="I370" s="8">
        <f>VLOOKUP(B370,'TRM2'!C:D,2,0)</f>
        <v>1854.24</v>
      </c>
      <c r="J370" s="10">
        <f t="shared" si="32"/>
        <v>7231.5360000000001</v>
      </c>
      <c r="K370" t="e">
        <f>VLOOKUP(A370,'Cacao Nacional'!B:D,3,0)</f>
        <v>#N/A</v>
      </c>
      <c r="L370" s="22" t="str">
        <f t="shared" si="33"/>
        <v>Julio</v>
      </c>
      <c r="M370" s="22" t="str">
        <f t="shared" si="34"/>
        <v>2014</v>
      </c>
      <c r="N370" s="22" t="str">
        <f t="shared" si="35"/>
        <v>Julio de 2014</v>
      </c>
    </row>
    <row r="371" spans="1:14" x14ac:dyDescent="0.3">
      <c r="A371" s="1" t="s">
        <v>758</v>
      </c>
      <c r="B371" s="1" t="str">
        <f t="shared" si="30"/>
        <v>Julio 10 de 2014</v>
      </c>
      <c r="C371" s="1" t="s">
        <v>5265</v>
      </c>
      <c r="D371" s="2">
        <v>185</v>
      </c>
      <c r="E371" s="1" t="s">
        <v>5266</v>
      </c>
      <c r="F371" s="3">
        <v>-5.1282051282051277</v>
      </c>
      <c r="G371" s="1" t="s">
        <v>430</v>
      </c>
      <c r="H371" s="10">
        <f t="shared" si="31"/>
        <v>3.7</v>
      </c>
      <c r="I371" s="8">
        <f>VLOOKUP(B371,'TRM2'!C:D,2,0)</f>
        <v>1859.94</v>
      </c>
      <c r="J371" s="10">
        <f t="shared" si="32"/>
        <v>6881.7780000000002</v>
      </c>
      <c r="K371" t="e">
        <f>VLOOKUP(A371,'Cacao Nacional'!B:D,3,0)</f>
        <v>#N/A</v>
      </c>
      <c r="L371" s="22" t="str">
        <f t="shared" si="33"/>
        <v>Julio</v>
      </c>
      <c r="M371" s="22" t="str">
        <f t="shared" si="34"/>
        <v>2014</v>
      </c>
      <c r="N371" s="22" t="str">
        <f t="shared" si="35"/>
        <v>Julio de 2014</v>
      </c>
    </row>
    <row r="372" spans="1:14" x14ac:dyDescent="0.3">
      <c r="A372" s="1" t="s">
        <v>759</v>
      </c>
      <c r="B372" s="1" t="str">
        <f t="shared" si="30"/>
        <v>Julio 11 de 2014</v>
      </c>
      <c r="C372" s="1" t="s">
        <v>5265</v>
      </c>
      <c r="D372" s="2">
        <v>184.5</v>
      </c>
      <c r="E372" s="1" t="s">
        <v>5266</v>
      </c>
      <c r="F372" s="3">
        <v>-0.27027027027027029</v>
      </c>
      <c r="G372" s="1" t="s">
        <v>430</v>
      </c>
      <c r="H372" s="10">
        <f t="shared" si="31"/>
        <v>3.69</v>
      </c>
      <c r="I372" s="8">
        <f>VLOOKUP(B372,'TRM2'!C:D,2,0)</f>
        <v>1858.47</v>
      </c>
      <c r="J372" s="10">
        <f t="shared" si="32"/>
        <v>6857.7542999999996</v>
      </c>
      <c r="K372" t="e">
        <f>VLOOKUP(A372,'Cacao Nacional'!B:D,3,0)</f>
        <v>#N/A</v>
      </c>
      <c r="L372" s="22" t="str">
        <f t="shared" si="33"/>
        <v>Julio</v>
      </c>
      <c r="M372" s="22" t="str">
        <f t="shared" si="34"/>
        <v>2014</v>
      </c>
      <c r="N372" s="22" t="str">
        <f t="shared" si="35"/>
        <v>Julio de 2014</v>
      </c>
    </row>
    <row r="373" spans="1:14" x14ac:dyDescent="0.3">
      <c r="A373" s="1" t="s">
        <v>60</v>
      </c>
      <c r="B373" s="1" t="str">
        <f t="shared" si="30"/>
        <v>Julio 14 de 2014</v>
      </c>
      <c r="C373" s="1" t="s">
        <v>5265</v>
      </c>
      <c r="D373" s="2">
        <v>186.25</v>
      </c>
      <c r="E373" s="1" t="s">
        <v>5266</v>
      </c>
      <c r="F373" s="3">
        <v>0.94850948509485089</v>
      </c>
      <c r="G373" s="1" t="s">
        <v>430</v>
      </c>
      <c r="H373" s="10">
        <f t="shared" si="31"/>
        <v>3.7250000000000001</v>
      </c>
      <c r="I373" s="8">
        <f>VLOOKUP(B373,'TRM2'!C:D,2,0)</f>
        <v>1852.57</v>
      </c>
      <c r="J373" s="10">
        <f t="shared" si="32"/>
        <v>6900.8232500000004</v>
      </c>
      <c r="K373">
        <f>VLOOKUP(A373,'Cacao Nacional'!B:D,3,0)</f>
        <v>5212.5</v>
      </c>
      <c r="L373" s="22" t="str">
        <f t="shared" si="33"/>
        <v>Julio</v>
      </c>
      <c r="M373" s="22" t="str">
        <f t="shared" si="34"/>
        <v>2014</v>
      </c>
      <c r="N373" s="22" t="str">
        <f t="shared" si="35"/>
        <v>Julio de 2014</v>
      </c>
    </row>
    <row r="374" spans="1:14" x14ac:dyDescent="0.3">
      <c r="A374" s="1" t="s">
        <v>760</v>
      </c>
      <c r="B374" s="1" t="str">
        <f t="shared" si="30"/>
        <v>Julio 15 de 2014</v>
      </c>
      <c r="C374" s="1" t="s">
        <v>5265</v>
      </c>
      <c r="D374" s="2">
        <v>184</v>
      </c>
      <c r="E374" s="1" t="s">
        <v>5266</v>
      </c>
      <c r="F374" s="3">
        <v>-1.2080536912751678</v>
      </c>
      <c r="G374" s="1" t="s">
        <v>430</v>
      </c>
      <c r="H374" s="10">
        <f t="shared" si="31"/>
        <v>3.68</v>
      </c>
      <c r="I374" s="8">
        <f>VLOOKUP(B374,'TRM2'!C:D,2,0)</f>
        <v>1857.93</v>
      </c>
      <c r="J374" s="10">
        <f t="shared" si="32"/>
        <v>6837.1824000000006</v>
      </c>
      <c r="K374" t="e">
        <f>VLOOKUP(A374,'Cacao Nacional'!B:D,3,0)</f>
        <v>#N/A</v>
      </c>
      <c r="L374" s="22" t="str">
        <f t="shared" si="33"/>
        <v>Julio</v>
      </c>
      <c r="M374" s="22" t="str">
        <f t="shared" si="34"/>
        <v>2014</v>
      </c>
      <c r="N374" s="22" t="str">
        <f t="shared" si="35"/>
        <v>Julio de 2014</v>
      </c>
    </row>
    <row r="375" spans="1:14" x14ac:dyDescent="0.3">
      <c r="A375" s="1" t="s">
        <v>761</v>
      </c>
      <c r="B375" s="1" t="str">
        <f t="shared" si="30"/>
        <v>Julio 16 de 2014</v>
      </c>
      <c r="C375" s="1" t="s">
        <v>5265</v>
      </c>
      <c r="D375" s="2">
        <v>184.5</v>
      </c>
      <c r="E375" s="1" t="s">
        <v>5266</v>
      </c>
      <c r="F375" s="3">
        <v>0.27173913043478259</v>
      </c>
      <c r="G375" s="1" t="s">
        <v>430</v>
      </c>
      <c r="H375" s="10">
        <f t="shared" si="31"/>
        <v>3.69</v>
      </c>
      <c r="I375" s="8">
        <f>VLOOKUP(B375,'TRM2'!C:D,2,0)</f>
        <v>1867.88</v>
      </c>
      <c r="J375" s="10">
        <f t="shared" si="32"/>
        <v>6892.4772000000003</v>
      </c>
      <c r="K375" t="e">
        <f>VLOOKUP(A375,'Cacao Nacional'!B:D,3,0)</f>
        <v>#N/A</v>
      </c>
      <c r="L375" s="22" t="str">
        <f t="shared" si="33"/>
        <v>Julio</v>
      </c>
      <c r="M375" s="22" t="str">
        <f t="shared" si="34"/>
        <v>2014</v>
      </c>
      <c r="N375" s="22" t="str">
        <f t="shared" si="35"/>
        <v>Julio de 2014</v>
      </c>
    </row>
    <row r="376" spans="1:14" x14ac:dyDescent="0.3">
      <c r="A376" s="1" t="s">
        <v>762</v>
      </c>
      <c r="B376" s="1" t="str">
        <f t="shared" si="30"/>
        <v>Julio 17 de 2014</v>
      </c>
      <c r="C376" s="1" t="s">
        <v>5265</v>
      </c>
      <c r="D376" s="2">
        <v>185.75</v>
      </c>
      <c r="E376" s="1" t="s">
        <v>5266</v>
      </c>
      <c r="F376" s="3">
        <v>0.6775067750677507</v>
      </c>
      <c r="G376" s="1" t="s">
        <v>430</v>
      </c>
      <c r="H376" s="10">
        <f t="shared" si="31"/>
        <v>3.7149999999999999</v>
      </c>
      <c r="I376" s="8">
        <f>VLOOKUP(B376,'TRM2'!C:D,2,0)</f>
        <v>1868.41</v>
      </c>
      <c r="J376" s="10">
        <f t="shared" si="32"/>
        <v>6941.1431499999999</v>
      </c>
      <c r="K376" t="e">
        <f>VLOOKUP(A376,'Cacao Nacional'!B:D,3,0)</f>
        <v>#N/A</v>
      </c>
      <c r="L376" s="22" t="str">
        <f t="shared" si="33"/>
        <v>Julio</v>
      </c>
      <c r="M376" s="22" t="str">
        <f t="shared" si="34"/>
        <v>2014</v>
      </c>
      <c r="N376" s="22" t="str">
        <f t="shared" si="35"/>
        <v>Julio de 2014</v>
      </c>
    </row>
    <row r="377" spans="1:14" x14ac:dyDescent="0.3">
      <c r="A377" s="1" t="s">
        <v>763</v>
      </c>
      <c r="B377" s="1" t="str">
        <f t="shared" si="30"/>
        <v>Julio 18 de 2014</v>
      </c>
      <c r="C377" s="1" t="s">
        <v>5265</v>
      </c>
      <c r="D377" s="2">
        <v>194.5</v>
      </c>
      <c r="E377" s="1" t="s">
        <v>5266</v>
      </c>
      <c r="F377" s="3">
        <v>4.710632570659488</v>
      </c>
      <c r="G377" s="1" t="s">
        <v>430</v>
      </c>
      <c r="H377" s="10">
        <f t="shared" si="31"/>
        <v>3.89</v>
      </c>
      <c r="I377" s="8">
        <f>VLOOKUP(B377,'TRM2'!C:D,2,0)</f>
        <v>1872.27</v>
      </c>
      <c r="J377" s="10">
        <f t="shared" si="32"/>
        <v>7283.1302999999998</v>
      </c>
      <c r="K377" t="e">
        <f>VLOOKUP(A377,'Cacao Nacional'!B:D,3,0)</f>
        <v>#N/A</v>
      </c>
      <c r="L377" s="22" t="str">
        <f t="shared" si="33"/>
        <v>Julio</v>
      </c>
      <c r="M377" s="22" t="str">
        <f t="shared" si="34"/>
        <v>2014</v>
      </c>
      <c r="N377" s="22" t="str">
        <f t="shared" si="35"/>
        <v>Julio de 2014</v>
      </c>
    </row>
    <row r="378" spans="1:14" x14ac:dyDescent="0.3">
      <c r="A378" s="1" t="s">
        <v>61</v>
      </c>
      <c r="B378" s="1" t="str">
        <f t="shared" si="30"/>
        <v>Julio 21 de 2014</v>
      </c>
      <c r="C378" s="1" t="s">
        <v>5265</v>
      </c>
      <c r="D378" s="2">
        <v>195</v>
      </c>
      <c r="E378" s="1" t="s">
        <v>5266</v>
      </c>
      <c r="F378" s="3">
        <v>0.25706940874035988</v>
      </c>
      <c r="G378" s="1" t="s">
        <v>430</v>
      </c>
      <c r="H378" s="10">
        <f t="shared" si="31"/>
        <v>3.9</v>
      </c>
      <c r="I378" s="8">
        <f>VLOOKUP(B378,'TRM2'!C:D,2,0)</f>
        <v>1871.87</v>
      </c>
      <c r="J378" s="10">
        <f t="shared" si="32"/>
        <v>7300.2929999999997</v>
      </c>
      <c r="K378">
        <f>VLOOKUP(A378,'Cacao Nacional'!B:D,3,0)</f>
        <v>5212.5</v>
      </c>
      <c r="L378" s="22" t="str">
        <f t="shared" si="33"/>
        <v>Julio</v>
      </c>
      <c r="M378" s="22" t="str">
        <f t="shared" si="34"/>
        <v>2014</v>
      </c>
      <c r="N378" s="22" t="str">
        <f t="shared" si="35"/>
        <v>Julio de 2014</v>
      </c>
    </row>
    <row r="379" spans="1:14" x14ac:dyDescent="0.3">
      <c r="A379" s="1" t="s">
        <v>764</v>
      </c>
      <c r="B379" s="1" t="str">
        <f t="shared" si="30"/>
        <v>Julio 22 de 2014</v>
      </c>
      <c r="C379" s="1" t="s">
        <v>5265</v>
      </c>
      <c r="D379" s="2">
        <v>190.25</v>
      </c>
      <c r="E379" s="1" t="s">
        <v>5266</v>
      </c>
      <c r="F379" s="3">
        <v>-2.4358974358974361</v>
      </c>
      <c r="G379" s="1" t="s">
        <v>430</v>
      </c>
      <c r="H379" s="10">
        <f t="shared" si="31"/>
        <v>3.8050000000000002</v>
      </c>
      <c r="I379" s="8">
        <f>VLOOKUP(B379,'TRM2'!C:D,2,0)</f>
        <v>1861.28</v>
      </c>
      <c r="J379" s="10">
        <f t="shared" si="32"/>
        <v>7082.1704</v>
      </c>
      <c r="K379" t="e">
        <f>VLOOKUP(A379,'Cacao Nacional'!B:D,3,0)</f>
        <v>#N/A</v>
      </c>
      <c r="L379" s="22" t="str">
        <f t="shared" si="33"/>
        <v>Julio</v>
      </c>
      <c r="M379" s="22" t="str">
        <f t="shared" si="34"/>
        <v>2014</v>
      </c>
      <c r="N379" s="22" t="str">
        <f t="shared" si="35"/>
        <v>Julio de 2014</v>
      </c>
    </row>
    <row r="380" spans="1:14" x14ac:dyDescent="0.3">
      <c r="A380" s="1" t="s">
        <v>765</v>
      </c>
      <c r="B380" s="1" t="str">
        <f t="shared" si="30"/>
        <v>Julio 23 de 2014</v>
      </c>
      <c r="C380" s="1" t="s">
        <v>5265</v>
      </c>
      <c r="D380" s="2">
        <v>198.5</v>
      </c>
      <c r="E380" s="1" t="s">
        <v>5266</v>
      </c>
      <c r="F380" s="3">
        <v>4.3363994743758214</v>
      </c>
      <c r="G380" s="1" t="s">
        <v>430</v>
      </c>
      <c r="H380" s="10">
        <f t="shared" si="31"/>
        <v>3.97</v>
      </c>
      <c r="I380" s="8">
        <f>VLOOKUP(B380,'TRM2'!C:D,2,0)</f>
        <v>1848.98</v>
      </c>
      <c r="J380" s="10">
        <f t="shared" si="32"/>
        <v>7340.4506000000001</v>
      </c>
      <c r="K380" t="e">
        <f>VLOOKUP(A380,'Cacao Nacional'!B:D,3,0)</f>
        <v>#N/A</v>
      </c>
      <c r="L380" s="22" t="str">
        <f t="shared" si="33"/>
        <v>Julio</v>
      </c>
      <c r="M380" s="22" t="str">
        <f t="shared" si="34"/>
        <v>2014</v>
      </c>
      <c r="N380" s="22" t="str">
        <f t="shared" si="35"/>
        <v>Julio de 2014</v>
      </c>
    </row>
    <row r="381" spans="1:14" x14ac:dyDescent="0.3">
      <c r="A381" s="1" t="s">
        <v>766</v>
      </c>
      <c r="B381" s="1" t="str">
        <f t="shared" si="30"/>
        <v>Julio 24 de 2014</v>
      </c>
      <c r="C381" s="1" t="s">
        <v>5265</v>
      </c>
      <c r="D381" s="2">
        <v>199.25</v>
      </c>
      <c r="E381" s="1" t="s">
        <v>5266</v>
      </c>
      <c r="F381" s="3">
        <v>0.37783375314861462</v>
      </c>
      <c r="G381" s="1" t="s">
        <v>430</v>
      </c>
      <c r="H381" s="10">
        <f t="shared" si="31"/>
        <v>3.9849999999999999</v>
      </c>
      <c r="I381" s="8">
        <f>VLOOKUP(B381,'TRM2'!C:D,2,0)</f>
        <v>1847.85</v>
      </c>
      <c r="J381" s="10">
        <f t="shared" si="32"/>
        <v>7363.6822499999998</v>
      </c>
      <c r="K381" t="e">
        <f>VLOOKUP(A381,'Cacao Nacional'!B:D,3,0)</f>
        <v>#N/A</v>
      </c>
      <c r="L381" s="22" t="str">
        <f t="shared" si="33"/>
        <v>Julio</v>
      </c>
      <c r="M381" s="22" t="str">
        <f t="shared" si="34"/>
        <v>2014</v>
      </c>
      <c r="N381" s="22" t="str">
        <f t="shared" si="35"/>
        <v>Julio de 2014</v>
      </c>
    </row>
    <row r="382" spans="1:14" x14ac:dyDescent="0.3">
      <c r="A382" s="1" t="s">
        <v>767</v>
      </c>
      <c r="B382" s="1" t="str">
        <f t="shared" si="30"/>
        <v>Julio 25 de 2014</v>
      </c>
      <c r="C382" s="1" t="s">
        <v>5265</v>
      </c>
      <c r="D382" s="2">
        <v>201.25</v>
      </c>
      <c r="E382" s="1" t="s">
        <v>5266</v>
      </c>
      <c r="F382" s="3">
        <v>1.0037641154328731</v>
      </c>
      <c r="G382" s="1" t="s">
        <v>430</v>
      </c>
      <c r="H382" s="10">
        <f t="shared" si="31"/>
        <v>4.0250000000000004</v>
      </c>
      <c r="I382" s="8">
        <f>VLOOKUP(B382,'TRM2'!C:D,2,0)</f>
        <v>1846.12</v>
      </c>
      <c r="J382" s="10">
        <f t="shared" si="32"/>
        <v>7430.6329999999998</v>
      </c>
      <c r="K382" t="e">
        <f>VLOOKUP(A382,'Cacao Nacional'!B:D,3,0)</f>
        <v>#N/A</v>
      </c>
      <c r="L382" s="22" t="str">
        <f t="shared" si="33"/>
        <v>Julio</v>
      </c>
      <c r="M382" s="22" t="str">
        <f t="shared" si="34"/>
        <v>2014</v>
      </c>
      <c r="N382" s="22" t="str">
        <f t="shared" si="35"/>
        <v>Julio de 2014</v>
      </c>
    </row>
    <row r="383" spans="1:14" x14ac:dyDescent="0.3">
      <c r="A383" s="1" t="s">
        <v>62</v>
      </c>
      <c r="B383" s="1" t="str">
        <f t="shared" si="30"/>
        <v>Julio 28 de 2014</v>
      </c>
      <c r="C383" s="1" t="s">
        <v>5265</v>
      </c>
      <c r="D383" s="2">
        <v>203</v>
      </c>
      <c r="E383" s="1" t="s">
        <v>5266</v>
      </c>
      <c r="F383" s="3">
        <v>0.86956521739130432</v>
      </c>
      <c r="G383" s="1" t="s">
        <v>430</v>
      </c>
      <c r="H383" s="10">
        <f t="shared" si="31"/>
        <v>4.0599999999999996</v>
      </c>
      <c r="I383" s="8">
        <f>VLOOKUP(B383,'TRM2'!C:D,2,0)</f>
        <v>1848.56</v>
      </c>
      <c r="J383" s="10">
        <f t="shared" si="32"/>
        <v>7505.1535999999987</v>
      </c>
      <c r="K383">
        <f>VLOOKUP(A383,'Cacao Nacional'!B:D,3,0)</f>
        <v>5212.5</v>
      </c>
      <c r="L383" s="22" t="str">
        <f t="shared" si="33"/>
        <v>Julio</v>
      </c>
      <c r="M383" s="22" t="str">
        <f t="shared" si="34"/>
        <v>2014</v>
      </c>
      <c r="N383" s="22" t="str">
        <f t="shared" si="35"/>
        <v>Julio de 2014</v>
      </c>
    </row>
    <row r="384" spans="1:14" x14ac:dyDescent="0.3">
      <c r="A384" s="1" t="s">
        <v>768</v>
      </c>
      <c r="B384" s="1" t="str">
        <f t="shared" si="30"/>
        <v>Julio 29 de 2014</v>
      </c>
      <c r="C384" s="1" t="s">
        <v>5265</v>
      </c>
      <c r="D384" s="2">
        <v>202.75</v>
      </c>
      <c r="E384" s="1" t="s">
        <v>5266</v>
      </c>
      <c r="F384" s="3">
        <v>-0.12315270935960591</v>
      </c>
      <c r="G384" s="1" t="s">
        <v>430</v>
      </c>
      <c r="H384" s="10">
        <f t="shared" si="31"/>
        <v>4.0549999999999997</v>
      </c>
      <c r="I384" s="8">
        <f>VLOOKUP(B384,'TRM2'!C:D,2,0)</f>
        <v>1850.61</v>
      </c>
      <c r="J384" s="10">
        <f t="shared" si="32"/>
        <v>7504.2235499999988</v>
      </c>
      <c r="K384" t="e">
        <f>VLOOKUP(A384,'Cacao Nacional'!B:D,3,0)</f>
        <v>#N/A</v>
      </c>
      <c r="L384" s="22" t="str">
        <f t="shared" si="33"/>
        <v>Julio</v>
      </c>
      <c r="M384" s="22" t="str">
        <f t="shared" si="34"/>
        <v>2014</v>
      </c>
      <c r="N384" s="22" t="str">
        <f t="shared" si="35"/>
        <v>Julio de 2014</v>
      </c>
    </row>
    <row r="385" spans="1:14" x14ac:dyDescent="0.3">
      <c r="A385" s="1" t="s">
        <v>769</v>
      </c>
      <c r="B385" s="1" t="str">
        <f t="shared" si="30"/>
        <v>Julio 30 de 2014</v>
      </c>
      <c r="C385" s="1" t="s">
        <v>5265</v>
      </c>
      <c r="D385" s="2">
        <v>204.3</v>
      </c>
      <c r="E385" s="1" t="s">
        <v>5266</v>
      </c>
      <c r="F385" s="3">
        <v>0.76448828606659014</v>
      </c>
      <c r="G385" s="1" t="s">
        <v>430</v>
      </c>
      <c r="H385" s="10">
        <f t="shared" si="31"/>
        <v>4.0860000000000003</v>
      </c>
      <c r="I385" s="8">
        <f>VLOOKUP(B385,'TRM2'!C:D,2,0)</f>
        <v>1853.3</v>
      </c>
      <c r="J385" s="10">
        <f t="shared" si="32"/>
        <v>7572.5838000000003</v>
      </c>
      <c r="K385" t="e">
        <f>VLOOKUP(A385,'Cacao Nacional'!B:D,3,0)</f>
        <v>#N/A</v>
      </c>
      <c r="L385" s="22" t="str">
        <f t="shared" si="33"/>
        <v>Julio</v>
      </c>
      <c r="M385" s="22" t="str">
        <f t="shared" si="34"/>
        <v>2014</v>
      </c>
      <c r="N385" s="22" t="str">
        <f t="shared" si="35"/>
        <v>Julio de 2014</v>
      </c>
    </row>
    <row r="386" spans="1:14" x14ac:dyDescent="0.3">
      <c r="A386" s="1" t="s">
        <v>770</v>
      </c>
      <c r="B386" s="1" t="str">
        <f t="shared" si="30"/>
        <v>Julio 31 de 2014</v>
      </c>
      <c r="C386" s="1" t="s">
        <v>5265</v>
      </c>
      <c r="D386" s="2">
        <v>217</v>
      </c>
      <c r="E386" s="1" t="s">
        <v>5266</v>
      </c>
      <c r="F386" s="3">
        <v>6.2163485070974005</v>
      </c>
      <c r="G386" s="1" t="s">
        <v>430</v>
      </c>
      <c r="H386" s="10">
        <f t="shared" si="31"/>
        <v>4.34</v>
      </c>
      <c r="I386" s="8">
        <f>VLOOKUP(B386,'TRM2'!C:D,2,0)</f>
        <v>1872.43</v>
      </c>
      <c r="J386" s="10">
        <f t="shared" si="32"/>
        <v>8126.3462</v>
      </c>
      <c r="K386" t="e">
        <f>VLOOKUP(A386,'Cacao Nacional'!B:D,3,0)</f>
        <v>#N/A</v>
      </c>
      <c r="L386" s="22" t="str">
        <f t="shared" si="33"/>
        <v>Julio</v>
      </c>
      <c r="M386" s="22" t="str">
        <f t="shared" si="34"/>
        <v>2014</v>
      </c>
      <c r="N386" s="22" t="str">
        <f t="shared" si="35"/>
        <v>Julio de 2014</v>
      </c>
    </row>
    <row r="387" spans="1:14" x14ac:dyDescent="0.3">
      <c r="A387" s="1" t="s">
        <v>771</v>
      </c>
      <c r="B387" s="1" t="str">
        <f t="shared" ref="B387:B450" si="36">MID(A387,FIND(",",A387,1)+2,LEN(A387)-FIND(",",A387,1))</f>
        <v>Agosto 1 de 2014</v>
      </c>
      <c r="C387" s="1" t="s">
        <v>5265</v>
      </c>
      <c r="D387" s="2">
        <v>214.25</v>
      </c>
      <c r="E387" s="1" t="s">
        <v>5266</v>
      </c>
      <c r="F387" s="3">
        <v>-1.2672811059907834</v>
      </c>
      <c r="G387" s="1" t="s">
        <v>430</v>
      </c>
      <c r="H387" s="10">
        <f t="shared" ref="H387:H450" si="37">D387*2/100</f>
        <v>4.2850000000000001</v>
      </c>
      <c r="I387" s="8">
        <f>VLOOKUP(B387,'TRM2'!C:D,2,0)</f>
        <v>1878.75</v>
      </c>
      <c r="J387" s="10">
        <f t="shared" ref="J387:J450" si="38">H387*I387</f>
        <v>8050.4437500000004</v>
      </c>
      <c r="K387" t="e">
        <f>VLOOKUP(A387,'Cacao Nacional'!B:D,3,0)</f>
        <v>#N/A</v>
      </c>
      <c r="L387" s="22" t="str">
        <f t="shared" ref="L387:L450" si="39">MID(A387,FIND(" ",A387,1)+1,FIND(" ",A387,FIND(" ",A387,1)+1)-FIND(" ",A387,1)-1)</f>
        <v>Agosto</v>
      </c>
      <c r="M387" s="22" t="str">
        <f t="shared" ref="M387:M450" si="40">RIGHT(A387,4)</f>
        <v>2014</v>
      </c>
      <c r="N387" s="22" t="str">
        <f t="shared" ref="N387:N450" si="41">_xlfn.CONCAT(L387," de ",M387)</f>
        <v>Agosto de 2014</v>
      </c>
    </row>
    <row r="388" spans="1:14" x14ac:dyDescent="0.3">
      <c r="A388" s="1" t="s">
        <v>63</v>
      </c>
      <c r="B388" s="1" t="str">
        <f t="shared" si="36"/>
        <v>Agosto 4 de 2014</v>
      </c>
      <c r="C388" s="1" t="s">
        <v>5265</v>
      </c>
      <c r="D388" s="2">
        <v>212.5</v>
      </c>
      <c r="E388" s="1" t="s">
        <v>5266</v>
      </c>
      <c r="F388" s="3">
        <v>-0.81680280046674447</v>
      </c>
      <c r="G388" s="1" t="s">
        <v>430</v>
      </c>
      <c r="H388" s="10">
        <f t="shared" si="37"/>
        <v>4.25</v>
      </c>
      <c r="I388" s="8">
        <f>VLOOKUP(B388,'TRM2'!C:D,2,0)</f>
        <v>1873.65</v>
      </c>
      <c r="J388" s="10">
        <f t="shared" si="38"/>
        <v>7963.0125000000007</v>
      </c>
      <c r="K388">
        <f>VLOOKUP(A388,'Cacao Nacional'!B:D,3,0)</f>
        <v>5225</v>
      </c>
      <c r="L388" s="22" t="str">
        <f t="shared" si="39"/>
        <v>Agosto</v>
      </c>
      <c r="M388" s="22" t="str">
        <f t="shared" si="40"/>
        <v>2014</v>
      </c>
      <c r="N388" s="22" t="str">
        <f t="shared" si="41"/>
        <v>Agosto de 2014</v>
      </c>
    </row>
    <row r="389" spans="1:14" x14ac:dyDescent="0.3">
      <c r="A389" s="1" t="s">
        <v>772</v>
      </c>
      <c r="B389" s="1" t="str">
        <f t="shared" si="36"/>
        <v>Agosto 5 de 2014</v>
      </c>
      <c r="C389" s="1" t="s">
        <v>5265</v>
      </c>
      <c r="D389" s="2">
        <v>211.5</v>
      </c>
      <c r="E389" s="1" t="s">
        <v>5266</v>
      </c>
      <c r="F389" s="3">
        <v>-0.47058823529411759</v>
      </c>
      <c r="G389" s="1" t="s">
        <v>430</v>
      </c>
      <c r="H389" s="10">
        <f t="shared" si="37"/>
        <v>4.2300000000000004</v>
      </c>
      <c r="I389" s="8">
        <f>VLOOKUP(B389,'TRM2'!C:D,2,0)</f>
        <v>1878.68</v>
      </c>
      <c r="J389" s="10">
        <f t="shared" si="38"/>
        <v>7946.8164000000015</v>
      </c>
      <c r="K389" t="e">
        <f>VLOOKUP(A389,'Cacao Nacional'!B:D,3,0)</f>
        <v>#N/A</v>
      </c>
      <c r="L389" s="22" t="str">
        <f t="shared" si="39"/>
        <v>Agosto</v>
      </c>
      <c r="M389" s="22" t="str">
        <f t="shared" si="40"/>
        <v>2014</v>
      </c>
      <c r="N389" s="22" t="str">
        <f t="shared" si="41"/>
        <v>Agosto de 2014</v>
      </c>
    </row>
    <row r="390" spans="1:14" x14ac:dyDescent="0.3">
      <c r="A390" s="1" t="s">
        <v>773</v>
      </c>
      <c r="B390" s="1" t="str">
        <f t="shared" si="36"/>
        <v>Agosto 6 de 2014</v>
      </c>
      <c r="C390" s="1" t="s">
        <v>5265</v>
      </c>
      <c r="D390" s="2">
        <v>211.75</v>
      </c>
      <c r="E390" s="1" t="s">
        <v>5266</v>
      </c>
      <c r="F390" s="3">
        <v>0.1182033096926714</v>
      </c>
      <c r="G390" s="1" t="s">
        <v>430</v>
      </c>
      <c r="H390" s="10">
        <f t="shared" si="37"/>
        <v>4.2350000000000003</v>
      </c>
      <c r="I390" s="8">
        <f>VLOOKUP(B390,'TRM2'!C:D,2,0)</f>
        <v>1892.35</v>
      </c>
      <c r="J390" s="10">
        <f t="shared" si="38"/>
        <v>8014.1022499999999</v>
      </c>
      <c r="K390" t="e">
        <f>VLOOKUP(A390,'Cacao Nacional'!B:D,3,0)</f>
        <v>#N/A</v>
      </c>
      <c r="L390" s="22" t="str">
        <f t="shared" si="39"/>
        <v>Agosto</v>
      </c>
      <c r="M390" s="22" t="str">
        <f t="shared" si="40"/>
        <v>2014</v>
      </c>
      <c r="N390" s="22" t="str">
        <f t="shared" si="41"/>
        <v>Agosto de 2014</v>
      </c>
    </row>
    <row r="391" spans="1:14" x14ac:dyDescent="0.3">
      <c r="A391" s="1" t="s">
        <v>774</v>
      </c>
      <c r="B391" s="1" t="str">
        <f t="shared" si="36"/>
        <v>Agosto 8 de 2014</v>
      </c>
      <c r="C391" s="1" t="s">
        <v>5265</v>
      </c>
      <c r="D391" s="2">
        <v>203.75</v>
      </c>
      <c r="E391" s="1" t="s">
        <v>5266</v>
      </c>
      <c r="F391" s="3">
        <v>-3.778040141676505</v>
      </c>
      <c r="G391" s="1" t="s">
        <v>430</v>
      </c>
      <c r="H391" s="10">
        <f t="shared" si="37"/>
        <v>4.0750000000000002</v>
      </c>
      <c r="I391" s="8">
        <f>VLOOKUP(B391,'TRM2'!C:D,2,0)</f>
        <v>1888.51</v>
      </c>
      <c r="J391" s="10">
        <f t="shared" si="38"/>
        <v>7695.6782499999999</v>
      </c>
      <c r="K391" t="e">
        <f>VLOOKUP(A391,'Cacao Nacional'!B:D,3,0)</f>
        <v>#N/A</v>
      </c>
      <c r="L391" s="22" t="str">
        <f t="shared" si="39"/>
        <v>Agosto</v>
      </c>
      <c r="M391" s="22" t="str">
        <f t="shared" si="40"/>
        <v>2014</v>
      </c>
      <c r="N391" s="22" t="str">
        <f t="shared" si="41"/>
        <v>Agosto de 2014</v>
      </c>
    </row>
    <row r="392" spans="1:14" x14ac:dyDescent="0.3">
      <c r="A392" s="1" t="s">
        <v>64</v>
      </c>
      <c r="B392" s="1" t="str">
        <f t="shared" si="36"/>
        <v>Agosto 11 de 2014</v>
      </c>
      <c r="C392" s="1" t="s">
        <v>5265</v>
      </c>
      <c r="D392" s="2">
        <v>211.25</v>
      </c>
      <c r="E392" s="1" t="s">
        <v>5266</v>
      </c>
      <c r="F392" s="3">
        <v>3.6809815950920246</v>
      </c>
      <c r="G392" s="1" t="s">
        <v>430</v>
      </c>
      <c r="H392" s="10">
        <f t="shared" si="37"/>
        <v>4.2249999999999996</v>
      </c>
      <c r="I392" s="8">
        <f>VLOOKUP(B392,'TRM2'!C:D,2,0)</f>
        <v>1891.59</v>
      </c>
      <c r="J392" s="10">
        <f t="shared" si="38"/>
        <v>7991.9677499999989</v>
      </c>
      <c r="K392">
        <f>VLOOKUP(A392,'Cacao Nacional'!B:D,3,0)</f>
        <v>5325</v>
      </c>
      <c r="L392" s="22" t="str">
        <f t="shared" si="39"/>
        <v>Agosto</v>
      </c>
      <c r="M392" s="22" t="str">
        <f t="shared" si="40"/>
        <v>2014</v>
      </c>
      <c r="N392" s="22" t="str">
        <f t="shared" si="41"/>
        <v>Agosto de 2014</v>
      </c>
    </row>
    <row r="393" spans="1:14" x14ac:dyDescent="0.3">
      <c r="A393" s="1" t="s">
        <v>775</v>
      </c>
      <c r="B393" s="1" t="str">
        <f t="shared" si="36"/>
        <v>Agosto 12 de 2014</v>
      </c>
      <c r="C393" s="1" t="s">
        <v>5265</v>
      </c>
      <c r="D393" s="2">
        <v>206.5</v>
      </c>
      <c r="E393" s="1" t="s">
        <v>5266</v>
      </c>
      <c r="F393" s="3">
        <v>-2.2485207100591715</v>
      </c>
      <c r="G393" s="1" t="s">
        <v>430</v>
      </c>
      <c r="H393" s="10">
        <f t="shared" si="37"/>
        <v>4.13</v>
      </c>
      <c r="I393" s="8">
        <f>VLOOKUP(B393,'TRM2'!C:D,2,0)</f>
        <v>1881.62</v>
      </c>
      <c r="J393" s="10">
        <f t="shared" si="38"/>
        <v>7771.0905999999995</v>
      </c>
      <c r="K393" t="e">
        <f>VLOOKUP(A393,'Cacao Nacional'!B:D,3,0)</f>
        <v>#N/A</v>
      </c>
      <c r="L393" s="22" t="str">
        <f t="shared" si="39"/>
        <v>Agosto</v>
      </c>
      <c r="M393" s="22" t="str">
        <f t="shared" si="40"/>
        <v>2014</v>
      </c>
      <c r="N393" s="22" t="str">
        <f t="shared" si="41"/>
        <v>Agosto de 2014</v>
      </c>
    </row>
    <row r="394" spans="1:14" x14ac:dyDescent="0.3">
      <c r="A394" s="1" t="s">
        <v>776</v>
      </c>
      <c r="B394" s="1" t="str">
        <f t="shared" si="36"/>
        <v>Agosto 13 de 2014</v>
      </c>
      <c r="C394" s="1" t="s">
        <v>5265</v>
      </c>
      <c r="D394" s="2">
        <v>207.25</v>
      </c>
      <c r="E394" s="1" t="s">
        <v>5266</v>
      </c>
      <c r="F394" s="3">
        <v>0.36319612590799033</v>
      </c>
      <c r="G394" s="1" t="s">
        <v>430</v>
      </c>
      <c r="H394" s="10">
        <f t="shared" si="37"/>
        <v>4.1449999999999996</v>
      </c>
      <c r="I394" s="8">
        <f>VLOOKUP(B394,'TRM2'!C:D,2,0)</f>
        <v>1877.4</v>
      </c>
      <c r="J394" s="10">
        <f t="shared" si="38"/>
        <v>7781.8229999999994</v>
      </c>
      <c r="K394" t="e">
        <f>VLOOKUP(A394,'Cacao Nacional'!B:D,3,0)</f>
        <v>#N/A</v>
      </c>
      <c r="L394" s="22" t="str">
        <f t="shared" si="39"/>
        <v>Agosto</v>
      </c>
      <c r="M394" s="22" t="str">
        <f t="shared" si="40"/>
        <v>2014</v>
      </c>
      <c r="N394" s="22" t="str">
        <f t="shared" si="41"/>
        <v>Agosto de 2014</v>
      </c>
    </row>
    <row r="395" spans="1:14" x14ac:dyDescent="0.3">
      <c r="A395" s="1" t="s">
        <v>777</v>
      </c>
      <c r="B395" s="1" t="str">
        <f t="shared" si="36"/>
        <v>Agosto 14 de 2014</v>
      </c>
      <c r="C395" s="1" t="s">
        <v>5265</v>
      </c>
      <c r="D395" s="2">
        <v>207</v>
      </c>
      <c r="E395" s="1" t="s">
        <v>5266</v>
      </c>
      <c r="F395" s="3">
        <v>-0.12062726176115801</v>
      </c>
      <c r="G395" s="1" t="s">
        <v>430</v>
      </c>
      <c r="H395" s="10">
        <f t="shared" si="37"/>
        <v>4.1399999999999997</v>
      </c>
      <c r="I395" s="8">
        <f>VLOOKUP(B395,'TRM2'!C:D,2,0)</f>
        <v>1883.33</v>
      </c>
      <c r="J395" s="10">
        <f t="shared" si="38"/>
        <v>7796.9861999999994</v>
      </c>
      <c r="K395" t="e">
        <f>VLOOKUP(A395,'Cacao Nacional'!B:D,3,0)</f>
        <v>#N/A</v>
      </c>
      <c r="L395" s="22" t="str">
        <f t="shared" si="39"/>
        <v>Agosto</v>
      </c>
      <c r="M395" s="22" t="str">
        <f t="shared" si="40"/>
        <v>2014</v>
      </c>
      <c r="N395" s="22" t="str">
        <f t="shared" si="41"/>
        <v>Agosto de 2014</v>
      </c>
    </row>
    <row r="396" spans="1:14" x14ac:dyDescent="0.3">
      <c r="A396" s="1" t="s">
        <v>778</v>
      </c>
      <c r="B396" s="1" t="str">
        <f t="shared" si="36"/>
        <v>Agosto 15 de 2014</v>
      </c>
      <c r="C396" s="1" t="s">
        <v>5265</v>
      </c>
      <c r="D396" s="2">
        <v>214.25</v>
      </c>
      <c r="E396" s="1" t="s">
        <v>5266</v>
      </c>
      <c r="F396" s="3">
        <v>3.5024154589371985</v>
      </c>
      <c r="G396" s="1" t="s">
        <v>430</v>
      </c>
      <c r="H396" s="10">
        <f t="shared" si="37"/>
        <v>4.2850000000000001</v>
      </c>
      <c r="I396" s="8">
        <f>VLOOKUP(B396,'TRM2'!C:D,2,0)</f>
        <v>1877.77</v>
      </c>
      <c r="J396" s="10">
        <f t="shared" si="38"/>
        <v>8046.2444500000001</v>
      </c>
      <c r="K396" t="e">
        <f>VLOOKUP(A396,'Cacao Nacional'!B:D,3,0)</f>
        <v>#N/A</v>
      </c>
      <c r="L396" s="22" t="str">
        <f t="shared" si="39"/>
        <v>Agosto</v>
      </c>
      <c r="M396" s="22" t="str">
        <f t="shared" si="40"/>
        <v>2014</v>
      </c>
      <c r="N396" s="22" t="str">
        <f t="shared" si="41"/>
        <v>Agosto de 2014</v>
      </c>
    </row>
    <row r="397" spans="1:14" x14ac:dyDescent="0.3">
      <c r="A397" s="1" t="s">
        <v>779</v>
      </c>
      <c r="B397" s="1" t="str">
        <f t="shared" si="36"/>
        <v>Agosto 19 de 2014</v>
      </c>
      <c r="C397" s="1" t="s">
        <v>5265</v>
      </c>
      <c r="D397" s="2">
        <v>208.25</v>
      </c>
      <c r="E397" s="1" t="s">
        <v>5266</v>
      </c>
      <c r="F397" s="3">
        <v>-2.8004667444574096</v>
      </c>
      <c r="G397" s="1" t="s">
        <v>430</v>
      </c>
      <c r="H397" s="10">
        <f t="shared" si="37"/>
        <v>4.165</v>
      </c>
      <c r="I397" s="8">
        <f>VLOOKUP(B397,'TRM2'!C:D,2,0)</f>
        <v>1884.81</v>
      </c>
      <c r="J397" s="10">
        <f t="shared" si="38"/>
        <v>7850.2336500000001</v>
      </c>
      <c r="K397" t="e">
        <f>VLOOKUP(A397,'Cacao Nacional'!B:D,3,0)</f>
        <v>#N/A</v>
      </c>
      <c r="L397" s="22" t="str">
        <f t="shared" si="39"/>
        <v>Agosto</v>
      </c>
      <c r="M397" s="22" t="str">
        <f t="shared" si="40"/>
        <v>2014</v>
      </c>
      <c r="N397" s="22" t="str">
        <f t="shared" si="41"/>
        <v>Agosto de 2014</v>
      </c>
    </row>
    <row r="398" spans="1:14" x14ac:dyDescent="0.3">
      <c r="A398" s="1" t="s">
        <v>780</v>
      </c>
      <c r="B398" s="1" t="str">
        <f t="shared" si="36"/>
        <v>Agosto 20 de 2014</v>
      </c>
      <c r="C398" s="1" t="s">
        <v>5265</v>
      </c>
      <c r="D398" s="2">
        <v>211</v>
      </c>
      <c r="E398" s="1" t="s">
        <v>5266</v>
      </c>
      <c r="F398" s="3">
        <v>1.3205282112845138</v>
      </c>
      <c r="G398" s="1" t="s">
        <v>430</v>
      </c>
      <c r="H398" s="10">
        <f t="shared" si="37"/>
        <v>4.22</v>
      </c>
      <c r="I398" s="8">
        <f>VLOOKUP(B398,'TRM2'!C:D,2,0)</f>
        <v>1894.27</v>
      </c>
      <c r="J398" s="10">
        <f t="shared" si="38"/>
        <v>7993.8193999999994</v>
      </c>
      <c r="K398" t="e">
        <f>VLOOKUP(A398,'Cacao Nacional'!B:D,3,0)</f>
        <v>#N/A</v>
      </c>
      <c r="L398" s="22" t="str">
        <f t="shared" si="39"/>
        <v>Agosto</v>
      </c>
      <c r="M398" s="22" t="str">
        <f t="shared" si="40"/>
        <v>2014</v>
      </c>
      <c r="N398" s="22" t="str">
        <f t="shared" si="41"/>
        <v>Agosto de 2014</v>
      </c>
    </row>
    <row r="399" spans="1:14" x14ac:dyDescent="0.3">
      <c r="A399" s="1" t="s">
        <v>781</v>
      </c>
      <c r="B399" s="1" t="str">
        <f t="shared" si="36"/>
        <v>Agosto 21 de 2014</v>
      </c>
      <c r="C399" s="1" t="s">
        <v>5265</v>
      </c>
      <c r="D399" s="2">
        <v>210.5</v>
      </c>
      <c r="E399" s="1" t="s">
        <v>5266</v>
      </c>
      <c r="F399" s="3">
        <v>-0.23696682464454977</v>
      </c>
      <c r="G399" s="1" t="s">
        <v>430</v>
      </c>
      <c r="H399" s="10">
        <f t="shared" si="37"/>
        <v>4.21</v>
      </c>
      <c r="I399" s="8">
        <f>VLOOKUP(B399,'TRM2'!C:D,2,0)</f>
        <v>1912.43</v>
      </c>
      <c r="J399" s="10">
        <f t="shared" si="38"/>
        <v>8051.3303000000005</v>
      </c>
      <c r="K399" t="e">
        <f>VLOOKUP(A399,'Cacao Nacional'!B:D,3,0)</f>
        <v>#N/A</v>
      </c>
      <c r="L399" s="22" t="str">
        <f t="shared" si="39"/>
        <v>Agosto</v>
      </c>
      <c r="M399" s="22" t="str">
        <f t="shared" si="40"/>
        <v>2014</v>
      </c>
      <c r="N399" s="22" t="str">
        <f t="shared" si="41"/>
        <v>Agosto de 2014</v>
      </c>
    </row>
    <row r="400" spans="1:14" x14ac:dyDescent="0.3">
      <c r="A400" s="1" t="s">
        <v>782</v>
      </c>
      <c r="B400" s="1" t="str">
        <f t="shared" si="36"/>
        <v>Agosto 22 de 2014</v>
      </c>
      <c r="C400" s="1" t="s">
        <v>5265</v>
      </c>
      <c r="D400" s="2">
        <v>210.5</v>
      </c>
      <c r="E400" s="1" t="s">
        <v>5266</v>
      </c>
      <c r="F400" s="3">
        <v>0</v>
      </c>
      <c r="G400" s="1" t="s">
        <v>430</v>
      </c>
      <c r="H400" s="10">
        <f t="shared" si="37"/>
        <v>4.21</v>
      </c>
      <c r="I400" s="8">
        <f>VLOOKUP(B400,'TRM2'!C:D,2,0)</f>
        <v>1919.84</v>
      </c>
      <c r="J400" s="10">
        <f t="shared" si="38"/>
        <v>8082.5263999999997</v>
      </c>
      <c r="K400" t="e">
        <f>VLOOKUP(A400,'Cacao Nacional'!B:D,3,0)</f>
        <v>#N/A</v>
      </c>
      <c r="L400" s="22" t="str">
        <f t="shared" si="39"/>
        <v>Agosto</v>
      </c>
      <c r="M400" s="22" t="str">
        <f t="shared" si="40"/>
        <v>2014</v>
      </c>
      <c r="N400" s="22" t="str">
        <f t="shared" si="41"/>
        <v>Agosto de 2014</v>
      </c>
    </row>
    <row r="401" spans="1:14" x14ac:dyDescent="0.3">
      <c r="A401" s="1" t="s">
        <v>66</v>
      </c>
      <c r="B401" s="1" t="str">
        <f t="shared" si="36"/>
        <v>Agosto 25 de 2014</v>
      </c>
      <c r="C401" s="1" t="s">
        <v>5265</v>
      </c>
      <c r="D401" s="2">
        <v>204.75</v>
      </c>
      <c r="E401" s="1" t="s">
        <v>5266</v>
      </c>
      <c r="F401" s="3">
        <v>-2.7315914489311166</v>
      </c>
      <c r="G401" s="1" t="s">
        <v>430</v>
      </c>
      <c r="H401" s="10">
        <f t="shared" si="37"/>
        <v>4.0949999999999998</v>
      </c>
      <c r="I401" s="8">
        <f>VLOOKUP(B401,'TRM2'!C:D,2,0)</f>
        <v>1924.4</v>
      </c>
      <c r="J401" s="10">
        <f t="shared" si="38"/>
        <v>7880.4179999999997</v>
      </c>
      <c r="K401">
        <f>VLOOKUP(A401,'Cacao Nacional'!B:D,3,0)</f>
        <v>5362.5</v>
      </c>
      <c r="L401" s="22" t="str">
        <f t="shared" si="39"/>
        <v>Agosto</v>
      </c>
      <c r="M401" s="22" t="str">
        <f t="shared" si="40"/>
        <v>2014</v>
      </c>
      <c r="N401" s="22" t="str">
        <f t="shared" si="41"/>
        <v>Agosto de 2014</v>
      </c>
    </row>
    <row r="402" spans="1:14" x14ac:dyDescent="0.3">
      <c r="A402" s="1" t="s">
        <v>783</v>
      </c>
      <c r="B402" s="1" t="str">
        <f t="shared" si="36"/>
        <v>Agosto 26 de 2014</v>
      </c>
      <c r="C402" s="1" t="s">
        <v>5265</v>
      </c>
      <c r="D402" s="2">
        <v>213.5</v>
      </c>
      <c r="E402" s="1" t="s">
        <v>5266</v>
      </c>
      <c r="F402" s="3">
        <v>4.2735042735042734</v>
      </c>
      <c r="G402" s="1" t="s">
        <v>430</v>
      </c>
      <c r="H402" s="10">
        <f t="shared" si="37"/>
        <v>4.2699999999999996</v>
      </c>
      <c r="I402" s="8">
        <f>VLOOKUP(B402,'TRM2'!C:D,2,0)</f>
        <v>1932.39</v>
      </c>
      <c r="J402" s="10">
        <f t="shared" si="38"/>
        <v>8251.3053</v>
      </c>
      <c r="K402" t="e">
        <f>VLOOKUP(A402,'Cacao Nacional'!B:D,3,0)</f>
        <v>#N/A</v>
      </c>
      <c r="L402" s="22" t="str">
        <f t="shared" si="39"/>
        <v>Agosto</v>
      </c>
      <c r="M402" s="22" t="str">
        <f t="shared" si="40"/>
        <v>2014</v>
      </c>
      <c r="N402" s="22" t="str">
        <f t="shared" si="41"/>
        <v>Agosto de 2014</v>
      </c>
    </row>
    <row r="403" spans="1:14" x14ac:dyDescent="0.3">
      <c r="A403" s="1" t="s">
        <v>784</v>
      </c>
      <c r="B403" s="1" t="str">
        <f t="shared" si="36"/>
        <v>Agosto 27 de 2014</v>
      </c>
      <c r="C403" s="1" t="s">
        <v>5265</v>
      </c>
      <c r="D403" s="2">
        <v>214.25</v>
      </c>
      <c r="E403" s="1" t="s">
        <v>5266</v>
      </c>
      <c r="F403" s="3">
        <v>0.35128805620608899</v>
      </c>
      <c r="G403" s="1" t="s">
        <v>430</v>
      </c>
      <c r="H403" s="10">
        <f t="shared" si="37"/>
        <v>4.2850000000000001</v>
      </c>
      <c r="I403" s="8">
        <f>VLOOKUP(B403,'TRM2'!C:D,2,0)</f>
        <v>1928.67</v>
      </c>
      <c r="J403" s="10">
        <f t="shared" si="38"/>
        <v>8264.35095</v>
      </c>
      <c r="K403" t="e">
        <f>VLOOKUP(A403,'Cacao Nacional'!B:D,3,0)</f>
        <v>#N/A</v>
      </c>
      <c r="L403" s="22" t="str">
        <f t="shared" si="39"/>
        <v>Agosto</v>
      </c>
      <c r="M403" s="22" t="str">
        <f t="shared" si="40"/>
        <v>2014</v>
      </c>
      <c r="N403" s="22" t="str">
        <f t="shared" si="41"/>
        <v>Agosto de 2014</v>
      </c>
    </row>
    <row r="404" spans="1:14" x14ac:dyDescent="0.3">
      <c r="A404" s="1" t="s">
        <v>785</v>
      </c>
      <c r="B404" s="1" t="str">
        <f t="shared" si="36"/>
        <v>Agosto 28 de 2014</v>
      </c>
      <c r="C404" s="1" t="s">
        <v>5265</v>
      </c>
      <c r="D404" s="2">
        <v>215</v>
      </c>
      <c r="E404" s="1" t="s">
        <v>5266</v>
      </c>
      <c r="F404" s="3">
        <v>0.3500583430571762</v>
      </c>
      <c r="G404" s="1" t="s">
        <v>430</v>
      </c>
      <c r="H404" s="10">
        <f t="shared" si="37"/>
        <v>4.3</v>
      </c>
      <c r="I404" s="8">
        <f>VLOOKUP(B404,'TRM2'!C:D,2,0)</f>
        <v>1926.92</v>
      </c>
      <c r="J404" s="10">
        <f t="shared" si="38"/>
        <v>8285.7559999999994</v>
      </c>
      <c r="K404" t="e">
        <f>VLOOKUP(A404,'Cacao Nacional'!B:D,3,0)</f>
        <v>#N/A</v>
      </c>
      <c r="L404" s="22" t="str">
        <f t="shared" si="39"/>
        <v>Agosto</v>
      </c>
      <c r="M404" s="22" t="str">
        <f t="shared" si="40"/>
        <v>2014</v>
      </c>
      <c r="N404" s="22" t="str">
        <f t="shared" si="41"/>
        <v>Agosto de 2014</v>
      </c>
    </row>
    <row r="405" spans="1:14" x14ac:dyDescent="0.3">
      <c r="A405" s="1" t="s">
        <v>786</v>
      </c>
      <c r="B405" s="1" t="str">
        <f t="shared" si="36"/>
        <v>Agosto 29 de 2014</v>
      </c>
      <c r="C405" s="1" t="s">
        <v>5265</v>
      </c>
      <c r="D405" s="2">
        <v>214.95</v>
      </c>
      <c r="E405" s="1" t="s">
        <v>5266</v>
      </c>
      <c r="F405" s="3">
        <v>-2.3255813953493659E-2</v>
      </c>
      <c r="G405" s="1" t="s">
        <v>430</v>
      </c>
      <c r="H405" s="10">
        <f t="shared" si="37"/>
        <v>4.2989999999999995</v>
      </c>
      <c r="I405" s="8">
        <f>VLOOKUP(B405,'TRM2'!C:D,2,0)</f>
        <v>1935.04</v>
      </c>
      <c r="J405" s="10">
        <f t="shared" si="38"/>
        <v>8318.7369599999984</v>
      </c>
      <c r="K405" t="e">
        <f>VLOOKUP(A405,'Cacao Nacional'!B:D,3,0)</f>
        <v>#N/A</v>
      </c>
      <c r="L405" s="22" t="str">
        <f t="shared" si="39"/>
        <v>Agosto</v>
      </c>
      <c r="M405" s="22" t="str">
        <f t="shared" si="40"/>
        <v>2014</v>
      </c>
      <c r="N405" s="22" t="str">
        <f t="shared" si="41"/>
        <v>Agosto de 2014</v>
      </c>
    </row>
    <row r="406" spans="1:14" x14ac:dyDescent="0.3">
      <c r="A406" s="1" t="s">
        <v>67</v>
      </c>
      <c r="B406" s="1" t="str">
        <f t="shared" si="36"/>
        <v>Septiembre 1 de 2014</v>
      </c>
      <c r="C406" s="1" t="s">
        <v>5265</v>
      </c>
      <c r="D406" s="2">
        <v>214.95</v>
      </c>
      <c r="E406" s="1" t="s">
        <v>5266</v>
      </c>
      <c r="F406" s="3">
        <v>0</v>
      </c>
      <c r="G406" s="1" t="s">
        <v>430</v>
      </c>
      <c r="H406" s="10">
        <f t="shared" si="37"/>
        <v>4.2989999999999995</v>
      </c>
      <c r="I406" s="8">
        <f>VLOOKUP(B406,'TRM2'!C:D,2,0)</f>
        <v>1918.62</v>
      </c>
      <c r="J406" s="10">
        <f t="shared" si="38"/>
        <v>8248.1473799999985</v>
      </c>
      <c r="K406">
        <f>VLOOKUP(A406,'Cacao Nacional'!B:D,3,0)</f>
        <v>5462.5</v>
      </c>
      <c r="L406" s="22" t="str">
        <f t="shared" si="39"/>
        <v>Septiembre</v>
      </c>
      <c r="M406" s="22" t="str">
        <f t="shared" si="40"/>
        <v>2014</v>
      </c>
      <c r="N406" s="22" t="str">
        <f t="shared" si="41"/>
        <v>Septiembre de 2014</v>
      </c>
    </row>
    <row r="407" spans="1:14" x14ac:dyDescent="0.3">
      <c r="A407" s="1" t="s">
        <v>787</v>
      </c>
      <c r="B407" s="1" t="str">
        <f t="shared" si="36"/>
        <v>Septiembre 2 de 2014</v>
      </c>
      <c r="C407" s="1" t="s">
        <v>5265</v>
      </c>
      <c r="D407" s="2">
        <v>221.5</v>
      </c>
      <c r="E407" s="1" t="s">
        <v>5266</v>
      </c>
      <c r="F407" s="3">
        <v>3.0472202837869324</v>
      </c>
      <c r="G407" s="1" t="s">
        <v>430</v>
      </c>
      <c r="H407" s="10">
        <f t="shared" si="37"/>
        <v>4.43</v>
      </c>
      <c r="I407" s="8">
        <f>VLOOKUP(B407,'TRM2'!C:D,2,0)</f>
        <v>1918.62</v>
      </c>
      <c r="J407" s="10">
        <f t="shared" si="38"/>
        <v>8499.4865999999984</v>
      </c>
      <c r="K407" t="e">
        <f>VLOOKUP(A407,'Cacao Nacional'!B:D,3,0)</f>
        <v>#N/A</v>
      </c>
      <c r="L407" s="22" t="str">
        <f t="shared" si="39"/>
        <v>Septiembre</v>
      </c>
      <c r="M407" s="22" t="str">
        <f t="shared" si="40"/>
        <v>2014</v>
      </c>
      <c r="N407" s="22" t="str">
        <f t="shared" si="41"/>
        <v>Septiembre de 2014</v>
      </c>
    </row>
    <row r="408" spans="1:14" x14ac:dyDescent="0.3">
      <c r="A408" s="1" t="s">
        <v>788</v>
      </c>
      <c r="B408" s="1" t="str">
        <f t="shared" si="36"/>
        <v>Septiembre 3 de 2014</v>
      </c>
      <c r="C408" s="1" t="s">
        <v>5265</v>
      </c>
      <c r="D408" s="2">
        <v>214.25</v>
      </c>
      <c r="E408" s="1" t="s">
        <v>5266</v>
      </c>
      <c r="F408" s="3">
        <v>-3.2731376975169297</v>
      </c>
      <c r="G408" s="1" t="s">
        <v>430</v>
      </c>
      <c r="H408" s="10">
        <f t="shared" si="37"/>
        <v>4.2850000000000001</v>
      </c>
      <c r="I408" s="8">
        <f>VLOOKUP(B408,'TRM2'!C:D,2,0)</f>
        <v>1931.49</v>
      </c>
      <c r="J408" s="10">
        <f t="shared" si="38"/>
        <v>8276.4346500000011</v>
      </c>
      <c r="K408" t="e">
        <f>VLOOKUP(A408,'Cacao Nacional'!B:D,3,0)</f>
        <v>#N/A</v>
      </c>
      <c r="L408" s="22" t="str">
        <f t="shared" si="39"/>
        <v>Septiembre</v>
      </c>
      <c r="M408" s="22" t="str">
        <f t="shared" si="40"/>
        <v>2014</v>
      </c>
      <c r="N408" s="22" t="str">
        <f t="shared" si="41"/>
        <v>Septiembre de 2014</v>
      </c>
    </row>
    <row r="409" spans="1:14" x14ac:dyDescent="0.3">
      <c r="A409" s="1" t="s">
        <v>789</v>
      </c>
      <c r="B409" s="1" t="str">
        <f t="shared" si="36"/>
        <v>Septiembre 4 de 2014</v>
      </c>
      <c r="C409" s="1" t="s">
        <v>5265</v>
      </c>
      <c r="D409" s="2">
        <v>215.5</v>
      </c>
      <c r="E409" s="1" t="s">
        <v>5266</v>
      </c>
      <c r="F409" s="3">
        <v>0.58343057176196034</v>
      </c>
      <c r="G409" s="1" t="s">
        <v>430</v>
      </c>
      <c r="H409" s="10">
        <f t="shared" si="37"/>
        <v>4.3099999999999996</v>
      </c>
      <c r="I409" s="8">
        <f>VLOOKUP(B409,'TRM2'!C:D,2,0)</f>
        <v>1924.67</v>
      </c>
      <c r="J409" s="10">
        <f t="shared" si="38"/>
        <v>8295.3276999999998</v>
      </c>
      <c r="K409" t="e">
        <f>VLOOKUP(A409,'Cacao Nacional'!B:D,3,0)</f>
        <v>#N/A</v>
      </c>
      <c r="L409" s="22" t="str">
        <f t="shared" si="39"/>
        <v>Septiembre</v>
      </c>
      <c r="M409" s="22" t="str">
        <f t="shared" si="40"/>
        <v>2014</v>
      </c>
      <c r="N409" s="22" t="str">
        <f t="shared" si="41"/>
        <v>Septiembre de 2014</v>
      </c>
    </row>
    <row r="410" spans="1:14" x14ac:dyDescent="0.3">
      <c r="A410" s="1" t="s">
        <v>790</v>
      </c>
      <c r="B410" s="1" t="str">
        <f t="shared" si="36"/>
        <v>Septiembre 5 de 2014</v>
      </c>
      <c r="C410" s="1" t="s">
        <v>5265</v>
      </c>
      <c r="D410" s="2">
        <v>212</v>
      </c>
      <c r="E410" s="1" t="s">
        <v>5266</v>
      </c>
      <c r="F410" s="3">
        <v>-1.6241299303944314</v>
      </c>
      <c r="G410" s="1" t="s">
        <v>430</v>
      </c>
      <c r="H410" s="10">
        <f t="shared" si="37"/>
        <v>4.24</v>
      </c>
      <c r="I410" s="8">
        <f>VLOOKUP(B410,'TRM2'!C:D,2,0)</f>
        <v>1931.45</v>
      </c>
      <c r="J410" s="10">
        <f t="shared" si="38"/>
        <v>8189.3480000000009</v>
      </c>
      <c r="K410" t="e">
        <f>VLOOKUP(A410,'Cacao Nacional'!B:D,3,0)</f>
        <v>#N/A</v>
      </c>
      <c r="L410" s="22" t="str">
        <f t="shared" si="39"/>
        <v>Septiembre</v>
      </c>
      <c r="M410" s="22" t="str">
        <f t="shared" si="40"/>
        <v>2014</v>
      </c>
      <c r="N410" s="22" t="str">
        <f t="shared" si="41"/>
        <v>Septiembre de 2014</v>
      </c>
    </row>
    <row r="411" spans="1:14" x14ac:dyDescent="0.3">
      <c r="A411" s="1" t="s">
        <v>68</v>
      </c>
      <c r="B411" s="1" t="str">
        <f t="shared" si="36"/>
        <v>Septiembre 8 de 2014</v>
      </c>
      <c r="C411" s="1" t="s">
        <v>5265</v>
      </c>
      <c r="D411" s="2">
        <v>208.5</v>
      </c>
      <c r="E411" s="1" t="s">
        <v>5266</v>
      </c>
      <c r="F411" s="3">
        <v>-1.6509433962264151</v>
      </c>
      <c r="G411" s="1" t="s">
        <v>430</v>
      </c>
      <c r="H411" s="10">
        <f t="shared" si="37"/>
        <v>4.17</v>
      </c>
      <c r="I411" s="8">
        <f>VLOOKUP(B411,'TRM2'!C:D,2,0)</f>
        <v>1935.25</v>
      </c>
      <c r="J411" s="10">
        <f t="shared" si="38"/>
        <v>8069.9925000000003</v>
      </c>
      <c r="K411">
        <f>VLOOKUP(A411,'Cacao Nacional'!B:D,3,0)</f>
        <v>5462.5</v>
      </c>
      <c r="L411" s="22" t="str">
        <f t="shared" si="39"/>
        <v>Septiembre</v>
      </c>
      <c r="M411" s="22" t="str">
        <f t="shared" si="40"/>
        <v>2014</v>
      </c>
      <c r="N411" s="22" t="str">
        <f t="shared" si="41"/>
        <v>Septiembre de 2014</v>
      </c>
    </row>
    <row r="412" spans="1:14" x14ac:dyDescent="0.3">
      <c r="A412" s="1" t="s">
        <v>791</v>
      </c>
      <c r="B412" s="1" t="str">
        <f t="shared" si="36"/>
        <v>Septiembre 9 de 2014</v>
      </c>
      <c r="C412" s="1" t="s">
        <v>5265</v>
      </c>
      <c r="D412" s="2">
        <v>206.5</v>
      </c>
      <c r="E412" s="1" t="s">
        <v>5266</v>
      </c>
      <c r="F412" s="3">
        <v>-0.95923261390887282</v>
      </c>
      <c r="G412" s="1" t="s">
        <v>430</v>
      </c>
      <c r="H412" s="10">
        <f t="shared" si="37"/>
        <v>4.13</v>
      </c>
      <c r="I412" s="8">
        <f>VLOOKUP(B412,'TRM2'!C:D,2,0)</f>
        <v>1942.03</v>
      </c>
      <c r="J412" s="10">
        <f t="shared" si="38"/>
        <v>8020.5838999999996</v>
      </c>
      <c r="K412" t="e">
        <f>VLOOKUP(A412,'Cacao Nacional'!B:D,3,0)</f>
        <v>#N/A</v>
      </c>
      <c r="L412" s="22" t="str">
        <f t="shared" si="39"/>
        <v>Septiembre</v>
      </c>
      <c r="M412" s="22" t="str">
        <f t="shared" si="40"/>
        <v>2014</v>
      </c>
      <c r="N412" s="22" t="str">
        <f t="shared" si="41"/>
        <v>Septiembre de 2014</v>
      </c>
    </row>
    <row r="413" spans="1:14" x14ac:dyDescent="0.3">
      <c r="A413" s="1" t="s">
        <v>792</v>
      </c>
      <c r="B413" s="1" t="str">
        <f t="shared" si="36"/>
        <v>Septiembre 10 de 2014</v>
      </c>
      <c r="C413" s="1" t="s">
        <v>5265</v>
      </c>
      <c r="D413" s="2">
        <v>196.25</v>
      </c>
      <c r="E413" s="1" t="s">
        <v>5266</v>
      </c>
      <c r="F413" s="3">
        <v>-4.9636803874092008</v>
      </c>
      <c r="G413" s="1" t="s">
        <v>430</v>
      </c>
      <c r="H413" s="10">
        <f t="shared" si="37"/>
        <v>3.9249999999999998</v>
      </c>
      <c r="I413" s="8">
        <f>VLOOKUP(B413,'TRM2'!C:D,2,0)</f>
        <v>1962.84</v>
      </c>
      <c r="J413" s="10">
        <f t="shared" si="38"/>
        <v>7704.146999999999</v>
      </c>
      <c r="K413" t="e">
        <f>VLOOKUP(A413,'Cacao Nacional'!B:D,3,0)</f>
        <v>#N/A</v>
      </c>
      <c r="L413" s="22" t="str">
        <f t="shared" si="39"/>
        <v>Septiembre</v>
      </c>
      <c r="M413" s="22" t="str">
        <f t="shared" si="40"/>
        <v>2014</v>
      </c>
      <c r="N413" s="22" t="str">
        <f t="shared" si="41"/>
        <v>Septiembre de 2014</v>
      </c>
    </row>
    <row r="414" spans="1:14" x14ac:dyDescent="0.3">
      <c r="A414" s="1" t="s">
        <v>793</v>
      </c>
      <c r="B414" s="1" t="str">
        <f t="shared" si="36"/>
        <v>Septiembre 11 de 2014</v>
      </c>
      <c r="C414" s="1" t="s">
        <v>5265</v>
      </c>
      <c r="D414" s="2">
        <v>200.5</v>
      </c>
      <c r="E414" s="1" t="s">
        <v>5266</v>
      </c>
      <c r="F414" s="3">
        <v>2.1656050955414012</v>
      </c>
      <c r="G414" s="1" t="s">
        <v>430</v>
      </c>
      <c r="H414" s="10">
        <f t="shared" si="37"/>
        <v>4.01</v>
      </c>
      <c r="I414" s="8">
        <f>VLOOKUP(B414,'TRM2'!C:D,2,0)</f>
        <v>1975.82</v>
      </c>
      <c r="J414" s="10">
        <f t="shared" si="38"/>
        <v>7923.0381999999991</v>
      </c>
      <c r="K414" t="e">
        <f>VLOOKUP(A414,'Cacao Nacional'!B:D,3,0)</f>
        <v>#N/A</v>
      </c>
      <c r="L414" s="22" t="str">
        <f t="shared" si="39"/>
        <v>Septiembre</v>
      </c>
      <c r="M414" s="22" t="str">
        <f t="shared" si="40"/>
        <v>2014</v>
      </c>
      <c r="N414" s="22" t="str">
        <f t="shared" si="41"/>
        <v>Septiembre de 2014</v>
      </c>
    </row>
    <row r="415" spans="1:14" x14ac:dyDescent="0.3">
      <c r="A415" s="1" t="s">
        <v>794</v>
      </c>
      <c r="B415" s="1" t="str">
        <f t="shared" si="36"/>
        <v>Septiembre 12 de 2014</v>
      </c>
      <c r="C415" s="1" t="s">
        <v>5265</v>
      </c>
      <c r="D415" s="2">
        <v>197.5</v>
      </c>
      <c r="E415" s="1" t="s">
        <v>5266</v>
      </c>
      <c r="F415" s="3">
        <v>-1.4962593516209477</v>
      </c>
      <c r="G415" s="1" t="s">
        <v>430</v>
      </c>
      <c r="H415" s="10">
        <f t="shared" si="37"/>
        <v>3.95</v>
      </c>
      <c r="I415" s="8">
        <f>VLOOKUP(B415,'TRM2'!C:D,2,0)</f>
        <v>1979.97</v>
      </c>
      <c r="J415" s="10">
        <f t="shared" si="38"/>
        <v>7820.8815000000004</v>
      </c>
      <c r="K415" t="e">
        <f>VLOOKUP(A415,'Cacao Nacional'!B:D,3,0)</f>
        <v>#N/A</v>
      </c>
      <c r="L415" s="22" t="str">
        <f t="shared" si="39"/>
        <v>Septiembre</v>
      </c>
      <c r="M415" s="22" t="str">
        <f t="shared" si="40"/>
        <v>2014</v>
      </c>
      <c r="N415" s="22" t="str">
        <f t="shared" si="41"/>
        <v>Septiembre de 2014</v>
      </c>
    </row>
    <row r="416" spans="1:14" x14ac:dyDescent="0.3">
      <c r="A416" s="1" t="s">
        <v>795</v>
      </c>
      <c r="B416" s="1" t="str">
        <f t="shared" si="36"/>
        <v>Septiembre 14 de 2014</v>
      </c>
      <c r="C416" s="1" t="s">
        <v>5265</v>
      </c>
      <c r="D416" s="2">
        <v>197.25</v>
      </c>
      <c r="E416" s="1" t="s">
        <v>5266</v>
      </c>
      <c r="F416" s="3">
        <v>-0.12658227848101267</v>
      </c>
      <c r="G416" s="1" t="s">
        <v>430</v>
      </c>
      <c r="H416" s="10">
        <f t="shared" si="37"/>
        <v>3.9449999999999998</v>
      </c>
      <c r="I416" s="8" t="e">
        <f>VLOOKUP(B416,'TRM2'!C:D,2,0)</f>
        <v>#N/A</v>
      </c>
      <c r="J416" s="10" t="e">
        <f t="shared" si="38"/>
        <v>#N/A</v>
      </c>
      <c r="K416" t="e">
        <f>VLOOKUP(A416,'Cacao Nacional'!B:D,3,0)</f>
        <v>#N/A</v>
      </c>
      <c r="L416" s="22" t="str">
        <f t="shared" si="39"/>
        <v>Septiembre</v>
      </c>
      <c r="M416" s="22" t="str">
        <f t="shared" si="40"/>
        <v>2014</v>
      </c>
      <c r="N416" s="22" t="str">
        <f t="shared" si="41"/>
        <v>Septiembre de 2014</v>
      </c>
    </row>
    <row r="417" spans="1:14" x14ac:dyDescent="0.3">
      <c r="A417" s="1" t="s">
        <v>69</v>
      </c>
      <c r="B417" s="1" t="str">
        <f t="shared" si="36"/>
        <v>Septiembre 15 de 2014</v>
      </c>
      <c r="C417" s="1" t="s">
        <v>5265</v>
      </c>
      <c r="D417" s="2">
        <v>198.25</v>
      </c>
      <c r="E417" s="1" t="s">
        <v>5266</v>
      </c>
      <c r="F417" s="3">
        <v>0.5069708491761723</v>
      </c>
      <c r="G417" s="1" t="s">
        <v>430</v>
      </c>
      <c r="H417" s="10">
        <f t="shared" si="37"/>
        <v>3.9649999999999999</v>
      </c>
      <c r="I417" s="8">
        <f>VLOOKUP(B417,'TRM2'!C:D,2,0)</f>
        <v>1994.97</v>
      </c>
      <c r="J417" s="10">
        <f t="shared" si="38"/>
        <v>7910.0560500000001</v>
      </c>
      <c r="K417">
        <f>VLOOKUP(A417,'Cacao Nacional'!B:D,3,0)</f>
        <v>5365</v>
      </c>
      <c r="L417" s="22" t="str">
        <f t="shared" si="39"/>
        <v>Septiembre</v>
      </c>
      <c r="M417" s="22" t="str">
        <f t="shared" si="40"/>
        <v>2014</v>
      </c>
      <c r="N417" s="22" t="str">
        <f t="shared" si="41"/>
        <v>Septiembre de 2014</v>
      </c>
    </row>
    <row r="418" spans="1:14" x14ac:dyDescent="0.3">
      <c r="A418" s="1" t="s">
        <v>796</v>
      </c>
      <c r="B418" s="1" t="str">
        <f t="shared" si="36"/>
        <v>Septiembre 16 de 2014</v>
      </c>
      <c r="C418" s="1" t="s">
        <v>5265</v>
      </c>
      <c r="D418" s="2">
        <v>198.25</v>
      </c>
      <c r="E418" s="1" t="s">
        <v>5266</v>
      </c>
      <c r="F418" s="3">
        <v>0</v>
      </c>
      <c r="G418" s="1" t="s">
        <v>430</v>
      </c>
      <c r="H418" s="10">
        <f t="shared" si="37"/>
        <v>3.9649999999999999</v>
      </c>
      <c r="I418" s="8">
        <f>VLOOKUP(B418,'TRM2'!C:D,2,0)</f>
        <v>1987.71</v>
      </c>
      <c r="J418" s="10">
        <f t="shared" si="38"/>
        <v>7881.2701500000003</v>
      </c>
      <c r="K418" t="e">
        <f>VLOOKUP(A418,'Cacao Nacional'!B:D,3,0)</f>
        <v>#N/A</v>
      </c>
      <c r="L418" s="22" t="str">
        <f t="shared" si="39"/>
        <v>Septiembre</v>
      </c>
      <c r="M418" s="22" t="str">
        <f t="shared" si="40"/>
        <v>2014</v>
      </c>
      <c r="N418" s="22" t="str">
        <f t="shared" si="41"/>
        <v>Septiembre de 2014</v>
      </c>
    </row>
    <row r="419" spans="1:14" x14ac:dyDescent="0.3">
      <c r="A419" s="1" t="s">
        <v>797</v>
      </c>
      <c r="B419" s="1" t="str">
        <f t="shared" si="36"/>
        <v>Septiembre 17 de 2014</v>
      </c>
      <c r="C419" s="1" t="s">
        <v>5265</v>
      </c>
      <c r="D419" s="2">
        <v>198.75</v>
      </c>
      <c r="E419" s="1" t="s">
        <v>5266</v>
      </c>
      <c r="F419" s="3">
        <v>0.25220680958385877</v>
      </c>
      <c r="G419" s="1" t="s">
        <v>430</v>
      </c>
      <c r="H419" s="10">
        <f t="shared" si="37"/>
        <v>3.9750000000000001</v>
      </c>
      <c r="I419" s="8">
        <f>VLOOKUP(B419,'TRM2'!C:D,2,0)</f>
        <v>1978.08</v>
      </c>
      <c r="J419" s="10">
        <f t="shared" si="38"/>
        <v>7862.8679999999995</v>
      </c>
      <c r="K419" t="e">
        <f>VLOOKUP(A419,'Cacao Nacional'!B:D,3,0)</f>
        <v>#N/A</v>
      </c>
      <c r="L419" s="22" t="str">
        <f t="shared" si="39"/>
        <v>Septiembre</v>
      </c>
      <c r="M419" s="22" t="str">
        <f t="shared" si="40"/>
        <v>2014</v>
      </c>
      <c r="N419" s="22" t="str">
        <f t="shared" si="41"/>
        <v>Septiembre de 2014</v>
      </c>
    </row>
    <row r="420" spans="1:14" x14ac:dyDescent="0.3">
      <c r="A420" s="1" t="s">
        <v>798</v>
      </c>
      <c r="B420" s="1" t="str">
        <f t="shared" si="36"/>
        <v>Septiembre 18 de 2014</v>
      </c>
      <c r="C420" s="1" t="s">
        <v>5265</v>
      </c>
      <c r="D420" s="2">
        <v>196.25</v>
      </c>
      <c r="E420" s="1" t="s">
        <v>5266</v>
      </c>
      <c r="F420" s="3">
        <v>-1.257861635220126</v>
      </c>
      <c r="G420" s="1" t="s">
        <v>430</v>
      </c>
      <c r="H420" s="10">
        <f t="shared" si="37"/>
        <v>3.9249999999999998</v>
      </c>
      <c r="I420" s="8">
        <f>VLOOKUP(B420,'TRM2'!C:D,2,0)</f>
        <v>1975.47</v>
      </c>
      <c r="J420" s="10">
        <f t="shared" si="38"/>
        <v>7753.7197500000002</v>
      </c>
      <c r="K420" t="e">
        <f>VLOOKUP(A420,'Cacao Nacional'!B:D,3,0)</f>
        <v>#N/A</v>
      </c>
      <c r="L420" s="22" t="str">
        <f t="shared" si="39"/>
        <v>Septiembre</v>
      </c>
      <c r="M420" s="22" t="str">
        <f t="shared" si="40"/>
        <v>2014</v>
      </c>
      <c r="N420" s="22" t="str">
        <f t="shared" si="41"/>
        <v>Septiembre de 2014</v>
      </c>
    </row>
    <row r="421" spans="1:14" x14ac:dyDescent="0.3">
      <c r="A421" s="1" t="s">
        <v>799</v>
      </c>
      <c r="B421" s="1" t="str">
        <f t="shared" si="36"/>
        <v>Septiembre 19 de 2014</v>
      </c>
      <c r="C421" s="1" t="s">
        <v>5265</v>
      </c>
      <c r="D421" s="2">
        <v>192</v>
      </c>
      <c r="E421" s="1" t="s">
        <v>5266</v>
      </c>
      <c r="F421" s="3">
        <v>-2.1656050955414012</v>
      </c>
      <c r="G421" s="1" t="s">
        <v>430</v>
      </c>
      <c r="H421" s="10">
        <f t="shared" si="37"/>
        <v>3.84</v>
      </c>
      <c r="I421" s="8">
        <f>VLOOKUP(B421,'TRM2'!C:D,2,0)</f>
        <v>1975.42</v>
      </c>
      <c r="J421" s="10">
        <f t="shared" si="38"/>
        <v>7585.6127999999999</v>
      </c>
      <c r="K421" t="e">
        <f>VLOOKUP(A421,'Cacao Nacional'!B:D,3,0)</f>
        <v>#N/A</v>
      </c>
      <c r="L421" s="22" t="str">
        <f t="shared" si="39"/>
        <v>Septiembre</v>
      </c>
      <c r="M421" s="22" t="str">
        <f t="shared" si="40"/>
        <v>2014</v>
      </c>
      <c r="N421" s="22" t="str">
        <f t="shared" si="41"/>
        <v>Septiembre de 2014</v>
      </c>
    </row>
    <row r="422" spans="1:14" x14ac:dyDescent="0.3">
      <c r="A422" s="1" t="s">
        <v>70</v>
      </c>
      <c r="B422" s="1" t="str">
        <f t="shared" si="36"/>
        <v>Septiembre 22 de 2014</v>
      </c>
      <c r="C422" s="1" t="s">
        <v>5265</v>
      </c>
      <c r="D422" s="2">
        <v>194.5</v>
      </c>
      <c r="E422" s="1" t="s">
        <v>5266</v>
      </c>
      <c r="F422" s="3">
        <v>1.3020833333333335</v>
      </c>
      <c r="G422" s="1" t="s">
        <v>430</v>
      </c>
      <c r="H422" s="10">
        <f t="shared" si="37"/>
        <v>3.89</v>
      </c>
      <c r="I422" s="8">
        <f>VLOOKUP(B422,'TRM2'!C:D,2,0)</f>
        <v>1966.89</v>
      </c>
      <c r="J422" s="10">
        <f t="shared" si="38"/>
        <v>7651.2021000000004</v>
      </c>
      <c r="K422">
        <f>VLOOKUP(A422,'Cacao Nacional'!B:D,3,0)</f>
        <v>5475</v>
      </c>
      <c r="L422" s="22" t="str">
        <f t="shared" si="39"/>
        <v>Septiembre</v>
      </c>
      <c r="M422" s="22" t="str">
        <f t="shared" si="40"/>
        <v>2014</v>
      </c>
      <c r="N422" s="22" t="str">
        <f t="shared" si="41"/>
        <v>Septiembre de 2014</v>
      </c>
    </row>
    <row r="423" spans="1:14" x14ac:dyDescent="0.3">
      <c r="A423" s="1" t="s">
        <v>800</v>
      </c>
      <c r="B423" s="1" t="str">
        <f t="shared" si="36"/>
        <v>Septiembre 23 de 2014</v>
      </c>
      <c r="C423" s="1" t="s">
        <v>5265</v>
      </c>
      <c r="D423" s="2">
        <v>196</v>
      </c>
      <c r="E423" s="1" t="s">
        <v>5266</v>
      </c>
      <c r="F423" s="3">
        <v>0.77120822622107965</v>
      </c>
      <c r="G423" s="1" t="s">
        <v>430</v>
      </c>
      <c r="H423" s="10">
        <f t="shared" si="37"/>
        <v>3.92</v>
      </c>
      <c r="I423" s="8">
        <f>VLOOKUP(B423,'TRM2'!C:D,2,0)</f>
        <v>1992.68</v>
      </c>
      <c r="J423" s="10">
        <f t="shared" si="38"/>
        <v>7811.3055999999997</v>
      </c>
      <c r="K423" t="e">
        <f>VLOOKUP(A423,'Cacao Nacional'!B:D,3,0)</f>
        <v>#N/A</v>
      </c>
      <c r="L423" s="22" t="str">
        <f t="shared" si="39"/>
        <v>Septiembre</v>
      </c>
      <c r="M423" s="22" t="str">
        <f t="shared" si="40"/>
        <v>2014</v>
      </c>
      <c r="N423" s="22" t="str">
        <f t="shared" si="41"/>
        <v>Septiembre de 2014</v>
      </c>
    </row>
    <row r="424" spans="1:14" x14ac:dyDescent="0.3">
      <c r="A424" s="1" t="s">
        <v>801</v>
      </c>
      <c r="B424" s="1" t="str">
        <f t="shared" si="36"/>
        <v>Septiembre 24 de 2014</v>
      </c>
      <c r="C424" s="1" t="s">
        <v>5265</v>
      </c>
      <c r="D424" s="2">
        <v>203</v>
      </c>
      <c r="E424" s="1" t="s">
        <v>5266</v>
      </c>
      <c r="F424" s="3">
        <v>3.5714285714285712</v>
      </c>
      <c r="G424" s="1" t="s">
        <v>430</v>
      </c>
      <c r="H424" s="10">
        <f t="shared" si="37"/>
        <v>4.0599999999999996</v>
      </c>
      <c r="I424" s="8">
        <f>VLOOKUP(B424,'TRM2'!C:D,2,0)</f>
        <v>1997.91</v>
      </c>
      <c r="J424" s="10">
        <f t="shared" si="38"/>
        <v>8111.5145999999995</v>
      </c>
      <c r="K424" t="e">
        <f>VLOOKUP(A424,'Cacao Nacional'!B:D,3,0)</f>
        <v>#N/A</v>
      </c>
      <c r="L424" s="22" t="str">
        <f t="shared" si="39"/>
        <v>Septiembre</v>
      </c>
      <c r="M424" s="22" t="str">
        <f t="shared" si="40"/>
        <v>2014</v>
      </c>
      <c r="N424" s="22" t="str">
        <f t="shared" si="41"/>
        <v>Septiembre de 2014</v>
      </c>
    </row>
    <row r="425" spans="1:14" x14ac:dyDescent="0.3">
      <c r="A425" s="1" t="s">
        <v>802</v>
      </c>
      <c r="B425" s="1" t="str">
        <f t="shared" si="36"/>
        <v>Septiembre 25 de 2014</v>
      </c>
      <c r="C425" s="1" t="s">
        <v>5265</v>
      </c>
      <c r="D425" s="2">
        <v>197.25</v>
      </c>
      <c r="E425" s="1" t="s">
        <v>5266</v>
      </c>
      <c r="F425" s="3">
        <v>-2.8325123152709359</v>
      </c>
      <c r="G425" s="1" t="s">
        <v>430</v>
      </c>
      <c r="H425" s="10">
        <f t="shared" si="37"/>
        <v>3.9449999999999998</v>
      </c>
      <c r="I425" s="8">
        <f>VLOOKUP(B425,'TRM2'!C:D,2,0)</f>
        <v>2007.48</v>
      </c>
      <c r="J425" s="10">
        <f t="shared" si="38"/>
        <v>7919.5086000000001</v>
      </c>
      <c r="K425" t="e">
        <f>VLOOKUP(A425,'Cacao Nacional'!B:D,3,0)</f>
        <v>#N/A</v>
      </c>
      <c r="L425" s="22" t="str">
        <f t="shared" si="39"/>
        <v>Septiembre</v>
      </c>
      <c r="M425" s="22" t="str">
        <f t="shared" si="40"/>
        <v>2014</v>
      </c>
      <c r="N425" s="22" t="str">
        <f t="shared" si="41"/>
        <v>Septiembre de 2014</v>
      </c>
    </row>
    <row r="426" spans="1:14" x14ac:dyDescent="0.3">
      <c r="A426" s="1" t="s">
        <v>803</v>
      </c>
      <c r="B426" s="1" t="str">
        <f t="shared" si="36"/>
        <v>Septiembre 26 de 2014</v>
      </c>
      <c r="C426" s="1" t="s">
        <v>5265</v>
      </c>
      <c r="D426" s="2">
        <v>200</v>
      </c>
      <c r="E426" s="1" t="s">
        <v>5266</v>
      </c>
      <c r="F426" s="3">
        <v>1.394169835234474</v>
      </c>
      <c r="G426" s="1" t="s">
        <v>430</v>
      </c>
      <c r="H426" s="10">
        <f t="shared" si="37"/>
        <v>4</v>
      </c>
      <c r="I426" s="8">
        <f>VLOOKUP(B426,'TRM2'!C:D,2,0)</f>
        <v>2019.76</v>
      </c>
      <c r="J426" s="10">
        <f t="shared" si="38"/>
        <v>8079.04</v>
      </c>
      <c r="K426" t="e">
        <f>VLOOKUP(A426,'Cacao Nacional'!B:D,3,0)</f>
        <v>#N/A</v>
      </c>
      <c r="L426" s="22" t="str">
        <f t="shared" si="39"/>
        <v>Septiembre</v>
      </c>
      <c r="M426" s="22" t="str">
        <f t="shared" si="40"/>
        <v>2014</v>
      </c>
      <c r="N426" s="22" t="str">
        <f t="shared" si="41"/>
        <v>Septiembre de 2014</v>
      </c>
    </row>
    <row r="427" spans="1:14" x14ac:dyDescent="0.3">
      <c r="A427" s="1" t="s">
        <v>71</v>
      </c>
      <c r="B427" s="1" t="str">
        <f t="shared" si="36"/>
        <v>Septiembre 29 de 2014</v>
      </c>
      <c r="C427" s="1" t="s">
        <v>5265</v>
      </c>
      <c r="D427" s="2">
        <v>205.25</v>
      </c>
      <c r="E427" s="1" t="s">
        <v>5266</v>
      </c>
      <c r="F427" s="3">
        <v>2.625</v>
      </c>
      <c r="G427" s="1" t="s">
        <v>430</v>
      </c>
      <c r="H427" s="10">
        <f t="shared" si="37"/>
        <v>4.1050000000000004</v>
      </c>
      <c r="I427" s="8">
        <f>VLOOKUP(B427,'TRM2'!C:D,2,0)</f>
        <v>2023.89</v>
      </c>
      <c r="J427" s="10">
        <f t="shared" si="38"/>
        <v>8308.0684500000007</v>
      </c>
      <c r="K427">
        <f>VLOOKUP(A427,'Cacao Nacional'!B:D,3,0)</f>
        <v>5632.5</v>
      </c>
      <c r="L427" s="22" t="str">
        <f t="shared" si="39"/>
        <v>Septiembre</v>
      </c>
      <c r="M427" s="22" t="str">
        <f t="shared" si="40"/>
        <v>2014</v>
      </c>
      <c r="N427" s="22" t="str">
        <f t="shared" si="41"/>
        <v>Septiembre de 2014</v>
      </c>
    </row>
    <row r="428" spans="1:14" x14ac:dyDescent="0.3">
      <c r="A428" s="1" t="s">
        <v>804</v>
      </c>
      <c r="B428" s="1" t="str">
        <f t="shared" si="36"/>
        <v>Septiembre 30 de 2014</v>
      </c>
      <c r="C428" s="1" t="s">
        <v>5265</v>
      </c>
      <c r="D428" s="2">
        <v>207.25</v>
      </c>
      <c r="E428" s="1" t="s">
        <v>5266</v>
      </c>
      <c r="F428" s="3">
        <v>0.97442143727161989</v>
      </c>
      <c r="G428" s="1" t="s">
        <v>430</v>
      </c>
      <c r="H428" s="10">
        <f t="shared" si="37"/>
        <v>4.1449999999999996</v>
      </c>
      <c r="I428" s="8">
        <f>VLOOKUP(B428,'TRM2'!C:D,2,0)</f>
        <v>2028.48</v>
      </c>
      <c r="J428" s="10">
        <f t="shared" si="38"/>
        <v>8408.0495999999985</v>
      </c>
      <c r="K428" t="e">
        <f>VLOOKUP(A428,'Cacao Nacional'!B:D,3,0)</f>
        <v>#N/A</v>
      </c>
      <c r="L428" s="22" t="str">
        <f t="shared" si="39"/>
        <v>Septiembre</v>
      </c>
      <c r="M428" s="22" t="str">
        <f t="shared" si="40"/>
        <v>2014</v>
      </c>
      <c r="N428" s="22" t="str">
        <f t="shared" si="41"/>
        <v>Septiembre de 2014</v>
      </c>
    </row>
    <row r="429" spans="1:14" x14ac:dyDescent="0.3">
      <c r="A429" s="1" t="s">
        <v>805</v>
      </c>
      <c r="B429" s="1" t="str">
        <f t="shared" si="36"/>
        <v>Octubre 1 de 2014</v>
      </c>
      <c r="C429" s="1" t="s">
        <v>5265</v>
      </c>
      <c r="D429" s="2">
        <v>214.5</v>
      </c>
      <c r="E429" s="1" t="s">
        <v>5266</v>
      </c>
      <c r="F429" s="3">
        <v>3.4981905910735827</v>
      </c>
      <c r="G429" s="1" t="s">
        <v>430</v>
      </c>
      <c r="H429" s="10">
        <f t="shared" si="37"/>
        <v>4.29</v>
      </c>
      <c r="I429" s="8">
        <f>VLOOKUP(B429,'TRM2'!C:D,2,0)</f>
        <v>2022</v>
      </c>
      <c r="J429" s="10">
        <f t="shared" si="38"/>
        <v>8674.3799999999992</v>
      </c>
      <c r="K429" t="e">
        <f>VLOOKUP(A429,'Cacao Nacional'!B:D,3,0)</f>
        <v>#N/A</v>
      </c>
      <c r="L429" s="22" t="str">
        <f t="shared" si="39"/>
        <v>Octubre</v>
      </c>
      <c r="M429" s="22" t="str">
        <f t="shared" si="40"/>
        <v>2014</v>
      </c>
      <c r="N429" s="22" t="str">
        <f t="shared" si="41"/>
        <v>Octubre de 2014</v>
      </c>
    </row>
    <row r="430" spans="1:14" x14ac:dyDescent="0.3">
      <c r="A430" s="1" t="s">
        <v>806</v>
      </c>
      <c r="B430" s="1" t="str">
        <f t="shared" si="36"/>
        <v>Octubre 2 de 2014</v>
      </c>
      <c r="C430" s="1" t="s">
        <v>5265</v>
      </c>
      <c r="D430" s="2">
        <v>221.5</v>
      </c>
      <c r="E430" s="1" t="s">
        <v>5266</v>
      </c>
      <c r="F430" s="3">
        <v>3.263403263403263</v>
      </c>
      <c r="G430" s="1" t="s">
        <v>430</v>
      </c>
      <c r="H430" s="10">
        <f t="shared" si="37"/>
        <v>4.43</v>
      </c>
      <c r="I430" s="8">
        <f>VLOOKUP(B430,'TRM2'!C:D,2,0)</f>
        <v>2025.75</v>
      </c>
      <c r="J430" s="10">
        <f t="shared" si="38"/>
        <v>8974.0725000000002</v>
      </c>
      <c r="K430" t="e">
        <f>VLOOKUP(A430,'Cacao Nacional'!B:D,3,0)</f>
        <v>#N/A</v>
      </c>
      <c r="L430" s="22" t="str">
        <f t="shared" si="39"/>
        <v>Octubre</v>
      </c>
      <c r="M430" s="22" t="str">
        <f t="shared" si="40"/>
        <v>2014</v>
      </c>
      <c r="N430" s="22" t="str">
        <f t="shared" si="41"/>
        <v>Octubre de 2014</v>
      </c>
    </row>
    <row r="431" spans="1:14" x14ac:dyDescent="0.3">
      <c r="A431" s="1" t="s">
        <v>807</v>
      </c>
      <c r="B431" s="1" t="str">
        <f t="shared" si="36"/>
        <v>Octubre 3 de 2014</v>
      </c>
      <c r="C431" s="1" t="s">
        <v>5265</v>
      </c>
      <c r="D431" s="2">
        <v>220.5</v>
      </c>
      <c r="E431" s="1" t="s">
        <v>5266</v>
      </c>
      <c r="F431" s="3">
        <v>-0.45146726862302478</v>
      </c>
      <c r="G431" s="1" t="s">
        <v>430</v>
      </c>
      <c r="H431" s="10">
        <f t="shared" si="37"/>
        <v>4.41</v>
      </c>
      <c r="I431" s="8">
        <f>VLOOKUP(B431,'TRM2'!C:D,2,0)</f>
        <v>2021.49</v>
      </c>
      <c r="J431" s="10">
        <f t="shared" si="38"/>
        <v>8914.7708999999995</v>
      </c>
      <c r="K431" t="e">
        <f>VLOOKUP(A431,'Cacao Nacional'!B:D,3,0)</f>
        <v>#N/A</v>
      </c>
      <c r="L431" s="22" t="str">
        <f t="shared" si="39"/>
        <v>Octubre</v>
      </c>
      <c r="M431" s="22" t="str">
        <f t="shared" si="40"/>
        <v>2014</v>
      </c>
      <c r="N431" s="22" t="str">
        <f t="shared" si="41"/>
        <v>Octubre de 2014</v>
      </c>
    </row>
    <row r="432" spans="1:14" x14ac:dyDescent="0.3">
      <c r="A432" s="1" t="s">
        <v>72</v>
      </c>
      <c r="B432" s="1" t="str">
        <f t="shared" si="36"/>
        <v>Octubre 6 de 2014</v>
      </c>
      <c r="C432" s="1" t="s">
        <v>5265</v>
      </c>
      <c r="D432" s="2">
        <v>233.75</v>
      </c>
      <c r="E432" s="1" t="s">
        <v>5266</v>
      </c>
      <c r="F432" s="3">
        <v>6.0090702947845802</v>
      </c>
      <c r="G432" s="1" t="s">
        <v>430</v>
      </c>
      <c r="H432" s="10">
        <f t="shared" si="37"/>
        <v>4.6749999999999998</v>
      </c>
      <c r="I432" s="8">
        <f>VLOOKUP(B432,'TRM2'!C:D,2,0)</f>
        <v>2026.2</v>
      </c>
      <c r="J432" s="10">
        <f t="shared" si="38"/>
        <v>9472.4850000000006</v>
      </c>
      <c r="K432">
        <f>VLOOKUP(A432,'Cacao Nacional'!B:D,3,0)</f>
        <v>5632.5</v>
      </c>
      <c r="L432" s="22" t="str">
        <f t="shared" si="39"/>
        <v>Octubre</v>
      </c>
      <c r="M432" s="22" t="str">
        <f t="shared" si="40"/>
        <v>2014</v>
      </c>
      <c r="N432" s="22" t="str">
        <f t="shared" si="41"/>
        <v>Octubre de 2014</v>
      </c>
    </row>
    <row r="433" spans="1:14" x14ac:dyDescent="0.3">
      <c r="A433" s="1" t="s">
        <v>808</v>
      </c>
      <c r="B433" s="1" t="str">
        <f t="shared" si="36"/>
        <v>Octubre 7 de 2014</v>
      </c>
      <c r="C433" s="1" t="s">
        <v>5265</v>
      </c>
      <c r="D433" s="2">
        <v>229.25</v>
      </c>
      <c r="E433" s="1" t="s">
        <v>5266</v>
      </c>
      <c r="F433" s="3">
        <v>-1.9251336898395723</v>
      </c>
      <c r="G433" s="1" t="s">
        <v>430</v>
      </c>
      <c r="H433" s="10">
        <f t="shared" si="37"/>
        <v>4.585</v>
      </c>
      <c r="I433" s="8">
        <f>VLOOKUP(B433,'TRM2'!C:D,2,0)</f>
        <v>2028.03</v>
      </c>
      <c r="J433" s="10">
        <f t="shared" si="38"/>
        <v>9298.5175500000005</v>
      </c>
      <c r="K433" t="e">
        <f>VLOOKUP(A433,'Cacao Nacional'!B:D,3,0)</f>
        <v>#N/A</v>
      </c>
      <c r="L433" s="22" t="str">
        <f t="shared" si="39"/>
        <v>Octubre</v>
      </c>
      <c r="M433" s="22" t="str">
        <f t="shared" si="40"/>
        <v>2014</v>
      </c>
      <c r="N433" s="22" t="str">
        <f t="shared" si="41"/>
        <v>Octubre de 2014</v>
      </c>
    </row>
    <row r="434" spans="1:14" x14ac:dyDescent="0.3">
      <c r="A434" s="1" t="s">
        <v>809</v>
      </c>
      <c r="B434" s="1" t="str">
        <f t="shared" si="36"/>
        <v>Octubre 8 de 2014</v>
      </c>
      <c r="C434" s="1" t="s">
        <v>5265</v>
      </c>
      <c r="D434" s="2">
        <v>227.5</v>
      </c>
      <c r="E434" s="1" t="s">
        <v>5266</v>
      </c>
      <c r="F434" s="3">
        <v>-0.76335877862595414</v>
      </c>
      <c r="G434" s="1" t="s">
        <v>430</v>
      </c>
      <c r="H434" s="10">
        <f t="shared" si="37"/>
        <v>4.55</v>
      </c>
      <c r="I434" s="8">
        <f>VLOOKUP(B434,'TRM2'!C:D,2,0)</f>
        <v>2026.9</v>
      </c>
      <c r="J434" s="10">
        <f t="shared" si="38"/>
        <v>9222.3950000000004</v>
      </c>
      <c r="K434" t="e">
        <f>VLOOKUP(A434,'Cacao Nacional'!B:D,3,0)</f>
        <v>#N/A</v>
      </c>
      <c r="L434" s="22" t="str">
        <f t="shared" si="39"/>
        <v>Octubre</v>
      </c>
      <c r="M434" s="22" t="str">
        <f t="shared" si="40"/>
        <v>2014</v>
      </c>
      <c r="N434" s="22" t="str">
        <f t="shared" si="41"/>
        <v>Octubre de 2014</v>
      </c>
    </row>
    <row r="435" spans="1:14" x14ac:dyDescent="0.3">
      <c r="A435" s="1" t="s">
        <v>810</v>
      </c>
      <c r="B435" s="1" t="str">
        <f t="shared" si="36"/>
        <v>Octubre 9 de 2014</v>
      </c>
      <c r="C435" s="1" t="s">
        <v>5265</v>
      </c>
      <c r="D435" s="2">
        <v>235.75</v>
      </c>
      <c r="E435" s="1" t="s">
        <v>5266</v>
      </c>
      <c r="F435" s="3">
        <v>3.6263736263736268</v>
      </c>
      <c r="G435" s="1" t="s">
        <v>430</v>
      </c>
      <c r="H435" s="10">
        <f t="shared" si="37"/>
        <v>4.7149999999999999</v>
      </c>
      <c r="I435" s="8">
        <f>VLOOKUP(B435,'TRM2'!C:D,2,0)</f>
        <v>2040.31</v>
      </c>
      <c r="J435" s="10">
        <f t="shared" si="38"/>
        <v>9620.0616499999996</v>
      </c>
      <c r="K435" t="e">
        <f>VLOOKUP(A435,'Cacao Nacional'!B:D,3,0)</f>
        <v>#N/A</v>
      </c>
      <c r="L435" s="22" t="str">
        <f t="shared" si="39"/>
        <v>Octubre</v>
      </c>
      <c r="M435" s="22" t="str">
        <f t="shared" si="40"/>
        <v>2014</v>
      </c>
      <c r="N435" s="22" t="str">
        <f t="shared" si="41"/>
        <v>Octubre de 2014</v>
      </c>
    </row>
    <row r="436" spans="1:14" x14ac:dyDescent="0.3">
      <c r="A436" s="1" t="s">
        <v>811</v>
      </c>
      <c r="B436" s="1" t="str">
        <f t="shared" si="36"/>
        <v>Octubre 10 de 2014</v>
      </c>
      <c r="C436" s="1" t="s">
        <v>5265</v>
      </c>
      <c r="D436" s="2">
        <v>233</v>
      </c>
      <c r="E436" s="1" t="s">
        <v>5266</v>
      </c>
      <c r="F436" s="3">
        <v>-1.166489925768823</v>
      </c>
      <c r="G436" s="1" t="s">
        <v>430</v>
      </c>
      <c r="H436" s="10">
        <f t="shared" si="37"/>
        <v>4.66</v>
      </c>
      <c r="I436" s="8">
        <f>VLOOKUP(B436,'TRM2'!C:D,2,0)</f>
        <v>2041.71</v>
      </c>
      <c r="J436" s="10">
        <f t="shared" si="38"/>
        <v>9514.3685999999998</v>
      </c>
      <c r="K436" t="e">
        <f>VLOOKUP(A436,'Cacao Nacional'!B:D,3,0)</f>
        <v>#N/A</v>
      </c>
      <c r="L436" s="22" t="str">
        <f t="shared" si="39"/>
        <v>Octubre</v>
      </c>
      <c r="M436" s="22" t="str">
        <f t="shared" si="40"/>
        <v>2014</v>
      </c>
      <c r="N436" s="22" t="str">
        <f t="shared" si="41"/>
        <v>Octubre de 2014</v>
      </c>
    </row>
    <row r="437" spans="1:14" x14ac:dyDescent="0.3">
      <c r="A437" s="1" t="s">
        <v>812</v>
      </c>
      <c r="B437" s="1" t="str">
        <f t="shared" si="36"/>
        <v>Octubre 14 de 2014</v>
      </c>
      <c r="C437" s="1" t="s">
        <v>5265</v>
      </c>
      <c r="D437" s="2">
        <v>234</v>
      </c>
      <c r="E437" s="1" t="s">
        <v>5266</v>
      </c>
      <c r="F437" s="3">
        <v>0.42918454935622319</v>
      </c>
      <c r="G437" s="1" t="s">
        <v>430</v>
      </c>
      <c r="H437" s="10">
        <f t="shared" si="37"/>
        <v>4.68</v>
      </c>
      <c r="I437" s="8">
        <f>VLOOKUP(B437,'TRM2'!C:D,2,0)</f>
        <v>2052.96</v>
      </c>
      <c r="J437" s="10">
        <f t="shared" si="38"/>
        <v>9607.8527999999988</v>
      </c>
      <c r="K437" t="e">
        <f>VLOOKUP(A437,'Cacao Nacional'!B:D,3,0)</f>
        <v>#N/A</v>
      </c>
      <c r="L437" s="22" t="str">
        <f t="shared" si="39"/>
        <v>Octubre</v>
      </c>
      <c r="M437" s="22" t="str">
        <f t="shared" si="40"/>
        <v>2014</v>
      </c>
      <c r="N437" s="22" t="str">
        <f t="shared" si="41"/>
        <v>Octubre de 2014</v>
      </c>
    </row>
    <row r="438" spans="1:14" x14ac:dyDescent="0.3">
      <c r="A438" s="1" t="s">
        <v>813</v>
      </c>
      <c r="B438" s="1" t="str">
        <f t="shared" si="36"/>
        <v>Octubre 15 de 2014</v>
      </c>
      <c r="C438" s="1" t="s">
        <v>5265</v>
      </c>
      <c r="D438" s="2">
        <v>229</v>
      </c>
      <c r="E438" s="1" t="s">
        <v>5266</v>
      </c>
      <c r="F438" s="3">
        <v>-2.1367521367521367</v>
      </c>
      <c r="G438" s="1" t="s">
        <v>430</v>
      </c>
      <c r="H438" s="10">
        <f t="shared" si="37"/>
        <v>4.58</v>
      </c>
      <c r="I438" s="8">
        <f>VLOOKUP(B438,'TRM2'!C:D,2,0)</f>
        <v>2049.66</v>
      </c>
      <c r="J438" s="10">
        <f t="shared" si="38"/>
        <v>9387.4427999999989</v>
      </c>
      <c r="K438" t="e">
        <f>VLOOKUP(A438,'Cacao Nacional'!B:D,3,0)</f>
        <v>#N/A</v>
      </c>
      <c r="L438" s="22" t="str">
        <f t="shared" si="39"/>
        <v>Octubre</v>
      </c>
      <c r="M438" s="22" t="str">
        <f t="shared" si="40"/>
        <v>2014</v>
      </c>
      <c r="N438" s="22" t="str">
        <f t="shared" si="41"/>
        <v>Octubre de 2014</v>
      </c>
    </row>
    <row r="439" spans="1:14" x14ac:dyDescent="0.3">
      <c r="A439" s="1" t="s">
        <v>1631</v>
      </c>
      <c r="B439" s="1" t="str">
        <f t="shared" si="36"/>
        <v>Septiembre 28 de 2018</v>
      </c>
      <c r="C439" s="1" t="s">
        <v>5265</v>
      </c>
      <c r="D439" s="2">
        <v>128.62</v>
      </c>
      <c r="E439" s="1" t="s">
        <v>5266</v>
      </c>
      <c r="F439" s="3">
        <v>1.3953488372093104</v>
      </c>
      <c r="G439" s="1" t="s">
        <v>430</v>
      </c>
      <c r="H439" s="10">
        <f t="shared" si="37"/>
        <v>2.5724</v>
      </c>
      <c r="I439" s="8">
        <f>VLOOKUP(B439,'TRM2'!C:D,2,0)</f>
        <v>2989.58</v>
      </c>
      <c r="J439" s="10">
        <f t="shared" si="38"/>
        <v>7690.3955919999999</v>
      </c>
      <c r="K439" t="e">
        <f>VLOOKUP(A439,'Cacao Nacional'!B:D,3,0)</f>
        <v>#N/A</v>
      </c>
      <c r="L439" s="22" t="str">
        <f t="shared" si="39"/>
        <v>Septiembre</v>
      </c>
      <c r="M439" s="22" t="str">
        <f t="shared" si="40"/>
        <v>2018</v>
      </c>
      <c r="N439" s="22" t="str">
        <f t="shared" si="41"/>
        <v>Septiembre de 2018</v>
      </c>
    </row>
    <row r="440" spans="1:14" x14ac:dyDescent="0.3">
      <c r="A440" s="1" t="s">
        <v>268</v>
      </c>
      <c r="B440" s="1" t="str">
        <f t="shared" si="36"/>
        <v>Octubre 1 de 2018</v>
      </c>
      <c r="C440" s="1" t="s">
        <v>5265</v>
      </c>
      <c r="D440" s="2">
        <v>128.25</v>
      </c>
      <c r="E440" s="1" t="s">
        <v>5266</v>
      </c>
      <c r="F440" s="3">
        <v>-0.28766910278339647</v>
      </c>
      <c r="G440" s="1" t="s">
        <v>430</v>
      </c>
      <c r="H440" s="10">
        <f t="shared" si="37"/>
        <v>2.5649999999999999</v>
      </c>
      <c r="I440" s="8">
        <f>VLOOKUP(B440,'TRM2'!C:D,2,0)</f>
        <v>2972.18</v>
      </c>
      <c r="J440" s="10">
        <f t="shared" si="38"/>
        <v>7623.6416999999992</v>
      </c>
      <c r="K440">
        <f>VLOOKUP(A440,'Cacao Nacional'!B:D,3,0)</f>
        <v>5730</v>
      </c>
      <c r="L440" s="22" t="str">
        <f t="shared" si="39"/>
        <v>Octubre</v>
      </c>
      <c r="M440" s="22" t="str">
        <f t="shared" si="40"/>
        <v>2018</v>
      </c>
      <c r="N440" s="22" t="str">
        <f t="shared" si="41"/>
        <v>Octubre de 2018</v>
      </c>
    </row>
    <row r="441" spans="1:14" x14ac:dyDescent="0.3">
      <c r="A441" s="1" t="s">
        <v>1632</v>
      </c>
      <c r="B441" s="1" t="str">
        <f t="shared" si="36"/>
        <v>Octubre 2 de 2018</v>
      </c>
      <c r="C441" s="1" t="s">
        <v>5265</v>
      </c>
      <c r="D441" s="2">
        <v>132.93</v>
      </c>
      <c r="E441" s="1" t="s">
        <v>5266</v>
      </c>
      <c r="F441" s="3">
        <v>3.649122807017549</v>
      </c>
      <c r="G441" s="1" t="s">
        <v>430</v>
      </c>
      <c r="H441" s="10">
        <f t="shared" si="37"/>
        <v>2.6586000000000003</v>
      </c>
      <c r="I441" s="8">
        <f>VLOOKUP(B441,'TRM2'!C:D,2,0)</f>
        <v>2993.74</v>
      </c>
      <c r="J441" s="10">
        <f t="shared" si="38"/>
        <v>7959.1571640000002</v>
      </c>
      <c r="K441" t="e">
        <f>VLOOKUP(A441,'Cacao Nacional'!B:D,3,0)</f>
        <v>#N/A</v>
      </c>
      <c r="L441" s="22" t="str">
        <f t="shared" si="39"/>
        <v>Octubre</v>
      </c>
      <c r="M441" s="22" t="str">
        <f t="shared" si="40"/>
        <v>2018</v>
      </c>
      <c r="N441" s="22" t="str">
        <f t="shared" si="41"/>
        <v>Octubre de 2018</v>
      </c>
    </row>
    <row r="442" spans="1:14" x14ac:dyDescent="0.3">
      <c r="A442" s="1" t="s">
        <v>1633</v>
      </c>
      <c r="B442" s="1" t="str">
        <f t="shared" si="36"/>
        <v>Octubre 3 de 2018</v>
      </c>
      <c r="C442" s="1" t="s">
        <v>5265</v>
      </c>
      <c r="D442" s="2">
        <v>132.28</v>
      </c>
      <c r="E442" s="1" t="s">
        <v>5266</v>
      </c>
      <c r="F442" s="3">
        <v>-0.48897916196494817</v>
      </c>
      <c r="G442" s="1" t="s">
        <v>430</v>
      </c>
      <c r="H442" s="10">
        <f t="shared" si="37"/>
        <v>2.6456</v>
      </c>
      <c r="I442" s="8">
        <f>VLOOKUP(B442,'TRM2'!C:D,2,0)</f>
        <v>3005.5</v>
      </c>
      <c r="J442" s="10">
        <f t="shared" si="38"/>
        <v>7951.3508000000002</v>
      </c>
      <c r="K442" t="e">
        <f>VLOOKUP(A442,'Cacao Nacional'!B:D,3,0)</f>
        <v>#N/A</v>
      </c>
      <c r="L442" s="22" t="str">
        <f t="shared" si="39"/>
        <v>Octubre</v>
      </c>
      <c r="M442" s="22" t="str">
        <f t="shared" si="40"/>
        <v>2018</v>
      </c>
      <c r="N442" s="22" t="str">
        <f t="shared" si="41"/>
        <v>Octubre de 2018</v>
      </c>
    </row>
    <row r="443" spans="1:14" x14ac:dyDescent="0.3">
      <c r="A443" s="1" t="s">
        <v>1634</v>
      </c>
      <c r="B443" s="1" t="str">
        <f t="shared" si="36"/>
        <v>Octubre 4 de 2018</v>
      </c>
      <c r="C443" s="1" t="s">
        <v>5265</v>
      </c>
      <c r="D443" s="2">
        <v>132.59</v>
      </c>
      <c r="E443" s="1" t="s">
        <v>5266</v>
      </c>
      <c r="F443" s="3">
        <v>0.23435137586936972</v>
      </c>
      <c r="G443" s="1" t="s">
        <v>430</v>
      </c>
      <c r="H443" s="10">
        <f t="shared" si="37"/>
        <v>2.6518000000000002</v>
      </c>
      <c r="I443" s="8">
        <f>VLOOKUP(B443,'TRM2'!C:D,2,0)</f>
        <v>3012.65</v>
      </c>
      <c r="J443" s="10">
        <f t="shared" si="38"/>
        <v>7988.9452700000011</v>
      </c>
      <c r="K443" t="e">
        <f>VLOOKUP(A443,'Cacao Nacional'!B:D,3,0)</f>
        <v>#N/A</v>
      </c>
      <c r="L443" s="22" t="str">
        <f t="shared" si="39"/>
        <v>Octubre</v>
      </c>
      <c r="M443" s="22" t="str">
        <f t="shared" si="40"/>
        <v>2018</v>
      </c>
      <c r="N443" s="22" t="str">
        <f t="shared" si="41"/>
        <v>Octubre de 2018</v>
      </c>
    </row>
    <row r="444" spans="1:14" x14ac:dyDescent="0.3">
      <c r="A444" s="1" t="s">
        <v>1635</v>
      </c>
      <c r="B444" s="1" t="str">
        <f t="shared" si="36"/>
        <v>Octubre 5 de 2018</v>
      </c>
      <c r="C444" s="1" t="s">
        <v>5265</v>
      </c>
      <c r="D444" s="2">
        <v>133.75</v>
      </c>
      <c r="E444" s="1" t="s">
        <v>5266</v>
      </c>
      <c r="F444" s="3">
        <v>0.87487744173768511</v>
      </c>
      <c r="G444" s="1" t="s">
        <v>430</v>
      </c>
      <c r="H444" s="10">
        <f t="shared" si="37"/>
        <v>2.6749999999999998</v>
      </c>
      <c r="I444" s="8">
        <f>VLOOKUP(B444,'TRM2'!C:D,2,0)</f>
        <v>3028.16</v>
      </c>
      <c r="J444" s="10">
        <f t="shared" si="38"/>
        <v>8100.3279999999995</v>
      </c>
      <c r="K444" t="e">
        <f>VLOOKUP(A444,'Cacao Nacional'!B:D,3,0)</f>
        <v>#N/A</v>
      </c>
      <c r="L444" s="22" t="str">
        <f t="shared" si="39"/>
        <v>Octubre</v>
      </c>
      <c r="M444" s="22" t="str">
        <f t="shared" si="40"/>
        <v>2018</v>
      </c>
      <c r="N444" s="22" t="str">
        <f t="shared" si="41"/>
        <v>Octubre de 2018</v>
      </c>
    </row>
    <row r="445" spans="1:14" x14ac:dyDescent="0.3">
      <c r="A445" s="1" t="s">
        <v>269</v>
      </c>
      <c r="B445" s="1" t="str">
        <f t="shared" si="36"/>
        <v>Octubre 8 de 2018</v>
      </c>
      <c r="C445" s="1" t="s">
        <v>5265</v>
      </c>
      <c r="D445" s="2">
        <v>136.9</v>
      </c>
      <c r="E445" s="1" t="s">
        <v>5266</v>
      </c>
      <c r="F445" s="3">
        <v>2.3551401869158921</v>
      </c>
      <c r="G445" s="1" t="s">
        <v>430</v>
      </c>
      <c r="H445" s="10">
        <f t="shared" si="37"/>
        <v>2.738</v>
      </c>
      <c r="I445" s="8">
        <f>VLOOKUP(B445,'TRM2'!C:D,2,0)</f>
        <v>3031.31</v>
      </c>
      <c r="J445" s="10">
        <f t="shared" si="38"/>
        <v>8299.7267799999991</v>
      </c>
      <c r="K445">
        <f>VLOOKUP(A445,'Cacao Nacional'!B:D,3,0)</f>
        <v>5380</v>
      </c>
      <c r="L445" s="22" t="str">
        <f t="shared" si="39"/>
        <v>Octubre</v>
      </c>
      <c r="M445" s="22" t="str">
        <f t="shared" si="40"/>
        <v>2018</v>
      </c>
      <c r="N445" s="22" t="str">
        <f t="shared" si="41"/>
        <v>Octubre de 2018</v>
      </c>
    </row>
    <row r="446" spans="1:14" x14ac:dyDescent="0.3">
      <c r="A446" s="1" t="s">
        <v>1636</v>
      </c>
      <c r="B446" s="1" t="str">
        <f t="shared" si="36"/>
        <v>Octubre 9 de 2018</v>
      </c>
      <c r="C446" s="1" t="s">
        <v>5265</v>
      </c>
      <c r="D446" s="2">
        <v>138.21</v>
      </c>
      <c r="E446" s="1" t="s">
        <v>5266</v>
      </c>
      <c r="F446" s="3">
        <v>0.95690284879474219</v>
      </c>
      <c r="G446" s="1" t="s">
        <v>430</v>
      </c>
      <c r="H446" s="10">
        <f t="shared" si="37"/>
        <v>2.7642000000000002</v>
      </c>
      <c r="I446" s="8">
        <f>VLOOKUP(B446,'TRM2'!C:D,2,0)</f>
        <v>3031.31</v>
      </c>
      <c r="J446" s="10">
        <f t="shared" si="38"/>
        <v>8379.1471020000008</v>
      </c>
      <c r="K446" t="e">
        <f>VLOOKUP(A446,'Cacao Nacional'!B:D,3,0)</f>
        <v>#N/A</v>
      </c>
      <c r="L446" s="22" t="str">
        <f t="shared" si="39"/>
        <v>Octubre</v>
      </c>
      <c r="M446" s="22" t="str">
        <f t="shared" si="40"/>
        <v>2018</v>
      </c>
      <c r="N446" s="22" t="str">
        <f t="shared" si="41"/>
        <v>Octubre de 2018</v>
      </c>
    </row>
    <row r="447" spans="1:14" x14ac:dyDescent="0.3">
      <c r="A447" s="1" t="s">
        <v>1637</v>
      </c>
      <c r="B447" s="1" t="str">
        <f t="shared" si="36"/>
        <v>Octubre 10 de 2018</v>
      </c>
      <c r="C447" s="1" t="s">
        <v>5265</v>
      </c>
      <c r="D447" s="2">
        <v>137.93</v>
      </c>
      <c r="E447" s="1" t="s">
        <v>5266</v>
      </c>
      <c r="F447" s="3">
        <v>-0.2025902611967304</v>
      </c>
      <c r="G447" s="1" t="s">
        <v>430</v>
      </c>
      <c r="H447" s="10">
        <f t="shared" si="37"/>
        <v>2.7585999999999999</v>
      </c>
      <c r="I447" s="8">
        <f>VLOOKUP(B447,'TRM2'!C:D,2,0)</f>
        <v>3057.55</v>
      </c>
      <c r="J447" s="10">
        <f t="shared" si="38"/>
        <v>8434.5574300000007</v>
      </c>
      <c r="K447" t="e">
        <f>VLOOKUP(A447,'Cacao Nacional'!B:D,3,0)</f>
        <v>#N/A</v>
      </c>
      <c r="L447" s="22" t="str">
        <f t="shared" si="39"/>
        <v>Octubre</v>
      </c>
      <c r="M447" s="22" t="str">
        <f t="shared" si="40"/>
        <v>2018</v>
      </c>
      <c r="N447" s="22" t="str">
        <f t="shared" si="41"/>
        <v>Octubre de 2018</v>
      </c>
    </row>
    <row r="448" spans="1:14" x14ac:dyDescent="0.3">
      <c r="A448" s="1" t="s">
        <v>1638</v>
      </c>
      <c r="B448" s="1" t="str">
        <f t="shared" si="36"/>
        <v>Octubre 11 de 2018</v>
      </c>
      <c r="C448" s="1" t="s">
        <v>5265</v>
      </c>
      <c r="D448" s="2">
        <v>138.21</v>
      </c>
      <c r="E448" s="1" t="s">
        <v>5266</v>
      </c>
      <c r="F448" s="3">
        <v>0.20300152251141965</v>
      </c>
      <c r="G448" s="1" t="s">
        <v>430</v>
      </c>
      <c r="H448" s="10">
        <f t="shared" si="37"/>
        <v>2.7642000000000002</v>
      </c>
      <c r="I448" s="8">
        <f>VLOOKUP(B448,'TRM2'!C:D,2,0)</f>
        <v>3090.3</v>
      </c>
      <c r="J448" s="10">
        <f t="shared" si="38"/>
        <v>8542.207260000001</v>
      </c>
      <c r="K448" t="e">
        <f>VLOOKUP(A448,'Cacao Nacional'!B:D,3,0)</f>
        <v>#N/A</v>
      </c>
      <c r="L448" s="22" t="str">
        <f t="shared" si="39"/>
        <v>Octubre</v>
      </c>
      <c r="M448" s="22" t="str">
        <f t="shared" si="40"/>
        <v>2018</v>
      </c>
      <c r="N448" s="22" t="str">
        <f t="shared" si="41"/>
        <v>Octubre de 2018</v>
      </c>
    </row>
    <row r="449" spans="1:14" x14ac:dyDescent="0.3">
      <c r="A449" s="1" t="s">
        <v>1639</v>
      </c>
      <c r="B449" s="1" t="str">
        <f t="shared" si="36"/>
        <v>Octubre 12 de 2018</v>
      </c>
      <c r="C449" s="1" t="s">
        <v>5265</v>
      </c>
      <c r="D449" s="2">
        <v>142.19999999999999</v>
      </c>
      <c r="E449" s="1" t="s">
        <v>5266</v>
      </c>
      <c r="F449" s="3">
        <v>2.8869112220533828</v>
      </c>
      <c r="G449" s="1" t="s">
        <v>430</v>
      </c>
      <c r="H449" s="10">
        <f t="shared" si="37"/>
        <v>2.8439999999999999</v>
      </c>
      <c r="I449" s="8">
        <f>VLOOKUP(B449,'TRM2'!C:D,2,0)</f>
        <v>3087.34</v>
      </c>
      <c r="J449" s="10">
        <f t="shared" si="38"/>
        <v>8780.3949599999996</v>
      </c>
      <c r="K449" t="e">
        <f>VLOOKUP(A449,'Cacao Nacional'!B:D,3,0)</f>
        <v>#N/A</v>
      </c>
      <c r="L449" s="22" t="str">
        <f t="shared" si="39"/>
        <v>Octubre</v>
      </c>
      <c r="M449" s="22" t="str">
        <f t="shared" si="40"/>
        <v>2018</v>
      </c>
      <c r="N449" s="22" t="str">
        <f t="shared" si="41"/>
        <v>Octubre de 2018</v>
      </c>
    </row>
    <row r="450" spans="1:14" x14ac:dyDescent="0.3">
      <c r="A450" s="1" t="s">
        <v>270</v>
      </c>
      <c r="B450" s="1" t="str">
        <f t="shared" si="36"/>
        <v>Octubre 15 de 2018</v>
      </c>
      <c r="C450" s="1" t="s">
        <v>5265</v>
      </c>
      <c r="D450" s="2">
        <v>144.84</v>
      </c>
      <c r="E450" s="1" t="s">
        <v>5266</v>
      </c>
      <c r="F450" s="3">
        <v>1.8565400843881963</v>
      </c>
      <c r="G450" s="1" t="s">
        <v>430</v>
      </c>
      <c r="H450" s="10">
        <f t="shared" si="37"/>
        <v>2.8968000000000003</v>
      </c>
      <c r="I450" s="8">
        <f>VLOOKUP(B450,'TRM2'!C:D,2,0)</f>
        <v>3088.78</v>
      </c>
      <c r="J450" s="10">
        <f t="shared" si="38"/>
        <v>8947.5779040000016</v>
      </c>
      <c r="K450">
        <f>VLOOKUP(A450,'Cacao Nacional'!B:D,3,0)</f>
        <v>5505</v>
      </c>
      <c r="L450" s="22" t="str">
        <f t="shared" si="39"/>
        <v>Octubre</v>
      </c>
      <c r="M450" s="22" t="str">
        <f t="shared" si="40"/>
        <v>2018</v>
      </c>
      <c r="N450" s="22" t="str">
        <f t="shared" si="41"/>
        <v>Octubre de 2018</v>
      </c>
    </row>
    <row r="451" spans="1:14" x14ac:dyDescent="0.3">
      <c r="A451" s="1" t="s">
        <v>1640</v>
      </c>
      <c r="B451" s="1" t="str">
        <f t="shared" ref="B451:B514" si="42">MID(A451,FIND(",",A451,1)+2,LEN(A451)-FIND(",",A451,1))</f>
        <v>Octubre 16 de 2018</v>
      </c>
      <c r="C451" s="1" t="s">
        <v>5265</v>
      </c>
      <c r="D451" s="2">
        <v>143.47999999999999</v>
      </c>
      <c r="E451" s="1" t="s">
        <v>5266</v>
      </c>
      <c r="F451" s="3">
        <v>-0.93896713615024407</v>
      </c>
      <c r="G451" s="1" t="s">
        <v>430</v>
      </c>
      <c r="H451" s="10">
        <f t="shared" ref="H451:H514" si="43">D451*2/100</f>
        <v>2.8695999999999997</v>
      </c>
      <c r="I451" s="8">
        <f>VLOOKUP(B451,'TRM2'!C:D,2,0)</f>
        <v>3088.78</v>
      </c>
      <c r="J451" s="10">
        <f t="shared" ref="J451:J514" si="44">H451*I451</f>
        <v>8863.563087999999</v>
      </c>
      <c r="K451" t="e">
        <f>VLOOKUP(A451,'Cacao Nacional'!B:D,3,0)</f>
        <v>#N/A</v>
      </c>
      <c r="L451" s="22" t="str">
        <f t="shared" ref="L451:L514" si="45">MID(A451,FIND(" ",A451,1)+1,FIND(" ",A451,FIND(" ",A451,1)+1)-FIND(" ",A451,1)-1)</f>
        <v>Octubre</v>
      </c>
      <c r="M451" s="22" t="str">
        <f t="shared" ref="M451:M514" si="46">RIGHT(A451,4)</f>
        <v>2018</v>
      </c>
      <c r="N451" s="22" t="str">
        <f t="shared" ref="N451:N514" si="47">_xlfn.CONCAT(L451," de ",M451)</f>
        <v>Octubre de 2018</v>
      </c>
    </row>
    <row r="452" spans="1:14" x14ac:dyDescent="0.3">
      <c r="A452" s="1" t="s">
        <v>1641</v>
      </c>
      <c r="B452" s="1" t="str">
        <f t="shared" si="42"/>
        <v>Octubre 17 de 2018</v>
      </c>
      <c r="C452" s="1" t="s">
        <v>5265</v>
      </c>
      <c r="D452" s="2">
        <v>147.29</v>
      </c>
      <c r="E452" s="1" t="s">
        <v>5266</v>
      </c>
      <c r="F452" s="3">
        <v>2.6554223585168684</v>
      </c>
      <c r="G452" s="1" t="s">
        <v>430</v>
      </c>
      <c r="H452" s="10">
        <f t="shared" si="43"/>
        <v>2.9457999999999998</v>
      </c>
      <c r="I452" s="8">
        <f>VLOOKUP(B452,'TRM2'!C:D,2,0)</f>
        <v>3055.93</v>
      </c>
      <c r="J452" s="10">
        <f t="shared" si="44"/>
        <v>9002.1585939999986</v>
      </c>
      <c r="K452" t="e">
        <f>VLOOKUP(A452,'Cacao Nacional'!B:D,3,0)</f>
        <v>#N/A</v>
      </c>
      <c r="L452" s="22" t="str">
        <f t="shared" si="45"/>
        <v>Octubre</v>
      </c>
      <c r="M452" s="22" t="str">
        <f t="shared" si="46"/>
        <v>2018</v>
      </c>
      <c r="N452" s="22" t="str">
        <f t="shared" si="47"/>
        <v>Octubre de 2018</v>
      </c>
    </row>
    <row r="453" spans="1:14" x14ac:dyDescent="0.3">
      <c r="A453" s="1" t="s">
        <v>1642</v>
      </c>
      <c r="B453" s="1" t="str">
        <f t="shared" si="42"/>
        <v>Octubre 18 de 2018</v>
      </c>
      <c r="C453" s="1" t="s">
        <v>5265</v>
      </c>
      <c r="D453" s="2">
        <v>146.97999999999999</v>
      </c>
      <c r="E453" s="1" t="s">
        <v>5266</v>
      </c>
      <c r="F453" s="3">
        <v>-0.21046914250797902</v>
      </c>
      <c r="G453" s="1" t="s">
        <v>430</v>
      </c>
      <c r="H453" s="10">
        <f t="shared" si="43"/>
        <v>2.9396</v>
      </c>
      <c r="I453" s="8">
        <f>VLOOKUP(B453,'TRM2'!C:D,2,0)</f>
        <v>3056.37</v>
      </c>
      <c r="J453" s="10">
        <f t="shared" si="44"/>
        <v>8984.505251999999</v>
      </c>
      <c r="K453" t="e">
        <f>VLOOKUP(A453,'Cacao Nacional'!B:D,3,0)</f>
        <v>#N/A</v>
      </c>
      <c r="L453" s="22" t="str">
        <f t="shared" si="45"/>
        <v>Octubre</v>
      </c>
      <c r="M453" s="22" t="str">
        <f t="shared" si="46"/>
        <v>2018</v>
      </c>
      <c r="N453" s="22" t="str">
        <f t="shared" si="47"/>
        <v>Octubre de 2018</v>
      </c>
    </row>
    <row r="454" spans="1:14" x14ac:dyDescent="0.3">
      <c r="A454" s="1" t="s">
        <v>1643</v>
      </c>
      <c r="B454" s="1" t="str">
        <f t="shared" si="42"/>
        <v>Octubre 19 de 2018</v>
      </c>
      <c r="C454" s="1" t="s">
        <v>5265</v>
      </c>
      <c r="D454" s="2">
        <v>147</v>
      </c>
      <c r="E454" s="1" t="s">
        <v>5266</v>
      </c>
      <c r="F454" s="3">
        <v>1.3607293509327958E-2</v>
      </c>
      <c r="G454" s="1" t="s">
        <v>430</v>
      </c>
      <c r="H454" s="10">
        <f t="shared" si="43"/>
        <v>2.94</v>
      </c>
      <c r="I454" s="8">
        <f>VLOOKUP(B454,'TRM2'!C:D,2,0)</f>
        <v>3088.47</v>
      </c>
      <c r="J454" s="10">
        <f t="shared" si="44"/>
        <v>9080.1017999999985</v>
      </c>
      <c r="K454" t="e">
        <f>VLOOKUP(A454,'Cacao Nacional'!B:D,3,0)</f>
        <v>#N/A</v>
      </c>
      <c r="L454" s="22" t="str">
        <f t="shared" si="45"/>
        <v>Octubre</v>
      </c>
      <c r="M454" s="22" t="str">
        <f t="shared" si="46"/>
        <v>2018</v>
      </c>
      <c r="N454" s="22" t="str">
        <f t="shared" si="47"/>
        <v>Octubre de 2018</v>
      </c>
    </row>
    <row r="455" spans="1:14" x14ac:dyDescent="0.3">
      <c r="A455" s="1" t="s">
        <v>271</v>
      </c>
      <c r="B455" s="1" t="str">
        <f t="shared" si="42"/>
        <v>Octubre 22 de 2018</v>
      </c>
      <c r="C455" s="1" t="s">
        <v>5265</v>
      </c>
      <c r="D455" s="2">
        <v>143.47999999999999</v>
      </c>
      <c r="E455" s="1" t="s">
        <v>5266</v>
      </c>
      <c r="F455" s="3">
        <v>-2.3945578231292588</v>
      </c>
      <c r="G455" s="1" t="s">
        <v>430</v>
      </c>
      <c r="H455" s="10">
        <f t="shared" si="43"/>
        <v>2.8695999999999997</v>
      </c>
      <c r="I455" s="8">
        <f>VLOOKUP(B455,'TRM2'!C:D,2,0)</f>
        <v>3079.88</v>
      </c>
      <c r="J455" s="10">
        <f t="shared" si="44"/>
        <v>8838.0236479999985</v>
      </c>
      <c r="K455">
        <f>VLOOKUP(A455,'Cacao Nacional'!B:D,3,0)</f>
        <v>5883.3</v>
      </c>
      <c r="L455" s="22" t="str">
        <f t="shared" si="45"/>
        <v>Octubre</v>
      </c>
      <c r="M455" s="22" t="str">
        <f t="shared" si="46"/>
        <v>2018</v>
      </c>
      <c r="N455" s="22" t="str">
        <f t="shared" si="47"/>
        <v>Octubre de 2018</v>
      </c>
    </row>
    <row r="456" spans="1:14" x14ac:dyDescent="0.3">
      <c r="A456" s="1" t="s">
        <v>1644</v>
      </c>
      <c r="B456" s="1" t="str">
        <f t="shared" si="42"/>
        <v>Octubre 23 de 2018</v>
      </c>
      <c r="C456" s="1" t="s">
        <v>5265</v>
      </c>
      <c r="D456" s="2">
        <v>145.88</v>
      </c>
      <c r="E456" s="1" t="s">
        <v>5266</v>
      </c>
      <c r="F456" s="3">
        <v>1.6727069974909434</v>
      </c>
      <c r="G456" s="1" t="s">
        <v>430</v>
      </c>
      <c r="H456" s="10">
        <f t="shared" si="43"/>
        <v>2.9175999999999997</v>
      </c>
      <c r="I456" s="8">
        <f>VLOOKUP(B456,'TRM2'!C:D,2,0)</f>
        <v>3087.58</v>
      </c>
      <c r="J456" s="10">
        <f t="shared" si="44"/>
        <v>9008.3234079999984</v>
      </c>
      <c r="K456" t="e">
        <f>VLOOKUP(A456,'Cacao Nacional'!B:D,3,0)</f>
        <v>#N/A</v>
      </c>
      <c r="L456" s="22" t="str">
        <f t="shared" si="45"/>
        <v>Octubre</v>
      </c>
      <c r="M456" s="22" t="str">
        <f t="shared" si="46"/>
        <v>2018</v>
      </c>
      <c r="N456" s="22" t="str">
        <f t="shared" si="47"/>
        <v>Octubre de 2018</v>
      </c>
    </row>
    <row r="457" spans="1:14" x14ac:dyDescent="0.3">
      <c r="A457" s="1" t="s">
        <v>1645</v>
      </c>
      <c r="B457" s="1" t="str">
        <f t="shared" si="42"/>
        <v>Octubre 24 de 2018</v>
      </c>
      <c r="C457" s="1" t="s">
        <v>5265</v>
      </c>
      <c r="D457" s="2">
        <v>146.32</v>
      </c>
      <c r="E457" s="1" t="s">
        <v>5266</v>
      </c>
      <c r="F457" s="3">
        <v>0.30161776802851503</v>
      </c>
      <c r="G457" s="1" t="s">
        <v>430</v>
      </c>
      <c r="H457" s="10">
        <f t="shared" si="43"/>
        <v>2.9263999999999997</v>
      </c>
      <c r="I457" s="8">
        <f>VLOOKUP(B457,'TRM2'!C:D,2,0)</f>
        <v>3110.2</v>
      </c>
      <c r="J457" s="10">
        <f t="shared" si="44"/>
        <v>9101.6892799999987</v>
      </c>
      <c r="K457" t="e">
        <f>VLOOKUP(A457,'Cacao Nacional'!B:D,3,0)</f>
        <v>#N/A</v>
      </c>
      <c r="L457" s="22" t="str">
        <f t="shared" si="45"/>
        <v>Octubre</v>
      </c>
      <c r="M457" s="22" t="str">
        <f t="shared" si="46"/>
        <v>2018</v>
      </c>
      <c r="N457" s="22" t="str">
        <f t="shared" si="47"/>
        <v>Octubre de 2018</v>
      </c>
    </row>
    <row r="458" spans="1:14" x14ac:dyDescent="0.3">
      <c r="A458" s="1" t="s">
        <v>1646</v>
      </c>
      <c r="B458" s="1" t="str">
        <f t="shared" si="42"/>
        <v>Octubre 25 de 2018</v>
      </c>
      <c r="C458" s="1" t="s">
        <v>5265</v>
      </c>
      <c r="D458" s="2">
        <v>148.36000000000001</v>
      </c>
      <c r="E458" s="1" t="s">
        <v>5266</v>
      </c>
      <c r="F458" s="3">
        <v>1.3942044833242349</v>
      </c>
      <c r="G458" s="1" t="s">
        <v>430</v>
      </c>
      <c r="H458" s="10">
        <f t="shared" si="43"/>
        <v>2.9672000000000001</v>
      </c>
      <c r="I458" s="8">
        <f>VLOOKUP(B458,'TRM2'!C:D,2,0)</f>
        <v>3149.7</v>
      </c>
      <c r="J458" s="10">
        <f t="shared" si="44"/>
        <v>9345.7898399999995</v>
      </c>
      <c r="K458" t="e">
        <f>VLOOKUP(A458,'Cacao Nacional'!B:D,3,0)</f>
        <v>#N/A</v>
      </c>
      <c r="L458" s="22" t="str">
        <f t="shared" si="45"/>
        <v>Octubre</v>
      </c>
      <c r="M458" s="22" t="str">
        <f t="shared" si="46"/>
        <v>2018</v>
      </c>
      <c r="N458" s="22" t="str">
        <f t="shared" si="47"/>
        <v>Octubre de 2018</v>
      </c>
    </row>
    <row r="459" spans="1:14" x14ac:dyDescent="0.3">
      <c r="A459" s="1" t="s">
        <v>1647</v>
      </c>
      <c r="B459" s="1" t="str">
        <f t="shared" si="42"/>
        <v>Octubre 26 de 2018</v>
      </c>
      <c r="C459" s="1" t="s">
        <v>5265</v>
      </c>
      <c r="D459" s="2">
        <v>147.19999999999999</v>
      </c>
      <c r="E459" s="1" t="s">
        <v>5266</v>
      </c>
      <c r="F459" s="3">
        <v>-0.78188190887033215</v>
      </c>
      <c r="G459" s="1" t="s">
        <v>430</v>
      </c>
      <c r="H459" s="10">
        <f t="shared" si="43"/>
        <v>2.944</v>
      </c>
      <c r="I459" s="8">
        <f>VLOOKUP(B459,'TRM2'!C:D,2,0)</f>
        <v>3167.18</v>
      </c>
      <c r="J459" s="10">
        <f t="shared" si="44"/>
        <v>9324.1779200000001</v>
      </c>
      <c r="K459" t="e">
        <f>VLOOKUP(A459,'Cacao Nacional'!B:D,3,0)</f>
        <v>#N/A</v>
      </c>
      <c r="L459" s="22" t="str">
        <f t="shared" si="45"/>
        <v>Octubre</v>
      </c>
      <c r="M459" s="22" t="str">
        <f t="shared" si="46"/>
        <v>2018</v>
      </c>
      <c r="N459" s="22" t="str">
        <f t="shared" si="47"/>
        <v>Octubre de 2018</v>
      </c>
    </row>
    <row r="460" spans="1:14" x14ac:dyDescent="0.3">
      <c r="A460" s="1" t="s">
        <v>272</v>
      </c>
      <c r="B460" s="1" t="str">
        <f t="shared" si="42"/>
        <v>Octubre 29 de 2018</v>
      </c>
      <c r="C460" s="1" t="s">
        <v>5265</v>
      </c>
      <c r="D460" s="2">
        <v>142.34</v>
      </c>
      <c r="E460" s="1" t="s">
        <v>5266</v>
      </c>
      <c r="F460" s="3">
        <v>-3.3016304347825987</v>
      </c>
      <c r="G460" s="1" t="s">
        <v>430</v>
      </c>
      <c r="H460" s="10">
        <f t="shared" si="43"/>
        <v>2.8468</v>
      </c>
      <c r="I460" s="8">
        <f>VLOOKUP(B460,'TRM2'!C:D,2,0)</f>
        <v>3185.26</v>
      </c>
      <c r="J460" s="10">
        <f t="shared" si="44"/>
        <v>9067.7981680000012</v>
      </c>
      <c r="K460">
        <f>VLOOKUP(A460,'Cacao Nacional'!B:D,3,0)</f>
        <v>5921.7</v>
      </c>
      <c r="L460" s="22" t="str">
        <f t="shared" si="45"/>
        <v>Octubre</v>
      </c>
      <c r="M460" s="22" t="str">
        <f t="shared" si="46"/>
        <v>2018</v>
      </c>
      <c r="N460" s="22" t="str">
        <f t="shared" si="47"/>
        <v>Octubre de 2018</v>
      </c>
    </row>
    <row r="461" spans="1:14" x14ac:dyDescent="0.3">
      <c r="A461" s="1" t="s">
        <v>1648</v>
      </c>
      <c r="B461" s="1" t="str">
        <f t="shared" si="42"/>
        <v>Octubre 30 de 2018</v>
      </c>
      <c r="C461" s="1" t="s">
        <v>5265</v>
      </c>
      <c r="D461" s="2">
        <v>141.68</v>
      </c>
      <c r="E461" s="1" t="s">
        <v>5266</v>
      </c>
      <c r="F461" s="3">
        <v>-0.46367851622874567</v>
      </c>
      <c r="G461" s="1" t="s">
        <v>430</v>
      </c>
      <c r="H461" s="10">
        <f t="shared" si="43"/>
        <v>2.8336000000000001</v>
      </c>
      <c r="I461" s="8">
        <f>VLOOKUP(B461,'TRM2'!C:D,2,0)</f>
        <v>3188.69</v>
      </c>
      <c r="J461" s="10">
        <f t="shared" si="44"/>
        <v>9035.4719839999998</v>
      </c>
      <c r="K461" t="e">
        <f>VLOOKUP(A461,'Cacao Nacional'!B:D,3,0)</f>
        <v>#N/A</v>
      </c>
      <c r="L461" s="22" t="str">
        <f t="shared" si="45"/>
        <v>Octubre</v>
      </c>
      <c r="M461" s="22" t="str">
        <f t="shared" si="46"/>
        <v>2018</v>
      </c>
      <c r="N461" s="22" t="str">
        <f t="shared" si="47"/>
        <v>Octubre de 2018</v>
      </c>
    </row>
    <row r="462" spans="1:14" x14ac:dyDescent="0.3">
      <c r="A462" s="1" t="s">
        <v>1649</v>
      </c>
      <c r="B462" s="1" t="str">
        <f t="shared" si="42"/>
        <v>Octubre 31 de 2018</v>
      </c>
      <c r="C462" s="1" t="s">
        <v>5265</v>
      </c>
      <c r="D462" s="2">
        <v>141.02000000000001</v>
      </c>
      <c r="E462" s="1" t="s">
        <v>5266</v>
      </c>
      <c r="F462" s="3">
        <v>-0.46583850931676779</v>
      </c>
      <c r="G462" s="1" t="s">
        <v>430</v>
      </c>
      <c r="H462" s="10">
        <f t="shared" si="43"/>
        <v>2.8204000000000002</v>
      </c>
      <c r="I462" s="8">
        <f>VLOOKUP(B462,'TRM2'!C:D,2,0)</f>
        <v>3202.44</v>
      </c>
      <c r="J462" s="10">
        <f t="shared" si="44"/>
        <v>9032.1617760000008</v>
      </c>
      <c r="K462" t="e">
        <f>VLOOKUP(A462,'Cacao Nacional'!B:D,3,0)</f>
        <v>#N/A</v>
      </c>
      <c r="L462" s="22" t="str">
        <f t="shared" si="45"/>
        <v>Octubre</v>
      </c>
      <c r="M462" s="22" t="str">
        <f t="shared" si="46"/>
        <v>2018</v>
      </c>
      <c r="N462" s="22" t="str">
        <f t="shared" si="47"/>
        <v>Octubre de 2018</v>
      </c>
    </row>
    <row r="463" spans="1:14" x14ac:dyDescent="0.3">
      <c r="A463" s="1" t="s">
        <v>1650</v>
      </c>
      <c r="B463" s="1" t="str">
        <f t="shared" si="42"/>
        <v>Noviembre 1 de 2018</v>
      </c>
      <c r="C463" s="1" t="s">
        <v>5265</v>
      </c>
      <c r="D463" s="2">
        <v>144.69999999999999</v>
      </c>
      <c r="E463" s="1" t="s">
        <v>5266</v>
      </c>
      <c r="F463" s="3">
        <v>2.6095589278116424</v>
      </c>
      <c r="G463" s="1" t="s">
        <v>430</v>
      </c>
      <c r="H463" s="10">
        <f t="shared" si="43"/>
        <v>2.8939999999999997</v>
      </c>
      <c r="I463" s="8">
        <f>VLOOKUP(B463,'TRM2'!C:D,2,0)</f>
        <v>3219.85</v>
      </c>
      <c r="J463" s="10">
        <f t="shared" si="44"/>
        <v>9318.2458999999981</v>
      </c>
      <c r="K463" t="e">
        <f>VLOOKUP(A463,'Cacao Nacional'!B:D,3,0)</f>
        <v>#N/A</v>
      </c>
      <c r="L463" s="22" t="str">
        <f t="shared" si="45"/>
        <v>Noviembre</v>
      </c>
      <c r="M463" s="22" t="str">
        <f t="shared" si="46"/>
        <v>2018</v>
      </c>
      <c r="N463" s="22" t="str">
        <f t="shared" si="47"/>
        <v>Noviembre de 2018</v>
      </c>
    </row>
    <row r="464" spans="1:14" x14ac:dyDescent="0.3">
      <c r="A464" s="1" t="s">
        <v>1651</v>
      </c>
      <c r="B464" s="1" t="str">
        <f t="shared" si="42"/>
        <v>Noviembre 2 de 2018</v>
      </c>
      <c r="C464" s="1" t="s">
        <v>5265</v>
      </c>
      <c r="D464" s="2">
        <v>147.06</v>
      </c>
      <c r="E464" s="1" t="s">
        <v>5266</v>
      </c>
      <c r="F464" s="3">
        <v>1.6309606081548127</v>
      </c>
      <c r="G464" s="1" t="s">
        <v>430</v>
      </c>
      <c r="H464" s="10">
        <f t="shared" si="43"/>
        <v>2.9412000000000003</v>
      </c>
      <c r="I464" s="8">
        <f>VLOOKUP(B464,'TRM2'!C:D,2,0)</f>
        <v>3193.8</v>
      </c>
      <c r="J464" s="10">
        <f t="shared" si="44"/>
        <v>9393.6045600000016</v>
      </c>
      <c r="K464" t="e">
        <f>VLOOKUP(A464,'Cacao Nacional'!B:D,3,0)</f>
        <v>#N/A</v>
      </c>
      <c r="L464" s="22" t="str">
        <f t="shared" si="45"/>
        <v>Noviembre</v>
      </c>
      <c r="M464" s="22" t="str">
        <f t="shared" si="46"/>
        <v>2018</v>
      </c>
      <c r="N464" s="22" t="str">
        <f t="shared" si="47"/>
        <v>Noviembre de 2018</v>
      </c>
    </row>
    <row r="465" spans="1:14" x14ac:dyDescent="0.3">
      <c r="A465" s="1" t="s">
        <v>273</v>
      </c>
      <c r="B465" s="1" t="str">
        <f t="shared" si="42"/>
        <v>Noviembre 5 de 2018</v>
      </c>
      <c r="C465" s="1" t="s">
        <v>5265</v>
      </c>
      <c r="D465" s="2">
        <v>144.30000000000001</v>
      </c>
      <c r="E465" s="1" t="s">
        <v>5266</v>
      </c>
      <c r="F465" s="3">
        <v>-1.876784985720108</v>
      </c>
      <c r="G465" s="1" t="s">
        <v>430</v>
      </c>
      <c r="H465" s="10">
        <f t="shared" si="43"/>
        <v>2.8860000000000001</v>
      </c>
      <c r="I465" s="8">
        <f>VLOOKUP(B465,'TRM2'!C:D,2,0)</f>
        <v>3177.57</v>
      </c>
      <c r="J465" s="10">
        <f t="shared" si="44"/>
        <v>9170.46702</v>
      </c>
      <c r="K465">
        <f>VLOOKUP(A465,'Cacao Nacional'!B:D,3,0)</f>
        <v>6220</v>
      </c>
      <c r="L465" s="22" t="str">
        <f t="shared" si="45"/>
        <v>Noviembre</v>
      </c>
      <c r="M465" s="22" t="str">
        <f t="shared" si="46"/>
        <v>2018</v>
      </c>
      <c r="N465" s="22" t="str">
        <f t="shared" si="47"/>
        <v>Noviembre de 2018</v>
      </c>
    </row>
    <row r="466" spans="1:14" x14ac:dyDescent="0.3">
      <c r="A466" s="1" t="s">
        <v>1652</v>
      </c>
      <c r="B466" s="1" t="str">
        <f t="shared" si="42"/>
        <v>Noviembre 6 de 2018</v>
      </c>
      <c r="C466" s="1" t="s">
        <v>5265</v>
      </c>
      <c r="D466" s="2">
        <v>141.78</v>
      </c>
      <c r="E466" s="1" t="s">
        <v>5266</v>
      </c>
      <c r="F466" s="3">
        <v>-1.7463617463617533</v>
      </c>
      <c r="G466" s="1" t="s">
        <v>430</v>
      </c>
      <c r="H466" s="10">
        <f t="shared" si="43"/>
        <v>2.8355999999999999</v>
      </c>
      <c r="I466" s="8">
        <f>VLOOKUP(B466,'TRM2'!C:D,2,0)</f>
        <v>3177.57</v>
      </c>
      <c r="J466" s="10">
        <f t="shared" si="44"/>
        <v>9010.3174920000001</v>
      </c>
      <c r="K466" t="e">
        <f>VLOOKUP(A466,'Cacao Nacional'!B:D,3,0)</f>
        <v>#N/A</v>
      </c>
      <c r="L466" s="22" t="str">
        <f t="shared" si="45"/>
        <v>Noviembre</v>
      </c>
      <c r="M466" s="22" t="str">
        <f t="shared" si="46"/>
        <v>2018</v>
      </c>
      <c r="N466" s="22" t="str">
        <f t="shared" si="47"/>
        <v>Noviembre de 2018</v>
      </c>
    </row>
    <row r="467" spans="1:14" x14ac:dyDescent="0.3">
      <c r="A467" s="1" t="s">
        <v>1653</v>
      </c>
      <c r="B467" s="1" t="str">
        <f t="shared" si="42"/>
        <v>Noviembre 7 de 2018</v>
      </c>
      <c r="C467" s="1" t="s">
        <v>5265</v>
      </c>
      <c r="D467" s="2">
        <v>143.43</v>
      </c>
      <c r="E467" s="1" t="s">
        <v>5266</v>
      </c>
      <c r="F467" s="3">
        <v>1.1637748624629749</v>
      </c>
      <c r="G467" s="1" t="s">
        <v>430</v>
      </c>
      <c r="H467" s="10">
        <f t="shared" si="43"/>
        <v>2.8686000000000003</v>
      </c>
      <c r="I467" s="8">
        <f>VLOOKUP(B467,'TRM2'!C:D,2,0)</f>
        <v>3154.55</v>
      </c>
      <c r="J467" s="10">
        <f t="shared" si="44"/>
        <v>9049.142130000002</v>
      </c>
      <c r="K467" t="e">
        <f>VLOOKUP(A467,'Cacao Nacional'!B:D,3,0)</f>
        <v>#N/A</v>
      </c>
      <c r="L467" s="22" t="str">
        <f t="shared" si="45"/>
        <v>Noviembre</v>
      </c>
      <c r="M467" s="22" t="str">
        <f t="shared" si="46"/>
        <v>2018</v>
      </c>
      <c r="N467" s="22" t="str">
        <f t="shared" si="47"/>
        <v>Noviembre de 2018</v>
      </c>
    </row>
    <row r="468" spans="1:14" x14ac:dyDescent="0.3">
      <c r="A468" s="1" t="s">
        <v>1654</v>
      </c>
      <c r="B468" s="1" t="str">
        <f t="shared" si="42"/>
        <v>Noviembre 8 de 2018</v>
      </c>
      <c r="C468" s="1" t="s">
        <v>5265</v>
      </c>
      <c r="D468" s="2">
        <v>144</v>
      </c>
      <c r="E468" s="1" t="s">
        <v>5266</v>
      </c>
      <c r="F468" s="3">
        <v>0.39740640033465324</v>
      </c>
      <c r="G468" s="1" t="s">
        <v>430</v>
      </c>
      <c r="H468" s="10">
        <f t="shared" si="43"/>
        <v>2.88</v>
      </c>
      <c r="I468" s="8">
        <f>VLOOKUP(B468,'TRM2'!C:D,2,0)</f>
        <v>3140.25</v>
      </c>
      <c r="J468" s="10">
        <f t="shared" si="44"/>
        <v>9043.92</v>
      </c>
      <c r="K468" t="e">
        <f>VLOOKUP(A468,'Cacao Nacional'!B:D,3,0)</f>
        <v>#N/A</v>
      </c>
      <c r="L468" s="22" t="str">
        <f t="shared" si="45"/>
        <v>Noviembre</v>
      </c>
      <c r="M468" s="22" t="str">
        <f t="shared" si="46"/>
        <v>2018</v>
      </c>
      <c r="N468" s="22" t="str">
        <f t="shared" si="47"/>
        <v>Noviembre de 2018</v>
      </c>
    </row>
    <row r="469" spans="1:14" x14ac:dyDescent="0.3">
      <c r="A469" s="1" t="s">
        <v>1655</v>
      </c>
      <c r="B469" s="1" t="str">
        <f t="shared" si="42"/>
        <v>Noviembre 9 de 2018</v>
      </c>
      <c r="C469" s="1" t="s">
        <v>5265</v>
      </c>
      <c r="D469" s="2">
        <v>141.52000000000001</v>
      </c>
      <c r="E469" s="1" t="s">
        <v>5266</v>
      </c>
      <c r="F469" s="3">
        <v>-1.7222222222222152</v>
      </c>
      <c r="G469" s="1" t="s">
        <v>430</v>
      </c>
      <c r="H469" s="10">
        <f t="shared" si="43"/>
        <v>2.8304</v>
      </c>
      <c r="I469" s="8">
        <f>VLOOKUP(B469,'TRM2'!C:D,2,0)</f>
        <v>3145.39</v>
      </c>
      <c r="J469" s="10">
        <f t="shared" si="44"/>
        <v>8902.7118559999999</v>
      </c>
      <c r="K469" t="e">
        <f>VLOOKUP(A469,'Cacao Nacional'!B:D,3,0)</f>
        <v>#N/A</v>
      </c>
      <c r="L469" s="22" t="str">
        <f t="shared" si="45"/>
        <v>Noviembre</v>
      </c>
      <c r="M469" s="22" t="str">
        <f t="shared" si="46"/>
        <v>2018</v>
      </c>
      <c r="N469" s="22" t="str">
        <f t="shared" si="47"/>
        <v>Noviembre de 2018</v>
      </c>
    </row>
    <row r="470" spans="1:14" x14ac:dyDescent="0.3">
      <c r="A470" s="1" t="s">
        <v>274</v>
      </c>
      <c r="B470" s="1" t="str">
        <f t="shared" si="42"/>
        <v>Noviembre 12 de 2018</v>
      </c>
      <c r="C470" s="1" t="s">
        <v>5265</v>
      </c>
      <c r="D470" s="2">
        <v>137.47999999999999</v>
      </c>
      <c r="E470" s="1" t="s">
        <v>5266</v>
      </c>
      <c r="F470" s="3">
        <v>-2.8547201808931741</v>
      </c>
      <c r="G470" s="1" t="s">
        <v>430</v>
      </c>
      <c r="H470" s="10">
        <f t="shared" si="43"/>
        <v>2.7495999999999996</v>
      </c>
      <c r="I470" s="8">
        <f>VLOOKUP(B470,'TRM2'!C:D,2,0)</f>
        <v>3176.89</v>
      </c>
      <c r="J470" s="10">
        <f t="shared" si="44"/>
        <v>8735.1767439999985</v>
      </c>
      <c r="K470">
        <f>VLOOKUP(A470,'Cacao Nacional'!B:D,3,0)</f>
        <v>6333.3</v>
      </c>
      <c r="L470" s="22" t="str">
        <f t="shared" si="45"/>
        <v>Noviembre</v>
      </c>
      <c r="M470" s="22" t="str">
        <f t="shared" si="46"/>
        <v>2018</v>
      </c>
      <c r="N470" s="22" t="str">
        <f t="shared" si="47"/>
        <v>Noviembre de 2018</v>
      </c>
    </row>
    <row r="471" spans="1:14" x14ac:dyDescent="0.3">
      <c r="A471" s="1" t="s">
        <v>1656</v>
      </c>
      <c r="B471" s="1" t="str">
        <f t="shared" si="42"/>
        <v>Noviembre 13 de 2018</v>
      </c>
      <c r="C471" s="1" t="s">
        <v>5265</v>
      </c>
      <c r="D471" s="2">
        <v>136.11000000000001</v>
      </c>
      <c r="E471" s="1" t="s">
        <v>5266</v>
      </c>
      <c r="F471" s="3">
        <v>-0.99650858306661061</v>
      </c>
      <c r="G471" s="1" t="s">
        <v>430</v>
      </c>
      <c r="H471" s="10">
        <f t="shared" si="43"/>
        <v>2.7222000000000004</v>
      </c>
      <c r="I471" s="8">
        <f>VLOOKUP(B471,'TRM2'!C:D,2,0)</f>
        <v>3176.89</v>
      </c>
      <c r="J471" s="10">
        <f t="shared" si="44"/>
        <v>8648.1299580000014</v>
      </c>
      <c r="K471" t="e">
        <f>VLOOKUP(A471,'Cacao Nacional'!B:D,3,0)</f>
        <v>#N/A</v>
      </c>
      <c r="L471" s="22" t="str">
        <f t="shared" si="45"/>
        <v>Noviembre</v>
      </c>
      <c r="M471" s="22" t="str">
        <f t="shared" si="46"/>
        <v>2018</v>
      </c>
      <c r="N471" s="22" t="str">
        <f t="shared" si="47"/>
        <v>Noviembre de 2018</v>
      </c>
    </row>
    <row r="472" spans="1:14" x14ac:dyDescent="0.3">
      <c r="A472" s="1" t="s">
        <v>1657</v>
      </c>
      <c r="B472" s="1" t="str">
        <f t="shared" si="42"/>
        <v>Noviembre 14 de 2018</v>
      </c>
      <c r="C472" s="1" t="s">
        <v>5265</v>
      </c>
      <c r="D472" s="2">
        <v>139.27000000000001</v>
      </c>
      <c r="E472" s="1" t="s">
        <v>5266</v>
      </c>
      <c r="F472" s="3">
        <v>2.3216516053192247</v>
      </c>
      <c r="G472" s="1" t="s">
        <v>430</v>
      </c>
      <c r="H472" s="10">
        <f t="shared" si="43"/>
        <v>2.7854000000000001</v>
      </c>
      <c r="I472" s="8">
        <f>VLOOKUP(B472,'TRM2'!C:D,2,0)</f>
        <v>3197.2</v>
      </c>
      <c r="J472" s="10">
        <f t="shared" si="44"/>
        <v>8905.4808799999992</v>
      </c>
      <c r="K472" t="e">
        <f>VLOOKUP(A472,'Cacao Nacional'!B:D,3,0)</f>
        <v>#N/A</v>
      </c>
      <c r="L472" s="22" t="str">
        <f t="shared" si="45"/>
        <v>Noviembre</v>
      </c>
      <c r="M472" s="22" t="str">
        <f t="shared" si="46"/>
        <v>2018</v>
      </c>
      <c r="N472" s="22" t="str">
        <f t="shared" si="47"/>
        <v>Noviembre de 2018</v>
      </c>
    </row>
    <row r="473" spans="1:14" x14ac:dyDescent="0.3">
      <c r="A473" s="1" t="s">
        <v>1658</v>
      </c>
      <c r="B473" s="1" t="str">
        <f t="shared" si="42"/>
        <v>Noviembre 15 de 2018</v>
      </c>
      <c r="C473" s="1" t="s">
        <v>5265</v>
      </c>
      <c r="D473" s="2">
        <v>137.71</v>
      </c>
      <c r="E473" s="1" t="s">
        <v>5266</v>
      </c>
      <c r="F473" s="3">
        <v>-1.1201263732318534</v>
      </c>
      <c r="G473" s="1" t="s">
        <v>430</v>
      </c>
      <c r="H473" s="10">
        <f t="shared" si="43"/>
        <v>2.7542</v>
      </c>
      <c r="I473" s="8">
        <f>VLOOKUP(B473,'TRM2'!C:D,2,0)</f>
        <v>3194.7</v>
      </c>
      <c r="J473" s="10">
        <f t="shared" si="44"/>
        <v>8798.84274</v>
      </c>
      <c r="K473" t="e">
        <f>VLOOKUP(A473,'Cacao Nacional'!B:D,3,0)</f>
        <v>#N/A</v>
      </c>
      <c r="L473" s="22" t="str">
        <f t="shared" si="45"/>
        <v>Noviembre</v>
      </c>
      <c r="M473" s="22" t="str">
        <f t="shared" si="46"/>
        <v>2018</v>
      </c>
      <c r="N473" s="22" t="str">
        <f t="shared" si="47"/>
        <v>Noviembre de 2018</v>
      </c>
    </row>
    <row r="474" spans="1:14" x14ac:dyDescent="0.3">
      <c r="A474" s="1" t="s">
        <v>1659</v>
      </c>
      <c r="B474" s="1" t="str">
        <f t="shared" si="42"/>
        <v>Noviembre 16 de 2018</v>
      </c>
      <c r="C474" s="1" t="s">
        <v>5265</v>
      </c>
      <c r="D474" s="2">
        <v>139.32</v>
      </c>
      <c r="E474" s="1" t="s">
        <v>5266</v>
      </c>
      <c r="F474" s="3">
        <v>1.1691235204414967</v>
      </c>
      <c r="G474" s="1" t="s">
        <v>430</v>
      </c>
      <c r="H474" s="10">
        <f t="shared" si="43"/>
        <v>2.7864</v>
      </c>
      <c r="I474" s="8">
        <f>VLOOKUP(B474,'TRM2'!C:D,2,0)</f>
        <v>3198.29</v>
      </c>
      <c r="J474" s="10">
        <f t="shared" si="44"/>
        <v>8911.7152559999995</v>
      </c>
      <c r="K474" t="e">
        <f>VLOOKUP(A474,'Cacao Nacional'!B:D,3,0)</f>
        <v>#N/A</v>
      </c>
      <c r="L474" s="22" t="str">
        <f t="shared" si="45"/>
        <v>Noviembre</v>
      </c>
      <c r="M474" s="22" t="str">
        <f t="shared" si="46"/>
        <v>2018</v>
      </c>
      <c r="N474" s="22" t="str">
        <f t="shared" si="47"/>
        <v>Noviembre de 2018</v>
      </c>
    </row>
    <row r="475" spans="1:14" x14ac:dyDescent="0.3">
      <c r="A475" s="1" t="s">
        <v>275</v>
      </c>
      <c r="B475" s="1" t="str">
        <f t="shared" si="42"/>
        <v>Noviembre 19 de 2018</v>
      </c>
      <c r="C475" s="1" t="s">
        <v>5265</v>
      </c>
      <c r="D475" s="2">
        <v>139.72999999999999</v>
      </c>
      <c r="E475" s="1" t="s">
        <v>5266</v>
      </c>
      <c r="F475" s="3">
        <v>0.29428653459660969</v>
      </c>
      <c r="G475" s="1" t="s">
        <v>430</v>
      </c>
      <c r="H475" s="10">
        <f t="shared" si="43"/>
        <v>2.7946</v>
      </c>
      <c r="I475" s="8">
        <f>VLOOKUP(B475,'TRM2'!C:D,2,0)</f>
        <v>3173.59</v>
      </c>
      <c r="J475" s="10">
        <f t="shared" si="44"/>
        <v>8868.9146140000012</v>
      </c>
      <c r="K475">
        <f>VLOOKUP(A475,'Cacao Nacional'!B:D,3,0)</f>
        <v>6201</v>
      </c>
      <c r="L475" s="22" t="str">
        <f t="shared" si="45"/>
        <v>Noviembre</v>
      </c>
      <c r="M475" s="22" t="str">
        <f t="shared" si="46"/>
        <v>2018</v>
      </c>
      <c r="N475" s="22" t="str">
        <f t="shared" si="47"/>
        <v>Noviembre de 2018</v>
      </c>
    </row>
    <row r="476" spans="1:14" x14ac:dyDescent="0.3">
      <c r="A476" s="1" t="s">
        <v>1660</v>
      </c>
      <c r="B476" s="1" t="str">
        <f t="shared" si="42"/>
        <v>Noviembre 20 de 2018</v>
      </c>
      <c r="C476" s="1" t="s">
        <v>5265</v>
      </c>
      <c r="D476" s="2">
        <v>139.31</v>
      </c>
      <c r="E476" s="1" t="s">
        <v>5266</v>
      </c>
      <c r="F476" s="3">
        <v>-0.30057968940097868</v>
      </c>
      <c r="G476" s="1" t="s">
        <v>430</v>
      </c>
      <c r="H476" s="10">
        <f t="shared" si="43"/>
        <v>2.7862</v>
      </c>
      <c r="I476" s="8">
        <f>VLOOKUP(B476,'TRM2'!C:D,2,0)</f>
        <v>3178.81</v>
      </c>
      <c r="J476" s="10">
        <f t="shared" si="44"/>
        <v>8856.8004220000003</v>
      </c>
      <c r="K476" t="e">
        <f>VLOOKUP(A476,'Cacao Nacional'!B:D,3,0)</f>
        <v>#N/A</v>
      </c>
      <c r="L476" s="22" t="str">
        <f t="shared" si="45"/>
        <v>Noviembre</v>
      </c>
      <c r="M476" s="22" t="str">
        <f t="shared" si="46"/>
        <v>2018</v>
      </c>
      <c r="N476" s="22" t="str">
        <f t="shared" si="47"/>
        <v>Noviembre de 2018</v>
      </c>
    </row>
    <row r="477" spans="1:14" x14ac:dyDescent="0.3">
      <c r="A477" s="1" t="s">
        <v>1661</v>
      </c>
      <c r="B477" s="1" t="str">
        <f t="shared" si="42"/>
        <v>Noviembre 21 de 2018</v>
      </c>
      <c r="C477" s="1" t="s">
        <v>5265</v>
      </c>
      <c r="D477" s="2">
        <v>137.76</v>
      </c>
      <c r="E477" s="1" t="s">
        <v>5266</v>
      </c>
      <c r="F477" s="3">
        <v>-1.1126265164022764</v>
      </c>
      <c r="G477" s="1" t="s">
        <v>430</v>
      </c>
      <c r="H477" s="10">
        <f t="shared" si="43"/>
        <v>2.7551999999999999</v>
      </c>
      <c r="I477" s="8">
        <f>VLOOKUP(B477,'TRM2'!C:D,2,0)</f>
        <v>3189.51</v>
      </c>
      <c r="J477" s="10">
        <f t="shared" si="44"/>
        <v>8787.7379519999995</v>
      </c>
      <c r="K477" t="e">
        <f>VLOOKUP(A477,'Cacao Nacional'!B:D,3,0)</f>
        <v>#N/A</v>
      </c>
      <c r="L477" s="22" t="str">
        <f t="shared" si="45"/>
        <v>Noviembre</v>
      </c>
      <c r="M477" s="22" t="str">
        <f t="shared" si="46"/>
        <v>2018</v>
      </c>
      <c r="N477" s="22" t="str">
        <f t="shared" si="47"/>
        <v>Noviembre de 2018</v>
      </c>
    </row>
    <row r="478" spans="1:14" x14ac:dyDescent="0.3">
      <c r="A478" s="1" t="s">
        <v>1662</v>
      </c>
      <c r="B478" s="1" t="str">
        <f t="shared" si="42"/>
        <v>Noviembre 22 de 2018</v>
      </c>
      <c r="C478" s="1" t="s">
        <v>5265</v>
      </c>
      <c r="D478" s="2">
        <v>137.35</v>
      </c>
      <c r="E478" s="1" t="s">
        <v>5266</v>
      </c>
      <c r="F478" s="3">
        <v>-0.29761904761904517</v>
      </c>
      <c r="G478" s="1" t="s">
        <v>430</v>
      </c>
      <c r="H478" s="10">
        <f t="shared" si="43"/>
        <v>2.7469999999999999</v>
      </c>
      <c r="I478" s="8">
        <f>VLOOKUP(B478,'TRM2'!C:D,2,0)</f>
        <v>3196.26</v>
      </c>
      <c r="J478" s="10">
        <f t="shared" si="44"/>
        <v>8780.1262200000001</v>
      </c>
      <c r="K478" t="e">
        <f>VLOOKUP(A478,'Cacao Nacional'!B:D,3,0)</f>
        <v>#N/A</v>
      </c>
      <c r="L478" s="22" t="str">
        <f t="shared" si="45"/>
        <v>Noviembre</v>
      </c>
      <c r="M478" s="22" t="str">
        <f t="shared" si="46"/>
        <v>2018</v>
      </c>
      <c r="N478" s="22" t="str">
        <f t="shared" si="47"/>
        <v>Noviembre de 2018</v>
      </c>
    </row>
    <row r="479" spans="1:14" x14ac:dyDescent="0.3">
      <c r="A479" s="1" t="s">
        <v>1663</v>
      </c>
      <c r="B479" s="1" t="str">
        <f t="shared" si="42"/>
        <v>Noviembre 23 de 2018</v>
      </c>
      <c r="C479" s="1" t="s">
        <v>5265</v>
      </c>
      <c r="D479" s="2">
        <v>134.86000000000001</v>
      </c>
      <c r="E479" s="1" t="s">
        <v>5266</v>
      </c>
      <c r="F479" s="3">
        <v>-1.8128867855842599</v>
      </c>
      <c r="G479" s="1" t="s">
        <v>430</v>
      </c>
      <c r="H479" s="10">
        <f t="shared" si="43"/>
        <v>2.6972000000000005</v>
      </c>
      <c r="I479" s="8">
        <f>VLOOKUP(B479,'TRM2'!C:D,2,0)</f>
        <v>3196.26</v>
      </c>
      <c r="J479" s="10">
        <f t="shared" si="44"/>
        <v>8620.9524720000027</v>
      </c>
      <c r="K479" t="e">
        <f>VLOOKUP(A479,'Cacao Nacional'!B:D,3,0)</f>
        <v>#N/A</v>
      </c>
      <c r="L479" s="22" t="str">
        <f t="shared" si="45"/>
        <v>Noviembre</v>
      </c>
      <c r="M479" s="22" t="str">
        <f t="shared" si="46"/>
        <v>2018</v>
      </c>
      <c r="N479" s="22" t="str">
        <f t="shared" si="47"/>
        <v>Noviembre de 2018</v>
      </c>
    </row>
    <row r="480" spans="1:14" x14ac:dyDescent="0.3">
      <c r="A480" s="1" t="s">
        <v>276</v>
      </c>
      <c r="B480" s="1" t="str">
        <f t="shared" si="42"/>
        <v>Noviembre 26 de 2018</v>
      </c>
      <c r="C480" s="1" t="s">
        <v>5265</v>
      </c>
      <c r="D480" s="2">
        <v>134.65</v>
      </c>
      <c r="E480" s="1" t="s">
        <v>5266</v>
      </c>
      <c r="F480" s="3">
        <v>-0.15571703989322849</v>
      </c>
      <c r="G480" s="1" t="s">
        <v>430</v>
      </c>
      <c r="H480" s="10">
        <f t="shared" si="43"/>
        <v>2.6930000000000001</v>
      </c>
      <c r="I480" s="8">
        <f>VLOOKUP(B480,'TRM2'!C:D,2,0)</f>
        <v>3223.95</v>
      </c>
      <c r="J480" s="10">
        <f t="shared" si="44"/>
        <v>8682.09735</v>
      </c>
      <c r="K480">
        <f>VLOOKUP(A480,'Cacao Nacional'!B:D,3,0)</f>
        <v>6091.3</v>
      </c>
      <c r="L480" s="22" t="str">
        <f t="shared" si="45"/>
        <v>Noviembre</v>
      </c>
      <c r="M480" s="22" t="str">
        <f t="shared" si="46"/>
        <v>2018</v>
      </c>
      <c r="N480" s="22" t="str">
        <f t="shared" si="47"/>
        <v>Noviembre de 2018</v>
      </c>
    </row>
    <row r="481" spans="1:14" x14ac:dyDescent="0.3">
      <c r="A481" s="1" t="s">
        <v>1664</v>
      </c>
      <c r="B481" s="1" t="str">
        <f t="shared" si="42"/>
        <v>Noviembre 27 de 2018</v>
      </c>
      <c r="C481" s="1" t="s">
        <v>5265</v>
      </c>
      <c r="D481" s="2">
        <v>137.52000000000001</v>
      </c>
      <c r="E481" s="1" t="s">
        <v>5266</v>
      </c>
      <c r="F481" s="3">
        <v>2.131451912365395</v>
      </c>
      <c r="G481" s="1" t="s">
        <v>430</v>
      </c>
      <c r="H481" s="10">
        <f t="shared" si="43"/>
        <v>2.7504000000000004</v>
      </c>
      <c r="I481" s="8">
        <f>VLOOKUP(B481,'TRM2'!C:D,2,0)</f>
        <v>3240.65</v>
      </c>
      <c r="J481" s="10">
        <f t="shared" si="44"/>
        <v>8913.0837600000013</v>
      </c>
      <c r="K481" t="e">
        <f>VLOOKUP(A481,'Cacao Nacional'!B:D,3,0)</f>
        <v>#N/A</v>
      </c>
      <c r="L481" s="22" t="str">
        <f t="shared" si="45"/>
        <v>Noviembre</v>
      </c>
      <c r="M481" s="22" t="str">
        <f t="shared" si="46"/>
        <v>2018</v>
      </c>
      <c r="N481" s="22" t="str">
        <f t="shared" si="47"/>
        <v>Noviembre de 2018</v>
      </c>
    </row>
    <row r="482" spans="1:14" x14ac:dyDescent="0.3">
      <c r="A482" s="1" t="s">
        <v>1665</v>
      </c>
      <c r="B482" s="1" t="str">
        <f t="shared" si="42"/>
        <v>Noviembre 28 de 2018</v>
      </c>
      <c r="C482" s="1" t="s">
        <v>5265</v>
      </c>
      <c r="D482" s="2">
        <v>137.6</v>
      </c>
      <c r="E482" s="1" t="s">
        <v>5266</v>
      </c>
      <c r="F482" s="3">
        <v>5.8173356602664393E-2</v>
      </c>
      <c r="G482" s="1" t="s">
        <v>430</v>
      </c>
      <c r="H482" s="10">
        <f t="shared" si="43"/>
        <v>2.7519999999999998</v>
      </c>
      <c r="I482" s="8">
        <f>VLOOKUP(B482,'TRM2'!C:D,2,0)</f>
        <v>3250.56</v>
      </c>
      <c r="J482" s="10">
        <f t="shared" si="44"/>
        <v>8945.5411199999999</v>
      </c>
      <c r="K482" t="e">
        <f>VLOOKUP(A482,'Cacao Nacional'!B:D,3,0)</f>
        <v>#N/A</v>
      </c>
      <c r="L482" s="22" t="str">
        <f t="shared" si="45"/>
        <v>Noviembre</v>
      </c>
      <c r="M482" s="22" t="str">
        <f t="shared" si="46"/>
        <v>2018</v>
      </c>
      <c r="N482" s="22" t="str">
        <f t="shared" si="47"/>
        <v>Noviembre de 2018</v>
      </c>
    </row>
    <row r="483" spans="1:14" x14ac:dyDescent="0.3">
      <c r="A483" s="1" t="s">
        <v>1666</v>
      </c>
      <c r="B483" s="1" t="str">
        <f t="shared" si="42"/>
        <v>Noviembre 29 de 2018</v>
      </c>
      <c r="C483" s="1" t="s">
        <v>5265</v>
      </c>
      <c r="D483" s="2">
        <v>136.25</v>
      </c>
      <c r="E483" s="1" t="s">
        <v>5266</v>
      </c>
      <c r="F483" s="3">
        <v>-0.98110465116278656</v>
      </c>
      <c r="G483" s="1" t="s">
        <v>430</v>
      </c>
      <c r="H483" s="10">
        <f t="shared" si="43"/>
        <v>2.7250000000000001</v>
      </c>
      <c r="I483" s="8">
        <f>VLOOKUP(B483,'TRM2'!C:D,2,0)</f>
        <v>3274.47</v>
      </c>
      <c r="J483" s="10">
        <f t="shared" si="44"/>
        <v>8922.9307499999995</v>
      </c>
      <c r="K483" t="e">
        <f>VLOOKUP(A483,'Cacao Nacional'!B:D,3,0)</f>
        <v>#N/A</v>
      </c>
      <c r="L483" s="22" t="str">
        <f t="shared" si="45"/>
        <v>Noviembre</v>
      </c>
      <c r="M483" s="22" t="str">
        <f t="shared" si="46"/>
        <v>2018</v>
      </c>
      <c r="N483" s="22" t="str">
        <f t="shared" si="47"/>
        <v>Noviembre de 2018</v>
      </c>
    </row>
    <row r="484" spans="1:14" x14ac:dyDescent="0.3">
      <c r="A484" s="1" t="s">
        <v>1667</v>
      </c>
      <c r="B484" s="1" t="str">
        <f t="shared" si="42"/>
        <v>Noviembre 30 de 2018</v>
      </c>
      <c r="C484" s="1" t="s">
        <v>5265</v>
      </c>
      <c r="D484" s="2">
        <v>132.18</v>
      </c>
      <c r="E484" s="1" t="s">
        <v>5266</v>
      </c>
      <c r="F484" s="3">
        <v>-2.9871559633027474</v>
      </c>
      <c r="G484" s="1" t="s">
        <v>430</v>
      </c>
      <c r="H484" s="10">
        <f t="shared" si="43"/>
        <v>2.6436000000000002</v>
      </c>
      <c r="I484" s="8">
        <f>VLOOKUP(B484,'TRM2'!C:D,2,0)</f>
        <v>3240.02</v>
      </c>
      <c r="J484" s="10">
        <f t="shared" si="44"/>
        <v>8565.3168720000012</v>
      </c>
      <c r="K484" t="e">
        <f>VLOOKUP(A484,'Cacao Nacional'!B:D,3,0)</f>
        <v>#N/A</v>
      </c>
      <c r="L484" s="22" t="str">
        <f t="shared" si="45"/>
        <v>Noviembre</v>
      </c>
      <c r="M484" s="22" t="str">
        <f t="shared" si="46"/>
        <v>2018</v>
      </c>
      <c r="N484" s="22" t="str">
        <f t="shared" si="47"/>
        <v>Noviembre de 2018</v>
      </c>
    </row>
    <row r="485" spans="1:14" x14ac:dyDescent="0.3">
      <c r="A485" s="1" t="s">
        <v>277</v>
      </c>
      <c r="B485" s="1" t="str">
        <f t="shared" si="42"/>
        <v>Diciembre 3 de 2018</v>
      </c>
      <c r="C485" s="1" t="s">
        <v>5265</v>
      </c>
      <c r="D485" s="2">
        <v>132.54</v>
      </c>
      <c r="E485" s="1" t="s">
        <v>5266</v>
      </c>
      <c r="F485" s="3">
        <v>0.27235587834769648</v>
      </c>
      <c r="G485" s="1" t="s">
        <v>430</v>
      </c>
      <c r="H485" s="10">
        <f t="shared" si="43"/>
        <v>2.6507999999999998</v>
      </c>
      <c r="I485" s="8">
        <f>VLOOKUP(B485,'TRM2'!C:D,2,0)</f>
        <v>3235.27</v>
      </c>
      <c r="J485" s="10">
        <f t="shared" si="44"/>
        <v>8576.0537159999985</v>
      </c>
      <c r="K485">
        <f>VLOOKUP(A485,'Cacao Nacional'!B:D,3,0)</f>
        <v>6072.5</v>
      </c>
      <c r="L485" s="22" t="str">
        <f t="shared" si="45"/>
        <v>Diciembre</v>
      </c>
      <c r="M485" s="22" t="str">
        <f t="shared" si="46"/>
        <v>2018</v>
      </c>
      <c r="N485" s="22" t="str">
        <f t="shared" si="47"/>
        <v>Diciembre de 2018</v>
      </c>
    </row>
    <row r="486" spans="1:14" x14ac:dyDescent="0.3">
      <c r="A486" s="1" t="s">
        <v>1668</v>
      </c>
      <c r="B486" s="1" t="str">
        <f t="shared" si="42"/>
        <v>Diciembre 4 de 2018</v>
      </c>
      <c r="C486" s="1" t="s">
        <v>5265</v>
      </c>
      <c r="D486" s="2">
        <v>131.66999999999999</v>
      </c>
      <c r="E486" s="1" t="s">
        <v>5266</v>
      </c>
      <c r="F486" s="3">
        <v>-0.65640561339973191</v>
      </c>
      <c r="G486" s="1" t="s">
        <v>430</v>
      </c>
      <c r="H486" s="10">
        <f t="shared" si="43"/>
        <v>2.6334</v>
      </c>
      <c r="I486" s="8">
        <f>VLOOKUP(B486,'TRM2'!C:D,2,0)</f>
        <v>3196.15</v>
      </c>
      <c r="J486" s="10">
        <f t="shared" si="44"/>
        <v>8416.7414100000005</v>
      </c>
      <c r="K486" t="e">
        <f>VLOOKUP(A486,'Cacao Nacional'!B:D,3,0)</f>
        <v>#N/A</v>
      </c>
      <c r="L486" s="22" t="str">
        <f t="shared" si="45"/>
        <v>Diciembre</v>
      </c>
      <c r="M486" s="22" t="str">
        <f t="shared" si="46"/>
        <v>2018</v>
      </c>
      <c r="N486" s="22" t="str">
        <f t="shared" si="47"/>
        <v>Diciembre de 2018</v>
      </c>
    </row>
    <row r="487" spans="1:14" x14ac:dyDescent="0.3">
      <c r="A487" s="1" t="s">
        <v>1669</v>
      </c>
      <c r="B487" s="1" t="str">
        <f t="shared" si="42"/>
        <v>Diciembre 5 de 2018</v>
      </c>
      <c r="C487" s="1" t="s">
        <v>5265</v>
      </c>
      <c r="D487" s="2">
        <v>130.62</v>
      </c>
      <c r="E487" s="1" t="s">
        <v>5266</v>
      </c>
      <c r="F487" s="3">
        <v>-0.79744816586920564</v>
      </c>
      <c r="G487" s="1" t="s">
        <v>430</v>
      </c>
      <c r="H487" s="10">
        <f t="shared" si="43"/>
        <v>2.6124000000000001</v>
      </c>
      <c r="I487" s="8">
        <f>VLOOKUP(B487,'TRM2'!C:D,2,0)</f>
        <v>3174.11</v>
      </c>
      <c r="J487" s="10">
        <f t="shared" si="44"/>
        <v>8292.0449640000006</v>
      </c>
      <c r="K487" t="e">
        <f>VLOOKUP(A487,'Cacao Nacional'!B:D,3,0)</f>
        <v>#N/A</v>
      </c>
      <c r="L487" s="22" t="str">
        <f t="shared" si="45"/>
        <v>Diciembre</v>
      </c>
      <c r="M487" s="22" t="str">
        <f t="shared" si="46"/>
        <v>2018</v>
      </c>
      <c r="N487" s="22" t="str">
        <f t="shared" si="47"/>
        <v>Diciembre de 2018</v>
      </c>
    </row>
    <row r="488" spans="1:14" x14ac:dyDescent="0.3">
      <c r="A488" s="1" t="s">
        <v>1670</v>
      </c>
      <c r="B488" s="1" t="str">
        <f t="shared" si="42"/>
        <v>Diciembre 6 de 2018</v>
      </c>
      <c r="C488" s="1" t="s">
        <v>5265</v>
      </c>
      <c r="D488" s="2">
        <v>130.54</v>
      </c>
      <c r="E488" s="1" t="s">
        <v>5266</v>
      </c>
      <c r="F488" s="3">
        <v>-6.1246363497176923E-2</v>
      </c>
      <c r="G488" s="1" t="s">
        <v>430</v>
      </c>
      <c r="H488" s="10">
        <f t="shared" si="43"/>
        <v>2.6107999999999998</v>
      </c>
      <c r="I488" s="8">
        <f>VLOOKUP(B488,'TRM2'!C:D,2,0)</f>
        <v>3162.29</v>
      </c>
      <c r="J488" s="10">
        <f t="shared" si="44"/>
        <v>8256.1067319999984</v>
      </c>
      <c r="K488" t="e">
        <f>VLOOKUP(A488,'Cacao Nacional'!B:D,3,0)</f>
        <v>#N/A</v>
      </c>
      <c r="L488" s="22" t="str">
        <f t="shared" si="45"/>
        <v>Diciembre</v>
      </c>
      <c r="M488" s="22" t="str">
        <f t="shared" si="46"/>
        <v>2018</v>
      </c>
      <c r="N488" s="22" t="str">
        <f t="shared" si="47"/>
        <v>Diciembre de 2018</v>
      </c>
    </row>
    <row r="489" spans="1:14" x14ac:dyDescent="0.3">
      <c r="A489" s="1" t="s">
        <v>1671</v>
      </c>
      <c r="B489" s="1" t="str">
        <f t="shared" si="42"/>
        <v>Diciembre 7 de 2018</v>
      </c>
      <c r="C489" s="1" t="s">
        <v>5265</v>
      </c>
      <c r="D489" s="2">
        <v>128.96</v>
      </c>
      <c r="E489" s="1" t="s">
        <v>5266</v>
      </c>
      <c r="F489" s="3">
        <v>-1.2103569787038333</v>
      </c>
      <c r="G489" s="1" t="s">
        <v>430</v>
      </c>
      <c r="H489" s="10">
        <f t="shared" si="43"/>
        <v>2.5792000000000002</v>
      </c>
      <c r="I489" s="8">
        <f>VLOOKUP(B489,'TRM2'!C:D,2,0)</f>
        <v>3187.86</v>
      </c>
      <c r="J489" s="10">
        <f t="shared" si="44"/>
        <v>8222.1285120000011</v>
      </c>
      <c r="K489" t="e">
        <f>VLOOKUP(A489,'Cacao Nacional'!B:D,3,0)</f>
        <v>#N/A</v>
      </c>
      <c r="L489" s="22" t="str">
        <f t="shared" si="45"/>
        <v>Diciembre</v>
      </c>
      <c r="M489" s="22" t="str">
        <f t="shared" si="46"/>
        <v>2018</v>
      </c>
      <c r="N489" s="22" t="str">
        <f t="shared" si="47"/>
        <v>Diciembre de 2018</v>
      </c>
    </row>
    <row r="490" spans="1:14" x14ac:dyDescent="0.3">
      <c r="A490" s="1" t="s">
        <v>278</v>
      </c>
      <c r="B490" s="1" t="str">
        <f t="shared" si="42"/>
        <v>Diciembre 10 de 2018</v>
      </c>
      <c r="C490" s="1" t="s">
        <v>5265</v>
      </c>
      <c r="D490" s="2">
        <v>129.22</v>
      </c>
      <c r="E490" s="1" t="s">
        <v>5266</v>
      </c>
      <c r="F490" s="3">
        <v>0.20161290322579939</v>
      </c>
      <c r="G490" s="1" t="s">
        <v>430</v>
      </c>
      <c r="H490" s="10">
        <f t="shared" si="43"/>
        <v>2.5844</v>
      </c>
      <c r="I490" s="8">
        <f>VLOOKUP(B490,'TRM2'!C:D,2,0)</f>
        <v>3153.29</v>
      </c>
      <c r="J490" s="10">
        <f t="shared" si="44"/>
        <v>8149.3626759999997</v>
      </c>
      <c r="K490">
        <f>VLOOKUP(A490,'Cacao Nacional'!B:D,3,0)</f>
        <v>6010.3</v>
      </c>
      <c r="L490" s="22" t="str">
        <f t="shared" si="45"/>
        <v>Diciembre</v>
      </c>
      <c r="M490" s="22" t="str">
        <f t="shared" si="46"/>
        <v>2018</v>
      </c>
      <c r="N490" s="22" t="str">
        <f t="shared" si="47"/>
        <v>Diciembre de 2018</v>
      </c>
    </row>
    <row r="491" spans="1:14" x14ac:dyDescent="0.3">
      <c r="A491" s="1" t="s">
        <v>1672</v>
      </c>
      <c r="B491" s="1" t="str">
        <f t="shared" si="42"/>
        <v>Diciembre 11 de 2018</v>
      </c>
      <c r="C491" s="1" t="s">
        <v>5265</v>
      </c>
      <c r="D491" s="2">
        <v>127.07</v>
      </c>
      <c r="E491" s="1" t="s">
        <v>5266</v>
      </c>
      <c r="F491" s="3">
        <v>-1.6638291286178652</v>
      </c>
      <c r="G491" s="1" t="s">
        <v>430</v>
      </c>
      <c r="H491" s="10">
        <f t="shared" si="43"/>
        <v>2.5413999999999999</v>
      </c>
      <c r="I491" s="8">
        <f>VLOOKUP(B491,'TRM2'!C:D,2,0)</f>
        <v>3176.12</v>
      </c>
      <c r="J491" s="10">
        <f t="shared" si="44"/>
        <v>8071.7913679999992</v>
      </c>
      <c r="K491" t="e">
        <f>VLOOKUP(A491,'Cacao Nacional'!B:D,3,0)</f>
        <v>#N/A</v>
      </c>
      <c r="L491" s="22" t="str">
        <f t="shared" si="45"/>
        <v>Diciembre</v>
      </c>
      <c r="M491" s="22" t="str">
        <f t="shared" si="46"/>
        <v>2018</v>
      </c>
      <c r="N491" s="22" t="str">
        <f t="shared" si="47"/>
        <v>Diciembre de 2018</v>
      </c>
    </row>
    <row r="492" spans="1:14" x14ac:dyDescent="0.3">
      <c r="A492" s="1" t="s">
        <v>1673</v>
      </c>
      <c r="B492" s="1" t="str">
        <f t="shared" si="42"/>
        <v>Diciembre 12 de 2018</v>
      </c>
      <c r="C492" s="1" t="s">
        <v>5265</v>
      </c>
      <c r="D492" s="2">
        <v>127.73</v>
      </c>
      <c r="E492" s="1" t="s">
        <v>5266</v>
      </c>
      <c r="F492" s="3">
        <v>0.51939875659086399</v>
      </c>
      <c r="G492" s="1" t="s">
        <v>430</v>
      </c>
      <c r="H492" s="10">
        <f t="shared" si="43"/>
        <v>2.5546000000000002</v>
      </c>
      <c r="I492" s="8">
        <f>VLOOKUP(B492,'TRM2'!C:D,2,0)</f>
        <v>3184.7</v>
      </c>
      <c r="J492" s="10">
        <f t="shared" si="44"/>
        <v>8135.6346199999998</v>
      </c>
      <c r="K492" t="e">
        <f>VLOOKUP(A492,'Cacao Nacional'!B:D,3,0)</f>
        <v>#N/A</v>
      </c>
      <c r="L492" s="22" t="str">
        <f t="shared" si="45"/>
        <v>Diciembre</v>
      </c>
      <c r="M492" s="22" t="str">
        <f t="shared" si="46"/>
        <v>2018</v>
      </c>
      <c r="N492" s="22" t="str">
        <f t="shared" si="47"/>
        <v>Diciembre de 2018</v>
      </c>
    </row>
    <row r="493" spans="1:14" x14ac:dyDescent="0.3">
      <c r="A493" s="1" t="s">
        <v>1674</v>
      </c>
      <c r="B493" s="1" t="str">
        <f t="shared" si="42"/>
        <v>Diciembre 13 de 2018</v>
      </c>
      <c r="C493" s="1" t="s">
        <v>5265</v>
      </c>
      <c r="D493" s="2">
        <v>128.58000000000001</v>
      </c>
      <c r="E493" s="1" t="s">
        <v>5266</v>
      </c>
      <c r="F493" s="3">
        <v>0.66546621780318527</v>
      </c>
      <c r="G493" s="1" t="s">
        <v>430</v>
      </c>
      <c r="H493" s="10">
        <f t="shared" si="43"/>
        <v>2.5716000000000001</v>
      </c>
      <c r="I493" s="8">
        <f>VLOOKUP(B493,'TRM2'!C:D,2,0)</f>
        <v>3169.36</v>
      </c>
      <c r="J493" s="10">
        <f t="shared" si="44"/>
        <v>8150.3261760000005</v>
      </c>
      <c r="K493" t="e">
        <f>VLOOKUP(A493,'Cacao Nacional'!B:D,3,0)</f>
        <v>#N/A</v>
      </c>
      <c r="L493" s="22" t="str">
        <f t="shared" si="45"/>
        <v>Diciembre</v>
      </c>
      <c r="M493" s="22" t="str">
        <f t="shared" si="46"/>
        <v>2018</v>
      </c>
      <c r="N493" s="22" t="str">
        <f t="shared" si="47"/>
        <v>Diciembre de 2018</v>
      </c>
    </row>
    <row r="494" spans="1:14" x14ac:dyDescent="0.3">
      <c r="A494" s="1" t="s">
        <v>1675</v>
      </c>
      <c r="B494" s="1" t="str">
        <f t="shared" si="42"/>
        <v>Diciembre 14 de 2018</v>
      </c>
      <c r="C494" s="1" t="s">
        <v>5265</v>
      </c>
      <c r="D494" s="2">
        <v>127.05</v>
      </c>
      <c r="E494" s="1" t="s">
        <v>5266</v>
      </c>
      <c r="F494" s="3">
        <v>-1.1899206719552147</v>
      </c>
      <c r="G494" s="1" t="s">
        <v>430</v>
      </c>
      <c r="H494" s="10">
        <f t="shared" si="43"/>
        <v>2.5409999999999999</v>
      </c>
      <c r="I494" s="8">
        <f>VLOOKUP(B494,'TRM2'!C:D,2,0)</f>
        <v>3178.4</v>
      </c>
      <c r="J494" s="10">
        <f t="shared" si="44"/>
        <v>8076.3144000000002</v>
      </c>
      <c r="K494" t="e">
        <f>VLOOKUP(A494,'Cacao Nacional'!B:D,3,0)</f>
        <v>#N/A</v>
      </c>
      <c r="L494" s="22" t="str">
        <f t="shared" si="45"/>
        <v>Diciembre</v>
      </c>
      <c r="M494" s="22" t="str">
        <f t="shared" si="46"/>
        <v>2018</v>
      </c>
      <c r="N494" s="22" t="str">
        <f t="shared" si="47"/>
        <v>Diciembre de 2018</v>
      </c>
    </row>
    <row r="495" spans="1:14" x14ac:dyDescent="0.3">
      <c r="A495" s="1" t="s">
        <v>279</v>
      </c>
      <c r="B495" s="1" t="str">
        <f t="shared" si="42"/>
        <v>Diciembre 17 de 2018</v>
      </c>
      <c r="C495" s="1" t="s">
        <v>5265</v>
      </c>
      <c r="D495" s="2">
        <v>124.84</v>
      </c>
      <c r="E495" s="1" t="s">
        <v>5266</v>
      </c>
      <c r="F495" s="3">
        <v>-1.7394726485635528</v>
      </c>
      <c r="G495" s="1" t="s">
        <v>430</v>
      </c>
      <c r="H495" s="10">
        <f t="shared" si="43"/>
        <v>2.4967999999999999</v>
      </c>
      <c r="I495" s="8">
        <f>VLOOKUP(B495,'TRM2'!C:D,2,0)</f>
        <v>3196.3</v>
      </c>
      <c r="J495" s="10">
        <f t="shared" si="44"/>
        <v>7980.5218400000003</v>
      </c>
      <c r="K495">
        <f>VLOOKUP(A495,'Cacao Nacional'!B:D,3,0)</f>
        <v>5968.7</v>
      </c>
      <c r="L495" s="22" t="str">
        <f t="shared" si="45"/>
        <v>Diciembre</v>
      </c>
      <c r="M495" s="22" t="str">
        <f t="shared" si="46"/>
        <v>2018</v>
      </c>
      <c r="N495" s="22" t="str">
        <f t="shared" si="47"/>
        <v>Diciembre de 2018</v>
      </c>
    </row>
    <row r="496" spans="1:14" x14ac:dyDescent="0.3">
      <c r="A496" s="1" t="s">
        <v>1676</v>
      </c>
      <c r="B496" s="1" t="str">
        <f t="shared" si="42"/>
        <v>Diciembre 18 de 2018</v>
      </c>
      <c r="C496" s="1" t="s">
        <v>5265</v>
      </c>
      <c r="D496" s="2">
        <v>124.25</v>
      </c>
      <c r="E496" s="1" t="s">
        <v>5266</v>
      </c>
      <c r="F496" s="3">
        <v>-0.47260493431592715</v>
      </c>
      <c r="G496" s="1" t="s">
        <v>430</v>
      </c>
      <c r="H496" s="10">
        <f t="shared" si="43"/>
        <v>2.4849999999999999</v>
      </c>
      <c r="I496" s="8">
        <f>VLOOKUP(B496,'TRM2'!C:D,2,0)</f>
        <v>3188.66</v>
      </c>
      <c r="J496" s="10">
        <f t="shared" si="44"/>
        <v>7923.820099999999</v>
      </c>
      <c r="K496" t="e">
        <f>VLOOKUP(A496,'Cacao Nacional'!B:D,3,0)</f>
        <v>#N/A</v>
      </c>
      <c r="L496" s="22" t="str">
        <f t="shared" si="45"/>
        <v>Diciembre</v>
      </c>
      <c r="M496" s="22" t="str">
        <f t="shared" si="46"/>
        <v>2018</v>
      </c>
      <c r="N496" s="22" t="str">
        <f t="shared" si="47"/>
        <v>Diciembre de 2018</v>
      </c>
    </row>
    <row r="497" spans="1:14" x14ac:dyDescent="0.3">
      <c r="A497" s="1" t="s">
        <v>1677</v>
      </c>
      <c r="B497" s="1" t="str">
        <f t="shared" si="42"/>
        <v>Diciembre 19 de 2018</v>
      </c>
      <c r="C497" s="1" t="s">
        <v>5265</v>
      </c>
      <c r="D497" s="2">
        <v>126.24</v>
      </c>
      <c r="E497" s="1" t="s">
        <v>5266</v>
      </c>
      <c r="F497" s="3">
        <v>1.6016096579476822</v>
      </c>
      <c r="G497" s="1" t="s">
        <v>430</v>
      </c>
      <c r="H497" s="10">
        <f t="shared" si="43"/>
        <v>2.5247999999999999</v>
      </c>
      <c r="I497" s="8">
        <f>VLOOKUP(B497,'TRM2'!C:D,2,0)</f>
        <v>3198.45</v>
      </c>
      <c r="J497" s="10">
        <f t="shared" si="44"/>
        <v>8075.4465599999994</v>
      </c>
      <c r="K497" t="e">
        <f>VLOOKUP(A497,'Cacao Nacional'!B:D,3,0)</f>
        <v>#N/A</v>
      </c>
      <c r="L497" s="22" t="str">
        <f t="shared" si="45"/>
        <v>Diciembre</v>
      </c>
      <c r="M497" s="22" t="str">
        <f t="shared" si="46"/>
        <v>2018</v>
      </c>
      <c r="N497" s="22" t="str">
        <f t="shared" si="47"/>
        <v>Diciembre de 2018</v>
      </c>
    </row>
    <row r="498" spans="1:14" x14ac:dyDescent="0.3">
      <c r="A498" s="1" t="s">
        <v>1678</v>
      </c>
      <c r="B498" s="1" t="str">
        <f t="shared" si="42"/>
        <v>Diciembre 20 de 2018</v>
      </c>
      <c r="C498" s="1" t="s">
        <v>5265</v>
      </c>
      <c r="D498" s="2">
        <v>127.09</v>
      </c>
      <c r="E498" s="1" t="s">
        <v>5266</v>
      </c>
      <c r="F498" s="3">
        <v>0.67332065906211069</v>
      </c>
      <c r="G498" s="1" t="s">
        <v>430</v>
      </c>
      <c r="H498" s="10">
        <f t="shared" si="43"/>
        <v>2.5418000000000003</v>
      </c>
      <c r="I498" s="8">
        <f>VLOOKUP(B498,'TRM2'!C:D,2,0)</f>
        <v>3216.55</v>
      </c>
      <c r="J498" s="10">
        <f t="shared" si="44"/>
        <v>8175.826790000001</v>
      </c>
      <c r="K498" t="e">
        <f>VLOOKUP(A498,'Cacao Nacional'!B:D,3,0)</f>
        <v>#N/A</v>
      </c>
      <c r="L498" s="22" t="str">
        <f t="shared" si="45"/>
        <v>Diciembre</v>
      </c>
      <c r="M498" s="22" t="str">
        <f t="shared" si="46"/>
        <v>2018</v>
      </c>
      <c r="N498" s="22" t="str">
        <f t="shared" si="47"/>
        <v>Diciembre de 2018</v>
      </c>
    </row>
    <row r="499" spans="1:14" x14ac:dyDescent="0.3">
      <c r="A499" s="1" t="s">
        <v>1679</v>
      </c>
      <c r="B499" s="1" t="str">
        <f t="shared" si="42"/>
        <v>Diciembre 21 de 2018</v>
      </c>
      <c r="C499" s="1" t="s">
        <v>5265</v>
      </c>
      <c r="D499" s="2">
        <v>125.27</v>
      </c>
      <c r="E499" s="1" t="s">
        <v>5266</v>
      </c>
      <c r="F499" s="3">
        <v>-1.4320560232905872</v>
      </c>
      <c r="G499" s="1" t="s">
        <v>430</v>
      </c>
      <c r="H499" s="10">
        <f t="shared" si="43"/>
        <v>2.5053999999999998</v>
      </c>
      <c r="I499" s="8">
        <f>VLOOKUP(B499,'TRM2'!C:D,2,0)</f>
        <v>3146.86</v>
      </c>
      <c r="J499" s="10">
        <f t="shared" si="44"/>
        <v>7884.1430439999995</v>
      </c>
      <c r="K499" t="e">
        <f>VLOOKUP(A499,'Cacao Nacional'!B:D,3,0)</f>
        <v>#N/A</v>
      </c>
      <c r="L499" s="22" t="str">
        <f t="shared" si="45"/>
        <v>Diciembre</v>
      </c>
      <c r="M499" s="22" t="str">
        <f t="shared" si="46"/>
        <v>2018</v>
      </c>
      <c r="N499" s="22" t="str">
        <f t="shared" si="47"/>
        <v>Diciembre de 2018</v>
      </c>
    </row>
    <row r="500" spans="1:14" x14ac:dyDescent="0.3">
      <c r="A500" s="1" t="s">
        <v>280</v>
      </c>
      <c r="B500" s="1" t="str">
        <f t="shared" si="42"/>
        <v>Diciembre 24 de 2018</v>
      </c>
      <c r="C500" s="1" t="s">
        <v>5265</v>
      </c>
      <c r="D500" s="2">
        <v>126.53</v>
      </c>
      <c r="E500" s="1" t="s">
        <v>5266</v>
      </c>
      <c r="F500" s="3">
        <v>1.0058274127883813</v>
      </c>
      <c r="G500" s="1" t="s">
        <v>430</v>
      </c>
      <c r="H500" s="10">
        <f t="shared" si="43"/>
        <v>2.5306000000000002</v>
      </c>
      <c r="I500" s="8">
        <f>VLOOKUP(B500,'TRM2'!C:D,2,0)</f>
        <v>3285.34</v>
      </c>
      <c r="J500" s="10">
        <f t="shared" si="44"/>
        <v>8313.8814040000016</v>
      </c>
      <c r="K500">
        <f>VLOOKUP(A500,'Cacao Nacional'!B:D,3,0)</f>
        <v>6087.7</v>
      </c>
      <c r="L500" s="22" t="str">
        <f t="shared" si="45"/>
        <v>Diciembre</v>
      </c>
      <c r="M500" s="22" t="str">
        <f t="shared" si="46"/>
        <v>2018</v>
      </c>
      <c r="N500" s="22" t="str">
        <f t="shared" si="47"/>
        <v>Diciembre de 2018</v>
      </c>
    </row>
    <row r="501" spans="1:14" x14ac:dyDescent="0.3">
      <c r="A501" s="1" t="s">
        <v>1681</v>
      </c>
      <c r="B501" s="1" t="str">
        <f t="shared" si="42"/>
        <v>Diciembre 26 de 2018</v>
      </c>
      <c r="C501" s="1" t="s">
        <v>5265</v>
      </c>
      <c r="D501" s="2">
        <v>128.69</v>
      </c>
      <c r="E501" s="1" t="s">
        <v>5266</v>
      </c>
      <c r="F501" s="3">
        <v>1.7071050343791958</v>
      </c>
      <c r="G501" s="1" t="s">
        <v>430</v>
      </c>
      <c r="H501" s="10">
        <f t="shared" si="43"/>
        <v>2.5737999999999999</v>
      </c>
      <c r="I501" s="8">
        <f>VLOOKUP(B501,'TRM2'!C:D,2,0)</f>
        <v>3285.51</v>
      </c>
      <c r="J501" s="10">
        <f t="shared" si="44"/>
        <v>8456.2456380000003</v>
      </c>
      <c r="K501" t="e">
        <f>VLOOKUP(A501,'Cacao Nacional'!B:D,3,0)</f>
        <v>#N/A</v>
      </c>
      <c r="L501" s="22" t="str">
        <f t="shared" si="45"/>
        <v>Diciembre</v>
      </c>
      <c r="M501" s="22" t="str">
        <f t="shared" si="46"/>
        <v>2018</v>
      </c>
      <c r="N501" s="22" t="str">
        <f t="shared" si="47"/>
        <v>Diciembre de 2018</v>
      </c>
    </row>
    <row r="502" spans="1:14" x14ac:dyDescent="0.3">
      <c r="A502" s="1" t="s">
        <v>1682</v>
      </c>
      <c r="B502" s="1" t="str">
        <f t="shared" si="42"/>
        <v>Diciembre 27 de 2018</v>
      </c>
      <c r="C502" s="1" t="s">
        <v>5265</v>
      </c>
      <c r="D502" s="2">
        <v>127.07</v>
      </c>
      <c r="E502" s="1" t="s">
        <v>5266</v>
      </c>
      <c r="F502" s="3">
        <v>-1.2588390706348624</v>
      </c>
      <c r="G502" s="1" t="s">
        <v>430</v>
      </c>
      <c r="H502" s="10">
        <f t="shared" si="43"/>
        <v>2.5413999999999999</v>
      </c>
      <c r="I502" s="8">
        <f>VLOOKUP(B502,'TRM2'!C:D,2,0)</f>
        <v>3275.01</v>
      </c>
      <c r="J502" s="10">
        <f t="shared" si="44"/>
        <v>8323.1104140000007</v>
      </c>
      <c r="K502" t="e">
        <f>VLOOKUP(A502,'Cacao Nacional'!B:D,3,0)</f>
        <v>#N/A</v>
      </c>
      <c r="L502" s="22" t="str">
        <f t="shared" si="45"/>
        <v>Diciembre</v>
      </c>
      <c r="M502" s="22" t="str">
        <f t="shared" si="46"/>
        <v>2018</v>
      </c>
      <c r="N502" s="22" t="str">
        <f t="shared" si="47"/>
        <v>Diciembre de 2018</v>
      </c>
    </row>
    <row r="503" spans="1:14" x14ac:dyDescent="0.3">
      <c r="A503" s="1" t="s">
        <v>1683</v>
      </c>
      <c r="B503" s="1" t="str">
        <f t="shared" si="42"/>
        <v>Diciembre 28 de 2018</v>
      </c>
      <c r="C503" s="1" t="s">
        <v>5265</v>
      </c>
      <c r="D503" s="2">
        <v>126.5</v>
      </c>
      <c r="E503" s="1" t="s">
        <v>5266</v>
      </c>
      <c r="F503" s="3">
        <v>-0.44857165341936978</v>
      </c>
      <c r="G503" s="1" t="s">
        <v>430</v>
      </c>
      <c r="H503" s="10">
        <f t="shared" si="43"/>
        <v>2.5299999999999998</v>
      </c>
      <c r="I503" s="8">
        <f>VLOOKUP(B503,'TRM2'!C:D,2,0)</f>
        <v>3249.75</v>
      </c>
      <c r="J503" s="10">
        <f t="shared" si="44"/>
        <v>8221.8674999999985</v>
      </c>
      <c r="K503" t="e">
        <f>VLOOKUP(A503,'Cacao Nacional'!B:D,3,0)</f>
        <v>#N/A</v>
      </c>
      <c r="L503" s="22" t="str">
        <f t="shared" si="45"/>
        <v>Diciembre</v>
      </c>
      <c r="M503" s="22" t="str">
        <f t="shared" si="46"/>
        <v>2018</v>
      </c>
      <c r="N503" s="22" t="str">
        <f t="shared" si="47"/>
        <v>Diciembre de 2018</v>
      </c>
    </row>
    <row r="504" spans="1:14" x14ac:dyDescent="0.3">
      <c r="A504" s="1" t="s">
        <v>1684</v>
      </c>
      <c r="B504" s="1" t="str">
        <f t="shared" si="42"/>
        <v>Diciembre 31 de 2018</v>
      </c>
      <c r="C504" s="1" t="s">
        <v>5265</v>
      </c>
      <c r="D504" s="2">
        <v>126.73</v>
      </c>
      <c r="E504" s="1" t="s">
        <v>5266</v>
      </c>
      <c r="F504" s="3">
        <v>0.18181818181818496</v>
      </c>
      <c r="G504" s="1" t="s">
        <v>430</v>
      </c>
      <c r="H504" s="10">
        <f t="shared" si="43"/>
        <v>2.5346000000000002</v>
      </c>
      <c r="I504" s="8">
        <f>VLOOKUP(B504,'TRM2'!C:D,2,0)</f>
        <v>3249.75</v>
      </c>
      <c r="J504" s="10">
        <f t="shared" si="44"/>
        <v>8236.816350000001</v>
      </c>
      <c r="K504">
        <f>VLOOKUP(A504,'Cacao Nacional'!B:D,3,0)</f>
        <v>6148.3</v>
      </c>
      <c r="L504" s="22" t="str">
        <f t="shared" si="45"/>
        <v>Diciembre</v>
      </c>
      <c r="M504" s="22" t="str">
        <f t="shared" si="46"/>
        <v>2018</v>
      </c>
      <c r="N504" s="22" t="str">
        <f t="shared" si="47"/>
        <v>Diciembre de 2018</v>
      </c>
    </row>
    <row r="505" spans="1:14" x14ac:dyDescent="0.3">
      <c r="A505" s="1" t="s">
        <v>1685</v>
      </c>
      <c r="B505" s="1" t="str">
        <f t="shared" si="42"/>
        <v>Enero 2 de 2019</v>
      </c>
      <c r="C505" s="1" t="s">
        <v>5265</v>
      </c>
      <c r="D505" s="2">
        <v>125.25</v>
      </c>
      <c r="E505" s="1" t="s">
        <v>5266</v>
      </c>
      <c r="F505" s="3">
        <v>-1.1678371340645497</v>
      </c>
      <c r="G505" s="1" t="s">
        <v>430</v>
      </c>
      <c r="H505" s="10">
        <f t="shared" si="43"/>
        <v>2.5049999999999999</v>
      </c>
      <c r="I505" s="8">
        <f>VLOOKUP(B505,'TRM2'!C:D,2,0)</f>
        <v>3249.75</v>
      </c>
      <c r="J505" s="10">
        <f t="shared" si="44"/>
        <v>8140.6237499999997</v>
      </c>
      <c r="K505" t="e">
        <f>VLOOKUP(A505,'Cacao Nacional'!B:D,3,0)</f>
        <v>#N/A</v>
      </c>
      <c r="L505" s="22" t="str">
        <f t="shared" si="45"/>
        <v>Enero</v>
      </c>
      <c r="M505" s="22" t="str">
        <f t="shared" si="46"/>
        <v>2019</v>
      </c>
      <c r="N505" s="22" t="str">
        <f t="shared" si="47"/>
        <v>Enero de 2019</v>
      </c>
    </row>
    <row r="506" spans="1:14" x14ac:dyDescent="0.3">
      <c r="A506" s="1" t="s">
        <v>1686</v>
      </c>
      <c r="B506" s="1" t="str">
        <f t="shared" si="42"/>
        <v>Enero 3 de 2019</v>
      </c>
      <c r="C506" s="1" t="s">
        <v>5265</v>
      </c>
      <c r="D506" s="2">
        <v>127.65</v>
      </c>
      <c r="E506" s="1" t="s">
        <v>5266</v>
      </c>
      <c r="F506" s="3">
        <v>1.9161676646706631</v>
      </c>
      <c r="G506" s="1" t="s">
        <v>430</v>
      </c>
      <c r="H506" s="10">
        <f t="shared" si="43"/>
        <v>2.5529999999999999</v>
      </c>
      <c r="I506" s="8" t="e">
        <f>VLOOKUP(B506,'TRM2'!C:D,2,0)</f>
        <v>#N/A</v>
      </c>
      <c r="J506" s="10" t="e">
        <f t="shared" si="44"/>
        <v>#N/A</v>
      </c>
      <c r="K506" t="e">
        <f>VLOOKUP(A506,'Cacao Nacional'!B:D,3,0)</f>
        <v>#N/A</v>
      </c>
      <c r="L506" s="22" t="str">
        <f t="shared" si="45"/>
        <v>Enero</v>
      </c>
      <c r="M506" s="22" t="str">
        <f t="shared" si="46"/>
        <v>2019</v>
      </c>
      <c r="N506" s="22" t="str">
        <f t="shared" si="47"/>
        <v>Enero de 2019</v>
      </c>
    </row>
    <row r="507" spans="1:14" x14ac:dyDescent="0.3">
      <c r="A507" s="1" t="s">
        <v>1687</v>
      </c>
      <c r="B507" s="1" t="str">
        <f t="shared" si="42"/>
        <v>Enero 4 de 2019</v>
      </c>
      <c r="C507" s="1" t="s">
        <v>5265</v>
      </c>
      <c r="D507" s="2">
        <v>126.94</v>
      </c>
      <c r="E507" s="1" t="s">
        <v>5266</v>
      </c>
      <c r="F507" s="3">
        <v>-0.55620838229534497</v>
      </c>
      <c r="G507" s="1" t="s">
        <v>430</v>
      </c>
      <c r="H507" s="10">
        <f t="shared" si="43"/>
        <v>2.5388000000000002</v>
      </c>
      <c r="I507" s="8">
        <f>VLOOKUP(B507,'TRM2'!C:D,2,0)</f>
        <v>3241.2</v>
      </c>
      <c r="J507" s="10">
        <f t="shared" si="44"/>
        <v>8228.7585600000002</v>
      </c>
      <c r="K507" t="e">
        <f>VLOOKUP(A507,'Cacao Nacional'!B:D,3,0)</f>
        <v>#N/A</v>
      </c>
      <c r="L507" s="22" t="str">
        <f t="shared" si="45"/>
        <v>Enero</v>
      </c>
      <c r="M507" s="22" t="str">
        <f t="shared" si="46"/>
        <v>2019</v>
      </c>
      <c r="N507" s="22" t="str">
        <f t="shared" si="47"/>
        <v>Enero de 2019</v>
      </c>
    </row>
    <row r="508" spans="1:14" x14ac:dyDescent="0.3">
      <c r="A508" s="1" t="s">
        <v>281</v>
      </c>
      <c r="B508" s="1" t="str">
        <f t="shared" si="42"/>
        <v>Enero 7 de 2019</v>
      </c>
      <c r="C508" s="1" t="s">
        <v>5265</v>
      </c>
      <c r="D508" s="2">
        <v>128.44</v>
      </c>
      <c r="E508" s="1" t="s">
        <v>5266</v>
      </c>
      <c r="F508" s="3">
        <v>1.1816606270679062</v>
      </c>
      <c r="G508" s="1" t="s">
        <v>430</v>
      </c>
      <c r="H508" s="10">
        <f t="shared" si="43"/>
        <v>2.5688</v>
      </c>
      <c r="I508" s="8">
        <f>VLOOKUP(B508,'TRM2'!C:D,2,0)</f>
        <v>3208.56</v>
      </c>
      <c r="J508" s="10">
        <f t="shared" si="44"/>
        <v>8242.1489280000005</v>
      </c>
      <c r="K508">
        <f>VLOOKUP(A508,'Cacao Nacional'!B:D,3,0)</f>
        <v>6346.8</v>
      </c>
      <c r="L508" s="22" t="str">
        <f t="shared" si="45"/>
        <v>Enero</v>
      </c>
      <c r="M508" s="22" t="str">
        <f t="shared" si="46"/>
        <v>2019</v>
      </c>
      <c r="N508" s="22" t="str">
        <f t="shared" si="47"/>
        <v>Enero de 2019</v>
      </c>
    </row>
    <row r="509" spans="1:14" x14ac:dyDescent="0.3">
      <c r="A509" s="1" t="s">
        <v>1688</v>
      </c>
      <c r="B509" s="1" t="str">
        <f t="shared" si="42"/>
        <v>Enero 8 de 2019</v>
      </c>
      <c r="C509" s="1" t="s">
        <v>5265</v>
      </c>
      <c r="D509" s="2">
        <v>130.08000000000001</v>
      </c>
      <c r="E509" s="1" t="s">
        <v>5266</v>
      </c>
      <c r="F509" s="3">
        <v>1.2768607910308432</v>
      </c>
      <c r="G509" s="1" t="s">
        <v>430</v>
      </c>
      <c r="H509" s="10">
        <f t="shared" si="43"/>
        <v>2.6016000000000004</v>
      </c>
      <c r="I509" s="8">
        <f>VLOOKUP(B509,'TRM2'!C:D,2,0)</f>
        <v>3208.56</v>
      </c>
      <c r="J509" s="10">
        <f t="shared" si="44"/>
        <v>8347.3896960000002</v>
      </c>
      <c r="K509" t="e">
        <f>VLOOKUP(A509,'Cacao Nacional'!B:D,3,0)</f>
        <v>#N/A</v>
      </c>
      <c r="L509" s="22" t="str">
        <f t="shared" si="45"/>
        <v>Enero</v>
      </c>
      <c r="M509" s="22" t="str">
        <f t="shared" si="46"/>
        <v>2019</v>
      </c>
      <c r="N509" s="22" t="str">
        <f t="shared" si="47"/>
        <v>Enero de 2019</v>
      </c>
    </row>
    <row r="510" spans="1:14" x14ac:dyDescent="0.3">
      <c r="A510" s="1" t="s">
        <v>1689</v>
      </c>
      <c r="B510" s="1" t="str">
        <f t="shared" si="42"/>
        <v>Enero 9 de 2019</v>
      </c>
      <c r="C510" s="1" t="s">
        <v>5265</v>
      </c>
      <c r="D510" s="2">
        <v>130.88999999999999</v>
      </c>
      <c r="E510" s="1" t="s">
        <v>5266</v>
      </c>
      <c r="F510" s="3">
        <v>0.62269372693724923</v>
      </c>
      <c r="G510" s="1" t="s">
        <v>430</v>
      </c>
      <c r="H510" s="10">
        <f t="shared" si="43"/>
        <v>2.6177999999999999</v>
      </c>
      <c r="I510" s="8">
        <f>VLOOKUP(B510,'TRM2'!C:D,2,0)</f>
        <v>3208.56</v>
      </c>
      <c r="J510" s="10">
        <f t="shared" si="44"/>
        <v>8399.3683679999995</v>
      </c>
      <c r="K510" t="e">
        <f>VLOOKUP(A510,'Cacao Nacional'!B:D,3,0)</f>
        <v>#N/A</v>
      </c>
      <c r="L510" s="22" t="str">
        <f t="shared" si="45"/>
        <v>Enero</v>
      </c>
      <c r="M510" s="22" t="str">
        <f t="shared" si="46"/>
        <v>2019</v>
      </c>
      <c r="N510" s="22" t="str">
        <f t="shared" si="47"/>
        <v>Enero de 2019</v>
      </c>
    </row>
    <row r="511" spans="1:14" x14ac:dyDescent="0.3">
      <c r="A511" s="1" t="s">
        <v>1690</v>
      </c>
      <c r="B511" s="1" t="str">
        <f t="shared" si="42"/>
        <v>Enero 10 de 2019</v>
      </c>
      <c r="C511" s="1" t="s">
        <v>5265</v>
      </c>
      <c r="D511" s="2">
        <v>130.1</v>
      </c>
      <c r="E511" s="1" t="s">
        <v>5266</v>
      </c>
      <c r="F511" s="3">
        <v>-0.60356024142409059</v>
      </c>
      <c r="G511" s="1" t="s">
        <v>430</v>
      </c>
      <c r="H511" s="10">
        <f t="shared" si="43"/>
        <v>2.6019999999999999</v>
      </c>
      <c r="I511" s="8">
        <f>VLOOKUP(B511,'TRM2'!C:D,2,0)</f>
        <v>3164.75</v>
      </c>
      <c r="J511" s="10">
        <f t="shared" si="44"/>
        <v>8234.6795000000002</v>
      </c>
      <c r="K511" t="e">
        <f>VLOOKUP(A511,'Cacao Nacional'!B:D,3,0)</f>
        <v>#N/A</v>
      </c>
      <c r="L511" s="22" t="str">
        <f t="shared" si="45"/>
        <v>Enero</v>
      </c>
      <c r="M511" s="22" t="str">
        <f t="shared" si="46"/>
        <v>2019</v>
      </c>
      <c r="N511" s="22" t="str">
        <f t="shared" si="47"/>
        <v>Enero de 2019</v>
      </c>
    </row>
    <row r="512" spans="1:14" x14ac:dyDescent="0.3">
      <c r="A512" s="1" t="s">
        <v>1691</v>
      </c>
      <c r="B512" s="1" t="str">
        <f t="shared" si="42"/>
        <v>Enero 11 de 2019</v>
      </c>
      <c r="C512" s="1" t="s">
        <v>5265</v>
      </c>
      <c r="D512" s="2">
        <v>129.57</v>
      </c>
      <c r="E512" s="1" t="s">
        <v>5266</v>
      </c>
      <c r="F512" s="3">
        <v>-0.40737893927747976</v>
      </c>
      <c r="G512" s="1" t="s">
        <v>430</v>
      </c>
      <c r="H512" s="10">
        <f t="shared" si="43"/>
        <v>2.5913999999999997</v>
      </c>
      <c r="I512" s="8">
        <f>VLOOKUP(B512,'TRM2'!C:D,2,0)</f>
        <v>3136.49</v>
      </c>
      <c r="J512" s="10">
        <f t="shared" si="44"/>
        <v>8127.9001859999989</v>
      </c>
      <c r="K512" t="e">
        <f>VLOOKUP(A512,'Cacao Nacional'!B:D,3,0)</f>
        <v>#N/A</v>
      </c>
      <c r="L512" s="22" t="str">
        <f t="shared" si="45"/>
        <v>Enero</v>
      </c>
      <c r="M512" s="22" t="str">
        <f t="shared" si="46"/>
        <v>2019</v>
      </c>
      <c r="N512" s="22" t="str">
        <f t="shared" si="47"/>
        <v>Enero de 2019</v>
      </c>
    </row>
    <row r="513" spans="1:14" x14ac:dyDescent="0.3">
      <c r="A513" s="1" t="s">
        <v>282</v>
      </c>
      <c r="B513" s="1" t="str">
        <f t="shared" si="42"/>
        <v>Enero 14 de 2019</v>
      </c>
      <c r="C513" s="1" t="s">
        <v>5265</v>
      </c>
      <c r="D513" s="2">
        <v>128.21</v>
      </c>
      <c r="E513" s="1" t="s">
        <v>5266</v>
      </c>
      <c r="F513" s="3">
        <v>-1.0496256849579266</v>
      </c>
      <c r="G513" s="1" t="s">
        <v>430</v>
      </c>
      <c r="H513" s="10">
        <f t="shared" si="43"/>
        <v>2.5642</v>
      </c>
      <c r="I513" s="8">
        <f>VLOOKUP(B513,'TRM2'!C:D,2,0)</f>
        <v>3151.49</v>
      </c>
      <c r="J513" s="10">
        <f t="shared" si="44"/>
        <v>8081.0506579999992</v>
      </c>
      <c r="K513">
        <f>VLOOKUP(A513,'Cacao Nacional'!B:D,3,0)</f>
        <v>6393.8</v>
      </c>
      <c r="L513" s="22" t="str">
        <f t="shared" si="45"/>
        <v>Enero</v>
      </c>
      <c r="M513" s="22" t="str">
        <f t="shared" si="46"/>
        <v>2019</v>
      </c>
      <c r="N513" s="22" t="str">
        <f t="shared" si="47"/>
        <v>Enero de 2019</v>
      </c>
    </row>
    <row r="514" spans="1:14" x14ac:dyDescent="0.3">
      <c r="A514" s="1" t="s">
        <v>1692</v>
      </c>
      <c r="B514" s="1" t="str">
        <f t="shared" si="42"/>
        <v>Enero 15 de 2019</v>
      </c>
      <c r="C514" s="1" t="s">
        <v>5265</v>
      </c>
      <c r="D514" s="2">
        <v>127.42</v>
      </c>
      <c r="E514" s="1" t="s">
        <v>5266</v>
      </c>
      <c r="F514" s="3">
        <v>-0.61617658528976382</v>
      </c>
      <c r="G514" s="1" t="s">
        <v>430</v>
      </c>
      <c r="H514" s="10">
        <f t="shared" si="43"/>
        <v>2.5484</v>
      </c>
      <c r="I514" s="8">
        <f>VLOOKUP(B514,'TRM2'!C:D,2,0)</f>
        <v>3143.22</v>
      </c>
      <c r="J514" s="10">
        <f t="shared" si="44"/>
        <v>8010.1818479999993</v>
      </c>
      <c r="K514" t="e">
        <f>VLOOKUP(A514,'Cacao Nacional'!B:D,3,0)</f>
        <v>#N/A</v>
      </c>
      <c r="L514" s="22" t="str">
        <f t="shared" si="45"/>
        <v>Enero</v>
      </c>
      <c r="M514" s="22" t="str">
        <f t="shared" si="46"/>
        <v>2019</v>
      </c>
      <c r="N514" s="22" t="str">
        <f t="shared" si="47"/>
        <v>Enero de 2019</v>
      </c>
    </row>
    <row r="515" spans="1:14" x14ac:dyDescent="0.3">
      <c r="A515" s="1" t="s">
        <v>1693</v>
      </c>
      <c r="B515" s="1" t="str">
        <f t="shared" ref="B515:B578" si="48">MID(A515,FIND(",",A515,1)+2,LEN(A515)-FIND(",",A515,1))</f>
        <v>Enero 16 de 2019</v>
      </c>
      <c r="C515" s="1" t="s">
        <v>5265</v>
      </c>
      <c r="D515" s="2">
        <v>128.57</v>
      </c>
      <c r="E515" s="1" t="s">
        <v>5266</v>
      </c>
      <c r="F515" s="3">
        <v>0.90252707581226754</v>
      </c>
      <c r="G515" s="1" t="s">
        <v>430</v>
      </c>
      <c r="H515" s="10">
        <f t="shared" ref="H515:H578" si="49">D515*2/100</f>
        <v>2.5713999999999997</v>
      </c>
      <c r="I515" s="8">
        <f>VLOOKUP(B515,'TRM2'!C:D,2,0)</f>
        <v>3137.66</v>
      </c>
      <c r="J515" s="10">
        <f t="shared" ref="J515:J578" si="50">H515*I515</f>
        <v>8068.1789239999989</v>
      </c>
      <c r="K515" t="e">
        <f>VLOOKUP(A515,'Cacao Nacional'!B:D,3,0)</f>
        <v>#N/A</v>
      </c>
      <c r="L515" s="22" t="str">
        <f t="shared" ref="L515:L578" si="51">MID(A515,FIND(" ",A515,1)+1,FIND(" ",A515,FIND(" ",A515,1)+1)-FIND(" ",A515,1)-1)</f>
        <v>Enero</v>
      </c>
      <c r="M515" s="22" t="str">
        <f t="shared" ref="M515:M578" si="52">RIGHT(A515,4)</f>
        <v>2019</v>
      </c>
      <c r="N515" s="22" t="str">
        <f t="shared" ref="N515:N578" si="53">_xlfn.CONCAT(L515," de ",M515)</f>
        <v>Enero de 2019</v>
      </c>
    </row>
    <row r="516" spans="1:14" x14ac:dyDescent="0.3">
      <c r="A516" s="1" t="s">
        <v>1694</v>
      </c>
      <c r="B516" s="1" t="str">
        <f t="shared" si="48"/>
        <v>Enero 17 de 2019</v>
      </c>
      <c r="C516" s="1" t="s">
        <v>5265</v>
      </c>
      <c r="D516" s="2">
        <v>128.58000000000001</v>
      </c>
      <c r="E516" s="1" t="s">
        <v>5266</v>
      </c>
      <c r="F516" s="3">
        <v>7.7778641985061263E-3</v>
      </c>
      <c r="G516" s="1" t="s">
        <v>430</v>
      </c>
      <c r="H516" s="10">
        <f t="shared" si="49"/>
        <v>2.5716000000000001</v>
      </c>
      <c r="I516" s="8">
        <f>VLOOKUP(B516,'TRM2'!C:D,2,0)</f>
        <v>3124.96</v>
      </c>
      <c r="J516" s="10">
        <f t="shared" si="50"/>
        <v>8036.1471360000005</v>
      </c>
      <c r="K516" t="e">
        <f>VLOOKUP(A516,'Cacao Nacional'!B:D,3,0)</f>
        <v>#N/A</v>
      </c>
      <c r="L516" s="22" t="str">
        <f t="shared" si="51"/>
        <v>Enero</v>
      </c>
      <c r="M516" s="22" t="str">
        <f t="shared" si="52"/>
        <v>2019</v>
      </c>
      <c r="N516" s="22" t="str">
        <f t="shared" si="53"/>
        <v>Enero de 2019</v>
      </c>
    </row>
    <row r="517" spans="1:14" x14ac:dyDescent="0.3">
      <c r="A517" s="1" t="s">
        <v>1695</v>
      </c>
      <c r="B517" s="1" t="str">
        <f t="shared" si="48"/>
        <v>Enero 18 de 2019</v>
      </c>
      <c r="C517" s="1" t="s">
        <v>5265</v>
      </c>
      <c r="D517" s="2">
        <v>130.38999999999999</v>
      </c>
      <c r="E517" s="1" t="s">
        <v>5266</v>
      </c>
      <c r="F517" s="3">
        <v>1.4076839321822785</v>
      </c>
      <c r="G517" s="1" t="s">
        <v>430</v>
      </c>
      <c r="H517" s="10">
        <f t="shared" si="49"/>
        <v>2.6077999999999997</v>
      </c>
      <c r="I517" s="8">
        <f>VLOOKUP(B517,'TRM2'!C:D,2,0)</f>
        <v>3140.19</v>
      </c>
      <c r="J517" s="10">
        <f t="shared" si="50"/>
        <v>8188.9874819999995</v>
      </c>
      <c r="K517" t="e">
        <f>VLOOKUP(A517,'Cacao Nacional'!B:D,3,0)</f>
        <v>#N/A</v>
      </c>
      <c r="L517" s="22" t="str">
        <f t="shared" si="51"/>
        <v>Enero</v>
      </c>
      <c r="M517" s="22" t="str">
        <f t="shared" si="52"/>
        <v>2019</v>
      </c>
      <c r="N517" s="22" t="str">
        <f t="shared" si="53"/>
        <v>Enero de 2019</v>
      </c>
    </row>
    <row r="518" spans="1:14" x14ac:dyDescent="0.3">
      <c r="A518" s="1" t="s">
        <v>283</v>
      </c>
      <c r="B518" s="1" t="str">
        <f t="shared" si="48"/>
        <v>Enero 21 de 2019</v>
      </c>
      <c r="C518" s="1" t="s">
        <v>5265</v>
      </c>
      <c r="D518" s="2">
        <v>130.41</v>
      </c>
      <c r="E518" s="1" t="s">
        <v>5266</v>
      </c>
      <c r="F518" s="3">
        <v>1.5338599585865659E-2</v>
      </c>
      <c r="G518" s="1" t="s">
        <v>430</v>
      </c>
      <c r="H518" s="10">
        <f t="shared" si="49"/>
        <v>2.6082000000000001</v>
      </c>
      <c r="I518" s="8">
        <f>VLOOKUP(B518,'TRM2'!C:D,2,0)</f>
        <v>3120.56</v>
      </c>
      <c r="J518" s="10">
        <f t="shared" si="50"/>
        <v>8139.0445920000002</v>
      </c>
      <c r="K518">
        <f>VLOOKUP(A518,'Cacao Nacional'!B:D,3,0)</f>
        <v>6124.2</v>
      </c>
      <c r="L518" s="22" t="str">
        <f t="shared" si="51"/>
        <v>Enero</v>
      </c>
      <c r="M518" s="22" t="str">
        <f t="shared" si="52"/>
        <v>2019</v>
      </c>
      <c r="N518" s="22" t="str">
        <f t="shared" si="53"/>
        <v>Enero de 2019</v>
      </c>
    </row>
    <row r="519" spans="1:14" x14ac:dyDescent="0.3">
      <c r="A519" s="1" t="s">
        <v>1696</v>
      </c>
      <c r="B519" s="1" t="str">
        <f t="shared" si="48"/>
        <v>Enero 22 de 2019</v>
      </c>
      <c r="C519" s="1" t="s">
        <v>5265</v>
      </c>
      <c r="D519" s="2">
        <v>129.26</v>
      </c>
      <c r="E519" s="1" t="s">
        <v>5266</v>
      </c>
      <c r="F519" s="3">
        <v>-0.881834215167553</v>
      </c>
      <c r="G519" s="1" t="s">
        <v>430</v>
      </c>
      <c r="H519" s="10">
        <f t="shared" si="49"/>
        <v>2.5851999999999999</v>
      </c>
      <c r="I519" s="8">
        <f>VLOOKUP(B519,'TRM2'!C:D,2,0)</f>
        <v>3120.56</v>
      </c>
      <c r="J519" s="10">
        <f t="shared" si="50"/>
        <v>8067.2717119999998</v>
      </c>
      <c r="K519" t="e">
        <f>VLOOKUP(A519,'Cacao Nacional'!B:D,3,0)</f>
        <v>#N/A</v>
      </c>
      <c r="L519" s="22" t="str">
        <f t="shared" si="51"/>
        <v>Enero</v>
      </c>
      <c r="M519" s="22" t="str">
        <f t="shared" si="52"/>
        <v>2019</v>
      </c>
      <c r="N519" s="22" t="str">
        <f t="shared" si="53"/>
        <v>Enero de 2019</v>
      </c>
    </row>
    <row r="520" spans="1:14" x14ac:dyDescent="0.3">
      <c r="A520" s="1" t="s">
        <v>1697</v>
      </c>
      <c r="B520" s="1" t="str">
        <f t="shared" si="48"/>
        <v>Enero 23 de 2019</v>
      </c>
      <c r="C520" s="1" t="s">
        <v>5265</v>
      </c>
      <c r="D520" s="2">
        <v>129.51</v>
      </c>
      <c r="E520" s="1" t="s">
        <v>5266</v>
      </c>
      <c r="F520" s="3">
        <v>0.19340863376141113</v>
      </c>
      <c r="G520" s="1" t="s">
        <v>430</v>
      </c>
      <c r="H520" s="10">
        <f t="shared" si="49"/>
        <v>2.5901999999999998</v>
      </c>
      <c r="I520" s="8">
        <f>VLOOKUP(B520,'TRM2'!C:D,2,0)</f>
        <v>3136.59</v>
      </c>
      <c r="J520" s="10">
        <f t="shared" si="50"/>
        <v>8124.3954180000001</v>
      </c>
      <c r="K520" t="e">
        <f>VLOOKUP(A520,'Cacao Nacional'!B:D,3,0)</f>
        <v>#N/A</v>
      </c>
      <c r="L520" s="22" t="str">
        <f t="shared" si="51"/>
        <v>Enero</v>
      </c>
      <c r="M520" s="22" t="str">
        <f t="shared" si="52"/>
        <v>2019</v>
      </c>
      <c r="N520" s="22" t="str">
        <f t="shared" si="53"/>
        <v>Enero de 2019</v>
      </c>
    </row>
    <row r="521" spans="1:14" x14ac:dyDescent="0.3">
      <c r="A521" s="1" t="s">
        <v>1698</v>
      </c>
      <c r="B521" s="1" t="str">
        <f t="shared" si="48"/>
        <v>Enero 24 de 2019</v>
      </c>
      <c r="C521" s="1" t="s">
        <v>5265</v>
      </c>
      <c r="D521" s="2">
        <v>131.80000000000001</v>
      </c>
      <c r="E521" s="1" t="s">
        <v>5266</v>
      </c>
      <c r="F521" s="3">
        <v>1.7682032275500119</v>
      </c>
      <c r="G521" s="1" t="s">
        <v>430</v>
      </c>
      <c r="H521" s="10">
        <f t="shared" si="49"/>
        <v>2.6360000000000001</v>
      </c>
      <c r="I521" s="8">
        <f>VLOOKUP(B521,'TRM2'!C:D,2,0)</f>
        <v>3146.14</v>
      </c>
      <c r="J521" s="10">
        <f t="shared" si="50"/>
        <v>8293.2250399999994</v>
      </c>
      <c r="K521" t="e">
        <f>VLOOKUP(A521,'Cacao Nacional'!B:D,3,0)</f>
        <v>#N/A</v>
      </c>
      <c r="L521" s="22" t="str">
        <f t="shared" si="51"/>
        <v>Enero</v>
      </c>
      <c r="M521" s="22" t="str">
        <f t="shared" si="52"/>
        <v>2019</v>
      </c>
      <c r="N521" s="22" t="str">
        <f t="shared" si="53"/>
        <v>Enero de 2019</v>
      </c>
    </row>
    <row r="522" spans="1:14" x14ac:dyDescent="0.3">
      <c r="A522" s="1" t="s">
        <v>1699</v>
      </c>
      <c r="B522" s="1" t="str">
        <f t="shared" si="48"/>
        <v>Enero 25 de 2019</v>
      </c>
      <c r="C522" s="1" t="s">
        <v>5265</v>
      </c>
      <c r="D522" s="2">
        <v>133.22</v>
      </c>
      <c r="E522" s="1" t="s">
        <v>5266</v>
      </c>
      <c r="F522" s="3">
        <v>1.0773899848254835</v>
      </c>
      <c r="G522" s="1" t="s">
        <v>430</v>
      </c>
      <c r="H522" s="10">
        <f t="shared" si="49"/>
        <v>2.6644000000000001</v>
      </c>
      <c r="I522" s="8">
        <f>VLOOKUP(B522,'TRM2'!C:D,2,0)</f>
        <v>3160.52</v>
      </c>
      <c r="J522" s="10">
        <f t="shared" si="50"/>
        <v>8420.8894880000007</v>
      </c>
      <c r="K522" t="e">
        <f>VLOOKUP(A522,'Cacao Nacional'!B:D,3,0)</f>
        <v>#N/A</v>
      </c>
      <c r="L522" s="22" t="str">
        <f t="shared" si="51"/>
        <v>Enero</v>
      </c>
      <c r="M522" s="22" t="str">
        <f t="shared" si="52"/>
        <v>2019</v>
      </c>
      <c r="N522" s="22" t="str">
        <f t="shared" si="53"/>
        <v>Enero de 2019</v>
      </c>
    </row>
    <row r="523" spans="1:14" x14ac:dyDescent="0.3">
      <c r="A523" s="1" t="s">
        <v>284</v>
      </c>
      <c r="B523" s="1" t="str">
        <f t="shared" si="48"/>
        <v>Enero 28 de 2019</v>
      </c>
      <c r="C523" s="1" t="s">
        <v>5265</v>
      </c>
      <c r="D523" s="2">
        <v>128.81</v>
      </c>
      <c r="E523" s="1" t="s">
        <v>5266</v>
      </c>
      <c r="F523" s="3">
        <v>-3.310313766701694</v>
      </c>
      <c r="G523" s="1" t="s">
        <v>430</v>
      </c>
      <c r="H523" s="10">
        <f t="shared" si="49"/>
        <v>2.5762</v>
      </c>
      <c r="I523" s="8">
        <f>VLOOKUP(B523,'TRM2'!C:D,2,0)</f>
        <v>3150.58</v>
      </c>
      <c r="J523" s="10">
        <f t="shared" si="50"/>
        <v>8116.5241960000003</v>
      </c>
      <c r="K523">
        <f>VLOOKUP(A523,'Cacao Nacional'!B:D,3,0)</f>
        <v>6021.7</v>
      </c>
      <c r="L523" s="22" t="str">
        <f t="shared" si="51"/>
        <v>Enero</v>
      </c>
      <c r="M523" s="22" t="str">
        <f t="shared" si="52"/>
        <v>2019</v>
      </c>
      <c r="N523" s="22" t="str">
        <f t="shared" si="53"/>
        <v>Enero de 2019</v>
      </c>
    </row>
    <row r="524" spans="1:14" x14ac:dyDescent="0.3">
      <c r="A524" s="1" t="s">
        <v>1700</v>
      </c>
      <c r="B524" s="1" t="str">
        <f t="shared" si="48"/>
        <v>Enero 29 de 2019</v>
      </c>
      <c r="C524" s="1" t="s">
        <v>5265</v>
      </c>
      <c r="D524" s="2">
        <v>128.66</v>
      </c>
      <c r="E524" s="1" t="s">
        <v>5266</v>
      </c>
      <c r="F524" s="3">
        <v>-0.11645058613462128</v>
      </c>
      <c r="G524" s="1" t="s">
        <v>430</v>
      </c>
      <c r="H524" s="10">
        <f t="shared" si="49"/>
        <v>2.5731999999999999</v>
      </c>
      <c r="I524" s="8">
        <f>VLOOKUP(B524,'TRM2'!C:D,2,0)</f>
        <v>3167.86</v>
      </c>
      <c r="J524" s="10">
        <f t="shared" si="50"/>
        <v>8151.5373520000003</v>
      </c>
      <c r="K524" t="e">
        <f>VLOOKUP(A524,'Cacao Nacional'!B:D,3,0)</f>
        <v>#N/A</v>
      </c>
      <c r="L524" s="22" t="str">
        <f t="shared" si="51"/>
        <v>Enero</v>
      </c>
      <c r="M524" s="22" t="str">
        <f t="shared" si="52"/>
        <v>2019</v>
      </c>
      <c r="N524" s="22" t="str">
        <f t="shared" si="53"/>
        <v>Enero de 2019</v>
      </c>
    </row>
    <row r="525" spans="1:14" x14ac:dyDescent="0.3">
      <c r="A525" s="1" t="s">
        <v>1701</v>
      </c>
      <c r="B525" s="1" t="str">
        <f t="shared" si="48"/>
        <v>Enero 30 de 2019</v>
      </c>
      <c r="C525" s="1" t="s">
        <v>5265</v>
      </c>
      <c r="D525" s="2">
        <v>128.25</v>
      </c>
      <c r="E525" s="1" t="s">
        <v>5266</v>
      </c>
      <c r="F525" s="3">
        <v>-0.31866936110679045</v>
      </c>
      <c r="G525" s="1" t="s">
        <v>430</v>
      </c>
      <c r="H525" s="10">
        <f t="shared" si="49"/>
        <v>2.5649999999999999</v>
      </c>
      <c r="I525" s="8">
        <f>VLOOKUP(B525,'TRM2'!C:D,2,0)</f>
        <v>3157.52</v>
      </c>
      <c r="J525" s="10">
        <f t="shared" si="50"/>
        <v>8099.0387999999994</v>
      </c>
      <c r="K525" t="e">
        <f>VLOOKUP(A525,'Cacao Nacional'!B:D,3,0)</f>
        <v>#N/A</v>
      </c>
      <c r="L525" s="22" t="str">
        <f t="shared" si="51"/>
        <v>Enero</v>
      </c>
      <c r="M525" s="22" t="str">
        <f t="shared" si="52"/>
        <v>2019</v>
      </c>
      <c r="N525" s="22" t="str">
        <f t="shared" si="53"/>
        <v>Enero de 2019</v>
      </c>
    </row>
    <row r="526" spans="1:14" x14ac:dyDescent="0.3">
      <c r="A526" s="1" t="s">
        <v>1702</v>
      </c>
      <c r="B526" s="1" t="str">
        <f t="shared" si="48"/>
        <v>Enero 31 de 2019</v>
      </c>
      <c r="C526" s="1" t="s">
        <v>5265</v>
      </c>
      <c r="D526" s="2">
        <v>132.09</v>
      </c>
      <c r="E526" s="1" t="s">
        <v>5266</v>
      </c>
      <c r="F526" s="3">
        <v>2.9941520467836282</v>
      </c>
      <c r="G526" s="1" t="s">
        <v>430</v>
      </c>
      <c r="H526" s="10">
        <f t="shared" si="49"/>
        <v>2.6417999999999999</v>
      </c>
      <c r="I526" s="8">
        <f>VLOOKUP(B526,'TRM2'!C:D,2,0)</f>
        <v>3163.46</v>
      </c>
      <c r="J526" s="10">
        <f t="shared" si="50"/>
        <v>8357.2286280000008</v>
      </c>
      <c r="K526" t="e">
        <f>VLOOKUP(A526,'Cacao Nacional'!B:D,3,0)</f>
        <v>#N/A</v>
      </c>
      <c r="L526" s="22" t="str">
        <f t="shared" si="51"/>
        <v>Enero</v>
      </c>
      <c r="M526" s="22" t="str">
        <f t="shared" si="52"/>
        <v>2019</v>
      </c>
      <c r="N526" s="22" t="str">
        <f t="shared" si="53"/>
        <v>Enero de 2019</v>
      </c>
    </row>
    <row r="527" spans="1:14" x14ac:dyDescent="0.3">
      <c r="A527" s="1" t="s">
        <v>1703</v>
      </c>
      <c r="B527" s="1" t="str">
        <f t="shared" si="48"/>
        <v>Febrero 1 de 2019</v>
      </c>
      <c r="C527" s="1" t="s">
        <v>5265</v>
      </c>
      <c r="D527" s="2">
        <v>129.97</v>
      </c>
      <c r="E527" s="1" t="s">
        <v>5266</v>
      </c>
      <c r="F527" s="3">
        <v>-1.6049663108486674</v>
      </c>
      <c r="G527" s="1" t="s">
        <v>430</v>
      </c>
      <c r="H527" s="10">
        <f t="shared" si="49"/>
        <v>2.5994000000000002</v>
      </c>
      <c r="I527" s="8">
        <f>VLOOKUP(B527,'TRM2'!C:D,2,0)</f>
        <v>3115.7</v>
      </c>
      <c r="J527" s="10">
        <f t="shared" si="50"/>
        <v>8098.9505799999997</v>
      </c>
      <c r="K527" t="e">
        <f>VLOOKUP(A527,'Cacao Nacional'!B:D,3,0)</f>
        <v>#N/A</v>
      </c>
      <c r="L527" s="22" t="str">
        <f t="shared" si="51"/>
        <v>Febrero</v>
      </c>
      <c r="M527" s="22" t="str">
        <f t="shared" si="52"/>
        <v>2019</v>
      </c>
      <c r="N527" s="22" t="str">
        <f t="shared" si="53"/>
        <v>Febrero de 2019</v>
      </c>
    </row>
    <row r="528" spans="1:14" x14ac:dyDescent="0.3">
      <c r="A528" s="1" t="s">
        <v>285</v>
      </c>
      <c r="B528" s="1" t="str">
        <f t="shared" si="48"/>
        <v>Febrero 4 de 2019</v>
      </c>
      <c r="C528" s="1" t="s">
        <v>5265</v>
      </c>
      <c r="D528" s="2">
        <v>131.80000000000001</v>
      </c>
      <c r="E528" s="1" t="s">
        <v>5266</v>
      </c>
      <c r="F528" s="3">
        <v>1.4080172347464897</v>
      </c>
      <c r="G528" s="1" t="s">
        <v>430</v>
      </c>
      <c r="H528" s="10">
        <f t="shared" si="49"/>
        <v>2.6360000000000001</v>
      </c>
      <c r="I528" s="8">
        <f>VLOOKUP(B528,'TRM2'!C:D,2,0)</f>
        <v>3102.61</v>
      </c>
      <c r="J528" s="10">
        <f t="shared" si="50"/>
        <v>8178.4799600000006</v>
      </c>
      <c r="K528">
        <f>VLOOKUP(A528,'Cacao Nacional'!B:D,3,0)</f>
        <v>5891.7</v>
      </c>
      <c r="L528" s="22" t="str">
        <f t="shared" si="51"/>
        <v>Febrero</v>
      </c>
      <c r="M528" s="22" t="str">
        <f t="shared" si="52"/>
        <v>2019</v>
      </c>
      <c r="N528" s="22" t="str">
        <f t="shared" si="53"/>
        <v>Febrero de 2019</v>
      </c>
    </row>
    <row r="529" spans="1:14" x14ac:dyDescent="0.3">
      <c r="A529" s="1" t="s">
        <v>1704</v>
      </c>
      <c r="B529" s="1" t="str">
        <f t="shared" si="48"/>
        <v>Febrero 5 de 2019</v>
      </c>
      <c r="C529" s="1" t="s">
        <v>5265</v>
      </c>
      <c r="D529" s="2">
        <v>132.94</v>
      </c>
      <c r="E529" s="1" t="s">
        <v>5266</v>
      </c>
      <c r="F529" s="3">
        <v>0.86494688922608975</v>
      </c>
      <c r="G529" s="1" t="s">
        <v>430</v>
      </c>
      <c r="H529" s="10">
        <f t="shared" si="49"/>
        <v>2.6587999999999998</v>
      </c>
      <c r="I529" s="8">
        <f>VLOOKUP(B529,'TRM2'!C:D,2,0)</f>
        <v>3089.4</v>
      </c>
      <c r="J529" s="10">
        <f t="shared" si="50"/>
        <v>8214.0967199999996</v>
      </c>
      <c r="K529" t="e">
        <f>VLOOKUP(A529,'Cacao Nacional'!B:D,3,0)</f>
        <v>#N/A</v>
      </c>
      <c r="L529" s="22" t="str">
        <f t="shared" si="51"/>
        <v>Febrero</v>
      </c>
      <c r="M529" s="22" t="str">
        <f t="shared" si="52"/>
        <v>2019</v>
      </c>
      <c r="N529" s="22" t="str">
        <f t="shared" si="53"/>
        <v>Febrero de 2019</v>
      </c>
    </row>
    <row r="530" spans="1:14" x14ac:dyDescent="0.3">
      <c r="A530" s="1" t="s">
        <v>1705</v>
      </c>
      <c r="B530" s="1" t="str">
        <f t="shared" si="48"/>
        <v>Febrero 6 de 2019</v>
      </c>
      <c r="C530" s="1" t="s">
        <v>5265</v>
      </c>
      <c r="D530" s="2">
        <v>133.43</v>
      </c>
      <c r="E530" s="1" t="s">
        <v>5266</v>
      </c>
      <c r="F530" s="3">
        <v>0.36858733263126903</v>
      </c>
      <c r="G530" s="1" t="s">
        <v>430</v>
      </c>
      <c r="H530" s="10">
        <f t="shared" si="49"/>
        <v>2.6686000000000001</v>
      </c>
      <c r="I530" s="8">
        <f>VLOOKUP(B530,'TRM2'!C:D,2,0)</f>
        <v>3094.05</v>
      </c>
      <c r="J530" s="10">
        <f t="shared" si="50"/>
        <v>8256.7818299999999</v>
      </c>
      <c r="K530" t="e">
        <f>VLOOKUP(A530,'Cacao Nacional'!B:D,3,0)</f>
        <v>#N/A</v>
      </c>
      <c r="L530" s="22" t="str">
        <f t="shared" si="51"/>
        <v>Febrero</v>
      </c>
      <c r="M530" s="22" t="str">
        <f t="shared" si="52"/>
        <v>2019</v>
      </c>
      <c r="N530" s="22" t="str">
        <f t="shared" si="53"/>
        <v>Febrero de 2019</v>
      </c>
    </row>
    <row r="531" spans="1:14" x14ac:dyDescent="0.3">
      <c r="A531" s="1" t="s">
        <v>1706</v>
      </c>
      <c r="B531" s="1" t="str">
        <f t="shared" si="48"/>
        <v>Febrero 7 de 2019</v>
      </c>
      <c r="C531" s="1" t="s">
        <v>5265</v>
      </c>
      <c r="D531" s="2">
        <v>131.66</v>
      </c>
      <c r="E531" s="1" t="s">
        <v>5266</v>
      </c>
      <c r="F531" s="3">
        <v>-1.3265382597616804</v>
      </c>
      <c r="G531" s="1" t="s">
        <v>430</v>
      </c>
      <c r="H531" s="10">
        <f t="shared" si="49"/>
        <v>2.6332</v>
      </c>
      <c r="I531" s="8">
        <f>VLOOKUP(B531,'TRM2'!C:D,2,0)</f>
        <v>3108.54</v>
      </c>
      <c r="J531" s="10">
        <f t="shared" si="50"/>
        <v>8185.4075279999997</v>
      </c>
      <c r="K531" t="e">
        <f>VLOOKUP(A531,'Cacao Nacional'!B:D,3,0)</f>
        <v>#N/A</v>
      </c>
      <c r="L531" s="22" t="str">
        <f t="shared" si="51"/>
        <v>Febrero</v>
      </c>
      <c r="M531" s="22" t="str">
        <f t="shared" si="52"/>
        <v>2019</v>
      </c>
      <c r="N531" s="22" t="str">
        <f t="shared" si="53"/>
        <v>Febrero de 2019</v>
      </c>
    </row>
    <row r="532" spans="1:14" x14ac:dyDescent="0.3">
      <c r="A532" s="1" t="s">
        <v>1707</v>
      </c>
      <c r="B532" s="1" t="str">
        <f t="shared" si="48"/>
        <v>Febrero 8 de 2019</v>
      </c>
      <c r="C532" s="1" t="s">
        <v>5265</v>
      </c>
      <c r="D532" s="2">
        <v>130.58000000000001</v>
      </c>
      <c r="E532" s="1" t="s">
        <v>5266</v>
      </c>
      <c r="F532" s="3">
        <v>-0.82029469846573311</v>
      </c>
      <c r="G532" s="1" t="s">
        <v>430</v>
      </c>
      <c r="H532" s="10">
        <f t="shared" si="49"/>
        <v>2.6116000000000001</v>
      </c>
      <c r="I532" s="8">
        <f>VLOOKUP(B532,'TRM2'!C:D,2,0)</f>
        <v>3110.46</v>
      </c>
      <c r="J532" s="10">
        <f t="shared" si="50"/>
        <v>8123.2773360000001</v>
      </c>
      <c r="K532" t="e">
        <f>VLOOKUP(A532,'Cacao Nacional'!B:D,3,0)</f>
        <v>#N/A</v>
      </c>
      <c r="L532" s="22" t="str">
        <f t="shared" si="51"/>
        <v>Febrero</v>
      </c>
      <c r="M532" s="22" t="str">
        <f t="shared" si="52"/>
        <v>2019</v>
      </c>
      <c r="N532" s="22" t="str">
        <f t="shared" si="53"/>
        <v>Febrero de 2019</v>
      </c>
    </row>
    <row r="533" spans="1:14" x14ac:dyDescent="0.3">
      <c r="A533" s="1" t="s">
        <v>286</v>
      </c>
      <c r="B533" s="1" t="str">
        <f t="shared" si="48"/>
        <v>Febrero 11 de 2019</v>
      </c>
      <c r="C533" s="1" t="s">
        <v>5265</v>
      </c>
      <c r="D533" s="2">
        <v>128.43</v>
      </c>
      <c r="E533" s="1" t="s">
        <v>5266</v>
      </c>
      <c r="F533" s="3">
        <v>-1.6465002297442224</v>
      </c>
      <c r="G533" s="1" t="s">
        <v>430</v>
      </c>
      <c r="H533" s="10">
        <f t="shared" si="49"/>
        <v>2.5686</v>
      </c>
      <c r="I533" s="8">
        <f>VLOOKUP(B533,'TRM2'!C:D,2,0)</f>
        <v>3115.94</v>
      </c>
      <c r="J533" s="10">
        <f t="shared" si="50"/>
        <v>8003.6034840000002</v>
      </c>
      <c r="K533">
        <f>VLOOKUP(A533,'Cacao Nacional'!B:D,3,0)</f>
        <v>5927.2</v>
      </c>
      <c r="L533" s="22" t="str">
        <f t="shared" si="51"/>
        <v>Febrero</v>
      </c>
      <c r="M533" s="22" t="str">
        <f t="shared" si="52"/>
        <v>2019</v>
      </c>
      <c r="N533" s="22" t="str">
        <f t="shared" si="53"/>
        <v>Febrero de 2019</v>
      </c>
    </row>
    <row r="534" spans="1:14" x14ac:dyDescent="0.3">
      <c r="A534" s="1" t="s">
        <v>1708</v>
      </c>
      <c r="B534" s="1" t="str">
        <f t="shared" si="48"/>
        <v>Febrero 12 de 2019</v>
      </c>
      <c r="C534" s="1" t="s">
        <v>5265</v>
      </c>
      <c r="D534" s="2">
        <v>128.62</v>
      </c>
      <c r="E534" s="1" t="s">
        <v>5266</v>
      </c>
      <c r="F534" s="3">
        <v>0.1479405123413515</v>
      </c>
      <c r="G534" s="1" t="s">
        <v>430</v>
      </c>
      <c r="H534" s="10">
        <f t="shared" si="49"/>
        <v>2.5724</v>
      </c>
      <c r="I534" s="8">
        <f>VLOOKUP(B534,'TRM2'!C:D,2,0)</f>
        <v>3132.61</v>
      </c>
      <c r="J534" s="10">
        <f t="shared" si="50"/>
        <v>8058.3259640000006</v>
      </c>
      <c r="K534" t="e">
        <f>VLOOKUP(A534,'Cacao Nacional'!B:D,3,0)</f>
        <v>#N/A</v>
      </c>
      <c r="L534" s="22" t="str">
        <f t="shared" si="51"/>
        <v>Febrero</v>
      </c>
      <c r="M534" s="22" t="str">
        <f t="shared" si="52"/>
        <v>2019</v>
      </c>
      <c r="N534" s="22" t="str">
        <f t="shared" si="53"/>
        <v>Febrero de 2019</v>
      </c>
    </row>
    <row r="535" spans="1:14" x14ac:dyDescent="0.3">
      <c r="A535" s="1" t="s">
        <v>1709</v>
      </c>
      <c r="B535" s="1" t="str">
        <f t="shared" si="48"/>
        <v>Febrero 13 de 2019</v>
      </c>
      <c r="C535" s="1" t="s">
        <v>5265</v>
      </c>
      <c r="D535" s="2">
        <v>127.52</v>
      </c>
      <c r="E535" s="1" t="s">
        <v>5266</v>
      </c>
      <c r="F535" s="3">
        <v>-0.85523246773441808</v>
      </c>
      <c r="G535" s="1" t="s">
        <v>430</v>
      </c>
      <c r="H535" s="10">
        <f t="shared" si="49"/>
        <v>2.5503999999999998</v>
      </c>
      <c r="I535" s="8">
        <f>VLOOKUP(B535,'TRM2'!C:D,2,0)</f>
        <v>3131.1</v>
      </c>
      <c r="J535" s="10">
        <f t="shared" si="50"/>
        <v>7985.5574399999987</v>
      </c>
      <c r="K535" t="e">
        <f>VLOOKUP(A535,'Cacao Nacional'!B:D,3,0)</f>
        <v>#N/A</v>
      </c>
      <c r="L535" s="22" t="str">
        <f t="shared" si="51"/>
        <v>Febrero</v>
      </c>
      <c r="M535" s="22" t="str">
        <f t="shared" si="52"/>
        <v>2019</v>
      </c>
      <c r="N535" s="22" t="str">
        <f t="shared" si="53"/>
        <v>Febrero de 2019</v>
      </c>
    </row>
    <row r="536" spans="1:14" x14ac:dyDescent="0.3">
      <c r="A536" s="1" t="s">
        <v>1710</v>
      </c>
      <c r="B536" s="1" t="str">
        <f t="shared" si="48"/>
        <v>Febrero 14 de 2019</v>
      </c>
      <c r="C536" s="1" t="s">
        <v>5265</v>
      </c>
      <c r="D536" s="2">
        <v>126.62</v>
      </c>
      <c r="E536" s="1" t="s">
        <v>5266</v>
      </c>
      <c r="F536" s="3">
        <v>-0.70577164366373235</v>
      </c>
      <c r="G536" s="1" t="s">
        <v>430</v>
      </c>
      <c r="H536" s="10">
        <f t="shared" si="49"/>
        <v>2.5324</v>
      </c>
      <c r="I536" s="8">
        <f>VLOOKUP(B536,'TRM2'!C:D,2,0)</f>
        <v>3135.56</v>
      </c>
      <c r="J536" s="10">
        <f t="shared" si="50"/>
        <v>7940.4921439999998</v>
      </c>
      <c r="K536" t="e">
        <f>VLOOKUP(A536,'Cacao Nacional'!B:D,3,0)</f>
        <v>#N/A</v>
      </c>
      <c r="L536" s="22" t="str">
        <f t="shared" si="51"/>
        <v>Febrero</v>
      </c>
      <c r="M536" s="22" t="str">
        <f t="shared" si="52"/>
        <v>2019</v>
      </c>
      <c r="N536" s="22" t="str">
        <f t="shared" si="53"/>
        <v>Febrero de 2019</v>
      </c>
    </row>
    <row r="537" spans="1:14" x14ac:dyDescent="0.3">
      <c r="A537" s="1" t="s">
        <v>1711</v>
      </c>
      <c r="B537" s="1" t="str">
        <f t="shared" si="48"/>
        <v>Febrero 15 de 2019</v>
      </c>
      <c r="C537" s="1" t="s">
        <v>5265</v>
      </c>
      <c r="D537" s="2">
        <v>126.94</v>
      </c>
      <c r="E537" s="1" t="s">
        <v>5266</v>
      </c>
      <c r="F537" s="3">
        <v>0.25272468804295783</v>
      </c>
      <c r="G537" s="1" t="s">
        <v>430</v>
      </c>
      <c r="H537" s="10">
        <f t="shared" si="49"/>
        <v>2.5388000000000002</v>
      </c>
      <c r="I537" s="8">
        <f>VLOOKUP(B537,'TRM2'!C:D,2,0)</f>
        <v>3155.27</v>
      </c>
      <c r="J537" s="10">
        <f t="shared" si="50"/>
        <v>8010.5994760000003</v>
      </c>
      <c r="K537" t="e">
        <f>VLOOKUP(A537,'Cacao Nacional'!B:D,3,0)</f>
        <v>#N/A</v>
      </c>
      <c r="L537" s="22" t="str">
        <f t="shared" si="51"/>
        <v>Febrero</v>
      </c>
      <c r="M537" s="22" t="str">
        <f t="shared" si="52"/>
        <v>2019</v>
      </c>
      <c r="N537" s="22" t="str">
        <f t="shared" si="53"/>
        <v>Febrero de 2019</v>
      </c>
    </row>
    <row r="538" spans="1:14" x14ac:dyDescent="0.3">
      <c r="A538" s="1" t="s">
        <v>287</v>
      </c>
      <c r="B538" s="1" t="str">
        <f t="shared" si="48"/>
        <v>Febrero 18 de 2019</v>
      </c>
      <c r="C538" s="1" t="s">
        <v>5265</v>
      </c>
      <c r="D538" s="2">
        <v>126.81</v>
      </c>
      <c r="E538" s="1" t="s">
        <v>5266</v>
      </c>
      <c r="F538" s="3">
        <v>-0.10241058767921495</v>
      </c>
      <c r="G538" s="1" t="s">
        <v>430</v>
      </c>
      <c r="H538" s="10">
        <f t="shared" si="49"/>
        <v>2.5362</v>
      </c>
      <c r="I538" s="8">
        <f>VLOOKUP(B538,'TRM2'!C:D,2,0)</f>
        <v>3141.4</v>
      </c>
      <c r="J538" s="10">
        <f t="shared" si="50"/>
        <v>7967.2186799999999</v>
      </c>
      <c r="K538">
        <f>VLOOKUP(A538,'Cacao Nacional'!B:D,3,0)</f>
        <v>6081.8</v>
      </c>
      <c r="L538" s="22" t="str">
        <f t="shared" si="51"/>
        <v>Febrero</v>
      </c>
      <c r="M538" s="22" t="str">
        <f t="shared" si="52"/>
        <v>2019</v>
      </c>
      <c r="N538" s="22" t="str">
        <f t="shared" si="53"/>
        <v>Febrero de 2019</v>
      </c>
    </row>
    <row r="539" spans="1:14" x14ac:dyDescent="0.3">
      <c r="A539" s="1" t="s">
        <v>1712</v>
      </c>
      <c r="B539" s="1" t="str">
        <f t="shared" si="48"/>
        <v>Febrero 19 de 2019</v>
      </c>
      <c r="C539" s="1" t="s">
        <v>5265</v>
      </c>
      <c r="D539" s="2">
        <v>125.99</v>
      </c>
      <c r="E539" s="1" t="s">
        <v>5266</v>
      </c>
      <c r="F539" s="3">
        <v>-0.64663670057567024</v>
      </c>
      <c r="G539" s="1" t="s">
        <v>430</v>
      </c>
      <c r="H539" s="10">
        <f t="shared" si="49"/>
        <v>2.5198</v>
      </c>
      <c r="I539" s="8">
        <f>VLOOKUP(B539,'TRM2'!C:D,2,0)</f>
        <v>3141.4</v>
      </c>
      <c r="J539" s="10">
        <f t="shared" si="50"/>
        <v>7915.6997200000005</v>
      </c>
      <c r="K539" t="e">
        <f>VLOOKUP(A539,'Cacao Nacional'!B:D,3,0)</f>
        <v>#N/A</v>
      </c>
      <c r="L539" s="22" t="str">
        <f t="shared" si="51"/>
        <v>Febrero</v>
      </c>
      <c r="M539" s="22" t="str">
        <f t="shared" si="52"/>
        <v>2019</v>
      </c>
      <c r="N539" s="22" t="str">
        <f t="shared" si="53"/>
        <v>Febrero de 2019</v>
      </c>
    </row>
    <row r="540" spans="1:14" x14ac:dyDescent="0.3">
      <c r="A540" s="1" t="s">
        <v>1713</v>
      </c>
      <c r="B540" s="1" t="str">
        <f t="shared" si="48"/>
        <v>Febrero 20 de 2019</v>
      </c>
      <c r="C540" s="1" t="s">
        <v>5265</v>
      </c>
      <c r="D540" s="2">
        <v>126.67</v>
      </c>
      <c r="E540" s="1" t="s">
        <v>5266</v>
      </c>
      <c r="F540" s="3">
        <v>0.53972537502976969</v>
      </c>
      <c r="G540" s="1" t="s">
        <v>430</v>
      </c>
      <c r="H540" s="10">
        <f t="shared" si="49"/>
        <v>2.5333999999999999</v>
      </c>
      <c r="I540" s="8">
        <f>VLOOKUP(B540,'TRM2'!C:D,2,0)</f>
        <v>3118.36</v>
      </c>
      <c r="J540" s="10">
        <f t="shared" si="50"/>
        <v>7900.0532240000002</v>
      </c>
      <c r="K540" t="e">
        <f>VLOOKUP(A540,'Cacao Nacional'!B:D,3,0)</f>
        <v>#N/A</v>
      </c>
      <c r="L540" s="22" t="str">
        <f t="shared" si="51"/>
        <v>Febrero</v>
      </c>
      <c r="M540" s="22" t="str">
        <f t="shared" si="52"/>
        <v>2019</v>
      </c>
      <c r="N540" s="22" t="str">
        <f t="shared" si="53"/>
        <v>Febrero de 2019</v>
      </c>
    </row>
    <row r="541" spans="1:14" x14ac:dyDescent="0.3">
      <c r="A541" s="1" t="s">
        <v>1714</v>
      </c>
      <c r="B541" s="1" t="str">
        <f t="shared" si="48"/>
        <v>Febrero 21 de 2019</v>
      </c>
      <c r="C541" s="1" t="s">
        <v>5265</v>
      </c>
      <c r="D541" s="2">
        <v>125.93</v>
      </c>
      <c r="E541" s="1" t="s">
        <v>5266</v>
      </c>
      <c r="F541" s="3">
        <v>-0.58419515275913381</v>
      </c>
      <c r="G541" s="1" t="s">
        <v>430</v>
      </c>
      <c r="H541" s="10">
        <f t="shared" si="49"/>
        <v>2.5186000000000002</v>
      </c>
      <c r="I541" s="8">
        <f>VLOOKUP(B541,'TRM2'!C:D,2,0)</f>
        <v>3112.18</v>
      </c>
      <c r="J541" s="10">
        <f t="shared" si="50"/>
        <v>7838.3365480000002</v>
      </c>
      <c r="K541" t="e">
        <f>VLOOKUP(A541,'Cacao Nacional'!B:D,3,0)</f>
        <v>#N/A</v>
      </c>
      <c r="L541" s="22" t="str">
        <f t="shared" si="51"/>
        <v>Febrero</v>
      </c>
      <c r="M541" s="22" t="str">
        <f t="shared" si="52"/>
        <v>2019</v>
      </c>
      <c r="N541" s="22" t="str">
        <f t="shared" si="53"/>
        <v>Febrero de 2019</v>
      </c>
    </row>
    <row r="542" spans="1:14" x14ac:dyDescent="0.3">
      <c r="A542" s="1" t="s">
        <v>1715</v>
      </c>
      <c r="B542" s="1" t="str">
        <f t="shared" si="48"/>
        <v>Febrero 22 de 2019</v>
      </c>
      <c r="C542" s="1" t="s">
        <v>5265</v>
      </c>
      <c r="D542" s="2">
        <v>124.22</v>
      </c>
      <c r="E542" s="1" t="s">
        <v>5266</v>
      </c>
      <c r="F542" s="3">
        <v>-1.3578972445009194</v>
      </c>
      <c r="G542" s="1" t="s">
        <v>430</v>
      </c>
      <c r="H542" s="10">
        <f t="shared" si="49"/>
        <v>2.4843999999999999</v>
      </c>
      <c r="I542" s="8">
        <f>VLOOKUP(B542,'TRM2'!C:D,2,0)</f>
        <v>3119.42</v>
      </c>
      <c r="J542" s="10">
        <f t="shared" si="50"/>
        <v>7749.8870479999996</v>
      </c>
      <c r="K542" t="e">
        <f>VLOOKUP(A542,'Cacao Nacional'!B:D,3,0)</f>
        <v>#N/A</v>
      </c>
      <c r="L542" s="22" t="str">
        <f t="shared" si="51"/>
        <v>Febrero</v>
      </c>
      <c r="M542" s="22" t="str">
        <f t="shared" si="52"/>
        <v>2019</v>
      </c>
      <c r="N542" s="22" t="str">
        <f t="shared" si="53"/>
        <v>Febrero de 2019</v>
      </c>
    </row>
    <row r="543" spans="1:14" x14ac:dyDescent="0.3">
      <c r="A543" s="1" t="s">
        <v>288</v>
      </c>
      <c r="B543" s="1" t="str">
        <f t="shared" si="48"/>
        <v>Febrero 25 de 2019</v>
      </c>
      <c r="C543" s="1" t="s">
        <v>5265</v>
      </c>
      <c r="D543" s="2">
        <v>126.4</v>
      </c>
      <c r="E543" s="1" t="s">
        <v>5266</v>
      </c>
      <c r="F543" s="3">
        <v>1.754950893575919</v>
      </c>
      <c r="G543" s="1" t="s">
        <v>430</v>
      </c>
      <c r="H543" s="10">
        <f t="shared" si="49"/>
        <v>2.528</v>
      </c>
      <c r="I543" s="8">
        <f>VLOOKUP(B543,'TRM2'!C:D,2,0)</f>
        <v>3110.29</v>
      </c>
      <c r="J543" s="10">
        <f t="shared" si="50"/>
        <v>7862.8131199999998</v>
      </c>
      <c r="K543">
        <f>VLOOKUP(A543,'Cacao Nacional'!B:D,3,0)</f>
        <v>6104.7</v>
      </c>
      <c r="L543" s="22" t="str">
        <f t="shared" si="51"/>
        <v>Febrero</v>
      </c>
      <c r="M543" s="22" t="str">
        <f t="shared" si="52"/>
        <v>2019</v>
      </c>
      <c r="N543" s="22" t="str">
        <f t="shared" si="53"/>
        <v>Febrero de 2019</v>
      </c>
    </row>
    <row r="544" spans="1:14" x14ac:dyDescent="0.3">
      <c r="A544" s="1" t="s">
        <v>1716</v>
      </c>
      <c r="B544" s="1" t="str">
        <f t="shared" si="48"/>
        <v>Febrero 26 de 2019</v>
      </c>
      <c r="C544" s="1" t="s">
        <v>5265</v>
      </c>
      <c r="D544" s="2">
        <v>123.35</v>
      </c>
      <c r="E544" s="1" t="s">
        <v>5266</v>
      </c>
      <c r="F544" s="3">
        <v>-2.4129746835443129</v>
      </c>
      <c r="G544" s="1" t="s">
        <v>430</v>
      </c>
      <c r="H544" s="10">
        <f t="shared" si="49"/>
        <v>2.4670000000000001</v>
      </c>
      <c r="I544" s="8">
        <f>VLOOKUP(B544,'TRM2'!C:D,2,0)</f>
        <v>3101.41</v>
      </c>
      <c r="J544" s="10">
        <f t="shared" si="50"/>
        <v>7651.1784699999998</v>
      </c>
      <c r="K544" t="e">
        <f>VLOOKUP(A544,'Cacao Nacional'!B:D,3,0)</f>
        <v>#N/A</v>
      </c>
      <c r="L544" s="22" t="str">
        <f t="shared" si="51"/>
        <v>Febrero</v>
      </c>
      <c r="M544" s="22" t="str">
        <f t="shared" si="52"/>
        <v>2019</v>
      </c>
      <c r="N544" s="22" t="str">
        <f t="shared" si="53"/>
        <v>Febrero de 2019</v>
      </c>
    </row>
    <row r="545" spans="1:14" x14ac:dyDescent="0.3">
      <c r="A545" s="1" t="s">
        <v>1717</v>
      </c>
      <c r="B545" s="1" t="str">
        <f t="shared" si="48"/>
        <v>Febrero 27 de 2019</v>
      </c>
      <c r="C545" s="1" t="s">
        <v>5265</v>
      </c>
      <c r="D545" s="2">
        <v>125.11</v>
      </c>
      <c r="E545" s="1" t="s">
        <v>5266</v>
      </c>
      <c r="F545" s="3">
        <v>1.4268342115930321</v>
      </c>
      <c r="G545" s="1" t="s">
        <v>430</v>
      </c>
      <c r="H545" s="10">
        <f t="shared" si="49"/>
        <v>2.5022000000000002</v>
      </c>
      <c r="I545" s="8">
        <f>VLOOKUP(B545,'TRM2'!C:D,2,0)</f>
        <v>3095.29</v>
      </c>
      <c r="J545" s="10">
        <f t="shared" si="50"/>
        <v>7745.0346380000001</v>
      </c>
      <c r="K545" t="e">
        <f>VLOOKUP(A545,'Cacao Nacional'!B:D,3,0)</f>
        <v>#N/A</v>
      </c>
      <c r="L545" s="22" t="str">
        <f t="shared" si="51"/>
        <v>Febrero</v>
      </c>
      <c r="M545" s="22" t="str">
        <f t="shared" si="52"/>
        <v>2019</v>
      </c>
      <c r="N545" s="22" t="str">
        <f t="shared" si="53"/>
        <v>Febrero de 2019</v>
      </c>
    </row>
    <row r="546" spans="1:14" x14ac:dyDescent="0.3">
      <c r="A546" s="1" t="s">
        <v>1718</v>
      </c>
      <c r="B546" s="1" t="str">
        <f t="shared" si="48"/>
        <v>Febrero 28 de 2019</v>
      </c>
      <c r="C546" s="1" t="s">
        <v>5265</v>
      </c>
      <c r="D546" s="2">
        <v>125.67</v>
      </c>
      <c r="E546" s="1" t="s">
        <v>5266</v>
      </c>
      <c r="F546" s="3">
        <v>0.44760610662617079</v>
      </c>
      <c r="G546" s="1" t="s">
        <v>430</v>
      </c>
      <c r="H546" s="10">
        <f t="shared" si="49"/>
        <v>2.5133999999999999</v>
      </c>
      <c r="I546" s="8">
        <f>VLOOKUP(B546,'TRM2'!C:D,2,0)</f>
        <v>3072.01</v>
      </c>
      <c r="J546" s="10">
        <f t="shared" si="50"/>
        <v>7721.189934</v>
      </c>
      <c r="K546" t="e">
        <f>VLOOKUP(A546,'Cacao Nacional'!B:D,3,0)</f>
        <v>#N/A</v>
      </c>
      <c r="L546" s="22" t="str">
        <f t="shared" si="51"/>
        <v>Febrero</v>
      </c>
      <c r="M546" s="22" t="str">
        <f t="shared" si="52"/>
        <v>2019</v>
      </c>
      <c r="N546" s="22" t="str">
        <f t="shared" si="53"/>
        <v>Febrero de 2019</v>
      </c>
    </row>
    <row r="547" spans="1:14" x14ac:dyDescent="0.3">
      <c r="A547" s="1" t="s">
        <v>1719</v>
      </c>
      <c r="B547" s="1" t="str">
        <f t="shared" si="48"/>
        <v>Marzo 1 de 2019</v>
      </c>
      <c r="C547" s="1" t="s">
        <v>5265</v>
      </c>
      <c r="D547" s="2">
        <v>126.91</v>
      </c>
      <c r="E547" s="1" t="s">
        <v>5266</v>
      </c>
      <c r="F547" s="3">
        <v>0.98671122781888665</v>
      </c>
      <c r="G547" s="1" t="s">
        <v>430</v>
      </c>
      <c r="H547" s="10">
        <f t="shared" si="49"/>
        <v>2.5381999999999998</v>
      </c>
      <c r="I547" s="8">
        <f>VLOOKUP(B547,'TRM2'!C:D,2,0)</f>
        <v>3077.35</v>
      </c>
      <c r="J547" s="10">
        <f t="shared" si="50"/>
        <v>7810.9297699999988</v>
      </c>
      <c r="K547" t="e">
        <f>VLOOKUP(A547,'Cacao Nacional'!B:D,3,0)</f>
        <v>#N/A</v>
      </c>
      <c r="L547" s="22" t="str">
        <f t="shared" si="51"/>
        <v>Marzo</v>
      </c>
      <c r="M547" s="22" t="str">
        <f t="shared" si="52"/>
        <v>2019</v>
      </c>
      <c r="N547" s="22" t="str">
        <f t="shared" si="53"/>
        <v>Marzo de 2019</v>
      </c>
    </row>
    <row r="548" spans="1:14" x14ac:dyDescent="0.3">
      <c r="A548" s="1" t="s">
        <v>289</v>
      </c>
      <c r="B548" s="1" t="str">
        <f t="shared" si="48"/>
        <v>Marzo 4 de 2019</v>
      </c>
      <c r="C548" s="1" t="s">
        <v>5265</v>
      </c>
      <c r="D548" s="2">
        <v>124.13</v>
      </c>
      <c r="E548" s="1" t="s">
        <v>5266</v>
      </c>
      <c r="F548" s="3">
        <v>-2.190528721140967</v>
      </c>
      <c r="G548" s="1" t="s">
        <v>430</v>
      </c>
      <c r="H548" s="10">
        <f t="shared" si="49"/>
        <v>2.4825999999999997</v>
      </c>
      <c r="I548" s="8">
        <f>VLOOKUP(B548,'TRM2'!C:D,2,0)</f>
        <v>3091.49</v>
      </c>
      <c r="J548" s="10">
        <f t="shared" si="50"/>
        <v>7674.9330739999987</v>
      </c>
      <c r="K548">
        <f>VLOOKUP(A548,'Cacao Nacional'!B:D,3,0)</f>
        <v>6055</v>
      </c>
      <c r="L548" s="22" t="str">
        <f t="shared" si="51"/>
        <v>Marzo</v>
      </c>
      <c r="M548" s="22" t="str">
        <f t="shared" si="52"/>
        <v>2019</v>
      </c>
      <c r="N548" s="22" t="str">
        <f t="shared" si="53"/>
        <v>Marzo de 2019</v>
      </c>
    </row>
    <row r="549" spans="1:14" x14ac:dyDescent="0.3">
      <c r="A549" s="1" t="s">
        <v>1720</v>
      </c>
      <c r="B549" s="1" t="str">
        <f t="shared" si="48"/>
        <v>Marzo 5 de 2019</v>
      </c>
      <c r="C549" s="1" t="s">
        <v>5265</v>
      </c>
      <c r="D549" s="2">
        <v>126.51</v>
      </c>
      <c r="E549" s="1" t="s">
        <v>5266</v>
      </c>
      <c r="F549" s="3">
        <v>1.9173447192459596</v>
      </c>
      <c r="G549" s="1" t="s">
        <v>430</v>
      </c>
      <c r="H549" s="10">
        <f t="shared" si="49"/>
        <v>2.5302000000000002</v>
      </c>
      <c r="I549" s="8">
        <f>VLOOKUP(B549,'TRM2'!C:D,2,0)</f>
        <v>3093.79</v>
      </c>
      <c r="J549" s="10">
        <f t="shared" si="50"/>
        <v>7827.9074580000006</v>
      </c>
      <c r="K549" t="e">
        <f>VLOOKUP(A549,'Cacao Nacional'!B:D,3,0)</f>
        <v>#N/A</v>
      </c>
      <c r="L549" s="22" t="str">
        <f t="shared" si="51"/>
        <v>Marzo</v>
      </c>
      <c r="M549" s="22" t="str">
        <f t="shared" si="52"/>
        <v>2019</v>
      </c>
      <c r="N549" s="22" t="str">
        <f t="shared" si="53"/>
        <v>Marzo de 2019</v>
      </c>
    </row>
    <row r="550" spans="1:14" x14ac:dyDescent="0.3">
      <c r="A550" s="1" t="s">
        <v>1721</v>
      </c>
      <c r="B550" s="1" t="str">
        <f t="shared" si="48"/>
        <v>Marzo 6 de 2019</v>
      </c>
      <c r="C550" s="1" t="s">
        <v>5265</v>
      </c>
      <c r="D550" s="2">
        <v>125.63</v>
      </c>
      <c r="E550" s="1" t="s">
        <v>5266</v>
      </c>
      <c r="F550" s="3">
        <v>-0.69559718599320974</v>
      </c>
      <c r="G550" s="1" t="s">
        <v>430</v>
      </c>
      <c r="H550" s="10">
        <f t="shared" si="49"/>
        <v>2.5125999999999999</v>
      </c>
      <c r="I550" s="8">
        <f>VLOOKUP(B550,'TRM2'!C:D,2,0)</f>
        <v>3099.12</v>
      </c>
      <c r="J550" s="10">
        <f t="shared" si="50"/>
        <v>7786.8489119999995</v>
      </c>
      <c r="K550" t="e">
        <f>VLOOKUP(A550,'Cacao Nacional'!B:D,3,0)</f>
        <v>#N/A</v>
      </c>
      <c r="L550" s="22" t="str">
        <f t="shared" si="51"/>
        <v>Marzo</v>
      </c>
      <c r="M550" s="22" t="str">
        <f t="shared" si="52"/>
        <v>2019</v>
      </c>
      <c r="N550" s="22" t="str">
        <f t="shared" si="53"/>
        <v>Marzo de 2019</v>
      </c>
    </row>
    <row r="551" spans="1:14" x14ac:dyDescent="0.3">
      <c r="A551" s="1" t="s">
        <v>1722</v>
      </c>
      <c r="B551" s="1" t="str">
        <f t="shared" si="48"/>
        <v>Marzo 7 de 2019</v>
      </c>
      <c r="C551" s="1" t="s">
        <v>5265</v>
      </c>
      <c r="D551" s="2">
        <v>124.28</v>
      </c>
      <c r="E551" s="1" t="s">
        <v>5266</v>
      </c>
      <c r="F551" s="3">
        <v>-1.0745840961553723</v>
      </c>
      <c r="G551" s="1" t="s">
        <v>430</v>
      </c>
      <c r="H551" s="10">
        <f t="shared" si="49"/>
        <v>2.4855999999999998</v>
      </c>
      <c r="I551" s="8">
        <f>VLOOKUP(B551,'TRM2'!C:D,2,0)</f>
        <v>3106.16</v>
      </c>
      <c r="J551" s="10">
        <f t="shared" si="50"/>
        <v>7720.6712959999986</v>
      </c>
      <c r="K551" t="e">
        <f>VLOOKUP(A551,'Cacao Nacional'!B:D,3,0)</f>
        <v>#N/A</v>
      </c>
      <c r="L551" s="22" t="str">
        <f t="shared" si="51"/>
        <v>Marzo</v>
      </c>
      <c r="M551" s="22" t="str">
        <f t="shared" si="52"/>
        <v>2019</v>
      </c>
      <c r="N551" s="22" t="str">
        <f t="shared" si="53"/>
        <v>Marzo de 2019</v>
      </c>
    </row>
    <row r="552" spans="1:14" x14ac:dyDescent="0.3">
      <c r="A552" s="1" t="s">
        <v>1723</v>
      </c>
      <c r="B552" s="1" t="str">
        <f t="shared" si="48"/>
        <v>Marzo 8 de 2019</v>
      </c>
      <c r="C552" s="1" t="s">
        <v>5265</v>
      </c>
      <c r="D552" s="2">
        <v>125.81</v>
      </c>
      <c r="E552" s="1" t="s">
        <v>5266</v>
      </c>
      <c r="F552" s="3">
        <v>1.2310910846475709</v>
      </c>
      <c r="G552" s="1" t="s">
        <v>430</v>
      </c>
      <c r="H552" s="10">
        <f t="shared" si="49"/>
        <v>2.5162</v>
      </c>
      <c r="I552" s="8">
        <f>VLOOKUP(B552,'TRM2'!C:D,2,0)</f>
        <v>3120.04</v>
      </c>
      <c r="J552" s="10">
        <f t="shared" si="50"/>
        <v>7850.6446479999995</v>
      </c>
      <c r="K552" t="e">
        <f>VLOOKUP(A552,'Cacao Nacional'!B:D,3,0)</f>
        <v>#N/A</v>
      </c>
      <c r="L552" s="22" t="str">
        <f t="shared" si="51"/>
        <v>Marzo</v>
      </c>
      <c r="M552" s="22" t="str">
        <f t="shared" si="52"/>
        <v>2019</v>
      </c>
      <c r="N552" s="22" t="str">
        <f t="shared" si="53"/>
        <v>Marzo de 2019</v>
      </c>
    </row>
    <row r="553" spans="1:14" x14ac:dyDescent="0.3">
      <c r="A553" s="1" t="s">
        <v>290</v>
      </c>
      <c r="B553" s="1" t="str">
        <f t="shared" si="48"/>
        <v>Marzo 11 de 2019</v>
      </c>
      <c r="C553" s="1" t="s">
        <v>5265</v>
      </c>
      <c r="D553" s="2">
        <v>125.33</v>
      </c>
      <c r="E553" s="1" t="s">
        <v>5266</v>
      </c>
      <c r="F553" s="3">
        <v>-0.38152770050075824</v>
      </c>
      <c r="G553" s="1" t="s">
        <v>430</v>
      </c>
      <c r="H553" s="10">
        <f t="shared" si="49"/>
        <v>2.5066000000000002</v>
      </c>
      <c r="I553" s="8">
        <f>VLOOKUP(B553,'TRM2'!C:D,2,0)</f>
        <v>3162.4</v>
      </c>
      <c r="J553" s="10">
        <f t="shared" si="50"/>
        <v>7926.8718400000007</v>
      </c>
      <c r="K553">
        <f>VLOOKUP(A553,'Cacao Nacional'!B:D,3,0)</f>
        <v>5971.5</v>
      </c>
      <c r="L553" s="22" t="str">
        <f t="shared" si="51"/>
        <v>Marzo</v>
      </c>
      <c r="M553" s="22" t="str">
        <f t="shared" si="52"/>
        <v>2019</v>
      </c>
      <c r="N553" s="22" t="str">
        <f t="shared" si="53"/>
        <v>Marzo de 2019</v>
      </c>
    </row>
    <row r="554" spans="1:14" x14ac:dyDescent="0.3">
      <c r="A554" s="1" t="s">
        <v>1724</v>
      </c>
      <c r="B554" s="1" t="str">
        <f t="shared" si="48"/>
        <v>Marzo 12 de 2019</v>
      </c>
      <c r="C554" s="1" t="s">
        <v>5265</v>
      </c>
      <c r="D554" s="2">
        <v>124.61</v>
      </c>
      <c r="E554" s="1" t="s">
        <v>5266</v>
      </c>
      <c r="F554" s="3">
        <v>-0.57448336391925237</v>
      </c>
      <c r="G554" s="1" t="s">
        <v>430</v>
      </c>
      <c r="H554" s="10">
        <f t="shared" si="49"/>
        <v>2.4922</v>
      </c>
      <c r="I554" s="8">
        <f>VLOOKUP(B554,'TRM2'!C:D,2,0)</f>
        <v>3168.35</v>
      </c>
      <c r="J554" s="10">
        <f t="shared" si="50"/>
        <v>7896.1618699999999</v>
      </c>
      <c r="K554" t="e">
        <f>VLOOKUP(A554,'Cacao Nacional'!B:D,3,0)</f>
        <v>#N/A</v>
      </c>
      <c r="L554" s="22" t="str">
        <f t="shared" si="51"/>
        <v>Marzo</v>
      </c>
      <c r="M554" s="22" t="str">
        <f t="shared" si="52"/>
        <v>2019</v>
      </c>
      <c r="N554" s="22" t="str">
        <f t="shared" si="53"/>
        <v>Marzo de 2019</v>
      </c>
    </row>
    <row r="555" spans="1:14" x14ac:dyDescent="0.3">
      <c r="A555" s="1" t="s">
        <v>1725</v>
      </c>
      <c r="B555" s="1" t="str">
        <f t="shared" si="48"/>
        <v>Marzo 13 de 2019</v>
      </c>
      <c r="C555" s="1" t="s">
        <v>5265</v>
      </c>
      <c r="D555" s="2">
        <v>126.33</v>
      </c>
      <c r="E555" s="1" t="s">
        <v>5266</v>
      </c>
      <c r="F555" s="3">
        <v>1.3803065564561423</v>
      </c>
      <c r="G555" s="1" t="s">
        <v>430</v>
      </c>
      <c r="H555" s="10">
        <f t="shared" si="49"/>
        <v>2.5266000000000002</v>
      </c>
      <c r="I555" s="8">
        <f>VLOOKUP(B555,'TRM2'!C:D,2,0)</f>
        <v>3153.2</v>
      </c>
      <c r="J555" s="10">
        <f t="shared" si="50"/>
        <v>7966.8751199999997</v>
      </c>
      <c r="K555" t="e">
        <f>VLOOKUP(A555,'Cacao Nacional'!B:D,3,0)</f>
        <v>#N/A</v>
      </c>
      <c r="L555" s="22" t="str">
        <f t="shared" si="51"/>
        <v>Marzo</v>
      </c>
      <c r="M555" s="22" t="str">
        <f t="shared" si="52"/>
        <v>2019</v>
      </c>
      <c r="N555" s="22" t="str">
        <f t="shared" si="53"/>
        <v>Marzo de 2019</v>
      </c>
    </row>
    <row r="556" spans="1:14" x14ac:dyDescent="0.3">
      <c r="A556" s="1" t="s">
        <v>1726</v>
      </c>
      <c r="B556" s="1" t="str">
        <f t="shared" si="48"/>
        <v>Marzo 14 de 2019</v>
      </c>
      <c r="C556" s="1" t="s">
        <v>5265</v>
      </c>
      <c r="D556" s="2">
        <v>125.83</v>
      </c>
      <c r="E556" s="1" t="s">
        <v>5266</v>
      </c>
      <c r="F556" s="3">
        <v>-0.39578880709253544</v>
      </c>
      <c r="G556" s="1" t="s">
        <v>430</v>
      </c>
      <c r="H556" s="10">
        <f t="shared" si="49"/>
        <v>2.5165999999999999</v>
      </c>
      <c r="I556" s="8">
        <f>VLOOKUP(B556,'TRM2'!C:D,2,0)</f>
        <v>3145.53</v>
      </c>
      <c r="J556" s="10">
        <f t="shared" si="50"/>
        <v>7916.040798</v>
      </c>
      <c r="K556" t="e">
        <f>VLOOKUP(A556,'Cacao Nacional'!B:D,3,0)</f>
        <v>#N/A</v>
      </c>
      <c r="L556" s="22" t="str">
        <f t="shared" si="51"/>
        <v>Marzo</v>
      </c>
      <c r="M556" s="22" t="str">
        <f t="shared" si="52"/>
        <v>2019</v>
      </c>
      <c r="N556" s="22" t="str">
        <f t="shared" si="53"/>
        <v>Marzo de 2019</v>
      </c>
    </row>
    <row r="557" spans="1:14" x14ac:dyDescent="0.3">
      <c r="A557" s="1" t="s">
        <v>1727</v>
      </c>
      <c r="B557" s="1" t="str">
        <f t="shared" si="48"/>
        <v>Marzo 15 de 2019</v>
      </c>
      <c r="C557" s="1" t="s">
        <v>5265</v>
      </c>
      <c r="D557" s="2">
        <v>126.12</v>
      </c>
      <c r="E557" s="1" t="s">
        <v>5266</v>
      </c>
      <c r="F557" s="3">
        <v>0.23046968131606632</v>
      </c>
      <c r="G557" s="1" t="s">
        <v>430</v>
      </c>
      <c r="H557" s="10">
        <f t="shared" si="49"/>
        <v>2.5224000000000002</v>
      </c>
      <c r="I557" s="8">
        <f>VLOOKUP(B557,'TRM2'!C:D,2,0)</f>
        <v>3144.42</v>
      </c>
      <c r="J557" s="10">
        <f t="shared" si="50"/>
        <v>7931.4850080000006</v>
      </c>
      <c r="K557" t="e">
        <f>VLOOKUP(A557,'Cacao Nacional'!B:D,3,0)</f>
        <v>#N/A</v>
      </c>
      <c r="L557" s="22" t="str">
        <f t="shared" si="51"/>
        <v>Marzo</v>
      </c>
      <c r="M557" s="22" t="str">
        <f t="shared" si="52"/>
        <v>2019</v>
      </c>
      <c r="N557" s="22" t="str">
        <f t="shared" si="53"/>
        <v>Marzo de 2019</v>
      </c>
    </row>
    <row r="558" spans="1:14" x14ac:dyDescent="0.3">
      <c r="A558" s="1" t="s">
        <v>291</v>
      </c>
      <c r="B558" s="1" t="str">
        <f t="shared" si="48"/>
        <v>Marzo 18 de 2019</v>
      </c>
      <c r="C558" s="1" t="s">
        <v>5265</v>
      </c>
      <c r="D558" s="2">
        <v>125.6</v>
      </c>
      <c r="E558" s="1" t="s">
        <v>5266</v>
      </c>
      <c r="F558" s="3">
        <v>-0.41230574056454983</v>
      </c>
      <c r="G558" s="1" t="s">
        <v>430</v>
      </c>
      <c r="H558" s="10">
        <f t="shared" si="49"/>
        <v>2.512</v>
      </c>
      <c r="I558" s="8">
        <f>VLOOKUP(B558,'TRM2'!C:D,2,0)</f>
        <v>3123.28</v>
      </c>
      <c r="J558" s="10">
        <f t="shared" si="50"/>
        <v>7845.6793600000001</v>
      </c>
      <c r="K558">
        <f>VLOOKUP(A558,'Cacao Nacional'!B:D,3,0)</f>
        <v>5976.2</v>
      </c>
      <c r="L558" s="22" t="str">
        <f t="shared" si="51"/>
        <v>Marzo</v>
      </c>
      <c r="M558" s="22" t="str">
        <f t="shared" si="52"/>
        <v>2019</v>
      </c>
      <c r="N558" s="22" t="str">
        <f t="shared" si="53"/>
        <v>Marzo de 2019</v>
      </c>
    </row>
    <row r="559" spans="1:14" x14ac:dyDescent="0.3">
      <c r="A559" s="1" t="s">
        <v>1728</v>
      </c>
      <c r="B559" s="1" t="str">
        <f t="shared" si="48"/>
        <v>Marzo 19 de 2019</v>
      </c>
      <c r="C559" s="1" t="s">
        <v>5265</v>
      </c>
      <c r="D559" s="2">
        <v>125.52</v>
      </c>
      <c r="E559" s="1" t="s">
        <v>5266</v>
      </c>
      <c r="F559" s="3">
        <v>-6.3694267515922207E-2</v>
      </c>
      <c r="G559" s="1" t="s">
        <v>430</v>
      </c>
      <c r="H559" s="10">
        <f t="shared" si="49"/>
        <v>2.5103999999999997</v>
      </c>
      <c r="I559" s="8">
        <f>VLOOKUP(B559,'TRM2'!C:D,2,0)</f>
        <v>3102.25</v>
      </c>
      <c r="J559" s="10">
        <f t="shared" si="50"/>
        <v>7787.8883999999989</v>
      </c>
      <c r="K559" t="e">
        <f>VLOOKUP(A559,'Cacao Nacional'!B:D,3,0)</f>
        <v>#N/A</v>
      </c>
      <c r="L559" s="22" t="str">
        <f t="shared" si="51"/>
        <v>Marzo</v>
      </c>
      <c r="M559" s="22" t="str">
        <f t="shared" si="52"/>
        <v>2019</v>
      </c>
      <c r="N559" s="22" t="str">
        <f t="shared" si="53"/>
        <v>Marzo de 2019</v>
      </c>
    </row>
    <row r="560" spans="1:14" x14ac:dyDescent="0.3">
      <c r="A560" s="1" t="s">
        <v>1729</v>
      </c>
      <c r="B560" s="1" t="str">
        <f t="shared" si="48"/>
        <v>Marzo 20 de 2019</v>
      </c>
      <c r="C560" s="1" t="s">
        <v>5265</v>
      </c>
      <c r="D560" s="2">
        <v>124.19</v>
      </c>
      <c r="E560" s="1" t="s">
        <v>5266</v>
      </c>
      <c r="F560" s="3">
        <v>-1.0595920968769905</v>
      </c>
      <c r="G560" s="1" t="s">
        <v>430</v>
      </c>
      <c r="H560" s="10">
        <f t="shared" si="49"/>
        <v>2.4838</v>
      </c>
      <c r="I560" s="8">
        <f>VLOOKUP(B560,'TRM2'!C:D,2,0)</f>
        <v>3095.39</v>
      </c>
      <c r="J560" s="10">
        <f t="shared" si="50"/>
        <v>7688.3296819999996</v>
      </c>
      <c r="K560" t="e">
        <f>VLOOKUP(A560,'Cacao Nacional'!B:D,3,0)</f>
        <v>#N/A</v>
      </c>
      <c r="L560" s="22" t="str">
        <f t="shared" si="51"/>
        <v>Marzo</v>
      </c>
      <c r="M560" s="22" t="str">
        <f t="shared" si="52"/>
        <v>2019</v>
      </c>
      <c r="N560" s="22" t="str">
        <f t="shared" si="53"/>
        <v>Marzo de 2019</v>
      </c>
    </row>
    <row r="561" spans="1:14" x14ac:dyDescent="0.3">
      <c r="A561" s="1" t="s">
        <v>1730</v>
      </c>
      <c r="B561" s="1" t="str">
        <f t="shared" si="48"/>
        <v>Marzo 21 de 2019</v>
      </c>
      <c r="C561" s="1" t="s">
        <v>5265</v>
      </c>
      <c r="D561" s="2">
        <v>124.79</v>
      </c>
      <c r="E561" s="1" t="s">
        <v>5266</v>
      </c>
      <c r="F561" s="3">
        <v>0.48313068685080002</v>
      </c>
      <c r="G561" s="1" t="s">
        <v>430</v>
      </c>
      <c r="H561" s="10">
        <f t="shared" si="49"/>
        <v>2.4958</v>
      </c>
      <c r="I561" s="8">
        <f>VLOOKUP(B561,'TRM2'!C:D,2,0)</f>
        <v>3092.39</v>
      </c>
      <c r="J561" s="10">
        <f t="shared" si="50"/>
        <v>7717.9869619999999</v>
      </c>
      <c r="K561" t="e">
        <f>VLOOKUP(A561,'Cacao Nacional'!B:D,3,0)</f>
        <v>#N/A</v>
      </c>
      <c r="L561" s="22" t="str">
        <f t="shared" si="51"/>
        <v>Marzo</v>
      </c>
      <c r="M561" s="22" t="str">
        <f t="shared" si="52"/>
        <v>2019</v>
      </c>
      <c r="N561" s="22" t="str">
        <f t="shared" si="53"/>
        <v>Marzo de 2019</v>
      </c>
    </row>
    <row r="562" spans="1:14" x14ac:dyDescent="0.3">
      <c r="A562" s="1" t="s">
        <v>1731</v>
      </c>
      <c r="B562" s="1" t="str">
        <f t="shared" si="48"/>
        <v>Marzo 22 de 2019</v>
      </c>
      <c r="C562" s="1" t="s">
        <v>5265</v>
      </c>
      <c r="D562" s="2">
        <v>124.01</v>
      </c>
      <c r="E562" s="1" t="s">
        <v>5266</v>
      </c>
      <c r="F562" s="3">
        <v>-0.62505008414135843</v>
      </c>
      <c r="G562" s="1" t="s">
        <v>430</v>
      </c>
      <c r="H562" s="10">
        <f t="shared" si="49"/>
        <v>2.4802</v>
      </c>
      <c r="I562" s="8">
        <f>VLOOKUP(B562,'TRM2'!C:D,2,0)</f>
        <v>3082.45</v>
      </c>
      <c r="J562" s="10">
        <f t="shared" si="50"/>
        <v>7645.0924899999991</v>
      </c>
      <c r="K562" t="e">
        <f>VLOOKUP(A562,'Cacao Nacional'!B:D,3,0)</f>
        <v>#N/A</v>
      </c>
      <c r="L562" s="22" t="str">
        <f t="shared" si="51"/>
        <v>Marzo</v>
      </c>
      <c r="M562" s="22" t="str">
        <f t="shared" si="52"/>
        <v>2019</v>
      </c>
      <c r="N562" s="22" t="str">
        <f t="shared" si="53"/>
        <v>Marzo de 2019</v>
      </c>
    </row>
    <row r="563" spans="1:14" x14ac:dyDescent="0.3">
      <c r="A563" s="1" t="s">
        <v>292</v>
      </c>
      <c r="B563" s="1" t="str">
        <f t="shared" si="48"/>
        <v>Marzo 25 de 2019</v>
      </c>
      <c r="C563" s="1" t="s">
        <v>5265</v>
      </c>
      <c r="D563" s="2">
        <v>124.52</v>
      </c>
      <c r="E563" s="1" t="s">
        <v>5266</v>
      </c>
      <c r="F563" s="3">
        <v>0.41125715668090551</v>
      </c>
      <c r="G563" s="1" t="s">
        <v>430</v>
      </c>
      <c r="H563" s="10">
        <f t="shared" si="49"/>
        <v>2.4903999999999997</v>
      </c>
      <c r="I563" s="8">
        <f>VLOOKUP(B563,'TRM2'!C:D,2,0)</f>
        <v>3126.19</v>
      </c>
      <c r="J563" s="10">
        <f t="shared" si="50"/>
        <v>7785.4635759999992</v>
      </c>
      <c r="K563">
        <f>VLOOKUP(A563,'Cacao Nacional'!B:D,3,0)</f>
        <v>5778.7</v>
      </c>
      <c r="L563" s="22" t="str">
        <f t="shared" si="51"/>
        <v>Marzo</v>
      </c>
      <c r="M563" s="22" t="str">
        <f t="shared" si="52"/>
        <v>2019</v>
      </c>
      <c r="N563" s="22" t="str">
        <f t="shared" si="53"/>
        <v>Marzo de 2019</v>
      </c>
    </row>
    <row r="564" spans="1:14" x14ac:dyDescent="0.3">
      <c r="A564" s="1" t="s">
        <v>1732</v>
      </c>
      <c r="B564" s="1" t="str">
        <f t="shared" si="48"/>
        <v>Marzo 26 de 2019</v>
      </c>
      <c r="C564" s="1" t="s">
        <v>5265</v>
      </c>
      <c r="D564" s="2">
        <v>125.47</v>
      </c>
      <c r="E564" s="1" t="s">
        <v>5266</v>
      </c>
      <c r="F564" s="3">
        <v>0.7629296498554472</v>
      </c>
      <c r="G564" s="1" t="s">
        <v>430</v>
      </c>
      <c r="H564" s="10">
        <f t="shared" si="49"/>
        <v>2.5093999999999999</v>
      </c>
      <c r="I564" s="8">
        <f>VLOOKUP(B564,'TRM2'!C:D,2,0)</f>
        <v>3126.19</v>
      </c>
      <c r="J564" s="10">
        <f t="shared" si="50"/>
        <v>7844.8611860000001</v>
      </c>
      <c r="K564" t="e">
        <f>VLOOKUP(A564,'Cacao Nacional'!B:D,3,0)</f>
        <v>#N/A</v>
      </c>
      <c r="L564" s="22" t="str">
        <f t="shared" si="51"/>
        <v>Marzo</v>
      </c>
      <c r="M564" s="22" t="str">
        <f t="shared" si="52"/>
        <v>2019</v>
      </c>
      <c r="N564" s="22" t="str">
        <f t="shared" si="53"/>
        <v>Marzo de 2019</v>
      </c>
    </row>
    <row r="565" spans="1:14" x14ac:dyDescent="0.3">
      <c r="A565" s="1" t="s">
        <v>1733</v>
      </c>
      <c r="B565" s="1" t="str">
        <f t="shared" si="48"/>
        <v>Marzo 27 de 2019</v>
      </c>
      <c r="C565" s="1" t="s">
        <v>5265</v>
      </c>
      <c r="D565" s="2">
        <v>123.98</v>
      </c>
      <c r="E565" s="1" t="s">
        <v>5266</v>
      </c>
      <c r="F565" s="3">
        <v>-1.1875348688929583</v>
      </c>
      <c r="G565" s="1" t="s">
        <v>430</v>
      </c>
      <c r="H565" s="10">
        <f t="shared" si="49"/>
        <v>2.4796</v>
      </c>
      <c r="I565" s="8">
        <f>VLOOKUP(B565,'TRM2'!C:D,2,0)</f>
        <v>3145.55</v>
      </c>
      <c r="J565" s="10">
        <f t="shared" si="50"/>
        <v>7799.7057800000002</v>
      </c>
      <c r="K565" t="e">
        <f>VLOOKUP(A565,'Cacao Nacional'!B:D,3,0)</f>
        <v>#N/A</v>
      </c>
      <c r="L565" s="22" t="str">
        <f t="shared" si="51"/>
        <v>Marzo</v>
      </c>
      <c r="M565" s="22" t="str">
        <f t="shared" si="52"/>
        <v>2019</v>
      </c>
      <c r="N565" s="22" t="str">
        <f t="shared" si="53"/>
        <v>Marzo de 2019</v>
      </c>
    </row>
    <row r="566" spans="1:14" x14ac:dyDescent="0.3">
      <c r="A566" s="1" t="s">
        <v>1734</v>
      </c>
      <c r="B566" s="1" t="str">
        <f t="shared" si="48"/>
        <v>Marzo 28 de 2019</v>
      </c>
      <c r="C566" s="1" t="s">
        <v>5265</v>
      </c>
      <c r="D566" s="2">
        <v>124.24</v>
      </c>
      <c r="E566" s="1" t="s">
        <v>5266</v>
      </c>
      <c r="F566" s="3">
        <v>0.20971124374898442</v>
      </c>
      <c r="G566" s="1" t="s">
        <v>430</v>
      </c>
      <c r="H566" s="10">
        <f t="shared" si="49"/>
        <v>2.4847999999999999</v>
      </c>
      <c r="I566" s="8">
        <f>VLOOKUP(B566,'TRM2'!C:D,2,0)</f>
        <v>3186.43</v>
      </c>
      <c r="J566" s="10">
        <f t="shared" si="50"/>
        <v>7917.641263999999</v>
      </c>
      <c r="K566" t="e">
        <f>VLOOKUP(A566,'Cacao Nacional'!B:D,3,0)</f>
        <v>#N/A</v>
      </c>
      <c r="L566" s="22" t="str">
        <f t="shared" si="51"/>
        <v>Marzo</v>
      </c>
      <c r="M566" s="22" t="str">
        <f t="shared" si="52"/>
        <v>2019</v>
      </c>
      <c r="N566" s="22" t="str">
        <f t="shared" si="53"/>
        <v>Marzo de 2019</v>
      </c>
    </row>
    <row r="567" spans="1:14" x14ac:dyDescent="0.3">
      <c r="A567" s="1" t="s">
        <v>1735</v>
      </c>
      <c r="B567" s="1" t="str">
        <f t="shared" si="48"/>
        <v>Marzo 29 de 2019</v>
      </c>
      <c r="C567" s="1" t="s">
        <v>5265</v>
      </c>
      <c r="D567" s="2">
        <v>126.08</v>
      </c>
      <c r="E567" s="1" t="s">
        <v>5266</v>
      </c>
      <c r="F567" s="3">
        <v>1.4810045074050253</v>
      </c>
      <c r="G567" s="1" t="s">
        <v>430</v>
      </c>
      <c r="H567" s="10">
        <f t="shared" si="49"/>
        <v>2.5215999999999998</v>
      </c>
      <c r="I567" s="8">
        <f>VLOOKUP(B567,'TRM2'!C:D,2,0)</f>
        <v>3190.94</v>
      </c>
      <c r="J567" s="10">
        <f t="shared" si="50"/>
        <v>8046.2743039999996</v>
      </c>
      <c r="K567" t="e">
        <f>VLOOKUP(A567,'Cacao Nacional'!B:D,3,0)</f>
        <v>#N/A</v>
      </c>
      <c r="L567" s="22" t="str">
        <f t="shared" si="51"/>
        <v>Marzo</v>
      </c>
      <c r="M567" s="22" t="str">
        <f t="shared" si="52"/>
        <v>2019</v>
      </c>
      <c r="N567" s="22" t="str">
        <f t="shared" si="53"/>
        <v>Marzo de 2019</v>
      </c>
    </row>
    <row r="568" spans="1:14" x14ac:dyDescent="0.3">
      <c r="A568" s="1" t="s">
        <v>293</v>
      </c>
      <c r="B568" s="1" t="str">
        <f t="shared" si="48"/>
        <v>Abril 1 de 2019</v>
      </c>
      <c r="C568" s="1" t="s">
        <v>5265</v>
      </c>
      <c r="D568" s="2">
        <v>124.42</v>
      </c>
      <c r="E568" s="1" t="s">
        <v>5266</v>
      </c>
      <c r="F568" s="3">
        <v>-1.3166243654822309</v>
      </c>
      <c r="G568" s="1" t="s">
        <v>430</v>
      </c>
      <c r="H568" s="10">
        <f t="shared" si="49"/>
        <v>2.4883999999999999</v>
      </c>
      <c r="I568" s="8">
        <f>VLOOKUP(B568,'TRM2'!C:D,2,0)</f>
        <v>3174.79</v>
      </c>
      <c r="J568" s="10">
        <f t="shared" si="50"/>
        <v>7900.1474359999993</v>
      </c>
      <c r="K568">
        <f>VLOOKUP(A568,'Cacao Nacional'!B:D,3,0)</f>
        <v>5916</v>
      </c>
      <c r="L568" s="22" t="str">
        <f t="shared" si="51"/>
        <v>Abril</v>
      </c>
      <c r="M568" s="22" t="str">
        <f t="shared" si="52"/>
        <v>2019</v>
      </c>
      <c r="N568" s="22" t="str">
        <f t="shared" si="53"/>
        <v>Abril de 2019</v>
      </c>
    </row>
    <row r="569" spans="1:14" x14ac:dyDescent="0.3">
      <c r="A569" s="1" t="s">
        <v>1736</v>
      </c>
      <c r="B569" s="1" t="str">
        <f t="shared" si="48"/>
        <v>Abril 2 de 2019</v>
      </c>
      <c r="C569" s="1" t="s">
        <v>5265</v>
      </c>
      <c r="D569" s="2">
        <v>123.88</v>
      </c>
      <c r="E569" s="1" t="s">
        <v>5266</v>
      </c>
      <c r="F569" s="3">
        <v>-0.43401382414403333</v>
      </c>
      <c r="G569" s="1" t="s">
        <v>430</v>
      </c>
      <c r="H569" s="10">
        <f t="shared" si="49"/>
        <v>2.4775999999999998</v>
      </c>
      <c r="I569" s="8">
        <f>VLOOKUP(B569,'TRM2'!C:D,2,0)</f>
        <v>3146.81</v>
      </c>
      <c r="J569" s="10">
        <f t="shared" si="50"/>
        <v>7796.5364559999989</v>
      </c>
      <c r="K569" t="e">
        <f>VLOOKUP(A569,'Cacao Nacional'!B:D,3,0)</f>
        <v>#N/A</v>
      </c>
      <c r="L569" s="22" t="str">
        <f t="shared" si="51"/>
        <v>Abril</v>
      </c>
      <c r="M569" s="22" t="str">
        <f t="shared" si="52"/>
        <v>2019</v>
      </c>
      <c r="N569" s="22" t="str">
        <f t="shared" si="53"/>
        <v>Abril de 2019</v>
      </c>
    </row>
    <row r="570" spans="1:14" x14ac:dyDescent="0.3">
      <c r="A570" s="1" t="s">
        <v>1737</v>
      </c>
      <c r="B570" s="1" t="str">
        <f t="shared" si="48"/>
        <v>Abril 3 de 2019</v>
      </c>
      <c r="C570" s="1" t="s">
        <v>5265</v>
      </c>
      <c r="D570" s="2">
        <v>127.35</v>
      </c>
      <c r="E570" s="1" t="s">
        <v>5266</v>
      </c>
      <c r="F570" s="3">
        <v>2.801097836616079</v>
      </c>
      <c r="G570" s="1" t="s">
        <v>430</v>
      </c>
      <c r="H570" s="10">
        <f t="shared" si="49"/>
        <v>2.5469999999999997</v>
      </c>
      <c r="I570" s="8">
        <f>VLOOKUP(B570,'TRM2'!C:D,2,0)</f>
        <v>3143.36</v>
      </c>
      <c r="J570" s="10">
        <f t="shared" si="50"/>
        <v>8006.1379199999992</v>
      </c>
      <c r="K570" t="e">
        <f>VLOOKUP(A570,'Cacao Nacional'!B:D,3,0)</f>
        <v>#N/A</v>
      </c>
      <c r="L570" s="22" t="str">
        <f t="shared" si="51"/>
        <v>Abril</v>
      </c>
      <c r="M570" s="22" t="str">
        <f t="shared" si="52"/>
        <v>2019</v>
      </c>
      <c r="N570" s="22" t="str">
        <f t="shared" si="53"/>
        <v>Abril de 2019</v>
      </c>
    </row>
    <row r="571" spans="1:14" x14ac:dyDescent="0.3">
      <c r="A571" s="1" t="s">
        <v>1738</v>
      </c>
      <c r="B571" s="1" t="str">
        <f t="shared" si="48"/>
        <v>Abril 4 de 2019</v>
      </c>
      <c r="C571" s="1" t="s">
        <v>5265</v>
      </c>
      <c r="D571" s="2">
        <v>127.37</v>
      </c>
      <c r="E571" s="1" t="s">
        <v>5266</v>
      </c>
      <c r="F571" s="3">
        <v>1.5704750687090877E-2</v>
      </c>
      <c r="G571" s="1" t="s">
        <v>430</v>
      </c>
      <c r="H571" s="10">
        <f t="shared" si="49"/>
        <v>2.5474000000000001</v>
      </c>
      <c r="I571" s="8">
        <f>VLOOKUP(B571,'TRM2'!C:D,2,0)</f>
        <v>3128.47</v>
      </c>
      <c r="J571" s="10">
        <f t="shared" si="50"/>
        <v>7969.4644779999999</v>
      </c>
      <c r="K571" t="e">
        <f>VLOOKUP(A571,'Cacao Nacional'!B:D,3,0)</f>
        <v>#N/A</v>
      </c>
      <c r="L571" s="22" t="str">
        <f t="shared" si="51"/>
        <v>Abril</v>
      </c>
      <c r="M571" s="22" t="str">
        <f t="shared" si="52"/>
        <v>2019</v>
      </c>
      <c r="N571" s="22" t="str">
        <f t="shared" si="53"/>
        <v>Abril de 2019</v>
      </c>
    </row>
    <row r="572" spans="1:14" x14ac:dyDescent="0.3">
      <c r="A572" s="1" t="s">
        <v>1739</v>
      </c>
      <c r="B572" s="1" t="str">
        <f t="shared" si="48"/>
        <v>Abril 5 de 2019</v>
      </c>
      <c r="C572" s="1" t="s">
        <v>5265</v>
      </c>
      <c r="D572" s="2">
        <v>125.51</v>
      </c>
      <c r="E572" s="1" t="s">
        <v>5266</v>
      </c>
      <c r="F572" s="3">
        <v>-1.4603124754651797</v>
      </c>
      <c r="G572" s="1" t="s">
        <v>430</v>
      </c>
      <c r="H572" s="10">
        <f t="shared" si="49"/>
        <v>2.5102000000000002</v>
      </c>
      <c r="I572" s="8">
        <f>VLOOKUP(B572,'TRM2'!C:D,2,0)</f>
        <v>3132.78</v>
      </c>
      <c r="J572" s="10">
        <f t="shared" si="50"/>
        <v>7863.9043560000009</v>
      </c>
      <c r="K572" t="e">
        <f>VLOOKUP(A572,'Cacao Nacional'!B:D,3,0)</f>
        <v>#N/A</v>
      </c>
      <c r="L572" s="22" t="str">
        <f t="shared" si="51"/>
        <v>Abril</v>
      </c>
      <c r="M572" s="22" t="str">
        <f t="shared" si="52"/>
        <v>2019</v>
      </c>
      <c r="N572" s="22" t="str">
        <f t="shared" si="53"/>
        <v>Abril de 2019</v>
      </c>
    </row>
    <row r="573" spans="1:14" x14ac:dyDescent="0.3">
      <c r="A573" s="1" t="s">
        <v>294</v>
      </c>
      <c r="B573" s="1" t="str">
        <f t="shared" si="48"/>
        <v>Abril 8 de 2019</v>
      </c>
      <c r="C573" s="1" t="s">
        <v>5265</v>
      </c>
      <c r="D573" s="2">
        <v>124.63</v>
      </c>
      <c r="E573" s="1" t="s">
        <v>5266</v>
      </c>
      <c r="F573" s="3">
        <v>-0.70113935144610751</v>
      </c>
      <c r="G573" s="1" t="s">
        <v>430</v>
      </c>
      <c r="H573" s="10">
        <f t="shared" si="49"/>
        <v>2.4925999999999999</v>
      </c>
      <c r="I573" s="8">
        <f>VLOOKUP(B573,'TRM2'!C:D,2,0)</f>
        <v>3126.2</v>
      </c>
      <c r="J573" s="10">
        <f t="shared" si="50"/>
        <v>7792.3661199999997</v>
      </c>
      <c r="K573">
        <f>VLOOKUP(A573,'Cacao Nacional'!B:D,3,0)</f>
        <v>6205.7</v>
      </c>
      <c r="L573" s="22" t="str">
        <f t="shared" si="51"/>
        <v>Abril</v>
      </c>
      <c r="M573" s="22" t="str">
        <f t="shared" si="52"/>
        <v>2019</v>
      </c>
      <c r="N573" s="22" t="str">
        <f t="shared" si="53"/>
        <v>Abril de 2019</v>
      </c>
    </row>
    <row r="574" spans="1:14" x14ac:dyDescent="0.3">
      <c r="A574" s="1" t="s">
        <v>1740</v>
      </c>
      <c r="B574" s="1" t="str">
        <f t="shared" si="48"/>
        <v>Abril 9 de 2019</v>
      </c>
      <c r="C574" s="1" t="s">
        <v>5265</v>
      </c>
      <c r="D574" s="2">
        <v>125.31</v>
      </c>
      <c r="E574" s="1" t="s">
        <v>5266</v>
      </c>
      <c r="F574" s="3">
        <v>0.54561502046056876</v>
      </c>
      <c r="G574" s="1" t="s">
        <v>430</v>
      </c>
      <c r="H574" s="10">
        <f t="shared" si="49"/>
        <v>2.5062000000000002</v>
      </c>
      <c r="I574" s="8">
        <f>VLOOKUP(B574,'TRM2'!C:D,2,0)</f>
        <v>3115.22</v>
      </c>
      <c r="J574" s="10">
        <f t="shared" si="50"/>
        <v>7807.364364</v>
      </c>
      <c r="K574" t="e">
        <f>VLOOKUP(A574,'Cacao Nacional'!B:D,3,0)</f>
        <v>#N/A</v>
      </c>
      <c r="L574" s="22" t="str">
        <f t="shared" si="51"/>
        <v>Abril</v>
      </c>
      <c r="M574" s="22" t="str">
        <f t="shared" si="52"/>
        <v>2019</v>
      </c>
      <c r="N574" s="22" t="str">
        <f t="shared" si="53"/>
        <v>Abril de 2019</v>
      </c>
    </row>
    <row r="575" spans="1:14" x14ac:dyDescent="0.3">
      <c r="A575" s="1" t="s">
        <v>1741</v>
      </c>
      <c r="B575" s="1" t="str">
        <f t="shared" si="48"/>
        <v>Abril 10 de 2019</v>
      </c>
      <c r="C575" s="1" t="s">
        <v>5265</v>
      </c>
      <c r="D575" s="2">
        <v>125.98</v>
      </c>
      <c r="E575" s="1" t="s">
        <v>5266</v>
      </c>
      <c r="F575" s="3">
        <v>0.53467400845902302</v>
      </c>
      <c r="G575" s="1" t="s">
        <v>430</v>
      </c>
      <c r="H575" s="10">
        <f t="shared" si="49"/>
        <v>2.5196000000000001</v>
      </c>
      <c r="I575" s="8">
        <f>VLOOKUP(B575,'TRM2'!C:D,2,0)</f>
        <v>3105.2</v>
      </c>
      <c r="J575" s="10">
        <f t="shared" si="50"/>
        <v>7823.8619199999994</v>
      </c>
      <c r="K575" t="e">
        <f>VLOOKUP(A575,'Cacao Nacional'!B:D,3,0)</f>
        <v>#N/A</v>
      </c>
      <c r="L575" s="22" t="str">
        <f t="shared" si="51"/>
        <v>Abril</v>
      </c>
      <c r="M575" s="22" t="str">
        <f t="shared" si="52"/>
        <v>2019</v>
      </c>
      <c r="N575" s="22" t="str">
        <f t="shared" si="53"/>
        <v>Abril de 2019</v>
      </c>
    </row>
    <row r="576" spans="1:14" x14ac:dyDescent="0.3">
      <c r="A576" s="1" t="s">
        <v>1742</v>
      </c>
      <c r="B576" s="1" t="str">
        <f t="shared" si="48"/>
        <v>Abril 11 de 2019</v>
      </c>
      <c r="C576" s="1" t="s">
        <v>5265</v>
      </c>
      <c r="D576" s="2">
        <v>123.13</v>
      </c>
      <c r="E576" s="1" t="s">
        <v>5266</v>
      </c>
      <c r="F576" s="3">
        <v>-2.2622638514049918</v>
      </c>
      <c r="G576" s="1" t="s">
        <v>430</v>
      </c>
      <c r="H576" s="10">
        <f t="shared" si="49"/>
        <v>2.4626000000000001</v>
      </c>
      <c r="I576" s="8">
        <f>VLOOKUP(B576,'TRM2'!C:D,2,0)</f>
        <v>3095.66</v>
      </c>
      <c r="J576" s="10">
        <f t="shared" si="50"/>
        <v>7623.372316</v>
      </c>
      <c r="K576" t="e">
        <f>VLOOKUP(A576,'Cacao Nacional'!B:D,3,0)</f>
        <v>#N/A</v>
      </c>
      <c r="L576" s="22" t="str">
        <f t="shared" si="51"/>
        <v>Abril</v>
      </c>
      <c r="M576" s="22" t="str">
        <f t="shared" si="52"/>
        <v>2019</v>
      </c>
      <c r="N576" s="22" t="str">
        <f t="shared" si="53"/>
        <v>Abril de 2019</v>
      </c>
    </row>
    <row r="577" spans="1:14" x14ac:dyDescent="0.3">
      <c r="A577" s="1" t="s">
        <v>1743</v>
      </c>
      <c r="B577" s="1" t="str">
        <f t="shared" si="48"/>
        <v>Abril 12 de 2019</v>
      </c>
      <c r="C577" s="1" t="s">
        <v>5265</v>
      </c>
      <c r="D577" s="2">
        <v>123.41</v>
      </c>
      <c r="E577" s="1" t="s">
        <v>5266</v>
      </c>
      <c r="F577" s="3">
        <v>0.22740193291643074</v>
      </c>
      <c r="G577" s="1" t="s">
        <v>430</v>
      </c>
      <c r="H577" s="10">
        <f t="shared" si="49"/>
        <v>2.4681999999999999</v>
      </c>
      <c r="I577" s="8">
        <f>VLOOKUP(B577,'TRM2'!C:D,2,0)</f>
        <v>3113.91</v>
      </c>
      <c r="J577" s="10">
        <f t="shared" si="50"/>
        <v>7685.7526619999999</v>
      </c>
      <c r="K577" t="e">
        <f>VLOOKUP(A577,'Cacao Nacional'!B:D,3,0)</f>
        <v>#N/A</v>
      </c>
      <c r="L577" s="22" t="str">
        <f t="shared" si="51"/>
        <v>Abril</v>
      </c>
      <c r="M577" s="22" t="str">
        <f t="shared" si="52"/>
        <v>2019</v>
      </c>
      <c r="N577" s="22" t="str">
        <f t="shared" si="53"/>
        <v>Abril de 2019</v>
      </c>
    </row>
    <row r="578" spans="1:14" x14ac:dyDescent="0.3">
      <c r="A578" s="1" t="s">
        <v>295</v>
      </c>
      <c r="B578" s="1" t="str">
        <f t="shared" si="48"/>
        <v>Abril 15 de 2019</v>
      </c>
      <c r="C578" s="1" t="s">
        <v>5265</v>
      </c>
      <c r="D578" s="2">
        <v>124.98</v>
      </c>
      <c r="E578" s="1" t="s">
        <v>5266</v>
      </c>
      <c r="F578" s="3">
        <v>1.2721821570375234</v>
      </c>
      <c r="G578" s="1" t="s">
        <v>430</v>
      </c>
      <c r="H578" s="10">
        <f t="shared" si="49"/>
        <v>2.4996</v>
      </c>
      <c r="I578" s="8">
        <f>VLOOKUP(B578,'TRM2'!C:D,2,0)</f>
        <v>3109.32</v>
      </c>
      <c r="J578" s="10">
        <f t="shared" si="50"/>
        <v>7772.0562720000007</v>
      </c>
      <c r="K578">
        <f>VLOOKUP(A578,'Cacao Nacional'!B:D,3,0)</f>
        <v>6303.8</v>
      </c>
      <c r="L578" s="22" t="str">
        <f t="shared" si="51"/>
        <v>Abril</v>
      </c>
      <c r="M578" s="22" t="str">
        <f t="shared" si="52"/>
        <v>2019</v>
      </c>
      <c r="N578" s="22" t="str">
        <f t="shared" si="53"/>
        <v>Abril de 2019</v>
      </c>
    </row>
    <row r="579" spans="1:14" x14ac:dyDescent="0.3">
      <c r="A579" s="1" t="s">
        <v>1744</v>
      </c>
      <c r="B579" s="1" t="str">
        <f t="shared" ref="B579:B642" si="54">MID(A579,FIND(",",A579,1)+2,LEN(A579)-FIND(",",A579,1))</f>
        <v>Abril 16 de 2019</v>
      </c>
      <c r="C579" s="1" t="s">
        <v>5265</v>
      </c>
      <c r="D579" s="2">
        <v>124</v>
      </c>
      <c r="E579" s="1" t="s">
        <v>5266</v>
      </c>
      <c r="F579" s="3">
        <v>-0.78412546007361494</v>
      </c>
      <c r="G579" s="1" t="s">
        <v>430</v>
      </c>
      <c r="H579" s="10">
        <f t="shared" ref="H579:H642" si="55">D579*2/100</f>
        <v>2.48</v>
      </c>
      <c r="I579" s="8">
        <f>VLOOKUP(B579,'TRM2'!C:D,2,0)</f>
        <v>3136.69</v>
      </c>
      <c r="J579" s="10">
        <f t="shared" ref="J579:J642" si="56">H579*I579</f>
        <v>7778.9912000000004</v>
      </c>
      <c r="K579" t="e">
        <f>VLOOKUP(A579,'Cacao Nacional'!B:D,3,0)</f>
        <v>#N/A</v>
      </c>
      <c r="L579" s="22" t="str">
        <f t="shared" ref="L579:L642" si="57">MID(A579,FIND(" ",A579,1)+1,FIND(" ",A579,FIND(" ",A579,1)+1)-FIND(" ",A579,1)-1)</f>
        <v>Abril</v>
      </c>
      <c r="M579" s="22" t="str">
        <f t="shared" ref="M579:M642" si="58">RIGHT(A579,4)</f>
        <v>2019</v>
      </c>
      <c r="N579" s="22" t="str">
        <f t="shared" ref="N579:N642" si="59">_xlfn.CONCAT(L579," de ",M579)</f>
        <v>Abril de 2019</v>
      </c>
    </row>
    <row r="580" spans="1:14" x14ac:dyDescent="0.3">
      <c r="A580" s="1" t="s">
        <v>1745</v>
      </c>
      <c r="B580" s="1" t="str">
        <f t="shared" si="54"/>
        <v>Abril 17 de 2019</v>
      </c>
      <c r="C580" s="1" t="s">
        <v>5265</v>
      </c>
      <c r="D580" s="2">
        <v>120.84</v>
      </c>
      <c r="E580" s="1" t="s">
        <v>5266</v>
      </c>
      <c r="F580" s="3">
        <v>-2.5483870967741908</v>
      </c>
      <c r="G580" s="1" t="s">
        <v>430</v>
      </c>
      <c r="H580" s="10">
        <f t="shared" si="55"/>
        <v>2.4168000000000003</v>
      </c>
      <c r="I580" s="8">
        <f>VLOOKUP(B580,'TRM2'!C:D,2,0)</f>
        <v>3160.87</v>
      </c>
      <c r="J580" s="10">
        <f t="shared" si="56"/>
        <v>7639.1906160000008</v>
      </c>
      <c r="K580" t="e">
        <f>VLOOKUP(A580,'Cacao Nacional'!B:D,3,0)</f>
        <v>#N/A</v>
      </c>
      <c r="L580" s="22" t="str">
        <f t="shared" si="57"/>
        <v>Abril</v>
      </c>
      <c r="M580" s="22" t="str">
        <f t="shared" si="58"/>
        <v>2019</v>
      </c>
      <c r="N580" s="22" t="str">
        <f t="shared" si="59"/>
        <v>Abril de 2019</v>
      </c>
    </row>
    <row r="581" spans="1:14" x14ac:dyDescent="0.3">
      <c r="A581" s="1" t="s">
        <v>1746</v>
      </c>
      <c r="B581" s="1" t="str">
        <f t="shared" si="54"/>
        <v>Abril 18 de 2019</v>
      </c>
      <c r="C581" s="1" t="s">
        <v>5265</v>
      </c>
      <c r="D581" s="2">
        <v>122.96</v>
      </c>
      <c r="E581" s="1" t="s">
        <v>5266</v>
      </c>
      <c r="F581" s="3">
        <v>1.7543859649122726</v>
      </c>
      <c r="G581" s="1" t="s">
        <v>430</v>
      </c>
      <c r="H581" s="10">
        <f t="shared" si="55"/>
        <v>2.4592000000000001</v>
      </c>
      <c r="I581" s="8">
        <f>VLOOKUP(B581,'TRM2'!C:D,2,0)</f>
        <v>3160.48</v>
      </c>
      <c r="J581" s="10">
        <f t="shared" si="56"/>
        <v>7772.2524160000003</v>
      </c>
      <c r="K581" t="e">
        <f>VLOOKUP(A581,'Cacao Nacional'!B:D,3,0)</f>
        <v>#N/A</v>
      </c>
      <c r="L581" s="22" t="str">
        <f t="shared" si="57"/>
        <v>Abril</v>
      </c>
      <c r="M581" s="22" t="str">
        <f t="shared" si="58"/>
        <v>2019</v>
      </c>
      <c r="N581" s="22" t="str">
        <f t="shared" si="59"/>
        <v>Abril de 2019</v>
      </c>
    </row>
    <row r="582" spans="1:14" x14ac:dyDescent="0.3">
      <c r="A582" s="1" t="s">
        <v>1747</v>
      </c>
      <c r="B582" s="1" t="str">
        <f t="shared" si="54"/>
        <v>Abril 19 de 2019</v>
      </c>
      <c r="C582" s="1" t="s">
        <v>5265</v>
      </c>
      <c r="D582" s="2">
        <v>122.96</v>
      </c>
      <c r="E582" s="1" t="s">
        <v>5266</v>
      </c>
      <c r="F582" s="3">
        <v>0</v>
      </c>
      <c r="G582" s="1" t="s">
        <v>430</v>
      </c>
      <c r="H582" s="10">
        <f t="shared" si="55"/>
        <v>2.4592000000000001</v>
      </c>
      <c r="I582" s="8">
        <f>VLOOKUP(B582,'TRM2'!C:D,2,0)</f>
        <v>3160.48</v>
      </c>
      <c r="J582" s="10">
        <f t="shared" si="56"/>
        <v>7772.2524160000003</v>
      </c>
      <c r="K582" t="e">
        <f>VLOOKUP(A582,'Cacao Nacional'!B:D,3,0)</f>
        <v>#N/A</v>
      </c>
      <c r="L582" s="22" t="str">
        <f t="shared" si="57"/>
        <v>Abril</v>
      </c>
      <c r="M582" s="22" t="str">
        <f t="shared" si="58"/>
        <v>2019</v>
      </c>
      <c r="N582" s="22" t="str">
        <f t="shared" si="59"/>
        <v>Abril de 2019</v>
      </c>
    </row>
    <row r="583" spans="1:14" x14ac:dyDescent="0.3">
      <c r="A583" s="1" t="s">
        <v>296</v>
      </c>
      <c r="B583" s="1" t="str">
        <f t="shared" si="54"/>
        <v>Abril 22 de 2019</v>
      </c>
      <c r="C583" s="1" t="s">
        <v>5265</v>
      </c>
      <c r="D583" s="2">
        <v>122.96</v>
      </c>
      <c r="E583" s="1" t="s">
        <v>5266</v>
      </c>
      <c r="F583" s="3">
        <v>0</v>
      </c>
      <c r="G583" s="1" t="s">
        <v>430</v>
      </c>
      <c r="H583" s="10">
        <f t="shared" si="55"/>
        <v>2.4592000000000001</v>
      </c>
      <c r="I583" s="8">
        <f>VLOOKUP(B583,'TRM2'!C:D,2,0)</f>
        <v>3160.48</v>
      </c>
      <c r="J583" s="10">
        <f t="shared" si="56"/>
        <v>7772.2524160000003</v>
      </c>
      <c r="K583">
        <f>VLOOKUP(A583,'Cacao Nacional'!B:D,3,0)</f>
        <v>6361.8</v>
      </c>
      <c r="L583" s="22" t="str">
        <f t="shared" si="57"/>
        <v>Abril</v>
      </c>
      <c r="M583" s="22" t="str">
        <f t="shared" si="58"/>
        <v>2019</v>
      </c>
      <c r="N583" s="22" t="str">
        <f t="shared" si="59"/>
        <v>Abril de 2019</v>
      </c>
    </row>
    <row r="584" spans="1:14" x14ac:dyDescent="0.3">
      <c r="A584" s="1" t="s">
        <v>1748</v>
      </c>
      <c r="B584" s="1" t="str">
        <f t="shared" si="54"/>
        <v>Abril 23 de 2019</v>
      </c>
      <c r="C584" s="1" t="s">
        <v>5265</v>
      </c>
      <c r="D584" s="2">
        <v>124.03</v>
      </c>
      <c r="E584" s="1" t="s">
        <v>5266</v>
      </c>
      <c r="F584" s="3">
        <v>0.87020169160703276</v>
      </c>
      <c r="G584" s="1" t="s">
        <v>430</v>
      </c>
      <c r="H584" s="10">
        <f t="shared" si="55"/>
        <v>2.4805999999999999</v>
      </c>
      <c r="I584" s="8">
        <f>VLOOKUP(B584,'TRM2'!C:D,2,0)</f>
        <v>3149.99</v>
      </c>
      <c r="J584" s="10">
        <f t="shared" si="56"/>
        <v>7813.8651939999991</v>
      </c>
      <c r="K584" t="e">
        <f>VLOOKUP(A584,'Cacao Nacional'!B:D,3,0)</f>
        <v>#N/A</v>
      </c>
      <c r="L584" s="22" t="str">
        <f t="shared" si="57"/>
        <v>Abril</v>
      </c>
      <c r="M584" s="22" t="str">
        <f t="shared" si="58"/>
        <v>2019</v>
      </c>
      <c r="N584" s="22" t="str">
        <f t="shared" si="59"/>
        <v>Abril de 2019</v>
      </c>
    </row>
    <row r="585" spans="1:14" x14ac:dyDescent="0.3">
      <c r="A585" s="1" t="s">
        <v>1749</v>
      </c>
      <c r="B585" s="1" t="str">
        <f t="shared" si="54"/>
        <v>Abril 24 de 2019</v>
      </c>
      <c r="C585" s="1" t="s">
        <v>5265</v>
      </c>
      <c r="D585" s="2">
        <v>123.72</v>
      </c>
      <c r="E585" s="1" t="s">
        <v>5266</v>
      </c>
      <c r="F585" s="3">
        <v>-0.24993953075868924</v>
      </c>
      <c r="G585" s="1" t="s">
        <v>430</v>
      </c>
      <c r="H585" s="10">
        <f t="shared" si="55"/>
        <v>2.4744000000000002</v>
      </c>
      <c r="I585" s="8">
        <f>VLOOKUP(B585,'TRM2'!C:D,2,0)</f>
        <v>3177.94</v>
      </c>
      <c r="J585" s="10">
        <f t="shared" si="56"/>
        <v>7863.4947360000006</v>
      </c>
      <c r="K585" t="e">
        <f>VLOOKUP(A585,'Cacao Nacional'!B:D,3,0)</f>
        <v>#N/A</v>
      </c>
      <c r="L585" s="22" t="str">
        <f t="shared" si="57"/>
        <v>Abril</v>
      </c>
      <c r="M585" s="22" t="str">
        <f t="shared" si="58"/>
        <v>2019</v>
      </c>
      <c r="N585" s="22" t="str">
        <f t="shared" si="59"/>
        <v>Abril de 2019</v>
      </c>
    </row>
    <row r="586" spans="1:14" x14ac:dyDescent="0.3">
      <c r="A586" s="1" t="s">
        <v>1750</v>
      </c>
      <c r="B586" s="1" t="str">
        <f t="shared" si="54"/>
        <v>Abril 25 de 2019</v>
      </c>
      <c r="C586" s="1" t="s">
        <v>5265</v>
      </c>
      <c r="D586" s="2">
        <v>124.09</v>
      </c>
      <c r="E586" s="1" t="s">
        <v>5266</v>
      </c>
      <c r="F586" s="3">
        <v>0.29906239896540943</v>
      </c>
      <c r="G586" s="1" t="s">
        <v>430</v>
      </c>
      <c r="H586" s="10">
        <f t="shared" si="55"/>
        <v>2.4818000000000002</v>
      </c>
      <c r="I586" s="8">
        <f>VLOOKUP(B586,'TRM2'!C:D,2,0)</f>
        <v>3213.23</v>
      </c>
      <c r="J586" s="10">
        <f t="shared" si="56"/>
        <v>7974.5942140000006</v>
      </c>
      <c r="K586" t="e">
        <f>VLOOKUP(A586,'Cacao Nacional'!B:D,3,0)</f>
        <v>#N/A</v>
      </c>
      <c r="L586" s="22" t="str">
        <f t="shared" si="57"/>
        <v>Abril</v>
      </c>
      <c r="M586" s="22" t="str">
        <f t="shared" si="58"/>
        <v>2019</v>
      </c>
      <c r="N586" s="22" t="str">
        <f t="shared" si="59"/>
        <v>Abril de 2019</v>
      </c>
    </row>
    <row r="587" spans="1:14" x14ac:dyDescent="0.3">
      <c r="A587" s="1" t="s">
        <v>1751</v>
      </c>
      <c r="B587" s="1" t="str">
        <f t="shared" si="54"/>
        <v>Abril 26 de 2019</v>
      </c>
      <c r="C587" s="1" t="s">
        <v>5265</v>
      </c>
      <c r="D587" s="2">
        <v>124.8</v>
      </c>
      <c r="E587" s="1" t="s">
        <v>5266</v>
      </c>
      <c r="F587" s="3">
        <v>0.57216536384881433</v>
      </c>
      <c r="G587" s="1" t="s">
        <v>430</v>
      </c>
      <c r="H587" s="10">
        <f t="shared" si="55"/>
        <v>2.496</v>
      </c>
      <c r="I587" s="8">
        <f>VLOOKUP(B587,'TRM2'!C:D,2,0)</f>
        <v>3237.98</v>
      </c>
      <c r="J587" s="10">
        <f t="shared" si="56"/>
        <v>8081.9980800000003</v>
      </c>
      <c r="K587" t="e">
        <f>VLOOKUP(A587,'Cacao Nacional'!B:D,3,0)</f>
        <v>#N/A</v>
      </c>
      <c r="L587" s="22" t="str">
        <f t="shared" si="57"/>
        <v>Abril</v>
      </c>
      <c r="M587" s="22" t="str">
        <f t="shared" si="58"/>
        <v>2019</v>
      </c>
      <c r="N587" s="22" t="str">
        <f t="shared" si="59"/>
        <v>Abril de 2019</v>
      </c>
    </row>
    <row r="588" spans="1:14" x14ac:dyDescent="0.3">
      <c r="A588" s="1" t="s">
        <v>297</v>
      </c>
      <c r="B588" s="1" t="str">
        <f t="shared" si="54"/>
        <v>Abril 29 de 2019</v>
      </c>
      <c r="C588" s="1" t="s">
        <v>5265</v>
      </c>
      <c r="D588" s="2">
        <v>123.68</v>
      </c>
      <c r="E588" s="1" t="s">
        <v>5266</v>
      </c>
      <c r="F588" s="3">
        <v>-0.8974358974358897</v>
      </c>
      <c r="G588" s="1" t="s">
        <v>430</v>
      </c>
      <c r="H588" s="10">
        <f t="shared" si="55"/>
        <v>2.4736000000000002</v>
      </c>
      <c r="I588" s="8">
        <f>VLOOKUP(B588,'TRM2'!C:D,2,0)</f>
        <v>3227.79</v>
      </c>
      <c r="J588" s="10">
        <f t="shared" si="56"/>
        <v>7984.2613440000005</v>
      </c>
      <c r="K588">
        <f>VLOOKUP(A588,'Cacao Nacional'!B:D,3,0)</f>
        <v>6232</v>
      </c>
      <c r="L588" s="22" t="str">
        <f t="shared" si="57"/>
        <v>Abril</v>
      </c>
      <c r="M588" s="22" t="str">
        <f t="shared" si="58"/>
        <v>2019</v>
      </c>
      <c r="N588" s="22" t="str">
        <f t="shared" si="59"/>
        <v>Abril de 2019</v>
      </c>
    </row>
    <row r="589" spans="1:14" x14ac:dyDescent="0.3">
      <c r="A589" s="1" t="s">
        <v>1752</v>
      </c>
      <c r="B589" s="1" t="str">
        <f t="shared" si="54"/>
        <v>Abril 30 de 2019</v>
      </c>
      <c r="C589" s="1" t="s">
        <v>5265</v>
      </c>
      <c r="D589" s="2">
        <v>124.3</v>
      </c>
      <c r="E589" s="1" t="s">
        <v>5266</v>
      </c>
      <c r="F589" s="3">
        <v>0.50129366106079432</v>
      </c>
      <c r="G589" s="1" t="s">
        <v>430</v>
      </c>
      <c r="H589" s="10">
        <f t="shared" si="55"/>
        <v>2.4859999999999998</v>
      </c>
      <c r="I589" s="8">
        <f>VLOOKUP(B589,'TRM2'!C:D,2,0)</f>
        <v>3247.72</v>
      </c>
      <c r="J589" s="10">
        <f t="shared" si="56"/>
        <v>8073.8319199999987</v>
      </c>
      <c r="K589" t="e">
        <f>VLOOKUP(A589,'Cacao Nacional'!B:D,3,0)</f>
        <v>#N/A</v>
      </c>
      <c r="L589" s="22" t="str">
        <f t="shared" si="57"/>
        <v>Abril</v>
      </c>
      <c r="M589" s="22" t="str">
        <f t="shared" si="58"/>
        <v>2019</v>
      </c>
      <c r="N589" s="22" t="str">
        <f t="shared" si="59"/>
        <v>Abril de 2019</v>
      </c>
    </row>
    <row r="590" spans="1:14" x14ac:dyDescent="0.3">
      <c r="A590" s="1" t="s">
        <v>5270</v>
      </c>
      <c r="B590" s="1" t="str">
        <f t="shared" si="54"/>
        <v>Mayo 1 de 2019</v>
      </c>
      <c r="C590" s="1" t="s">
        <v>5265</v>
      </c>
      <c r="D590" s="2">
        <v>122.27</v>
      </c>
      <c r="E590" s="1" t="s">
        <v>5266</v>
      </c>
      <c r="F590" s="3">
        <v>-1.6331456154465014</v>
      </c>
      <c r="G590" s="1" t="s">
        <v>430</v>
      </c>
      <c r="H590" s="10">
        <f t="shared" si="55"/>
        <v>2.4453999999999998</v>
      </c>
      <c r="I590" s="8">
        <f>VLOOKUP(B590,'TRM2'!C:D,2,0)</f>
        <v>3233.97</v>
      </c>
      <c r="J590" s="10">
        <f t="shared" si="56"/>
        <v>7908.3502379999991</v>
      </c>
      <c r="K590" t="e">
        <f>VLOOKUP(A590,'Cacao Nacional'!B:D,3,0)</f>
        <v>#N/A</v>
      </c>
      <c r="L590" s="22" t="str">
        <f t="shared" si="57"/>
        <v>Mayo</v>
      </c>
      <c r="M590" s="22" t="str">
        <f t="shared" si="58"/>
        <v>2019</v>
      </c>
      <c r="N590" s="22" t="str">
        <f t="shared" si="59"/>
        <v>Mayo de 2019</v>
      </c>
    </row>
    <row r="591" spans="1:14" x14ac:dyDescent="0.3">
      <c r="A591" s="1" t="s">
        <v>1753</v>
      </c>
      <c r="B591" s="1" t="str">
        <f t="shared" si="54"/>
        <v>Mayo 2 de 2019</v>
      </c>
      <c r="C591" s="1" t="s">
        <v>5265</v>
      </c>
      <c r="D591" s="2">
        <v>122.78</v>
      </c>
      <c r="E591" s="1" t="s">
        <v>5266</v>
      </c>
      <c r="F591" s="3">
        <v>0.41710967530874715</v>
      </c>
      <c r="G591" s="1" t="s">
        <v>430</v>
      </c>
      <c r="H591" s="10">
        <f t="shared" si="55"/>
        <v>2.4556</v>
      </c>
      <c r="I591" s="8">
        <f>VLOOKUP(B591,'TRM2'!C:D,2,0)</f>
        <v>3233.97</v>
      </c>
      <c r="J591" s="10">
        <f t="shared" si="56"/>
        <v>7941.3367319999998</v>
      </c>
      <c r="K591" t="e">
        <f>VLOOKUP(A591,'Cacao Nacional'!B:D,3,0)</f>
        <v>#N/A</v>
      </c>
      <c r="L591" s="22" t="str">
        <f t="shared" si="57"/>
        <v>Mayo</v>
      </c>
      <c r="M591" s="22" t="str">
        <f t="shared" si="58"/>
        <v>2019</v>
      </c>
      <c r="N591" s="22" t="str">
        <f t="shared" si="59"/>
        <v>Mayo de 2019</v>
      </c>
    </row>
    <row r="592" spans="1:14" x14ac:dyDescent="0.3">
      <c r="A592" s="1" t="s">
        <v>1754</v>
      </c>
      <c r="B592" s="1" t="str">
        <f t="shared" si="54"/>
        <v>Mayo 3 de 2019</v>
      </c>
      <c r="C592" s="1" t="s">
        <v>5265</v>
      </c>
      <c r="D592" s="2">
        <v>121.55</v>
      </c>
      <c r="E592" s="1" t="s">
        <v>5266</v>
      </c>
      <c r="F592" s="3">
        <v>-1.0017918227724418</v>
      </c>
      <c r="G592" s="1" t="s">
        <v>430</v>
      </c>
      <c r="H592" s="10">
        <f t="shared" si="55"/>
        <v>2.431</v>
      </c>
      <c r="I592" s="8">
        <f>VLOOKUP(B592,'TRM2'!C:D,2,0)</f>
        <v>3262.17</v>
      </c>
      <c r="J592" s="10">
        <f t="shared" si="56"/>
        <v>7930.3352700000005</v>
      </c>
      <c r="K592" t="e">
        <f>VLOOKUP(A592,'Cacao Nacional'!B:D,3,0)</f>
        <v>#N/A</v>
      </c>
      <c r="L592" s="22" t="str">
        <f t="shared" si="57"/>
        <v>Mayo</v>
      </c>
      <c r="M592" s="22" t="str">
        <f t="shared" si="58"/>
        <v>2019</v>
      </c>
      <c r="N592" s="22" t="str">
        <f t="shared" si="59"/>
        <v>Mayo de 2019</v>
      </c>
    </row>
    <row r="593" spans="1:14" x14ac:dyDescent="0.3">
      <c r="A593" s="1" t="s">
        <v>298</v>
      </c>
      <c r="B593" s="1" t="str">
        <f t="shared" si="54"/>
        <v>Mayo 6 de 2019</v>
      </c>
      <c r="C593" s="1" t="s">
        <v>5265</v>
      </c>
      <c r="D593" s="2">
        <v>121.36</v>
      </c>
      <c r="E593" s="1" t="s">
        <v>5266</v>
      </c>
      <c r="F593" s="3">
        <v>-0.15631427396133091</v>
      </c>
      <c r="G593" s="1" t="s">
        <v>430</v>
      </c>
      <c r="H593" s="10">
        <f t="shared" si="55"/>
        <v>2.4272</v>
      </c>
      <c r="I593" s="8">
        <f>VLOOKUP(B593,'TRM2'!C:D,2,0)</f>
        <v>3240.44</v>
      </c>
      <c r="J593" s="10">
        <f t="shared" si="56"/>
        <v>7865.195968</v>
      </c>
      <c r="K593">
        <f>VLOOKUP(A593,'Cacao Nacional'!B:D,3,0)</f>
        <v>6453.5</v>
      </c>
      <c r="L593" s="22" t="str">
        <f t="shared" si="57"/>
        <v>Mayo</v>
      </c>
      <c r="M593" s="22" t="str">
        <f t="shared" si="58"/>
        <v>2019</v>
      </c>
      <c r="N593" s="22" t="str">
        <f t="shared" si="59"/>
        <v>Mayo de 2019</v>
      </c>
    </row>
    <row r="594" spans="1:14" x14ac:dyDescent="0.3">
      <c r="A594" s="1" t="s">
        <v>1755</v>
      </c>
      <c r="B594" s="1" t="str">
        <f t="shared" si="54"/>
        <v>Mayo 7 de 2019</v>
      </c>
      <c r="C594" s="1" t="s">
        <v>5265</v>
      </c>
      <c r="D594" s="2">
        <v>119.91</v>
      </c>
      <c r="E594" s="1" t="s">
        <v>5266</v>
      </c>
      <c r="F594" s="3">
        <v>-1.1947923533289411</v>
      </c>
      <c r="G594" s="1" t="s">
        <v>430</v>
      </c>
      <c r="H594" s="10">
        <f t="shared" si="55"/>
        <v>2.3982000000000001</v>
      </c>
      <c r="I594" s="8">
        <f>VLOOKUP(B594,'TRM2'!C:D,2,0)</f>
        <v>3254.03</v>
      </c>
      <c r="J594" s="10">
        <f t="shared" si="56"/>
        <v>7803.8147460000009</v>
      </c>
      <c r="K594" t="e">
        <f>VLOOKUP(A594,'Cacao Nacional'!B:D,3,0)</f>
        <v>#N/A</v>
      </c>
      <c r="L594" s="22" t="str">
        <f t="shared" si="57"/>
        <v>Mayo</v>
      </c>
      <c r="M594" s="22" t="str">
        <f t="shared" si="58"/>
        <v>2019</v>
      </c>
      <c r="N594" s="22" t="str">
        <f t="shared" si="59"/>
        <v>Mayo de 2019</v>
      </c>
    </row>
    <row r="595" spans="1:14" x14ac:dyDescent="0.3">
      <c r="A595" s="1" t="s">
        <v>1756</v>
      </c>
      <c r="B595" s="1" t="str">
        <f t="shared" si="54"/>
        <v>Mayo 8 de 2019</v>
      </c>
      <c r="C595" s="1" t="s">
        <v>5265</v>
      </c>
      <c r="D595" s="2">
        <v>119.85</v>
      </c>
      <c r="E595" s="1" t="s">
        <v>5266</v>
      </c>
      <c r="F595" s="3">
        <v>-5.0037528146111482E-2</v>
      </c>
      <c r="G595" s="1" t="s">
        <v>430</v>
      </c>
      <c r="H595" s="10">
        <f t="shared" si="55"/>
        <v>2.3969999999999998</v>
      </c>
      <c r="I595" s="8">
        <f>VLOOKUP(B595,'TRM2'!C:D,2,0)</f>
        <v>3288.81</v>
      </c>
      <c r="J595" s="10">
        <f t="shared" si="56"/>
        <v>7883.2775699999993</v>
      </c>
      <c r="K595" t="e">
        <f>VLOOKUP(A595,'Cacao Nacional'!B:D,3,0)</f>
        <v>#N/A</v>
      </c>
      <c r="L595" s="22" t="str">
        <f t="shared" si="57"/>
        <v>Mayo</v>
      </c>
      <c r="M595" s="22" t="str">
        <f t="shared" si="58"/>
        <v>2019</v>
      </c>
      <c r="N595" s="22" t="str">
        <f t="shared" si="59"/>
        <v>Mayo de 2019</v>
      </c>
    </row>
    <row r="596" spans="1:14" x14ac:dyDescent="0.3">
      <c r="A596" s="1" t="s">
        <v>1757</v>
      </c>
      <c r="B596" s="1" t="str">
        <f t="shared" si="54"/>
        <v>Mayo 9 de 2019</v>
      </c>
      <c r="C596" s="1" t="s">
        <v>5265</v>
      </c>
      <c r="D596" s="2">
        <v>121.94</v>
      </c>
      <c r="E596" s="1" t="s">
        <v>5266</v>
      </c>
      <c r="F596" s="3">
        <v>1.7438464747601197</v>
      </c>
      <c r="G596" s="1" t="s">
        <v>430</v>
      </c>
      <c r="H596" s="10">
        <f t="shared" si="55"/>
        <v>2.4388000000000001</v>
      </c>
      <c r="I596" s="8">
        <f>VLOOKUP(B596,'TRM2'!C:D,2,0)</f>
        <v>3290.12</v>
      </c>
      <c r="J596" s="10">
        <f t="shared" si="56"/>
        <v>8023.9446559999997</v>
      </c>
      <c r="K596" t="e">
        <f>VLOOKUP(A596,'Cacao Nacional'!B:D,3,0)</f>
        <v>#N/A</v>
      </c>
      <c r="L596" s="22" t="str">
        <f t="shared" si="57"/>
        <v>Mayo</v>
      </c>
      <c r="M596" s="22" t="str">
        <f t="shared" si="58"/>
        <v>2019</v>
      </c>
      <c r="N596" s="22" t="str">
        <f t="shared" si="59"/>
        <v>Mayo de 2019</v>
      </c>
    </row>
    <row r="597" spans="1:14" x14ac:dyDescent="0.3">
      <c r="A597" s="1" t="s">
        <v>1758</v>
      </c>
      <c r="B597" s="1" t="str">
        <f t="shared" si="54"/>
        <v>Mayo 10 de 2019</v>
      </c>
      <c r="C597" s="1" t="s">
        <v>5265</v>
      </c>
      <c r="D597" s="2">
        <v>122.07</v>
      </c>
      <c r="E597" s="1" t="s">
        <v>5266</v>
      </c>
      <c r="F597" s="3">
        <v>0.10660980810234169</v>
      </c>
      <c r="G597" s="1" t="s">
        <v>430</v>
      </c>
      <c r="H597" s="10">
        <f t="shared" si="55"/>
        <v>2.4413999999999998</v>
      </c>
      <c r="I597" s="8">
        <f>VLOOKUP(B597,'TRM2'!C:D,2,0)</f>
        <v>3293.62</v>
      </c>
      <c r="J597" s="10">
        <f t="shared" si="56"/>
        <v>8041.0438679999988</v>
      </c>
      <c r="K597" t="e">
        <f>VLOOKUP(A597,'Cacao Nacional'!B:D,3,0)</f>
        <v>#N/A</v>
      </c>
      <c r="L597" s="22" t="str">
        <f t="shared" si="57"/>
        <v>Mayo</v>
      </c>
      <c r="M597" s="22" t="str">
        <f t="shared" si="58"/>
        <v>2019</v>
      </c>
      <c r="N597" s="22" t="str">
        <f t="shared" si="59"/>
        <v>Mayo de 2019</v>
      </c>
    </row>
    <row r="598" spans="1:14" x14ac:dyDescent="0.3">
      <c r="A598" s="1" t="s">
        <v>1759</v>
      </c>
      <c r="B598" s="1" t="str">
        <f t="shared" si="54"/>
        <v>Mayo 13 de 2019</v>
      </c>
      <c r="C598" s="1" t="s">
        <v>5265</v>
      </c>
      <c r="D598" s="2">
        <v>120.78</v>
      </c>
      <c r="E598" s="1" t="s">
        <v>5266</v>
      </c>
      <c r="F598" s="3">
        <v>-1.0567707053329993</v>
      </c>
      <c r="G598" s="1" t="s">
        <v>430</v>
      </c>
      <c r="H598" s="10">
        <f t="shared" si="55"/>
        <v>2.4156</v>
      </c>
      <c r="I598" s="8">
        <f>VLOOKUP(B598,'TRM2'!C:D,2,0)</f>
        <v>3274.3</v>
      </c>
      <c r="J598" s="10">
        <f t="shared" si="56"/>
        <v>7909.3990800000001</v>
      </c>
      <c r="K598">
        <f>VLOOKUP(A598,'Cacao Nacional'!B:D,3,0)</f>
        <v>6491.7</v>
      </c>
      <c r="L598" s="22" t="str">
        <f t="shared" si="57"/>
        <v>Mayo</v>
      </c>
      <c r="M598" s="22" t="str">
        <f t="shared" si="58"/>
        <v>2019</v>
      </c>
      <c r="N598" s="22" t="str">
        <f t="shared" si="59"/>
        <v>Mayo de 2019</v>
      </c>
    </row>
    <row r="599" spans="1:14" x14ac:dyDescent="0.3">
      <c r="A599" s="1" t="s">
        <v>1760</v>
      </c>
      <c r="B599" s="1" t="str">
        <f t="shared" si="54"/>
        <v>Mayo 14 de 2019</v>
      </c>
      <c r="C599" s="1" t="s">
        <v>5265</v>
      </c>
      <c r="D599" s="2">
        <v>122.15</v>
      </c>
      <c r="E599" s="1" t="s">
        <v>5266</v>
      </c>
      <c r="F599" s="3">
        <v>1.1342937572445806</v>
      </c>
      <c r="G599" s="1" t="s">
        <v>430</v>
      </c>
      <c r="H599" s="10">
        <f t="shared" si="55"/>
        <v>2.4430000000000001</v>
      </c>
      <c r="I599" s="8">
        <f>VLOOKUP(B599,'TRM2'!C:D,2,0)</f>
        <v>3299.01</v>
      </c>
      <c r="J599" s="10">
        <f t="shared" si="56"/>
        <v>8059.4814300000007</v>
      </c>
      <c r="K599" t="e">
        <f>VLOOKUP(A599,'Cacao Nacional'!B:D,3,0)</f>
        <v>#N/A</v>
      </c>
      <c r="L599" s="22" t="str">
        <f t="shared" si="57"/>
        <v>Mayo</v>
      </c>
      <c r="M599" s="22" t="str">
        <f t="shared" si="58"/>
        <v>2019</v>
      </c>
      <c r="N599" s="22" t="str">
        <f t="shared" si="59"/>
        <v>Mayo de 2019</v>
      </c>
    </row>
    <row r="600" spans="1:14" x14ac:dyDescent="0.3">
      <c r="A600" s="1" t="s">
        <v>1761</v>
      </c>
      <c r="B600" s="1" t="str">
        <f t="shared" si="54"/>
        <v>Mayo 15 de 2019</v>
      </c>
      <c r="C600" s="1" t="s">
        <v>5265</v>
      </c>
      <c r="D600" s="2">
        <v>122.46</v>
      </c>
      <c r="E600" s="1" t="s">
        <v>5266</v>
      </c>
      <c r="F600" s="3">
        <v>0.25378632828488584</v>
      </c>
      <c r="G600" s="1" t="s">
        <v>430</v>
      </c>
      <c r="H600" s="10">
        <f t="shared" si="55"/>
        <v>2.4491999999999998</v>
      </c>
      <c r="I600" s="8">
        <f>VLOOKUP(B600,'TRM2'!C:D,2,0)</f>
        <v>3285.14</v>
      </c>
      <c r="J600" s="10">
        <f t="shared" si="56"/>
        <v>8045.9648879999995</v>
      </c>
      <c r="K600" t="e">
        <f>VLOOKUP(A600,'Cacao Nacional'!B:D,3,0)</f>
        <v>#N/A</v>
      </c>
      <c r="L600" s="22" t="str">
        <f t="shared" si="57"/>
        <v>Mayo</v>
      </c>
      <c r="M600" s="22" t="str">
        <f t="shared" si="58"/>
        <v>2019</v>
      </c>
      <c r="N600" s="22" t="str">
        <f t="shared" si="59"/>
        <v>Mayo de 2019</v>
      </c>
    </row>
    <row r="601" spans="1:14" x14ac:dyDescent="0.3">
      <c r="A601" s="1" t="s">
        <v>1762</v>
      </c>
      <c r="B601" s="1" t="str">
        <f t="shared" si="54"/>
        <v>Mayo 16 de 2019</v>
      </c>
      <c r="C601" s="1" t="s">
        <v>5265</v>
      </c>
      <c r="D601" s="2">
        <v>122.88</v>
      </c>
      <c r="E601" s="1" t="s">
        <v>5266</v>
      </c>
      <c r="F601" s="3">
        <v>0.34296913277805141</v>
      </c>
      <c r="G601" s="1" t="s">
        <v>430</v>
      </c>
      <c r="H601" s="10">
        <f t="shared" si="55"/>
        <v>2.4575999999999998</v>
      </c>
      <c r="I601" s="8">
        <f>VLOOKUP(B601,'TRM2'!C:D,2,0)</f>
        <v>3295.51</v>
      </c>
      <c r="J601" s="10">
        <f t="shared" si="56"/>
        <v>8099.045376</v>
      </c>
      <c r="K601" t="e">
        <f>VLOOKUP(A601,'Cacao Nacional'!B:D,3,0)</f>
        <v>#N/A</v>
      </c>
      <c r="L601" s="22" t="str">
        <f t="shared" si="57"/>
        <v>Mayo</v>
      </c>
      <c r="M601" s="22" t="str">
        <f t="shared" si="58"/>
        <v>2019</v>
      </c>
      <c r="N601" s="22" t="str">
        <f t="shared" si="59"/>
        <v>Mayo de 2019</v>
      </c>
    </row>
    <row r="602" spans="1:14" x14ac:dyDescent="0.3">
      <c r="A602" s="1" t="s">
        <v>1763</v>
      </c>
      <c r="B602" s="1" t="str">
        <f t="shared" si="54"/>
        <v>Mayo 17 de 2019</v>
      </c>
      <c r="C602" s="1" t="s">
        <v>5265</v>
      </c>
      <c r="D602" s="2">
        <v>120.21</v>
      </c>
      <c r="E602" s="1" t="s">
        <v>5266</v>
      </c>
      <c r="F602" s="3">
        <v>-2.1728515625000013</v>
      </c>
      <c r="G602" s="1" t="s">
        <v>430</v>
      </c>
      <c r="H602" s="10">
        <f t="shared" si="55"/>
        <v>2.4041999999999999</v>
      </c>
      <c r="I602" s="8">
        <f>VLOOKUP(B602,'TRM2'!C:D,2,0)</f>
        <v>3290.27</v>
      </c>
      <c r="J602" s="10">
        <f t="shared" si="56"/>
        <v>7910.4671339999995</v>
      </c>
      <c r="K602" t="e">
        <f>VLOOKUP(A602,'Cacao Nacional'!B:D,3,0)</f>
        <v>#N/A</v>
      </c>
      <c r="L602" s="22" t="str">
        <f t="shared" si="57"/>
        <v>Mayo</v>
      </c>
      <c r="M602" s="22" t="str">
        <f t="shared" si="58"/>
        <v>2019</v>
      </c>
      <c r="N602" s="22" t="str">
        <f t="shared" si="59"/>
        <v>Mayo de 2019</v>
      </c>
    </row>
    <row r="603" spans="1:14" x14ac:dyDescent="0.3">
      <c r="A603" s="1" t="s">
        <v>1764</v>
      </c>
      <c r="B603" s="1" t="str">
        <f t="shared" si="54"/>
        <v>Mayo 20 de 2019</v>
      </c>
      <c r="C603" s="1" t="s">
        <v>5265</v>
      </c>
      <c r="D603" s="2">
        <v>121.38</v>
      </c>
      <c r="E603" s="1" t="s">
        <v>5266</v>
      </c>
      <c r="F603" s="3">
        <v>0.97329673072123934</v>
      </c>
      <c r="G603" s="1" t="s">
        <v>430</v>
      </c>
      <c r="H603" s="10">
        <f t="shared" si="55"/>
        <v>2.4276</v>
      </c>
      <c r="I603" s="8">
        <f>VLOOKUP(B603,'TRM2'!C:D,2,0)</f>
        <v>3313.72</v>
      </c>
      <c r="J603" s="10">
        <f t="shared" si="56"/>
        <v>8044.3866719999996</v>
      </c>
      <c r="K603">
        <f>VLOOKUP(A603,'Cacao Nacional'!B:D,3,0)</f>
        <v>6584</v>
      </c>
      <c r="L603" s="22" t="str">
        <f t="shared" si="57"/>
        <v>Mayo</v>
      </c>
      <c r="M603" s="22" t="str">
        <f t="shared" si="58"/>
        <v>2019</v>
      </c>
      <c r="N603" s="22" t="str">
        <f t="shared" si="59"/>
        <v>Mayo de 2019</v>
      </c>
    </row>
    <row r="604" spans="1:14" x14ac:dyDescent="0.3">
      <c r="A604" s="1" t="s">
        <v>1765</v>
      </c>
      <c r="B604" s="1" t="str">
        <f t="shared" si="54"/>
        <v>Mayo 21 de 2019</v>
      </c>
      <c r="C604" s="1" t="s">
        <v>5265</v>
      </c>
      <c r="D604" s="2">
        <v>124.83</v>
      </c>
      <c r="E604" s="1" t="s">
        <v>5266</v>
      </c>
      <c r="F604" s="3">
        <v>2.8423133959466163</v>
      </c>
      <c r="G604" s="1" t="s">
        <v>430</v>
      </c>
      <c r="H604" s="10">
        <f t="shared" si="55"/>
        <v>2.4965999999999999</v>
      </c>
      <c r="I604" s="8">
        <f>VLOOKUP(B604,'TRM2'!C:D,2,0)</f>
        <v>3342.21</v>
      </c>
      <c r="J604" s="10">
        <f t="shared" si="56"/>
        <v>8344.1614859999991</v>
      </c>
      <c r="K604" t="e">
        <f>VLOOKUP(A604,'Cacao Nacional'!B:D,3,0)</f>
        <v>#N/A</v>
      </c>
      <c r="L604" s="22" t="str">
        <f t="shared" si="57"/>
        <v>Mayo</v>
      </c>
      <c r="M604" s="22" t="str">
        <f t="shared" si="58"/>
        <v>2019</v>
      </c>
      <c r="N604" s="22" t="str">
        <f t="shared" si="59"/>
        <v>Mayo de 2019</v>
      </c>
    </row>
    <row r="605" spans="1:14" x14ac:dyDescent="0.3">
      <c r="A605" s="1" t="s">
        <v>1766</v>
      </c>
      <c r="B605" s="1" t="str">
        <f t="shared" si="54"/>
        <v>Mayo 22 de 2019</v>
      </c>
      <c r="C605" s="1" t="s">
        <v>5265</v>
      </c>
      <c r="D605" s="2">
        <v>123.77</v>
      </c>
      <c r="E605" s="1" t="s">
        <v>5266</v>
      </c>
      <c r="F605" s="3">
        <v>-0.8491548505968135</v>
      </c>
      <c r="G605" s="1" t="s">
        <v>430</v>
      </c>
      <c r="H605" s="10">
        <f t="shared" si="55"/>
        <v>2.4754</v>
      </c>
      <c r="I605" s="8">
        <f>VLOOKUP(B605,'TRM2'!C:D,2,0)</f>
        <v>3344.45</v>
      </c>
      <c r="J605" s="10">
        <f t="shared" si="56"/>
        <v>8278.8515299999999</v>
      </c>
      <c r="K605" t="e">
        <f>VLOOKUP(A605,'Cacao Nacional'!B:D,3,0)</f>
        <v>#N/A</v>
      </c>
      <c r="L605" s="22" t="str">
        <f t="shared" si="57"/>
        <v>Mayo</v>
      </c>
      <c r="M605" s="22" t="str">
        <f t="shared" si="58"/>
        <v>2019</v>
      </c>
      <c r="N605" s="22" t="str">
        <f t="shared" si="59"/>
        <v>Mayo de 2019</v>
      </c>
    </row>
    <row r="606" spans="1:14" x14ac:dyDescent="0.3">
      <c r="A606" s="1" t="s">
        <v>1767</v>
      </c>
      <c r="B606" s="1" t="str">
        <f t="shared" si="54"/>
        <v>Mayo 23 de 2019</v>
      </c>
      <c r="C606" s="1" t="s">
        <v>5265</v>
      </c>
      <c r="D606" s="2">
        <v>125.26</v>
      </c>
      <c r="E606" s="1" t="s">
        <v>5266</v>
      </c>
      <c r="F606" s="3">
        <v>1.2038458430960728</v>
      </c>
      <c r="G606" s="1" t="s">
        <v>430</v>
      </c>
      <c r="H606" s="10">
        <f t="shared" si="55"/>
        <v>2.5052000000000003</v>
      </c>
      <c r="I606" s="8">
        <f>VLOOKUP(B606,'TRM2'!C:D,2,0)</f>
        <v>3340.96</v>
      </c>
      <c r="J606" s="10">
        <f t="shared" si="56"/>
        <v>8369.772992000002</v>
      </c>
      <c r="K606" t="e">
        <f>VLOOKUP(A606,'Cacao Nacional'!B:D,3,0)</f>
        <v>#N/A</v>
      </c>
      <c r="L606" s="22" t="str">
        <f t="shared" si="57"/>
        <v>Mayo</v>
      </c>
      <c r="M606" s="22" t="str">
        <f t="shared" si="58"/>
        <v>2019</v>
      </c>
      <c r="N606" s="22" t="str">
        <f t="shared" si="59"/>
        <v>Mayo de 2019</v>
      </c>
    </row>
    <row r="607" spans="1:14" x14ac:dyDescent="0.3">
      <c r="A607" s="1" t="s">
        <v>1768</v>
      </c>
      <c r="B607" s="1" t="str">
        <f t="shared" si="54"/>
        <v>Mayo 24 de 2019</v>
      </c>
      <c r="C607" s="1" t="s">
        <v>5265</v>
      </c>
      <c r="D607" s="2">
        <v>125.15</v>
      </c>
      <c r="E607" s="1" t="s">
        <v>5266</v>
      </c>
      <c r="F607" s="3">
        <v>-8.7817339932939026E-2</v>
      </c>
      <c r="G607" s="1" t="s">
        <v>430</v>
      </c>
      <c r="H607" s="10">
        <f t="shared" si="55"/>
        <v>2.5030000000000001</v>
      </c>
      <c r="I607" s="8">
        <f>VLOOKUP(B607,'TRM2'!C:D,2,0)</f>
        <v>3368.76</v>
      </c>
      <c r="J607" s="10">
        <f t="shared" si="56"/>
        <v>8432.0062800000014</v>
      </c>
      <c r="K607" t="e">
        <f>VLOOKUP(A607,'Cacao Nacional'!B:D,3,0)</f>
        <v>#N/A</v>
      </c>
      <c r="L607" s="22" t="str">
        <f t="shared" si="57"/>
        <v>Mayo</v>
      </c>
      <c r="M607" s="22" t="str">
        <f t="shared" si="58"/>
        <v>2019</v>
      </c>
      <c r="N607" s="22" t="str">
        <f t="shared" si="59"/>
        <v>Mayo de 2019</v>
      </c>
    </row>
    <row r="608" spans="1:14" x14ac:dyDescent="0.3">
      <c r="A608" s="1" t="s">
        <v>1769</v>
      </c>
      <c r="B608" s="1" t="str">
        <f t="shared" si="54"/>
        <v>Mayo 27 de 2019</v>
      </c>
      <c r="C608" s="1" t="s">
        <v>5265</v>
      </c>
      <c r="D608" s="2">
        <v>125.26</v>
      </c>
      <c r="E608" s="1" t="s">
        <v>5266</v>
      </c>
      <c r="F608" s="3">
        <v>8.7894526568117803E-2</v>
      </c>
      <c r="G608" s="1" t="s">
        <v>430</v>
      </c>
      <c r="H608" s="10">
        <f t="shared" si="55"/>
        <v>2.5052000000000003</v>
      </c>
      <c r="I608" s="8">
        <f>VLOOKUP(B608,'TRM2'!C:D,2,0)</f>
        <v>3358.84</v>
      </c>
      <c r="J608" s="10">
        <f t="shared" si="56"/>
        <v>8414.5659680000008</v>
      </c>
      <c r="K608">
        <f>VLOOKUP(A608,'Cacao Nacional'!B:D,3,0)</f>
        <v>6918.5</v>
      </c>
      <c r="L608" s="22" t="str">
        <f t="shared" si="57"/>
        <v>Mayo</v>
      </c>
      <c r="M608" s="22" t="str">
        <f t="shared" si="58"/>
        <v>2019</v>
      </c>
      <c r="N608" s="22" t="str">
        <f t="shared" si="59"/>
        <v>Mayo de 2019</v>
      </c>
    </row>
    <row r="609" spans="1:14" x14ac:dyDescent="0.3">
      <c r="A609" s="1" t="s">
        <v>1770</v>
      </c>
      <c r="B609" s="1" t="str">
        <f t="shared" si="54"/>
        <v>Mayo 28 de 2019</v>
      </c>
      <c r="C609" s="1" t="s">
        <v>5265</v>
      </c>
      <c r="D609" s="2">
        <v>128.85</v>
      </c>
      <c r="E609" s="1" t="s">
        <v>5266</v>
      </c>
      <c r="F609" s="3">
        <v>2.8660386396295618</v>
      </c>
      <c r="G609" s="1" t="s">
        <v>430</v>
      </c>
      <c r="H609" s="10">
        <f t="shared" si="55"/>
        <v>2.577</v>
      </c>
      <c r="I609" s="8">
        <f>VLOOKUP(B609,'TRM2'!C:D,2,0)</f>
        <v>3358.84</v>
      </c>
      <c r="J609" s="10">
        <f t="shared" si="56"/>
        <v>8655.7306800000006</v>
      </c>
      <c r="K609" t="e">
        <f>VLOOKUP(A609,'Cacao Nacional'!B:D,3,0)</f>
        <v>#N/A</v>
      </c>
      <c r="L609" s="22" t="str">
        <f t="shared" si="57"/>
        <v>Mayo</v>
      </c>
      <c r="M609" s="22" t="str">
        <f t="shared" si="58"/>
        <v>2019</v>
      </c>
      <c r="N609" s="22" t="str">
        <f t="shared" si="59"/>
        <v>Mayo de 2019</v>
      </c>
    </row>
    <row r="610" spans="1:14" x14ac:dyDescent="0.3">
      <c r="A610" s="1" t="s">
        <v>1771</v>
      </c>
      <c r="B610" s="1" t="str">
        <f t="shared" si="54"/>
        <v>Mayo 29 de 2019</v>
      </c>
      <c r="C610" s="1" t="s">
        <v>5265</v>
      </c>
      <c r="D610" s="2">
        <v>133.08000000000001</v>
      </c>
      <c r="E610" s="1" t="s">
        <v>5266</v>
      </c>
      <c r="F610" s="3">
        <v>3.2828870779976858</v>
      </c>
      <c r="G610" s="1" t="s">
        <v>430</v>
      </c>
      <c r="H610" s="10">
        <f t="shared" si="55"/>
        <v>2.6616000000000004</v>
      </c>
      <c r="I610" s="8">
        <f>VLOOKUP(B610,'TRM2'!C:D,2,0)</f>
        <v>3362.48</v>
      </c>
      <c r="J610" s="10">
        <f t="shared" si="56"/>
        <v>8949.5767680000008</v>
      </c>
      <c r="K610" t="e">
        <f>VLOOKUP(A610,'Cacao Nacional'!B:D,3,0)</f>
        <v>#N/A</v>
      </c>
      <c r="L610" s="22" t="str">
        <f t="shared" si="57"/>
        <v>Mayo</v>
      </c>
      <c r="M610" s="22" t="str">
        <f t="shared" si="58"/>
        <v>2019</v>
      </c>
      <c r="N610" s="22" t="str">
        <f t="shared" si="59"/>
        <v>Mayo de 2019</v>
      </c>
    </row>
    <row r="611" spans="1:14" x14ac:dyDescent="0.3">
      <c r="A611" s="1" t="s">
        <v>1772</v>
      </c>
      <c r="B611" s="1" t="str">
        <f t="shared" si="54"/>
        <v>Mayo 30 de 2019</v>
      </c>
      <c r="C611" s="1" t="s">
        <v>5265</v>
      </c>
      <c r="D611" s="2">
        <v>135.83000000000001</v>
      </c>
      <c r="E611" s="1" t="s">
        <v>5266</v>
      </c>
      <c r="F611" s="3">
        <v>2.066426209798617</v>
      </c>
      <c r="G611" s="1" t="s">
        <v>430</v>
      </c>
      <c r="H611" s="10">
        <f t="shared" si="55"/>
        <v>2.7166000000000001</v>
      </c>
      <c r="I611" s="8">
        <f>VLOOKUP(B611,'TRM2'!C:D,2,0)</f>
        <v>3375.29</v>
      </c>
      <c r="J611" s="10">
        <f t="shared" si="56"/>
        <v>9169.3128140000008</v>
      </c>
      <c r="K611" t="e">
        <f>VLOOKUP(A611,'Cacao Nacional'!B:D,3,0)</f>
        <v>#N/A</v>
      </c>
      <c r="L611" s="22" t="str">
        <f t="shared" si="57"/>
        <v>Mayo</v>
      </c>
      <c r="M611" s="22" t="str">
        <f t="shared" si="58"/>
        <v>2019</v>
      </c>
      <c r="N611" s="22" t="str">
        <f t="shared" si="59"/>
        <v>Mayo de 2019</v>
      </c>
    </row>
    <row r="612" spans="1:14" x14ac:dyDescent="0.3">
      <c r="A612" s="1" t="s">
        <v>1773</v>
      </c>
      <c r="B612" s="1" t="str">
        <f t="shared" si="54"/>
        <v>Mayo 31 de 2019</v>
      </c>
      <c r="C612" s="1" t="s">
        <v>5265</v>
      </c>
      <c r="D612" s="2">
        <v>137.55000000000001</v>
      </c>
      <c r="E612" s="1" t="s">
        <v>5266</v>
      </c>
      <c r="F612" s="3">
        <v>1.2662887432820429</v>
      </c>
      <c r="G612" s="1" t="s">
        <v>430</v>
      </c>
      <c r="H612" s="10">
        <f t="shared" si="55"/>
        <v>2.7510000000000003</v>
      </c>
      <c r="I612" s="8">
        <f>VLOOKUP(B612,'TRM2'!C:D,2,0)</f>
        <v>3357.82</v>
      </c>
      <c r="J612" s="10">
        <f t="shared" si="56"/>
        <v>9237.3628200000021</v>
      </c>
      <c r="K612" t="e">
        <f>VLOOKUP(A612,'Cacao Nacional'!B:D,3,0)</f>
        <v>#N/A</v>
      </c>
      <c r="L612" s="22" t="str">
        <f t="shared" si="57"/>
        <v>Mayo</v>
      </c>
      <c r="M612" s="22" t="str">
        <f t="shared" si="58"/>
        <v>2019</v>
      </c>
      <c r="N612" s="22" t="str">
        <f t="shared" si="59"/>
        <v>Mayo de 2019</v>
      </c>
    </row>
    <row r="613" spans="1:14" x14ac:dyDescent="0.3">
      <c r="A613" s="1" t="s">
        <v>1774</v>
      </c>
      <c r="B613" s="1" t="str">
        <f t="shared" si="54"/>
        <v>Junio 3 de 2019</v>
      </c>
      <c r="C613" s="1" t="s">
        <v>5265</v>
      </c>
      <c r="D613" s="2">
        <v>137.52000000000001</v>
      </c>
      <c r="E613" s="1" t="s">
        <v>5266</v>
      </c>
      <c r="F613" s="3">
        <v>-2.1810250817885228E-2</v>
      </c>
      <c r="G613" s="1" t="s">
        <v>430</v>
      </c>
      <c r="H613" s="10">
        <f t="shared" si="55"/>
        <v>2.7504000000000004</v>
      </c>
      <c r="I613" s="8">
        <f>VLOOKUP(B613,'TRM2'!C:D,2,0)</f>
        <v>3377.16</v>
      </c>
      <c r="J613" s="10">
        <f t="shared" si="56"/>
        <v>9288.5408640000005</v>
      </c>
      <c r="K613">
        <f>VLOOKUP(A613,'Cacao Nacional'!B:D,3,0)</f>
        <v>6990</v>
      </c>
      <c r="L613" s="22" t="str">
        <f t="shared" si="57"/>
        <v>Junio</v>
      </c>
      <c r="M613" s="22" t="str">
        <f t="shared" si="58"/>
        <v>2019</v>
      </c>
      <c r="N613" s="22" t="str">
        <f t="shared" si="59"/>
        <v>Junio de 2019</v>
      </c>
    </row>
    <row r="614" spans="1:14" x14ac:dyDescent="0.3">
      <c r="A614" s="1" t="s">
        <v>1775</v>
      </c>
      <c r="B614" s="1" t="str">
        <f t="shared" si="54"/>
        <v>Junio 4 de 2019</v>
      </c>
      <c r="C614" s="1" t="s">
        <v>5265</v>
      </c>
      <c r="D614" s="2">
        <v>138.28</v>
      </c>
      <c r="E614" s="1" t="s">
        <v>5266</v>
      </c>
      <c r="F614" s="3">
        <v>0.55264688772541515</v>
      </c>
      <c r="G614" s="1" t="s">
        <v>430</v>
      </c>
      <c r="H614" s="10">
        <f t="shared" si="55"/>
        <v>2.7656000000000001</v>
      </c>
      <c r="I614" s="8">
        <f>VLOOKUP(B614,'TRM2'!C:D,2,0)</f>
        <v>3377.16</v>
      </c>
      <c r="J614" s="10">
        <f t="shared" si="56"/>
        <v>9339.8736960000006</v>
      </c>
      <c r="K614" t="e">
        <f>VLOOKUP(A614,'Cacao Nacional'!B:D,3,0)</f>
        <v>#N/A</v>
      </c>
      <c r="L614" s="22" t="str">
        <f t="shared" si="57"/>
        <v>Junio</v>
      </c>
      <c r="M614" s="22" t="str">
        <f t="shared" si="58"/>
        <v>2019</v>
      </c>
      <c r="N614" s="22" t="str">
        <f t="shared" si="59"/>
        <v>Junio de 2019</v>
      </c>
    </row>
    <row r="615" spans="1:14" x14ac:dyDescent="0.3">
      <c r="A615" s="1" t="s">
        <v>1776</v>
      </c>
      <c r="B615" s="1" t="str">
        <f t="shared" si="54"/>
        <v>Junio 5 de 2019</v>
      </c>
      <c r="C615" s="1" t="s">
        <v>5265</v>
      </c>
      <c r="D615" s="2">
        <v>133.12</v>
      </c>
      <c r="E615" s="1" t="s">
        <v>5266</v>
      </c>
      <c r="F615" s="3">
        <v>-3.7315591553369951</v>
      </c>
      <c r="G615" s="1" t="s">
        <v>430</v>
      </c>
      <c r="H615" s="10">
        <f t="shared" si="55"/>
        <v>2.6623999999999999</v>
      </c>
      <c r="I615" s="8">
        <f>VLOOKUP(B615,'TRM2'!C:D,2,0)</f>
        <v>3306.37</v>
      </c>
      <c r="J615" s="10">
        <f t="shared" si="56"/>
        <v>8802.8794879999987</v>
      </c>
      <c r="K615" t="e">
        <f>VLOOKUP(A615,'Cacao Nacional'!B:D,3,0)</f>
        <v>#N/A</v>
      </c>
      <c r="L615" s="22" t="str">
        <f t="shared" si="57"/>
        <v>Junio</v>
      </c>
      <c r="M615" s="22" t="str">
        <f t="shared" si="58"/>
        <v>2019</v>
      </c>
      <c r="N615" s="22" t="str">
        <f t="shared" si="59"/>
        <v>Junio de 2019</v>
      </c>
    </row>
    <row r="616" spans="1:14" x14ac:dyDescent="0.3">
      <c r="A616" s="1" t="s">
        <v>1777</v>
      </c>
      <c r="B616" s="1" t="str">
        <f t="shared" si="54"/>
        <v>Junio 6 de 2019</v>
      </c>
      <c r="C616" s="1" t="s">
        <v>5265</v>
      </c>
      <c r="D616" s="2">
        <v>134.19</v>
      </c>
      <c r="E616" s="1" t="s">
        <v>5266</v>
      </c>
      <c r="F616" s="3">
        <v>0.8037860576923026</v>
      </c>
      <c r="G616" s="1" t="s">
        <v>430</v>
      </c>
      <c r="H616" s="10">
        <f t="shared" si="55"/>
        <v>2.6837999999999997</v>
      </c>
      <c r="I616" s="8">
        <f>VLOOKUP(B616,'TRM2'!C:D,2,0)</f>
        <v>3296.87</v>
      </c>
      <c r="J616" s="10">
        <f t="shared" si="56"/>
        <v>8848.1397059999981</v>
      </c>
      <c r="K616" t="e">
        <f>VLOOKUP(A616,'Cacao Nacional'!B:D,3,0)</f>
        <v>#N/A</v>
      </c>
      <c r="L616" s="22" t="str">
        <f t="shared" si="57"/>
        <v>Junio</v>
      </c>
      <c r="M616" s="22" t="str">
        <f t="shared" si="58"/>
        <v>2019</v>
      </c>
      <c r="N616" s="22" t="str">
        <f t="shared" si="59"/>
        <v>Junio de 2019</v>
      </c>
    </row>
    <row r="617" spans="1:14" x14ac:dyDescent="0.3">
      <c r="A617" s="1" t="s">
        <v>1778</v>
      </c>
      <c r="B617" s="1" t="str">
        <f t="shared" si="54"/>
        <v>Junio 7 de 2019</v>
      </c>
      <c r="C617" s="1" t="s">
        <v>5265</v>
      </c>
      <c r="D617" s="2">
        <v>134.44</v>
      </c>
      <c r="E617" s="1" t="s">
        <v>5266</v>
      </c>
      <c r="F617" s="3">
        <v>0.18630300320441165</v>
      </c>
      <c r="G617" s="1" t="s">
        <v>430</v>
      </c>
      <c r="H617" s="10">
        <f t="shared" si="55"/>
        <v>2.6888000000000001</v>
      </c>
      <c r="I617" s="8">
        <f>VLOOKUP(B617,'TRM2'!C:D,2,0)</f>
        <v>3288.69</v>
      </c>
      <c r="J617" s="10">
        <f t="shared" si="56"/>
        <v>8842.6296720000009</v>
      </c>
      <c r="K617" t="e">
        <f>VLOOKUP(A617,'Cacao Nacional'!B:D,3,0)</f>
        <v>#N/A</v>
      </c>
      <c r="L617" s="22" t="str">
        <f t="shared" si="57"/>
        <v>Junio</v>
      </c>
      <c r="M617" s="22" t="str">
        <f t="shared" si="58"/>
        <v>2019</v>
      </c>
      <c r="N617" s="22" t="str">
        <f t="shared" si="59"/>
        <v>Junio de 2019</v>
      </c>
    </row>
    <row r="618" spans="1:14" x14ac:dyDescent="0.3">
      <c r="A618" s="1" t="s">
        <v>1779</v>
      </c>
      <c r="B618" s="1" t="str">
        <f t="shared" si="54"/>
        <v>Junio 10 de 2019</v>
      </c>
      <c r="C618" s="1" t="s">
        <v>5265</v>
      </c>
      <c r="D618" s="2">
        <v>131.80000000000001</v>
      </c>
      <c r="E618" s="1" t="s">
        <v>5266</v>
      </c>
      <c r="F618" s="3">
        <v>-1.9637012793811266</v>
      </c>
      <c r="G618" s="1" t="s">
        <v>430</v>
      </c>
      <c r="H618" s="10">
        <f t="shared" si="55"/>
        <v>2.6360000000000001</v>
      </c>
      <c r="I618" s="8">
        <f>VLOOKUP(B618,'TRM2'!C:D,2,0)</f>
        <v>3274.72</v>
      </c>
      <c r="J618" s="10">
        <f t="shared" si="56"/>
        <v>8632.1619200000005</v>
      </c>
      <c r="K618">
        <f>VLOOKUP(A618,'Cacao Nacional'!B:D,3,0)</f>
        <v>6880.5</v>
      </c>
      <c r="L618" s="22" t="str">
        <f t="shared" si="57"/>
        <v>Junio</v>
      </c>
      <c r="M618" s="22" t="str">
        <f t="shared" si="58"/>
        <v>2019</v>
      </c>
      <c r="N618" s="22" t="str">
        <f t="shared" si="59"/>
        <v>Junio de 2019</v>
      </c>
    </row>
    <row r="619" spans="1:14" x14ac:dyDescent="0.3">
      <c r="A619" s="1" t="s">
        <v>1780</v>
      </c>
      <c r="B619" s="1" t="str">
        <f t="shared" si="54"/>
        <v>Junio 11 de 2019</v>
      </c>
      <c r="C619" s="1" t="s">
        <v>5265</v>
      </c>
      <c r="D619" s="2">
        <v>130.80000000000001</v>
      </c>
      <c r="E619" s="1" t="s">
        <v>5266</v>
      </c>
      <c r="F619" s="3">
        <v>-0.75872534142640358</v>
      </c>
      <c r="G619" s="1" t="s">
        <v>430</v>
      </c>
      <c r="H619" s="10">
        <f t="shared" si="55"/>
        <v>2.6160000000000001</v>
      </c>
      <c r="I619" s="8">
        <f>VLOOKUP(B619,'TRM2'!C:D,2,0)</f>
        <v>3257.06</v>
      </c>
      <c r="J619" s="10">
        <f t="shared" si="56"/>
        <v>8520.4689600000002</v>
      </c>
      <c r="K619" t="e">
        <f>VLOOKUP(A619,'Cacao Nacional'!B:D,3,0)</f>
        <v>#N/A</v>
      </c>
      <c r="L619" s="22" t="str">
        <f t="shared" si="57"/>
        <v>Junio</v>
      </c>
      <c r="M619" s="22" t="str">
        <f t="shared" si="58"/>
        <v>2019</v>
      </c>
      <c r="N619" s="22" t="str">
        <f t="shared" si="59"/>
        <v>Junio de 2019</v>
      </c>
    </row>
    <row r="620" spans="1:14" x14ac:dyDescent="0.3">
      <c r="A620" s="1" t="s">
        <v>1781</v>
      </c>
      <c r="B620" s="1" t="str">
        <f t="shared" si="54"/>
        <v>Junio 12 de 2019</v>
      </c>
      <c r="C620" s="1" t="s">
        <v>5265</v>
      </c>
      <c r="D620" s="2">
        <v>132.25</v>
      </c>
      <c r="E620" s="1" t="s">
        <v>5266</v>
      </c>
      <c r="F620" s="3">
        <v>1.1085626911314896</v>
      </c>
      <c r="G620" s="1" t="s">
        <v>430</v>
      </c>
      <c r="H620" s="10">
        <f t="shared" si="55"/>
        <v>2.645</v>
      </c>
      <c r="I620" s="8">
        <f>VLOOKUP(B620,'TRM2'!C:D,2,0)</f>
        <v>3249.56</v>
      </c>
      <c r="J620" s="10">
        <f t="shared" si="56"/>
        <v>8595.0861999999997</v>
      </c>
      <c r="K620" t="e">
        <f>VLOOKUP(A620,'Cacao Nacional'!B:D,3,0)</f>
        <v>#N/A</v>
      </c>
      <c r="L620" s="22" t="str">
        <f t="shared" si="57"/>
        <v>Junio</v>
      </c>
      <c r="M620" s="22" t="str">
        <f t="shared" si="58"/>
        <v>2019</v>
      </c>
      <c r="N620" s="22" t="str">
        <f t="shared" si="59"/>
        <v>Junio de 2019</v>
      </c>
    </row>
    <row r="621" spans="1:14" x14ac:dyDescent="0.3">
      <c r="A621" s="1" t="s">
        <v>1782</v>
      </c>
      <c r="B621" s="1" t="str">
        <f t="shared" si="54"/>
        <v>Junio 13 de 2019</v>
      </c>
      <c r="C621" s="1" t="s">
        <v>5265</v>
      </c>
      <c r="D621" s="2">
        <v>130.63999999999999</v>
      </c>
      <c r="E621" s="1" t="s">
        <v>5266</v>
      </c>
      <c r="F621" s="3">
        <v>-1.2173913043478364</v>
      </c>
      <c r="G621" s="1" t="s">
        <v>430</v>
      </c>
      <c r="H621" s="10">
        <f t="shared" si="55"/>
        <v>2.6127999999999996</v>
      </c>
      <c r="I621" s="8">
        <f>VLOOKUP(B621,'TRM2'!C:D,2,0)</f>
        <v>3264.47</v>
      </c>
      <c r="J621" s="10">
        <f t="shared" si="56"/>
        <v>8529.4072159999978</v>
      </c>
      <c r="K621" t="e">
        <f>VLOOKUP(A621,'Cacao Nacional'!B:D,3,0)</f>
        <v>#N/A</v>
      </c>
      <c r="L621" s="22" t="str">
        <f t="shared" si="57"/>
        <v>Junio</v>
      </c>
      <c r="M621" s="22" t="str">
        <f t="shared" si="58"/>
        <v>2019</v>
      </c>
      <c r="N621" s="22" t="str">
        <f t="shared" si="59"/>
        <v>Junio de 2019</v>
      </c>
    </row>
    <row r="622" spans="1:14" x14ac:dyDescent="0.3">
      <c r="A622" s="1" t="s">
        <v>1783</v>
      </c>
      <c r="B622" s="1" t="str">
        <f t="shared" si="54"/>
        <v>Junio 14 de 2019</v>
      </c>
      <c r="C622" s="1" t="s">
        <v>5265</v>
      </c>
      <c r="D622" s="2">
        <v>129.09</v>
      </c>
      <c r="E622" s="1" t="s">
        <v>5266</v>
      </c>
      <c r="F622" s="3">
        <v>-1.1864666258419956</v>
      </c>
      <c r="G622" s="1" t="s">
        <v>430</v>
      </c>
      <c r="H622" s="10">
        <f t="shared" si="55"/>
        <v>2.5817999999999999</v>
      </c>
      <c r="I622" s="8">
        <f>VLOOKUP(B622,'TRM2'!C:D,2,0)</f>
        <v>3266.72</v>
      </c>
      <c r="J622" s="10">
        <f t="shared" si="56"/>
        <v>8434.017695999999</v>
      </c>
      <c r="K622" t="e">
        <f>VLOOKUP(A622,'Cacao Nacional'!B:D,3,0)</f>
        <v>#N/A</v>
      </c>
      <c r="L622" s="22" t="str">
        <f t="shared" si="57"/>
        <v>Junio</v>
      </c>
      <c r="M622" s="22" t="str">
        <f t="shared" si="58"/>
        <v>2019</v>
      </c>
      <c r="N622" s="22" t="str">
        <f t="shared" si="59"/>
        <v>Junio de 2019</v>
      </c>
    </row>
    <row r="623" spans="1:14" x14ac:dyDescent="0.3">
      <c r="A623" s="1" t="s">
        <v>1784</v>
      </c>
      <c r="B623" s="1" t="str">
        <f t="shared" si="54"/>
        <v>Junio 17 de 2019</v>
      </c>
      <c r="C623" s="1" t="s">
        <v>5265</v>
      </c>
      <c r="D623" s="2">
        <v>129.13</v>
      </c>
      <c r="E623" s="1" t="s">
        <v>5266</v>
      </c>
      <c r="F623" s="3">
        <v>3.0986133705160773E-2</v>
      </c>
      <c r="G623" s="1" t="s">
        <v>430</v>
      </c>
      <c r="H623" s="10">
        <f t="shared" si="55"/>
        <v>2.5825999999999998</v>
      </c>
      <c r="I623" s="8">
        <f>VLOOKUP(B623,'TRM2'!C:D,2,0)</f>
        <v>3270.7</v>
      </c>
      <c r="J623" s="10">
        <f t="shared" si="56"/>
        <v>8446.9098199999989</v>
      </c>
      <c r="K623">
        <f>VLOOKUP(A623,'Cacao Nacional'!B:D,3,0)</f>
        <v>7033.3</v>
      </c>
      <c r="L623" s="22" t="str">
        <f t="shared" si="57"/>
        <v>Junio</v>
      </c>
      <c r="M623" s="22" t="str">
        <f t="shared" si="58"/>
        <v>2019</v>
      </c>
      <c r="N623" s="22" t="str">
        <f t="shared" si="59"/>
        <v>Junio de 2019</v>
      </c>
    </row>
    <row r="624" spans="1:14" x14ac:dyDescent="0.3">
      <c r="A624" s="1" t="s">
        <v>1785</v>
      </c>
      <c r="B624" s="1" t="str">
        <f t="shared" si="54"/>
        <v>Junio 18 de 2019</v>
      </c>
      <c r="C624" s="1" t="s">
        <v>5265</v>
      </c>
      <c r="D624" s="2">
        <v>128.05000000000001</v>
      </c>
      <c r="E624" s="1" t="s">
        <v>5266</v>
      </c>
      <c r="F624" s="3">
        <v>-0.83636645241228547</v>
      </c>
      <c r="G624" s="1" t="s">
        <v>430</v>
      </c>
      <c r="H624" s="10">
        <f t="shared" si="55"/>
        <v>2.5610000000000004</v>
      </c>
      <c r="I624" s="8">
        <f>VLOOKUP(B624,'TRM2'!C:D,2,0)</f>
        <v>3286.63</v>
      </c>
      <c r="J624" s="10">
        <f t="shared" si="56"/>
        <v>8417.0594300000012</v>
      </c>
      <c r="K624" t="e">
        <f>VLOOKUP(A624,'Cacao Nacional'!B:D,3,0)</f>
        <v>#N/A</v>
      </c>
      <c r="L624" s="22" t="str">
        <f t="shared" si="57"/>
        <v>Junio</v>
      </c>
      <c r="M624" s="22" t="str">
        <f t="shared" si="58"/>
        <v>2019</v>
      </c>
      <c r="N624" s="22" t="str">
        <f t="shared" si="59"/>
        <v>Junio de 2019</v>
      </c>
    </row>
    <row r="625" spans="1:14" x14ac:dyDescent="0.3">
      <c r="A625" s="1" t="s">
        <v>1786</v>
      </c>
      <c r="B625" s="1" t="str">
        <f t="shared" si="54"/>
        <v>Junio 19 de 2019</v>
      </c>
      <c r="C625" s="1" t="s">
        <v>5265</v>
      </c>
      <c r="D625" s="2">
        <v>128.88999999999999</v>
      </c>
      <c r="E625" s="1" t="s">
        <v>5266</v>
      </c>
      <c r="F625" s="3">
        <v>0.65599375244043334</v>
      </c>
      <c r="G625" s="1" t="s">
        <v>430</v>
      </c>
      <c r="H625" s="10">
        <f t="shared" si="55"/>
        <v>2.5777999999999999</v>
      </c>
      <c r="I625" s="8">
        <f>VLOOKUP(B625,'TRM2'!C:D,2,0)</f>
        <v>3264.98</v>
      </c>
      <c r="J625" s="10">
        <f t="shared" si="56"/>
        <v>8416.4654439999995</v>
      </c>
      <c r="K625" t="e">
        <f>VLOOKUP(A625,'Cacao Nacional'!B:D,3,0)</f>
        <v>#N/A</v>
      </c>
      <c r="L625" s="22" t="str">
        <f t="shared" si="57"/>
        <v>Junio</v>
      </c>
      <c r="M625" s="22" t="str">
        <f t="shared" si="58"/>
        <v>2019</v>
      </c>
      <c r="N625" s="22" t="str">
        <f t="shared" si="59"/>
        <v>Junio de 2019</v>
      </c>
    </row>
    <row r="626" spans="1:14" x14ac:dyDescent="0.3">
      <c r="A626" s="1" t="s">
        <v>1787</v>
      </c>
      <c r="B626" s="1" t="str">
        <f t="shared" si="54"/>
        <v>Junio 20 de 2019</v>
      </c>
      <c r="C626" s="1" t="s">
        <v>5265</v>
      </c>
      <c r="D626" s="2">
        <v>132.5</v>
      </c>
      <c r="E626" s="1" t="s">
        <v>5266</v>
      </c>
      <c r="F626" s="3">
        <v>2.8008379238110126</v>
      </c>
      <c r="G626" s="1" t="s">
        <v>430</v>
      </c>
      <c r="H626" s="10">
        <f t="shared" si="55"/>
        <v>2.65</v>
      </c>
      <c r="I626" s="8">
        <f>VLOOKUP(B626,'TRM2'!C:D,2,0)</f>
        <v>3248.91</v>
      </c>
      <c r="J626" s="10">
        <f t="shared" si="56"/>
        <v>8609.6114999999991</v>
      </c>
      <c r="K626" t="e">
        <f>VLOOKUP(A626,'Cacao Nacional'!B:D,3,0)</f>
        <v>#N/A</v>
      </c>
      <c r="L626" s="22" t="str">
        <f t="shared" si="57"/>
        <v>Junio</v>
      </c>
      <c r="M626" s="22" t="str">
        <f t="shared" si="58"/>
        <v>2019</v>
      </c>
      <c r="N626" s="22" t="str">
        <f t="shared" si="59"/>
        <v>Junio de 2019</v>
      </c>
    </row>
    <row r="627" spans="1:14" x14ac:dyDescent="0.3">
      <c r="A627" s="1" t="s">
        <v>1788</v>
      </c>
      <c r="B627" s="1" t="str">
        <f t="shared" si="54"/>
        <v>Junio 21 de 2019</v>
      </c>
      <c r="C627" s="1" t="s">
        <v>5265</v>
      </c>
      <c r="D627" s="2">
        <v>131.66</v>
      </c>
      <c r="E627" s="1" t="s">
        <v>5266</v>
      </c>
      <c r="F627" s="3">
        <v>-0.63396226415094592</v>
      </c>
      <c r="G627" s="1" t="s">
        <v>430</v>
      </c>
      <c r="H627" s="10">
        <f t="shared" si="55"/>
        <v>2.6332</v>
      </c>
      <c r="I627" s="8">
        <f>VLOOKUP(B627,'TRM2'!C:D,2,0)</f>
        <v>3202.01</v>
      </c>
      <c r="J627" s="10">
        <f t="shared" si="56"/>
        <v>8431.5327319999997</v>
      </c>
      <c r="K627" t="e">
        <f>VLOOKUP(A627,'Cacao Nacional'!B:D,3,0)</f>
        <v>#N/A</v>
      </c>
      <c r="L627" s="22" t="str">
        <f t="shared" si="57"/>
        <v>Junio</v>
      </c>
      <c r="M627" s="22" t="str">
        <f t="shared" si="58"/>
        <v>2019</v>
      </c>
      <c r="N627" s="22" t="str">
        <f t="shared" si="59"/>
        <v>Junio de 2019</v>
      </c>
    </row>
    <row r="628" spans="1:14" x14ac:dyDescent="0.3">
      <c r="A628" s="1" t="s">
        <v>1789</v>
      </c>
      <c r="B628" s="1" t="str">
        <f t="shared" si="54"/>
        <v>Junio 24 de 2019</v>
      </c>
      <c r="C628" s="1" t="s">
        <v>5265</v>
      </c>
      <c r="D628" s="2">
        <v>134.01</v>
      </c>
      <c r="E628" s="1" t="s">
        <v>5266</v>
      </c>
      <c r="F628" s="3">
        <v>1.7849005012912003</v>
      </c>
      <c r="G628" s="1" t="s">
        <v>430</v>
      </c>
      <c r="H628" s="10">
        <f t="shared" si="55"/>
        <v>2.6801999999999997</v>
      </c>
      <c r="I628" s="8">
        <f>VLOOKUP(B628,'TRM2'!C:D,2,0)</f>
        <v>3191.17</v>
      </c>
      <c r="J628" s="10">
        <f t="shared" si="56"/>
        <v>8552.9738339999985</v>
      </c>
      <c r="K628">
        <f>VLOOKUP(A628,'Cacao Nacional'!B:D,3,0)</f>
        <v>7024.3</v>
      </c>
      <c r="L628" s="22" t="str">
        <f t="shared" si="57"/>
        <v>Junio</v>
      </c>
      <c r="M628" s="22" t="str">
        <f t="shared" si="58"/>
        <v>2019</v>
      </c>
      <c r="N628" s="22" t="str">
        <f t="shared" si="59"/>
        <v>Junio de 2019</v>
      </c>
    </row>
    <row r="629" spans="1:14" x14ac:dyDescent="0.3">
      <c r="A629" s="1" t="s">
        <v>1790</v>
      </c>
      <c r="B629" s="1" t="str">
        <f t="shared" si="54"/>
        <v>Junio 25 de 2019</v>
      </c>
      <c r="C629" s="1" t="s">
        <v>5265</v>
      </c>
      <c r="D629" s="2">
        <v>138.66</v>
      </c>
      <c r="E629" s="1" t="s">
        <v>5266</v>
      </c>
      <c r="F629" s="3">
        <v>3.4698903066935349</v>
      </c>
      <c r="G629" s="1" t="s">
        <v>430</v>
      </c>
      <c r="H629" s="10">
        <f t="shared" si="55"/>
        <v>2.7732000000000001</v>
      </c>
      <c r="I629" s="8">
        <f>VLOOKUP(B629,'TRM2'!C:D,2,0)</f>
        <v>3191.17</v>
      </c>
      <c r="J629" s="10">
        <f t="shared" si="56"/>
        <v>8849.7526440000001</v>
      </c>
      <c r="K629" t="e">
        <f>VLOOKUP(A629,'Cacao Nacional'!B:D,3,0)</f>
        <v>#N/A</v>
      </c>
      <c r="L629" s="22" t="str">
        <f t="shared" si="57"/>
        <v>Junio</v>
      </c>
      <c r="M629" s="22" t="str">
        <f t="shared" si="58"/>
        <v>2019</v>
      </c>
      <c r="N629" s="22" t="str">
        <f t="shared" si="59"/>
        <v>Junio de 2019</v>
      </c>
    </row>
    <row r="630" spans="1:14" x14ac:dyDescent="0.3">
      <c r="A630" s="1" t="s">
        <v>1791</v>
      </c>
      <c r="B630" s="1" t="str">
        <f t="shared" si="54"/>
        <v>Junio 26 de 2019</v>
      </c>
      <c r="C630" s="1" t="s">
        <v>5265</v>
      </c>
      <c r="D630" s="2">
        <v>137.30000000000001</v>
      </c>
      <c r="E630" s="1" t="s">
        <v>5266</v>
      </c>
      <c r="F630" s="3">
        <v>-0.98081638540313365</v>
      </c>
      <c r="G630" s="1" t="s">
        <v>430</v>
      </c>
      <c r="H630" s="10">
        <f t="shared" si="55"/>
        <v>2.7460000000000004</v>
      </c>
      <c r="I630" s="8">
        <f>VLOOKUP(B630,'TRM2'!C:D,2,0)</f>
        <v>3187.15</v>
      </c>
      <c r="J630" s="10">
        <f t="shared" si="56"/>
        <v>8751.9139000000014</v>
      </c>
      <c r="K630" t="e">
        <f>VLOOKUP(A630,'Cacao Nacional'!B:D,3,0)</f>
        <v>#N/A</v>
      </c>
      <c r="L630" s="22" t="str">
        <f t="shared" si="57"/>
        <v>Junio</v>
      </c>
      <c r="M630" s="22" t="str">
        <f t="shared" si="58"/>
        <v>2019</v>
      </c>
      <c r="N630" s="22" t="str">
        <f t="shared" si="59"/>
        <v>Junio de 2019</v>
      </c>
    </row>
    <row r="631" spans="1:14" x14ac:dyDescent="0.3">
      <c r="A631" s="1" t="s">
        <v>1792</v>
      </c>
      <c r="B631" s="1" t="str">
        <f t="shared" si="54"/>
        <v>Junio 27 de 2019</v>
      </c>
      <c r="C631" s="1" t="s">
        <v>5265</v>
      </c>
      <c r="D631" s="2">
        <v>137.33000000000001</v>
      </c>
      <c r="E631" s="1" t="s">
        <v>5266</v>
      </c>
      <c r="F631" s="3">
        <v>2.1849963583394853E-2</v>
      </c>
      <c r="G631" s="1" t="s">
        <v>430</v>
      </c>
      <c r="H631" s="10">
        <f t="shared" si="55"/>
        <v>2.7466000000000004</v>
      </c>
      <c r="I631" s="8">
        <f>VLOOKUP(B631,'TRM2'!C:D,2,0)</f>
        <v>3177.94</v>
      </c>
      <c r="J631" s="10">
        <f t="shared" si="56"/>
        <v>8728.530004000002</v>
      </c>
      <c r="K631" t="e">
        <f>VLOOKUP(A631,'Cacao Nacional'!B:D,3,0)</f>
        <v>#N/A</v>
      </c>
      <c r="L631" s="22" t="str">
        <f t="shared" si="57"/>
        <v>Junio</v>
      </c>
      <c r="M631" s="22" t="str">
        <f t="shared" si="58"/>
        <v>2019</v>
      </c>
      <c r="N631" s="22" t="str">
        <f t="shared" si="59"/>
        <v>Junio de 2019</v>
      </c>
    </row>
    <row r="632" spans="1:14" x14ac:dyDescent="0.3">
      <c r="A632" s="1" t="s">
        <v>1793</v>
      </c>
      <c r="B632" s="1" t="str">
        <f t="shared" si="54"/>
        <v>Junio 28 de 2019</v>
      </c>
      <c r="C632" s="1" t="s">
        <v>5265</v>
      </c>
      <c r="D632" s="2">
        <v>140.09</v>
      </c>
      <c r="E632" s="1" t="s">
        <v>5266</v>
      </c>
      <c r="F632" s="3">
        <v>2.0097575183863619</v>
      </c>
      <c r="G632" s="1" t="s">
        <v>430</v>
      </c>
      <c r="H632" s="10">
        <f t="shared" si="55"/>
        <v>2.8018000000000001</v>
      </c>
      <c r="I632" s="8">
        <f>VLOOKUP(B632,'TRM2'!C:D,2,0)</f>
        <v>3197.23</v>
      </c>
      <c r="J632" s="10">
        <f t="shared" si="56"/>
        <v>8957.9990140000009</v>
      </c>
      <c r="K632" t="e">
        <f>VLOOKUP(A632,'Cacao Nacional'!B:D,3,0)</f>
        <v>#N/A</v>
      </c>
      <c r="L632" s="22" t="str">
        <f t="shared" si="57"/>
        <v>Junio</v>
      </c>
      <c r="M632" s="22" t="str">
        <f t="shared" si="58"/>
        <v>2019</v>
      </c>
      <c r="N632" s="22" t="str">
        <f t="shared" si="59"/>
        <v>Junio de 2019</v>
      </c>
    </row>
    <row r="633" spans="1:14" x14ac:dyDescent="0.3">
      <c r="A633" s="1" t="s">
        <v>1794</v>
      </c>
      <c r="B633" s="1" t="str">
        <f t="shared" si="54"/>
        <v>Julio 1 de 2019</v>
      </c>
      <c r="C633" s="1" t="s">
        <v>5265</v>
      </c>
      <c r="D633" s="2">
        <v>141.62</v>
      </c>
      <c r="E633" s="1" t="s">
        <v>5266</v>
      </c>
      <c r="F633" s="3">
        <v>1.0921550431865237</v>
      </c>
      <c r="G633" s="1" t="s">
        <v>430</v>
      </c>
      <c r="H633" s="10">
        <f t="shared" si="55"/>
        <v>2.8324000000000003</v>
      </c>
      <c r="I633" s="8">
        <f>VLOOKUP(B633,'TRM2'!C:D,2,0)</f>
        <v>3205.67</v>
      </c>
      <c r="J633" s="10">
        <f t="shared" si="56"/>
        <v>9079.739708000001</v>
      </c>
      <c r="K633">
        <f>VLOOKUP(A633,'Cacao Nacional'!B:D,3,0)</f>
        <v>6842.5</v>
      </c>
      <c r="L633" s="22" t="str">
        <f t="shared" si="57"/>
        <v>Julio</v>
      </c>
      <c r="M633" s="22" t="str">
        <f t="shared" si="58"/>
        <v>2019</v>
      </c>
      <c r="N633" s="22" t="str">
        <f t="shared" si="59"/>
        <v>Julio de 2019</v>
      </c>
    </row>
    <row r="634" spans="1:14" x14ac:dyDescent="0.3">
      <c r="A634" s="1" t="s">
        <v>1796</v>
      </c>
      <c r="B634" s="1" t="str">
        <f t="shared" si="54"/>
        <v>Julio 3 de 2019</v>
      </c>
      <c r="C634" s="1" t="s">
        <v>5265</v>
      </c>
      <c r="D634" s="2">
        <v>143.74</v>
      </c>
      <c r="E634" s="1" t="s">
        <v>5266</v>
      </c>
      <c r="F634" s="3">
        <v>1.4969637056912897</v>
      </c>
      <c r="G634" s="1" t="s">
        <v>430</v>
      </c>
      <c r="H634" s="10">
        <f t="shared" si="55"/>
        <v>2.8748</v>
      </c>
      <c r="I634" s="8">
        <f>VLOOKUP(B634,'TRM2'!C:D,2,0)</f>
        <v>3211.06</v>
      </c>
      <c r="J634" s="10">
        <f t="shared" si="56"/>
        <v>9231.1552879999999</v>
      </c>
      <c r="K634" t="e">
        <f>VLOOKUP(A634,'Cacao Nacional'!B:D,3,0)</f>
        <v>#N/A</v>
      </c>
      <c r="L634" s="22" t="str">
        <f t="shared" si="57"/>
        <v>Julio</v>
      </c>
      <c r="M634" s="22" t="str">
        <f t="shared" si="58"/>
        <v>2019</v>
      </c>
      <c r="N634" s="22" t="str">
        <f t="shared" si="59"/>
        <v>Julio de 2019</v>
      </c>
    </row>
    <row r="635" spans="1:14" x14ac:dyDescent="0.3">
      <c r="A635" s="1" t="s">
        <v>1797</v>
      </c>
      <c r="B635" s="1" t="str">
        <f t="shared" si="54"/>
        <v>Julio 4 de 2019</v>
      </c>
      <c r="C635" s="1" t="s">
        <v>5265</v>
      </c>
      <c r="D635" s="2">
        <v>143.87</v>
      </c>
      <c r="E635" s="1" t="s">
        <v>5266</v>
      </c>
      <c r="F635" s="3">
        <v>9.0441074161677654E-2</v>
      </c>
      <c r="G635" s="1" t="s">
        <v>430</v>
      </c>
      <c r="H635" s="10">
        <f t="shared" si="55"/>
        <v>2.8774000000000002</v>
      </c>
      <c r="I635" s="8">
        <f>VLOOKUP(B635,'TRM2'!C:D,2,0)</f>
        <v>3206.92</v>
      </c>
      <c r="J635" s="10">
        <f t="shared" si="56"/>
        <v>9227.5916080000006</v>
      </c>
      <c r="K635" t="e">
        <f>VLOOKUP(A635,'Cacao Nacional'!B:D,3,0)</f>
        <v>#N/A</v>
      </c>
      <c r="L635" s="22" t="str">
        <f t="shared" si="57"/>
        <v>Julio</v>
      </c>
      <c r="M635" s="22" t="str">
        <f t="shared" si="58"/>
        <v>2019</v>
      </c>
      <c r="N635" s="22" t="str">
        <f t="shared" si="59"/>
        <v>Julio de 2019</v>
      </c>
    </row>
    <row r="636" spans="1:14" x14ac:dyDescent="0.3">
      <c r="A636" s="1" t="s">
        <v>1798</v>
      </c>
      <c r="B636" s="1" t="str">
        <f t="shared" si="54"/>
        <v>Julio 5 de 2019</v>
      </c>
      <c r="C636" s="1" t="s">
        <v>5265</v>
      </c>
      <c r="D636" s="2">
        <v>141.66</v>
      </c>
      <c r="E636" s="1" t="s">
        <v>5266</v>
      </c>
      <c r="F636" s="3">
        <v>-1.536108987280189</v>
      </c>
      <c r="G636" s="1" t="s">
        <v>430</v>
      </c>
      <c r="H636" s="10">
        <f t="shared" si="55"/>
        <v>2.8331999999999997</v>
      </c>
      <c r="I636" s="8">
        <f>VLOOKUP(B636,'TRM2'!C:D,2,0)</f>
        <v>3206.92</v>
      </c>
      <c r="J636" s="10">
        <f t="shared" si="56"/>
        <v>9085.8457440000002</v>
      </c>
      <c r="K636" t="e">
        <f>VLOOKUP(A636,'Cacao Nacional'!B:D,3,0)</f>
        <v>#N/A</v>
      </c>
      <c r="L636" s="22" t="str">
        <f t="shared" si="57"/>
        <v>Julio</v>
      </c>
      <c r="M636" s="22" t="str">
        <f t="shared" si="58"/>
        <v>2019</v>
      </c>
      <c r="N636" s="22" t="str">
        <f t="shared" si="59"/>
        <v>Julio de 2019</v>
      </c>
    </row>
    <row r="637" spans="1:14" x14ac:dyDescent="0.3">
      <c r="A637" s="1" t="s">
        <v>1799</v>
      </c>
      <c r="B637" s="1" t="str">
        <f t="shared" si="54"/>
        <v>Julio 8 de 2019</v>
      </c>
      <c r="C637" s="1" t="s">
        <v>5265</v>
      </c>
      <c r="D637" s="2">
        <v>137.93</v>
      </c>
      <c r="E637" s="1" t="s">
        <v>5266</v>
      </c>
      <c r="F637" s="3">
        <v>-2.6330650854157769</v>
      </c>
      <c r="G637" s="1" t="s">
        <v>430</v>
      </c>
      <c r="H637" s="10">
        <f t="shared" si="55"/>
        <v>2.7585999999999999</v>
      </c>
      <c r="I637" s="8">
        <f>VLOOKUP(B637,'TRM2'!C:D,2,0)</f>
        <v>3217.18</v>
      </c>
      <c r="J637" s="10">
        <f t="shared" si="56"/>
        <v>8874.9127479999988</v>
      </c>
      <c r="K637">
        <f>VLOOKUP(A637,'Cacao Nacional'!B:D,3,0)</f>
        <v>6758.7</v>
      </c>
      <c r="L637" s="22" t="str">
        <f t="shared" si="57"/>
        <v>Julio</v>
      </c>
      <c r="M637" s="22" t="str">
        <f t="shared" si="58"/>
        <v>2019</v>
      </c>
      <c r="N637" s="22" t="str">
        <f t="shared" si="59"/>
        <v>Julio de 2019</v>
      </c>
    </row>
    <row r="638" spans="1:14" x14ac:dyDescent="0.3">
      <c r="A638" s="1" t="s">
        <v>1800</v>
      </c>
      <c r="B638" s="1" t="str">
        <f t="shared" si="54"/>
        <v>Julio 9 de 2019</v>
      </c>
      <c r="C638" s="1" t="s">
        <v>5265</v>
      </c>
      <c r="D638" s="2">
        <v>138.24</v>
      </c>
      <c r="E638" s="1" t="s">
        <v>5266</v>
      </c>
      <c r="F638" s="3">
        <v>0.22475168563764392</v>
      </c>
      <c r="G638" s="1" t="s">
        <v>430</v>
      </c>
      <c r="H638" s="10">
        <f t="shared" si="55"/>
        <v>2.7648000000000001</v>
      </c>
      <c r="I638" s="8">
        <f>VLOOKUP(B638,'TRM2'!C:D,2,0)</f>
        <v>3207.66</v>
      </c>
      <c r="J638" s="10">
        <f t="shared" si="56"/>
        <v>8868.5383679999995</v>
      </c>
      <c r="K638" t="e">
        <f>VLOOKUP(A638,'Cacao Nacional'!B:D,3,0)</f>
        <v>#N/A</v>
      </c>
      <c r="L638" s="22" t="str">
        <f t="shared" si="57"/>
        <v>Julio</v>
      </c>
      <c r="M638" s="22" t="str">
        <f t="shared" si="58"/>
        <v>2019</v>
      </c>
      <c r="N638" s="22" t="str">
        <f t="shared" si="59"/>
        <v>Julio de 2019</v>
      </c>
    </row>
    <row r="639" spans="1:14" x14ac:dyDescent="0.3">
      <c r="A639" s="1" t="s">
        <v>1801</v>
      </c>
      <c r="B639" s="1" t="str">
        <f t="shared" si="54"/>
        <v>Julio 10 de 2019</v>
      </c>
      <c r="C639" s="1" t="s">
        <v>5265</v>
      </c>
      <c r="D639" s="2">
        <v>137.36000000000001</v>
      </c>
      <c r="E639" s="1" t="s">
        <v>5266</v>
      </c>
      <c r="F639" s="3">
        <v>-0.63657407407407074</v>
      </c>
      <c r="G639" s="1" t="s">
        <v>430</v>
      </c>
      <c r="H639" s="10">
        <f t="shared" si="55"/>
        <v>2.7472000000000003</v>
      </c>
      <c r="I639" s="8">
        <f>VLOOKUP(B639,'TRM2'!C:D,2,0)</f>
        <v>3223.67</v>
      </c>
      <c r="J639" s="10">
        <f t="shared" si="56"/>
        <v>8856.066224000002</v>
      </c>
      <c r="K639" t="e">
        <f>VLOOKUP(A639,'Cacao Nacional'!B:D,3,0)</f>
        <v>#N/A</v>
      </c>
      <c r="L639" s="22" t="str">
        <f t="shared" si="57"/>
        <v>Julio</v>
      </c>
      <c r="M639" s="22" t="str">
        <f t="shared" si="58"/>
        <v>2019</v>
      </c>
      <c r="N639" s="22" t="str">
        <f t="shared" si="59"/>
        <v>Julio de 2019</v>
      </c>
    </row>
    <row r="640" spans="1:14" x14ac:dyDescent="0.3">
      <c r="A640" s="1" t="s">
        <v>1802</v>
      </c>
      <c r="B640" s="1" t="str">
        <f t="shared" si="54"/>
        <v>Julio 11 de 2019</v>
      </c>
      <c r="C640" s="1" t="s">
        <v>5265</v>
      </c>
      <c r="D640" s="2">
        <v>138.18</v>
      </c>
      <c r="E640" s="1" t="s">
        <v>5266</v>
      </c>
      <c r="F640" s="3">
        <v>0.59697146185206251</v>
      </c>
      <c r="G640" s="1" t="s">
        <v>430</v>
      </c>
      <c r="H640" s="10">
        <f t="shared" si="55"/>
        <v>2.7636000000000003</v>
      </c>
      <c r="I640" s="8">
        <f>VLOOKUP(B640,'TRM2'!C:D,2,0)</f>
        <v>3212.91</v>
      </c>
      <c r="J640" s="10">
        <f t="shared" si="56"/>
        <v>8879.1980760000006</v>
      </c>
      <c r="K640" t="e">
        <f>VLOOKUP(A640,'Cacao Nacional'!B:D,3,0)</f>
        <v>#N/A</v>
      </c>
      <c r="L640" s="22" t="str">
        <f t="shared" si="57"/>
        <v>Julio</v>
      </c>
      <c r="M640" s="22" t="str">
        <f t="shared" si="58"/>
        <v>2019</v>
      </c>
      <c r="N640" s="22" t="str">
        <f t="shared" si="59"/>
        <v>Julio de 2019</v>
      </c>
    </row>
    <row r="641" spans="1:14" x14ac:dyDescent="0.3">
      <c r="A641" s="1" t="s">
        <v>1803</v>
      </c>
      <c r="B641" s="1" t="str">
        <f t="shared" si="54"/>
        <v>Julio 12 de 2019</v>
      </c>
      <c r="C641" s="1" t="s">
        <v>5265</v>
      </c>
      <c r="D641" s="2">
        <v>138.03</v>
      </c>
      <c r="E641" s="1" t="s">
        <v>5266</v>
      </c>
      <c r="F641" s="3">
        <v>-0.10855405992184518</v>
      </c>
      <c r="G641" s="1" t="s">
        <v>430</v>
      </c>
      <c r="H641" s="10">
        <f t="shared" si="55"/>
        <v>2.7606000000000002</v>
      </c>
      <c r="I641" s="8">
        <f>VLOOKUP(B641,'TRM2'!C:D,2,0)</f>
        <v>3197.5</v>
      </c>
      <c r="J641" s="10">
        <f t="shared" si="56"/>
        <v>8827.0185000000001</v>
      </c>
      <c r="K641" t="e">
        <f>VLOOKUP(A641,'Cacao Nacional'!B:D,3,0)</f>
        <v>#N/A</v>
      </c>
      <c r="L641" s="22" t="str">
        <f t="shared" si="57"/>
        <v>Julio</v>
      </c>
      <c r="M641" s="22" t="str">
        <f t="shared" si="58"/>
        <v>2019</v>
      </c>
      <c r="N641" s="22" t="str">
        <f t="shared" si="59"/>
        <v>Julio de 2019</v>
      </c>
    </row>
    <row r="642" spans="1:14" x14ac:dyDescent="0.3">
      <c r="A642" s="1" t="s">
        <v>1804</v>
      </c>
      <c r="B642" s="1" t="str">
        <f t="shared" si="54"/>
        <v>Julio 15 de 2019</v>
      </c>
      <c r="C642" s="1" t="s">
        <v>5265</v>
      </c>
      <c r="D642" s="2">
        <v>140.80000000000001</v>
      </c>
      <c r="E642" s="1" t="s">
        <v>5266</v>
      </c>
      <c r="F642" s="3">
        <v>2.0068101137433967</v>
      </c>
      <c r="G642" s="1" t="s">
        <v>430</v>
      </c>
      <c r="H642" s="10">
        <f t="shared" si="55"/>
        <v>2.8160000000000003</v>
      </c>
      <c r="I642" s="8">
        <f>VLOOKUP(B642,'TRM2'!C:D,2,0)</f>
        <v>3190.33</v>
      </c>
      <c r="J642" s="10">
        <f t="shared" si="56"/>
        <v>8983.9692800000012</v>
      </c>
      <c r="K642">
        <f>VLOOKUP(A642,'Cacao Nacional'!B:D,3,0)</f>
        <v>6770.7</v>
      </c>
      <c r="L642" s="22" t="str">
        <f t="shared" si="57"/>
        <v>Julio</v>
      </c>
      <c r="M642" s="22" t="str">
        <f t="shared" si="58"/>
        <v>2019</v>
      </c>
      <c r="N642" s="22" t="str">
        <f t="shared" si="59"/>
        <v>Julio de 2019</v>
      </c>
    </row>
    <row r="643" spans="1:14" x14ac:dyDescent="0.3">
      <c r="A643" s="1" t="s">
        <v>1805</v>
      </c>
      <c r="B643" s="1" t="str">
        <f t="shared" ref="B643:B706" si="60">MID(A643,FIND(",",A643,1)+2,LEN(A643)-FIND(",",A643,1))</f>
        <v>Julio 16 de 2019</v>
      </c>
      <c r="C643" s="1" t="s">
        <v>5265</v>
      </c>
      <c r="D643" s="2">
        <v>137.05000000000001</v>
      </c>
      <c r="E643" s="1" t="s">
        <v>5266</v>
      </c>
      <c r="F643" s="3">
        <v>-2.6633522727272725</v>
      </c>
      <c r="G643" s="1" t="s">
        <v>430</v>
      </c>
      <c r="H643" s="10">
        <f t="shared" ref="H643:H706" si="61">D643*2/100</f>
        <v>2.7410000000000001</v>
      </c>
      <c r="I643" s="8">
        <f>VLOOKUP(B643,'TRM2'!C:D,2,0)</f>
        <v>3190.66</v>
      </c>
      <c r="J643" s="10">
        <f t="shared" ref="J643:J706" si="62">H643*I643</f>
        <v>8745.5990600000005</v>
      </c>
      <c r="K643" t="e">
        <f>VLOOKUP(A643,'Cacao Nacional'!B:D,3,0)</f>
        <v>#N/A</v>
      </c>
      <c r="L643" s="22" t="str">
        <f t="shared" ref="L643:L706" si="63">MID(A643,FIND(" ",A643,1)+1,FIND(" ",A643,FIND(" ",A643,1)+1)-FIND(" ",A643,1)-1)</f>
        <v>Julio</v>
      </c>
      <c r="M643" s="22" t="str">
        <f t="shared" ref="M643:M706" si="64">RIGHT(A643,4)</f>
        <v>2019</v>
      </c>
      <c r="N643" s="22" t="str">
        <f t="shared" ref="N643:N706" si="65">_xlfn.CONCAT(L643," de ",M643)</f>
        <v>Julio de 2019</v>
      </c>
    </row>
    <row r="644" spans="1:14" x14ac:dyDescent="0.3">
      <c r="A644" s="1" t="s">
        <v>1806</v>
      </c>
      <c r="B644" s="1" t="str">
        <f t="shared" si="60"/>
        <v>Julio 17 de 2019</v>
      </c>
      <c r="C644" s="1" t="s">
        <v>5265</v>
      </c>
      <c r="D644" s="2">
        <v>138.82</v>
      </c>
      <c r="E644" s="1" t="s">
        <v>5266</v>
      </c>
      <c r="F644" s="3">
        <v>1.2914994527544557</v>
      </c>
      <c r="G644" s="1" t="s">
        <v>430</v>
      </c>
      <c r="H644" s="10">
        <f t="shared" si="61"/>
        <v>2.7763999999999998</v>
      </c>
      <c r="I644" s="8">
        <f>VLOOKUP(B644,'TRM2'!C:D,2,0)</f>
        <v>3199.72</v>
      </c>
      <c r="J644" s="10">
        <f t="shared" si="62"/>
        <v>8883.7026079999978</v>
      </c>
      <c r="K644" t="e">
        <f>VLOOKUP(A644,'Cacao Nacional'!B:D,3,0)</f>
        <v>#N/A</v>
      </c>
      <c r="L644" s="22" t="str">
        <f t="shared" si="63"/>
        <v>Julio</v>
      </c>
      <c r="M644" s="22" t="str">
        <f t="shared" si="64"/>
        <v>2019</v>
      </c>
      <c r="N644" s="22" t="str">
        <f t="shared" si="65"/>
        <v>Julio de 2019</v>
      </c>
    </row>
    <row r="645" spans="1:14" x14ac:dyDescent="0.3">
      <c r="A645" s="1" t="s">
        <v>1807</v>
      </c>
      <c r="B645" s="1" t="str">
        <f t="shared" si="60"/>
        <v>Julio 18 de 2019</v>
      </c>
      <c r="C645" s="1" t="s">
        <v>5265</v>
      </c>
      <c r="D645" s="2">
        <v>139.72999999999999</v>
      </c>
      <c r="E645" s="1" t="s">
        <v>5266</v>
      </c>
      <c r="F645" s="3">
        <v>0.65552514046967059</v>
      </c>
      <c r="G645" s="1" t="s">
        <v>430</v>
      </c>
      <c r="H645" s="10">
        <f t="shared" si="61"/>
        <v>2.7946</v>
      </c>
      <c r="I645" s="8">
        <f>VLOOKUP(B645,'TRM2'!C:D,2,0)</f>
        <v>3189.21</v>
      </c>
      <c r="J645" s="10">
        <f t="shared" si="62"/>
        <v>8912.5662659999998</v>
      </c>
      <c r="K645" t="e">
        <f>VLOOKUP(A645,'Cacao Nacional'!B:D,3,0)</f>
        <v>#N/A</v>
      </c>
      <c r="L645" s="22" t="str">
        <f t="shared" si="63"/>
        <v>Julio</v>
      </c>
      <c r="M645" s="22" t="str">
        <f t="shared" si="64"/>
        <v>2019</v>
      </c>
      <c r="N645" s="22" t="str">
        <f t="shared" si="65"/>
        <v>Julio de 2019</v>
      </c>
    </row>
    <row r="646" spans="1:14" x14ac:dyDescent="0.3">
      <c r="A646" s="1" t="s">
        <v>1808</v>
      </c>
      <c r="B646" s="1" t="str">
        <f t="shared" si="60"/>
        <v>Julio 19 de 2019</v>
      </c>
      <c r="C646" s="1" t="s">
        <v>5265</v>
      </c>
      <c r="D646" s="2">
        <v>138.71</v>
      </c>
      <c r="E646" s="1" t="s">
        <v>5266</v>
      </c>
      <c r="F646" s="3">
        <v>-0.72997924568809991</v>
      </c>
      <c r="G646" s="1" t="s">
        <v>430</v>
      </c>
      <c r="H646" s="10">
        <f t="shared" si="61"/>
        <v>2.7742</v>
      </c>
      <c r="I646" s="8">
        <f>VLOOKUP(B646,'TRM2'!C:D,2,0)</f>
        <v>3183.01</v>
      </c>
      <c r="J646" s="10">
        <f t="shared" si="62"/>
        <v>8830.3063419999999</v>
      </c>
      <c r="K646" t="e">
        <f>VLOOKUP(A646,'Cacao Nacional'!B:D,3,0)</f>
        <v>#N/A</v>
      </c>
      <c r="L646" s="22" t="str">
        <f t="shared" si="63"/>
        <v>Julio</v>
      </c>
      <c r="M646" s="22" t="str">
        <f t="shared" si="64"/>
        <v>2019</v>
      </c>
      <c r="N646" s="22" t="str">
        <f t="shared" si="65"/>
        <v>Julio de 2019</v>
      </c>
    </row>
    <row r="647" spans="1:14" x14ac:dyDescent="0.3">
      <c r="A647" s="1" t="s">
        <v>1809</v>
      </c>
      <c r="B647" s="1" t="str">
        <f t="shared" si="60"/>
        <v>Julio 22 de 2019</v>
      </c>
      <c r="C647" s="1" t="s">
        <v>5265</v>
      </c>
      <c r="D647" s="2">
        <v>137.29</v>
      </c>
      <c r="E647" s="1" t="s">
        <v>5266</v>
      </c>
      <c r="F647" s="3">
        <v>-1.0237185494917569</v>
      </c>
      <c r="G647" s="1" t="s">
        <v>430</v>
      </c>
      <c r="H647" s="10">
        <f t="shared" si="61"/>
        <v>2.7458</v>
      </c>
      <c r="I647" s="8">
        <f>VLOOKUP(B647,'TRM2'!C:D,2,0)</f>
        <v>3169.51</v>
      </c>
      <c r="J647" s="10">
        <f t="shared" si="62"/>
        <v>8702.8405579999999</v>
      </c>
      <c r="K647">
        <f>VLOOKUP(A647,'Cacao Nacional'!B:D,3,0)</f>
        <v>6695.2</v>
      </c>
      <c r="L647" s="22" t="str">
        <f t="shared" si="63"/>
        <v>Julio</v>
      </c>
      <c r="M647" s="22" t="str">
        <f t="shared" si="64"/>
        <v>2019</v>
      </c>
      <c r="N647" s="22" t="str">
        <f t="shared" si="65"/>
        <v>Julio de 2019</v>
      </c>
    </row>
    <row r="648" spans="1:14" x14ac:dyDescent="0.3">
      <c r="A648" s="1" t="s">
        <v>1810</v>
      </c>
      <c r="B648" s="1" t="str">
        <f t="shared" si="60"/>
        <v>Julio 23 de 2019</v>
      </c>
      <c r="C648" s="1" t="s">
        <v>5265</v>
      </c>
      <c r="D648" s="2">
        <v>134.57</v>
      </c>
      <c r="E648" s="1" t="s">
        <v>5266</v>
      </c>
      <c r="F648" s="3">
        <v>-1.9812076626119886</v>
      </c>
      <c r="G648" s="1" t="s">
        <v>430</v>
      </c>
      <c r="H648" s="10">
        <f t="shared" si="61"/>
        <v>2.6913999999999998</v>
      </c>
      <c r="I648" s="8">
        <f>VLOOKUP(B648,'TRM2'!C:D,2,0)</f>
        <v>3177.76</v>
      </c>
      <c r="J648" s="10">
        <f t="shared" si="62"/>
        <v>8552.6232639999998</v>
      </c>
      <c r="K648" t="e">
        <f>VLOOKUP(A648,'Cacao Nacional'!B:D,3,0)</f>
        <v>#N/A</v>
      </c>
      <c r="L648" s="22" t="str">
        <f t="shared" si="63"/>
        <v>Julio</v>
      </c>
      <c r="M648" s="22" t="str">
        <f t="shared" si="64"/>
        <v>2019</v>
      </c>
      <c r="N648" s="22" t="str">
        <f t="shared" si="65"/>
        <v>Julio de 2019</v>
      </c>
    </row>
    <row r="649" spans="1:14" x14ac:dyDescent="0.3">
      <c r="A649" s="1" t="s">
        <v>1811</v>
      </c>
      <c r="B649" s="1" t="str">
        <f t="shared" si="60"/>
        <v>Julio 24 de 2019</v>
      </c>
      <c r="C649" s="1" t="s">
        <v>5265</v>
      </c>
      <c r="D649" s="2">
        <v>133.22</v>
      </c>
      <c r="E649" s="1" t="s">
        <v>5266</v>
      </c>
      <c r="F649" s="3">
        <v>-1.0031953630080959</v>
      </c>
      <c r="G649" s="1" t="s">
        <v>430</v>
      </c>
      <c r="H649" s="10">
        <f t="shared" si="61"/>
        <v>2.6644000000000001</v>
      </c>
      <c r="I649" s="8">
        <f>VLOOKUP(B649,'TRM2'!C:D,2,0)</f>
        <v>3188.01</v>
      </c>
      <c r="J649" s="10">
        <f t="shared" si="62"/>
        <v>8494.1338440000018</v>
      </c>
      <c r="K649" t="e">
        <f>VLOOKUP(A649,'Cacao Nacional'!B:D,3,0)</f>
        <v>#N/A</v>
      </c>
      <c r="L649" s="22" t="str">
        <f t="shared" si="63"/>
        <v>Julio</v>
      </c>
      <c r="M649" s="22" t="str">
        <f t="shared" si="64"/>
        <v>2019</v>
      </c>
      <c r="N649" s="22" t="str">
        <f t="shared" si="65"/>
        <v>Julio de 2019</v>
      </c>
    </row>
    <row r="650" spans="1:14" x14ac:dyDescent="0.3">
      <c r="A650" s="1" t="s">
        <v>1812</v>
      </c>
      <c r="B650" s="1" t="str">
        <f t="shared" si="60"/>
        <v>Julio 25 de 2019</v>
      </c>
      <c r="C650" s="1" t="s">
        <v>5265</v>
      </c>
      <c r="D650" s="2">
        <v>133.49</v>
      </c>
      <c r="E650" s="1" t="s">
        <v>5266</v>
      </c>
      <c r="F650" s="3">
        <v>0.20267227143072378</v>
      </c>
      <c r="G650" s="1" t="s">
        <v>430</v>
      </c>
      <c r="H650" s="10">
        <f t="shared" si="61"/>
        <v>2.6698000000000004</v>
      </c>
      <c r="I650" s="8">
        <f>VLOOKUP(B650,'TRM2'!C:D,2,0)</f>
        <v>3194.67</v>
      </c>
      <c r="J650" s="10">
        <f t="shared" si="62"/>
        <v>8529.1299660000022</v>
      </c>
      <c r="K650" t="e">
        <f>VLOOKUP(A650,'Cacao Nacional'!B:D,3,0)</f>
        <v>#N/A</v>
      </c>
      <c r="L650" s="22" t="str">
        <f t="shared" si="63"/>
        <v>Julio</v>
      </c>
      <c r="M650" s="22" t="str">
        <f t="shared" si="64"/>
        <v>2019</v>
      </c>
      <c r="N650" s="22" t="str">
        <f t="shared" si="65"/>
        <v>Julio de 2019</v>
      </c>
    </row>
    <row r="651" spans="1:14" x14ac:dyDescent="0.3">
      <c r="A651" s="1" t="s">
        <v>1813</v>
      </c>
      <c r="B651" s="1" t="str">
        <f t="shared" si="60"/>
        <v>Julio 26 de 2019</v>
      </c>
      <c r="C651" s="1" t="s">
        <v>5265</v>
      </c>
      <c r="D651" s="2">
        <v>132.56</v>
      </c>
      <c r="E651" s="1" t="s">
        <v>5266</v>
      </c>
      <c r="F651" s="3">
        <v>-0.69668139935576201</v>
      </c>
      <c r="G651" s="1" t="s">
        <v>430</v>
      </c>
      <c r="H651" s="10">
        <f t="shared" si="61"/>
        <v>2.6512000000000002</v>
      </c>
      <c r="I651" s="8">
        <f>VLOOKUP(B651,'TRM2'!C:D,2,0)</f>
        <v>3213.09</v>
      </c>
      <c r="J651" s="10">
        <f t="shared" si="62"/>
        <v>8518.5442080000012</v>
      </c>
      <c r="K651" t="e">
        <f>VLOOKUP(A651,'Cacao Nacional'!B:D,3,0)</f>
        <v>#N/A</v>
      </c>
      <c r="L651" s="22" t="str">
        <f t="shared" si="63"/>
        <v>Julio</v>
      </c>
      <c r="M651" s="22" t="str">
        <f t="shared" si="64"/>
        <v>2019</v>
      </c>
      <c r="N651" s="22" t="str">
        <f t="shared" si="65"/>
        <v>Julio de 2019</v>
      </c>
    </row>
    <row r="652" spans="1:14" x14ac:dyDescent="0.3">
      <c r="A652" s="1" t="s">
        <v>1814</v>
      </c>
      <c r="B652" s="1" t="str">
        <f t="shared" si="60"/>
        <v>Julio 29 de 2019</v>
      </c>
      <c r="C652" s="1" t="s">
        <v>5265</v>
      </c>
      <c r="D652" s="2">
        <v>133.96</v>
      </c>
      <c r="E652" s="1" t="s">
        <v>5266</v>
      </c>
      <c r="F652" s="3">
        <v>1.0561255280627684</v>
      </c>
      <c r="G652" s="1" t="s">
        <v>430</v>
      </c>
      <c r="H652" s="10">
        <f t="shared" si="61"/>
        <v>2.6792000000000002</v>
      </c>
      <c r="I652" s="8">
        <f>VLOOKUP(B652,'TRM2'!C:D,2,0)</f>
        <v>3233.26</v>
      </c>
      <c r="J652" s="10">
        <f t="shared" si="62"/>
        <v>8662.5501920000006</v>
      </c>
      <c r="K652">
        <f>VLOOKUP(A652,'Cacao Nacional'!B:D,3,0)</f>
        <v>6690</v>
      </c>
      <c r="L652" s="22" t="str">
        <f t="shared" si="63"/>
        <v>Julio</v>
      </c>
      <c r="M652" s="22" t="str">
        <f t="shared" si="64"/>
        <v>2019</v>
      </c>
      <c r="N652" s="22" t="str">
        <f t="shared" si="65"/>
        <v>Julio de 2019</v>
      </c>
    </row>
    <row r="653" spans="1:14" x14ac:dyDescent="0.3">
      <c r="A653" s="1" t="s">
        <v>1816</v>
      </c>
      <c r="B653" s="1" t="str">
        <f t="shared" si="60"/>
        <v>Julio 31 de 2019</v>
      </c>
      <c r="C653" s="1" t="s">
        <v>5265</v>
      </c>
      <c r="D653" s="2">
        <v>131.9</v>
      </c>
      <c r="E653" s="1" t="s">
        <v>5266</v>
      </c>
      <c r="F653" s="3">
        <v>-1.5377724693938504</v>
      </c>
      <c r="G653" s="1" t="s">
        <v>430</v>
      </c>
      <c r="H653" s="10">
        <f t="shared" si="61"/>
        <v>2.6379999999999999</v>
      </c>
      <c r="I653" s="8">
        <f>VLOOKUP(B653,'TRM2'!C:D,2,0)</f>
        <v>3296.85</v>
      </c>
      <c r="J653" s="10">
        <f t="shared" si="62"/>
        <v>8697.0902999999998</v>
      </c>
      <c r="K653" t="e">
        <f>VLOOKUP(A653,'Cacao Nacional'!B:D,3,0)</f>
        <v>#N/A</v>
      </c>
      <c r="L653" s="22" t="str">
        <f t="shared" si="63"/>
        <v>Julio</v>
      </c>
      <c r="M653" s="22" t="str">
        <f t="shared" si="64"/>
        <v>2019</v>
      </c>
      <c r="N653" s="22" t="str">
        <f t="shared" si="65"/>
        <v>Julio de 2019</v>
      </c>
    </row>
    <row r="654" spans="1:14" x14ac:dyDescent="0.3">
      <c r="A654" s="1" t="s">
        <v>1817</v>
      </c>
      <c r="B654" s="1" t="str">
        <f t="shared" si="60"/>
        <v>Agosto 1 de 2019</v>
      </c>
      <c r="C654" s="1" t="s">
        <v>5265</v>
      </c>
      <c r="D654" s="2">
        <v>131.93</v>
      </c>
      <c r="E654" s="1" t="s">
        <v>5266</v>
      </c>
      <c r="F654" s="3">
        <v>2.2744503411676373E-2</v>
      </c>
      <c r="G654" s="1" t="s">
        <v>430</v>
      </c>
      <c r="H654" s="10">
        <f t="shared" si="61"/>
        <v>2.6386000000000003</v>
      </c>
      <c r="I654" s="8">
        <f>VLOOKUP(B654,'TRM2'!C:D,2,0)</f>
        <v>3291.79</v>
      </c>
      <c r="J654" s="10">
        <f t="shared" si="62"/>
        <v>8685.7170940000015</v>
      </c>
      <c r="K654" t="e">
        <f>VLOOKUP(A654,'Cacao Nacional'!B:D,3,0)</f>
        <v>#N/A</v>
      </c>
      <c r="L654" s="22" t="str">
        <f t="shared" si="63"/>
        <v>Agosto</v>
      </c>
      <c r="M654" s="22" t="str">
        <f t="shared" si="64"/>
        <v>2019</v>
      </c>
      <c r="N654" s="22" t="str">
        <f t="shared" si="65"/>
        <v>Agosto de 2019</v>
      </c>
    </row>
    <row r="655" spans="1:14" x14ac:dyDescent="0.3">
      <c r="A655" s="1" t="s">
        <v>1818</v>
      </c>
      <c r="B655" s="1" t="str">
        <f t="shared" si="60"/>
        <v>Agosto 2 de 2019</v>
      </c>
      <c r="C655" s="1" t="s">
        <v>5265</v>
      </c>
      <c r="D655" s="2">
        <v>130.76</v>
      </c>
      <c r="E655" s="1" t="s">
        <v>5266</v>
      </c>
      <c r="F655" s="3">
        <v>-0.88683392708255571</v>
      </c>
      <c r="G655" s="1" t="s">
        <v>430</v>
      </c>
      <c r="H655" s="10">
        <f t="shared" si="61"/>
        <v>2.6151999999999997</v>
      </c>
      <c r="I655" s="8">
        <f>VLOOKUP(B655,'TRM2'!C:D,2,0)</f>
        <v>3329.23</v>
      </c>
      <c r="J655" s="10">
        <f t="shared" si="62"/>
        <v>8706.6022959999991</v>
      </c>
      <c r="K655" t="e">
        <f>VLOOKUP(A655,'Cacao Nacional'!B:D,3,0)</f>
        <v>#N/A</v>
      </c>
      <c r="L655" s="22" t="str">
        <f t="shared" si="63"/>
        <v>Agosto</v>
      </c>
      <c r="M655" s="22" t="str">
        <f t="shared" si="64"/>
        <v>2019</v>
      </c>
      <c r="N655" s="22" t="str">
        <f t="shared" si="65"/>
        <v>Agosto de 2019</v>
      </c>
    </row>
    <row r="656" spans="1:14" x14ac:dyDescent="0.3">
      <c r="A656" s="1" t="s">
        <v>1819</v>
      </c>
      <c r="B656" s="1" t="str">
        <f t="shared" si="60"/>
        <v>Agosto 5 de 2019</v>
      </c>
      <c r="C656" s="1" t="s">
        <v>5265</v>
      </c>
      <c r="D656" s="2">
        <v>129.38999999999999</v>
      </c>
      <c r="E656" s="1" t="s">
        <v>5266</v>
      </c>
      <c r="F656" s="3">
        <v>-1.0477210156011048</v>
      </c>
      <c r="G656" s="1" t="s">
        <v>430</v>
      </c>
      <c r="H656" s="10">
        <f t="shared" si="61"/>
        <v>2.5877999999999997</v>
      </c>
      <c r="I656" s="8">
        <f>VLOOKUP(B656,'TRM2'!C:D,2,0)</f>
        <v>3365.78</v>
      </c>
      <c r="J656" s="10">
        <f t="shared" si="62"/>
        <v>8709.9654839999985</v>
      </c>
      <c r="K656">
        <f>VLOOKUP(A656,'Cacao Nacional'!B:D,3,0)</f>
        <v>6691.7</v>
      </c>
      <c r="L656" s="22" t="str">
        <f t="shared" si="63"/>
        <v>Agosto</v>
      </c>
      <c r="M656" s="22" t="str">
        <f t="shared" si="64"/>
        <v>2019</v>
      </c>
      <c r="N656" s="22" t="str">
        <f t="shared" si="65"/>
        <v>Agosto de 2019</v>
      </c>
    </row>
    <row r="657" spans="1:14" x14ac:dyDescent="0.3">
      <c r="A657" s="1" t="s">
        <v>1820</v>
      </c>
      <c r="B657" s="1" t="str">
        <f t="shared" si="60"/>
        <v>Agosto 6 de 2019</v>
      </c>
      <c r="C657" s="1" t="s">
        <v>5265</v>
      </c>
      <c r="D657" s="2">
        <v>130.83000000000001</v>
      </c>
      <c r="E657" s="1" t="s">
        <v>5266</v>
      </c>
      <c r="F657" s="3">
        <v>1.112914444702084</v>
      </c>
      <c r="G657" s="1" t="s">
        <v>430</v>
      </c>
      <c r="H657" s="10">
        <f t="shared" si="61"/>
        <v>2.6166</v>
      </c>
      <c r="I657" s="8">
        <f>VLOOKUP(B657,'TRM2'!C:D,2,0)</f>
        <v>3459.47</v>
      </c>
      <c r="J657" s="10">
        <f t="shared" si="62"/>
        <v>9052.0492020000002</v>
      </c>
      <c r="K657" t="e">
        <f>VLOOKUP(A657,'Cacao Nacional'!B:D,3,0)</f>
        <v>#N/A</v>
      </c>
      <c r="L657" s="22" t="str">
        <f t="shared" si="63"/>
        <v>Agosto</v>
      </c>
      <c r="M657" s="22" t="str">
        <f t="shared" si="64"/>
        <v>2019</v>
      </c>
      <c r="N657" s="22" t="str">
        <f t="shared" si="65"/>
        <v>Agosto de 2019</v>
      </c>
    </row>
    <row r="658" spans="1:14" x14ac:dyDescent="0.3">
      <c r="A658" s="1" t="s">
        <v>1821</v>
      </c>
      <c r="B658" s="1" t="str">
        <f t="shared" si="60"/>
        <v>Agosto 7 de 2019</v>
      </c>
      <c r="C658" s="1" t="s">
        <v>5265</v>
      </c>
      <c r="D658" s="2">
        <v>130.43</v>
      </c>
      <c r="E658" s="1" t="s">
        <v>5266</v>
      </c>
      <c r="F658" s="3">
        <v>-0.30574027363754919</v>
      </c>
      <c r="G658" s="1" t="s">
        <v>430</v>
      </c>
      <c r="H658" s="10">
        <f t="shared" si="61"/>
        <v>2.6086</v>
      </c>
      <c r="I658" s="8">
        <f>VLOOKUP(B658,'TRM2'!C:D,2,0)</f>
        <v>3431.28</v>
      </c>
      <c r="J658" s="10">
        <f t="shared" si="62"/>
        <v>8950.8370080000004</v>
      </c>
      <c r="K658" t="e">
        <f>VLOOKUP(A658,'Cacao Nacional'!B:D,3,0)</f>
        <v>#N/A</v>
      </c>
      <c r="L658" s="22" t="str">
        <f t="shared" si="63"/>
        <v>Agosto</v>
      </c>
      <c r="M658" s="22" t="str">
        <f t="shared" si="64"/>
        <v>2019</v>
      </c>
      <c r="N658" s="22" t="str">
        <f t="shared" si="65"/>
        <v>Agosto de 2019</v>
      </c>
    </row>
    <row r="659" spans="1:14" x14ac:dyDescent="0.3">
      <c r="A659" s="1" t="s">
        <v>1822</v>
      </c>
      <c r="B659" s="1" t="str">
        <f t="shared" si="60"/>
        <v>Agosto 8 de 2019</v>
      </c>
      <c r="C659" s="1" t="s">
        <v>5265</v>
      </c>
      <c r="D659" s="2">
        <v>131.06</v>
      </c>
      <c r="E659" s="1" t="s">
        <v>5266</v>
      </c>
      <c r="F659" s="3">
        <v>0.48301771064938698</v>
      </c>
      <c r="G659" s="1" t="s">
        <v>430</v>
      </c>
      <c r="H659" s="10">
        <f t="shared" si="61"/>
        <v>2.6212</v>
      </c>
      <c r="I659" s="8">
        <f>VLOOKUP(B659,'TRM2'!C:D,2,0)</f>
        <v>3431.28</v>
      </c>
      <c r="J659" s="10">
        <f t="shared" si="62"/>
        <v>8994.0711360000005</v>
      </c>
      <c r="K659" t="e">
        <f>VLOOKUP(A659,'Cacao Nacional'!B:D,3,0)</f>
        <v>#N/A</v>
      </c>
      <c r="L659" s="22" t="str">
        <f t="shared" si="63"/>
        <v>Agosto</v>
      </c>
      <c r="M659" s="22" t="str">
        <f t="shared" si="64"/>
        <v>2019</v>
      </c>
      <c r="N659" s="22" t="str">
        <f t="shared" si="65"/>
        <v>Agosto de 2019</v>
      </c>
    </row>
    <row r="660" spans="1:14" x14ac:dyDescent="0.3">
      <c r="A660" s="1" t="s">
        <v>1823</v>
      </c>
      <c r="B660" s="1" t="str">
        <f t="shared" si="60"/>
        <v>Agosto 9 de 2019</v>
      </c>
      <c r="C660" s="1" t="s">
        <v>5265</v>
      </c>
      <c r="D660" s="2">
        <v>130.96</v>
      </c>
      <c r="E660" s="1" t="s">
        <v>5266</v>
      </c>
      <c r="F660" s="3">
        <v>-7.6300930871352285E-2</v>
      </c>
      <c r="G660" s="1" t="s">
        <v>430</v>
      </c>
      <c r="H660" s="10">
        <f t="shared" si="61"/>
        <v>2.6192000000000002</v>
      </c>
      <c r="I660" s="8">
        <f>VLOOKUP(B660,'TRM2'!C:D,2,0)</f>
        <v>3394.61</v>
      </c>
      <c r="J660" s="10">
        <f t="shared" si="62"/>
        <v>8891.1625120000008</v>
      </c>
      <c r="K660" t="e">
        <f>VLOOKUP(A660,'Cacao Nacional'!B:D,3,0)</f>
        <v>#N/A</v>
      </c>
      <c r="L660" s="22" t="str">
        <f t="shared" si="63"/>
        <v>Agosto</v>
      </c>
      <c r="M660" s="22" t="str">
        <f t="shared" si="64"/>
        <v>2019</v>
      </c>
      <c r="N660" s="22" t="str">
        <f t="shared" si="65"/>
        <v>Agosto de 2019</v>
      </c>
    </row>
    <row r="661" spans="1:14" x14ac:dyDescent="0.3">
      <c r="A661" s="1" t="s">
        <v>1824</v>
      </c>
      <c r="B661" s="1" t="str">
        <f t="shared" si="60"/>
        <v>Agosto 12 de 2019</v>
      </c>
      <c r="C661" s="1" t="s">
        <v>5265</v>
      </c>
      <c r="D661" s="2">
        <v>128.4</v>
      </c>
      <c r="E661" s="1" t="s">
        <v>5266</v>
      </c>
      <c r="F661" s="3">
        <v>-1.9547953573610277</v>
      </c>
      <c r="G661" s="1" t="s">
        <v>430</v>
      </c>
      <c r="H661" s="10">
        <f t="shared" si="61"/>
        <v>2.5680000000000001</v>
      </c>
      <c r="I661" s="8">
        <f>VLOOKUP(B661,'TRM2'!C:D,2,0)</f>
        <v>3382.71</v>
      </c>
      <c r="J661" s="10">
        <f t="shared" si="62"/>
        <v>8686.7992800000011</v>
      </c>
      <c r="K661">
        <f>VLOOKUP(A661,'Cacao Nacional'!B:D,3,0)</f>
        <v>6671.7</v>
      </c>
      <c r="L661" s="22" t="str">
        <f t="shared" si="63"/>
        <v>Agosto</v>
      </c>
      <c r="M661" s="22" t="str">
        <f t="shared" si="64"/>
        <v>2019</v>
      </c>
      <c r="N661" s="22" t="str">
        <f t="shared" si="65"/>
        <v>Agosto de 2019</v>
      </c>
    </row>
    <row r="662" spans="1:14" x14ac:dyDescent="0.3">
      <c r="A662" s="1" t="s">
        <v>1825</v>
      </c>
      <c r="B662" s="1" t="str">
        <f t="shared" si="60"/>
        <v>Agosto 13 de 2019</v>
      </c>
      <c r="C662" s="1" t="s">
        <v>5265</v>
      </c>
      <c r="D662" s="2">
        <v>130.75</v>
      </c>
      <c r="E662" s="1" t="s">
        <v>5266</v>
      </c>
      <c r="F662" s="3">
        <v>1.8302180685358209</v>
      </c>
      <c r="G662" s="1" t="s">
        <v>430</v>
      </c>
      <c r="H662" s="10">
        <f t="shared" si="61"/>
        <v>2.6150000000000002</v>
      </c>
      <c r="I662" s="8">
        <f>VLOOKUP(B662,'TRM2'!C:D,2,0)</f>
        <v>3436.26</v>
      </c>
      <c r="J662" s="10">
        <f t="shared" si="62"/>
        <v>8985.8199000000004</v>
      </c>
      <c r="K662" t="e">
        <f>VLOOKUP(A662,'Cacao Nacional'!B:D,3,0)</f>
        <v>#N/A</v>
      </c>
      <c r="L662" s="22" t="str">
        <f t="shared" si="63"/>
        <v>Agosto</v>
      </c>
      <c r="M662" s="22" t="str">
        <f t="shared" si="64"/>
        <v>2019</v>
      </c>
      <c r="N662" s="22" t="str">
        <f t="shared" si="65"/>
        <v>Agosto de 2019</v>
      </c>
    </row>
    <row r="663" spans="1:14" x14ac:dyDescent="0.3">
      <c r="A663" s="1" t="s">
        <v>1826</v>
      </c>
      <c r="B663" s="1" t="str">
        <f t="shared" si="60"/>
        <v>Agosto 14 de 2019</v>
      </c>
      <c r="C663" s="1" t="s">
        <v>5265</v>
      </c>
      <c r="D663" s="2">
        <v>129.19999999999999</v>
      </c>
      <c r="E663" s="1" t="s">
        <v>5266</v>
      </c>
      <c r="F663" s="3">
        <v>-1.1854684512428386</v>
      </c>
      <c r="G663" s="1" t="s">
        <v>430</v>
      </c>
      <c r="H663" s="10">
        <f t="shared" si="61"/>
        <v>2.5839999999999996</v>
      </c>
      <c r="I663" s="8">
        <f>VLOOKUP(B663,'TRM2'!C:D,2,0)</f>
        <v>3407.76</v>
      </c>
      <c r="J663" s="10">
        <f t="shared" si="62"/>
        <v>8805.6518399999986</v>
      </c>
      <c r="K663" t="e">
        <f>VLOOKUP(A663,'Cacao Nacional'!B:D,3,0)</f>
        <v>#N/A</v>
      </c>
      <c r="L663" s="22" t="str">
        <f t="shared" si="63"/>
        <v>Agosto</v>
      </c>
      <c r="M663" s="22" t="str">
        <f t="shared" si="64"/>
        <v>2019</v>
      </c>
      <c r="N663" s="22" t="str">
        <f t="shared" si="65"/>
        <v>Agosto de 2019</v>
      </c>
    </row>
    <row r="664" spans="1:14" x14ac:dyDescent="0.3">
      <c r="A664" s="1" t="s">
        <v>1827</v>
      </c>
      <c r="B664" s="1" t="str">
        <f t="shared" si="60"/>
        <v>Agosto 15 de 2019</v>
      </c>
      <c r="C664" s="1" t="s">
        <v>5265</v>
      </c>
      <c r="D664" s="2">
        <v>129.78</v>
      </c>
      <c r="E664" s="1" t="s">
        <v>5266</v>
      </c>
      <c r="F664" s="3">
        <v>0.44891640866874033</v>
      </c>
      <c r="G664" s="1" t="s">
        <v>430</v>
      </c>
      <c r="H664" s="10">
        <f t="shared" si="61"/>
        <v>2.5956000000000001</v>
      </c>
      <c r="I664" s="8">
        <f>VLOOKUP(B664,'TRM2'!C:D,2,0)</f>
        <v>3449.27</v>
      </c>
      <c r="J664" s="10">
        <f t="shared" si="62"/>
        <v>8952.9252120000001</v>
      </c>
      <c r="K664" t="e">
        <f>VLOOKUP(A664,'Cacao Nacional'!B:D,3,0)</f>
        <v>#N/A</v>
      </c>
      <c r="L664" s="22" t="str">
        <f t="shared" si="63"/>
        <v>Agosto</v>
      </c>
      <c r="M664" s="22" t="str">
        <f t="shared" si="64"/>
        <v>2019</v>
      </c>
      <c r="N664" s="22" t="str">
        <f t="shared" si="65"/>
        <v>Agosto de 2019</v>
      </c>
    </row>
    <row r="665" spans="1:14" x14ac:dyDescent="0.3">
      <c r="A665" s="1" t="s">
        <v>1828</v>
      </c>
      <c r="B665" s="1" t="str">
        <f t="shared" si="60"/>
        <v>Agosto 16 de 2019</v>
      </c>
      <c r="C665" s="1" t="s">
        <v>5265</v>
      </c>
      <c r="D665" s="2">
        <v>127.47</v>
      </c>
      <c r="E665" s="1" t="s">
        <v>5266</v>
      </c>
      <c r="F665" s="3">
        <v>-1.7799352750809079</v>
      </c>
      <c r="G665" s="1" t="s">
        <v>430</v>
      </c>
      <c r="H665" s="10">
        <f t="shared" si="61"/>
        <v>2.5493999999999999</v>
      </c>
      <c r="I665" s="8">
        <f>VLOOKUP(B665,'TRM2'!C:D,2,0)</f>
        <v>3447.76</v>
      </c>
      <c r="J665" s="10">
        <f t="shared" si="62"/>
        <v>8789.719344000001</v>
      </c>
      <c r="K665" t="e">
        <f>VLOOKUP(A665,'Cacao Nacional'!B:D,3,0)</f>
        <v>#N/A</v>
      </c>
      <c r="L665" s="22" t="str">
        <f t="shared" si="63"/>
        <v>Agosto</v>
      </c>
      <c r="M665" s="22" t="str">
        <f t="shared" si="64"/>
        <v>2019</v>
      </c>
      <c r="N665" s="22" t="str">
        <f t="shared" si="65"/>
        <v>Agosto de 2019</v>
      </c>
    </row>
    <row r="666" spans="1:14" x14ac:dyDescent="0.3">
      <c r="A666" s="1" t="s">
        <v>1829</v>
      </c>
      <c r="B666" s="1" t="str">
        <f t="shared" si="60"/>
        <v>Agosto 19 de 2019</v>
      </c>
      <c r="C666" s="1" t="s">
        <v>5265</v>
      </c>
      <c r="D666" s="2">
        <v>126.27</v>
      </c>
      <c r="E666" s="1" t="s">
        <v>5266</v>
      </c>
      <c r="F666" s="3">
        <v>-0.94139797599435382</v>
      </c>
      <c r="G666" s="1" t="s">
        <v>430</v>
      </c>
      <c r="H666" s="10">
        <f t="shared" si="61"/>
        <v>2.5253999999999999</v>
      </c>
      <c r="I666" s="8">
        <f>VLOOKUP(B666,'TRM2'!C:D,2,0)</f>
        <v>3441.4</v>
      </c>
      <c r="J666" s="10">
        <f t="shared" si="62"/>
        <v>8690.9115600000005</v>
      </c>
      <c r="K666">
        <f>VLOOKUP(A666,'Cacao Nacional'!B:D,3,0)</f>
        <v>6493.5</v>
      </c>
      <c r="L666" s="22" t="str">
        <f t="shared" si="63"/>
        <v>Agosto</v>
      </c>
      <c r="M666" s="22" t="str">
        <f t="shared" si="64"/>
        <v>2019</v>
      </c>
      <c r="N666" s="22" t="str">
        <f t="shared" si="65"/>
        <v>Agosto de 2019</v>
      </c>
    </row>
    <row r="667" spans="1:14" x14ac:dyDescent="0.3">
      <c r="A667" s="1" t="s">
        <v>1830</v>
      </c>
      <c r="B667" s="1" t="str">
        <f t="shared" si="60"/>
        <v>Agosto 20 de 2019</v>
      </c>
      <c r="C667" s="1" t="s">
        <v>5265</v>
      </c>
      <c r="D667" s="2">
        <v>126.58</v>
      </c>
      <c r="E667" s="1" t="s">
        <v>5266</v>
      </c>
      <c r="F667" s="3">
        <v>0.2455056624693136</v>
      </c>
      <c r="G667" s="1" t="s">
        <v>430</v>
      </c>
      <c r="H667" s="10">
        <f t="shared" si="61"/>
        <v>2.5316000000000001</v>
      </c>
      <c r="I667" s="8">
        <f>VLOOKUP(B667,'TRM2'!C:D,2,0)</f>
        <v>3441.4</v>
      </c>
      <c r="J667" s="10">
        <f t="shared" si="62"/>
        <v>8712.2482400000008</v>
      </c>
      <c r="K667" t="e">
        <f>VLOOKUP(A667,'Cacao Nacional'!B:D,3,0)</f>
        <v>#N/A</v>
      </c>
      <c r="L667" s="22" t="str">
        <f t="shared" si="63"/>
        <v>Agosto</v>
      </c>
      <c r="M667" s="22" t="str">
        <f t="shared" si="64"/>
        <v>2019</v>
      </c>
      <c r="N667" s="22" t="str">
        <f t="shared" si="65"/>
        <v>Agosto de 2019</v>
      </c>
    </row>
    <row r="668" spans="1:14" x14ac:dyDescent="0.3">
      <c r="A668" s="1" t="s">
        <v>1831</v>
      </c>
      <c r="B668" s="1" t="str">
        <f t="shared" si="60"/>
        <v>Agosto 21 de 2019</v>
      </c>
      <c r="C668" s="1" t="s">
        <v>5265</v>
      </c>
      <c r="D668" s="2">
        <v>128.1</v>
      </c>
      <c r="E668" s="1" t="s">
        <v>5266</v>
      </c>
      <c r="F668" s="3">
        <v>1.2008216147890631</v>
      </c>
      <c r="G668" s="1" t="s">
        <v>430</v>
      </c>
      <c r="H668" s="10">
        <f t="shared" si="61"/>
        <v>2.5619999999999998</v>
      </c>
      <c r="I668" s="8">
        <f>VLOOKUP(B668,'TRM2'!C:D,2,0)</f>
        <v>3420.99</v>
      </c>
      <c r="J668" s="10">
        <f t="shared" si="62"/>
        <v>8764.5763799999986</v>
      </c>
      <c r="K668" t="e">
        <f>VLOOKUP(A668,'Cacao Nacional'!B:D,3,0)</f>
        <v>#N/A</v>
      </c>
      <c r="L668" s="22" t="str">
        <f t="shared" si="63"/>
        <v>Agosto</v>
      </c>
      <c r="M668" s="22" t="str">
        <f t="shared" si="64"/>
        <v>2019</v>
      </c>
      <c r="N668" s="22" t="str">
        <f t="shared" si="65"/>
        <v>Agosto de 2019</v>
      </c>
    </row>
    <row r="669" spans="1:14" x14ac:dyDescent="0.3">
      <c r="A669" s="1" t="s">
        <v>1832</v>
      </c>
      <c r="B669" s="1" t="str">
        <f t="shared" si="60"/>
        <v>Agosto 22 de 2019</v>
      </c>
      <c r="C669" s="1" t="s">
        <v>5265</v>
      </c>
      <c r="D669" s="2">
        <v>129.13</v>
      </c>
      <c r="E669" s="1" t="s">
        <v>5266</v>
      </c>
      <c r="F669" s="3">
        <v>0.80405932864949359</v>
      </c>
      <c r="G669" s="1" t="s">
        <v>430</v>
      </c>
      <c r="H669" s="10">
        <f t="shared" si="61"/>
        <v>2.5825999999999998</v>
      </c>
      <c r="I669" s="8">
        <f>VLOOKUP(B669,'TRM2'!C:D,2,0)</f>
        <v>3385.28</v>
      </c>
      <c r="J669" s="10">
        <f t="shared" si="62"/>
        <v>8742.8241280000002</v>
      </c>
      <c r="K669" t="e">
        <f>VLOOKUP(A669,'Cacao Nacional'!B:D,3,0)</f>
        <v>#N/A</v>
      </c>
      <c r="L669" s="22" t="str">
        <f t="shared" si="63"/>
        <v>Agosto</v>
      </c>
      <c r="M669" s="22" t="str">
        <f t="shared" si="64"/>
        <v>2019</v>
      </c>
      <c r="N669" s="22" t="str">
        <f t="shared" si="65"/>
        <v>Agosto de 2019</v>
      </c>
    </row>
    <row r="670" spans="1:14" x14ac:dyDescent="0.3">
      <c r="A670" s="1" t="s">
        <v>1833</v>
      </c>
      <c r="B670" s="1" t="str">
        <f t="shared" si="60"/>
        <v>Agosto 23 de 2019</v>
      </c>
      <c r="C670" s="1" t="s">
        <v>5265</v>
      </c>
      <c r="D670" s="2">
        <v>128.03</v>
      </c>
      <c r="E670" s="1" t="s">
        <v>5266</v>
      </c>
      <c r="F670" s="3">
        <v>-0.8518547200495582</v>
      </c>
      <c r="G670" s="1" t="s">
        <v>430</v>
      </c>
      <c r="H670" s="10">
        <f t="shared" si="61"/>
        <v>2.5606</v>
      </c>
      <c r="I670" s="8">
        <f>VLOOKUP(B670,'TRM2'!C:D,2,0)</f>
        <v>3376.99</v>
      </c>
      <c r="J670" s="10">
        <f t="shared" si="62"/>
        <v>8647.120594</v>
      </c>
      <c r="K670" t="e">
        <f>VLOOKUP(A670,'Cacao Nacional'!B:D,3,0)</f>
        <v>#N/A</v>
      </c>
      <c r="L670" s="22" t="str">
        <f t="shared" si="63"/>
        <v>Agosto</v>
      </c>
      <c r="M670" s="22" t="str">
        <f t="shared" si="64"/>
        <v>2019</v>
      </c>
      <c r="N670" s="22" t="str">
        <f t="shared" si="65"/>
        <v>Agosto de 2019</v>
      </c>
    </row>
    <row r="671" spans="1:14" x14ac:dyDescent="0.3">
      <c r="A671" s="1" t="s">
        <v>1834</v>
      </c>
      <c r="B671" s="1" t="str">
        <f t="shared" si="60"/>
        <v>Agosto 26 de 2019</v>
      </c>
      <c r="C671" s="1" t="s">
        <v>5265</v>
      </c>
      <c r="D671" s="2">
        <v>129.5</v>
      </c>
      <c r="E671" s="1" t="s">
        <v>5266</v>
      </c>
      <c r="F671" s="3">
        <v>1.1481683980317106</v>
      </c>
      <c r="G671" s="1" t="s">
        <v>430</v>
      </c>
      <c r="H671" s="10">
        <f t="shared" si="61"/>
        <v>2.59</v>
      </c>
      <c r="I671" s="8">
        <f>VLOOKUP(B671,'TRM2'!C:D,2,0)</f>
        <v>3399.95</v>
      </c>
      <c r="J671" s="10">
        <f t="shared" si="62"/>
        <v>8805.8704999999991</v>
      </c>
      <c r="K671">
        <f>VLOOKUP(A671,'Cacao Nacional'!B:D,3,0)</f>
        <v>6492.2</v>
      </c>
      <c r="L671" s="22" t="str">
        <f t="shared" si="63"/>
        <v>Agosto</v>
      </c>
      <c r="M671" s="22" t="str">
        <f t="shared" si="64"/>
        <v>2019</v>
      </c>
      <c r="N671" s="22" t="str">
        <f t="shared" si="65"/>
        <v>Agosto de 2019</v>
      </c>
    </row>
    <row r="672" spans="1:14" x14ac:dyDescent="0.3">
      <c r="A672" s="1" t="s">
        <v>1835</v>
      </c>
      <c r="B672" s="1" t="str">
        <f t="shared" si="60"/>
        <v>Agosto 27 de 2019</v>
      </c>
      <c r="C672" s="1" t="s">
        <v>5265</v>
      </c>
      <c r="D672" s="2">
        <v>129.09</v>
      </c>
      <c r="E672" s="1" t="s">
        <v>5266</v>
      </c>
      <c r="F672" s="3">
        <v>-0.31660231660231397</v>
      </c>
      <c r="G672" s="1" t="s">
        <v>430</v>
      </c>
      <c r="H672" s="10">
        <f t="shared" si="61"/>
        <v>2.5817999999999999</v>
      </c>
      <c r="I672" s="8">
        <f>VLOOKUP(B672,'TRM2'!C:D,2,0)</f>
        <v>3432.85</v>
      </c>
      <c r="J672" s="10">
        <f t="shared" si="62"/>
        <v>8862.9321299999992</v>
      </c>
      <c r="K672" t="e">
        <f>VLOOKUP(A672,'Cacao Nacional'!B:D,3,0)</f>
        <v>#N/A</v>
      </c>
      <c r="L672" s="22" t="str">
        <f t="shared" si="63"/>
        <v>Agosto</v>
      </c>
      <c r="M672" s="22" t="str">
        <f t="shared" si="64"/>
        <v>2019</v>
      </c>
      <c r="N672" s="22" t="str">
        <f t="shared" si="65"/>
        <v>Agosto de 2019</v>
      </c>
    </row>
    <row r="673" spans="1:14" x14ac:dyDescent="0.3">
      <c r="A673" s="1" t="s">
        <v>1836</v>
      </c>
      <c r="B673" s="1" t="str">
        <f t="shared" si="60"/>
        <v>Agosto 28 de 2019</v>
      </c>
      <c r="C673" s="1" t="s">
        <v>5265</v>
      </c>
      <c r="D673" s="2">
        <v>129.37</v>
      </c>
      <c r="E673" s="1" t="s">
        <v>5266</v>
      </c>
      <c r="F673" s="3">
        <v>0.21690293593616944</v>
      </c>
      <c r="G673" s="1" t="s">
        <v>430</v>
      </c>
      <c r="H673" s="10">
        <f t="shared" si="61"/>
        <v>2.5874000000000001</v>
      </c>
      <c r="I673" s="8">
        <f>VLOOKUP(B673,'TRM2'!C:D,2,0)</f>
        <v>3457.89</v>
      </c>
      <c r="J673" s="10">
        <f t="shared" si="62"/>
        <v>8946.9445859999996</v>
      </c>
      <c r="K673" t="e">
        <f>VLOOKUP(A673,'Cacao Nacional'!B:D,3,0)</f>
        <v>#N/A</v>
      </c>
      <c r="L673" s="22" t="str">
        <f t="shared" si="63"/>
        <v>Agosto</v>
      </c>
      <c r="M673" s="22" t="str">
        <f t="shared" si="64"/>
        <v>2019</v>
      </c>
      <c r="N673" s="22" t="str">
        <f t="shared" si="65"/>
        <v>Agosto de 2019</v>
      </c>
    </row>
    <row r="674" spans="1:14" x14ac:dyDescent="0.3">
      <c r="A674" s="1" t="s">
        <v>1837</v>
      </c>
      <c r="B674" s="1" t="str">
        <f t="shared" si="60"/>
        <v>Agosto 29 de 2019</v>
      </c>
      <c r="C674" s="1" t="s">
        <v>5265</v>
      </c>
      <c r="D674" s="2">
        <v>127.18</v>
      </c>
      <c r="E674" s="1" t="s">
        <v>5266</v>
      </c>
      <c r="F674" s="3">
        <v>-1.6928190461467092</v>
      </c>
      <c r="G674" s="1" t="s">
        <v>430</v>
      </c>
      <c r="H674" s="10">
        <f t="shared" si="61"/>
        <v>2.5436000000000001</v>
      </c>
      <c r="I674" s="8">
        <f>VLOOKUP(B674,'TRM2'!C:D,2,0)</f>
        <v>3477.53</v>
      </c>
      <c r="J674" s="10">
        <f t="shared" si="62"/>
        <v>8845.4453080000003</v>
      </c>
      <c r="K674" t="e">
        <f>VLOOKUP(A674,'Cacao Nacional'!B:D,3,0)</f>
        <v>#N/A</v>
      </c>
      <c r="L674" s="22" t="str">
        <f t="shared" si="63"/>
        <v>Agosto</v>
      </c>
      <c r="M674" s="22" t="str">
        <f t="shared" si="64"/>
        <v>2019</v>
      </c>
      <c r="N674" s="22" t="str">
        <f t="shared" si="65"/>
        <v>Agosto de 2019</v>
      </c>
    </row>
    <row r="675" spans="1:14" x14ac:dyDescent="0.3">
      <c r="A675" s="1" t="s">
        <v>1838</v>
      </c>
      <c r="B675" s="1" t="str">
        <f t="shared" si="60"/>
        <v>Agosto 30 de 2019</v>
      </c>
      <c r="C675" s="1" t="s">
        <v>5265</v>
      </c>
      <c r="D675" s="2">
        <v>128.22</v>
      </c>
      <c r="E675" s="1" t="s">
        <v>5266</v>
      </c>
      <c r="F675" s="3">
        <v>0.8177386381506464</v>
      </c>
      <c r="G675" s="1" t="s">
        <v>430</v>
      </c>
      <c r="H675" s="10">
        <f t="shared" si="61"/>
        <v>2.5644</v>
      </c>
      <c r="I675" s="8">
        <f>VLOOKUP(B675,'TRM2'!C:D,2,0)</f>
        <v>3464.15</v>
      </c>
      <c r="J675" s="10">
        <f t="shared" si="62"/>
        <v>8883.4662600000011</v>
      </c>
      <c r="K675" t="e">
        <f>VLOOKUP(A675,'Cacao Nacional'!B:D,3,0)</f>
        <v>#N/A</v>
      </c>
      <c r="L675" s="22" t="str">
        <f t="shared" si="63"/>
        <v>Agosto</v>
      </c>
      <c r="M675" s="22" t="str">
        <f t="shared" si="64"/>
        <v>2019</v>
      </c>
      <c r="N675" s="22" t="str">
        <f t="shared" si="65"/>
        <v>Agosto de 2019</v>
      </c>
    </row>
    <row r="676" spans="1:14" x14ac:dyDescent="0.3">
      <c r="A676" s="1" t="s">
        <v>1839</v>
      </c>
      <c r="B676" s="1" t="str">
        <f t="shared" si="60"/>
        <v>Septiembre 2 de 2019</v>
      </c>
      <c r="C676" s="1" t="s">
        <v>5265</v>
      </c>
      <c r="D676" s="2">
        <v>127.87</v>
      </c>
      <c r="E676" s="1" t="s">
        <v>5266</v>
      </c>
      <c r="F676" s="3">
        <v>-0.27296833567305751</v>
      </c>
      <c r="G676" s="1" t="s">
        <v>430</v>
      </c>
      <c r="H676" s="10">
        <f t="shared" si="61"/>
        <v>2.5573999999999999</v>
      </c>
      <c r="I676" s="8">
        <f>VLOOKUP(B676,'TRM2'!C:D,2,0)</f>
        <v>3427.29</v>
      </c>
      <c r="J676" s="10">
        <f t="shared" si="62"/>
        <v>8764.9514459999991</v>
      </c>
      <c r="K676">
        <f>VLOOKUP(A676,'Cacao Nacional'!B:D,3,0)</f>
        <v>6636.7</v>
      </c>
      <c r="L676" s="22" t="str">
        <f t="shared" si="63"/>
        <v>Septiembre</v>
      </c>
      <c r="M676" s="22" t="str">
        <f t="shared" si="64"/>
        <v>2019</v>
      </c>
      <c r="N676" s="22" t="str">
        <f t="shared" si="65"/>
        <v>Septiembre de 2019</v>
      </c>
    </row>
    <row r="677" spans="1:14" x14ac:dyDescent="0.3">
      <c r="A677" s="1" t="s">
        <v>1840</v>
      </c>
      <c r="B677" s="1" t="str">
        <f t="shared" si="60"/>
        <v>Septiembre 3 de 2019</v>
      </c>
      <c r="C677" s="1" t="s">
        <v>5265</v>
      </c>
      <c r="D677" s="2">
        <v>127.06</v>
      </c>
      <c r="E677" s="1" t="s">
        <v>5266</v>
      </c>
      <c r="F677" s="3">
        <v>-0.63345585360131562</v>
      </c>
      <c r="G677" s="1" t="s">
        <v>430</v>
      </c>
      <c r="H677" s="10">
        <f t="shared" si="61"/>
        <v>2.5411999999999999</v>
      </c>
      <c r="I677" s="8">
        <f>VLOOKUP(B677,'TRM2'!C:D,2,0)</f>
        <v>3427.29</v>
      </c>
      <c r="J677" s="10">
        <f t="shared" si="62"/>
        <v>8709.4293479999997</v>
      </c>
      <c r="K677" t="e">
        <f>VLOOKUP(A677,'Cacao Nacional'!B:D,3,0)</f>
        <v>#N/A</v>
      </c>
      <c r="L677" s="22" t="str">
        <f t="shared" si="63"/>
        <v>Septiembre</v>
      </c>
      <c r="M677" s="22" t="str">
        <f t="shared" si="64"/>
        <v>2019</v>
      </c>
      <c r="N677" s="22" t="str">
        <f t="shared" si="65"/>
        <v>Septiembre de 2019</v>
      </c>
    </row>
    <row r="678" spans="1:14" x14ac:dyDescent="0.3">
      <c r="A678" s="1" t="s">
        <v>1841</v>
      </c>
      <c r="B678" s="1" t="str">
        <f t="shared" si="60"/>
        <v>Septiembre 4 de 2019</v>
      </c>
      <c r="C678" s="1" t="s">
        <v>5265</v>
      </c>
      <c r="D678" s="2">
        <v>127.91</v>
      </c>
      <c r="E678" s="1" t="s">
        <v>5266</v>
      </c>
      <c r="F678" s="3">
        <v>0.6689752872658542</v>
      </c>
      <c r="G678" s="1" t="s">
        <v>430</v>
      </c>
      <c r="H678" s="10">
        <f t="shared" si="61"/>
        <v>2.5581999999999998</v>
      </c>
      <c r="I678" s="8">
        <f>VLOOKUP(B678,'TRM2'!C:D,2,0)</f>
        <v>3438.61</v>
      </c>
      <c r="J678" s="10">
        <f t="shared" si="62"/>
        <v>8796.652102</v>
      </c>
      <c r="K678" t="e">
        <f>VLOOKUP(A678,'Cacao Nacional'!B:D,3,0)</f>
        <v>#N/A</v>
      </c>
      <c r="L678" s="22" t="str">
        <f t="shared" si="63"/>
        <v>Septiembre</v>
      </c>
      <c r="M678" s="22" t="str">
        <f t="shared" si="64"/>
        <v>2019</v>
      </c>
      <c r="N678" s="22" t="str">
        <f t="shared" si="65"/>
        <v>Septiembre de 2019</v>
      </c>
    </row>
    <row r="679" spans="1:14" x14ac:dyDescent="0.3">
      <c r="A679" s="1" t="s">
        <v>1842</v>
      </c>
      <c r="B679" s="1" t="str">
        <f t="shared" si="60"/>
        <v>Septiembre 5 de 2019</v>
      </c>
      <c r="C679" s="1" t="s">
        <v>5265</v>
      </c>
      <c r="D679" s="2">
        <v>126.86</v>
      </c>
      <c r="E679" s="1" t="s">
        <v>5266</v>
      </c>
      <c r="F679" s="3">
        <v>-0.82088968806191631</v>
      </c>
      <c r="G679" s="1" t="s">
        <v>430</v>
      </c>
      <c r="H679" s="10">
        <f t="shared" si="61"/>
        <v>2.5371999999999999</v>
      </c>
      <c r="I679" s="8">
        <f>VLOOKUP(B679,'TRM2'!C:D,2,0)</f>
        <v>3401.04</v>
      </c>
      <c r="J679" s="10">
        <f t="shared" si="62"/>
        <v>8629.1186880000005</v>
      </c>
      <c r="K679" t="e">
        <f>VLOOKUP(A679,'Cacao Nacional'!B:D,3,0)</f>
        <v>#N/A</v>
      </c>
      <c r="L679" s="22" t="str">
        <f t="shared" si="63"/>
        <v>Septiembre</v>
      </c>
      <c r="M679" s="22" t="str">
        <f t="shared" si="64"/>
        <v>2019</v>
      </c>
      <c r="N679" s="22" t="str">
        <f t="shared" si="65"/>
        <v>Septiembre de 2019</v>
      </c>
    </row>
    <row r="680" spans="1:14" x14ac:dyDescent="0.3">
      <c r="A680" s="1" t="s">
        <v>1843</v>
      </c>
      <c r="B680" s="1" t="str">
        <f t="shared" si="60"/>
        <v>Septiembre 6 de 2019</v>
      </c>
      <c r="C680" s="1" t="s">
        <v>5265</v>
      </c>
      <c r="D680" s="2">
        <v>128.38</v>
      </c>
      <c r="E680" s="1" t="s">
        <v>5266</v>
      </c>
      <c r="F680" s="3">
        <v>1.1981712123600787</v>
      </c>
      <c r="G680" s="1" t="s">
        <v>430</v>
      </c>
      <c r="H680" s="10">
        <f t="shared" si="61"/>
        <v>2.5676000000000001</v>
      </c>
      <c r="I680" s="8">
        <f>VLOOKUP(B680,'TRM2'!C:D,2,0)</f>
        <v>3377.39</v>
      </c>
      <c r="J680" s="10">
        <f t="shared" si="62"/>
        <v>8671.786564</v>
      </c>
      <c r="K680" t="e">
        <f>VLOOKUP(A680,'Cacao Nacional'!B:D,3,0)</f>
        <v>#N/A</v>
      </c>
      <c r="L680" s="22" t="str">
        <f t="shared" si="63"/>
        <v>Septiembre</v>
      </c>
      <c r="M680" s="22" t="str">
        <f t="shared" si="64"/>
        <v>2019</v>
      </c>
      <c r="N680" s="22" t="str">
        <f t="shared" si="65"/>
        <v>Septiembre de 2019</v>
      </c>
    </row>
    <row r="681" spans="1:14" x14ac:dyDescent="0.3">
      <c r="A681" s="1" t="s">
        <v>1844</v>
      </c>
      <c r="B681" s="1" t="str">
        <f t="shared" si="60"/>
        <v>Septiembre 9 de 2019</v>
      </c>
      <c r="C681" s="1" t="s">
        <v>5265</v>
      </c>
      <c r="D681" s="2">
        <v>129.57</v>
      </c>
      <c r="E681" s="1" t="s">
        <v>5266</v>
      </c>
      <c r="F681" s="3">
        <v>0.92693565976008552</v>
      </c>
      <c r="G681" s="1" t="s">
        <v>430</v>
      </c>
      <c r="H681" s="10">
        <f t="shared" si="61"/>
        <v>2.5913999999999997</v>
      </c>
      <c r="I681" s="8">
        <f>VLOOKUP(B681,'TRM2'!C:D,2,0)</f>
        <v>3361.7</v>
      </c>
      <c r="J681" s="10">
        <f t="shared" si="62"/>
        <v>8711.5093799999977</v>
      </c>
      <c r="K681">
        <f>VLOOKUP(A681,'Cacao Nacional'!B:D,3,0)</f>
        <v>6669.5</v>
      </c>
      <c r="L681" s="22" t="str">
        <f t="shared" si="63"/>
        <v>Septiembre</v>
      </c>
      <c r="M681" s="22" t="str">
        <f t="shared" si="64"/>
        <v>2019</v>
      </c>
      <c r="N681" s="22" t="str">
        <f t="shared" si="65"/>
        <v>Septiembre de 2019</v>
      </c>
    </row>
    <row r="682" spans="1:14" x14ac:dyDescent="0.3">
      <c r="A682" s="1" t="s">
        <v>1845</v>
      </c>
      <c r="B682" s="1" t="str">
        <f t="shared" si="60"/>
        <v>Septiembre 10 de 2019</v>
      </c>
      <c r="C682" s="1" t="s">
        <v>5265</v>
      </c>
      <c r="D682" s="2">
        <v>132.81</v>
      </c>
      <c r="E682" s="1" t="s">
        <v>5266</v>
      </c>
      <c r="F682" s="3">
        <v>2.5005788376939178</v>
      </c>
      <c r="G682" s="1" t="s">
        <v>430</v>
      </c>
      <c r="H682" s="10">
        <f t="shared" si="61"/>
        <v>2.6562000000000001</v>
      </c>
      <c r="I682" s="8">
        <f>VLOOKUP(B682,'TRM2'!C:D,2,0)</f>
        <v>3368.8</v>
      </c>
      <c r="J682" s="10">
        <f t="shared" si="62"/>
        <v>8948.2065600000005</v>
      </c>
      <c r="K682" t="e">
        <f>VLOOKUP(A682,'Cacao Nacional'!B:D,3,0)</f>
        <v>#N/A</v>
      </c>
      <c r="L682" s="22" t="str">
        <f t="shared" si="63"/>
        <v>Septiembre</v>
      </c>
      <c r="M682" s="22" t="str">
        <f t="shared" si="64"/>
        <v>2019</v>
      </c>
      <c r="N682" s="22" t="str">
        <f t="shared" si="65"/>
        <v>Septiembre de 2019</v>
      </c>
    </row>
    <row r="683" spans="1:14" x14ac:dyDescent="0.3">
      <c r="A683" s="1" t="s">
        <v>1846</v>
      </c>
      <c r="B683" s="1" t="str">
        <f t="shared" si="60"/>
        <v>Septiembre 11 de 2019</v>
      </c>
      <c r="C683" s="1" t="s">
        <v>5265</v>
      </c>
      <c r="D683" s="2">
        <v>134.84</v>
      </c>
      <c r="E683" s="1" t="s">
        <v>5266</v>
      </c>
      <c r="F683" s="3">
        <v>1.5284993599879535</v>
      </c>
      <c r="G683" s="1" t="s">
        <v>430</v>
      </c>
      <c r="H683" s="10">
        <f t="shared" si="61"/>
        <v>2.6968000000000001</v>
      </c>
      <c r="I683" s="8">
        <f>VLOOKUP(B683,'TRM2'!C:D,2,0)</f>
        <v>3373.75</v>
      </c>
      <c r="J683" s="10">
        <f t="shared" si="62"/>
        <v>9098.3289999999997</v>
      </c>
      <c r="K683" t="e">
        <f>VLOOKUP(A683,'Cacao Nacional'!B:D,3,0)</f>
        <v>#N/A</v>
      </c>
      <c r="L683" s="22" t="str">
        <f t="shared" si="63"/>
        <v>Septiembre</v>
      </c>
      <c r="M683" s="22" t="str">
        <f t="shared" si="64"/>
        <v>2019</v>
      </c>
      <c r="N683" s="22" t="str">
        <f t="shared" si="65"/>
        <v>Septiembre de 2019</v>
      </c>
    </row>
    <row r="684" spans="1:14" x14ac:dyDescent="0.3">
      <c r="A684" s="1" t="s">
        <v>1847</v>
      </c>
      <c r="B684" s="1" t="str">
        <f t="shared" si="60"/>
        <v>Septiembre 12 de 2019</v>
      </c>
      <c r="C684" s="1" t="s">
        <v>5265</v>
      </c>
      <c r="D684" s="2">
        <v>135.11000000000001</v>
      </c>
      <c r="E684" s="1" t="s">
        <v>5266</v>
      </c>
      <c r="F684" s="3">
        <v>0.2002373183031817</v>
      </c>
      <c r="G684" s="1" t="s">
        <v>430</v>
      </c>
      <c r="H684" s="10">
        <f t="shared" si="61"/>
        <v>2.7022000000000004</v>
      </c>
      <c r="I684" s="8">
        <f>VLOOKUP(B684,'TRM2'!C:D,2,0)</f>
        <v>3372.48</v>
      </c>
      <c r="J684" s="10">
        <f t="shared" si="62"/>
        <v>9113.1154560000014</v>
      </c>
      <c r="K684" t="e">
        <f>VLOOKUP(A684,'Cacao Nacional'!B:D,3,0)</f>
        <v>#N/A</v>
      </c>
      <c r="L684" s="22" t="str">
        <f t="shared" si="63"/>
        <v>Septiembre</v>
      </c>
      <c r="M684" s="22" t="str">
        <f t="shared" si="64"/>
        <v>2019</v>
      </c>
      <c r="N684" s="22" t="str">
        <f t="shared" si="65"/>
        <v>Septiembre de 2019</v>
      </c>
    </row>
    <row r="685" spans="1:14" x14ac:dyDescent="0.3">
      <c r="A685" s="1" t="s">
        <v>1848</v>
      </c>
      <c r="B685" s="1" t="str">
        <f t="shared" si="60"/>
        <v>Septiembre 13 de 2019</v>
      </c>
      <c r="C685" s="1" t="s">
        <v>5265</v>
      </c>
      <c r="D685" s="2">
        <v>133.94</v>
      </c>
      <c r="E685" s="1" t="s">
        <v>5266</v>
      </c>
      <c r="F685" s="3">
        <v>-0.86596106875880086</v>
      </c>
      <c r="G685" s="1" t="s">
        <v>430</v>
      </c>
      <c r="H685" s="10">
        <f t="shared" si="61"/>
        <v>2.6787999999999998</v>
      </c>
      <c r="I685" s="8">
        <f>VLOOKUP(B685,'TRM2'!C:D,2,0)</f>
        <v>3359.2</v>
      </c>
      <c r="J685" s="10">
        <f t="shared" si="62"/>
        <v>8998.6249599999992</v>
      </c>
      <c r="K685" t="e">
        <f>VLOOKUP(A685,'Cacao Nacional'!B:D,3,0)</f>
        <v>#N/A</v>
      </c>
      <c r="L685" s="22" t="str">
        <f t="shared" si="63"/>
        <v>Septiembre</v>
      </c>
      <c r="M685" s="22" t="str">
        <f t="shared" si="64"/>
        <v>2019</v>
      </c>
      <c r="N685" s="22" t="str">
        <f t="shared" si="65"/>
        <v>Septiembre de 2019</v>
      </c>
    </row>
    <row r="686" spans="1:14" x14ac:dyDescent="0.3">
      <c r="A686" s="1" t="s">
        <v>1849</v>
      </c>
      <c r="B686" s="1" t="str">
        <f t="shared" si="60"/>
        <v>Septiembre 16 de 2019</v>
      </c>
      <c r="C686" s="1" t="s">
        <v>5265</v>
      </c>
      <c r="D686" s="2">
        <v>135.12</v>
      </c>
      <c r="E686" s="1" t="s">
        <v>5266</v>
      </c>
      <c r="F686" s="3">
        <v>0.88099148872630051</v>
      </c>
      <c r="G686" s="1" t="s">
        <v>430</v>
      </c>
      <c r="H686" s="10">
        <f t="shared" si="61"/>
        <v>2.7023999999999999</v>
      </c>
      <c r="I686" s="8">
        <f>VLOOKUP(B686,'TRM2'!C:D,2,0)</f>
        <v>3356.15</v>
      </c>
      <c r="J686" s="10">
        <f t="shared" si="62"/>
        <v>9069.6597600000005</v>
      </c>
      <c r="K686">
        <f>VLOOKUP(A686,'Cacao Nacional'!B:D,3,0)</f>
        <v>6778.3</v>
      </c>
      <c r="L686" s="22" t="str">
        <f t="shared" si="63"/>
        <v>Septiembre</v>
      </c>
      <c r="M686" s="22" t="str">
        <f t="shared" si="64"/>
        <v>2019</v>
      </c>
      <c r="N686" s="22" t="str">
        <f t="shared" si="65"/>
        <v>Septiembre de 2019</v>
      </c>
    </row>
    <row r="687" spans="1:14" x14ac:dyDescent="0.3">
      <c r="A687" s="1" t="s">
        <v>1850</v>
      </c>
      <c r="B687" s="1" t="str">
        <f t="shared" si="60"/>
        <v>Septiembre 17 de 2019</v>
      </c>
      <c r="C687" s="1" t="s">
        <v>5265</v>
      </c>
      <c r="D687" s="2">
        <v>131.84</v>
      </c>
      <c r="E687" s="1" t="s">
        <v>5266</v>
      </c>
      <c r="F687" s="3">
        <v>-2.4274718768502077</v>
      </c>
      <c r="G687" s="1" t="s">
        <v>430</v>
      </c>
      <c r="H687" s="10">
        <f t="shared" si="61"/>
        <v>2.6368</v>
      </c>
      <c r="I687" s="8">
        <f>VLOOKUP(B687,'TRM2'!C:D,2,0)</f>
        <v>3364.43</v>
      </c>
      <c r="J687" s="10">
        <f t="shared" si="62"/>
        <v>8871.3290240000006</v>
      </c>
      <c r="K687" t="e">
        <f>VLOOKUP(A687,'Cacao Nacional'!B:D,3,0)</f>
        <v>#N/A</v>
      </c>
      <c r="L687" s="22" t="str">
        <f t="shared" si="63"/>
        <v>Septiembre</v>
      </c>
      <c r="M687" s="22" t="str">
        <f t="shared" si="64"/>
        <v>2019</v>
      </c>
      <c r="N687" s="22" t="str">
        <f t="shared" si="65"/>
        <v>Septiembre de 2019</v>
      </c>
    </row>
    <row r="688" spans="1:14" x14ac:dyDescent="0.3">
      <c r="A688" s="1" t="s">
        <v>1851</v>
      </c>
      <c r="B688" s="1" t="str">
        <f t="shared" si="60"/>
        <v>Septiembre 18 de 2019</v>
      </c>
      <c r="C688" s="1" t="s">
        <v>5265</v>
      </c>
      <c r="D688" s="2">
        <v>131.81</v>
      </c>
      <c r="E688" s="1" t="s">
        <v>5266</v>
      </c>
      <c r="F688" s="3">
        <v>-2.2754854368932903E-2</v>
      </c>
      <c r="G688" s="1" t="s">
        <v>430</v>
      </c>
      <c r="H688" s="10">
        <f t="shared" si="61"/>
        <v>2.6362000000000001</v>
      </c>
      <c r="I688" s="8">
        <f>VLOOKUP(B688,'TRM2'!C:D,2,0)</f>
        <v>3380.92</v>
      </c>
      <c r="J688" s="10">
        <f t="shared" si="62"/>
        <v>8912.7813040000001</v>
      </c>
      <c r="K688" t="e">
        <f>VLOOKUP(A688,'Cacao Nacional'!B:D,3,0)</f>
        <v>#N/A</v>
      </c>
      <c r="L688" s="22" t="str">
        <f t="shared" si="63"/>
        <v>Septiembre</v>
      </c>
      <c r="M688" s="22" t="str">
        <f t="shared" si="64"/>
        <v>2019</v>
      </c>
      <c r="N688" s="22" t="str">
        <f t="shared" si="65"/>
        <v>Septiembre de 2019</v>
      </c>
    </row>
    <row r="689" spans="1:14" x14ac:dyDescent="0.3">
      <c r="A689" s="1" t="s">
        <v>1852</v>
      </c>
      <c r="B689" s="1" t="str">
        <f t="shared" si="60"/>
        <v>Septiembre 19 de 2019</v>
      </c>
      <c r="C689" s="1" t="s">
        <v>5265</v>
      </c>
      <c r="D689" s="2">
        <v>130.68</v>
      </c>
      <c r="E689" s="1" t="s">
        <v>5266</v>
      </c>
      <c r="F689" s="3">
        <v>-0.8572945906987296</v>
      </c>
      <c r="G689" s="1" t="s">
        <v>430</v>
      </c>
      <c r="H689" s="10">
        <f t="shared" si="61"/>
        <v>2.6135999999999999</v>
      </c>
      <c r="I689" s="8">
        <f>VLOOKUP(B689,'TRM2'!C:D,2,0)</f>
        <v>3377.79</v>
      </c>
      <c r="J689" s="10">
        <f t="shared" si="62"/>
        <v>8828.1919440000001</v>
      </c>
      <c r="K689" t="e">
        <f>VLOOKUP(A689,'Cacao Nacional'!B:D,3,0)</f>
        <v>#N/A</v>
      </c>
      <c r="L689" s="22" t="str">
        <f t="shared" si="63"/>
        <v>Septiembre</v>
      </c>
      <c r="M689" s="22" t="str">
        <f t="shared" si="64"/>
        <v>2019</v>
      </c>
      <c r="N689" s="22" t="str">
        <f t="shared" si="65"/>
        <v>Septiembre de 2019</v>
      </c>
    </row>
    <row r="690" spans="1:14" x14ac:dyDescent="0.3">
      <c r="A690" s="1" t="s">
        <v>1853</v>
      </c>
      <c r="B690" s="1" t="str">
        <f t="shared" si="60"/>
        <v>Septiembre 20 de 2019</v>
      </c>
      <c r="C690" s="1" t="s">
        <v>5265</v>
      </c>
      <c r="D690" s="2">
        <v>131.88</v>
      </c>
      <c r="E690" s="1" t="s">
        <v>5266</v>
      </c>
      <c r="F690" s="3">
        <v>0.91827364554636415</v>
      </c>
      <c r="G690" s="1" t="s">
        <v>430</v>
      </c>
      <c r="H690" s="10">
        <f t="shared" si="61"/>
        <v>2.6375999999999999</v>
      </c>
      <c r="I690" s="8">
        <f>VLOOKUP(B690,'TRM2'!C:D,2,0)</f>
        <v>3377.72</v>
      </c>
      <c r="J690" s="10">
        <f t="shared" si="62"/>
        <v>8909.0742719999998</v>
      </c>
      <c r="K690" t="e">
        <f>VLOOKUP(A690,'Cacao Nacional'!B:D,3,0)</f>
        <v>#N/A</v>
      </c>
      <c r="L690" s="22" t="str">
        <f t="shared" si="63"/>
        <v>Septiembre</v>
      </c>
      <c r="M690" s="22" t="str">
        <f t="shared" si="64"/>
        <v>2019</v>
      </c>
      <c r="N690" s="22" t="str">
        <f t="shared" si="65"/>
        <v>Septiembre de 2019</v>
      </c>
    </row>
    <row r="691" spans="1:14" x14ac:dyDescent="0.3">
      <c r="A691" s="1" t="s">
        <v>1854</v>
      </c>
      <c r="B691" s="1" t="str">
        <f t="shared" si="60"/>
        <v>Septiembre 23 de 2019</v>
      </c>
      <c r="C691" s="1" t="s">
        <v>5265</v>
      </c>
      <c r="D691" s="2">
        <v>132.86000000000001</v>
      </c>
      <c r="E691" s="1" t="s">
        <v>5266</v>
      </c>
      <c r="F691" s="3">
        <v>0.74309978768578877</v>
      </c>
      <c r="G691" s="1" t="s">
        <v>430</v>
      </c>
      <c r="H691" s="10">
        <f t="shared" si="61"/>
        <v>2.6572000000000005</v>
      </c>
      <c r="I691" s="8">
        <f>VLOOKUP(B691,'TRM2'!C:D,2,0)</f>
        <v>3402.32</v>
      </c>
      <c r="J691" s="10">
        <f t="shared" si="62"/>
        <v>9040.6447040000021</v>
      </c>
      <c r="K691">
        <f>VLOOKUP(A691,'Cacao Nacional'!B:D,3,0)</f>
        <v>7021.8</v>
      </c>
      <c r="L691" s="22" t="str">
        <f t="shared" si="63"/>
        <v>Septiembre</v>
      </c>
      <c r="M691" s="22" t="str">
        <f t="shared" si="64"/>
        <v>2019</v>
      </c>
      <c r="N691" s="22" t="str">
        <f t="shared" si="65"/>
        <v>Septiembre de 2019</v>
      </c>
    </row>
    <row r="692" spans="1:14" x14ac:dyDescent="0.3">
      <c r="A692" s="1" t="s">
        <v>1855</v>
      </c>
      <c r="B692" s="1" t="str">
        <f t="shared" si="60"/>
        <v>Septiembre 24 de 2019</v>
      </c>
      <c r="C692" s="1" t="s">
        <v>5265</v>
      </c>
      <c r="D692" s="2">
        <v>132.96</v>
      </c>
      <c r="E692" s="1" t="s">
        <v>5266</v>
      </c>
      <c r="F692" s="3">
        <v>7.5267198554865508E-2</v>
      </c>
      <c r="G692" s="1" t="s">
        <v>430</v>
      </c>
      <c r="H692" s="10">
        <f t="shared" si="61"/>
        <v>2.6592000000000002</v>
      </c>
      <c r="I692" s="8">
        <f>VLOOKUP(B692,'TRM2'!C:D,2,0)</f>
        <v>3437.78</v>
      </c>
      <c r="J692" s="10">
        <f t="shared" si="62"/>
        <v>9141.744576000001</v>
      </c>
      <c r="K692" t="e">
        <f>VLOOKUP(A692,'Cacao Nacional'!B:D,3,0)</f>
        <v>#N/A</v>
      </c>
      <c r="L692" s="22" t="str">
        <f t="shared" si="63"/>
        <v>Septiembre</v>
      </c>
      <c r="M692" s="22" t="str">
        <f t="shared" si="64"/>
        <v>2019</v>
      </c>
      <c r="N692" s="22" t="str">
        <f t="shared" si="65"/>
        <v>Septiembre de 2019</v>
      </c>
    </row>
    <row r="693" spans="1:14" x14ac:dyDescent="0.3">
      <c r="A693" s="1" t="s">
        <v>1856</v>
      </c>
      <c r="B693" s="1" t="str">
        <f t="shared" si="60"/>
        <v>Septiembre 25 de 2019</v>
      </c>
      <c r="C693" s="1" t="s">
        <v>5265</v>
      </c>
      <c r="D693" s="2">
        <v>134.27000000000001</v>
      </c>
      <c r="E693" s="1" t="s">
        <v>5266</v>
      </c>
      <c r="F693" s="3">
        <v>0.98525872442840112</v>
      </c>
      <c r="G693" s="1" t="s">
        <v>430</v>
      </c>
      <c r="H693" s="10">
        <f t="shared" si="61"/>
        <v>2.6854</v>
      </c>
      <c r="I693" s="8">
        <f>VLOOKUP(B693,'TRM2'!C:D,2,0)</f>
        <v>3438.66</v>
      </c>
      <c r="J693" s="10">
        <f t="shared" si="62"/>
        <v>9234.1775639999996</v>
      </c>
      <c r="K693" t="e">
        <f>VLOOKUP(A693,'Cacao Nacional'!B:D,3,0)</f>
        <v>#N/A</v>
      </c>
      <c r="L693" s="22" t="str">
        <f t="shared" si="63"/>
        <v>Septiembre</v>
      </c>
      <c r="M693" s="22" t="str">
        <f t="shared" si="64"/>
        <v>2019</v>
      </c>
      <c r="N693" s="22" t="str">
        <f t="shared" si="65"/>
        <v>Septiembre de 2019</v>
      </c>
    </row>
    <row r="694" spans="1:14" x14ac:dyDescent="0.3">
      <c r="A694" s="1" t="s">
        <v>1857</v>
      </c>
      <c r="B694" s="1" t="str">
        <f t="shared" si="60"/>
        <v>Septiembre 26 de 2019</v>
      </c>
      <c r="C694" s="1" t="s">
        <v>5265</v>
      </c>
      <c r="D694" s="2">
        <v>134.47</v>
      </c>
      <c r="E694" s="1" t="s">
        <v>5266</v>
      </c>
      <c r="F694" s="3">
        <v>0.14895360095329457</v>
      </c>
      <c r="G694" s="1" t="s">
        <v>430</v>
      </c>
      <c r="H694" s="10">
        <f t="shared" si="61"/>
        <v>2.6894</v>
      </c>
      <c r="I694" s="8">
        <f>VLOOKUP(B694,'TRM2'!C:D,2,0)</f>
        <v>3451.02</v>
      </c>
      <c r="J694" s="10">
        <f t="shared" si="62"/>
        <v>9281.1731880000007</v>
      </c>
      <c r="K694" t="e">
        <f>VLOOKUP(A694,'Cacao Nacional'!B:D,3,0)</f>
        <v>#N/A</v>
      </c>
      <c r="L694" s="22" t="str">
        <f t="shared" si="63"/>
        <v>Septiembre</v>
      </c>
      <c r="M694" s="22" t="str">
        <f t="shared" si="64"/>
        <v>2019</v>
      </c>
      <c r="N694" s="22" t="str">
        <f t="shared" si="65"/>
        <v>Septiembre de 2019</v>
      </c>
    </row>
    <row r="695" spans="1:14" x14ac:dyDescent="0.3">
      <c r="A695" s="1" t="s">
        <v>1858</v>
      </c>
      <c r="B695" s="1" t="str">
        <f t="shared" si="60"/>
        <v>Septiembre 27 de 2019</v>
      </c>
      <c r="C695" s="1" t="s">
        <v>5265</v>
      </c>
      <c r="D695" s="2">
        <v>134.69999999999999</v>
      </c>
      <c r="E695" s="1" t="s">
        <v>5266</v>
      </c>
      <c r="F695" s="3">
        <v>0.17104186807465591</v>
      </c>
      <c r="G695" s="1" t="s">
        <v>430</v>
      </c>
      <c r="H695" s="10">
        <f t="shared" si="61"/>
        <v>2.694</v>
      </c>
      <c r="I695" s="8">
        <f>VLOOKUP(B695,'TRM2'!C:D,2,0)</f>
        <v>3435.71</v>
      </c>
      <c r="J695" s="10">
        <f t="shared" si="62"/>
        <v>9255.8027399999992</v>
      </c>
      <c r="K695" t="e">
        <f>VLOOKUP(A695,'Cacao Nacional'!B:D,3,0)</f>
        <v>#N/A</v>
      </c>
      <c r="L695" s="22" t="str">
        <f t="shared" si="63"/>
        <v>Septiembre</v>
      </c>
      <c r="M695" s="22" t="str">
        <f t="shared" si="64"/>
        <v>2019</v>
      </c>
      <c r="N695" s="22" t="str">
        <f t="shared" si="65"/>
        <v>Septiembre de 2019</v>
      </c>
    </row>
    <row r="696" spans="1:14" x14ac:dyDescent="0.3">
      <c r="A696" s="1" t="s">
        <v>1859</v>
      </c>
      <c r="B696" s="1" t="str">
        <f t="shared" si="60"/>
        <v>Septiembre 30 de 2019</v>
      </c>
      <c r="C696" s="1" t="s">
        <v>5265</v>
      </c>
      <c r="D696" s="2">
        <v>135.01</v>
      </c>
      <c r="E696" s="1" t="s">
        <v>5266</v>
      </c>
      <c r="F696" s="3">
        <v>0.23014105419450803</v>
      </c>
      <c r="G696" s="1" t="s">
        <v>430</v>
      </c>
      <c r="H696" s="10">
        <f t="shared" si="61"/>
        <v>2.7001999999999997</v>
      </c>
      <c r="I696" s="8">
        <f>VLOOKUP(B696,'TRM2'!C:D,2,0)</f>
        <v>3462.02</v>
      </c>
      <c r="J696" s="10">
        <f t="shared" si="62"/>
        <v>9348.1464039999992</v>
      </c>
      <c r="K696">
        <f>VLOOKUP(A696,'Cacao Nacional'!B:D,3,0)</f>
        <v>7308.3</v>
      </c>
      <c r="L696" s="22" t="str">
        <f t="shared" si="63"/>
        <v>Septiembre</v>
      </c>
      <c r="M696" s="22" t="str">
        <f t="shared" si="64"/>
        <v>2019</v>
      </c>
      <c r="N696" s="22" t="str">
        <f t="shared" si="65"/>
        <v>Septiembre de 2019</v>
      </c>
    </row>
    <row r="697" spans="1:14" x14ac:dyDescent="0.3">
      <c r="A697" s="1" t="s">
        <v>1860</v>
      </c>
      <c r="B697" s="1" t="str">
        <f t="shared" si="60"/>
        <v>Octubre 1 de 2019</v>
      </c>
      <c r="C697" s="1" t="s">
        <v>5265</v>
      </c>
      <c r="D697" s="2">
        <v>135.19999999999999</v>
      </c>
      <c r="E697" s="1" t="s">
        <v>5266</v>
      </c>
      <c r="F697" s="3">
        <v>0.140730316272867</v>
      </c>
      <c r="G697" s="1" t="s">
        <v>430</v>
      </c>
      <c r="H697" s="10">
        <f t="shared" si="61"/>
        <v>2.7039999999999997</v>
      </c>
      <c r="I697" s="8">
        <f>VLOOKUP(B697,'TRM2'!C:D,2,0)</f>
        <v>3477.45</v>
      </c>
      <c r="J697" s="10">
        <f t="shared" si="62"/>
        <v>9403.0247999999992</v>
      </c>
      <c r="K697" t="e">
        <f>VLOOKUP(A697,'Cacao Nacional'!B:D,3,0)</f>
        <v>#N/A</v>
      </c>
      <c r="L697" s="22" t="str">
        <f t="shared" si="63"/>
        <v>Octubre</v>
      </c>
      <c r="M697" s="22" t="str">
        <f t="shared" si="64"/>
        <v>2019</v>
      </c>
      <c r="N697" s="22" t="str">
        <f t="shared" si="65"/>
        <v>Octubre de 2019</v>
      </c>
    </row>
    <row r="698" spans="1:14" x14ac:dyDescent="0.3">
      <c r="A698" s="1" t="s">
        <v>1861</v>
      </c>
      <c r="B698" s="1" t="str">
        <f t="shared" si="60"/>
        <v>Octubre 2 de 2019</v>
      </c>
      <c r="C698" s="1" t="s">
        <v>5265</v>
      </c>
      <c r="D698" s="2">
        <v>134.55000000000001</v>
      </c>
      <c r="E698" s="1" t="s">
        <v>5266</v>
      </c>
      <c r="F698" s="3">
        <v>-0.48076923076921396</v>
      </c>
      <c r="G698" s="1" t="s">
        <v>430</v>
      </c>
      <c r="H698" s="10">
        <f t="shared" si="61"/>
        <v>2.6910000000000003</v>
      </c>
      <c r="I698" s="8">
        <f>VLOOKUP(B698,'TRM2'!C:D,2,0)</f>
        <v>3491.29</v>
      </c>
      <c r="J698" s="10">
        <f t="shared" si="62"/>
        <v>9395.0613900000008</v>
      </c>
      <c r="K698" t="e">
        <f>VLOOKUP(A698,'Cacao Nacional'!B:D,3,0)</f>
        <v>#N/A</v>
      </c>
      <c r="L698" s="22" t="str">
        <f t="shared" si="63"/>
        <v>Octubre</v>
      </c>
      <c r="M698" s="22" t="str">
        <f t="shared" si="64"/>
        <v>2019</v>
      </c>
      <c r="N698" s="22" t="str">
        <f t="shared" si="65"/>
        <v>Octubre de 2019</v>
      </c>
    </row>
    <row r="699" spans="1:14" x14ac:dyDescent="0.3">
      <c r="A699" s="1" t="s">
        <v>1862</v>
      </c>
      <c r="B699" s="1" t="str">
        <f t="shared" si="60"/>
        <v>Octubre 3 de 2019</v>
      </c>
      <c r="C699" s="1" t="s">
        <v>5265</v>
      </c>
      <c r="D699" s="2">
        <v>136.12</v>
      </c>
      <c r="E699" s="1" t="s">
        <v>5266</v>
      </c>
      <c r="F699" s="3">
        <v>1.1668524712002921</v>
      </c>
      <c r="G699" s="1" t="s">
        <v>430</v>
      </c>
      <c r="H699" s="10">
        <f t="shared" si="61"/>
        <v>2.7223999999999999</v>
      </c>
      <c r="I699" s="8">
        <f>VLOOKUP(B699,'TRM2'!C:D,2,0)</f>
        <v>3497.34</v>
      </c>
      <c r="J699" s="10">
        <f t="shared" si="62"/>
        <v>9521.1584160000002</v>
      </c>
      <c r="K699" t="e">
        <f>VLOOKUP(A699,'Cacao Nacional'!B:D,3,0)</f>
        <v>#N/A</v>
      </c>
      <c r="L699" s="22" t="str">
        <f t="shared" si="63"/>
        <v>Octubre</v>
      </c>
      <c r="M699" s="22" t="str">
        <f t="shared" si="64"/>
        <v>2019</v>
      </c>
      <c r="N699" s="22" t="str">
        <f t="shared" si="65"/>
        <v>Octubre de 2019</v>
      </c>
    </row>
    <row r="700" spans="1:14" x14ac:dyDescent="0.3">
      <c r="A700" s="1" t="s">
        <v>1863</v>
      </c>
      <c r="B700" s="1" t="str">
        <f t="shared" si="60"/>
        <v>Octubre 4 de 2019</v>
      </c>
      <c r="C700" s="1" t="s">
        <v>5265</v>
      </c>
      <c r="D700" s="2">
        <v>133.09</v>
      </c>
      <c r="E700" s="1" t="s">
        <v>5266</v>
      </c>
      <c r="F700" s="3">
        <v>-2.2259770790478997</v>
      </c>
      <c r="G700" s="1" t="s">
        <v>430</v>
      </c>
      <c r="H700" s="10">
        <f t="shared" si="61"/>
        <v>2.6617999999999999</v>
      </c>
      <c r="I700" s="8">
        <f>VLOOKUP(B700,'TRM2'!C:D,2,0)</f>
        <v>3467.6</v>
      </c>
      <c r="J700" s="10">
        <f t="shared" si="62"/>
        <v>9230.0576799999999</v>
      </c>
      <c r="K700" t="e">
        <f>VLOOKUP(A700,'Cacao Nacional'!B:D,3,0)</f>
        <v>#N/A</v>
      </c>
      <c r="L700" s="22" t="str">
        <f t="shared" si="63"/>
        <v>Octubre</v>
      </c>
      <c r="M700" s="22" t="str">
        <f t="shared" si="64"/>
        <v>2019</v>
      </c>
      <c r="N700" s="22" t="str">
        <f t="shared" si="65"/>
        <v>Octubre de 2019</v>
      </c>
    </row>
    <row r="701" spans="1:14" x14ac:dyDescent="0.3">
      <c r="A701" s="1" t="s">
        <v>1864</v>
      </c>
      <c r="B701" s="1" t="str">
        <f t="shared" si="60"/>
        <v>Octubre 7 de 2019</v>
      </c>
      <c r="C701" s="1" t="s">
        <v>5265</v>
      </c>
      <c r="D701" s="2">
        <v>131.66</v>
      </c>
      <c r="E701" s="1" t="s">
        <v>5266</v>
      </c>
      <c r="F701" s="3">
        <v>-1.0744608911263105</v>
      </c>
      <c r="G701" s="1" t="s">
        <v>430</v>
      </c>
      <c r="H701" s="10">
        <f t="shared" si="61"/>
        <v>2.6332</v>
      </c>
      <c r="I701" s="8">
        <f>VLOOKUP(B701,'TRM2'!C:D,2,0)</f>
        <v>3430.28</v>
      </c>
      <c r="J701" s="10">
        <f t="shared" si="62"/>
        <v>9032.6132960000014</v>
      </c>
      <c r="K701">
        <f>VLOOKUP(A701,'Cacao Nacional'!B:D,3,0)</f>
        <v>7525</v>
      </c>
      <c r="L701" s="22" t="str">
        <f t="shared" si="63"/>
        <v>Octubre</v>
      </c>
      <c r="M701" s="22" t="str">
        <f t="shared" si="64"/>
        <v>2019</v>
      </c>
      <c r="N701" s="22" t="str">
        <f t="shared" si="65"/>
        <v>Octubre de 2019</v>
      </c>
    </row>
    <row r="702" spans="1:14" x14ac:dyDescent="0.3">
      <c r="A702" s="1" t="s">
        <v>1865</v>
      </c>
      <c r="B702" s="1" t="str">
        <f t="shared" si="60"/>
        <v>Octubre 8 de 2019</v>
      </c>
      <c r="C702" s="1" t="s">
        <v>5265</v>
      </c>
      <c r="D702" s="2">
        <v>129.81</v>
      </c>
      <c r="E702" s="1" t="s">
        <v>5266</v>
      </c>
      <c r="F702" s="3">
        <v>-1.4051344371866887</v>
      </c>
      <c r="G702" s="1" t="s">
        <v>430</v>
      </c>
      <c r="H702" s="10">
        <f t="shared" si="61"/>
        <v>2.5962000000000001</v>
      </c>
      <c r="I702" s="8">
        <f>VLOOKUP(B702,'TRM2'!C:D,2,0)</f>
        <v>3445.76</v>
      </c>
      <c r="J702" s="10">
        <f t="shared" si="62"/>
        <v>8945.8821120000011</v>
      </c>
      <c r="K702" t="e">
        <f>VLOOKUP(A702,'Cacao Nacional'!B:D,3,0)</f>
        <v>#N/A</v>
      </c>
      <c r="L702" s="22" t="str">
        <f t="shared" si="63"/>
        <v>Octubre</v>
      </c>
      <c r="M702" s="22" t="str">
        <f t="shared" si="64"/>
        <v>2019</v>
      </c>
      <c r="N702" s="22" t="str">
        <f t="shared" si="65"/>
        <v>Octubre de 2019</v>
      </c>
    </row>
    <row r="703" spans="1:14" x14ac:dyDescent="0.3">
      <c r="A703" s="1" t="s">
        <v>1866</v>
      </c>
      <c r="B703" s="1" t="str">
        <f t="shared" si="60"/>
        <v>Octubre 9 de 2019</v>
      </c>
      <c r="C703" s="1" t="s">
        <v>5265</v>
      </c>
      <c r="D703" s="2">
        <v>130.19999999999999</v>
      </c>
      <c r="E703" s="1" t="s">
        <v>5266</v>
      </c>
      <c r="F703" s="3">
        <v>0.3004391033048196</v>
      </c>
      <c r="G703" s="1" t="s">
        <v>430</v>
      </c>
      <c r="H703" s="10">
        <f t="shared" si="61"/>
        <v>2.6039999999999996</v>
      </c>
      <c r="I703" s="8">
        <f>VLOOKUP(B703,'TRM2'!C:D,2,0)</f>
        <v>3452.57</v>
      </c>
      <c r="J703" s="10">
        <f t="shared" si="62"/>
        <v>8990.4922799999986</v>
      </c>
      <c r="K703" t="e">
        <f>VLOOKUP(A703,'Cacao Nacional'!B:D,3,0)</f>
        <v>#N/A</v>
      </c>
      <c r="L703" s="22" t="str">
        <f t="shared" si="63"/>
        <v>Octubre</v>
      </c>
      <c r="M703" s="22" t="str">
        <f t="shared" si="64"/>
        <v>2019</v>
      </c>
      <c r="N703" s="22" t="str">
        <f t="shared" si="65"/>
        <v>Octubre de 2019</v>
      </c>
    </row>
    <row r="704" spans="1:14" x14ac:dyDescent="0.3">
      <c r="A704" s="1" t="s">
        <v>1867</v>
      </c>
      <c r="B704" s="1" t="str">
        <f t="shared" si="60"/>
        <v>Octubre 10 de 2019</v>
      </c>
      <c r="C704" s="1" t="s">
        <v>5265</v>
      </c>
      <c r="D704" s="2">
        <v>128.28</v>
      </c>
      <c r="E704" s="1" t="s">
        <v>5266</v>
      </c>
      <c r="F704" s="3">
        <v>-1.4746543778801748</v>
      </c>
      <c r="G704" s="1" t="s">
        <v>430</v>
      </c>
      <c r="H704" s="10">
        <f t="shared" si="61"/>
        <v>2.5655999999999999</v>
      </c>
      <c r="I704" s="8">
        <f>VLOOKUP(B704,'TRM2'!C:D,2,0)</f>
        <v>3454.56</v>
      </c>
      <c r="J704" s="10">
        <f t="shared" si="62"/>
        <v>8863.019135999999</v>
      </c>
      <c r="K704" t="e">
        <f>VLOOKUP(A704,'Cacao Nacional'!B:D,3,0)</f>
        <v>#N/A</v>
      </c>
      <c r="L704" s="22" t="str">
        <f t="shared" si="63"/>
        <v>Octubre</v>
      </c>
      <c r="M704" s="22" t="str">
        <f t="shared" si="64"/>
        <v>2019</v>
      </c>
      <c r="N704" s="22" t="str">
        <f t="shared" si="65"/>
        <v>Octubre de 2019</v>
      </c>
    </row>
    <row r="705" spans="1:14" x14ac:dyDescent="0.3">
      <c r="A705" s="1" t="s">
        <v>1868</v>
      </c>
      <c r="B705" s="1" t="str">
        <f t="shared" si="60"/>
        <v>Octubre 11 de 2019</v>
      </c>
      <c r="C705" s="1" t="s">
        <v>5265</v>
      </c>
      <c r="D705" s="2">
        <v>128.44999999999999</v>
      </c>
      <c r="E705" s="1" t="s">
        <v>5266</v>
      </c>
      <c r="F705" s="3">
        <v>0.13252260679762043</v>
      </c>
      <c r="G705" s="1" t="s">
        <v>430</v>
      </c>
      <c r="H705" s="10">
        <f t="shared" si="61"/>
        <v>2.569</v>
      </c>
      <c r="I705" s="8">
        <f>VLOOKUP(B705,'TRM2'!C:D,2,0)</f>
        <v>3458.42</v>
      </c>
      <c r="J705" s="10">
        <f t="shared" si="62"/>
        <v>8884.6809799999992</v>
      </c>
      <c r="K705" t="e">
        <f>VLOOKUP(A705,'Cacao Nacional'!B:D,3,0)</f>
        <v>#N/A</v>
      </c>
      <c r="L705" s="22" t="str">
        <f t="shared" si="63"/>
        <v>Octubre</v>
      </c>
      <c r="M705" s="22" t="str">
        <f t="shared" si="64"/>
        <v>2019</v>
      </c>
      <c r="N705" s="22" t="str">
        <f t="shared" si="65"/>
        <v>Octubre de 2019</v>
      </c>
    </row>
    <row r="706" spans="1:14" x14ac:dyDescent="0.3">
      <c r="A706" s="1" t="s">
        <v>1869</v>
      </c>
      <c r="B706" s="1" t="str">
        <f t="shared" si="60"/>
        <v>Octubre 14 de 2019</v>
      </c>
      <c r="C706" s="1" t="s">
        <v>5265</v>
      </c>
      <c r="D706" s="2">
        <v>129.30000000000001</v>
      </c>
      <c r="E706" s="1" t="s">
        <v>5266</v>
      </c>
      <c r="F706" s="3">
        <v>0.66173608407942608</v>
      </c>
      <c r="G706" s="1" t="s">
        <v>430</v>
      </c>
      <c r="H706" s="10">
        <f t="shared" si="61"/>
        <v>2.5860000000000003</v>
      </c>
      <c r="I706" s="8">
        <f>VLOOKUP(B706,'TRM2'!C:D,2,0)</f>
        <v>3431.46</v>
      </c>
      <c r="J706" s="10">
        <f t="shared" si="62"/>
        <v>8873.7555600000014</v>
      </c>
      <c r="K706">
        <f>VLOOKUP(A706,'Cacao Nacional'!B:D,3,0)</f>
        <v>7433.7</v>
      </c>
      <c r="L706" s="22" t="str">
        <f t="shared" si="63"/>
        <v>Octubre</v>
      </c>
      <c r="M706" s="22" t="str">
        <f t="shared" si="64"/>
        <v>2019</v>
      </c>
      <c r="N706" s="22" t="str">
        <f t="shared" si="65"/>
        <v>Octubre de 2019</v>
      </c>
    </row>
    <row r="707" spans="1:14" x14ac:dyDescent="0.3">
      <c r="A707" s="1" t="s">
        <v>1870</v>
      </c>
      <c r="B707" s="1" t="str">
        <f t="shared" ref="B707:B770" si="66">MID(A707,FIND(",",A707,1)+2,LEN(A707)-FIND(",",A707,1))</f>
        <v>Octubre 15 de 2019</v>
      </c>
      <c r="C707" s="1" t="s">
        <v>5265</v>
      </c>
      <c r="D707" s="2">
        <v>129.01</v>
      </c>
      <c r="E707" s="1" t="s">
        <v>5266</v>
      </c>
      <c r="F707" s="3">
        <v>-0.22428460943543729</v>
      </c>
      <c r="G707" s="1" t="s">
        <v>430</v>
      </c>
      <c r="H707" s="10">
        <f t="shared" ref="H707:H770" si="67">D707*2/100</f>
        <v>2.5801999999999996</v>
      </c>
      <c r="I707" s="8">
        <f>VLOOKUP(B707,'TRM2'!C:D,2,0)</f>
        <v>3431.46</v>
      </c>
      <c r="J707" s="10">
        <f t="shared" ref="J707:J770" si="68">H707*I707</f>
        <v>8853.8530919999994</v>
      </c>
      <c r="K707" t="e">
        <f>VLOOKUP(A707,'Cacao Nacional'!B:D,3,0)</f>
        <v>#N/A</v>
      </c>
      <c r="L707" s="22" t="str">
        <f t="shared" ref="L707:L770" si="69">MID(A707,FIND(" ",A707,1)+1,FIND(" ",A707,FIND(" ",A707,1)+1)-FIND(" ",A707,1)-1)</f>
        <v>Octubre</v>
      </c>
      <c r="M707" s="22" t="str">
        <f t="shared" ref="M707:M770" si="70">RIGHT(A707,4)</f>
        <v>2019</v>
      </c>
      <c r="N707" s="22" t="str">
        <f t="shared" ref="N707:N770" si="71">_xlfn.CONCAT(L707," de ",M707)</f>
        <v>Octubre de 2019</v>
      </c>
    </row>
    <row r="708" spans="1:14" x14ac:dyDescent="0.3">
      <c r="A708" s="1" t="s">
        <v>1871</v>
      </c>
      <c r="B708" s="1" t="str">
        <f t="shared" si="66"/>
        <v>Octubre 16 de 2019</v>
      </c>
      <c r="C708" s="1" t="s">
        <v>5265</v>
      </c>
      <c r="D708" s="2">
        <v>128.02000000000001</v>
      </c>
      <c r="E708" s="1" t="s">
        <v>5266</v>
      </c>
      <c r="F708" s="3">
        <v>-0.76738237345940685</v>
      </c>
      <c r="G708" s="1" t="s">
        <v>430</v>
      </c>
      <c r="H708" s="10">
        <f t="shared" si="67"/>
        <v>2.5604</v>
      </c>
      <c r="I708" s="8">
        <f>VLOOKUP(B708,'TRM2'!C:D,2,0)</f>
        <v>3451.33</v>
      </c>
      <c r="J708" s="10">
        <f t="shared" si="68"/>
        <v>8836.7853319999995</v>
      </c>
      <c r="K708" t="e">
        <f>VLOOKUP(A708,'Cacao Nacional'!B:D,3,0)</f>
        <v>#N/A</v>
      </c>
      <c r="L708" s="22" t="str">
        <f t="shared" si="69"/>
        <v>Octubre</v>
      </c>
      <c r="M708" s="22" t="str">
        <f t="shared" si="70"/>
        <v>2019</v>
      </c>
      <c r="N708" s="22" t="str">
        <f t="shared" si="71"/>
        <v>Octubre de 2019</v>
      </c>
    </row>
    <row r="709" spans="1:14" x14ac:dyDescent="0.3">
      <c r="A709" s="1" t="s">
        <v>1872</v>
      </c>
      <c r="B709" s="1" t="str">
        <f t="shared" si="66"/>
        <v>Octubre 17 de 2019</v>
      </c>
      <c r="C709" s="1" t="s">
        <v>5265</v>
      </c>
      <c r="D709" s="2">
        <v>127.48</v>
      </c>
      <c r="E709" s="1" t="s">
        <v>5266</v>
      </c>
      <c r="F709" s="3">
        <v>-0.42180909232932839</v>
      </c>
      <c r="G709" s="1" t="s">
        <v>430</v>
      </c>
      <c r="H709" s="10">
        <f t="shared" si="67"/>
        <v>2.5495999999999999</v>
      </c>
      <c r="I709" s="8">
        <f>VLOOKUP(B709,'TRM2'!C:D,2,0)</f>
        <v>3459.55</v>
      </c>
      <c r="J709" s="10">
        <f t="shared" si="68"/>
        <v>8820.4686799999999</v>
      </c>
      <c r="K709" t="e">
        <f>VLOOKUP(A709,'Cacao Nacional'!B:D,3,0)</f>
        <v>#N/A</v>
      </c>
      <c r="L709" s="22" t="str">
        <f t="shared" si="69"/>
        <v>Octubre</v>
      </c>
      <c r="M709" s="22" t="str">
        <f t="shared" si="70"/>
        <v>2019</v>
      </c>
      <c r="N709" s="22" t="str">
        <f t="shared" si="71"/>
        <v>Octubre de 2019</v>
      </c>
    </row>
    <row r="710" spans="1:14" x14ac:dyDescent="0.3">
      <c r="A710" s="1" t="s">
        <v>1873</v>
      </c>
      <c r="B710" s="1" t="str">
        <f t="shared" si="66"/>
        <v>Octubre 18 de 2019</v>
      </c>
      <c r="C710" s="1" t="s">
        <v>5265</v>
      </c>
      <c r="D710" s="2">
        <v>129.94999999999999</v>
      </c>
      <c r="E710" s="1" t="s">
        <v>5266</v>
      </c>
      <c r="F710" s="3">
        <v>1.9375588327580677</v>
      </c>
      <c r="G710" s="1" t="s">
        <v>430</v>
      </c>
      <c r="H710" s="10">
        <f t="shared" si="67"/>
        <v>2.5989999999999998</v>
      </c>
      <c r="I710" s="8">
        <f>VLOOKUP(B710,'TRM2'!C:D,2,0)</f>
        <v>3465.35</v>
      </c>
      <c r="J710" s="10">
        <f t="shared" si="68"/>
        <v>9006.4446499999995</v>
      </c>
      <c r="K710" t="e">
        <f>VLOOKUP(A710,'Cacao Nacional'!B:D,3,0)</f>
        <v>#N/A</v>
      </c>
      <c r="L710" s="22" t="str">
        <f t="shared" si="69"/>
        <v>Octubre</v>
      </c>
      <c r="M710" s="22" t="str">
        <f t="shared" si="70"/>
        <v>2019</v>
      </c>
      <c r="N710" s="22" t="str">
        <f t="shared" si="71"/>
        <v>Octubre de 2019</v>
      </c>
    </row>
    <row r="711" spans="1:14" x14ac:dyDescent="0.3">
      <c r="A711" s="1" t="s">
        <v>299</v>
      </c>
      <c r="B711" s="1" t="str">
        <f t="shared" si="66"/>
        <v>Octubre 21 de 2019</v>
      </c>
      <c r="C711" s="1" t="s">
        <v>5265</v>
      </c>
      <c r="D711" s="2">
        <v>131.02000000000001</v>
      </c>
      <c r="E711" s="1" t="s">
        <v>5266</v>
      </c>
      <c r="F711" s="3">
        <v>0.82339361292806601</v>
      </c>
      <c r="G711" s="1" t="s">
        <v>430</v>
      </c>
      <c r="H711" s="10">
        <f t="shared" si="67"/>
        <v>2.6204000000000001</v>
      </c>
      <c r="I711" s="8">
        <f>VLOOKUP(B711,'TRM2'!C:D,2,0)</f>
        <v>3428.63</v>
      </c>
      <c r="J711" s="10">
        <f t="shared" si="68"/>
        <v>8984.3820520000008</v>
      </c>
      <c r="K711">
        <f>VLOOKUP(A711,'Cacao Nacional'!B:D,3,0)</f>
        <v>7573.3</v>
      </c>
      <c r="L711" s="22" t="str">
        <f t="shared" si="69"/>
        <v>Octubre</v>
      </c>
      <c r="M711" s="22" t="str">
        <f t="shared" si="70"/>
        <v>2019</v>
      </c>
      <c r="N711" s="22" t="str">
        <f t="shared" si="71"/>
        <v>Octubre de 2019</v>
      </c>
    </row>
    <row r="712" spans="1:14" x14ac:dyDescent="0.3">
      <c r="A712" s="1" t="s">
        <v>1874</v>
      </c>
      <c r="B712" s="1" t="str">
        <f t="shared" si="66"/>
        <v>Octubre 22 de 2019</v>
      </c>
      <c r="C712" s="1" t="s">
        <v>5265</v>
      </c>
      <c r="D712" s="2">
        <v>133.82</v>
      </c>
      <c r="E712" s="1" t="s">
        <v>5266</v>
      </c>
      <c r="F712" s="3">
        <v>2.1370783086551541</v>
      </c>
      <c r="G712" s="1" t="s">
        <v>430</v>
      </c>
      <c r="H712" s="10">
        <f t="shared" si="67"/>
        <v>2.6763999999999997</v>
      </c>
      <c r="I712" s="8">
        <f>VLOOKUP(B712,'TRM2'!C:D,2,0)</f>
        <v>3442.78</v>
      </c>
      <c r="J712" s="10">
        <f t="shared" si="68"/>
        <v>9214.2563919999993</v>
      </c>
      <c r="K712" t="e">
        <f>VLOOKUP(A712,'Cacao Nacional'!B:D,3,0)</f>
        <v>#N/A</v>
      </c>
      <c r="L712" s="22" t="str">
        <f t="shared" si="69"/>
        <v>Octubre</v>
      </c>
      <c r="M712" s="22" t="str">
        <f t="shared" si="70"/>
        <v>2019</v>
      </c>
      <c r="N712" s="22" t="str">
        <f t="shared" si="71"/>
        <v>Octubre de 2019</v>
      </c>
    </row>
    <row r="713" spans="1:14" x14ac:dyDescent="0.3">
      <c r="A713" s="1" t="s">
        <v>1875</v>
      </c>
      <c r="B713" s="1" t="str">
        <f t="shared" si="66"/>
        <v>Octubre 23 de 2019</v>
      </c>
      <c r="C713" s="1" t="s">
        <v>5265</v>
      </c>
      <c r="D713" s="2">
        <v>132.79</v>
      </c>
      <c r="E713" s="1" t="s">
        <v>5266</v>
      </c>
      <c r="F713" s="3">
        <v>-0.76969062920340847</v>
      </c>
      <c r="G713" s="1" t="s">
        <v>430</v>
      </c>
      <c r="H713" s="10">
        <f t="shared" si="67"/>
        <v>2.6557999999999997</v>
      </c>
      <c r="I713" s="8">
        <f>VLOOKUP(B713,'TRM2'!C:D,2,0)</f>
        <v>3430.3</v>
      </c>
      <c r="J713" s="10">
        <f t="shared" si="68"/>
        <v>9110.19074</v>
      </c>
      <c r="K713" t="e">
        <f>VLOOKUP(A713,'Cacao Nacional'!B:D,3,0)</f>
        <v>#N/A</v>
      </c>
      <c r="L713" s="22" t="str">
        <f t="shared" si="69"/>
        <v>Octubre</v>
      </c>
      <c r="M713" s="22" t="str">
        <f t="shared" si="70"/>
        <v>2019</v>
      </c>
      <c r="N713" s="22" t="str">
        <f t="shared" si="71"/>
        <v>Octubre de 2019</v>
      </c>
    </row>
    <row r="714" spans="1:14" x14ac:dyDescent="0.3">
      <c r="A714" s="1" t="s">
        <v>1876</v>
      </c>
      <c r="B714" s="1" t="str">
        <f t="shared" si="66"/>
        <v>Octubre 24 de 2019</v>
      </c>
      <c r="C714" s="1" t="s">
        <v>5265</v>
      </c>
      <c r="D714" s="2">
        <v>131.41999999999999</v>
      </c>
      <c r="E714" s="1" t="s">
        <v>5266</v>
      </c>
      <c r="F714" s="3">
        <v>-1.0317041945929699</v>
      </c>
      <c r="G714" s="1" t="s">
        <v>430</v>
      </c>
      <c r="H714" s="10">
        <f t="shared" si="67"/>
        <v>2.6283999999999996</v>
      </c>
      <c r="I714" s="8">
        <f>VLOOKUP(B714,'TRM2'!C:D,2,0)</f>
        <v>3409.29</v>
      </c>
      <c r="J714" s="10">
        <f t="shared" si="68"/>
        <v>8960.9778359999982</v>
      </c>
      <c r="K714" t="e">
        <f>VLOOKUP(A714,'Cacao Nacional'!B:D,3,0)</f>
        <v>#N/A</v>
      </c>
      <c r="L714" s="22" t="str">
        <f t="shared" si="69"/>
        <v>Octubre</v>
      </c>
      <c r="M714" s="22" t="str">
        <f t="shared" si="70"/>
        <v>2019</v>
      </c>
      <c r="N714" s="22" t="str">
        <f t="shared" si="71"/>
        <v>Octubre de 2019</v>
      </c>
    </row>
    <row r="715" spans="1:14" x14ac:dyDescent="0.3">
      <c r="A715" s="1" t="s">
        <v>1877</v>
      </c>
      <c r="B715" s="1" t="str">
        <f t="shared" si="66"/>
        <v>Octubre 25 de 2019</v>
      </c>
      <c r="C715" s="1" t="s">
        <v>5265</v>
      </c>
      <c r="D715" s="2">
        <v>134.38999999999999</v>
      </c>
      <c r="E715" s="1" t="s">
        <v>5266</v>
      </c>
      <c r="F715" s="3">
        <v>2.2599299954344843</v>
      </c>
      <c r="G715" s="1" t="s">
        <v>430</v>
      </c>
      <c r="H715" s="10">
        <f t="shared" si="67"/>
        <v>2.6877999999999997</v>
      </c>
      <c r="I715" s="8">
        <f>VLOOKUP(B715,'TRM2'!C:D,2,0)</f>
        <v>3387.72</v>
      </c>
      <c r="J715" s="10">
        <f t="shared" si="68"/>
        <v>9105.5138159999988</v>
      </c>
      <c r="K715" t="e">
        <f>VLOOKUP(A715,'Cacao Nacional'!B:D,3,0)</f>
        <v>#N/A</v>
      </c>
      <c r="L715" s="22" t="str">
        <f t="shared" si="69"/>
        <v>Octubre</v>
      </c>
      <c r="M715" s="22" t="str">
        <f t="shared" si="70"/>
        <v>2019</v>
      </c>
      <c r="N715" s="22" t="str">
        <f t="shared" si="71"/>
        <v>Octubre de 2019</v>
      </c>
    </row>
    <row r="716" spans="1:14" x14ac:dyDescent="0.3">
      <c r="A716" s="1" t="s">
        <v>1878</v>
      </c>
      <c r="B716" s="1" t="str">
        <f t="shared" si="66"/>
        <v>Octubre 28 de 2019</v>
      </c>
      <c r="C716" s="1" t="s">
        <v>5265</v>
      </c>
      <c r="D716" s="2">
        <v>135.4</v>
      </c>
      <c r="E716" s="1" t="s">
        <v>5266</v>
      </c>
      <c r="F716" s="3">
        <v>0.75154401369150936</v>
      </c>
      <c r="G716" s="1" t="s">
        <v>430</v>
      </c>
      <c r="H716" s="10">
        <f t="shared" si="67"/>
        <v>2.7080000000000002</v>
      </c>
      <c r="I716" s="8">
        <f>VLOOKUP(B716,'TRM2'!C:D,2,0)</f>
        <v>3395.25</v>
      </c>
      <c r="J716" s="10">
        <f t="shared" si="68"/>
        <v>9194.3370000000014</v>
      </c>
      <c r="K716">
        <f>VLOOKUP(A716,'Cacao Nacional'!B:D,3,0)</f>
        <v>7418.3</v>
      </c>
      <c r="L716" s="22" t="str">
        <f t="shared" si="69"/>
        <v>Octubre</v>
      </c>
      <c r="M716" s="22" t="str">
        <f t="shared" si="70"/>
        <v>2019</v>
      </c>
      <c r="N716" s="22" t="str">
        <f t="shared" si="71"/>
        <v>Octubre de 2019</v>
      </c>
    </row>
    <row r="717" spans="1:14" x14ac:dyDescent="0.3">
      <c r="A717" s="1" t="s">
        <v>1879</v>
      </c>
      <c r="B717" s="1" t="str">
        <f t="shared" si="66"/>
        <v>Octubre 29 de 2019</v>
      </c>
      <c r="C717" s="1" t="s">
        <v>5265</v>
      </c>
      <c r="D717" s="2">
        <v>134.03</v>
      </c>
      <c r="E717" s="1" t="s">
        <v>5266</v>
      </c>
      <c r="F717" s="3">
        <v>-1.0118168389955722</v>
      </c>
      <c r="G717" s="1" t="s">
        <v>430</v>
      </c>
      <c r="H717" s="10">
        <f t="shared" si="67"/>
        <v>2.6806000000000001</v>
      </c>
      <c r="I717" s="8">
        <f>VLOOKUP(B717,'TRM2'!C:D,2,0)</f>
        <v>3382.19</v>
      </c>
      <c r="J717" s="10">
        <f t="shared" si="68"/>
        <v>9066.2985140000001</v>
      </c>
      <c r="K717" t="e">
        <f>VLOOKUP(A717,'Cacao Nacional'!B:D,3,0)</f>
        <v>#N/A</v>
      </c>
      <c r="L717" s="22" t="str">
        <f t="shared" si="69"/>
        <v>Octubre</v>
      </c>
      <c r="M717" s="22" t="str">
        <f t="shared" si="70"/>
        <v>2019</v>
      </c>
      <c r="N717" s="22" t="str">
        <f t="shared" si="71"/>
        <v>Octubre de 2019</v>
      </c>
    </row>
    <row r="718" spans="1:14" x14ac:dyDescent="0.3">
      <c r="A718" s="1" t="s">
        <v>1880</v>
      </c>
      <c r="B718" s="1" t="str">
        <f t="shared" si="66"/>
        <v>Octubre 30 de 2019</v>
      </c>
      <c r="C718" s="1" t="s">
        <v>5265</v>
      </c>
      <c r="D718" s="2">
        <v>135.59</v>
      </c>
      <c r="E718" s="1" t="s">
        <v>5266</v>
      </c>
      <c r="F718" s="3">
        <v>1.1639185257032023</v>
      </c>
      <c r="G718" s="1" t="s">
        <v>430</v>
      </c>
      <c r="H718" s="10">
        <f t="shared" si="67"/>
        <v>2.7118000000000002</v>
      </c>
      <c r="I718" s="8">
        <f>VLOOKUP(B718,'TRM2'!C:D,2,0)</f>
        <v>3380.9</v>
      </c>
      <c r="J718" s="10">
        <f t="shared" si="68"/>
        <v>9168.3246200000012</v>
      </c>
      <c r="K718" t="e">
        <f>VLOOKUP(A718,'Cacao Nacional'!B:D,3,0)</f>
        <v>#N/A</v>
      </c>
      <c r="L718" s="22" t="str">
        <f t="shared" si="69"/>
        <v>Octubre</v>
      </c>
      <c r="M718" s="22" t="str">
        <f t="shared" si="70"/>
        <v>2019</v>
      </c>
      <c r="N718" s="22" t="str">
        <f t="shared" si="71"/>
        <v>Octubre de 2019</v>
      </c>
    </row>
    <row r="719" spans="1:14" x14ac:dyDescent="0.3">
      <c r="A719" s="1" t="s">
        <v>1881</v>
      </c>
      <c r="B719" s="1" t="str">
        <f t="shared" si="66"/>
        <v>Octubre 31 de 2019</v>
      </c>
      <c r="C719" s="1" t="s">
        <v>5265</v>
      </c>
      <c r="D719" s="2">
        <v>138.59</v>
      </c>
      <c r="E719" s="1" t="s">
        <v>5266</v>
      </c>
      <c r="F719" s="3">
        <v>2.2125525481230177</v>
      </c>
      <c r="G719" s="1" t="s">
        <v>430</v>
      </c>
      <c r="H719" s="10">
        <f t="shared" si="67"/>
        <v>2.7718000000000003</v>
      </c>
      <c r="I719" s="8">
        <f>VLOOKUP(B719,'TRM2'!C:D,2,0)</f>
        <v>3389.94</v>
      </c>
      <c r="J719" s="10">
        <f t="shared" si="68"/>
        <v>9396.2356920000002</v>
      </c>
      <c r="K719" t="e">
        <f>VLOOKUP(A719,'Cacao Nacional'!B:D,3,0)</f>
        <v>#N/A</v>
      </c>
      <c r="L719" s="22" t="str">
        <f t="shared" si="69"/>
        <v>Octubre</v>
      </c>
      <c r="M719" s="22" t="str">
        <f t="shared" si="70"/>
        <v>2019</v>
      </c>
      <c r="N719" s="22" t="str">
        <f t="shared" si="71"/>
        <v>Octubre de 2019</v>
      </c>
    </row>
    <row r="720" spans="1:14" x14ac:dyDescent="0.3">
      <c r="A720" s="1" t="s">
        <v>1882</v>
      </c>
      <c r="B720" s="1" t="str">
        <f t="shared" si="66"/>
        <v>Noviembre 1 de 2019</v>
      </c>
      <c r="C720" s="1" t="s">
        <v>5265</v>
      </c>
      <c r="D720" s="2">
        <v>140.47999999999999</v>
      </c>
      <c r="E720" s="1" t="s">
        <v>5266</v>
      </c>
      <c r="F720" s="3">
        <v>1.3637347571974792</v>
      </c>
      <c r="G720" s="1" t="s">
        <v>430</v>
      </c>
      <c r="H720" s="10">
        <f t="shared" si="67"/>
        <v>2.8095999999999997</v>
      </c>
      <c r="I720" s="8">
        <f>VLOOKUP(B720,'TRM2'!C:D,2,0)</f>
        <v>3383.29</v>
      </c>
      <c r="J720" s="10">
        <f t="shared" si="68"/>
        <v>9505.6915839999983</v>
      </c>
      <c r="K720" t="e">
        <f>VLOOKUP(A720,'Cacao Nacional'!B:D,3,0)</f>
        <v>#N/A</v>
      </c>
      <c r="L720" s="22" t="str">
        <f t="shared" si="69"/>
        <v>Noviembre</v>
      </c>
      <c r="M720" s="22" t="str">
        <f t="shared" si="70"/>
        <v>2019</v>
      </c>
      <c r="N720" s="22" t="str">
        <f t="shared" si="71"/>
        <v>Noviembre de 2019</v>
      </c>
    </row>
    <row r="721" spans="1:14" x14ac:dyDescent="0.3">
      <c r="A721" s="1" t="s">
        <v>300</v>
      </c>
      <c r="B721" s="1" t="str">
        <f t="shared" si="66"/>
        <v>Noviembre 4 de 2019</v>
      </c>
      <c r="C721" s="1" t="s">
        <v>5265</v>
      </c>
      <c r="D721" s="2">
        <v>140.53</v>
      </c>
      <c r="E721" s="1" t="s">
        <v>5266</v>
      </c>
      <c r="F721" s="3">
        <v>3.5592255125292835E-2</v>
      </c>
      <c r="G721" s="1" t="s">
        <v>430</v>
      </c>
      <c r="H721" s="10">
        <f t="shared" si="67"/>
        <v>2.8106</v>
      </c>
      <c r="I721" s="8">
        <f>VLOOKUP(B721,'TRM2'!C:D,2,0)</f>
        <v>3339.19</v>
      </c>
      <c r="J721" s="10">
        <f t="shared" si="68"/>
        <v>9385.1274140000005</v>
      </c>
      <c r="K721">
        <f>VLOOKUP(A721,'Cacao Nacional'!B:D,3,0)</f>
        <v>7290</v>
      </c>
      <c r="L721" s="22" t="str">
        <f t="shared" si="69"/>
        <v>Noviembre</v>
      </c>
      <c r="M721" s="22" t="str">
        <f t="shared" si="70"/>
        <v>2019</v>
      </c>
      <c r="N721" s="22" t="str">
        <f t="shared" si="71"/>
        <v>Noviembre de 2019</v>
      </c>
    </row>
    <row r="722" spans="1:14" x14ac:dyDescent="0.3">
      <c r="A722" s="1" t="s">
        <v>1883</v>
      </c>
      <c r="B722" s="1" t="str">
        <f t="shared" si="66"/>
        <v>Noviembre 5 de 2019</v>
      </c>
      <c r="C722" s="1" t="s">
        <v>5265</v>
      </c>
      <c r="D722" s="2">
        <v>142.78</v>
      </c>
      <c r="E722" s="1" t="s">
        <v>5266</v>
      </c>
      <c r="F722" s="3">
        <v>1.6010816195830071</v>
      </c>
      <c r="G722" s="1" t="s">
        <v>430</v>
      </c>
      <c r="H722" s="10">
        <f t="shared" si="67"/>
        <v>2.8555999999999999</v>
      </c>
      <c r="I722" s="8">
        <f>VLOOKUP(B722,'TRM2'!C:D,2,0)</f>
        <v>3339.19</v>
      </c>
      <c r="J722" s="10">
        <f t="shared" si="68"/>
        <v>9535.3909640000002</v>
      </c>
      <c r="K722" t="e">
        <f>VLOOKUP(A722,'Cacao Nacional'!B:D,3,0)</f>
        <v>#N/A</v>
      </c>
      <c r="L722" s="22" t="str">
        <f t="shared" si="69"/>
        <v>Noviembre</v>
      </c>
      <c r="M722" s="22" t="str">
        <f t="shared" si="70"/>
        <v>2019</v>
      </c>
      <c r="N722" s="22" t="str">
        <f t="shared" si="71"/>
        <v>Noviembre de 2019</v>
      </c>
    </row>
    <row r="723" spans="1:14" x14ac:dyDescent="0.3">
      <c r="A723" s="1" t="s">
        <v>1884</v>
      </c>
      <c r="B723" s="1" t="str">
        <f t="shared" si="66"/>
        <v>Noviembre 6 de 2019</v>
      </c>
      <c r="C723" s="1" t="s">
        <v>5265</v>
      </c>
      <c r="D723" s="2">
        <v>144.62</v>
      </c>
      <c r="E723" s="1" t="s">
        <v>5266</v>
      </c>
      <c r="F723" s="3">
        <v>1.2886958957837256</v>
      </c>
      <c r="G723" s="1" t="s">
        <v>430</v>
      </c>
      <c r="H723" s="10">
        <f t="shared" si="67"/>
        <v>2.8924000000000003</v>
      </c>
      <c r="I723" s="8">
        <f>VLOOKUP(B723,'TRM2'!C:D,2,0)</f>
        <v>3318.47</v>
      </c>
      <c r="J723" s="10">
        <f t="shared" si="68"/>
        <v>9598.3426280000003</v>
      </c>
      <c r="K723" t="e">
        <f>VLOOKUP(A723,'Cacao Nacional'!B:D,3,0)</f>
        <v>#N/A</v>
      </c>
      <c r="L723" s="22" t="str">
        <f t="shared" si="69"/>
        <v>Noviembre</v>
      </c>
      <c r="M723" s="22" t="str">
        <f t="shared" si="70"/>
        <v>2019</v>
      </c>
      <c r="N723" s="22" t="str">
        <f t="shared" si="71"/>
        <v>Noviembre de 2019</v>
      </c>
    </row>
    <row r="724" spans="1:14" x14ac:dyDescent="0.3">
      <c r="A724" s="1" t="s">
        <v>1885</v>
      </c>
      <c r="B724" s="1" t="str">
        <f t="shared" si="66"/>
        <v>Noviembre 7 de 2019</v>
      </c>
      <c r="C724" s="1" t="s">
        <v>5265</v>
      </c>
      <c r="D724" s="2">
        <v>145.88</v>
      </c>
      <c r="E724" s="1" t="s">
        <v>5266</v>
      </c>
      <c r="F724" s="3">
        <v>0.87124878993222987</v>
      </c>
      <c r="G724" s="1" t="s">
        <v>430</v>
      </c>
      <c r="H724" s="10">
        <f t="shared" si="67"/>
        <v>2.9175999999999997</v>
      </c>
      <c r="I724" s="8">
        <f>VLOOKUP(B724,'TRM2'!C:D,2,0)</f>
        <v>3319.64</v>
      </c>
      <c r="J724" s="10">
        <f t="shared" si="68"/>
        <v>9685.3816639999986</v>
      </c>
      <c r="K724" t="e">
        <f>VLOOKUP(A724,'Cacao Nacional'!B:D,3,0)</f>
        <v>#N/A</v>
      </c>
      <c r="L724" s="22" t="str">
        <f t="shared" si="69"/>
        <v>Noviembre</v>
      </c>
      <c r="M724" s="22" t="str">
        <f t="shared" si="70"/>
        <v>2019</v>
      </c>
      <c r="N724" s="22" t="str">
        <f t="shared" si="71"/>
        <v>Noviembre de 2019</v>
      </c>
    </row>
    <row r="725" spans="1:14" x14ac:dyDescent="0.3">
      <c r="A725" s="1" t="s">
        <v>1886</v>
      </c>
      <c r="B725" s="1" t="str">
        <f t="shared" si="66"/>
        <v>Noviembre 8 de 2019</v>
      </c>
      <c r="C725" s="1" t="s">
        <v>5265</v>
      </c>
      <c r="D725" s="2">
        <v>146.13</v>
      </c>
      <c r="E725" s="1" t="s">
        <v>5266</v>
      </c>
      <c r="F725" s="3">
        <v>0.17137373183438442</v>
      </c>
      <c r="G725" s="1" t="s">
        <v>430</v>
      </c>
      <c r="H725" s="10">
        <f t="shared" si="67"/>
        <v>2.9226000000000001</v>
      </c>
      <c r="I725" s="8">
        <f>VLOOKUP(B725,'TRM2'!C:D,2,0)</f>
        <v>3327.02</v>
      </c>
      <c r="J725" s="10">
        <f t="shared" si="68"/>
        <v>9723.5486519999995</v>
      </c>
      <c r="K725" t="e">
        <f>VLOOKUP(A725,'Cacao Nacional'!B:D,3,0)</f>
        <v>#N/A</v>
      </c>
      <c r="L725" s="22" t="str">
        <f t="shared" si="69"/>
        <v>Noviembre</v>
      </c>
      <c r="M725" s="22" t="str">
        <f t="shared" si="70"/>
        <v>2019</v>
      </c>
      <c r="N725" s="22" t="str">
        <f t="shared" si="71"/>
        <v>Noviembre de 2019</v>
      </c>
    </row>
    <row r="726" spans="1:14" x14ac:dyDescent="0.3">
      <c r="A726" s="1" t="s">
        <v>301</v>
      </c>
      <c r="B726" s="1" t="str">
        <f t="shared" si="66"/>
        <v>Noviembre 11 de 2019</v>
      </c>
      <c r="C726" s="1" t="s">
        <v>5265</v>
      </c>
      <c r="D726" s="2">
        <v>143.55000000000001</v>
      </c>
      <c r="E726" s="1" t="s">
        <v>5266</v>
      </c>
      <c r="F726" s="3">
        <v>-1.7655512215150784</v>
      </c>
      <c r="G726" s="1" t="s">
        <v>430</v>
      </c>
      <c r="H726" s="10">
        <f t="shared" si="67"/>
        <v>2.8710000000000004</v>
      </c>
      <c r="I726" s="8">
        <f>VLOOKUP(B726,'TRM2'!C:D,2,0)</f>
        <v>3341.01</v>
      </c>
      <c r="J726" s="10">
        <f t="shared" si="68"/>
        <v>9592.0397100000027</v>
      </c>
      <c r="K726">
        <f>VLOOKUP(A726,'Cacao Nacional'!B:D,3,0)</f>
        <v>7258.3</v>
      </c>
      <c r="L726" s="22" t="str">
        <f t="shared" si="69"/>
        <v>Noviembre</v>
      </c>
      <c r="M726" s="22" t="str">
        <f t="shared" si="70"/>
        <v>2019</v>
      </c>
      <c r="N726" s="22" t="str">
        <f t="shared" si="71"/>
        <v>Noviembre de 2019</v>
      </c>
    </row>
    <row r="727" spans="1:14" x14ac:dyDescent="0.3">
      <c r="A727" s="1" t="s">
        <v>1887</v>
      </c>
      <c r="B727" s="1" t="str">
        <f t="shared" si="66"/>
        <v>Noviembre 12 de 2019</v>
      </c>
      <c r="C727" s="1" t="s">
        <v>5265</v>
      </c>
      <c r="D727" s="2">
        <v>141.77000000000001</v>
      </c>
      <c r="E727" s="1" t="s">
        <v>5266</v>
      </c>
      <c r="F727" s="3">
        <v>-1.2399860675722751</v>
      </c>
      <c r="G727" s="1" t="s">
        <v>430</v>
      </c>
      <c r="H727" s="10">
        <f t="shared" si="67"/>
        <v>2.8354000000000004</v>
      </c>
      <c r="I727" s="8">
        <f>VLOOKUP(B727,'TRM2'!C:D,2,0)</f>
        <v>3341.01</v>
      </c>
      <c r="J727" s="10">
        <f t="shared" si="68"/>
        <v>9473.0997540000026</v>
      </c>
      <c r="K727" t="e">
        <f>VLOOKUP(A727,'Cacao Nacional'!B:D,3,0)</f>
        <v>#N/A</v>
      </c>
      <c r="L727" s="22" t="str">
        <f t="shared" si="69"/>
        <v>Noviembre</v>
      </c>
      <c r="M727" s="22" t="str">
        <f t="shared" si="70"/>
        <v>2019</v>
      </c>
      <c r="N727" s="22" t="str">
        <f t="shared" si="71"/>
        <v>Noviembre de 2019</v>
      </c>
    </row>
    <row r="728" spans="1:14" x14ac:dyDescent="0.3">
      <c r="A728" s="1" t="s">
        <v>1888</v>
      </c>
      <c r="B728" s="1" t="str">
        <f t="shared" si="66"/>
        <v>Noviembre 13 de 2019</v>
      </c>
      <c r="C728" s="1" t="s">
        <v>5265</v>
      </c>
      <c r="D728" s="2">
        <v>144.57</v>
      </c>
      <c r="E728" s="1" t="s">
        <v>5266</v>
      </c>
      <c r="F728" s="3">
        <v>1.9750299781335845</v>
      </c>
      <c r="G728" s="1" t="s">
        <v>430</v>
      </c>
      <c r="H728" s="10">
        <f t="shared" si="67"/>
        <v>2.8914</v>
      </c>
      <c r="I728" s="8">
        <f>VLOOKUP(B728,'TRM2'!C:D,2,0)</f>
        <v>3384.21</v>
      </c>
      <c r="J728" s="10">
        <f t="shared" si="68"/>
        <v>9785.1047940000008</v>
      </c>
      <c r="K728" t="e">
        <f>VLOOKUP(A728,'Cacao Nacional'!B:D,3,0)</f>
        <v>#N/A</v>
      </c>
      <c r="L728" s="22" t="str">
        <f t="shared" si="69"/>
        <v>Noviembre</v>
      </c>
      <c r="M728" s="22" t="str">
        <f t="shared" si="70"/>
        <v>2019</v>
      </c>
      <c r="N728" s="22" t="str">
        <f t="shared" si="71"/>
        <v>Noviembre de 2019</v>
      </c>
    </row>
    <row r="729" spans="1:14" x14ac:dyDescent="0.3">
      <c r="A729" s="1" t="s">
        <v>1889</v>
      </c>
      <c r="B729" s="1" t="str">
        <f t="shared" si="66"/>
        <v>Noviembre 14 de 2019</v>
      </c>
      <c r="C729" s="1" t="s">
        <v>5265</v>
      </c>
      <c r="D729" s="2">
        <v>145.11000000000001</v>
      </c>
      <c r="E729" s="1" t="s">
        <v>5266</v>
      </c>
      <c r="F729" s="3">
        <v>0.37352147748496956</v>
      </c>
      <c r="G729" s="1" t="s">
        <v>430</v>
      </c>
      <c r="H729" s="10">
        <f t="shared" si="67"/>
        <v>2.9022000000000001</v>
      </c>
      <c r="I729" s="8">
        <f>VLOOKUP(B729,'TRM2'!C:D,2,0)</f>
        <v>3441.89</v>
      </c>
      <c r="J729" s="10">
        <f t="shared" si="68"/>
        <v>9989.0531580000006</v>
      </c>
      <c r="K729" t="e">
        <f>VLOOKUP(A729,'Cacao Nacional'!B:D,3,0)</f>
        <v>#N/A</v>
      </c>
      <c r="L729" s="22" t="str">
        <f t="shared" si="69"/>
        <v>Noviembre</v>
      </c>
      <c r="M729" s="22" t="str">
        <f t="shared" si="70"/>
        <v>2019</v>
      </c>
      <c r="N729" s="22" t="str">
        <f t="shared" si="71"/>
        <v>Noviembre de 2019</v>
      </c>
    </row>
    <row r="730" spans="1:14" x14ac:dyDescent="0.3">
      <c r="A730" s="1" t="s">
        <v>1890</v>
      </c>
      <c r="B730" s="1" t="str">
        <f t="shared" si="66"/>
        <v>Noviembre 15 de 2019</v>
      </c>
      <c r="C730" s="1" t="s">
        <v>5265</v>
      </c>
      <c r="D730" s="2">
        <v>143.66999999999999</v>
      </c>
      <c r="E730" s="1" t="s">
        <v>5266</v>
      </c>
      <c r="F730" s="3">
        <v>-0.99235063055614781</v>
      </c>
      <c r="G730" s="1" t="s">
        <v>430</v>
      </c>
      <c r="H730" s="10">
        <f t="shared" si="67"/>
        <v>2.8733999999999997</v>
      </c>
      <c r="I730" s="8">
        <f>VLOOKUP(B730,'TRM2'!C:D,2,0)</f>
        <v>3452.67</v>
      </c>
      <c r="J730" s="10">
        <f t="shared" si="68"/>
        <v>9920.9019779999999</v>
      </c>
      <c r="K730" t="e">
        <f>VLOOKUP(A730,'Cacao Nacional'!B:D,3,0)</f>
        <v>#N/A</v>
      </c>
      <c r="L730" s="22" t="str">
        <f t="shared" si="69"/>
        <v>Noviembre</v>
      </c>
      <c r="M730" s="22" t="str">
        <f t="shared" si="70"/>
        <v>2019</v>
      </c>
      <c r="N730" s="22" t="str">
        <f t="shared" si="71"/>
        <v>Noviembre de 2019</v>
      </c>
    </row>
    <row r="731" spans="1:14" x14ac:dyDescent="0.3">
      <c r="A731" s="1" t="s">
        <v>302</v>
      </c>
      <c r="B731" s="1" t="str">
        <f t="shared" si="66"/>
        <v>Noviembre 18 de 2019</v>
      </c>
      <c r="C731" s="1" t="s">
        <v>5265</v>
      </c>
      <c r="D731" s="2">
        <v>143.46</v>
      </c>
      <c r="E731" s="1" t="s">
        <v>5266</v>
      </c>
      <c r="F731" s="3">
        <v>-0.1461683023595598</v>
      </c>
      <c r="G731" s="1" t="s">
        <v>430</v>
      </c>
      <c r="H731" s="10">
        <f t="shared" si="67"/>
        <v>2.8692000000000002</v>
      </c>
      <c r="I731" s="8">
        <f>VLOOKUP(B731,'TRM2'!C:D,2,0)</f>
        <v>3421.26</v>
      </c>
      <c r="J731" s="10">
        <f t="shared" si="68"/>
        <v>9816.2791920000018</v>
      </c>
      <c r="K731">
        <f>VLOOKUP(A731,'Cacao Nacional'!B:D,3,0)</f>
        <v>7554.7</v>
      </c>
      <c r="L731" s="22" t="str">
        <f t="shared" si="69"/>
        <v>Noviembre</v>
      </c>
      <c r="M731" s="22" t="str">
        <f t="shared" si="70"/>
        <v>2019</v>
      </c>
      <c r="N731" s="22" t="str">
        <f t="shared" si="71"/>
        <v>Noviembre de 2019</v>
      </c>
    </row>
    <row r="732" spans="1:14" x14ac:dyDescent="0.3">
      <c r="A732" s="1" t="s">
        <v>1891</v>
      </c>
      <c r="B732" s="1" t="str">
        <f t="shared" si="66"/>
        <v>Noviembre 19 de 2019</v>
      </c>
      <c r="C732" s="1" t="s">
        <v>5265</v>
      </c>
      <c r="D732" s="2">
        <v>143.46</v>
      </c>
      <c r="E732" s="1" t="s">
        <v>5266</v>
      </c>
      <c r="F732" s="3">
        <v>0</v>
      </c>
      <c r="G732" s="1" t="s">
        <v>430</v>
      </c>
      <c r="H732" s="10">
        <f t="shared" si="67"/>
        <v>2.8692000000000002</v>
      </c>
      <c r="I732" s="8">
        <f>VLOOKUP(B732,'TRM2'!C:D,2,0)</f>
        <v>3447.74</v>
      </c>
      <c r="J732" s="10">
        <f t="shared" si="68"/>
        <v>9892.2556079999995</v>
      </c>
      <c r="K732" t="e">
        <f>VLOOKUP(A732,'Cacao Nacional'!B:D,3,0)</f>
        <v>#N/A</v>
      </c>
      <c r="L732" s="22" t="str">
        <f t="shared" si="69"/>
        <v>Noviembre</v>
      </c>
      <c r="M732" s="22" t="str">
        <f t="shared" si="70"/>
        <v>2019</v>
      </c>
      <c r="N732" s="22" t="str">
        <f t="shared" si="71"/>
        <v>Noviembre de 2019</v>
      </c>
    </row>
    <row r="733" spans="1:14" x14ac:dyDescent="0.3">
      <c r="A733" s="1" t="s">
        <v>1892</v>
      </c>
      <c r="B733" s="1" t="str">
        <f t="shared" si="66"/>
        <v>Noviembre 20 de 2019</v>
      </c>
      <c r="C733" s="1" t="s">
        <v>5265</v>
      </c>
      <c r="D733" s="2">
        <v>145.08000000000001</v>
      </c>
      <c r="E733" s="1" t="s">
        <v>5266</v>
      </c>
      <c r="F733" s="3">
        <v>1.1292346298619855</v>
      </c>
      <c r="G733" s="1" t="s">
        <v>430</v>
      </c>
      <c r="H733" s="10">
        <f t="shared" si="67"/>
        <v>2.9016000000000002</v>
      </c>
      <c r="I733" s="8">
        <f>VLOOKUP(B733,'TRM2'!C:D,2,0)</f>
        <v>3434.49</v>
      </c>
      <c r="J733" s="10">
        <f t="shared" si="68"/>
        <v>9965.5161840000001</v>
      </c>
      <c r="K733" t="e">
        <f>VLOOKUP(A733,'Cacao Nacional'!B:D,3,0)</f>
        <v>#N/A</v>
      </c>
      <c r="L733" s="22" t="str">
        <f t="shared" si="69"/>
        <v>Noviembre</v>
      </c>
      <c r="M733" s="22" t="str">
        <f t="shared" si="70"/>
        <v>2019</v>
      </c>
      <c r="N733" s="22" t="str">
        <f t="shared" si="71"/>
        <v>Noviembre de 2019</v>
      </c>
    </row>
    <row r="734" spans="1:14" x14ac:dyDescent="0.3">
      <c r="A734" s="1" t="s">
        <v>1893</v>
      </c>
      <c r="B734" s="1" t="str">
        <f t="shared" si="66"/>
        <v>Noviembre 21 de 2019</v>
      </c>
      <c r="C734" s="1" t="s">
        <v>5265</v>
      </c>
      <c r="D734" s="2">
        <v>149.76</v>
      </c>
      <c r="E734" s="1" t="s">
        <v>5266</v>
      </c>
      <c r="F734" s="3">
        <v>3.2258064516128879</v>
      </c>
      <c r="G734" s="1" t="s">
        <v>430</v>
      </c>
      <c r="H734" s="10">
        <f t="shared" si="67"/>
        <v>2.9951999999999996</v>
      </c>
      <c r="I734" s="8">
        <f>VLOOKUP(B734,'TRM2'!C:D,2,0)</f>
        <v>3445.95</v>
      </c>
      <c r="J734" s="10">
        <f t="shared" si="68"/>
        <v>10321.309439999999</v>
      </c>
      <c r="K734" t="e">
        <f>VLOOKUP(A734,'Cacao Nacional'!B:D,3,0)</f>
        <v>#N/A</v>
      </c>
      <c r="L734" s="22" t="str">
        <f t="shared" si="69"/>
        <v>Noviembre</v>
      </c>
      <c r="M734" s="22" t="str">
        <f t="shared" si="70"/>
        <v>2019</v>
      </c>
      <c r="N734" s="22" t="str">
        <f t="shared" si="71"/>
        <v>Noviembre de 2019</v>
      </c>
    </row>
    <row r="735" spans="1:14" x14ac:dyDescent="0.3">
      <c r="A735" s="1" t="s">
        <v>1894</v>
      </c>
      <c r="B735" s="1" t="str">
        <f t="shared" si="66"/>
        <v>Noviembre 22 de 2019</v>
      </c>
      <c r="C735" s="1" t="s">
        <v>5265</v>
      </c>
      <c r="D735" s="2">
        <v>149.24</v>
      </c>
      <c r="E735" s="1" t="s">
        <v>5266</v>
      </c>
      <c r="F735" s="3">
        <v>-0.34722222222221011</v>
      </c>
      <c r="G735" s="1" t="s">
        <v>430</v>
      </c>
      <c r="H735" s="10">
        <f t="shared" si="67"/>
        <v>2.9848000000000003</v>
      </c>
      <c r="I735" s="8">
        <f>VLOOKUP(B735,'TRM2'!C:D,2,0)</f>
        <v>3440.66</v>
      </c>
      <c r="J735" s="10">
        <f t="shared" si="68"/>
        <v>10269.681968000001</v>
      </c>
      <c r="K735" t="e">
        <f>VLOOKUP(A735,'Cacao Nacional'!B:D,3,0)</f>
        <v>#N/A</v>
      </c>
      <c r="L735" s="22" t="str">
        <f t="shared" si="69"/>
        <v>Noviembre</v>
      </c>
      <c r="M735" s="22" t="str">
        <f t="shared" si="70"/>
        <v>2019</v>
      </c>
      <c r="N735" s="22" t="str">
        <f t="shared" si="71"/>
        <v>Noviembre de 2019</v>
      </c>
    </row>
    <row r="736" spans="1:14" x14ac:dyDescent="0.3">
      <c r="A736" s="1" t="s">
        <v>303</v>
      </c>
      <c r="B736" s="1" t="str">
        <f t="shared" si="66"/>
        <v>Noviembre 25 de 2019</v>
      </c>
      <c r="C736" s="1" t="s">
        <v>5265</v>
      </c>
      <c r="D736" s="2">
        <v>152.82</v>
      </c>
      <c r="E736" s="1" t="s">
        <v>5266</v>
      </c>
      <c r="F736" s="3">
        <v>2.3988206915036074</v>
      </c>
      <c r="G736" s="1" t="s">
        <v>430</v>
      </c>
      <c r="H736" s="10">
        <f t="shared" si="67"/>
        <v>3.0564</v>
      </c>
      <c r="I736" s="8">
        <f>VLOOKUP(B736,'TRM2'!C:D,2,0)</f>
        <v>3410.77</v>
      </c>
      <c r="J736" s="10">
        <f t="shared" si="68"/>
        <v>10424.677427999999</v>
      </c>
      <c r="K736">
        <f>VLOOKUP(A736,'Cacao Nacional'!B:D,3,0)</f>
        <v>7813.8</v>
      </c>
      <c r="L736" s="22" t="str">
        <f t="shared" si="69"/>
        <v>Noviembre</v>
      </c>
      <c r="M736" s="22" t="str">
        <f t="shared" si="70"/>
        <v>2019</v>
      </c>
      <c r="N736" s="22" t="str">
        <f t="shared" si="71"/>
        <v>Noviembre de 2019</v>
      </c>
    </row>
    <row r="737" spans="1:14" x14ac:dyDescent="0.3">
      <c r="A737" s="1" t="s">
        <v>1895</v>
      </c>
      <c r="B737" s="1" t="str">
        <f t="shared" si="66"/>
        <v>Noviembre 26 de 2019</v>
      </c>
      <c r="C737" s="1" t="s">
        <v>5265</v>
      </c>
      <c r="D737" s="2">
        <v>150.77000000000001</v>
      </c>
      <c r="E737" s="1" t="s">
        <v>5266</v>
      </c>
      <c r="F737" s="3">
        <v>-1.3414474545216484</v>
      </c>
      <c r="G737" s="1" t="s">
        <v>430</v>
      </c>
      <c r="H737" s="10">
        <f t="shared" si="67"/>
        <v>3.0154000000000001</v>
      </c>
      <c r="I737" s="8">
        <f>VLOOKUP(B737,'TRM2'!C:D,2,0)</f>
        <v>3433.94</v>
      </c>
      <c r="J737" s="10">
        <f t="shared" si="68"/>
        <v>10354.702676000001</v>
      </c>
      <c r="K737" t="e">
        <f>VLOOKUP(A737,'Cacao Nacional'!B:D,3,0)</f>
        <v>#N/A</v>
      </c>
      <c r="L737" s="22" t="str">
        <f t="shared" si="69"/>
        <v>Noviembre</v>
      </c>
      <c r="M737" s="22" t="str">
        <f t="shared" si="70"/>
        <v>2019</v>
      </c>
      <c r="N737" s="22" t="str">
        <f t="shared" si="71"/>
        <v>Noviembre de 2019</v>
      </c>
    </row>
    <row r="738" spans="1:14" x14ac:dyDescent="0.3">
      <c r="A738" s="1" t="s">
        <v>1896</v>
      </c>
      <c r="B738" s="1" t="str">
        <f t="shared" si="66"/>
        <v>Noviembre 27 de 2019</v>
      </c>
      <c r="C738" s="1" t="s">
        <v>5265</v>
      </c>
      <c r="D738" s="2">
        <v>152.35</v>
      </c>
      <c r="E738" s="1" t="s">
        <v>5266</v>
      </c>
      <c r="F738" s="3">
        <v>1.0479538369702088</v>
      </c>
      <c r="G738" s="1" t="s">
        <v>430</v>
      </c>
      <c r="H738" s="10">
        <f t="shared" si="67"/>
        <v>3.0469999999999997</v>
      </c>
      <c r="I738" s="8">
        <f>VLOOKUP(B738,'TRM2'!C:D,2,0)</f>
        <v>3469.01</v>
      </c>
      <c r="J738" s="10">
        <f t="shared" si="68"/>
        <v>10570.073469999999</v>
      </c>
      <c r="K738" t="e">
        <f>VLOOKUP(A738,'Cacao Nacional'!B:D,3,0)</f>
        <v>#N/A</v>
      </c>
      <c r="L738" s="22" t="str">
        <f t="shared" si="69"/>
        <v>Noviembre</v>
      </c>
      <c r="M738" s="22" t="str">
        <f t="shared" si="70"/>
        <v>2019</v>
      </c>
      <c r="N738" s="22" t="str">
        <f t="shared" si="71"/>
        <v>Noviembre de 2019</v>
      </c>
    </row>
    <row r="739" spans="1:14" x14ac:dyDescent="0.3">
      <c r="A739" s="1" t="s">
        <v>1897</v>
      </c>
      <c r="B739" s="1" t="str">
        <f t="shared" si="66"/>
        <v>Noviembre 28 de 2019</v>
      </c>
      <c r="C739" s="1" t="s">
        <v>5265</v>
      </c>
      <c r="D739" s="2">
        <v>152</v>
      </c>
      <c r="E739" s="1" t="s">
        <v>5266</v>
      </c>
      <c r="F739" s="3">
        <v>-0.22973416475221159</v>
      </c>
      <c r="G739" s="1" t="s">
        <v>430</v>
      </c>
      <c r="H739" s="10">
        <f t="shared" si="67"/>
        <v>3.04</v>
      </c>
      <c r="I739" s="8">
        <f>VLOOKUP(B739,'TRM2'!C:D,2,0)</f>
        <v>3502.92</v>
      </c>
      <c r="J739" s="10">
        <f t="shared" si="68"/>
        <v>10648.8768</v>
      </c>
      <c r="K739" t="e">
        <f>VLOOKUP(A739,'Cacao Nacional'!B:D,3,0)</f>
        <v>#N/A</v>
      </c>
      <c r="L739" s="22" t="str">
        <f t="shared" si="69"/>
        <v>Noviembre</v>
      </c>
      <c r="M739" s="22" t="str">
        <f t="shared" si="70"/>
        <v>2019</v>
      </c>
      <c r="N739" s="22" t="str">
        <f t="shared" si="71"/>
        <v>Noviembre de 2019</v>
      </c>
    </row>
    <row r="740" spans="1:14" x14ac:dyDescent="0.3">
      <c r="A740" s="1" t="s">
        <v>1898</v>
      </c>
      <c r="B740" s="1" t="str">
        <f t="shared" si="66"/>
        <v>Noviembre 29 de 2019</v>
      </c>
      <c r="C740" s="1" t="s">
        <v>5265</v>
      </c>
      <c r="D740" s="2">
        <v>153.32</v>
      </c>
      <c r="E740" s="1" t="s">
        <v>5266</v>
      </c>
      <c r="F740" s="3">
        <v>0.86842105263157443</v>
      </c>
      <c r="G740" s="1" t="s">
        <v>430</v>
      </c>
      <c r="H740" s="10">
        <f t="shared" si="67"/>
        <v>3.0663999999999998</v>
      </c>
      <c r="I740" s="8">
        <f>VLOOKUP(B740,'TRM2'!C:D,2,0)</f>
        <v>3502.92</v>
      </c>
      <c r="J740" s="10">
        <f t="shared" si="68"/>
        <v>10741.353888</v>
      </c>
      <c r="K740" t="e">
        <f>VLOOKUP(A740,'Cacao Nacional'!B:D,3,0)</f>
        <v>#N/A</v>
      </c>
      <c r="L740" s="22" t="str">
        <f t="shared" si="69"/>
        <v>Noviembre</v>
      </c>
      <c r="M740" s="22" t="str">
        <f t="shared" si="70"/>
        <v>2019</v>
      </c>
      <c r="N740" s="22" t="str">
        <f t="shared" si="71"/>
        <v>Noviembre de 2019</v>
      </c>
    </row>
    <row r="741" spans="1:14" x14ac:dyDescent="0.3">
      <c r="A741" s="1" t="s">
        <v>304</v>
      </c>
      <c r="B741" s="1" t="str">
        <f t="shared" si="66"/>
        <v>Diciembre 2 de 2019</v>
      </c>
      <c r="C741" s="1" t="s">
        <v>5265</v>
      </c>
      <c r="D741" s="2">
        <v>155.82</v>
      </c>
      <c r="E741" s="1" t="s">
        <v>5266</v>
      </c>
      <c r="F741" s="3">
        <v>1.6305765718758154</v>
      </c>
      <c r="G741" s="1" t="s">
        <v>430</v>
      </c>
      <c r="H741" s="10">
        <f t="shared" si="67"/>
        <v>3.1164000000000001</v>
      </c>
      <c r="I741" s="8">
        <f>VLOOKUP(B741,'TRM2'!C:D,2,0)</f>
        <v>3522.48</v>
      </c>
      <c r="J741" s="10">
        <f t="shared" si="68"/>
        <v>10977.456672</v>
      </c>
      <c r="K741">
        <f>VLOOKUP(A741,'Cacao Nacional'!B:D,3,0)</f>
        <v>7930.8</v>
      </c>
      <c r="L741" s="22" t="str">
        <f t="shared" si="69"/>
        <v>Diciembre</v>
      </c>
      <c r="M741" s="22" t="str">
        <f t="shared" si="70"/>
        <v>2019</v>
      </c>
      <c r="N741" s="22" t="str">
        <f t="shared" si="71"/>
        <v>Diciembre de 2019</v>
      </c>
    </row>
    <row r="742" spans="1:14" x14ac:dyDescent="0.3">
      <c r="A742" s="1" t="s">
        <v>1899</v>
      </c>
      <c r="B742" s="1" t="str">
        <f t="shared" si="66"/>
        <v>Diciembre 3 de 2019</v>
      </c>
      <c r="C742" s="1" t="s">
        <v>5265</v>
      </c>
      <c r="D742" s="2">
        <v>156.79</v>
      </c>
      <c r="E742" s="1" t="s">
        <v>5266</v>
      </c>
      <c r="F742" s="3">
        <v>0.62251315620587788</v>
      </c>
      <c r="G742" s="1" t="s">
        <v>430</v>
      </c>
      <c r="H742" s="10">
        <f t="shared" si="67"/>
        <v>3.1357999999999997</v>
      </c>
      <c r="I742" s="8">
        <f>VLOOKUP(B742,'TRM2'!C:D,2,0)</f>
        <v>3508.39</v>
      </c>
      <c r="J742" s="10">
        <f t="shared" si="68"/>
        <v>11001.609361999999</v>
      </c>
      <c r="K742" t="e">
        <f>VLOOKUP(A742,'Cacao Nacional'!B:D,3,0)</f>
        <v>#N/A</v>
      </c>
      <c r="L742" s="22" t="str">
        <f t="shared" si="69"/>
        <v>Diciembre</v>
      </c>
      <c r="M742" s="22" t="str">
        <f t="shared" si="70"/>
        <v>2019</v>
      </c>
      <c r="N742" s="22" t="str">
        <f t="shared" si="71"/>
        <v>Diciembre de 2019</v>
      </c>
    </row>
    <row r="743" spans="1:14" x14ac:dyDescent="0.3">
      <c r="A743" s="1" t="s">
        <v>1900</v>
      </c>
      <c r="B743" s="1" t="str">
        <f t="shared" si="66"/>
        <v>Diciembre 4 de 2019</v>
      </c>
      <c r="C743" s="1" t="s">
        <v>5265</v>
      </c>
      <c r="D743" s="2">
        <v>154.44999999999999</v>
      </c>
      <c r="E743" s="1" t="s">
        <v>5266</v>
      </c>
      <c r="F743" s="3">
        <v>-1.4924421200331677</v>
      </c>
      <c r="G743" s="1" t="s">
        <v>430</v>
      </c>
      <c r="H743" s="10">
        <f t="shared" si="67"/>
        <v>3.089</v>
      </c>
      <c r="I743" s="8">
        <f>VLOOKUP(B743,'TRM2'!C:D,2,0)</f>
        <v>3506.67</v>
      </c>
      <c r="J743" s="10">
        <f t="shared" si="68"/>
        <v>10832.10363</v>
      </c>
      <c r="K743" t="e">
        <f>VLOOKUP(A743,'Cacao Nacional'!B:D,3,0)</f>
        <v>#N/A</v>
      </c>
      <c r="L743" s="22" t="str">
        <f t="shared" si="69"/>
        <v>Diciembre</v>
      </c>
      <c r="M743" s="22" t="str">
        <f t="shared" si="70"/>
        <v>2019</v>
      </c>
      <c r="N743" s="22" t="str">
        <f t="shared" si="71"/>
        <v>Diciembre de 2019</v>
      </c>
    </row>
    <row r="744" spans="1:14" x14ac:dyDescent="0.3">
      <c r="A744" s="1" t="s">
        <v>1901</v>
      </c>
      <c r="B744" s="1" t="str">
        <f t="shared" si="66"/>
        <v>Diciembre 5 de 2019</v>
      </c>
      <c r="C744" s="1" t="s">
        <v>5265</v>
      </c>
      <c r="D744" s="2">
        <v>156.61000000000001</v>
      </c>
      <c r="E744" s="1" t="s">
        <v>5266</v>
      </c>
      <c r="F744" s="3">
        <v>1.3985108449336516</v>
      </c>
      <c r="G744" s="1" t="s">
        <v>430</v>
      </c>
      <c r="H744" s="10">
        <f t="shared" si="67"/>
        <v>3.1322000000000001</v>
      </c>
      <c r="I744" s="8">
        <f>VLOOKUP(B744,'TRM2'!C:D,2,0)</f>
        <v>3478.57</v>
      </c>
      <c r="J744" s="10">
        <f t="shared" si="68"/>
        <v>10895.576954</v>
      </c>
      <c r="K744" t="e">
        <f>VLOOKUP(A744,'Cacao Nacional'!B:D,3,0)</f>
        <v>#N/A</v>
      </c>
      <c r="L744" s="22" t="str">
        <f t="shared" si="69"/>
        <v>Diciembre</v>
      </c>
      <c r="M744" s="22" t="str">
        <f t="shared" si="70"/>
        <v>2019</v>
      </c>
      <c r="N744" s="22" t="str">
        <f t="shared" si="71"/>
        <v>Diciembre de 2019</v>
      </c>
    </row>
    <row r="745" spans="1:14" x14ac:dyDescent="0.3">
      <c r="A745" s="1" t="s">
        <v>5271</v>
      </c>
      <c r="B745" s="1" t="str">
        <f t="shared" si="66"/>
        <v>Diciembre 6 de 2019</v>
      </c>
      <c r="C745" s="1" t="s">
        <v>5265</v>
      </c>
      <c r="D745" s="2">
        <v>157.19</v>
      </c>
      <c r="E745" s="1" t="s">
        <v>5266</v>
      </c>
      <c r="F745" s="3">
        <v>0.37034672115444989</v>
      </c>
      <c r="G745" s="1" t="s">
        <v>430</v>
      </c>
      <c r="H745" s="10">
        <f t="shared" si="67"/>
        <v>3.1438000000000001</v>
      </c>
      <c r="I745" s="8">
        <f>VLOOKUP(B745,'TRM2'!C:D,2,0)</f>
        <v>3459.97</v>
      </c>
      <c r="J745" s="10">
        <f t="shared" si="68"/>
        <v>10877.453686000001</v>
      </c>
      <c r="K745" t="e">
        <f>VLOOKUP(A745,'Cacao Nacional'!B:D,3,0)</f>
        <v>#N/A</v>
      </c>
      <c r="L745" s="22" t="str">
        <f t="shared" si="69"/>
        <v>Diciembre</v>
      </c>
      <c r="M745" s="22" t="str">
        <f t="shared" si="70"/>
        <v>2019</v>
      </c>
      <c r="N745" s="22" t="str">
        <f t="shared" si="71"/>
        <v>Diciembre de 2019</v>
      </c>
    </row>
    <row r="746" spans="1:14" x14ac:dyDescent="0.3">
      <c r="A746" s="1" t="s">
        <v>305</v>
      </c>
      <c r="B746" s="1" t="str">
        <f t="shared" si="66"/>
        <v>Diciembre 9 de 2019</v>
      </c>
      <c r="C746" s="1" t="s">
        <v>5265</v>
      </c>
      <c r="D746" s="2">
        <v>160.69</v>
      </c>
      <c r="E746" s="1" t="s">
        <v>5266</v>
      </c>
      <c r="F746" s="3">
        <v>2.2266047458489724</v>
      </c>
      <c r="G746" s="1" t="s">
        <v>430</v>
      </c>
      <c r="H746" s="10">
        <f t="shared" si="67"/>
        <v>3.2138</v>
      </c>
      <c r="I746" s="8">
        <f>VLOOKUP(B746,'TRM2'!C:D,2,0)</f>
        <v>3430.31</v>
      </c>
      <c r="J746" s="10">
        <f t="shared" si="68"/>
        <v>11024.330277999999</v>
      </c>
      <c r="K746">
        <f>VLOOKUP(A746,'Cacao Nacional'!B:D,3,0)</f>
        <v>7868.8</v>
      </c>
      <c r="L746" s="22" t="str">
        <f t="shared" si="69"/>
        <v>Diciembre</v>
      </c>
      <c r="M746" s="22" t="str">
        <f t="shared" si="70"/>
        <v>2019</v>
      </c>
      <c r="N746" s="22" t="str">
        <f t="shared" si="71"/>
        <v>Diciembre de 2019</v>
      </c>
    </row>
    <row r="747" spans="1:14" x14ac:dyDescent="0.3">
      <c r="A747" s="1" t="s">
        <v>1902</v>
      </c>
      <c r="B747" s="1" t="str">
        <f t="shared" si="66"/>
        <v>Diciembre 10 de 2019</v>
      </c>
      <c r="C747" s="1" t="s">
        <v>5265</v>
      </c>
      <c r="D747" s="2">
        <v>165.18</v>
      </c>
      <c r="E747" s="1" t="s">
        <v>5266</v>
      </c>
      <c r="F747" s="3">
        <v>2.7942000124463311</v>
      </c>
      <c r="G747" s="1" t="s">
        <v>430</v>
      </c>
      <c r="H747" s="10">
        <f t="shared" si="67"/>
        <v>3.3036000000000003</v>
      </c>
      <c r="I747" s="8">
        <f>VLOOKUP(B747,'TRM2'!C:D,2,0)</f>
        <v>3418.48</v>
      </c>
      <c r="J747" s="10">
        <f t="shared" si="68"/>
        <v>11293.290528000001</v>
      </c>
      <c r="K747" t="e">
        <f>VLOOKUP(A747,'Cacao Nacional'!B:D,3,0)</f>
        <v>#N/A</v>
      </c>
      <c r="L747" s="22" t="str">
        <f t="shared" si="69"/>
        <v>Diciembre</v>
      </c>
      <c r="M747" s="22" t="str">
        <f t="shared" si="70"/>
        <v>2019</v>
      </c>
      <c r="N747" s="22" t="str">
        <f t="shared" si="71"/>
        <v>Diciembre de 2019</v>
      </c>
    </row>
    <row r="748" spans="1:14" x14ac:dyDescent="0.3">
      <c r="A748" s="1" t="s">
        <v>1903</v>
      </c>
      <c r="B748" s="1" t="str">
        <f t="shared" si="66"/>
        <v>Diciembre 11 de 2019</v>
      </c>
      <c r="C748" s="1" t="s">
        <v>5265</v>
      </c>
      <c r="D748" s="2">
        <v>166.89</v>
      </c>
      <c r="E748" s="1" t="s">
        <v>5266</v>
      </c>
      <c r="F748" s="3">
        <v>1.0352342898655889</v>
      </c>
      <c r="G748" s="1" t="s">
        <v>430</v>
      </c>
      <c r="H748" s="10">
        <f t="shared" si="67"/>
        <v>3.3377999999999997</v>
      </c>
      <c r="I748" s="8">
        <f>VLOOKUP(B748,'TRM2'!C:D,2,0)</f>
        <v>3418.61</v>
      </c>
      <c r="J748" s="10">
        <f t="shared" si="68"/>
        <v>11410.636457999999</v>
      </c>
      <c r="K748" t="e">
        <f>VLOOKUP(A748,'Cacao Nacional'!B:D,3,0)</f>
        <v>#N/A</v>
      </c>
      <c r="L748" s="22" t="str">
        <f t="shared" si="69"/>
        <v>Diciembre</v>
      </c>
      <c r="M748" s="22" t="str">
        <f t="shared" si="70"/>
        <v>2019</v>
      </c>
      <c r="N748" s="22" t="str">
        <f t="shared" si="71"/>
        <v>Diciembre de 2019</v>
      </c>
    </row>
    <row r="749" spans="1:14" x14ac:dyDescent="0.3">
      <c r="A749" s="1" t="s">
        <v>1904</v>
      </c>
      <c r="B749" s="1" t="str">
        <f t="shared" si="66"/>
        <v>Diciembre 12 de 2019</v>
      </c>
      <c r="C749" s="1" t="s">
        <v>5265</v>
      </c>
      <c r="D749" s="2">
        <v>168.32</v>
      </c>
      <c r="E749" s="1" t="s">
        <v>5266</v>
      </c>
      <c r="F749" s="3">
        <v>0.85685181856312953</v>
      </c>
      <c r="G749" s="1" t="s">
        <v>430</v>
      </c>
      <c r="H749" s="10">
        <f t="shared" si="67"/>
        <v>3.3664000000000001</v>
      </c>
      <c r="I749" s="8">
        <f>VLOOKUP(B749,'TRM2'!C:D,2,0)</f>
        <v>3387.73</v>
      </c>
      <c r="J749" s="10">
        <f t="shared" si="68"/>
        <v>11404.454272000001</v>
      </c>
      <c r="K749" t="e">
        <f>VLOOKUP(A749,'Cacao Nacional'!B:D,3,0)</f>
        <v>#N/A</v>
      </c>
      <c r="L749" s="22" t="str">
        <f t="shared" si="69"/>
        <v>Diciembre</v>
      </c>
      <c r="M749" s="22" t="str">
        <f t="shared" si="70"/>
        <v>2019</v>
      </c>
      <c r="N749" s="22" t="str">
        <f t="shared" si="71"/>
        <v>Diciembre de 2019</v>
      </c>
    </row>
    <row r="750" spans="1:14" x14ac:dyDescent="0.3">
      <c r="A750" s="1" t="s">
        <v>1905</v>
      </c>
      <c r="B750" s="1" t="str">
        <f t="shared" si="66"/>
        <v>Diciembre 13 de 2019</v>
      </c>
      <c r="C750" s="1" t="s">
        <v>5265</v>
      </c>
      <c r="D750" s="2">
        <v>163.29</v>
      </c>
      <c r="E750" s="1" t="s">
        <v>5266</v>
      </c>
      <c r="F750" s="3">
        <v>-2.9883555133079853</v>
      </c>
      <c r="G750" s="1" t="s">
        <v>430</v>
      </c>
      <c r="H750" s="10">
        <f t="shared" si="67"/>
        <v>3.2658</v>
      </c>
      <c r="I750" s="8">
        <f>VLOOKUP(B750,'TRM2'!C:D,2,0)</f>
        <v>3372.23</v>
      </c>
      <c r="J750" s="10">
        <f t="shared" si="68"/>
        <v>11013.028734</v>
      </c>
      <c r="K750" t="e">
        <f>VLOOKUP(A750,'Cacao Nacional'!B:D,3,0)</f>
        <v>#N/A</v>
      </c>
      <c r="L750" s="22" t="str">
        <f t="shared" si="69"/>
        <v>Diciembre</v>
      </c>
      <c r="M750" s="22" t="str">
        <f t="shared" si="70"/>
        <v>2019</v>
      </c>
      <c r="N750" s="22" t="str">
        <f t="shared" si="71"/>
        <v>Diciembre de 2019</v>
      </c>
    </row>
    <row r="751" spans="1:14" x14ac:dyDescent="0.3">
      <c r="A751" s="1" t="s">
        <v>306</v>
      </c>
      <c r="B751" s="1" t="str">
        <f t="shared" si="66"/>
        <v>Diciembre 16 de 2019</v>
      </c>
      <c r="C751" s="1" t="s">
        <v>5265</v>
      </c>
      <c r="D751" s="2">
        <v>170.22</v>
      </c>
      <c r="E751" s="1" t="s">
        <v>5266</v>
      </c>
      <c r="F751" s="3">
        <v>4.2439830975564989</v>
      </c>
      <c r="G751" s="1" t="s">
        <v>430</v>
      </c>
      <c r="H751" s="10">
        <f t="shared" si="67"/>
        <v>3.4043999999999999</v>
      </c>
      <c r="I751" s="8">
        <f>VLOOKUP(B751,'TRM2'!C:D,2,0)</f>
        <v>3374.29</v>
      </c>
      <c r="J751" s="10">
        <f t="shared" si="68"/>
        <v>11487.432875999999</v>
      </c>
      <c r="K751">
        <f>VLOOKUP(A751,'Cacao Nacional'!B:D,3,0)</f>
        <v>7689.8</v>
      </c>
      <c r="L751" s="22" t="str">
        <f t="shared" si="69"/>
        <v>Diciembre</v>
      </c>
      <c r="M751" s="22" t="str">
        <f t="shared" si="70"/>
        <v>2019</v>
      </c>
      <c r="N751" s="22" t="str">
        <f t="shared" si="71"/>
        <v>Diciembre de 2019</v>
      </c>
    </row>
    <row r="752" spans="1:14" x14ac:dyDescent="0.3">
      <c r="A752" s="1" t="s">
        <v>1906</v>
      </c>
      <c r="B752" s="1" t="str">
        <f t="shared" si="66"/>
        <v>Diciembre 17 de 2019</v>
      </c>
      <c r="C752" s="1" t="s">
        <v>5265</v>
      </c>
      <c r="D752" s="2">
        <v>165.05</v>
      </c>
      <c r="E752" s="1" t="s">
        <v>5266</v>
      </c>
      <c r="F752" s="3">
        <v>-3.0372459170485184</v>
      </c>
      <c r="G752" s="1" t="s">
        <v>430</v>
      </c>
      <c r="H752" s="10">
        <f t="shared" si="67"/>
        <v>3.3010000000000002</v>
      </c>
      <c r="I752" s="8">
        <f>VLOOKUP(B752,'TRM2'!C:D,2,0)</f>
        <v>3364.24</v>
      </c>
      <c r="J752" s="10">
        <f t="shared" si="68"/>
        <v>11105.356239999999</v>
      </c>
      <c r="K752" t="e">
        <f>VLOOKUP(A752,'Cacao Nacional'!B:D,3,0)</f>
        <v>#N/A</v>
      </c>
      <c r="L752" s="22" t="str">
        <f t="shared" si="69"/>
        <v>Diciembre</v>
      </c>
      <c r="M752" s="22" t="str">
        <f t="shared" si="70"/>
        <v>2019</v>
      </c>
      <c r="N752" s="22" t="str">
        <f t="shared" si="71"/>
        <v>Diciembre de 2019</v>
      </c>
    </row>
    <row r="753" spans="1:14" x14ac:dyDescent="0.3">
      <c r="A753" s="1" t="s">
        <v>1907</v>
      </c>
      <c r="B753" s="1" t="str">
        <f t="shared" si="66"/>
        <v>Diciembre 18 de 2019</v>
      </c>
      <c r="C753" s="1" t="s">
        <v>5265</v>
      </c>
      <c r="D753" s="2">
        <v>164.58</v>
      </c>
      <c r="E753" s="1" t="s">
        <v>5266</v>
      </c>
      <c r="F753" s="3">
        <v>-0.28476219327476449</v>
      </c>
      <c r="G753" s="1" t="s">
        <v>430</v>
      </c>
      <c r="H753" s="10">
        <f t="shared" si="67"/>
        <v>3.2916000000000003</v>
      </c>
      <c r="I753" s="8">
        <f>VLOOKUP(B753,'TRM2'!C:D,2,0)</f>
        <v>3347.86</v>
      </c>
      <c r="J753" s="10">
        <f t="shared" si="68"/>
        <v>11019.815976000002</v>
      </c>
      <c r="K753" t="e">
        <f>VLOOKUP(A753,'Cacao Nacional'!B:D,3,0)</f>
        <v>#N/A</v>
      </c>
      <c r="L753" s="22" t="str">
        <f t="shared" si="69"/>
        <v>Diciembre</v>
      </c>
      <c r="M753" s="22" t="str">
        <f t="shared" si="70"/>
        <v>2019</v>
      </c>
      <c r="N753" s="22" t="str">
        <f t="shared" si="71"/>
        <v>Diciembre de 2019</v>
      </c>
    </row>
    <row r="754" spans="1:14" x14ac:dyDescent="0.3">
      <c r="A754" s="1" t="s">
        <v>1908</v>
      </c>
      <c r="B754" s="1" t="str">
        <f t="shared" si="66"/>
        <v>Diciembre 19 de 2019</v>
      </c>
      <c r="C754" s="1" t="s">
        <v>5265</v>
      </c>
      <c r="D754" s="2">
        <v>158.62</v>
      </c>
      <c r="E754" s="1" t="s">
        <v>5266</v>
      </c>
      <c r="F754" s="3">
        <v>-3.6213391663628678</v>
      </c>
      <c r="G754" s="1" t="s">
        <v>430</v>
      </c>
      <c r="H754" s="10">
        <f t="shared" si="67"/>
        <v>3.1724000000000001</v>
      </c>
      <c r="I754" s="8">
        <f>VLOOKUP(B754,'TRM2'!C:D,2,0)</f>
        <v>3329.98</v>
      </c>
      <c r="J754" s="10">
        <f t="shared" si="68"/>
        <v>10564.028552</v>
      </c>
      <c r="K754" t="e">
        <f>VLOOKUP(A754,'Cacao Nacional'!B:D,3,0)</f>
        <v>#N/A</v>
      </c>
      <c r="L754" s="22" t="str">
        <f t="shared" si="69"/>
        <v>Diciembre</v>
      </c>
      <c r="M754" s="22" t="str">
        <f t="shared" si="70"/>
        <v>2019</v>
      </c>
      <c r="N754" s="22" t="str">
        <f t="shared" si="71"/>
        <v>Diciembre de 2019</v>
      </c>
    </row>
    <row r="755" spans="1:14" x14ac:dyDescent="0.3">
      <c r="A755" s="1" t="s">
        <v>1909</v>
      </c>
      <c r="B755" s="1" t="str">
        <f t="shared" si="66"/>
        <v>Diciembre 20 de 2019</v>
      </c>
      <c r="C755" s="1" t="s">
        <v>5265</v>
      </c>
      <c r="D755" s="2">
        <v>162.02000000000001</v>
      </c>
      <c r="E755" s="1" t="s">
        <v>5266</v>
      </c>
      <c r="F755" s="3">
        <v>2.1434875803807878</v>
      </c>
      <c r="G755" s="1" t="s">
        <v>430</v>
      </c>
      <c r="H755" s="10">
        <f t="shared" si="67"/>
        <v>3.2404000000000002</v>
      </c>
      <c r="I755" s="8">
        <f>VLOOKUP(B755,'TRM2'!C:D,2,0)</f>
        <v>3322.38</v>
      </c>
      <c r="J755" s="10">
        <f t="shared" si="68"/>
        <v>10765.840152000001</v>
      </c>
      <c r="K755" t="e">
        <f>VLOOKUP(A755,'Cacao Nacional'!B:D,3,0)</f>
        <v>#N/A</v>
      </c>
      <c r="L755" s="22" t="str">
        <f t="shared" si="69"/>
        <v>Diciembre</v>
      </c>
      <c r="M755" s="22" t="str">
        <f t="shared" si="70"/>
        <v>2019</v>
      </c>
      <c r="N755" s="22" t="str">
        <f t="shared" si="71"/>
        <v>Diciembre de 2019</v>
      </c>
    </row>
    <row r="756" spans="1:14" x14ac:dyDescent="0.3">
      <c r="A756" s="1" t="s">
        <v>307</v>
      </c>
      <c r="B756" s="1" t="str">
        <f t="shared" si="66"/>
        <v>Diciembre 23 de 2019</v>
      </c>
      <c r="C756" s="1" t="s">
        <v>5265</v>
      </c>
      <c r="D756" s="2">
        <v>157.43</v>
      </c>
      <c r="E756" s="1" t="s">
        <v>5266</v>
      </c>
      <c r="F756" s="3">
        <v>-2.832983582273795</v>
      </c>
      <c r="G756" s="1" t="s">
        <v>430</v>
      </c>
      <c r="H756" s="10">
        <f t="shared" si="67"/>
        <v>3.1486000000000001</v>
      </c>
      <c r="I756" s="8">
        <f>VLOOKUP(B756,'TRM2'!C:D,2,0)</f>
        <v>3325.47</v>
      </c>
      <c r="J756" s="10">
        <f t="shared" si="68"/>
        <v>10470.574842</v>
      </c>
      <c r="K756">
        <f>VLOOKUP(A756,'Cacao Nacional'!B:D,3,0)</f>
        <v>7552</v>
      </c>
      <c r="L756" s="22" t="str">
        <f t="shared" si="69"/>
        <v>Diciembre</v>
      </c>
      <c r="M756" s="22" t="str">
        <f t="shared" si="70"/>
        <v>2019</v>
      </c>
      <c r="N756" s="22" t="str">
        <f t="shared" si="71"/>
        <v>Diciembre de 2019</v>
      </c>
    </row>
    <row r="757" spans="1:14" x14ac:dyDescent="0.3">
      <c r="A757" s="1" t="s">
        <v>1910</v>
      </c>
      <c r="B757" s="1" t="str">
        <f t="shared" si="66"/>
        <v>Diciembre 24 de 2019</v>
      </c>
      <c r="C757" s="1" t="s">
        <v>5265</v>
      </c>
      <c r="D757" s="2">
        <v>161.01</v>
      </c>
      <c r="E757" s="1" t="s">
        <v>5266</v>
      </c>
      <c r="F757" s="3">
        <v>2.274026551483189</v>
      </c>
      <c r="G757" s="1" t="s">
        <v>430</v>
      </c>
      <c r="H757" s="10">
        <f t="shared" si="67"/>
        <v>3.2201999999999997</v>
      </c>
      <c r="I757" s="8">
        <f>VLOOKUP(B757,'TRM2'!C:D,2,0)</f>
        <v>3316.92</v>
      </c>
      <c r="J757" s="10">
        <f t="shared" si="68"/>
        <v>10681.145783999998</v>
      </c>
      <c r="K757" t="e">
        <f>VLOOKUP(A757,'Cacao Nacional'!B:D,3,0)</f>
        <v>#N/A</v>
      </c>
      <c r="L757" s="22" t="str">
        <f t="shared" si="69"/>
        <v>Diciembre</v>
      </c>
      <c r="M757" s="22" t="str">
        <f t="shared" si="70"/>
        <v>2019</v>
      </c>
      <c r="N757" s="22" t="str">
        <f t="shared" si="71"/>
        <v>Diciembre de 2019</v>
      </c>
    </row>
    <row r="758" spans="1:14" x14ac:dyDescent="0.3">
      <c r="A758" s="1" t="s">
        <v>1911</v>
      </c>
      <c r="B758" s="1" t="str">
        <f t="shared" si="66"/>
        <v>Diciembre 26 de 2019</v>
      </c>
      <c r="C758" s="1" t="s">
        <v>5265</v>
      </c>
      <c r="D758" s="2">
        <v>158.81</v>
      </c>
      <c r="E758" s="1" t="s">
        <v>5266</v>
      </c>
      <c r="F758" s="3">
        <v>-1.3663747593317115</v>
      </c>
      <c r="G758" s="1" t="s">
        <v>430</v>
      </c>
      <c r="H758" s="10">
        <f t="shared" si="67"/>
        <v>3.1762000000000001</v>
      </c>
      <c r="I758" s="8">
        <f>VLOOKUP(B758,'TRM2'!C:D,2,0)</f>
        <v>3305.84</v>
      </c>
      <c r="J758" s="10">
        <f t="shared" si="68"/>
        <v>10500.009008000001</v>
      </c>
      <c r="K758" t="e">
        <f>VLOOKUP(A758,'Cacao Nacional'!B:D,3,0)</f>
        <v>#N/A</v>
      </c>
      <c r="L758" s="22" t="str">
        <f t="shared" si="69"/>
        <v>Diciembre</v>
      </c>
      <c r="M758" s="22" t="str">
        <f t="shared" si="70"/>
        <v>2019</v>
      </c>
      <c r="N758" s="22" t="str">
        <f t="shared" si="71"/>
        <v>Diciembre de 2019</v>
      </c>
    </row>
    <row r="759" spans="1:14" x14ac:dyDescent="0.3">
      <c r="A759" s="1" t="s">
        <v>1912</v>
      </c>
      <c r="B759" s="1" t="str">
        <f t="shared" si="66"/>
        <v>Diciembre 27 de 2019</v>
      </c>
      <c r="C759" s="1" t="s">
        <v>5265</v>
      </c>
      <c r="D759" s="2">
        <v>163.63</v>
      </c>
      <c r="E759" s="1" t="s">
        <v>5266</v>
      </c>
      <c r="F759" s="3">
        <v>3.0350733581008709</v>
      </c>
      <c r="G759" s="1" t="s">
        <v>430</v>
      </c>
      <c r="H759" s="10">
        <f t="shared" si="67"/>
        <v>3.2725999999999997</v>
      </c>
      <c r="I759" s="8">
        <f>VLOOKUP(B759,'TRM2'!C:D,2,0)</f>
        <v>3281.4</v>
      </c>
      <c r="J759" s="10">
        <f t="shared" si="68"/>
        <v>10738.709639999999</v>
      </c>
      <c r="K759" t="e">
        <f>VLOOKUP(A759,'Cacao Nacional'!B:D,3,0)</f>
        <v>#N/A</v>
      </c>
      <c r="L759" s="22" t="str">
        <f t="shared" si="69"/>
        <v>Diciembre</v>
      </c>
      <c r="M759" s="22" t="str">
        <f t="shared" si="70"/>
        <v>2019</v>
      </c>
      <c r="N759" s="22" t="str">
        <f t="shared" si="71"/>
        <v>Diciembre de 2019</v>
      </c>
    </row>
    <row r="760" spans="1:14" x14ac:dyDescent="0.3">
      <c r="A760" s="1" t="s">
        <v>308</v>
      </c>
      <c r="B760" s="1" t="str">
        <f t="shared" si="66"/>
        <v>Diciembre 30 de 2019</v>
      </c>
      <c r="C760" s="1" t="s">
        <v>5265</v>
      </c>
      <c r="D760" s="2">
        <v>163.54</v>
      </c>
      <c r="E760" s="1" t="s">
        <v>5266</v>
      </c>
      <c r="F760" s="3">
        <v>-5.500213897207322E-2</v>
      </c>
      <c r="G760" s="1" t="s">
        <v>430</v>
      </c>
      <c r="H760" s="10">
        <f t="shared" si="67"/>
        <v>3.2707999999999999</v>
      </c>
      <c r="I760" s="8">
        <f>VLOOKUP(B760,'TRM2'!C:D,2,0)</f>
        <v>3294.05</v>
      </c>
      <c r="J760" s="10">
        <f t="shared" si="68"/>
        <v>10774.178740000001</v>
      </c>
      <c r="K760">
        <f>VLOOKUP(A760,'Cacao Nacional'!B:D,3,0)</f>
        <v>7100.5</v>
      </c>
      <c r="L760" s="22" t="str">
        <f t="shared" si="69"/>
        <v>Diciembre</v>
      </c>
      <c r="M760" s="22" t="str">
        <f t="shared" si="70"/>
        <v>2019</v>
      </c>
      <c r="N760" s="22" t="str">
        <f t="shared" si="71"/>
        <v>Diciembre de 2019</v>
      </c>
    </row>
    <row r="761" spans="1:14" x14ac:dyDescent="0.3">
      <c r="A761" s="1" t="s">
        <v>1913</v>
      </c>
      <c r="B761" s="1" t="str">
        <f t="shared" si="66"/>
        <v>Diciembre 31 de 2019</v>
      </c>
      <c r="C761" s="1" t="s">
        <v>5265</v>
      </c>
      <c r="D761" s="2">
        <v>161.37</v>
      </c>
      <c r="E761" s="1" t="s">
        <v>5266</v>
      </c>
      <c r="F761" s="3">
        <v>-1.3268925033630841</v>
      </c>
      <c r="G761" s="1" t="s">
        <v>430</v>
      </c>
      <c r="H761" s="10">
        <f t="shared" si="67"/>
        <v>3.2274000000000003</v>
      </c>
      <c r="I761" s="8">
        <f>VLOOKUP(B761,'TRM2'!C:D,2,0)</f>
        <v>3277.14</v>
      </c>
      <c r="J761" s="10">
        <f t="shared" si="68"/>
        <v>10576.641636</v>
      </c>
      <c r="K761" t="e">
        <f>VLOOKUP(A761,'Cacao Nacional'!B:D,3,0)</f>
        <v>#N/A</v>
      </c>
      <c r="L761" s="22" t="str">
        <f t="shared" si="69"/>
        <v>Diciembre</v>
      </c>
      <c r="M761" s="22" t="str">
        <f t="shared" si="70"/>
        <v>2019</v>
      </c>
      <c r="N761" s="22" t="str">
        <f t="shared" si="71"/>
        <v>Diciembre de 2019</v>
      </c>
    </row>
    <row r="762" spans="1:14" x14ac:dyDescent="0.3">
      <c r="A762" s="1" t="s">
        <v>1914</v>
      </c>
      <c r="B762" s="1" t="str">
        <f t="shared" si="66"/>
        <v>Enero 2 de 2020</v>
      </c>
      <c r="C762" s="1" t="s">
        <v>5265</v>
      </c>
      <c r="D762" s="2">
        <v>159.01</v>
      </c>
      <c r="E762" s="1" t="s">
        <v>5266</v>
      </c>
      <c r="F762" s="3">
        <v>-1.4624775360971765</v>
      </c>
      <c r="G762" s="1" t="s">
        <v>430</v>
      </c>
      <c r="H762" s="10">
        <f t="shared" si="67"/>
        <v>3.1801999999999997</v>
      </c>
      <c r="I762" s="8">
        <f>VLOOKUP(B762,'TRM2'!C:D,2,0)</f>
        <v>3277.14</v>
      </c>
      <c r="J762" s="10">
        <f t="shared" si="68"/>
        <v>10421.960627999999</v>
      </c>
      <c r="K762" t="e">
        <f>VLOOKUP(A762,'Cacao Nacional'!B:D,3,0)</f>
        <v>#N/A</v>
      </c>
      <c r="L762" s="22" t="str">
        <f t="shared" si="69"/>
        <v>Enero</v>
      </c>
      <c r="M762" s="22" t="str">
        <f t="shared" si="70"/>
        <v>2020</v>
      </c>
      <c r="N762" s="22" t="str">
        <f t="shared" si="71"/>
        <v>Enero de 2020</v>
      </c>
    </row>
    <row r="763" spans="1:14" x14ac:dyDescent="0.3">
      <c r="A763" s="1" t="s">
        <v>1915</v>
      </c>
      <c r="B763" s="1" t="str">
        <f t="shared" si="66"/>
        <v>Enero 3 de 2020</v>
      </c>
      <c r="C763" s="1" t="s">
        <v>5265</v>
      </c>
      <c r="D763" s="2">
        <v>158.5</v>
      </c>
      <c r="E763" s="1" t="s">
        <v>5266</v>
      </c>
      <c r="F763" s="3">
        <v>-0.32073454499716425</v>
      </c>
      <c r="G763" s="1" t="s">
        <v>430</v>
      </c>
      <c r="H763" s="10">
        <f t="shared" si="67"/>
        <v>3.17</v>
      </c>
      <c r="I763" s="8">
        <f>VLOOKUP(B763,'TRM2'!C:D,2,0)</f>
        <v>3258.84</v>
      </c>
      <c r="J763" s="10">
        <f t="shared" si="68"/>
        <v>10330.522800000001</v>
      </c>
      <c r="K763" t="e">
        <f>VLOOKUP(A763,'Cacao Nacional'!B:D,3,0)</f>
        <v>#N/A</v>
      </c>
      <c r="L763" s="22" t="str">
        <f t="shared" si="69"/>
        <v>Enero</v>
      </c>
      <c r="M763" s="22" t="str">
        <f t="shared" si="70"/>
        <v>2020</v>
      </c>
      <c r="N763" s="22" t="str">
        <f t="shared" si="71"/>
        <v>Enero de 2020</v>
      </c>
    </row>
    <row r="764" spans="1:14" x14ac:dyDescent="0.3">
      <c r="A764" s="1" t="s">
        <v>309</v>
      </c>
      <c r="B764" s="1" t="str">
        <f t="shared" si="66"/>
        <v>Enero 6 de 2020</v>
      </c>
      <c r="C764" s="1" t="s">
        <v>5265</v>
      </c>
      <c r="D764" s="2">
        <v>154.35</v>
      </c>
      <c r="E764" s="1" t="s">
        <v>5266</v>
      </c>
      <c r="F764" s="3">
        <v>-2.618296529968458</v>
      </c>
      <c r="G764" s="1" t="s">
        <v>430</v>
      </c>
      <c r="H764" s="10">
        <f t="shared" si="67"/>
        <v>3.0869999999999997</v>
      </c>
      <c r="I764" s="8">
        <f>VLOOKUP(B764,'TRM2'!C:D,2,0)</f>
        <v>3262.05</v>
      </c>
      <c r="J764" s="10">
        <f t="shared" si="68"/>
        <v>10069.948350000001</v>
      </c>
      <c r="K764">
        <f>VLOOKUP(A764,'Cacao Nacional'!B:D,3,0)</f>
        <v>7023.8</v>
      </c>
      <c r="L764" s="22" t="str">
        <f t="shared" si="69"/>
        <v>Enero</v>
      </c>
      <c r="M764" s="22" t="str">
        <f t="shared" si="70"/>
        <v>2020</v>
      </c>
      <c r="N764" s="22" t="str">
        <f t="shared" si="71"/>
        <v>Enero de 2020</v>
      </c>
    </row>
    <row r="765" spans="1:14" x14ac:dyDescent="0.3">
      <c r="A765" s="1" t="s">
        <v>1916</v>
      </c>
      <c r="B765" s="1" t="str">
        <f t="shared" si="66"/>
        <v>Enero 7 de 2020</v>
      </c>
      <c r="C765" s="1" t="s">
        <v>5265</v>
      </c>
      <c r="D765" s="2">
        <v>154.66999999999999</v>
      </c>
      <c r="E765" s="1" t="s">
        <v>5266</v>
      </c>
      <c r="F765" s="3">
        <v>0.20732102364754984</v>
      </c>
      <c r="G765" s="1" t="s">
        <v>430</v>
      </c>
      <c r="H765" s="10">
        <f t="shared" si="67"/>
        <v>3.0933999999999999</v>
      </c>
      <c r="I765" s="8">
        <f>VLOOKUP(B765,'TRM2'!C:D,2,0)</f>
        <v>3262.05</v>
      </c>
      <c r="J765" s="10">
        <f t="shared" si="68"/>
        <v>10090.82547</v>
      </c>
      <c r="K765" t="e">
        <f>VLOOKUP(A765,'Cacao Nacional'!B:D,3,0)</f>
        <v>#N/A</v>
      </c>
      <c r="L765" s="22" t="str">
        <f t="shared" si="69"/>
        <v>Enero</v>
      </c>
      <c r="M765" s="22" t="str">
        <f t="shared" si="70"/>
        <v>2020</v>
      </c>
      <c r="N765" s="22" t="str">
        <f t="shared" si="71"/>
        <v>Enero de 2020</v>
      </c>
    </row>
    <row r="766" spans="1:14" x14ac:dyDescent="0.3">
      <c r="A766" s="1" t="s">
        <v>1917</v>
      </c>
      <c r="B766" s="1" t="str">
        <f t="shared" si="66"/>
        <v>Enero 8 de 2020</v>
      </c>
      <c r="C766" s="1" t="s">
        <v>5265</v>
      </c>
      <c r="D766" s="2">
        <v>152.51</v>
      </c>
      <c r="E766" s="1" t="s">
        <v>5266</v>
      </c>
      <c r="F766" s="3">
        <v>-1.3965216266890779</v>
      </c>
      <c r="G766" s="1" t="s">
        <v>430</v>
      </c>
      <c r="H766" s="10">
        <f t="shared" si="67"/>
        <v>3.0501999999999998</v>
      </c>
      <c r="I766" s="8">
        <f>VLOOKUP(B766,'TRM2'!C:D,2,0)</f>
        <v>3264.26</v>
      </c>
      <c r="J766" s="10">
        <f t="shared" si="68"/>
        <v>9956.6458519999996</v>
      </c>
      <c r="K766" t="e">
        <f>VLOOKUP(A766,'Cacao Nacional'!B:D,3,0)</f>
        <v>#N/A</v>
      </c>
      <c r="L766" s="22" t="str">
        <f t="shared" si="69"/>
        <v>Enero</v>
      </c>
      <c r="M766" s="22" t="str">
        <f t="shared" si="70"/>
        <v>2020</v>
      </c>
      <c r="N766" s="22" t="str">
        <f t="shared" si="71"/>
        <v>Enero de 2020</v>
      </c>
    </row>
    <row r="767" spans="1:14" x14ac:dyDescent="0.3">
      <c r="A767" s="1" t="s">
        <v>1918</v>
      </c>
      <c r="B767" s="1" t="str">
        <f t="shared" si="66"/>
        <v>Enero 9 de 2020</v>
      </c>
      <c r="C767" s="1" t="s">
        <v>5265</v>
      </c>
      <c r="D767" s="2">
        <v>150.65</v>
      </c>
      <c r="E767" s="1" t="s">
        <v>5266</v>
      </c>
      <c r="F767" s="3">
        <v>-1.2195921578912761</v>
      </c>
      <c r="G767" s="1" t="s">
        <v>430</v>
      </c>
      <c r="H767" s="10">
        <f t="shared" si="67"/>
        <v>3.0129999999999999</v>
      </c>
      <c r="I767" s="8">
        <f>VLOOKUP(B767,'TRM2'!C:D,2,0)</f>
        <v>3254.42</v>
      </c>
      <c r="J767" s="10">
        <f t="shared" si="68"/>
        <v>9805.5674600000002</v>
      </c>
      <c r="K767" t="e">
        <f>VLOOKUP(A767,'Cacao Nacional'!B:D,3,0)</f>
        <v>#N/A</v>
      </c>
      <c r="L767" s="22" t="str">
        <f t="shared" si="69"/>
        <v>Enero</v>
      </c>
      <c r="M767" s="22" t="str">
        <f t="shared" si="70"/>
        <v>2020</v>
      </c>
      <c r="N767" s="22" t="str">
        <f t="shared" si="71"/>
        <v>Enero de 2020</v>
      </c>
    </row>
    <row r="768" spans="1:14" x14ac:dyDescent="0.3">
      <c r="A768" s="1" t="s">
        <v>1919</v>
      </c>
      <c r="B768" s="1" t="str">
        <f t="shared" si="66"/>
        <v>Enero 10 de 2020</v>
      </c>
      <c r="C768" s="1" t="s">
        <v>5265</v>
      </c>
      <c r="D768" s="2">
        <v>152.88</v>
      </c>
      <c r="E768" s="1" t="s">
        <v>5266</v>
      </c>
      <c r="F768" s="3">
        <v>1.4802522402920608</v>
      </c>
      <c r="G768" s="1" t="s">
        <v>430</v>
      </c>
      <c r="H768" s="10">
        <f t="shared" si="67"/>
        <v>3.0575999999999999</v>
      </c>
      <c r="I768" s="8">
        <f>VLOOKUP(B768,'TRM2'!C:D,2,0)</f>
        <v>3253.89</v>
      </c>
      <c r="J768" s="10">
        <f t="shared" si="68"/>
        <v>9949.094063999999</v>
      </c>
      <c r="K768" t="e">
        <f>VLOOKUP(A768,'Cacao Nacional'!B:D,3,0)</f>
        <v>#N/A</v>
      </c>
      <c r="L768" s="22" t="str">
        <f t="shared" si="69"/>
        <v>Enero</v>
      </c>
      <c r="M768" s="22" t="str">
        <f t="shared" si="70"/>
        <v>2020</v>
      </c>
      <c r="N768" s="22" t="str">
        <f t="shared" si="71"/>
        <v>Enero de 2020</v>
      </c>
    </row>
    <row r="769" spans="1:14" x14ac:dyDescent="0.3">
      <c r="A769" s="1" t="s">
        <v>310</v>
      </c>
      <c r="B769" s="1" t="str">
        <f t="shared" si="66"/>
        <v>Enero 13 de 2020</v>
      </c>
      <c r="C769" s="1" t="s">
        <v>5265</v>
      </c>
      <c r="D769" s="2">
        <v>148.22999999999999</v>
      </c>
      <c r="E769" s="1" t="s">
        <v>5266</v>
      </c>
      <c r="F769" s="3">
        <v>-3.0416012558869743</v>
      </c>
      <c r="G769" s="1" t="s">
        <v>430</v>
      </c>
      <c r="H769" s="10">
        <f t="shared" si="67"/>
        <v>2.9645999999999999</v>
      </c>
      <c r="I769" s="8">
        <f>VLOOKUP(B769,'TRM2'!C:D,2,0)</f>
        <v>3272.62</v>
      </c>
      <c r="J769" s="10">
        <f t="shared" si="68"/>
        <v>9702.0092519999998</v>
      </c>
      <c r="K769">
        <f>VLOOKUP(A769,'Cacao Nacional'!B:D,3,0)</f>
        <v>7312.7</v>
      </c>
      <c r="L769" s="22" t="str">
        <f t="shared" si="69"/>
        <v>Enero</v>
      </c>
      <c r="M769" s="22" t="str">
        <f t="shared" si="70"/>
        <v>2020</v>
      </c>
      <c r="N769" s="22" t="str">
        <f t="shared" si="71"/>
        <v>Enero de 2020</v>
      </c>
    </row>
    <row r="770" spans="1:14" x14ac:dyDescent="0.3">
      <c r="A770" s="1" t="s">
        <v>1920</v>
      </c>
      <c r="B770" s="1" t="str">
        <f t="shared" si="66"/>
        <v>Enero 14 de 2020</v>
      </c>
      <c r="C770" s="1" t="s">
        <v>5265</v>
      </c>
      <c r="D770" s="2">
        <v>148.59</v>
      </c>
      <c r="E770" s="1" t="s">
        <v>5266</v>
      </c>
      <c r="F770" s="3">
        <v>0.24286581663631765</v>
      </c>
      <c r="G770" s="1" t="s">
        <v>430</v>
      </c>
      <c r="H770" s="10">
        <f t="shared" si="67"/>
        <v>2.9718</v>
      </c>
      <c r="I770" s="8">
        <f>VLOOKUP(B770,'TRM2'!C:D,2,0)</f>
        <v>3288.05</v>
      </c>
      <c r="J770" s="10">
        <f t="shared" si="68"/>
        <v>9771.4269899999999</v>
      </c>
      <c r="K770" t="e">
        <f>VLOOKUP(A770,'Cacao Nacional'!B:D,3,0)</f>
        <v>#N/A</v>
      </c>
      <c r="L770" s="22" t="str">
        <f t="shared" si="69"/>
        <v>Enero</v>
      </c>
      <c r="M770" s="22" t="str">
        <f t="shared" si="70"/>
        <v>2020</v>
      </c>
      <c r="N770" s="22" t="str">
        <f t="shared" si="71"/>
        <v>Enero de 2020</v>
      </c>
    </row>
    <row r="771" spans="1:14" x14ac:dyDescent="0.3">
      <c r="A771" s="1" t="s">
        <v>1921</v>
      </c>
      <c r="B771" s="1" t="str">
        <f t="shared" ref="B771:B834" si="72">MID(A771,FIND(",",A771,1)+2,LEN(A771)-FIND(",",A771,1))</f>
        <v>Enero 15 de 2020</v>
      </c>
      <c r="C771" s="1" t="s">
        <v>5265</v>
      </c>
      <c r="D771" s="2">
        <v>147.56</v>
      </c>
      <c r="E771" s="1" t="s">
        <v>5266</v>
      </c>
      <c r="F771" s="3">
        <v>-0.69318258294636326</v>
      </c>
      <c r="G771" s="1" t="s">
        <v>430</v>
      </c>
      <c r="H771" s="10">
        <f t="shared" ref="H771:H834" si="73">D771*2/100</f>
        <v>2.9512</v>
      </c>
      <c r="I771" s="8">
        <f>VLOOKUP(B771,'TRM2'!C:D,2,0)</f>
        <v>3278.83</v>
      </c>
      <c r="J771" s="10">
        <f t="shared" ref="J771:J834" si="74">H771*I771</f>
        <v>9676.4830959999999</v>
      </c>
      <c r="K771" t="e">
        <f>VLOOKUP(A771,'Cacao Nacional'!B:D,3,0)</f>
        <v>#N/A</v>
      </c>
      <c r="L771" s="22" t="str">
        <f t="shared" ref="L771:L834" si="75">MID(A771,FIND(" ",A771,1)+1,FIND(" ",A771,FIND(" ",A771,1)+1)-FIND(" ",A771,1)-1)</f>
        <v>Enero</v>
      </c>
      <c r="M771" s="22" t="str">
        <f t="shared" ref="M771:M834" si="76">RIGHT(A771,4)</f>
        <v>2020</v>
      </c>
      <c r="N771" s="22" t="str">
        <f t="shared" ref="N771:N834" si="77">_xlfn.CONCAT(L771," de ",M771)</f>
        <v>Enero de 2020</v>
      </c>
    </row>
    <row r="772" spans="1:14" x14ac:dyDescent="0.3">
      <c r="A772" s="1" t="s">
        <v>1922</v>
      </c>
      <c r="B772" s="1" t="str">
        <f t="shared" si="72"/>
        <v>Enero 16 de 2020</v>
      </c>
      <c r="C772" s="1" t="s">
        <v>5265</v>
      </c>
      <c r="D772" s="2">
        <v>146.66999999999999</v>
      </c>
      <c r="E772" s="1" t="s">
        <v>5266</v>
      </c>
      <c r="F772" s="3">
        <v>-0.60314448359990158</v>
      </c>
      <c r="G772" s="1" t="s">
        <v>430</v>
      </c>
      <c r="H772" s="10">
        <f t="shared" si="73"/>
        <v>2.9333999999999998</v>
      </c>
      <c r="I772" s="8">
        <f>VLOOKUP(B772,'TRM2'!C:D,2,0)</f>
        <v>3296.74</v>
      </c>
      <c r="J772" s="10">
        <f t="shared" si="74"/>
        <v>9670.6571159999985</v>
      </c>
      <c r="K772" t="e">
        <f>VLOOKUP(A772,'Cacao Nacional'!B:D,3,0)</f>
        <v>#N/A</v>
      </c>
      <c r="L772" s="22" t="str">
        <f t="shared" si="75"/>
        <v>Enero</v>
      </c>
      <c r="M772" s="22" t="str">
        <f t="shared" si="76"/>
        <v>2020</v>
      </c>
      <c r="N772" s="22" t="str">
        <f t="shared" si="77"/>
        <v>Enero de 2020</v>
      </c>
    </row>
    <row r="773" spans="1:14" x14ac:dyDescent="0.3">
      <c r="A773" s="1" t="s">
        <v>1923</v>
      </c>
      <c r="B773" s="1" t="str">
        <f t="shared" si="72"/>
        <v>Enero 17 de 2020</v>
      </c>
      <c r="C773" s="1" t="s">
        <v>5265</v>
      </c>
      <c r="D773" s="2">
        <v>145.94</v>
      </c>
      <c r="E773" s="1" t="s">
        <v>5266</v>
      </c>
      <c r="F773" s="3">
        <v>-0.49771596100087945</v>
      </c>
      <c r="G773" s="1" t="s">
        <v>430</v>
      </c>
      <c r="H773" s="10">
        <f t="shared" si="73"/>
        <v>2.9188000000000001</v>
      </c>
      <c r="I773" s="8">
        <f>VLOOKUP(B773,'TRM2'!C:D,2,0)</f>
        <v>3313.4</v>
      </c>
      <c r="J773" s="10">
        <f t="shared" si="74"/>
        <v>9671.1519200000002</v>
      </c>
      <c r="K773" t="e">
        <f>VLOOKUP(A773,'Cacao Nacional'!B:D,3,0)</f>
        <v>#N/A</v>
      </c>
      <c r="L773" s="22" t="str">
        <f t="shared" si="75"/>
        <v>Enero</v>
      </c>
      <c r="M773" s="22" t="str">
        <f t="shared" si="76"/>
        <v>2020</v>
      </c>
      <c r="N773" s="22" t="str">
        <f t="shared" si="77"/>
        <v>Enero de 2020</v>
      </c>
    </row>
    <row r="774" spans="1:14" x14ac:dyDescent="0.3">
      <c r="A774" s="1" t="s">
        <v>311</v>
      </c>
      <c r="B774" s="1" t="str">
        <f t="shared" si="72"/>
        <v>Enero 20 de 2020</v>
      </c>
      <c r="C774" s="1" t="s">
        <v>5265</v>
      </c>
      <c r="D774" s="2">
        <v>145.78</v>
      </c>
      <c r="E774" s="1" t="s">
        <v>5266</v>
      </c>
      <c r="F774" s="3">
        <v>-0.10963409620391709</v>
      </c>
      <c r="G774" s="1" t="s">
        <v>430</v>
      </c>
      <c r="H774" s="10">
        <f t="shared" si="73"/>
        <v>2.9156</v>
      </c>
      <c r="I774" s="8">
        <f>VLOOKUP(B774,'TRM2'!C:D,2,0)</f>
        <v>3320.77</v>
      </c>
      <c r="J774" s="10">
        <f t="shared" si="74"/>
        <v>9682.0370120000007</v>
      </c>
      <c r="K774">
        <f>VLOOKUP(A774,'Cacao Nacional'!B:D,3,0)</f>
        <v>7434</v>
      </c>
      <c r="L774" s="22" t="str">
        <f t="shared" si="75"/>
        <v>Enero</v>
      </c>
      <c r="M774" s="22" t="str">
        <f t="shared" si="76"/>
        <v>2020</v>
      </c>
      <c r="N774" s="22" t="str">
        <f t="shared" si="77"/>
        <v>Enero de 2020</v>
      </c>
    </row>
    <row r="775" spans="1:14" x14ac:dyDescent="0.3">
      <c r="A775" s="1" t="s">
        <v>1924</v>
      </c>
      <c r="B775" s="1" t="str">
        <f t="shared" si="72"/>
        <v>Enero 21 de 2020</v>
      </c>
      <c r="C775" s="1" t="s">
        <v>5265</v>
      </c>
      <c r="D775" s="2">
        <v>144.30000000000001</v>
      </c>
      <c r="E775" s="1" t="s">
        <v>5266</v>
      </c>
      <c r="F775" s="3">
        <v>-1.0152284263959321</v>
      </c>
      <c r="G775" s="1" t="s">
        <v>430</v>
      </c>
      <c r="H775" s="10">
        <f t="shared" si="73"/>
        <v>2.8860000000000001</v>
      </c>
      <c r="I775" s="8">
        <f>VLOOKUP(B775,'TRM2'!C:D,2,0)</f>
        <v>3320.77</v>
      </c>
      <c r="J775" s="10">
        <f t="shared" si="74"/>
        <v>9583.7422200000001</v>
      </c>
      <c r="K775" t="e">
        <f>VLOOKUP(A775,'Cacao Nacional'!B:D,3,0)</f>
        <v>#N/A</v>
      </c>
      <c r="L775" s="22" t="str">
        <f t="shared" si="75"/>
        <v>Enero</v>
      </c>
      <c r="M775" s="22" t="str">
        <f t="shared" si="76"/>
        <v>2020</v>
      </c>
      <c r="N775" s="22" t="str">
        <f t="shared" si="77"/>
        <v>Enero de 2020</v>
      </c>
    </row>
    <row r="776" spans="1:14" x14ac:dyDescent="0.3">
      <c r="A776" s="1" t="s">
        <v>1925</v>
      </c>
      <c r="B776" s="1" t="str">
        <f t="shared" si="72"/>
        <v>Enero 22 de 2020</v>
      </c>
      <c r="C776" s="1" t="s">
        <v>5265</v>
      </c>
      <c r="D776" s="2">
        <v>144.69</v>
      </c>
      <c r="E776" s="1" t="s">
        <v>5266</v>
      </c>
      <c r="F776" s="3">
        <v>0.27027027027026079</v>
      </c>
      <c r="G776" s="1" t="s">
        <v>430</v>
      </c>
      <c r="H776" s="10">
        <f t="shared" si="73"/>
        <v>2.8938000000000001</v>
      </c>
      <c r="I776" s="8">
        <f>VLOOKUP(B776,'TRM2'!C:D,2,0)</f>
        <v>3347.91</v>
      </c>
      <c r="J776" s="10">
        <f t="shared" si="74"/>
        <v>9688.1819579999992</v>
      </c>
      <c r="K776" t="e">
        <f>VLOOKUP(A776,'Cacao Nacional'!B:D,3,0)</f>
        <v>#N/A</v>
      </c>
      <c r="L776" s="22" t="str">
        <f t="shared" si="75"/>
        <v>Enero</v>
      </c>
      <c r="M776" s="22" t="str">
        <f t="shared" si="76"/>
        <v>2020</v>
      </c>
      <c r="N776" s="22" t="str">
        <f t="shared" si="77"/>
        <v>Enero de 2020</v>
      </c>
    </row>
    <row r="777" spans="1:14" x14ac:dyDescent="0.3">
      <c r="A777" s="1" t="s">
        <v>1926</v>
      </c>
      <c r="B777" s="1" t="str">
        <f t="shared" si="72"/>
        <v>Enero 23 de 2020</v>
      </c>
      <c r="C777" s="1" t="s">
        <v>5265</v>
      </c>
      <c r="D777" s="2">
        <v>146.25</v>
      </c>
      <c r="E777" s="1" t="s">
        <v>5266</v>
      </c>
      <c r="F777" s="3">
        <v>1.0781671159029667</v>
      </c>
      <c r="G777" s="1" t="s">
        <v>430</v>
      </c>
      <c r="H777" s="10">
        <f t="shared" si="73"/>
        <v>2.9249999999999998</v>
      </c>
      <c r="I777" s="8">
        <f>VLOOKUP(B777,'TRM2'!C:D,2,0)</f>
        <v>3337.77</v>
      </c>
      <c r="J777" s="10">
        <f t="shared" si="74"/>
        <v>9762.9772499999999</v>
      </c>
      <c r="K777" t="e">
        <f>VLOOKUP(A777,'Cacao Nacional'!B:D,3,0)</f>
        <v>#N/A</v>
      </c>
      <c r="L777" s="22" t="str">
        <f t="shared" si="75"/>
        <v>Enero</v>
      </c>
      <c r="M777" s="22" t="str">
        <f t="shared" si="76"/>
        <v>2020</v>
      </c>
      <c r="N777" s="22" t="str">
        <f t="shared" si="77"/>
        <v>Enero de 2020</v>
      </c>
    </row>
    <row r="778" spans="1:14" x14ac:dyDescent="0.3">
      <c r="A778" s="1" t="s">
        <v>1927</v>
      </c>
      <c r="B778" s="1" t="str">
        <f t="shared" si="72"/>
        <v>Enero 24 de 2020</v>
      </c>
      <c r="C778" s="1" t="s">
        <v>5265</v>
      </c>
      <c r="D778" s="2">
        <v>144.53</v>
      </c>
      <c r="E778" s="1" t="s">
        <v>5266</v>
      </c>
      <c r="F778" s="3">
        <v>-1.1760683760683752</v>
      </c>
      <c r="G778" s="1" t="s">
        <v>430</v>
      </c>
      <c r="H778" s="10">
        <f t="shared" si="73"/>
        <v>2.8906000000000001</v>
      </c>
      <c r="I778" s="8">
        <f>VLOOKUP(B778,'TRM2'!C:D,2,0)</f>
        <v>3353.76</v>
      </c>
      <c r="J778" s="10">
        <f t="shared" si="74"/>
        <v>9694.3786560000008</v>
      </c>
      <c r="K778" t="e">
        <f>VLOOKUP(A778,'Cacao Nacional'!B:D,3,0)</f>
        <v>#N/A</v>
      </c>
      <c r="L778" s="22" t="str">
        <f t="shared" si="75"/>
        <v>Enero</v>
      </c>
      <c r="M778" s="22" t="str">
        <f t="shared" si="76"/>
        <v>2020</v>
      </c>
      <c r="N778" s="22" t="str">
        <f t="shared" si="77"/>
        <v>Enero de 2020</v>
      </c>
    </row>
    <row r="779" spans="1:14" x14ac:dyDescent="0.3">
      <c r="A779" s="1" t="s">
        <v>312</v>
      </c>
      <c r="B779" s="1" t="str">
        <f t="shared" si="72"/>
        <v>Enero 27 de 2020</v>
      </c>
      <c r="C779" s="1" t="s">
        <v>5265</v>
      </c>
      <c r="D779" s="2">
        <v>142.34</v>
      </c>
      <c r="E779" s="1" t="s">
        <v>5266</v>
      </c>
      <c r="F779" s="3">
        <v>-1.5152563481630097</v>
      </c>
      <c r="G779" s="1" t="s">
        <v>430</v>
      </c>
      <c r="H779" s="10">
        <f t="shared" si="73"/>
        <v>2.8468</v>
      </c>
      <c r="I779" s="8">
        <f>VLOOKUP(B779,'TRM2'!C:D,2,0)</f>
        <v>3366.01</v>
      </c>
      <c r="J779" s="10">
        <f t="shared" si="74"/>
        <v>9582.3572679999997</v>
      </c>
      <c r="K779">
        <f>VLOOKUP(A779,'Cacao Nacional'!B:D,3,0)</f>
        <v>7875.7</v>
      </c>
      <c r="L779" s="22" t="str">
        <f t="shared" si="75"/>
        <v>Enero</v>
      </c>
      <c r="M779" s="22" t="str">
        <f t="shared" si="76"/>
        <v>2020</v>
      </c>
      <c r="N779" s="22" t="str">
        <f t="shared" si="77"/>
        <v>Enero de 2020</v>
      </c>
    </row>
    <row r="780" spans="1:14" x14ac:dyDescent="0.3">
      <c r="A780" s="1" t="s">
        <v>1928</v>
      </c>
      <c r="B780" s="1" t="str">
        <f t="shared" si="72"/>
        <v>Enero 28 de 2020</v>
      </c>
      <c r="C780" s="1" t="s">
        <v>5265</v>
      </c>
      <c r="D780" s="2">
        <v>140.88</v>
      </c>
      <c r="E780" s="1" t="s">
        <v>5266</v>
      </c>
      <c r="F780" s="3">
        <v>-1.0257130813545088</v>
      </c>
      <c r="G780" s="1" t="s">
        <v>430</v>
      </c>
      <c r="H780" s="10">
        <f t="shared" si="73"/>
        <v>2.8176000000000001</v>
      </c>
      <c r="I780" s="8">
        <f>VLOOKUP(B780,'TRM2'!C:D,2,0)</f>
        <v>3398.4</v>
      </c>
      <c r="J780" s="10">
        <f t="shared" si="74"/>
        <v>9575.3318400000007</v>
      </c>
      <c r="K780" t="e">
        <f>VLOOKUP(A780,'Cacao Nacional'!B:D,3,0)</f>
        <v>#N/A</v>
      </c>
      <c r="L780" s="22" t="str">
        <f t="shared" si="75"/>
        <v>Enero</v>
      </c>
      <c r="M780" s="22" t="str">
        <f t="shared" si="76"/>
        <v>2020</v>
      </c>
      <c r="N780" s="22" t="str">
        <f t="shared" si="77"/>
        <v>Enero de 2020</v>
      </c>
    </row>
    <row r="781" spans="1:14" x14ac:dyDescent="0.3">
      <c r="A781" s="1" t="s">
        <v>1929</v>
      </c>
      <c r="B781" s="1" t="str">
        <f t="shared" si="72"/>
        <v>Enero 29 de 2020</v>
      </c>
      <c r="C781" s="1" t="s">
        <v>5265</v>
      </c>
      <c r="D781" s="2">
        <v>137.97999999999999</v>
      </c>
      <c r="E781" s="1" t="s">
        <v>5266</v>
      </c>
      <c r="F781" s="3">
        <v>-2.0584894946053418</v>
      </c>
      <c r="G781" s="1" t="s">
        <v>430</v>
      </c>
      <c r="H781" s="10">
        <f t="shared" si="73"/>
        <v>2.7595999999999998</v>
      </c>
      <c r="I781" s="8">
        <f>VLOOKUP(B781,'TRM2'!C:D,2,0)</f>
        <v>3392.6</v>
      </c>
      <c r="J781" s="10">
        <f t="shared" si="74"/>
        <v>9362.2189599999983</v>
      </c>
      <c r="K781" t="e">
        <f>VLOOKUP(A781,'Cacao Nacional'!B:D,3,0)</f>
        <v>#N/A</v>
      </c>
      <c r="L781" s="22" t="str">
        <f t="shared" si="75"/>
        <v>Enero</v>
      </c>
      <c r="M781" s="22" t="str">
        <f t="shared" si="76"/>
        <v>2020</v>
      </c>
      <c r="N781" s="22" t="str">
        <f t="shared" si="77"/>
        <v>Enero de 2020</v>
      </c>
    </row>
    <row r="782" spans="1:14" x14ac:dyDescent="0.3">
      <c r="A782" s="1" t="s">
        <v>1930</v>
      </c>
      <c r="B782" s="1" t="str">
        <f t="shared" si="72"/>
        <v>Enero 30 de 2020</v>
      </c>
      <c r="C782" s="1" t="s">
        <v>5265</v>
      </c>
      <c r="D782" s="2">
        <v>138.01</v>
      </c>
      <c r="E782" s="1" t="s">
        <v>5266</v>
      </c>
      <c r="F782" s="3">
        <v>2.174228149007185E-2</v>
      </c>
      <c r="G782" s="1" t="s">
        <v>430</v>
      </c>
      <c r="H782" s="10">
        <f t="shared" si="73"/>
        <v>2.7601999999999998</v>
      </c>
      <c r="I782" s="8">
        <f>VLOOKUP(B782,'TRM2'!C:D,2,0)</f>
        <v>3395.1</v>
      </c>
      <c r="J782" s="10">
        <f t="shared" si="74"/>
        <v>9371.1550199999983</v>
      </c>
      <c r="K782" t="e">
        <f>VLOOKUP(A782,'Cacao Nacional'!B:D,3,0)</f>
        <v>#N/A</v>
      </c>
      <c r="L782" s="22" t="str">
        <f t="shared" si="75"/>
        <v>Enero</v>
      </c>
      <c r="M782" s="22" t="str">
        <f t="shared" si="76"/>
        <v>2020</v>
      </c>
      <c r="N782" s="22" t="str">
        <f t="shared" si="77"/>
        <v>Enero de 2020</v>
      </c>
    </row>
    <row r="783" spans="1:14" x14ac:dyDescent="0.3">
      <c r="A783" s="1" t="s">
        <v>313</v>
      </c>
      <c r="B783" s="1" t="str">
        <f t="shared" si="72"/>
        <v>Febrero 3 de 2020</v>
      </c>
      <c r="C783" s="1" t="s">
        <v>5265</v>
      </c>
      <c r="D783" s="2">
        <v>137.53</v>
      </c>
      <c r="E783" s="1" t="s">
        <v>5266</v>
      </c>
      <c r="F783" s="3">
        <v>-0.34780088399390607</v>
      </c>
      <c r="G783" s="1" t="s">
        <v>430</v>
      </c>
      <c r="H783" s="10">
        <f t="shared" si="73"/>
        <v>2.7505999999999999</v>
      </c>
      <c r="I783" s="8">
        <f>VLOOKUP(B783,'TRM2'!C:D,2,0)</f>
        <v>3423.24</v>
      </c>
      <c r="J783" s="10">
        <f t="shared" si="74"/>
        <v>9415.9639439999992</v>
      </c>
      <c r="K783">
        <f>VLOOKUP(A783,'Cacao Nacional'!B:D,3,0)</f>
        <v>7954.5</v>
      </c>
      <c r="L783" s="22" t="str">
        <f t="shared" si="75"/>
        <v>Febrero</v>
      </c>
      <c r="M783" s="22" t="str">
        <f t="shared" si="76"/>
        <v>2020</v>
      </c>
      <c r="N783" s="22" t="str">
        <f t="shared" si="77"/>
        <v>Febrero de 2020</v>
      </c>
    </row>
    <row r="784" spans="1:14" x14ac:dyDescent="0.3">
      <c r="A784" s="1" t="s">
        <v>1932</v>
      </c>
      <c r="B784" s="1" t="str">
        <f t="shared" si="72"/>
        <v>Febrero 4 de 2020</v>
      </c>
      <c r="C784" s="1" t="s">
        <v>5265</v>
      </c>
      <c r="D784" s="2">
        <v>137.71</v>
      </c>
      <c r="E784" s="1" t="s">
        <v>5266</v>
      </c>
      <c r="F784" s="3">
        <v>0.13088053515597092</v>
      </c>
      <c r="G784" s="1" t="s">
        <v>430</v>
      </c>
      <c r="H784" s="10">
        <f t="shared" si="73"/>
        <v>2.7542</v>
      </c>
      <c r="I784" s="8">
        <f>VLOOKUP(B784,'TRM2'!C:D,2,0)</f>
        <v>3401.56</v>
      </c>
      <c r="J784" s="10">
        <f t="shared" si="74"/>
        <v>9368.5765520000004</v>
      </c>
      <c r="K784" t="e">
        <f>VLOOKUP(A784,'Cacao Nacional'!B:D,3,0)</f>
        <v>#N/A</v>
      </c>
      <c r="L784" s="22" t="str">
        <f t="shared" si="75"/>
        <v>Febrero</v>
      </c>
      <c r="M784" s="22" t="str">
        <f t="shared" si="76"/>
        <v>2020</v>
      </c>
      <c r="N784" s="22" t="str">
        <f t="shared" si="77"/>
        <v>Febrero de 2020</v>
      </c>
    </row>
    <row r="785" spans="1:14" x14ac:dyDescent="0.3">
      <c r="A785" s="1" t="s">
        <v>1933</v>
      </c>
      <c r="B785" s="1" t="str">
        <f t="shared" si="72"/>
        <v>Febrero 5 de 2020</v>
      </c>
      <c r="C785" s="1" t="s">
        <v>5265</v>
      </c>
      <c r="D785" s="2">
        <v>142.25</v>
      </c>
      <c r="E785" s="1" t="s">
        <v>5266</v>
      </c>
      <c r="F785" s="3">
        <v>3.2967830949095869</v>
      </c>
      <c r="G785" s="1" t="s">
        <v>430</v>
      </c>
      <c r="H785" s="10">
        <f t="shared" si="73"/>
        <v>2.8450000000000002</v>
      </c>
      <c r="I785" s="8">
        <f>VLOOKUP(B785,'TRM2'!C:D,2,0)</f>
        <v>3368.87</v>
      </c>
      <c r="J785" s="10">
        <f t="shared" si="74"/>
        <v>9584.4351500000012</v>
      </c>
      <c r="K785" t="e">
        <f>VLOOKUP(A785,'Cacao Nacional'!B:D,3,0)</f>
        <v>#N/A</v>
      </c>
      <c r="L785" s="22" t="str">
        <f t="shared" si="75"/>
        <v>Febrero</v>
      </c>
      <c r="M785" s="22" t="str">
        <f t="shared" si="76"/>
        <v>2020</v>
      </c>
      <c r="N785" s="22" t="str">
        <f t="shared" si="77"/>
        <v>Febrero de 2020</v>
      </c>
    </row>
    <row r="786" spans="1:14" x14ac:dyDescent="0.3">
      <c r="A786" s="1" t="s">
        <v>1934</v>
      </c>
      <c r="B786" s="1" t="str">
        <f t="shared" si="72"/>
        <v>Febrero 6 de 2020</v>
      </c>
      <c r="C786" s="1" t="s">
        <v>5265</v>
      </c>
      <c r="D786" s="2">
        <v>140.66</v>
      </c>
      <c r="E786" s="1" t="s">
        <v>5266</v>
      </c>
      <c r="F786" s="3">
        <v>-1.1177504393673134</v>
      </c>
      <c r="G786" s="1" t="s">
        <v>430</v>
      </c>
      <c r="H786" s="10">
        <f t="shared" si="73"/>
        <v>2.8132000000000001</v>
      </c>
      <c r="I786" s="8">
        <f>VLOOKUP(B786,'TRM2'!C:D,2,0)</f>
        <v>3355.44</v>
      </c>
      <c r="J786" s="10">
        <f t="shared" si="74"/>
        <v>9439.5238079999999</v>
      </c>
      <c r="K786" t="e">
        <f>VLOOKUP(A786,'Cacao Nacional'!B:D,3,0)</f>
        <v>#N/A</v>
      </c>
      <c r="L786" s="22" t="str">
        <f t="shared" si="75"/>
        <v>Febrero</v>
      </c>
      <c r="M786" s="22" t="str">
        <f t="shared" si="76"/>
        <v>2020</v>
      </c>
      <c r="N786" s="22" t="str">
        <f t="shared" si="77"/>
        <v>Febrero de 2020</v>
      </c>
    </row>
    <row r="787" spans="1:14" x14ac:dyDescent="0.3">
      <c r="A787" s="1" t="s">
        <v>1935</v>
      </c>
      <c r="B787" s="1" t="str">
        <f t="shared" si="72"/>
        <v>Febrero 7 de 2020</v>
      </c>
      <c r="C787" s="1" t="s">
        <v>5265</v>
      </c>
      <c r="D787" s="2">
        <v>139.56</v>
      </c>
      <c r="E787" s="1" t="s">
        <v>5266</v>
      </c>
      <c r="F787" s="3">
        <v>-0.78202758424569474</v>
      </c>
      <c r="G787" s="1" t="s">
        <v>430</v>
      </c>
      <c r="H787" s="10">
        <f t="shared" si="73"/>
        <v>2.7911999999999999</v>
      </c>
      <c r="I787" s="8">
        <f>VLOOKUP(B787,'TRM2'!C:D,2,0)</f>
        <v>3378.43</v>
      </c>
      <c r="J787" s="10">
        <f t="shared" si="74"/>
        <v>9429.8738159999994</v>
      </c>
      <c r="K787" t="e">
        <f>VLOOKUP(A787,'Cacao Nacional'!B:D,3,0)</f>
        <v>#N/A</v>
      </c>
      <c r="L787" s="22" t="str">
        <f t="shared" si="75"/>
        <v>Febrero</v>
      </c>
      <c r="M787" s="22" t="str">
        <f t="shared" si="76"/>
        <v>2020</v>
      </c>
      <c r="N787" s="22" t="str">
        <f t="shared" si="77"/>
        <v>Febrero de 2020</v>
      </c>
    </row>
    <row r="788" spans="1:14" x14ac:dyDescent="0.3">
      <c r="A788" s="1" t="s">
        <v>314</v>
      </c>
      <c r="B788" s="1" t="str">
        <f t="shared" si="72"/>
        <v>Febrero 10 de 2020</v>
      </c>
      <c r="C788" s="1" t="s">
        <v>5265</v>
      </c>
      <c r="D788" s="2">
        <v>141.35</v>
      </c>
      <c r="E788" s="1" t="s">
        <v>5266</v>
      </c>
      <c r="F788" s="3">
        <v>1.2826024648896475</v>
      </c>
      <c r="G788" s="1" t="s">
        <v>430</v>
      </c>
      <c r="H788" s="10">
        <f t="shared" si="73"/>
        <v>2.827</v>
      </c>
      <c r="I788" s="8">
        <f>VLOOKUP(B788,'TRM2'!C:D,2,0)</f>
        <v>3408.35</v>
      </c>
      <c r="J788" s="10">
        <f t="shared" si="74"/>
        <v>9635.4054500000002</v>
      </c>
      <c r="K788">
        <f>VLOOKUP(A788,'Cacao Nacional'!B:D,3,0)</f>
        <v>8175.2</v>
      </c>
      <c r="L788" s="22" t="str">
        <f t="shared" si="75"/>
        <v>Febrero</v>
      </c>
      <c r="M788" s="22" t="str">
        <f t="shared" si="76"/>
        <v>2020</v>
      </c>
      <c r="N788" s="22" t="str">
        <f t="shared" si="77"/>
        <v>Febrero de 2020</v>
      </c>
    </row>
    <row r="789" spans="1:14" x14ac:dyDescent="0.3">
      <c r="A789" s="1" t="s">
        <v>1936</v>
      </c>
      <c r="B789" s="1" t="str">
        <f t="shared" si="72"/>
        <v>Febrero 11 de 2020</v>
      </c>
      <c r="C789" s="1" t="s">
        <v>5265</v>
      </c>
      <c r="D789" s="2">
        <v>141.05000000000001</v>
      </c>
      <c r="E789" s="1" t="s">
        <v>5266</v>
      </c>
      <c r="F789" s="3">
        <v>-0.21223912274494727</v>
      </c>
      <c r="G789" s="1" t="s">
        <v>430</v>
      </c>
      <c r="H789" s="10">
        <f t="shared" si="73"/>
        <v>2.8210000000000002</v>
      </c>
      <c r="I789" s="8">
        <f>VLOOKUP(B789,'TRM2'!C:D,2,0)</f>
        <v>3440.96</v>
      </c>
      <c r="J789" s="10">
        <f t="shared" si="74"/>
        <v>9706.9481599999999</v>
      </c>
      <c r="K789" t="e">
        <f>VLOOKUP(A789,'Cacao Nacional'!B:D,3,0)</f>
        <v>#N/A</v>
      </c>
      <c r="L789" s="22" t="str">
        <f t="shared" si="75"/>
        <v>Febrero</v>
      </c>
      <c r="M789" s="22" t="str">
        <f t="shared" si="76"/>
        <v>2020</v>
      </c>
      <c r="N789" s="22" t="str">
        <f t="shared" si="77"/>
        <v>Febrero de 2020</v>
      </c>
    </row>
    <row r="790" spans="1:14" x14ac:dyDescent="0.3">
      <c r="A790" s="1" t="s">
        <v>1937</v>
      </c>
      <c r="B790" s="1" t="str">
        <f t="shared" si="72"/>
        <v>Febrero 12 de 2020</v>
      </c>
      <c r="C790" s="1" t="s">
        <v>5265</v>
      </c>
      <c r="D790" s="2">
        <v>141.86000000000001</v>
      </c>
      <c r="E790" s="1" t="s">
        <v>5266</v>
      </c>
      <c r="F790" s="3">
        <v>0.57426444523218878</v>
      </c>
      <c r="G790" s="1" t="s">
        <v>430</v>
      </c>
      <c r="H790" s="10">
        <f t="shared" si="73"/>
        <v>2.8372000000000002</v>
      </c>
      <c r="I790" s="8">
        <f>VLOOKUP(B790,'TRM2'!C:D,2,0)</f>
        <v>3432.89</v>
      </c>
      <c r="J790" s="10">
        <f t="shared" si="74"/>
        <v>9739.7955080000011</v>
      </c>
      <c r="K790" t="e">
        <f>VLOOKUP(A790,'Cacao Nacional'!B:D,3,0)</f>
        <v>#N/A</v>
      </c>
      <c r="L790" s="22" t="str">
        <f t="shared" si="75"/>
        <v>Febrero</v>
      </c>
      <c r="M790" s="22" t="str">
        <f t="shared" si="76"/>
        <v>2020</v>
      </c>
      <c r="N790" s="22" t="str">
        <f t="shared" si="77"/>
        <v>Febrero de 2020</v>
      </c>
    </row>
    <row r="791" spans="1:14" x14ac:dyDescent="0.3">
      <c r="A791" s="1" t="s">
        <v>1938</v>
      </c>
      <c r="B791" s="1" t="str">
        <f t="shared" si="72"/>
        <v>Febrero 14 de 2020</v>
      </c>
      <c r="C791" s="1" t="s">
        <v>5265</v>
      </c>
      <c r="D791" s="2">
        <v>150.31</v>
      </c>
      <c r="E791" s="1" t="s">
        <v>5266</v>
      </c>
      <c r="F791" s="3">
        <v>5.9565769068095218</v>
      </c>
      <c r="G791" s="1" t="s">
        <v>430</v>
      </c>
      <c r="H791" s="10">
        <f t="shared" si="73"/>
        <v>3.0062000000000002</v>
      </c>
      <c r="I791" s="8">
        <f>VLOOKUP(B791,'TRM2'!C:D,2,0)</f>
        <v>3385.11</v>
      </c>
      <c r="J791" s="10">
        <f t="shared" si="74"/>
        <v>10176.317682000001</v>
      </c>
      <c r="K791" t="e">
        <f>VLOOKUP(A791,'Cacao Nacional'!B:D,3,0)</f>
        <v>#N/A</v>
      </c>
      <c r="L791" s="22" t="str">
        <f t="shared" si="75"/>
        <v>Febrero</v>
      </c>
      <c r="M791" s="22" t="str">
        <f t="shared" si="76"/>
        <v>2020</v>
      </c>
      <c r="N791" s="22" t="str">
        <f t="shared" si="77"/>
        <v>Febrero de 2020</v>
      </c>
    </row>
    <row r="792" spans="1:14" x14ac:dyDescent="0.3">
      <c r="A792" s="1" t="s">
        <v>315</v>
      </c>
      <c r="B792" s="1" t="str">
        <f t="shared" si="72"/>
        <v>Febrero 17 de 2020</v>
      </c>
      <c r="C792" s="1" t="s">
        <v>5265</v>
      </c>
      <c r="D792" s="2">
        <v>150.53</v>
      </c>
      <c r="E792" s="1" t="s">
        <v>5266</v>
      </c>
      <c r="F792" s="3">
        <v>0.14636418069323323</v>
      </c>
      <c r="G792" s="1" t="s">
        <v>430</v>
      </c>
      <c r="H792" s="10">
        <f t="shared" si="73"/>
        <v>3.0106000000000002</v>
      </c>
      <c r="I792" s="8" t="e">
        <f>VLOOKUP(B792,'TRM2'!C:D,2,0)</f>
        <v>#N/A</v>
      </c>
      <c r="J792" s="10" t="e">
        <f t="shared" si="74"/>
        <v>#N/A</v>
      </c>
      <c r="K792">
        <f>VLOOKUP(A792,'Cacao Nacional'!B:D,3,0)</f>
        <v>8506</v>
      </c>
      <c r="L792" s="22" t="str">
        <f t="shared" si="75"/>
        <v>Febrero</v>
      </c>
      <c r="M792" s="22" t="str">
        <f t="shared" si="76"/>
        <v>2020</v>
      </c>
      <c r="N792" s="22" t="str">
        <f t="shared" si="77"/>
        <v>Febrero de 2020</v>
      </c>
    </row>
    <row r="793" spans="1:14" x14ac:dyDescent="0.3">
      <c r="A793" s="1" t="s">
        <v>1939</v>
      </c>
      <c r="B793" s="1" t="str">
        <f t="shared" si="72"/>
        <v>Febrero 18 de 2020</v>
      </c>
      <c r="C793" s="1" t="s">
        <v>5265</v>
      </c>
      <c r="D793" s="2">
        <v>149.5</v>
      </c>
      <c r="E793" s="1" t="s">
        <v>5266</v>
      </c>
      <c r="F793" s="3">
        <v>-0.68424898691290847</v>
      </c>
      <c r="G793" s="1" t="s">
        <v>430</v>
      </c>
      <c r="H793" s="10">
        <f t="shared" si="73"/>
        <v>2.99</v>
      </c>
      <c r="I793" s="8">
        <f>VLOOKUP(B793,'TRM2'!C:D,2,0)</f>
        <v>3378.29</v>
      </c>
      <c r="J793" s="10">
        <f t="shared" si="74"/>
        <v>10101.087100000001</v>
      </c>
      <c r="K793" t="e">
        <f>VLOOKUP(A793,'Cacao Nacional'!B:D,3,0)</f>
        <v>#N/A</v>
      </c>
      <c r="L793" s="22" t="str">
        <f t="shared" si="75"/>
        <v>Febrero</v>
      </c>
      <c r="M793" s="22" t="str">
        <f t="shared" si="76"/>
        <v>2020</v>
      </c>
      <c r="N793" s="22" t="str">
        <f t="shared" si="77"/>
        <v>Febrero de 2020</v>
      </c>
    </row>
    <row r="794" spans="1:14" x14ac:dyDescent="0.3">
      <c r="A794" s="1" t="s">
        <v>1940</v>
      </c>
      <c r="B794" s="1" t="str">
        <f t="shared" si="72"/>
        <v>Febrero 19 de 2020</v>
      </c>
      <c r="C794" s="1" t="s">
        <v>5265</v>
      </c>
      <c r="D794" s="2">
        <v>150.53</v>
      </c>
      <c r="E794" s="1" t="s">
        <v>5266</v>
      </c>
      <c r="F794" s="3">
        <v>0.6889632107023419</v>
      </c>
      <c r="G794" s="1" t="s">
        <v>430</v>
      </c>
      <c r="H794" s="10">
        <f t="shared" si="73"/>
        <v>3.0106000000000002</v>
      </c>
      <c r="I794" s="8">
        <f>VLOOKUP(B794,'TRM2'!C:D,2,0)</f>
        <v>3410.24</v>
      </c>
      <c r="J794" s="10">
        <f t="shared" si="74"/>
        <v>10266.868543999999</v>
      </c>
      <c r="K794" t="e">
        <f>VLOOKUP(A794,'Cacao Nacional'!B:D,3,0)</f>
        <v>#N/A</v>
      </c>
      <c r="L794" s="22" t="str">
        <f t="shared" si="75"/>
        <v>Febrero</v>
      </c>
      <c r="M794" s="22" t="str">
        <f t="shared" si="76"/>
        <v>2020</v>
      </c>
      <c r="N794" s="22" t="str">
        <f t="shared" si="77"/>
        <v>Febrero de 2020</v>
      </c>
    </row>
    <row r="795" spans="1:14" x14ac:dyDescent="0.3">
      <c r="A795" s="1" t="s">
        <v>1941</v>
      </c>
      <c r="B795" s="1" t="str">
        <f t="shared" si="72"/>
        <v>Febrero 20 de 2020</v>
      </c>
      <c r="C795" s="1" t="s">
        <v>5265</v>
      </c>
      <c r="D795" s="2">
        <v>147.22999999999999</v>
      </c>
      <c r="E795" s="1" t="s">
        <v>5266</v>
      </c>
      <c r="F795" s="3">
        <v>-2.1922540357403917</v>
      </c>
      <c r="G795" s="1" t="s">
        <v>430</v>
      </c>
      <c r="H795" s="10">
        <f t="shared" si="73"/>
        <v>2.9445999999999999</v>
      </c>
      <c r="I795" s="8">
        <f>VLOOKUP(B795,'TRM2'!C:D,2,0)</f>
        <v>3400.98</v>
      </c>
      <c r="J795" s="10">
        <f t="shared" si="74"/>
        <v>10014.525707999999</v>
      </c>
      <c r="K795" t="e">
        <f>VLOOKUP(A795,'Cacao Nacional'!B:D,3,0)</f>
        <v>#N/A</v>
      </c>
      <c r="L795" s="22" t="str">
        <f t="shared" si="75"/>
        <v>Febrero</v>
      </c>
      <c r="M795" s="22" t="str">
        <f t="shared" si="76"/>
        <v>2020</v>
      </c>
      <c r="N795" s="22" t="str">
        <f t="shared" si="77"/>
        <v>Febrero de 2020</v>
      </c>
    </row>
    <row r="796" spans="1:14" x14ac:dyDescent="0.3">
      <c r="A796" s="1" t="s">
        <v>1942</v>
      </c>
      <c r="B796" s="1" t="str">
        <f t="shared" si="72"/>
        <v>Febrero 21 de 2020</v>
      </c>
      <c r="C796" s="1" t="s">
        <v>5265</v>
      </c>
      <c r="D796" s="2">
        <v>152.30000000000001</v>
      </c>
      <c r="E796" s="1" t="s">
        <v>5266</v>
      </c>
      <c r="F796" s="3">
        <v>3.4435916593085798</v>
      </c>
      <c r="G796" s="1" t="s">
        <v>430</v>
      </c>
      <c r="H796" s="10">
        <f t="shared" si="73"/>
        <v>3.0460000000000003</v>
      </c>
      <c r="I796" s="8">
        <f>VLOOKUP(B796,'TRM2'!C:D,2,0)</f>
        <v>3403.5</v>
      </c>
      <c r="J796" s="10">
        <f t="shared" si="74"/>
        <v>10367.061000000002</v>
      </c>
      <c r="K796" t="e">
        <f>VLOOKUP(A796,'Cacao Nacional'!B:D,3,0)</f>
        <v>#N/A</v>
      </c>
      <c r="L796" s="22" t="str">
        <f t="shared" si="75"/>
        <v>Febrero</v>
      </c>
      <c r="M796" s="22" t="str">
        <f t="shared" si="76"/>
        <v>2020</v>
      </c>
      <c r="N796" s="22" t="str">
        <f t="shared" si="77"/>
        <v>Febrero de 2020</v>
      </c>
    </row>
    <row r="797" spans="1:14" x14ac:dyDescent="0.3">
      <c r="A797" s="1" t="s">
        <v>316</v>
      </c>
      <c r="B797" s="1" t="str">
        <f t="shared" si="72"/>
        <v>Febrero 24 de 2020</v>
      </c>
      <c r="C797" s="1" t="s">
        <v>5265</v>
      </c>
      <c r="D797" s="2">
        <v>149.22</v>
      </c>
      <c r="E797" s="1" t="s">
        <v>5266</v>
      </c>
      <c r="F797" s="3">
        <v>-2.0223243598161607</v>
      </c>
      <c r="G797" s="1" t="s">
        <v>430</v>
      </c>
      <c r="H797" s="10">
        <f t="shared" si="73"/>
        <v>2.9843999999999999</v>
      </c>
      <c r="I797" s="8">
        <f>VLOOKUP(B797,'TRM2'!C:D,2,0)</f>
        <v>3398.05</v>
      </c>
      <c r="J797" s="10">
        <f t="shared" si="74"/>
        <v>10141.14042</v>
      </c>
      <c r="K797">
        <f>VLOOKUP(A797,'Cacao Nacional'!B:D,3,0)</f>
        <v>8556</v>
      </c>
      <c r="L797" s="22" t="str">
        <f t="shared" si="75"/>
        <v>Febrero</v>
      </c>
      <c r="M797" s="22" t="str">
        <f t="shared" si="76"/>
        <v>2020</v>
      </c>
      <c r="N797" s="22" t="str">
        <f t="shared" si="77"/>
        <v>Febrero de 2020</v>
      </c>
    </row>
    <row r="798" spans="1:14" x14ac:dyDescent="0.3">
      <c r="A798" s="1" t="s">
        <v>1943</v>
      </c>
      <c r="B798" s="1" t="str">
        <f t="shared" si="72"/>
        <v>Febrero 25 de 2020</v>
      </c>
      <c r="C798" s="1" t="s">
        <v>5265</v>
      </c>
      <c r="D798" s="2">
        <v>151.13999999999999</v>
      </c>
      <c r="E798" s="1" t="s">
        <v>5266</v>
      </c>
      <c r="F798" s="3">
        <v>1.2866907921190105</v>
      </c>
      <c r="G798" s="1" t="s">
        <v>430</v>
      </c>
      <c r="H798" s="10">
        <f t="shared" si="73"/>
        <v>3.0227999999999997</v>
      </c>
      <c r="I798" s="8">
        <f>VLOOKUP(B798,'TRM2'!C:D,2,0)</f>
        <v>3431.6</v>
      </c>
      <c r="J798" s="10">
        <f t="shared" si="74"/>
        <v>10373.040479999998</v>
      </c>
      <c r="K798" t="e">
        <f>VLOOKUP(A798,'Cacao Nacional'!B:D,3,0)</f>
        <v>#N/A</v>
      </c>
      <c r="L798" s="22" t="str">
        <f t="shared" si="75"/>
        <v>Febrero</v>
      </c>
      <c r="M798" s="22" t="str">
        <f t="shared" si="76"/>
        <v>2020</v>
      </c>
      <c r="N798" s="22" t="str">
        <f t="shared" si="77"/>
        <v>Febrero de 2020</v>
      </c>
    </row>
    <row r="799" spans="1:14" x14ac:dyDescent="0.3">
      <c r="A799" s="1" t="s">
        <v>1944</v>
      </c>
      <c r="B799" s="1" t="str">
        <f t="shared" si="72"/>
        <v>Febrero 26 de 2020</v>
      </c>
      <c r="C799" s="1" t="s">
        <v>5265</v>
      </c>
      <c r="D799" s="2">
        <v>152.84</v>
      </c>
      <c r="E799" s="1" t="s">
        <v>5266</v>
      </c>
      <c r="F799" s="3">
        <v>1.1247849675797388</v>
      </c>
      <c r="G799" s="1" t="s">
        <v>430</v>
      </c>
      <c r="H799" s="10">
        <f t="shared" si="73"/>
        <v>3.0568</v>
      </c>
      <c r="I799" s="8">
        <f>VLOOKUP(B799,'TRM2'!C:D,2,0)</f>
        <v>3425.22</v>
      </c>
      <c r="J799" s="10">
        <f t="shared" si="74"/>
        <v>10470.212496</v>
      </c>
      <c r="K799" t="e">
        <f>VLOOKUP(A799,'Cacao Nacional'!B:D,3,0)</f>
        <v>#N/A</v>
      </c>
      <c r="L799" s="22" t="str">
        <f t="shared" si="75"/>
        <v>Febrero</v>
      </c>
      <c r="M799" s="22" t="str">
        <f t="shared" si="76"/>
        <v>2020</v>
      </c>
      <c r="N799" s="22" t="str">
        <f t="shared" si="77"/>
        <v>Febrero de 2020</v>
      </c>
    </row>
    <row r="800" spans="1:14" x14ac:dyDescent="0.3">
      <c r="A800" s="1" t="s">
        <v>1945</v>
      </c>
      <c r="B800" s="1" t="str">
        <f t="shared" si="72"/>
        <v>Febrero 27 de 2020</v>
      </c>
      <c r="C800" s="1" t="s">
        <v>5265</v>
      </c>
      <c r="D800" s="2">
        <v>153.09</v>
      </c>
      <c r="E800" s="1" t="s">
        <v>5266</v>
      </c>
      <c r="F800" s="3">
        <v>0.163569746139754</v>
      </c>
      <c r="G800" s="1" t="s">
        <v>430</v>
      </c>
      <c r="H800" s="10">
        <f t="shared" si="73"/>
        <v>3.0617999999999999</v>
      </c>
      <c r="I800" s="8">
        <f>VLOOKUP(B800,'TRM2'!C:D,2,0)</f>
        <v>3425.22</v>
      </c>
      <c r="J800" s="10">
        <f t="shared" si="74"/>
        <v>10487.338596</v>
      </c>
      <c r="K800" t="e">
        <f>VLOOKUP(A800,'Cacao Nacional'!B:D,3,0)</f>
        <v>#N/A</v>
      </c>
      <c r="L800" s="22" t="str">
        <f t="shared" si="75"/>
        <v>Febrero</v>
      </c>
      <c r="M800" s="22" t="str">
        <f t="shared" si="76"/>
        <v>2020</v>
      </c>
      <c r="N800" s="22" t="str">
        <f t="shared" si="77"/>
        <v>Febrero de 2020</v>
      </c>
    </row>
    <row r="801" spans="1:14" x14ac:dyDescent="0.3">
      <c r="A801" s="1" t="s">
        <v>1946</v>
      </c>
      <c r="B801" s="1" t="str">
        <f t="shared" si="72"/>
        <v>Febrero 28 de 2020</v>
      </c>
      <c r="C801" s="1" t="s">
        <v>5265</v>
      </c>
      <c r="D801" s="2">
        <v>154.36000000000001</v>
      </c>
      <c r="E801" s="1" t="s">
        <v>5266</v>
      </c>
      <c r="F801" s="3">
        <v>0.82957737278725596</v>
      </c>
      <c r="G801" s="1" t="s">
        <v>430</v>
      </c>
      <c r="H801" s="10">
        <f t="shared" si="73"/>
        <v>3.0872000000000002</v>
      </c>
      <c r="I801" s="8">
        <f>VLOOKUP(B801,'TRM2'!C:D,2,0)</f>
        <v>3441.88</v>
      </c>
      <c r="J801" s="10">
        <f t="shared" si="74"/>
        <v>10625.771936000001</v>
      </c>
      <c r="K801" t="e">
        <f>VLOOKUP(A801,'Cacao Nacional'!B:D,3,0)</f>
        <v>#N/A</v>
      </c>
      <c r="L801" s="22" t="str">
        <f t="shared" si="75"/>
        <v>Febrero</v>
      </c>
      <c r="M801" s="22" t="str">
        <f t="shared" si="76"/>
        <v>2020</v>
      </c>
      <c r="N801" s="22" t="str">
        <f t="shared" si="77"/>
        <v>Febrero de 2020</v>
      </c>
    </row>
    <row r="802" spans="1:14" x14ac:dyDescent="0.3">
      <c r="A802" s="1" t="s">
        <v>317</v>
      </c>
      <c r="B802" s="1" t="str">
        <f t="shared" si="72"/>
        <v>Marzo 2 de 2020</v>
      </c>
      <c r="C802" s="1" t="s">
        <v>5265</v>
      </c>
      <c r="D802" s="2">
        <v>158.08000000000001</v>
      </c>
      <c r="E802" s="1" t="s">
        <v>5266</v>
      </c>
      <c r="F802" s="3">
        <v>2.4099507644467466</v>
      </c>
      <c r="G802" s="1" t="s">
        <v>430</v>
      </c>
      <c r="H802" s="10">
        <f t="shared" si="73"/>
        <v>3.1616000000000004</v>
      </c>
      <c r="I802" s="8">
        <f>VLOOKUP(B802,'TRM2'!C:D,2,0)</f>
        <v>3539.86</v>
      </c>
      <c r="J802" s="10">
        <f t="shared" si="74"/>
        <v>11191.621376000001</v>
      </c>
      <c r="K802">
        <f>VLOOKUP(A802,'Cacao Nacional'!B:D,3,0)</f>
        <v>8457.2000000000007</v>
      </c>
      <c r="L802" s="22" t="str">
        <f t="shared" si="75"/>
        <v>Marzo</v>
      </c>
      <c r="M802" s="22" t="str">
        <f t="shared" si="76"/>
        <v>2020</v>
      </c>
      <c r="N802" s="22" t="str">
        <f t="shared" si="77"/>
        <v>Marzo de 2020</v>
      </c>
    </row>
    <row r="803" spans="1:14" x14ac:dyDescent="0.3">
      <c r="A803" s="1" t="s">
        <v>1947</v>
      </c>
      <c r="B803" s="1" t="str">
        <f t="shared" si="72"/>
        <v>Marzo 3 de 2020</v>
      </c>
      <c r="C803" s="1" t="s">
        <v>5265</v>
      </c>
      <c r="D803" s="2">
        <v>162.71</v>
      </c>
      <c r="E803" s="1" t="s">
        <v>5266</v>
      </c>
      <c r="F803" s="3">
        <v>2.9288967611336001</v>
      </c>
      <c r="G803" s="1" t="s">
        <v>430</v>
      </c>
      <c r="H803" s="10">
        <f t="shared" si="73"/>
        <v>3.2542</v>
      </c>
      <c r="I803" s="8">
        <f>VLOOKUP(B803,'TRM2'!C:D,2,0)</f>
        <v>3512.17</v>
      </c>
      <c r="J803" s="10">
        <f t="shared" si="74"/>
        <v>11429.303614</v>
      </c>
      <c r="K803" t="e">
        <f>VLOOKUP(A803,'Cacao Nacional'!B:D,3,0)</f>
        <v>#N/A</v>
      </c>
      <c r="L803" s="22" t="str">
        <f t="shared" si="75"/>
        <v>Marzo</v>
      </c>
      <c r="M803" s="22" t="str">
        <f t="shared" si="76"/>
        <v>2020</v>
      </c>
      <c r="N803" s="22" t="str">
        <f t="shared" si="77"/>
        <v>Marzo de 2020</v>
      </c>
    </row>
    <row r="804" spans="1:14" x14ac:dyDescent="0.3">
      <c r="A804" s="1" t="s">
        <v>1948</v>
      </c>
      <c r="B804" s="1" t="str">
        <f t="shared" si="72"/>
        <v>Marzo 4 de 2020</v>
      </c>
      <c r="C804" s="1" t="s">
        <v>5265</v>
      </c>
      <c r="D804" s="2">
        <v>160.38999999999999</v>
      </c>
      <c r="E804" s="1" t="s">
        <v>5266</v>
      </c>
      <c r="F804" s="3">
        <v>-1.4258496711941622</v>
      </c>
      <c r="G804" s="1" t="s">
        <v>430</v>
      </c>
      <c r="H804" s="10">
        <f t="shared" si="73"/>
        <v>3.2077999999999998</v>
      </c>
      <c r="I804" s="8">
        <f>VLOOKUP(B804,'TRM2'!C:D,2,0)</f>
        <v>3455.56</v>
      </c>
      <c r="J804" s="10">
        <f t="shared" si="74"/>
        <v>11084.745368</v>
      </c>
      <c r="K804" t="e">
        <f>VLOOKUP(A804,'Cacao Nacional'!B:D,3,0)</f>
        <v>#N/A</v>
      </c>
      <c r="L804" s="22" t="str">
        <f t="shared" si="75"/>
        <v>Marzo</v>
      </c>
      <c r="M804" s="22" t="str">
        <f t="shared" si="76"/>
        <v>2020</v>
      </c>
      <c r="N804" s="22" t="str">
        <f t="shared" si="77"/>
        <v>Marzo de 2020</v>
      </c>
    </row>
    <row r="805" spans="1:14" x14ac:dyDescent="0.3">
      <c r="A805" s="1" t="s">
        <v>1949</v>
      </c>
      <c r="B805" s="1" t="str">
        <f t="shared" si="72"/>
        <v>Marzo 5 de 2020</v>
      </c>
      <c r="C805" s="1" t="s">
        <v>5265</v>
      </c>
      <c r="D805" s="2">
        <v>154.85</v>
      </c>
      <c r="E805" s="1" t="s">
        <v>5266</v>
      </c>
      <c r="F805" s="3">
        <v>-3.4540806783465259</v>
      </c>
      <c r="G805" s="1" t="s">
        <v>430</v>
      </c>
      <c r="H805" s="10">
        <f t="shared" si="73"/>
        <v>3.097</v>
      </c>
      <c r="I805" s="8">
        <f>VLOOKUP(B805,'TRM2'!C:D,2,0)</f>
        <v>3458.45</v>
      </c>
      <c r="J805" s="10">
        <f t="shared" si="74"/>
        <v>10710.819649999999</v>
      </c>
      <c r="K805" t="e">
        <f>VLOOKUP(A805,'Cacao Nacional'!B:D,3,0)</f>
        <v>#N/A</v>
      </c>
      <c r="L805" s="22" t="str">
        <f t="shared" si="75"/>
        <v>Marzo</v>
      </c>
      <c r="M805" s="22" t="str">
        <f t="shared" si="76"/>
        <v>2020</v>
      </c>
      <c r="N805" s="22" t="str">
        <f t="shared" si="77"/>
        <v>Marzo de 2020</v>
      </c>
    </row>
    <row r="806" spans="1:14" x14ac:dyDescent="0.3">
      <c r="A806" s="1" t="s">
        <v>1950</v>
      </c>
      <c r="B806" s="1" t="str">
        <f t="shared" si="72"/>
        <v>Marzo 6 de 2020</v>
      </c>
      <c r="C806" s="1" t="s">
        <v>5265</v>
      </c>
      <c r="D806" s="2">
        <v>152.58000000000001</v>
      </c>
      <c r="E806" s="1" t="s">
        <v>5266</v>
      </c>
      <c r="F806" s="3">
        <v>-1.4659347755892682</v>
      </c>
      <c r="G806" s="1" t="s">
        <v>430</v>
      </c>
      <c r="H806" s="10">
        <f t="shared" si="73"/>
        <v>3.0516000000000001</v>
      </c>
      <c r="I806" s="8">
        <f>VLOOKUP(B806,'TRM2'!C:D,2,0)</f>
        <v>3522.41</v>
      </c>
      <c r="J806" s="10">
        <f t="shared" si="74"/>
        <v>10748.986355999999</v>
      </c>
      <c r="K806" t="e">
        <f>VLOOKUP(A806,'Cacao Nacional'!B:D,3,0)</f>
        <v>#N/A</v>
      </c>
      <c r="L806" s="22" t="str">
        <f t="shared" si="75"/>
        <v>Marzo</v>
      </c>
      <c r="M806" s="22" t="str">
        <f t="shared" si="76"/>
        <v>2020</v>
      </c>
      <c r="N806" s="22" t="str">
        <f t="shared" si="77"/>
        <v>Marzo de 2020</v>
      </c>
    </row>
    <row r="807" spans="1:14" x14ac:dyDescent="0.3">
      <c r="A807" s="1" t="s">
        <v>318</v>
      </c>
      <c r="B807" s="1" t="str">
        <f t="shared" si="72"/>
        <v>Marzo 9 de 2020</v>
      </c>
      <c r="C807" s="1" t="s">
        <v>5265</v>
      </c>
      <c r="D807" s="2">
        <v>153.36000000000001</v>
      </c>
      <c r="E807" s="1" t="s">
        <v>5266</v>
      </c>
      <c r="F807" s="3">
        <v>0.5112072355485654</v>
      </c>
      <c r="G807" s="1" t="s">
        <v>430</v>
      </c>
      <c r="H807" s="10">
        <f t="shared" si="73"/>
        <v>3.0672000000000001</v>
      </c>
      <c r="I807" s="8">
        <f>VLOOKUP(B807,'TRM2'!C:D,2,0)</f>
        <v>3584.58</v>
      </c>
      <c r="J807" s="10">
        <f t="shared" si="74"/>
        <v>10994.623776</v>
      </c>
      <c r="K807">
        <f>VLOOKUP(A807,'Cacao Nacional'!B:D,3,0)</f>
        <v>8350</v>
      </c>
      <c r="L807" s="22" t="str">
        <f t="shared" si="75"/>
        <v>Marzo</v>
      </c>
      <c r="M807" s="22" t="str">
        <f t="shared" si="76"/>
        <v>2020</v>
      </c>
      <c r="N807" s="22" t="str">
        <f t="shared" si="77"/>
        <v>Marzo de 2020</v>
      </c>
    </row>
    <row r="808" spans="1:14" x14ac:dyDescent="0.3">
      <c r="A808" s="1" t="s">
        <v>1952</v>
      </c>
      <c r="B808" s="1" t="str">
        <f t="shared" si="72"/>
        <v>Marzo 10 de 2020</v>
      </c>
      <c r="C808" s="1" t="s">
        <v>5265</v>
      </c>
      <c r="D808" s="2">
        <v>157.94999999999999</v>
      </c>
      <c r="E808" s="1" t="s">
        <v>5266</v>
      </c>
      <c r="F808" s="3">
        <v>2.9929577464788566</v>
      </c>
      <c r="G808" s="1" t="s">
        <v>430</v>
      </c>
      <c r="H808" s="10">
        <f t="shared" si="73"/>
        <v>3.1589999999999998</v>
      </c>
      <c r="I808" s="8">
        <f>VLOOKUP(B808,'TRM2'!C:D,2,0)</f>
        <v>3803.6</v>
      </c>
      <c r="J808" s="10">
        <f t="shared" si="74"/>
        <v>12015.572399999999</v>
      </c>
      <c r="K808" t="e">
        <f>VLOOKUP(A808,'Cacao Nacional'!B:D,3,0)</f>
        <v>#N/A</v>
      </c>
      <c r="L808" s="22" t="str">
        <f t="shared" si="75"/>
        <v>Marzo</v>
      </c>
      <c r="M808" s="22" t="str">
        <f t="shared" si="76"/>
        <v>2020</v>
      </c>
      <c r="N808" s="22" t="str">
        <f t="shared" si="77"/>
        <v>Marzo de 2020</v>
      </c>
    </row>
    <row r="809" spans="1:14" x14ac:dyDescent="0.3">
      <c r="A809" s="1" t="s">
        <v>1953</v>
      </c>
      <c r="B809" s="1" t="str">
        <f t="shared" si="72"/>
        <v>Marzo 11 de 2020</v>
      </c>
      <c r="C809" s="1" t="s">
        <v>5265</v>
      </c>
      <c r="D809" s="2">
        <v>156.13</v>
      </c>
      <c r="E809" s="1" t="s">
        <v>5266</v>
      </c>
      <c r="F809" s="3">
        <v>-1.1522633744855924</v>
      </c>
      <c r="G809" s="1" t="s">
        <v>430</v>
      </c>
      <c r="H809" s="10">
        <f t="shared" si="73"/>
        <v>3.1225999999999998</v>
      </c>
      <c r="I809" s="8">
        <f>VLOOKUP(B809,'TRM2'!C:D,2,0)</f>
        <v>3780.39</v>
      </c>
      <c r="J809" s="10">
        <f t="shared" si="74"/>
        <v>11804.645814</v>
      </c>
      <c r="K809" t="e">
        <f>VLOOKUP(A809,'Cacao Nacional'!B:D,3,0)</f>
        <v>#N/A</v>
      </c>
      <c r="L809" s="22" t="str">
        <f t="shared" si="75"/>
        <v>Marzo</v>
      </c>
      <c r="M809" s="22" t="str">
        <f t="shared" si="76"/>
        <v>2020</v>
      </c>
      <c r="N809" s="22" t="str">
        <f t="shared" si="77"/>
        <v>Marzo de 2020</v>
      </c>
    </row>
    <row r="810" spans="1:14" x14ac:dyDescent="0.3">
      <c r="A810" s="1" t="s">
        <v>1954</v>
      </c>
      <c r="B810" s="1" t="str">
        <f t="shared" si="72"/>
        <v>Marzo 12 de 2020</v>
      </c>
      <c r="C810" s="1" t="s">
        <v>5265</v>
      </c>
      <c r="D810" s="2">
        <v>153.88</v>
      </c>
      <c r="E810" s="1" t="s">
        <v>5266</v>
      </c>
      <c r="F810" s="3">
        <v>-1.4411067699993596</v>
      </c>
      <c r="G810" s="1" t="s">
        <v>430</v>
      </c>
      <c r="H810" s="10">
        <f t="shared" si="73"/>
        <v>3.0775999999999999</v>
      </c>
      <c r="I810" s="8">
        <f>VLOOKUP(B810,'TRM2'!C:D,2,0)</f>
        <v>3835.15</v>
      </c>
      <c r="J810" s="10">
        <f t="shared" si="74"/>
        <v>11803.057639999999</v>
      </c>
      <c r="K810" t="e">
        <f>VLOOKUP(A810,'Cacao Nacional'!B:D,3,0)</f>
        <v>#N/A</v>
      </c>
      <c r="L810" s="22" t="str">
        <f t="shared" si="75"/>
        <v>Marzo</v>
      </c>
      <c r="M810" s="22" t="str">
        <f t="shared" si="76"/>
        <v>2020</v>
      </c>
      <c r="N810" s="22" t="str">
        <f t="shared" si="77"/>
        <v>Marzo de 2020</v>
      </c>
    </row>
    <row r="811" spans="1:14" x14ac:dyDescent="0.3">
      <c r="A811" s="1" t="s">
        <v>1955</v>
      </c>
      <c r="B811" s="1" t="str">
        <f t="shared" si="72"/>
        <v>Marzo 13 de 2020</v>
      </c>
      <c r="C811" s="1" t="s">
        <v>5265</v>
      </c>
      <c r="D811" s="2">
        <v>151.88</v>
      </c>
      <c r="E811" s="1" t="s">
        <v>5266</v>
      </c>
      <c r="F811" s="3">
        <v>-1.2997140629061608</v>
      </c>
      <c r="G811" s="1" t="s">
        <v>430</v>
      </c>
      <c r="H811" s="10">
        <f t="shared" si="73"/>
        <v>3.0375999999999999</v>
      </c>
      <c r="I811" s="8">
        <f>VLOOKUP(B811,'TRM2'!C:D,2,0)</f>
        <v>4034.66</v>
      </c>
      <c r="J811" s="10">
        <f t="shared" si="74"/>
        <v>12255.683215999999</v>
      </c>
      <c r="K811" t="e">
        <f>VLOOKUP(A811,'Cacao Nacional'!B:D,3,0)</f>
        <v>#N/A</v>
      </c>
      <c r="L811" s="22" t="str">
        <f t="shared" si="75"/>
        <v>Marzo</v>
      </c>
      <c r="M811" s="22" t="str">
        <f t="shared" si="76"/>
        <v>2020</v>
      </c>
      <c r="N811" s="22" t="str">
        <f t="shared" si="77"/>
        <v>Marzo de 2020</v>
      </c>
    </row>
    <row r="812" spans="1:14" x14ac:dyDescent="0.3">
      <c r="A812" s="1" t="s">
        <v>319</v>
      </c>
      <c r="B812" s="1" t="str">
        <f t="shared" si="72"/>
        <v>Marzo 16 de 2020</v>
      </c>
      <c r="C812" s="1" t="s">
        <v>5265</v>
      </c>
      <c r="D812" s="2">
        <v>149.66999999999999</v>
      </c>
      <c r="E812" s="1" t="s">
        <v>5266</v>
      </c>
      <c r="F812" s="3">
        <v>-1.455096128522523</v>
      </c>
      <c r="G812" s="1" t="s">
        <v>430</v>
      </c>
      <c r="H812" s="10">
        <f t="shared" si="73"/>
        <v>2.9933999999999998</v>
      </c>
      <c r="I812" s="8">
        <f>VLOOKUP(B812,'TRM2'!C:D,2,0)</f>
        <v>3941.92</v>
      </c>
      <c r="J812" s="10">
        <f t="shared" si="74"/>
        <v>11799.743328</v>
      </c>
      <c r="K812">
        <f>VLOOKUP(A812,'Cacao Nacional'!B:D,3,0)</f>
        <v>8613.5</v>
      </c>
      <c r="L812" s="22" t="str">
        <f t="shared" si="75"/>
        <v>Marzo</v>
      </c>
      <c r="M812" s="22" t="str">
        <f t="shared" si="76"/>
        <v>2020</v>
      </c>
      <c r="N812" s="22" t="str">
        <f t="shared" si="77"/>
        <v>Marzo de 2020</v>
      </c>
    </row>
    <row r="813" spans="1:14" x14ac:dyDescent="0.3">
      <c r="A813" s="1" t="s">
        <v>1956</v>
      </c>
      <c r="B813" s="1" t="str">
        <f t="shared" si="72"/>
        <v>Marzo 17 de 2020</v>
      </c>
      <c r="C813" s="1" t="s">
        <v>5265</v>
      </c>
      <c r="D813" s="2">
        <v>149.16999999999999</v>
      </c>
      <c r="E813" s="1" t="s">
        <v>5266</v>
      </c>
      <c r="F813" s="3">
        <v>-0.33406828355715912</v>
      </c>
      <c r="G813" s="1" t="s">
        <v>430</v>
      </c>
      <c r="H813" s="10">
        <f t="shared" si="73"/>
        <v>2.9833999999999996</v>
      </c>
      <c r="I813" s="8">
        <f>VLOOKUP(B813,'TRM2'!C:D,2,0)</f>
        <v>4099.93</v>
      </c>
      <c r="J813" s="10">
        <f t="shared" si="74"/>
        <v>12231.731162</v>
      </c>
      <c r="K813" t="e">
        <f>VLOOKUP(A813,'Cacao Nacional'!B:D,3,0)</f>
        <v>#N/A</v>
      </c>
      <c r="L813" s="22" t="str">
        <f t="shared" si="75"/>
        <v>Marzo</v>
      </c>
      <c r="M813" s="22" t="str">
        <f t="shared" si="76"/>
        <v>2020</v>
      </c>
      <c r="N813" s="22" t="str">
        <f t="shared" si="77"/>
        <v>Marzo de 2020</v>
      </c>
    </row>
    <row r="814" spans="1:14" x14ac:dyDescent="0.3">
      <c r="A814" s="1" t="s">
        <v>1957</v>
      </c>
      <c r="B814" s="1" t="str">
        <f t="shared" si="72"/>
        <v>Marzo 18 de 2020</v>
      </c>
      <c r="C814" s="1" t="s">
        <v>5265</v>
      </c>
      <c r="D814" s="2">
        <v>152.72999999999999</v>
      </c>
      <c r="E814" s="1" t="s">
        <v>5266</v>
      </c>
      <c r="F814" s="3">
        <v>2.3865388482938945</v>
      </c>
      <c r="G814" s="1" t="s">
        <v>430</v>
      </c>
      <c r="H814" s="10">
        <f t="shared" si="73"/>
        <v>3.0545999999999998</v>
      </c>
      <c r="I814" s="8">
        <f>VLOOKUP(B814,'TRM2'!C:D,2,0)</f>
        <v>4044.55</v>
      </c>
      <c r="J814" s="10">
        <f t="shared" si="74"/>
        <v>12354.48243</v>
      </c>
      <c r="K814" t="e">
        <f>VLOOKUP(A814,'Cacao Nacional'!B:D,3,0)</f>
        <v>#N/A</v>
      </c>
      <c r="L814" s="22" t="str">
        <f t="shared" si="75"/>
        <v>Marzo</v>
      </c>
      <c r="M814" s="22" t="str">
        <f t="shared" si="76"/>
        <v>2020</v>
      </c>
      <c r="N814" s="22" t="str">
        <f t="shared" si="77"/>
        <v>Marzo de 2020</v>
      </c>
    </row>
    <row r="815" spans="1:14" x14ac:dyDescent="0.3">
      <c r="A815" s="1" t="s">
        <v>1958</v>
      </c>
      <c r="B815" s="1" t="str">
        <f t="shared" si="72"/>
        <v>Marzo 19 de 2020</v>
      </c>
      <c r="C815" s="1" t="s">
        <v>5265</v>
      </c>
      <c r="D815" s="2">
        <v>156.12</v>
      </c>
      <c r="E815" s="1" t="s">
        <v>5266</v>
      </c>
      <c r="F815" s="3">
        <v>2.2196032213710568</v>
      </c>
      <c r="G815" s="1" t="s">
        <v>430</v>
      </c>
      <c r="H815" s="10">
        <f t="shared" si="73"/>
        <v>3.1224000000000003</v>
      </c>
      <c r="I815" s="8">
        <f>VLOOKUP(B815,'TRM2'!C:D,2,0)</f>
        <v>4128.38</v>
      </c>
      <c r="J815" s="10">
        <f t="shared" si="74"/>
        <v>12890.453712000002</v>
      </c>
      <c r="K815" t="e">
        <f>VLOOKUP(A815,'Cacao Nacional'!B:D,3,0)</f>
        <v>#N/A</v>
      </c>
      <c r="L815" s="22" t="str">
        <f t="shared" si="75"/>
        <v>Marzo</v>
      </c>
      <c r="M815" s="22" t="str">
        <f t="shared" si="76"/>
        <v>2020</v>
      </c>
      <c r="N815" s="22" t="str">
        <f t="shared" si="77"/>
        <v>Marzo de 2020</v>
      </c>
    </row>
    <row r="816" spans="1:14" x14ac:dyDescent="0.3">
      <c r="A816" s="1" t="s">
        <v>1959</v>
      </c>
      <c r="B816" s="1" t="str">
        <f t="shared" si="72"/>
        <v>Marzo 20 de 2020</v>
      </c>
      <c r="C816" s="1" t="s">
        <v>5265</v>
      </c>
      <c r="D816" s="2">
        <v>162.37</v>
      </c>
      <c r="E816" s="1" t="s">
        <v>5266</v>
      </c>
      <c r="F816" s="3">
        <v>4.0033307712016395</v>
      </c>
      <c r="G816" s="1" t="s">
        <v>430</v>
      </c>
      <c r="H816" s="10">
        <f t="shared" si="73"/>
        <v>3.2474000000000003</v>
      </c>
      <c r="I816" s="8">
        <f>VLOOKUP(B816,'TRM2'!C:D,2,0)</f>
        <v>4153.91</v>
      </c>
      <c r="J816" s="10">
        <f t="shared" si="74"/>
        <v>13489.407334000001</v>
      </c>
      <c r="K816" t="e">
        <f>VLOOKUP(A816,'Cacao Nacional'!B:D,3,0)</f>
        <v>#N/A</v>
      </c>
      <c r="L816" s="22" t="str">
        <f t="shared" si="75"/>
        <v>Marzo</v>
      </c>
      <c r="M816" s="22" t="str">
        <f t="shared" si="76"/>
        <v>2020</v>
      </c>
      <c r="N816" s="22" t="str">
        <f t="shared" si="77"/>
        <v>Marzo de 2020</v>
      </c>
    </row>
    <row r="817" spans="1:14" x14ac:dyDescent="0.3">
      <c r="A817" s="1" t="s">
        <v>320</v>
      </c>
      <c r="B817" s="1" t="str">
        <f t="shared" si="72"/>
        <v>Marzo 23 de 2020</v>
      </c>
      <c r="C817" s="1" t="s">
        <v>5265</v>
      </c>
      <c r="D817" s="2">
        <v>164.28</v>
      </c>
      <c r="E817" s="1" t="s">
        <v>5266</v>
      </c>
      <c r="F817" s="3">
        <v>1.1763256759253535</v>
      </c>
      <c r="G817" s="1" t="s">
        <v>430</v>
      </c>
      <c r="H817" s="10">
        <f t="shared" si="73"/>
        <v>3.2856000000000001</v>
      </c>
      <c r="I817" s="8">
        <f>VLOOKUP(B817,'TRM2'!C:D,2,0)</f>
        <v>4079.96</v>
      </c>
      <c r="J817" s="10">
        <f t="shared" si="74"/>
        <v>13405.116576</v>
      </c>
      <c r="K817">
        <f>VLOOKUP(A817,'Cacao Nacional'!B:D,3,0)</f>
        <v>8352.7999999999993</v>
      </c>
      <c r="L817" s="22" t="str">
        <f t="shared" si="75"/>
        <v>Marzo</v>
      </c>
      <c r="M817" s="22" t="str">
        <f t="shared" si="76"/>
        <v>2020</v>
      </c>
      <c r="N817" s="22" t="str">
        <f t="shared" si="77"/>
        <v>Marzo de 2020</v>
      </c>
    </row>
    <row r="818" spans="1:14" x14ac:dyDescent="0.3">
      <c r="A818" s="1" t="s">
        <v>1960</v>
      </c>
      <c r="B818" s="1" t="str">
        <f t="shared" si="72"/>
        <v>Marzo 24 de 2020</v>
      </c>
      <c r="C818" s="1" t="s">
        <v>5265</v>
      </c>
      <c r="D818" s="2">
        <v>168.92</v>
      </c>
      <c r="E818" s="1" t="s">
        <v>5266</v>
      </c>
      <c r="F818" s="3">
        <v>2.8244460676893026</v>
      </c>
      <c r="G818" s="1" t="s">
        <v>430</v>
      </c>
      <c r="H818" s="10">
        <f t="shared" si="73"/>
        <v>3.3783999999999996</v>
      </c>
      <c r="I818" s="8">
        <f>VLOOKUP(B818,'TRM2'!C:D,2,0)</f>
        <v>4079.96</v>
      </c>
      <c r="J818" s="10">
        <f t="shared" si="74"/>
        <v>13783.736863999999</v>
      </c>
      <c r="K818" t="e">
        <f>VLOOKUP(A818,'Cacao Nacional'!B:D,3,0)</f>
        <v>#N/A</v>
      </c>
      <c r="L818" s="22" t="str">
        <f t="shared" si="75"/>
        <v>Marzo</v>
      </c>
      <c r="M818" s="22" t="str">
        <f t="shared" si="76"/>
        <v>2020</v>
      </c>
      <c r="N818" s="22" t="str">
        <f t="shared" si="77"/>
        <v>Marzo de 2020</v>
      </c>
    </row>
    <row r="819" spans="1:14" x14ac:dyDescent="0.3">
      <c r="A819" s="1" t="s">
        <v>1961</v>
      </c>
      <c r="B819" s="1" t="str">
        <f t="shared" si="72"/>
        <v>Marzo 25 de 2020</v>
      </c>
      <c r="C819" s="1" t="s">
        <v>5265</v>
      </c>
      <c r="D819" s="2">
        <v>172.56</v>
      </c>
      <c r="E819" s="1" t="s">
        <v>5266</v>
      </c>
      <c r="F819" s="3">
        <v>2.1548662088562724</v>
      </c>
      <c r="G819" s="1" t="s">
        <v>430</v>
      </c>
      <c r="H819" s="10">
        <f t="shared" si="73"/>
        <v>3.4512</v>
      </c>
      <c r="I819" s="8">
        <f>VLOOKUP(B819,'TRM2'!C:D,2,0)</f>
        <v>4104.8999999999996</v>
      </c>
      <c r="J819" s="10">
        <f t="shared" si="74"/>
        <v>14166.83088</v>
      </c>
      <c r="K819" t="e">
        <f>VLOOKUP(A819,'Cacao Nacional'!B:D,3,0)</f>
        <v>#N/A</v>
      </c>
      <c r="L819" s="22" t="str">
        <f t="shared" si="75"/>
        <v>Marzo</v>
      </c>
      <c r="M819" s="22" t="str">
        <f t="shared" si="76"/>
        <v>2020</v>
      </c>
      <c r="N819" s="22" t="str">
        <f t="shared" si="77"/>
        <v>Marzo de 2020</v>
      </c>
    </row>
    <row r="820" spans="1:14" x14ac:dyDescent="0.3">
      <c r="A820" s="1" t="s">
        <v>1962</v>
      </c>
      <c r="B820" s="1" t="str">
        <f t="shared" si="72"/>
        <v>Marzo 26 de 2020</v>
      </c>
      <c r="C820" s="1" t="s">
        <v>5265</v>
      </c>
      <c r="D820" s="2">
        <v>168.97</v>
      </c>
      <c r="E820" s="1" t="s">
        <v>5266</v>
      </c>
      <c r="F820" s="3">
        <v>-2.0804357904497008</v>
      </c>
      <c r="G820" s="1" t="s">
        <v>430</v>
      </c>
      <c r="H820" s="10">
        <f t="shared" si="73"/>
        <v>3.3794</v>
      </c>
      <c r="I820" s="8">
        <f>VLOOKUP(B820,'TRM2'!C:D,2,0)</f>
        <v>4086.34</v>
      </c>
      <c r="J820" s="10">
        <f t="shared" si="74"/>
        <v>13809.377396</v>
      </c>
      <c r="K820" t="e">
        <f>VLOOKUP(A820,'Cacao Nacional'!B:D,3,0)</f>
        <v>#N/A</v>
      </c>
      <c r="L820" s="22" t="str">
        <f t="shared" si="75"/>
        <v>Marzo</v>
      </c>
      <c r="M820" s="22" t="str">
        <f t="shared" si="76"/>
        <v>2020</v>
      </c>
      <c r="N820" s="22" t="str">
        <f t="shared" si="77"/>
        <v>Marzo de 2020</v>
      </c>
    </row>
    <row r="821" spans="1:14" x14ac:dyDescent="0.3">
      <c r="A821" s="1" t="s">
        <v>1963</v>
      </c>
      <c r="B821" s="1" t="str">
        <f t="shared" si="72"/>
        <v>Marzo 27 de 2020</v>
      </c>
      <c r="C821" s="1" t="s">
        <v>5265</v>
      </c>
      <c r="D821" s="2">
        <v>161.65</v>
      </c>
      <c r="E821" s="1" t="s">
        <v>5266</v>
      </c>
      <c r="F821" s="3">
        <v>-4.3321299638989137</v>
      </c>
      <c r="G821" s="1" t="s">
        <v>430</v>
      </c>
      <c r="H821" s="10">
        <f t="shared" si="73"/>
        <v>3.2330000000000001</v>
      </c>
      <c r="I821" s="8">
        <f>VLOOKUP(B821,'TRM2'!C:D,2,0)</f>
        <v>3995.83</v>
      </c>
      <c r="J821" s="10">
        <f t="shared" si="74"/>
        <v>12918.518389999999</v>
      </c>
      <c r="K821" t="e">
        <f>VLOOKUP(A821,'Cacao Nacional'!B:D,3,0)</f>
        <v>#N/A</v>
      </c>
      <c r="L821" s="22" t="str">
        <f t="shared" si="75"/>
        <v>Marzo</v>
      </c>
      <c r="M821" s="22" t="str">
        <f t="shared" si="76"/>
        <v>2020</v>
      </c>
      <c r="N821" s="22" t="str">
        <f t="shared" si="77"/>
        <v>Marzo de 2020</v>
      </c>
    </row>
    <row r="822" spans="1:14" x14ac:dyDescent="0.3">
      <c r="A822" s="1" t="s">
        <v>321</v>
      </c>
      <c r="B822" s="1" t="str">
        <f t="shared" si="72"/>
        <v>Marzo 30 de 2020</v>
      </c>
      <c r="C822" s="1" t="s">
        <v>5265</v>
      </c>
      <c r="D822" s="2">
        <v>164.75</v>
      </c>
      <c r="E822" s="1" t="s">
        <v>5266</v>
      </c>
      <c r="F822" s="3">
        <v>1.9177234766470734</v>
      </c>
      <c r="G822" s="1" t="s">
        <v>430</v>
      </c>
      <c r="H822" s="10">
        <f t="shared" si="73"/>
        <v>3.2949999999999999</v>
      </c>
      <c r="I822" s="8">
        <f>VLOOKUP(B822,'TRM2'!C:D,2,0)</f>
        <v>4042.8</v>
      </c>
      <c r="J822" s="10">
        <f t="shared" si="74"/>
        <v>13321.026</v>
      </c>
      <c r="K822">
        <f>VLOOKUP(A822,'Cacao Nacional'!B:D,3,0)</f>
        <v>8200.2999999999993</v>
      </c>
      <c r="L822" s="22" t="str">
        <f t="shared" si="75"/>
        <v>Marzo</v>
      </c>
      <c r="M822" s="22" t="str">
        <f t="shared" si="76"/>
        <v>2020</v>
      </c>
      <c r="N822" s="22" t="str">
        <f t="shared" si="77"/>
        <v>Marzo de 2020</v>
      </c>
    </row>
    <row r="823" spans="1:14" x14ac:dyDescent="0.3">
      <c r="A823" s="1" t="s">
        <v>1964</v>
      </c>
      <c r="B823" s="1" t="str">
        <f t="shared" si="72"/>
        <v>Marzo 31 de 2020</v>
      </c>
      <c r="C823" s="1" t="s">
        <v>5265</v>
      </c>
      <c r="D823" s="2">
        <v>164.88</v>
      </c>
      <c r="E823" s="1" t="s">
        <v>5266</v>
      </c>
      <c r="F823" s="3">
        <v>7.8907435508343227E-2</v>
      </c>
      <c r="G823" s="1" t="s">
        <v>430</v>
      </c>
      <c r="H823" s="10">
        <f t="shared" si="73"/>
        <v>3.2976000000000001</v>
      </c>
      <c r="I823" s="8">
        <f>VLOOKUP(B823,'TRM2'!C:D,2,0)</f>
        <v>4064.81</v>
      </c>
      <c r="J823" s="10">
        <f t="shared" si="74"/>
        <v>13404.117456</v>
      </c>
      <c r="K823" t="e">
        <f>VLOOKUP(A823,'Cacao Nacional'!B:D,3,0)</f>
        <v>#N/A</v>
      </c>
      <c r="L823" s="22" t="str">
        <f t="shared" si="75"/>
        <v>Marzo</v>
      </c>
      <c r="M823" s="22" t="str">
        <f t="shared" si="76"/>
        <v>2020</v>
      </c>
      <c r="N823" s="22" t="str">
        <f t="shared" si="77"/>
        <v>Marzo de 2020</v>
      </c>
    </row>
    <row r="824" spans="1:14" x14ac:dyDescent="0.3">
      <c r="A824" s="1" t="s">
        <v>5272</v>
      </c>
      <c r="B824" s="1" t="str">
        <f t="shared" si="72"/>
        <v>Abril 1 de 2020</v>
      </c>
      <c r="C824" s="1" t="s">
        <v>5265</v>
      </c>
      <c r="D824" s="2">
        <v>161.94999999999999</v>
      </c>
      <c r="E824" s="1" t="s">
        <v>5266</v>
      </c>
      <c r="F824" s="3">
        <v>-1.7770499757399365</v>
      </c>
      <c r="G824" s="1" t="s">
        <v>430</v>
      </c>
      <c r="H824" s="10">
        <f t="shared" si="73"/>
        <v>3.2389999999999999</v>
      </c>
      <c r="I824" s="8">
        <f>VLOOKUP(B824,'TRM2'!C:D,2,0)</f>
        <v>4054.54</v>
      </c>
      <c r="J824" s="10">
        <f t="shared" si="74"/>
        <v>13132.655059999999</v>
      </c>
      <c r="K824" t="e">
        <f>VLOOKUP(A824,'Cacao Nacional'!B:D,3,0)</f>
        <v>#N/A</v>
      </c>
      <c r="L824" s="22" t="str">
        <f t="shared" si="75"/>
        <v>Abril</v>
      </c>
      <c r="M824" s="22" t="str">
        <f t="shared" si="76"/>
        <v>2020</v>
      </c>
      <c r="N824" s="22" t="str">
        <f t="shared" si="77"/>
        <v>Abril de 2020</v>
      </c>
    </row>
    <row r="825" spans="1:14" x14ac:dyDescent="0.3">
      <c r="A825" s="1" t="s">
        <v>1965</v>
      </c>
      <c r="B825" s="1" t="str">
        <f t="shared" si="72"/>
        <v>Abril 2 de 2020</v>
      </c>
      <c r="C825" s="1" t="s">
        <v>5265</v>
      </c>
      <c r="D825" s="2">
        <v>165.12</v>
      </c>
      <c r="E825" s="1" t="s">
        <v>5266</v>
      </c>
      <c r="F825" s="3">
        <v>1.9573942574868886</v>
      </c>
      <c r="G825" s="1" t="s">
        <v>430</v>
      </c>
      <c r="H825" s="10">
        <f t="shared" si="73"/>
        <v>3.3024</v>
      </c>
      <c r="I825" s="8">
        <f>VLOOKUP(B825,'TRM2'!C:D,2,0)</f>
        <v>4081.06</v>
      </c>
      <c r="J825" s="10">
        <f t="shared" si="74"/>
        <v>13477.292544</v>
      </c>
      <c r="K825" t="e">
        <f>VLOOKUP(A825,'Cacao Nacional'!B:D,3,0)</f>
        <v>#N/A</v>
      </c>
      <c r="L825" s="22" t="str">
        <f t="shared" si="75"/>
        <v>Abril</v>
      </c>
      <c r="M825" s="22" t="str">
        <f t="shared" si="76"/>
        <v>2020</v>
      </c>
      <c r="N825" s="22" t="str">
        <f t="shared" si="77"/>
        <v>Abril de 2020</v>
      </c>
    </row>
    <row r="826" spans="1:14" x14ac:dyDescent="0.3">
      <c r="A826" s="1" t="s">
        <v>1966</v>
      </c>
      <c r="B826" s="1" t="str">
        <f t="shared" si="72"/>
        <v>Abril 3 de 2020</v>
      </c>
      <c r="C826" s="1" t="s">
        <v>5265</v>
      </c>
      <c r="D826" s="2">
        <v>161.30000000000001</v>
      </c>
      <c r="E826" s="1" t="s">
        <v>5266</v>
      </c>
      <c r="F826" s="3">
        <v>-2.3134689922480578</v>
      </c>
      <c r="G826" s="1" t="s">
        <v>430</v>
      </c>
      <c r="H826" s="10">
        <f t="shared" si="73"/>
        <v>3.2260000000000004</v>
      </c>
      <c r="I826" s="8">
        <f>VLOOKUP(B826,'TRM2'!C:D,2,0)</f>
        <v>4065.5</v>
      </c>
      <c r="J826" s="10">
        <f t="shared" si="74"/>
        <v>13115.303000000002</v>
      </c>
      <c r="K826" t="e">
        <f>VLOOKUP(A826,'Cacao Nacional'!B:D,3,0)</f>
        <v>#N/A</v>
      </c>
      <c r="L826" s="22" t="str">
        <f t="shared" si="75"/>
        <v>Abril</v>
      </c>
      <c r="M826" s="22" t="str">
        <f t="shared" si="76"/>
        <v>2020</v>
      </c>
      <c r="N826" s="22" t="str">
        <f t="shared" si="77"/>
        <v>Abril de 2020</v>
      </c>
    </row>
    <row r="827" spans="1:14" x14ac:dyDescent="0.3">
      <c r="A827" s="1" t="s">
        <v>5273</v>
      </c>
      <c r="B827" s="1" t="str">
        <f t="shared" si="72"/>
        <v>Abril 4 de 2020</v>
      </c>
      <c r="C827" s="1" t="s">
        <v>5265</v>
      </c>
      <c r="D827" s="2">
        <v>155.46</v>
      </c>
      <c r="E827" s="1" t="s">
        <v>5266</v>
      </c>
      <c r="F827" s="3">
        <v>-3.6205827650340998</v>
      </c>
      <c r="G827" s="1" t="s">
        <v>430</v>
      </c>
      <c r="H827" s="10">
        <f t="shared" si="73"/>
        <v>3.1092</v>
      </c>
      <c r="I827" s="8">
        <f>VLOOKUP(B827,'TRM2'!C:D,2,0)</f>
        <v>4008.78</v>
      </c>
      <c r="J827" s="10">
        <f t="shared" si="74"/>
        <v>12464.098776000001</v>
      </c>
      <c r="K827" t="e">
        <f>VLOOKUP(A827,'Cacao Nacional'!B:D,3,0)</f>
        <v>#N/A</v>
      </c>
      <c r="L827" s="22" t="str">
        <f t="shared" si="75"/>
        <v>Abril</v>
      </c>
      <c r="M827" s="22" t="str">
        <f t="shared" si="76"/>
        <v>2020</v>
      </c>
      <c r="N827" s="22" t="str">
        <f t="shared" si="77"/>
        <v>Abril de 2020</v>
      </c>
    </row>
    <row r="828" spans="1:14" x14ac:dyDescent="0.3">
      <c r="A828" s="1" t="s">
        <v>5274</v>
      </c>
      <c r="B828" s="1" t="str">
        <f t="shared" si="72"/>
        <v>Abril 5 de 2020</v>
      </c>
      <c r="C828" s="1" t="s">
        <v>5265</v>
      </c>
      <c r="D828" s="2">
        <v>158.63999999999999</v>
      </c>
      <c r="E828" s="1" t="s">
        <v>5266</v>
      </c>
      <c r="F828" s="3">
        <v>2.0455422616750147</v>
      </c>
      <c r="G828" s="1" t="s">
        <v>430</v>
      </c>
      <c r="H828" s="10">
        <f t="shared" si="73"/>
        <v>3.1727999999999996</v>
      </c>
      <c r="I828" s="8">
        <f>VLOOKUP(B828,'TRM2'!C:D,2,0)</f>
        <v>4008.78</v>
      </c>
      <c r="J828" s="10">
        <f t="shared" si="74"/>
        <v>12719.057183999999</v>
      </c>
      <c r="K828" t="e">
        <f>VLOOKUP(A828,'Cacao Nacional'!B:D,3,0)</f>
        <v>#N/A</v>
      </c>
      <c r="L828" s="22" t="str">
        <f t="shared" si="75"/>
        <v>Abril</v>
      </c>
      <c r="M828" s="22" t="str">
        <f t="shared" si="76"/>
        <v>2020</v>
      </c>
      <c r="N828" s="22" t="str">
        <f t="shared" si="77"/>
        <v>Abril de 2020</v>
      </c>
    </row>
    <row r="829" spans="1:14" x14ac:dyDescent="0.3">
      <c r="A829" s="1" t="s">
        <v>322</v>
      </c>
      <c r="B829" s="1" t="str">
        <f t="shared" si="72"/>
        <v>Abril 6 de 2020</v>
      </c>
      <c r="C829" s="1" t="s">
        <v>5265</v>
      </c>
      <c r="D829" s="2">
        <v>162.52000000000001</v>
      </c>
      <c r="E829" s="1" t="s">
        <v>5266</v>
      </c>
      <c r="F829" s="3">
        <v>2.4457892082703125</v>
      </c>
      <c r="G829" s="1" t="s">
        <v>430</v>
      </c>
      <c r="H829" s="10">
        <f t="shared" si="73"/>
        <v>3.2504000000000004</v>
      </c>
      <c r="I829" s="8">
        <f>VLOOKUP(B829,'TRM2'!C:D,2,0)</f>
        <v>4008.78</v>
      </c>
      <c r="J829" s="10">
        <f t="shared" si="74"/>
        <v>13030.138512000001</v>
      </c>
      <c r="K829">
        <f>VLOOKUP(A829,'Cacao Nacional'!B:D,3,0)</f>
        <v>8275.7999999999993</v>
      </c>
      <c r="L829" s="22" t="str">
        <f t="shared" si="75"/>
        <v>Abril</v>
      </c>
      <c r="M829" s="22" t="str">
        <f t="shared" si="76"/>
        <v>2020</v>
      </c>
      <c r="N829" s="22" t="str">
        <f t="shared" si="77"/>
        <v>Abril de 2020</v>
      </c>
    </row>
    <row r="830" spans="1:14" x14ac:dyDescent="0.3">
      <c r="A830" s="1" t="s">
        <v>1967</v>
      </c>
      <c r="B830" s="1" t="str">
        <f t="shared" si="72"/>
        <v>Abril 7 de 2020</v>
      </c>
      <c r="C830" s="1" t="s">
        <v>5265</v>
      </c>
      <c r="D830" s="2">
        <v>166.11</v>
      </c>
      <c r="E830" s="1" t="s">
        <v>5266</v>
      </c>
      <c r="F830" s="3">
        <v>2.2089588973664798</v>
      </c>
      <c r="G830" s="1" t="s">
        <v>430</v>
      </c>
      <c r="H830" s="10">
        <f t="shared" si="73"/>
        <v>3.3222000000000005</v>
      </c>
      <c r="I830" s="8">
        <f>VLOOKUP(B830,'TRM2'!C:D,2,0)</f>
        <v>3978.38</v>
      </c>
      <c r="J830" s="10">
        <f t="shared" si="74"/>
        <v>13216.974036000001</v>
      </c>
      <c r="K830" t="e">
        <f>VLOOKUP(A830,'Cacao Nacional'!B:D,3,0)</f>
        <v>#N/A</v>
      </c>
      <c r="L830" s="22" t="str">
        <f t="shared" si="75"/>
        <v>Abril</v>
      </c>
      <c r="M830" s="22" t="str">
        <f t="shared" si="76"/>
        <v>2020</v>
      </c>
      <c r="N830" s="22" t="str">
        <f t="shared" si="77"/>
        <v>Abril de 2020</v>
      </c>
    </row>
    <row r="831" spans="1:14" x14ac:dyDescent="0.3">
      <c r="A831" s="1" t="s">
        <v>1968</v>
      </c>
      <c r="B831" s="1" t="str">
        <f t="shared" si="72"/>
        <v>Abril 8 de 2020</v>
      </c>
      <c r="C831" s="1" t="s">
        <v>5265</v>
      </c>
      <c r="D831" s="2">
        <v>166.81</v>
      </c>
      <c r="E831" s="1" t="s">
        <v>5266</v>
      </c>
      <c r="F831" s="3">
        <v>0.42140750105351188</v>
      </c>
      <c r="G831" s="1" t="s">
        <v>430</v>
      </c>
      <c r="H831" s="10">
        <f t="shared" si="73"/>
        <v>3.3361999999999998</v>
      </c>
      <c r="I831" s="8">
        <f>VLOOKUP(B831,'TRM2'!C:D,2,0)</f>
        <v>3910.15</v>
      </c>
      <c r="J831" s="10">
        <f t="shared" si="74"/>
        <v>13045.04243</v>
      </c>
      <c r="K831" t="e">
        <f>VLOOKUP(A831,'Cacao Nacional'!B:D,3,0)</f>
        <v>#N/A</v>
      </c>
      <c r="L831" s="22" t="str">
        <f t="shared" si="75"/>
        <v>Abril</v>
      </c>
      <c r="M831" s="22" t="str">
        <f t="shared" si="76"/>
        <v>2020</v>
      </c>
      <c r="N831" s="22" t="str">
        <f t="shared" si="77"/>
        <v>Abril de 2020</v>
      </c>
    </row>
    <row r="832" spans="1:14" x14ac:dyDescent="0.3">
      <c r="A832" s="1" t="s">
        <v>1969</v>
      </c>
      <c r="B832" s="1" t="str">
        <f t="shared" si="72"/>
        <v>Abril 9 de 2020</v>
      </c>
      <c r="C832" s="1" t="s">
        <v>5265</v>
      </c>
      <c r="D832" s="2">
        <v>164.98</v>
      </c>
      <c r="E832" s="1" t="s">
        <v>5266</v>
      </c>
      <c r="F832" s="3">
        <v>-1.0970565313830181</v>
      </c>
      <c r="G832" s="1" t="s">
        <v>430</v>
      </c>
      <c r="H832" s="10">
        <f t="shared" si="73"/>
        <v>3.2995999999999999</v>
      </c>
      <c r="I832" s="8">
        <f>VLOOKUP(B832,'TRM2'!C:D,2,0)</f>
        <v>3886.79</v>
      </c>
      <c r="J832" s="10">
        <f t="shared" si="74"/>
        <v>12824.852283999999</v>
      </c>
      <c r="K832" t="e">
        <f>VLOOKUP(A832,'Cacao Nacional'!B:D,3,0)</f>
        <v>#N/A</v>
      </c>
      <c r="L832" s="22" t="str">
        <f t="shared" si="75"/>
        <v>Abril</v>
      </c>
      <c r="M832" s="22" t="str">
        <f t="shared" si="76"/>
        <v>2020</v>
      </c>
      <c r="N832" s="22" t="str">
        <f t="shared" si="77"/>
        <v>Abril de 2020</v>
      </c>
    </row>
    <row r="833" spans="1:14" x14ac:dyDescent="0.3">
      <c r="A833" s="1" t="s">
        <v>1970</v>
      </c>
      <c r="B833" s="1" t="str">
        <f t="shared" si="72"/>
        <v>Abril 10 de 2020</v>
      </c>
      <c r="C833" s="1" t="s">
        <v>5265</v>
      </c>
      <c r="D833" s="2">
        <v>164.92</v>
      </c>
      <c r="E833" s="1" t="s">
        <v>5266</v>
      </c>
      <c r="F833" s="3">
        <v>-3.6368044611469433E-2</v>
      </c>
      <c r="G833" s="1" t="s">
        <v>430</v>
      </c>
      <c r="H833" s="10">
        <f t="shared" si="73"/>
        <v>3.2983999999999996</v>
      </c>
      <c r="I833" s="8">
        <f>VLOOKUP(B833,'TRM2'!C:D,2,0)</f>
        <v>3886.79</v>
      </c>
      <c r="J833" s="10">
        <f t="shared" si="74"/>
        <v>12820.188135999999</v>
      </c>
      <c r="K833" t="e">
        <f>VLOOKUP(A833,'Cacao Nacional'!B:D,3,0)</f>
        <v>#N/A</v>
      </c>
      <c r="L833" s="22" t="str">
        <f t="shared" si="75"/>
        <v>Abril</v>
      </c>
      <c r="M833" s="22" t="str">
        <f t="shared" si="76"/>
        <v>2020</v>
      </c>
      <c r="N833" s="22" t="str">
        <f t="shared" si="77"/>
        <v>Abril de 2020</v>
      </c>
    </row>
    <row r="834" spans="1:14" x14ac:dyDescent="0.3">
      <c r="A834" s="1" t="s">
        <v>5275</v>
      </c>
      <c r="B834" s="1" t="str">
        <f t="shared" si="72"/>
        <v>Abril 11 de 2020</v>
      </c>
      <c r="C834" s="1" t="s">
        <v>5265</v>
      </c>
      <c r="D834" s="2">
        <v>158.91</v>
      </c>
      <c r="E834" s="1" t="s">
        <v>5266</v>
      </c>
      <c r="F834" s="3">
        <v>-3.644191122968707</v>
      </c>
      <c r="G834" s="1" t="s">
        <v>430</v>
      </c>
      <c r="H834" s="10">
        <f t="shared" si="73"/>
        <v>3.1781999999999999</v>
      </c>
      <c r="I834" s="8">
        <f>VLOOKUP(B834,'TRM2'!C:D,2,0)</f>
        <v>3886.79</v>
      </c>
      <c r="J834" s="10">
        <f t="shared" si="74"/>
        <v>12352.995977999999</v>
      </c>
      <c r="K834" t="e">
        <f>VLOOKUP(A834,'Cacao Nacional'!B:D,3,0)</f>
        <v>#N/A</v>
      </c>
      <c r="L834" s="22" t="str">
        <f t="shared" si="75"/>
        <v>Abril</v>
      </c>
      <c r="M834" s="22" t="str">
        <f t="shared" si="76"/>
        <v>2020</v>
      </c>
      <c r="N834" s="22" t="str">
        <f t="shared" si="77"/>
        <v>Abril de 2020</v>
      </c>
    </row>
    <row r="835" spans="1:14" x14ac:dyDescent="0.3">
      <c r="A835" s="1" t="s">
        <v>5276</v>
      </c>
      <c r="B835" s="1" t="str">
        <f t="shared" ref="B835:B898" si="78">MID(A835,FIND(",",A835,1)+2,LEN(A835)-FIND(",",A835,1))</f>
        <v>Abril 12 de 2020</v>
      </c>
      <c r="C835" s="1" t="s">
        <v>5265</v>
      </c>
      <c r="D835" s="2">
        <v>155.53</v>
      </c>
      <c r="E835" s="1" t="s">
        <v>5266</v>
      </c>
      <c r="F835" s="3">
        <v>-2.1269901201938177</v>
      </c>
      <c r="G835" s="1" t="s">
        <v>430</v>
      </c>
      <c r="H835" s="10">
        <f t="shared" ref="H835:H898" si="79">D835*2/100</f>
        <v>3.1105999999999998</v>
      </c>
      <c r="I835" s="8">
        <f>VLOOKUP(B835,'TRM2'!C:D,2,0)</f>
        <v>3886.79</v>
      </c>
      <c r="J835" s="10">
        <f t="shared" ref="J835:J898" si="80">H835*I835</f>
        <v>12090.248973999998</v>
      </c>
      <c r="K835" t="e">
        <f>VLOOKUP(A835,'Cacao Nacional'!B:D,3,0)</f>
        <v>#N/A</v>
      </c>
      <c r="L835" s="22" t="str">
        <f t="shared" ref="L835:L898" si="81">MID(A835,FIND(" ",A835,1)+1,FIND(" ",A835,FIND(" ",A835,1)+1)-FIND(" ",A835,1)-1)</f>
        <v>Abril</v>
      </c>
      <c r="M835" s="22" t="str">
        <f t="shared" ref="M835:M898" si="82">RIGHT(A835,4)</f>
        <v>2020</v>
      </c>
      <c r="N835" s="22" t="str">
        <f t="shared" ref="N835:N898" si="83">_xlfn.CONCAT(L835," de ",M835)</f>
        <v>Abril de 2020</v>
      </c>
    </row>
    <row r="836" spans="1:14" x14ac:dyDescent="0.3">
      <c r="A836" s="1" t="s">
        <v>323</v>
      </c>
      <c r="B836" s="1" t="str">
        <f t="shared" si="78"/>
        <v>Abril 13 de 2020</v>
      </c>
      <c r="C836" s="1" t="s">
        <v>5265</v>
      </c>
      <c r="D836" s="2">
        <v>165.53</v>
      </c>
      <c r="E836" s="1" t="s">
        <v>5266</v>
      </c>
      <c r="F836" s="3">
        <v>6.4296277245547486</v>
      </c>
      <c r="G836" s="1" t="s">
        <v>430</v>
      </c>
      <c r="H836" s="10">
        <f t="shared" si="79"/>
        <v>3.3106</v>
      </c>
      <c r="I836" s="8">
        <f>VLOOKUP(B836,'TRM2'!C:D,2,0)</f>
        <v>3886.79</v>
      </c>
      <c r="J836" s="10">
        <f t="shared" si="80"/>
        <v>12867.606974</v>
      </c>
      <c r="K836">
        <f>VLOOKUP(A836,'Cacao Nacional'!B:D,3,0)</f>
        <v>8215</v>
      </c>
      <c r="L836" s="22" t="str">
        <f t="shared" si="81"/>
        <v>Abril</v>
      </c>
      <c r="M836" s="22" t="str">
        <f t="shared" si="82"/>
        <v>2020</v>
      </c>
      <c r="N836" s="22" t="str">
        <f t="shared" si="83"/>
        <v>Abril de 2020</v>
      </c>
    </row>
    <row r="837" spans="1:14" x14ac:dyDescent="0.3">
      <c r="A837" s="1" t="s">
        <v>1971</v>
      </c>
      <c r="B837" s="1" t="str">
        <f t="shared" si="78"/>
        <v>Abril 14 de 2020</v>
      </c>
      <c r="C837" s="1" t="s">
        <v>5265</v>
      </c>
      <c r="D837" s="2">
        <v>166.73</v>
      </c>
      <c r="E837" s="1" t="s">
        <v>5266</v>
      </c>
      <c r="F837" s="3">
        <v>0.72494411889082866</v>
      </c>
      <c r="G837" s="1" t="s">
        <v>430</v>
      </c>
      <c r="H837" s="10">
        <f t="shared" si="79"/>
        <v>3.3346</v>
      </c>
      <c r="I837" s="8">
        <f>VLOOKUP(B837,'TRM2'!C:D,2,0)</f>
        <v>3870.31</v>
      </c>
      <c r="J837" s="10">
        <f t="shared" si="80"/>
        <v>12905.935726</v>
      </c>
      <c r="K837" t="e">
        <f>VLOOKUP(A837,'Cacao Nacional'!B:D,3,0)</f>
        <v>#N/A</v>
      </c>
      <c r="L837" s="22" t="str">
        <f t="shared" si="81"/>
        <v>Abril</v>
      </c>
      <c r="M837" s="22" t="str">
        <f t="shared" si="82"/>
        <v>2020</v>
      </c>
      <c r="N837" s="22" t="str">
        <f t="shared" si="83"/>
        <v>Abril de 2020</v>
      </c>
    </row>
    <row r="838" spans="1:14" x14ac:dyDescent="0.3">
      <c r="A838" s="1" t="s">
        <v>1972</v>
      </c>
      <c r="B838" s="1" t="str">
        <f t="shared" si="78"/>
        <v>Abril 15 de 2020</v>
      </c>
      <c r="C838" s="1" t="s">
        <v>5265</v>
      </c>
      <c r="D838" s="2">
        <v>169.09</v>
      </c>
      <c r="E838" s="1" t="s">
        <v>5266</v>
      </c>
      <c r="F838" s="3">
        <v>1.415462124392739</v>
      </c>
      <c r="G838" s="1" t="s">
        <v>430</v>
      </c>
      <c r="H838" s="10">
        <f t="shared" si="79"/>
        <v>3.3818000000000001</v>
      </c>
      <c r="I838" s="8">
        <f>VLOOKUP(B838,'TRM2'!C:D,2,0)</f>
        <v>3858.21</v>
      </c>
      <c r="J838" s="10">
        <f t="shared" si="80"/>
        <v>13047.694578000001</v>
      </c>
      <c r="K838" t="e">
        <f>VLOOKUP(A838,'Cacao Nacional'!B:D,3,0)</f>
        <v>#N/A</v>
      </c>
      <c r="L838" s="22" t="str">
        <f t="shared" si="81"/>
        <v>Abril</v>
      </c>
      <c r="M838" s="22" t="str">
        <f t="shared" si="82"/>
        <v>2020</v>
      </c>
      <c r="N838" s="22" t="str">
        <f t="shared" si="83"/>
        <v>Abril de 2020</v>
      </c>
    </row>
    <row r="839" spans="1:14" x14ac:dyDescent="0.3">
      <c r="A839" s="1" t="s">
        <v>1973</v>
      </c>
      <c r="B839" s="1" t="str">
        <f t="shared" si="78"/>
        <v>Abril 16 de 2020</v>
      </c>
      <c r="C839" s="1" t="s">
        <v>5265</v>
      </c>
      <c r="D839" s="2">
        <v>168.35</v>
      </c>
      <c r="E839" s="1" t="s">
        <v>5266</v>
      </c>
      <c r="F839" s="3">
        <v>-0.43763676148797037</v>
      </c>
      <c r="G839" s="1" t="s">
        <v>430</v>
      </c>
      <c r="H839" s="10">
        <f t="shared" si="79"/>
        <v>3.367</v>
      </c>
      <c r="I839" s="8">
        <f>VLOOKUP(B839,'TRM2'!C:D,2,0)</f>
        <v>3920.83</v>
      </c>
      <c r="J839" s="10">
        <f t="shared" si="80"/>
        <v>13201.43461</v>
      </c>
      <c r="K839" t="e">
        <f>VLOOKUP(A839,'Cacao Nacional'!B:D,3,0)</f>
        <v>#N/A</v>
      </c>
      <c r="L839" s="22" t="str">
        <f t="shared" si="81"/>
        <v>Abril</v>
      </c>
      <c r="M839" s="22" t="str">
        <f t="shared" si="82"/>
        <v>2020</v>
      </c>
      <c r="N839" s="22" t="str">
        <f t="shared" si="83"/>
        <v>Abril de 2020</v>
      </c>
    </row>
    <row r="840" spans="1:14" x14ac:dyDescent="0.3">
      <c r="A840" s="1" t="s">
        <v>1974</v>
      </c>
      <c r="B840" s="1" t="str">
        <f t="shared" si="78"/>
        <v>Abril 17 de 2020</v>
      </c>
      <c r="C840" s="1" t="s">
        <v>5265</v>
      </c>
      <c r="D840" s="2">
        <v>165.98</v>
      </c>
      <c r="E840" s="1" t="s">
        <v>5266</v>
      </c>
      <c r="F840" s="3">
        <v>-1.4077814077814106</v>
      </c>
      <c r="G840" s="1" t="s">
        <v>430</v>
      </c>
      <c r="H840" s="10">
        <f t="shared" si="79"/>
        <v>3.3195999999999999</v>
      </c>
      <c r="I840" s="8">
        <f>VLOOKUP(B840,'TRM2'!C:D,2,0)</f>
        <v>3942.92</v>
      </c>
      <c r="J840" s="10">
        <f t="shared" si="80"/>
        <v>13088.917232</v>
      </c>
      <c r="K840" t="e">
        <f>VLOOKUP(A840,'Cacao Nacional'!B:D,3,0)</f>
        <v>#N/A</v>
      </c>
      <c r="L840" s="22" t="str">
        <f t="shared" si="81"/>
        <v>Abril</v>
      </c>
      <c r="M840" s="22" t="str">
        <f t="shared" si="82"/>
        <v>2020</v>
      </c>
      <c r="N840" s="22" t="str">
        <f t="shared" si="83"/>
        <v>Abril de 2020</v>
      </c>
    </row>
    <row r="841" spans="1:14" x14ac:dyDescent="0.3">
      <c r="A841" s="1" t="s">
        <v>324</v>
      </c>
      <c r="B841" s="1" t="str">
        <f t="shared" si="78"/>
        <v>Abril 20 de 2020</v>
      </c>
      <c r="C841" s="1" t="s">
        <v>5265</v>
      </c>
      <c r="D841" s="2">
        <v>162.58000000000001</v>
      </c>
      <c r="E841" s="1" t="s">
        <v>5266</v>
      </c>
      <c r="F841" s="3">
        <v>-2.0484395710326413</v>
      </c>
      <c r="G841" s="1" t="s">
        <v>430</v>
      </c>
      <c r="H841" s="10">
        <f t="shared" si="79"/>
        <v>3.2516000000000003</v>
      </c>
      <c r="I841" s="8">
        <f>VLOOKUP(B841,'TRM2'!C:D,2,0)</f>
        <v>3973.06</v>
      </c>
      <c r="J841" s="10">
        <f t="shared" si="80"/>
        <v>12918.801896000001</v>
      </c>
      <c r="K841">
        <f>VLOOKUP(A841,'Cacao Nacional'!B:D,3,0)</f>
        <v>8041.8</v>
      </c>
      <c r="L841" s="22" t="str">
        <f t="shared" si="81"/>
        <v>Abril</v>
      </c>
      <c r="M841" s="22" t="str">
        <f t="shared" si="82"/>
        <v>2020</v>
      </c>
      <c r="N841" s="22" t="str">
        <f t="shared" si="83"/>
        <v>Abril de 2020</v>
      </c>
    </row>
    <row r="842" spans="1:14" x14ac:dyDescent="0.3">
      <c r="A842" s="1" t="s">
        <v>1975</v>
      </c>
      <c r="B842" s="1" t="str">
        <f t="shared" si="78"/>
        <v>Abril 21 de 2020</v>
      </c>
      <c r="C842" s="1" t="s">
        <v>5265</v>
      </c>
      <c r="D842" s="2">
        <v>159.18</v>
      </c>
      <c r="E842" s="1" t="s">
        <v>5266</v>
      </c>
      <c r="F842" s="3">
        <v>-2.0912781399926224</v>
      </c>
      <c r="G842" s="1" t="s">
        <v>430</v>
      </c>
      <c r="H842" s="10">
        <f t="shared" si="79"/>
        <v>3.1836000000000002</v>
      </c>
      <c r="I842" s="8">
        <f>VLOOKUP(B842,'TRM2'!C:D,2,0)</f>
        <v>3967.76</v>
      </c>
      <c r="J842" s="10">
        <f t="shared" si="80"/>
        <v>12631.760736000002</v>
      </c>
      <c r="K842" t="e">
        <f>VLOOKUP(A842,'Cacao Nacional'!B:D,3,0)</f>
        <v>#N/A</v>
      </c>
      <c r="L842" s="22" t="str">
        <f t="shared" si="81"/>
        <v>Abril</v>
      </c>
      <c r="M842" s="22" t="str">
        <f t="shared" si="82"/>
        <v>2020</v>
      </c>
      <c r="N842" s="22" t="str">
        <f t="shared" si="83"/>
        <v>Abril de 2020</v>
      </c>
    </row>
    <row r="843" spans="1:14" x14ac:dyDescent="0.3">
      <c r="A843" s="1" t="s">
        <v>1976</v>
      </c>
      <c r="B843" s="1" t="str">
        <f t="shared" si="78"/>
        <v>Abril 22 de 2020</v>
      </c>
      <c r="C843" s="1" t="s">
        <v>5265</v>
      </c>
      <c r="D843" s="2">
        <v>159.24</v>
      </c>
      <c r="E843" s="1" t="s">
        <v>5266</v>
      </c>
      <c r="F843" s="3">
        <v>3.7693177534867617E-2</v>
      </c>
      <c r="G843" s="1" t="s">
        <v>430</v>
      </c>
      <c r="H843" s="10">
        <f t="shared" si="79"/>
        <v>3.1848000000000001</v>
      </c>
      <c r="I843" s="8">
        <f>VLOOKUP(B843,'TRM2'!C:D,2,0)</f>
        <v>4045.01</v>
      </c>
      <c r="J843" s="10">
        <f t="shared" si="80"/>
        <v>12882.547848</v>
      </c>
      <c r="K843" t="e">
        <f>VLOOKUP(A843,'Cacao Nacional'!B:D,3,0)</f>
        <v>#N/A</v>
      </c>
      <c r="L843" s="22" t="str">
        <f t="shared" si="81"/>
        <v>Abril</v>
      </c>
      <c r="M843" s="22" t="str">
        <f t="shared" si="82"/>
        <v>2020</v>
      </c>
      <c r="N843" s="22" t="str">
        <f t="shared" si="83"/>
        <v>Abril de 2020</v>
      </c>
    </row>
    <row r="844" spans="1:14" x14ac:dyDescent="0.3">
      <c r="A844" s="1" t="s">
        <v>1977</v>
      </c>
      <c r="B844" s="1" t="str">
        <f t="shared" si="78"/>
        <v>Abril 23 de 2020</v>
      </c>
      <c r="C844" s="1" t="s">
        <v>5265</v>
      </c>
      <c r="D844" s="2">
        <v>160.13</v>
      </c>
      <c r="E844" s="1" t="s">
        <v>5266</v>
      </c>
      <c r="F844" s="3">
        <v>0.55890479778949154</v>
      </c>
      <c r="G844" s="1" t="s">
        <v>430</v>
      </c>
      <c r="H844" s="10">
        <f t="shared" si="79"/>
        <v>3.2025999999999999</v>
      </c>
      <c r="I844" s="8">
        <f>VLOOKUP(B844,'TRM2'!C:D,2,0)</f>
        <v>4037.95</v>
      </c>
      <c r="J844" s="10">
        <f t="shared" si="80"/>
        <v>12931.93867</v>
      </c>
      <c r="K844" t="e">
        <f>VLOOKUP(A844,'Cacao Nacional'!B:D,3,0)</f>
        <v>#N/A</v>
      </c>
      <c r="L844" s="22" t="str">
        <f t="shared" si="81"/>
        <v>Abril</v>
      </c>
      <c r="M844" s="22" t="str">
        <f t="shared" si="82"/>
        <v>2020</v>
      </c>
      <c r="N844" s="22" t="str">
        <f t="shared" si="83"/>
        <v>Abril de 2020</v>
      </c>
    </row>
    <row r="845" spans="1:14" x14ac:dyDescent="0.3">
      <c r="A845" s="1" t="s">
        <v>1978</v>
      </c>
      <c r="B845" s="1" t="str">
        <f t="shared" si="78"/>
        <v>Abril 24 de 2020</v>
      </c>
      <c r="C845" s="1" t="s">
        <v>5265</v>
      </c>
      <c r="D845" s="2">
        <v>154.74</v>
      </c>
      <c r="E845" s="1" t="s">
        <v>5266</v>
      </c>
      <c r="F845" s="3">
        <v>-3.3660151127209055</v>
      </c>
      <c r="G845" s="1" t="s">
        <v>430</v>
      </c>
      <c r="H845" s="10">
        <f t="shared" si="79"/>
        <v>3.0948000000000002</v>
      </c>
      <c r="I845" s="8">
        <f>VLOOKUP(B845,'TRM2'!C:D,2,0)</f>
        <v>4020.94</v>
      </c>
      <c r="J845" s="10">
        <f t="shared" si="80"/>
        <v>12444.005112000001</v>
      </c>
      <c r="K845" t="e">
        <f>VLOOKUP(A845,'Cacao Nacional'!B:D,3,0)</f>
        <v>#N/A</v>
      </c>
      <c r="L845" s="22" t="str">
        <f t="shared" si="81"/>
        <v>Abril</v>
      </c>
      <c r="M845" s="22" t="str">
        <f t="shared" si="82"/>
        <v>2020</v>
      </c>
      <c r="N845" s="22" t="str">
        <f t="shared" si="83"/>
        <v>Abril de 2020</v>
      </c>
    </row>
    <row r="846" spans="1:14" x14ac:dyDescent="0.3">
      <c r="A846" s="1" t="s">
        <v>325</v>
      </c>
      <c r="B846" s="1" t="str">
        <f t="shared" si="78"/>
        <v>Abril 27 de 2020</v>
      </c>
      <c r="C846" s="1" t="s">
        <v>5265</v>
      </c>
      <c r="D846" s="2">
        <v>154.13</v>
      </c>
      <c r="E846" s="1" t="s">
        <v>5266</v>
      </c>
      <c r="F846" s="3">
        <v>-0.39420964198010444</v>
      </c>
      <c r="G846" s="1" t="s">
        <v>430</v>
      </c>
      <c r="H846" s="10">
        <f t="shared" si="79"/>
        <v>3.0825999999999998</v>
      </c>
      <c r="I846" s="8">
        <f>VLOOKUP(B846,'TRM2'!C:D,2,0)</f>
        <v>4039.87</v>
      </c>
      <c r="J846" s="10">
        <f t="shared" si="80"/>
        <v>12453.303261999999</v>
      </c>
      <c r="K846">
        <f>VLOOKUP(A846,'Cacao Nacional'!B:D,3,0)</f>
        <v>8396.7999999999993</v>
      </c>
      <c r="L846" s="22" t="str">
        <f t="shared" si="81"/>
        <v>Abril</v>
      </c>
      <c r="M846" s="22" t="str">
        <f t="shared" si="82"/>
        <v>2020</v>
      </c>
      <c r="N846" s="22" t="str">
        <f t="shared" si="83"/>
        <v>Abril de 2020</v>
      </c>
    </row>
    <row r="847" spans="1:14" x14ac:dyDescent="0.3">
      <c r="A847" s="1" t="s">
        <v>1979</v>
      </c>
      <c r="B847" s="1" t="str">
        <f t="shared" si="78"/>
        <v>Abril 28 de 2020</v>
      </c>
      <c r="C847" s="1" t="s">
        <v>5265</v>
      </c>
      <c r="D847" s="2">
        <v>154.87</v>
      </c>
      <c r="E847" s="1" t="s">
        <v>5266</v>
      </c>
      <c r="F847" s="3">
        <v>0.48011418932070926</v>
      </c>
      <c r="G847" s="1" t="s">
        <v>430</v>
      </c>
      <c r="H847" s="10">
        <f t="shared" si="79"/>
        <v>3.0973999999999999</v>
      </c>
      <c r="I847" s="8">
        <f>VLOOKUP(B847,'TRM2'!C:D,2,0)</f>
        <v>4039.83</v>
      </c>
      <c r="J847" s="10">
        <f t="shared" si="80"/>
        <v>12512.969442</v>
      </c>
      <c r="K847" t="e">
        <f>VLOOKUP(A847,'Cacao Nacional'!B:D,3,0)</f>
        <v>#N/A</v>
      </c>
      <c r="L847" s="22" t="str">
        <f t="shared" si="81"/>
        <v>Abril</v>
      </c>
      <c r="M847" s="22" t="str">
        <f t="shared" si="82"/>
        <v>2020</v>
      </c>
      <c r="N847" s="22" t="str">
        <f t="shared" si="83"/>
        <v>Abril de 2020</v>
      </c>
    </row>
    <row r="848" spans="1:14" x14ac:dyDescent="0.3">
      <c r="A848" s="1" t="s">
        <v>1980</v>
      </c>
      <c r="B848" s="1" t="str">
        <f t="shared" si="78"/>
        <v>Abril 29 de 2020</v>
      </c>
      <c r="C848" s="1" t="s">
        <v>5265</v>
      </c>
      <c r="D848" s="2">
        <v>153.15</v>
      </c>
      <c r="E848" s="1" t="s">
        <v>5266</v>
      </c>
      <c r="F848" s="3">
        <v>-1.1106088977852384</v>
      </c>
      <c r="G848" s="1" t="s">
        <v>430</v>
      </c>
      <c r="H848" s="10">
        <f t="shared" si="79"/>
        <v>3.0630000000000002</v>
      </c>
      <c r="I848" s="8">
        <f>VLOOKUP(B848,'TRM2'!C:D,2,0)</f>
        <v>4046.04</v>
      </c>
      <c r="J848" s="10">
        <f t="shared" si="80"/>
        <v>12393.02052</v>
      </c>
      <c r="K848" t="e">
        <f>VLOOKUP(A848,'Cacao Nacional'!B:D,3,0)</f>
        <v>#N/A</v>
      </c>
      <c r="L848" s="22" t="str">
        <f t="shared" si="81"/>
        <v>Abril</v>
      </c>
      <c r="M848" s="22" t="str">
        <f t="shared" si="82"/>
        <v>2020</v>
      </c>
      <c r="N848" s="22" t="str">
        <f t="shared" si="83"/>
        <v>Abril de 2020</v>
      </c>
    </row>
    <row r="849" spans="1:14" x14ac:dyDescent="0.3">
      <c r="A849" s="1" t="s">
        <v>1981</v>
      </c>
      <c r="B849" s="1" t="str">
        <f t="shared" si="78"/>
        <v>Abril 30 de 2020</v>
      </c>
      <c r="C849" s="1" t="s">
        <v>5265</v>
      </c>
      <c r="D849" s="2">
        <v>154.91999999999999</v>
      </c>
      <c r="E849" s="1" t="s">
        <v>5266</v>
      </c>
      <c r="F849" s="3">
        <v>1.1557296767874514</v>
      </c>
      <c r="G849" s="1" t="s">
        <v>430</v>
      </c>
      <c r="H849" s="10">
        <f t="shared" si="79"/>
        <v>3.0983999999999998</v>
      </c>
      <c r="I849" s="8">
        <f>VLOOKUP(B849,'TRM2'!C:D,2,0)</f>
        <v>3983.29</v>
      </c>
      <c r="J849" s="10">
        <f t="shared" si="80"/>
        <v>12341.825735999999</v>
      </c>
      <c r="K849" t="e">
        <f>VLOOKUP(A849,'Cacao Nacional'!B:D,3,0)</f>
        <v>#N/A</v>
      </c>
      <c r="L849" s="22" t="str">
        <f t="shared" si="81"/>
        <v>Abril</v>
      </c>
      <c r="M849" s="22" t="str">
        <f t="shared" si="82"/>
        <v>2020</v>
      </c>
      <c r="N849" s="22" t="str">
        <f t="shared" si="83"/>
        <v>Abril de 2020</v>
      </c>
    </row>
    <row r="850" spans="1:14" x14ac:dyDescent="0.3">
      <c r="A850" s="1" t="s">
        <v>1982</v>
      </c>
      <c r="B850" s="1" t="str">
        <f t="shared" si="78"/>
        <v>Mayo 1 de 2020</v>
      </c>
      <c r="C850" s="1" t="s">
        <v>5265</v>
      </c>
      <c r="D850" s="2">
        <v>154.71</v>
      </c>
      <c r="E850" s="1" t="s">
        <v>5266</v>
      </c>
      <c r="F850" s="3">
        <v>-0.13555383423701237</v>
      </c>
      <c r="G850" s="1" t="s">
        <v>430</v>
      </c>
      <c r="H850" s="10">
        <f t="shared" si="79"/>
        <v>3.0942000000000003</v>
      </c>
      <c r="I850" s="8">
        <f>VLOOKUP(B850,'TRM2'!C:D,2,0)</f>
        <v>3932.72</v>
      </c>
      <c r="J850" s="10">
        <f t="shared" si="80"/>
        <v>12168.622224000001</v>
      </c>
      <c r="K850" t="e">
        <f>VLOOKUP(A850,'Cacao Nacional'!B:D,3,0)</f>
        <v>#N/A</v>
      </c>
      <c r="L850" s="22" t="str">
        <f t="shared" si="81"/>
        <v>Mayo</v>
      </c>
      <c r="M850" s="22" t="str">
        <f t="shared" si="82"/>
        <v>2020</v>
      </c>
      <c r="N850" s="22" t="str">
        <f t="shared" si="83"/>
        <v>Mayo de 2020</v>
      </c>
    </row>
    <row r="851" spans="1:14" x14ac:dyDescent="0.3">
      <c r="A851" s="1" t="s">
        <v>326</v>
      </c>
      <c r="B851" s="1" t="str">
        <f t="shared" si="78"/>
        <v>Mayo 4 de 2020</v>
      </c>
      <c r="C851" s="1" t="s">
        <v>5265</v>
      </c>
      <c r="D851" s="2">
        <v>155.46</v>
      </c>
      <c r="E851" s="1" t="s">
        <v>5266</v>
      </c>
      <c r="F851" s="3">
        <v>0.48477797168896641</v>
      </c>
      <c r="G851" s="1" t="s">
        <v>430</v>
      </c>
      <c r="H851" s="10">
        <f t="shared" si="79"/>
        <v>3.1092</v>
      </c>
      <c r="I851" s="8">
        <f>VLOOKUP(B851,'TRM2'!C:D,2,0)</f>
        <v>3932.72</v>
      </c>
      <c r="J851" s="10">
        <f t="shared" si="80"/>
        <v>12227.613023999998</v>
      </c>
      <c r="K851">
        <f>VLOOKUP(A851,'Cacao Nacional'!B:D,3,0)</f>
        <v>8512.5</v>
      </c>
      <c r="L851" s="22" t="str">
        <f t="shared" si="81"/>
        <v>Mayo</v>
      </c>
      <c r="M851" s="22" t="str">
        <f t="shared" si="82"/>
        <v>2020</v>
      </c>
      <c r="N851" s="22" t="str">
        <f t="shared" si="83"/>
        <v>Mayo de 2020</v>
      </c>
    </row>
    <row r="852" spans="1:14" x14ac:dyDescent="0.3">
      <c r="A852" s="1" t="s">
        <v>1983</v>
      </c>
      <c r="B852" s="1" t="str">
        <f t="shared" si="78"/>
        <v>Mayo 5 de 2020</v>
      </c>
      <c r="C852" s="1" t="s">
        <v>5265</v>
      </c>
      <c r="D852" s="2">
        <v>158.63999999999999</v>
      </c>
      <c r="E852" s="1" t="s">
        <v>5266</v>
      </c>
      <c r="F852" s="3">
        <v>2.0455422616750147</v>
      </c>
      <c r="G852" s="1" t="s">
        <v>430</v>
      </c>
      <c r="H852" s="10">
        <f t="shared" si="79"/>
        <v>3.1727999999999996</v>
      </c>
      <c r="I852" s="8">
        <f>VLOOKUP(B852,'TRM2'!C:D,2,0)</f>
        <v>3990.1</v>
      </c>
      <c r="J852" s="10">
        <f t="shared" si="80"/>
        <v>12659.789279999999</v>
      </c>
      <c r="K852" t="e">
        <f>VLOOKUP(A852,'Cacao Nacional'!B:D,3,0)</f>
        <v>#N/A</v>
      </c>
      <c r="L852" s="22" t="str">
        <f t="shared" si="81"/>
        <v>Mayo</v>
      </c>
      <c r="M852" s="22" t="str">
        <f t="shared" si="82"/>
        <v>2020</v>
      </c>
      <c r="N852" s="22" t="str">
        <f t="shared" si="83"/>
        <v>Mayo de 2020</v>
      </c>
    </row>
    <row r="853" spans="1:14" x14ac:dyDescent="0.3">
      <c r="A853" s="1" t="s">
        <v>1984</v>
      </c>
      <c r="B853" s="1" t="str">
        <f t="shared" si="78"/>
        <v>Mayo 6 de 2020</v>
      </c>
      <c r="C853" s="1" t="s">
        <v>5265</v>
      </c>
      <c r="D853" s="2">
        <v>158.61000000000001</v>
      </c>
      <c r="E853" s="1" t="s">
        <v>5266</v>
      </c>
      <c r="F853" s="3">
        <v>-1.8910741301041804E-2</v>
      </c>
      <c r="G853" s="1" t="s">
        <v>430</v>
      </c>
      <c r="H853" s="10">
        <f t="shared" si="79"/>
        <v>3.1722000000000001</v>
      </c>
      <c r="I853" s="8">
        <f>VLOOKUP(B853,'TRM2'!C:D,2,0)</f>
        <v>3926.07</v>
      </c>
      <c r="J853" s="10">
        <f t="shared" si="80"/>
        <v>12454.279254000001</v>
      </c>
      <c r="K853" t="e">
        <f>VLOOKUP(A853,'Cacao Nacional'!B:D,3,0)</f>
        <v>#N/A</v>
      </c>
      <c r="L853" s="22" t="str">
        <f t="shared" si="81"/>
        <v>Mayo</v>
      </c>
      <c r="M853" s="22" t="str">
        <f t="shared" si="82"/>
        <v>2020</v>
      </c>
      <c r="N853" s="22" t="str">
        <f t="shared" si="83"/>
        <v>Mayo de 2020</v>
      </c>
    </row>
    <row r="854" spans="1:14" x14ac:dyDescent="0.3">
      <c r="A854" s="1" t="s">
        <v>1985</v>
      </c>
      <c r="B854" s="1" t="str">
        <f t="shared" si="78"/>
        <v>Mayo 7 de 2020</v>
      </c>
      <c r="C854" s="1" t="s">
        <v>5265</v>
      </c>
      <c r="D854" s="2">
        <v>157.13999999999999</v>
      </c>
      <c r="E854" s="1" t="s">
        <v>5266</v>
      </c>
      <c r="F854" s="3">
        <v>-0.92680158880274077</v>
      </c>
      <c r="G854" s="1" t="s">
        <v>430</v>
      </c>
      <c r="H854" s="10">
        <f t="shared" si="79"/>
        <v>3.1427999999999998</v>
      </c>
      <c r="I854" s="8">
        <f>VLOOKUP(B854,'TRM2'!C:D,2,0)</f>
        <v>3961.66</v>
      </c>
      <c r="J854" s="10">
        <f t="shared" si="80"/>
        <v>12450.705047999998</v>
      </c>
      <c r="K854" t="e">
        <f>VLOOKUP(A854,'Cacao Nacional'!B:D,3,0)</f>
        <v>#N/A</v>
      </c>
      <c r="L854" s="22" t="str">
        <f t="shared" si="81"/>
        <v>Mayo</v>
      </c>
      <c r="M854" s="22" t="str">
        <f t="shared" si="82"/>
        <v>2020</v>
      </c>
      <c r="N854" s="22" t="str">
        <f t="shared" si="83"/>
        <v>Mayo de 2020</v>
      </c>
    </row>
    <row r="855" spans="1:14" x14ac:dyDescent="0.3">
      <c r="A855" s="1" t="s">
        <v>1986</v>
      </c>
      <c r="B855" s="1" t="str">
        <f t="shared" si="78"/>
        <v>Mayo 8 de 2020</v>
      </c>
      <c r="C855" s="1" t="s">
        <v>5265</v>
      </c>
      <c r="D855" s="2">
        <v>159.06</v>
      </c>
      <c r="E855" s="1" t="s">
        <v>5266</v>
      </c>
      <c r="F855" s="3">
        <v>1.2218403970981393</v>
      </c>
      <c r="G855" s="1" t="s">
        <v>430</v>
      </c>
      <c r="H855" s="10">
        <f t="shared" si="79"/>
        <v>3.1812</v>
      </c>
      <c r="I855" s="8">
        <f>VLOOKUP(B855,'TRM2'!C:D,2,0)</f>
        <v>3924.54</v>
      </c>
      <c r="J855" s="10">
        <f t="shared" si="80"/>
        <v>12484.746648</v>
      </c>
      <c r="K855" t="e">
        <f>VLOOKUP(A855,'Cacao Nacional'!B:D,3,0)</f>
        <v>#N/A</v>
      </c>
      <c r="L855" s="22" t="str">
        <f t="shared" si="81"/>
        <v>Mayo</v>
      </c>
      <c r="M855" s="22" t="str">
        <f t="shared" si="82"/>
        <v>2020</v>
      </c>
      <c r="N855" s="22" t="str">
        <f t="shared" si="83"/>
        <v>Mayo de 2020</v>
      </c>
    </row>
    <row r="856" spans="1:14" x14ac:dyDescent="0.3">
      <c r="A856" s="1" t="s">
        <v>327</v>
      </c>
      <c r="B856" s="1" t="str">
        <f t="shared" si="78"/>
        <v>Mayo 11 de 2020</v>
      </c>
      <c r="C856" s="1" t="s">
        <v>5265</v>
      </c>
      <c r="D856" s="2">
        <v>158.91</v>
      </c>
      <c r="E856" s="1" t="s">
        <v>5266</v>
      </c>
      <c r="F856" s="3">
        <v>-9.4304036212753475E-2</v>
      </c>
      <c r="G856" s="1" t="s">
        <v>430</v>
      </c>
      <c r="H856" s="10">
        <f t="shared" si="79"/>
        <v>3.1781999999999999</v>
      </c>
      <c r="I856" s="8">
        <f>VLOOKUP(B856,'TRM2'!C:D,2,0)</f>
        <v>3882.27</v>
      </c>
      <c r="J856" s="10">
        <f t="shared" si="80"/>
        <v>12338.630514</v>
      </c>
      <c r="K856">
        <f>VLOOKUP(A856,'Cacao Nacional'!B:D,3,0)</f>
        <v>8524</v>
      </c>
      <c r="L856" s="22" t="str">
        <f t="shared" si="81"/>
        <v>Mayo</v>
      </c>
      <c r="M856" s="22" t="str">
        <f t="shared" si="82"/>
        <v>2020</v>
      </c>
      <c r="N856" s="22" t="str">
        <f t="shared" si="83"/>
        <v>Mayo de 2020</v>
      </c>
    </row>
    <row r="857" spans="1:14" x14ac:dyDescent="0.3">
      <c r="A857" s="1" t="s">
        <v>1987</v>
      </c>
      <c r="B857" s="1" t="str">
        <f t="shared" si="78"/>
        <v>Mayo 12 de 2020</v>
      </c>
      <c r="C857" s="1" t="s">
        <v>5265</v>
      </c>
      <c r="D857" s="2">
        <v>155.53</v>
      </c>
      <c r="E857" s="1" t="s">
        <v>5266</v>
      </c>
      <c r="F857" s="3">
        <v>-2.1269901201938177</v>
      </c>
      <c r="G857" s="1" t="s">
        <v>430</v>
      </c>
      <c r="H857" s="10">
        <f t="shared" si="79"/>
        <v>3.1105999999999998</v>
      </c>
      <c r="I857" s="8">
        <f>VLOOKUP(B857,'TRM2'!C:D,2,0)</f>
        <v>3901.34</v>
      </c>
      <c r="J857" s="10">
        <f t="shared" si="80"/>
        <v>12135.508204</v>
      </c>
      <c r="K857" t="e">
        <f>VLOOKUP(A857,'Cacao Nacional'!B:D,3,0)</f>
        <v>#N/A</v>
      </c>
      <c r="L857" s="22" t="str">
        <f t="shared" si="81"/>
        <v>Mayo</v>
      </c>
      <c r="M857" s="22" t="str">
        <f t="shared" si="82"/>
        <v>2020</v>
      </c>
      <c r="N857" s="22" t="str">
        <f t="shared" si="83"/>
        <v>Mayo de 2020</v>
      </c>
    </row>
    <row r="858" spans="1:14" x14ac:dyDescent="0.3">
      <c r="A858" s="1" t="s">
        <v>1988</v>
      </c>
      <c r="B858" s="1" t="str">
        <f t="shared" si="78"/>
        <v>Mayo 13 de 2020</v>
      </c>
      <c r="C858" s="1" t="s">
        <v>5265</v>
      </c>
      <c r="D858" s="2">
        <v>153.22999999999999</v>
      </c>
      <c r="E858" s="1" t="s">
        <v>5266</v>
      </c>
      <c r="F858" s="3">
        <v>-1.4788143766475994</v>
      </c>
      <c r="G858" s="1" t="s">
        <v>430</v>
      </c>
      <c r="H858" s="10">
        <f t="shared" si="79"/>
        <v>3.0646</v>
      </c>
      <c r="I858" s="8">
        <f>VLOOKUP(B858,'TRM2'!C:D,2,0)</f>
        <v>3880.48</v>
      </c>
      <c r="J858" s="10">
        <f t="shared" si="80"/>
        <v>11892.119008</v>
      </c>
      <c r="K858" t="e">
        <f>VLOOKUP(A858,'Cacao Nacional'!B:D,3,0)</f>
        <v>#N/A</v>
      </c>
      <c r="L858" s="22" t="str">
        <f t="shared" si="81"/>
        <v>Mayo</v>
      </c>
      <c r="M858" s="22" t="str">
        <f t="shared" si="82"/>
        <v>2020</v>
      </c>
      <c r="N858" s="22" t="str">
        <f t="shared" si="83"/>
        <v>Mayo de 2020</v>
      </c>
    </row>
    <row r="859" spans="1:14" x14ac:dyDescent="0.3">
      <c r="A859" s="1" t="s">
        <v>1989</v>
      </c>
      <c r="B859" s="1" t="str">
        <f t="shared" si="78"/>
        <v>Mayo 14 de 2020</v>
      </c>
      <c r="C859" s="1" t="s">
        <v>5265</v>
      </c>
      <c r="D859" s="2">
        <v>154.9</v>
      </c>
      <c r="E859" s="1" t="s">
        <v>5266</v>
      </c>
      <c r="F859" s="3">
        <v>1.0898649089603969</v>
      </c>
      <c r="G859" s="1" t="s">
        <v>430</v>
      </c>
      <c r="H859" s="10">
        <f t="shared" si="79"/>
        <v>3.0980000000000003</v>
      </c>
      <c r="I859" s="8">
        <f>VLOOKUP(B859,'TRM2'!C:D,2,0)</f>
        <v>3901.3</v>
      </c>
      <c r="J859" s="10">
        <f t="shared" si="80"/>
        <v>12086.227400000002</v>
      </c>
      <c r="K859" t="e">
        <f>VLOOKUP(A859,'Cacao Nacional'!B:D,3,0)</f>
        <v>#N/A</v>
      </c>
      <c r="L859" s="22" t="str">
        <f t="shared" si="81"/>
        <v>Mayo</v>
      </c>
      <c r="M859" s="22" t="str">
        <f t="shared" si="82"/>
        <v>2020</v>
      </c>
      <c r="N859" s="22" t="str">
        <f t="shared" si="83"/>
        <v>Mayo de 2020</v>
      </c>
    </row>
    <row r="860" spans="1:14" x14ac:dyDescent="0.3">
      <c r="A860" s="1" t="s">
        <v>1990</v>
      </c>
      <c r="B860" s="1" t="str">
        <f t="shared" si="78"/>
        <v>Mayo 15 de 2020</v>
      </c>
      <c r="C860" s="1" t="s">
        <v>5265</v>
      </c>
      <c r="D860" s="2">
        <v>154.97</v>
      </c>
      <c r="E860" s="1" t="s">
        <v>5266</v>
      </c>
      <c r="F860" s="3">
        <v>4.5190445448672165E-2</v>
      </c>
      <c r="G860" s="1" t="s">
        <v>430</v>
      </c>
      <c r="H860" s="10">
        <f t="shared" si="79"/>
        <v>3.0994000000000002</v>
      </c>
      <c r="I860" s="8">
        <f>VLOOKUP(B860,'TRM2'!C:D,2,0)</f>
        <v>3947.79</v>
      </c>
      <c r="J860" s="10">
        <f t="shared" si="80"/>
        <v>12235.780326</v>
      </c>
      <c r="K860" t="e">
        <f>VLOOKUP(A860,'Cacao Nacional'!B:D,3,0)</f>
        <v>#N/A</v>
      </c>
      <c r="L860" s="22" t="str">
        <f t="shared" si="81"/>
        <v>Mayo</v>
      </c>
      <c r="M860" s="22" t="str">
        <f t="shared" si="82"/>
        <v>2020</v>
      </c>
      <c r="N860" s="22" t="str">
        <f t="shared" si="83"/>
        <v>Mayo de 2020</v>
      </c>
    </row>
    <row r="861" spans="1:14" x14ac:dyDescent="0.3">
      <c r="A861" s="1" t="s">
        <v>328</v>
      </c>
      <c r="B861" s="1" t="str">
        <f t="shared" si="78"/>
        <v>Mayo 18 de 2020</v>
      </c>
      <c r="C861" s="1" t="s">
        <v>5265</v>
      </c>
      <c r="D861" s="2">
        <v>156.01</v>
      </c>
      <c r="E861" s="1" t="s">
        <v>5266</v>
      </c>
      <c r="F861" s="3">
        <v>0.67109763179969806</v>
      </c>
      <c r="G861" s="1" t="s">
        <v>430</v>
      </c>
      <c r="H861" s="10">
        <f t="shared" si="79"/>
        <v>3.1201999999999996</v>
      </c>
      <c r="I861" s="8">
        <f>VLOOKUP(B861,'TRM2'!C:D,2,0)</f>
        <v>3926.06</v>
      </c>
      <c r="J861" s="10">
        <f t="shared" si="80"/>
        <v>12250.092411999998</v>
      </c>
      <c r="K861">
        <f>VLOOKUP(A861,'Cacao Nacional'!B:D,3,0)</f>
        <v>8601</v>
      </c>
      <c r="L861" s="22" t="str">
        <f t="shared" si="81"/>
        <v>Mayo</v>
      </c>
      <c r="M861" s="22" t="str">
        <f t="shared" si="82"/>
        <v>2020</v>
      </c>
      <c r="N861" s="22" t="str">
        <f t="shared" si="83"/>
        <v>Mayo de 2020</v>
      </c>
    </row>
    <row r="862" spans="1:14" x14ac:dyDescent="0.3">
      <c r="A862" s="1" t="s">
        <v>1991</v>
      </c>
      <c r="B862" s="1" t="str">
        <f t="shared" si="78"/>
        <v>Mayo 19 de 2020</v>
      </c>
      <c r="C862" s="1" t="s">
        <v>5265</v>
      </c>
      <c r="D862" s="2">
        <v>156.43</v>
      </c>
      <c r="E862" s="1" t="s">
        <v>5266</v>
      </c>
      <c r="F862" s="3">
        <v>0.26921351195437215</v>
      </c>
      <c r="G862" s="1" t="s">
        <v>430</v>
      </c>
      <c r="H862" s="10">
        <f t="shared" si="79"/>
        <v>3.1286</v>
      </c>
      <c r="I862" s="8">
        <f>VLOOKUP(B862,'TRM2'!C:D,2,0)</f>
        <v>3851.07</v>
      </c>
      <c r="J862" s="10">
        <f t="shared" si="80"/>
        <v>12048.457602</v>
      </c>
      <c r="K862" t="e">
        <f>VLOOKUP(A862,'Cacao Nacional'!B:D,3,0)</f>
        <v>#N/A</v>
      </c>
      <c r="L862" s="22" t="str">
        <f t="shared" si="81"/>
        <v>Mayo</v>
      </c>
      <c r="M862" s="22" t="str">
        <f t="shared" si="82"/>
        <v>2020</v>
      </c>
      <c r="N862" s="22" t="str">
        <f t="shared" si="83"/>
        <v>Mayo de 2020</v>
      </c>
    </row>
    <row r="863" spans="1:14" x14ac:dyDescent="0.3">
      <c r="A863" s="1" t="s">
        <v>1992</v>
      </c>
      <c r="B863" s="1" t="str">
        <f t="shared" si="78"/>
        <v>Mayo 20 de 2020</v>
      </c>
      <c r="C863" s="1" t="s">
        <v>5265</v>
      </c>
      <c r="D863" s="2">
        <v>155.07</v>
      </c>
      <c r="E863" s="1" t="s">
        <v>5266</v>
      </c>
      <c r="F863" s="3">
        <v>-0.86939845298217322</v>
      </c>
      <c r="G863" s="1" t="s">
        <v>430</v>
      </c>
      <c r="H863" s="10">
        <f t="shared" si="79"/>
        <v>3.1013999999999999</v>
      </c>
      <c r="I863" s="8">
        <f>VLOOKUP(B863,'TRM2'!C:D,2,0)</f>
        <v>3824.3</v>
      </c>
      <c r="J863" s="10">
        <f t="shared" si="80"/>
        <v>11860.684020000001</v>
      </c>
      <c r="K863" t="e">
        <f>VLOOKUP(A863,'Cacao Nacional'!B:D,3,0)</f>
        <v>#N/A</v>
      </c>
      <c r="L863" s="22" t="str">
        <f t="shared" si="81"/>
        <v>Mayo</v>
      </c>
      <c r="M863" s="22" t="str">
        <f t="shared" si="82"/>
        <v>2020</v>
      </c>
      <c r="N863" s="22" t="str">
        <f t="shared" si="83"/>
        <v>Mayo de 2020</v>
      </c>
    </row>
    <row r="864" spans="1:14" x14ac:dyDescent="0.3">
      <c r="A864" s="1" t="s">
        <v>1993</v>
      </c>
      <c r="B864" s="1" t="str">
        <f t="shared" si="78"/>
        <v>Mayo 21 de 2020</v>
      </c>
      <c r="C864" s="1" t="s">
        <v>5265</v>
      </c>
      <c r="D864" s="2">
        <v>154.19</v>
      </c>
      <c r="E864" s="1" t="s">
        <v>5266</v>
      </c>
      <c r="F864" s="3">
        <v>-0.56748565164119136</v>
      </c>
      <c r="G864" s="1" t="s">
        <v>430</v>
      </c>
      <c r="H864" s="10">
        <f t="shared" si="79"/>
        <v>3.0838000000000001</v>
      </c>
      <c r="I864" s="8">
        <f>VLOOKUP(B864,'TRM2'!C:D,2,0)</f>
        <v>3804.12</v>
      </c>
      <c r="J864" s="10">
        <f t="shared" si="80"/>
        <v>11731.145256</v>
      </c>
      <c r="K864" t="e">
        <f>VLOOKUP(A864,'Cacao Nacional'!B:D,3,0)</f>
        <v>#N/A</v>
      </c>
      <c r="L864" s="22" t="str">
        <f t="shared" si="81"/>
        <v>Mayo</v>
      </c>
      <c r="M864" s="22" t="str">
        <f t="shared" si="82"/>
        <v>2020</v>
      </c>
      <c r="N864" s="22" t="str">
        <f t="shared" si="83"/>
        <v>Mayo de 2020</v>
      </c>
    </row>
    <row r="865" spans="1:14" x14ac:dyDescent="0.3">
      <c r="A865" s="1" t="s">
        <v>1994</v>
      </c>
      <c r="B865" s="1" t="str">
        <f t="shared" si="78"/>
        <v>Mayo 22 de 2020</v>
      </c>
      <c r="C865" s="1" t="s">
        <v>5265</v>
      </c>
      <c r="D865" s="2">
        <v>154.06</v>
      </c>
      <c r="E865" s="1" t="s">
        <v>5266</v>
      </c>
      <c r="F865" s="3">
        <v>-8.4311563655227614E-2</v>
      </c>
      <c r="G865" s="1" t="s">
        <v>430</v>
      </c>
      <c r="H865" s="10">
        <f t="shared" si="79"/>
        <v>3.0811999999999999</v>
      </c>
      <c r="I865" s="8">
        <f>VLOOKUP(B865,'TRM2'!C:D,2,0)</f>
        <v>3774.25</v>
      </c>
      <c r="J865" s="10">
        <f t="shared" si="80"/>
        <v>11629.2191</v>
      </c>
      <c r="K865" t="e">
        <f>VLOOKUP(A865,'Cacao Nacional'!B:D,3,0)</f>
        <v>#N/A</v>
      </c>
      <c r="L865" s="22" t="str">
        <f t="shared" si="81"/>
        <v>Mayo</v>
      </c>
      <c r="M865" s="22" t="str">
        <f t="shared" si="82"/>
        <v>2020</v>
      </c>
      <c r="N865" s="22" t="str">
        <f t="shared" si="83"/>
        <v>Mayo de 2020</v>
      </c>
    </row>
    <row r="866" spans="1:14" x14ac:dyDescent="0.3">
      <c r="A866" s="1" t="s">
        <v>329</v>
      </c>
      <c r="B866" s="1" t="str">
        <f t="shared" si="78"/>
        <v>Mayo 25 de 2020</v>
      </c>
      <c r="C866" s="1" t="s">
        <v>5265</v>
      </c>
      <c r="D866" s="2">
        <v>153.82</v>
      </c>
      <c r="E866" s="1" t="s">
        <v>5266</v>
      </c>
      <c r="F866" s="3">
        <v>-0.15578346098923088</v>
      </c>
      <c r="G866" s="1" t="s">
        <v>430</v>
      </c>
      <c r="H866" s="10">
        <f t="shared" si="79"/>
        <v>3.0764</v>
      </c>
      <c r="I866" s="8">
        <f>VLOOKUP(B866,'TRM2'!C:D,2,0)</f>
        <v>3782.66</v>
      </c>
      <c r="J866" s="10">
        <f t="shared" si="80"/>
        <v>11636.975224</v>
      </c>
      <c r="K866">
        <f>VLOOKUP(A866,'Cacao Nacional'!B:D,3,0)</f>
        <v>8349.2000000000007</v>
      </c>
      <c r="L866" s="22" t="str">
        <f t="shared" si="81"/>
        <v>Mayo</v>
      </c>
      <c r="M866" s="22" t="str">
        <f t="shared" si="82"/>
        <v>2020</v>
      </c>
      <c r="N866" s="22" t="str">
        <f t="shared" si="83"/>
        <v>Mayo de 2020</v>
      </c>
    </row>
    <row r="867" spans="1:14" x14ac:dyDescent="0.3">
      <c r="A867" s="1" t="s">
        <v>1995</v>
      </c>
      <c r="B867" s="1" t="str">
        <f t="shared" si="78"/>
        <v>Mayo 26 de 2020</v>
      </c>
      <c r="C867" s="1" t="s">
        <v>5265</v>
      </c>
      <c r="D867" s="2">
        <v>155.09</v>
      </c>
      <c r="E867" s="1" t="s">
        <v>5266</v>
      </c>
      <c r="F867" s="3">
        <v>0.82564035886101306</v>
      </c>
      <c r="G867" s="1" t="s">
        <v>430</v>
      </c>
      <c r="H867" s="10">
        <f t="shared" si="79"/>
        <v>3.1017999999999999</v>
      </c>
      <c r="I867" s="8">
        <f>VLOOKUP(B867,'TRM2'!C:D,2,0)</f>
        <v>3782.66</v>
      </c>
      <c r="J867" s="10">
        <f t="shared" si="80"/>
        <v>11733.054787999999</v>
      </c>
      <c r="K867" t="e">
        <f>VLOOKUP(A867,'Cacao Nacional'!B:D,3,0)</f>
        <v>#N/A</v>
      </c>
      <c r="L867" s="22" t="str">
        <f t="shared" si="81"/>
        <v>Mayo</v>
      </c>
      <c r="M867" s="22" t="str">
        <f t="shared" si="82"/>
        <v>2020</v>
      </c>
      <c r="N867" s="22" t="str">
        <f t="shared" si="83"/>
        <v>Mayo de 2020</v>
      </c>
    </row>
    <row r="868" spans="1:14" x14ac:dyDescent="0.3">
      <c r="A868" s="1" t="s">
        <v>1996</v>
      </c>
      <c r="B868" s="1" t="str">
        <f t="shared" si="78"/>
        <v>Mayo 27 de 2020</v>
      </c>
      <c r="C868" s="1" t="s">
        <v>5265</v>
      </c>
      <c r="D868" s="2">
        <v>152.63</v>
      </c>
      <c r="E868" s="1" t="s">
        <v>5266</v>
      </c>
      <c r="F868" s="3">
        <v>-1.5861757689083809</v>
      </c>
      <c r="G868" s="1" t="s">
        <v>430</v>
      </c>
      <c r="H868" s="10">
        <f t="shared" si="79"/>
        <v>3.0526</v>
      </c>
      <c r="I868" s="8">
        <f>VLOOKUP(B868,'TRM2'!C:D,2,0)</f>
        <v>3725.56</v>
      </c>
      <c r="J868" s="10">
        <f t="shared" si="80"/>
        <v>11372.644456</v>
      </c>
      <c r="K868" t="e">
        <f>VLOOKUP(A868,'Cacao Nacional'!B:D,3,0)</f>
        <v>#N/A</v>
      </c>
      <c r="L868" s="22" t="str">
        <f t="shared" si="81"/>
        <v>Mayo</v>
      </c>
      <c r="M868" s="22" t="str">
        <f t="shared" si="82"/>
        <v>2020</v>
      </c>
      <c r="N868" s="22" t="str">
        <f t="shared" si="83"/>
        <v>Mayo de 2020</v>
      </c>
    </row>
    <row r="869" spans="1:14" x14ac:dyDescent="0.3">
      <c r="A869" s="1" t="s">
        <v>1997</v>
      </c>
      <c r="B869" s="1" t="str">
        <f t="shared" si="78"/>
        <v>Mayo 28 de 2020</v>
      </c>
      <c r="C869" s="1" t="s">
        <v>5265</v>
      </c>
      <c r="D869" s="2">
        <v>149.22999999999999</v>
      </c>
      <c r="E869" s="1" t="s">
        <v>5266</v>
      </c>
      <c r="F869" s="3">
        <v>-2.2276092511301879</v>
      </c>
      <c r="G869" s="1" t="s">
        <v>430</v>
      </c>
      <c r="H869" s="10">
        <f t="shared" si="79"/>
        <v>2.9845999999999999</v>
      </c>
      <c r="I869" s="8">
        <f>VLOOKUP(B869,'TRM2'!C:D,2,0)</f>
        <v>3743.79</v>
      </c>
      <c r="J869" s="10">
        <f t="shared" si="80"/>
        <v>11173.715634</v>
      </c>
      <c r="K869" t="e">
        <f>VLOOKUP(A869,'Cacao Nacional'!B:D,3,0)</f>
        <v>#N/A</v>
      </c>
      <c r="L869" s="22" t="str">
        <f t="shared" si="81"/>
        <v>Mayo</v>
      </c>
      <c r="M869" s="22" t="str">
        <f t="shared" si="82"/>
        <v>2020</v>
      </c>
      <c r="N869" s="22" t="str">
        <f t="shared" si="83"/>
        <v>Mayo de 2020</v>
      </c>
    </row>
    <row r="870" spans="1:14" x14ac:dyDescent="0.3">
      <c r="A870" s="1" t="s">
        <v>1998</v>
      </c>
      <c r="B870" s="1" t="str">
        <f t="shared" si="78"/>
        <v>Mayo 29 de 2020</v>
      </c>
      <c r="C870" s="1" t="s">
        <v>5265</v>
      </c>
      <c r="D870" s="2">
        <v>146.57</v>
      </c>
      <c r="E870" s="1" t="s">
        <v>5266</v>
      </c>
      <c r="F870" s="3">
        <v>-1.7824834148629609</v>
      </c>
      <c r="G870" s="1" t="s">
        <v>430</v>
      </c>
      <c r="H870" s="10">
        <f t="shared" si="79"/>
        <v>2.9314</v>
      </c>
      <c r="I870" s="8">
        <f>VLOOKUP(B870,'TRM2'!C:D,2,0)</f>
        <v>3723.42</v>
      </c>
      <c r="J870" s="10">
        <f t="shared" si="80"/>
        <v>10914.833388000001</v>
      </c>
      <c r="K870" t="e">
        <f>VLOOKUP(A870,'Cacao Nacional'!B:D,3,0)</f>
        <v>#N/A</v>
      </c>
      <c r="L870" s="22" t="str">
        <f t="shared" si="81"/>
        <v>Mayo</v>
      </c>
      <c r="M870" s="22" t="str">
        <f t="shared" si="82"/>
        <v>2020</v>
      </c>
      <c r="N870" s="22" t="str">
        <f t="shared" si="83"/>
        <v>Mayo de 2020</v>
      </c>
    </row>
    <row r="871" spans="1:14" x14ac:dyDescent="0.3">
      <c r="A871" s="1" t="s">
        <v>330</v>
      </c>
      <c r="B871" s="1" t="str">
        <f t="shared" si="78"/>
        <v>Junio 1 de 2020</v>
      </c>
      <c r="C871" s="1" t="s">
        <v>5265</v>
      </c>
      <c r="D871" s="2">
        <v>148.38999999999999</v>
      </c>
      <c r="E871" s="1" t="s">
        <v>5266</v>
      </c>
      <c r="F871" s="3">
        <v>1.2417275022173659</v>
      </c>
      <c r="G871" s="1" t="s">
        <v>430</v>
      </c>
      <c r="H871" s="10">
        <f t="shared" si="79"/>
        <v>2.9677999999999995</v>
      </c>
      <c r="I871" s="8">
        <f>VLOOKUP(B871,'TRM2'!C:D,2,0)</f>
        <v>3718.82</v>
      </c>
      <c r="J871" s="10">
        <f t="shared" si="80"/>
        <v>11036.713995999999</v>
      </c>
      <c r="K871">
        <f>VLOOKUP(A871,'Cacao Nacional'!B:D,3,0)</f>
        <v>8128.2</v>
      </c>
      <c r="L871" s="22" t="str">
        <f t="shared" si="81"/>
        <v>Junio</v>
      </c>
      <c r="M871" s="22" t="str">
        <f t="shared" si="82"/>
        <v>2020</v>
      </c>
      <c r="N871" s="22" t="str">
        <f t="shared" si="83"/>
        <v>Junio de 2020</v>
      </c>
    </row>
    <row r="872" spans="1:14" x14ac:dyDescent="0.3">
      <c r="A872" s="1" t="s">
        <v>1999</v>
      </c>
      <c r="B872" s="1" t="str">
        <f t="shared" si="78"/>
        <v>Junio 2 de 2020</v>
      </c>
      <c r="C872" s="1" t="s">
        <v>5265</v>
      </c>
      <c r="D872" s="2">
        <v>148.32</v>
      </c>
      <c r="E872" s="1" t="s">
        <v>5266</v>
      </c>
      <c r="F872" s="3">
        <v>-4.7172990093667488E-2</v>
      </c>
      <c r="G872" s="1" t="s">
        <v>430</v>
      </c>
      <c r="H872" s="10">
        <f t="shared" si="79"/>
        <v>2.9663999999999997</v>
      </c>
      <c r="I872" s="8">
        <f>VLOOKUP(B872,'TRM2'!C:D,2,0)</f>
        <v>3716.35</v>
      </c>
      <c r="J872" s="10">
        <f t="shared" si="80"/>
        <v>11024.180639999999</v>
      </c>
      <c r="K872" t="e">
        <f>VLOOKUP(A872,'Cacao Nacional'!B:D,3,0)</f>
        <v>#N/A</v>
      </c>
      <c r="L872" s="22" t="str">
        <f t="shared" si="81"/>
        <v>Junio</v>
      </c>
      <c r="M872" s="22" t="str">
        <f t="shared" si="82"/>
        <v>2020</v>
      </c>
      <c r="N872" s="22" t="str">
        <f t="shared" si="83"/>
        <v>Junio de 2020</v>
      </c>
    </row>
    <row r="873" spans="1:14" x14ac:dyDescent="0.3">
      <c r="A873" s="1" t="s">
        <v>2000</v>
      </c>
      <c r="B873" s="1" t="str">
        <f t="shared" si="78"/>
        <v>Junio 3 de 2020</v>
      </c>
      <c r="C873" s="1" t="s">
        <v>5265</v>
      </c>
      <c r="D873" s="2">
        <v>148.36000000000001</v>
      </c>
      <c r="E873" s="1" t="s">
        <v>5266</v>
      </c>
      <c r="F873" s="3">
        <v>2.6968716289118438E-2</v>
      </c>
      <c r="G873" s="1" t="s">
        <v>430</v>
      </c>
      <c r="H873" s="10">
        <f t="shared" si="79"/>
        <v>2.9672000000000001</v>
      </c>
      <c r="I873" s="8">
        <f>VLOOKUP(B873,'TRM2'!C:D,2,0)</f>
        <v>3651.42</v>
      </c>
      <c r="J873" s="10">
        <f t="shared" si="80"/>
        <v>10834.493424</v>
      </c>
      <c r="K873" t="e">
        <f>VLOOKUP(A873,'Cacao Nacional'!B:D,3,0)</f>
        <v>#N/A</v>
      </c>
      <c r="L873" s="22" t="str">
        <f t="shared" si="81"/>
        <v>Junio</v>
      </c>
      <c r="M873" s="22" t="str">
        <f t="shared" si="82"/>
        <v>2020</v>
      </c>
      <c r="N873" s="22" t="str">
        <f t="shared" si="83"/>
        <v>Junio de 2020</v>
      </c>
    </row>
    <row r="874" spans="1:14" x14ac:dyDescent="0.3">
      <c r="A874" s="1" t="s">
        <v>2001</v>
      </c>
      <c r="B874" s="1" t="str">
        <f t="shared" si="78"/>
        <v>Junio 4 de 2020</v>
      </c>
      <c r="C874" s="1" t="s">
        <v>5265</v>
      </c>
      <c r="D874" s="2">
        <v>147.69</v>
      </c>
      <c r="E874" s="1" t="s">
        <v>5266</v>
      </c>
      <c r="F874" s="3">
        <v>-0.45160420598545148</v>
      </c>
      <c r="G874" s="1" t="s">
        <v>430</v>
      </c>
      <c r="H874" s="10">
        <f t="shared" si="79"/>
        <v>2.9537999999999998</v>
      </c>
      <c r="I874" s="8">
        <f>VLOOKUP(B874,'TRM2'!C:D,2,0)</f>
        <v>3588.89</v>
      </c>
      <c r="J874" s="10">
        <f t="shared" si="80"/>
        <v>10600.863281999998</v>
      </c>
      <c r="K874" t="e">
        <f>VLOOKUP(A874,'Cacao Nacional'!B:D,3,0)</f>
        <v>#N/A</v>
      </c>
      <c r="L874" s="22" t="str">
        <f t="shared" si="81"/>
        <v>Junio</v>
      </c>
      <c r="M874" s="22" t="str">
        <f t="shared" si="82"/>
        <v>2020</v>
      </c>
      <c r="N874" s="22" t="str">
        <f t="shared" si="83"/>
        <v>Junio de 2020</v>
      </c>
    </row>
    <row r="875" spans="1:14" x14ac:dyDescent="0.3">
      <c r="A875" s="1" t="s">
        <v>2002</v>
      </c>
      <c r="B875" s="1" t="str">
        <f t="shared" si="78"/>
        <v>Junio 5 de 2020</v>
      </c>
      <c r="C875" s="1" t="s">
        <v>5265</v>
      </c>
      <c r="D875" s="2">
        <v>148.54</v>
      </c>
      <c r="E875" s="1" t="s">
        <v>5266</v>
      </c>
      <c r="F875" s="3">
        <v>0.57552982598686053</v>
      </c>
      <c r="G875" s="1" t="s">
        <v>430</v>
      </c>
      <c r="H875" s="10">
        <f t="shared" si="79"/>
        <v>2.9707999999999997</v>
      </c>
      <c r="I875" s="8">
        <f>VLOOKUP(B875,'TRM2'!C:D,2,0)</f>
        <v>3597.47</v>
      </c>
      <c r="J875" s="10">
        <f t="shared" si="80"/>
        <v>10687.363875999998</v>
      </c>
      <c r="K875" t="e">
        <f>VLOOKUP(A875,'Cacao Nacional'!B:D,3,0)</f>
        <v>#N/A</v>
      </c>
      <c r="L875" s="22" t="str">
        <f t="shared" si="81"/>
        <v>Junio</v>
      </c>
      <c r="M875" s="22" t="str">
        <f t="shared" si="82"/>
        <v>2020</v>
      </c>
      <c r="N875" s="22" t="str">
        <f t="shared" si="83"/>
        <v>Junio de 2020</v>
      </c>
    </row>
    <row r="876" spans="1:14" x14ac:dyDescent="0.3">
      <c r="A876" s="1" t="s">
        <v>331</v>
      </c>
      <c r="B876" s="1" t="str">
        <f t="shared" si="78"/>
        <v>Junio 8 de 2020</v>
      </c>
      <c r="C876" s="1" t="s">
        <v>5265</v>
      </c>
      <c r="D876" s="2">
        <v>148.53</v>
      </c>
      <c r="E876" s="1" t="s">
        <v>5266</v>
      </c>
      <c r="F876" s="3">
        <v>-6.7321933485868495E-3</v>
      </c>
      <c r="G876" s="1" t="s">
        <v>430</v>
      </c>
      <c r="H876" s="10">
        <f t="shared" si="79"/>
        <v>2.9706000000000001</v>
      </c>
      <c r="I876" s="8">
        <f>VLOOKUP(B876,'TRM2'!C:D,2,0)</f>
        <v>3565.06</v>
      </c>
      <c r="J876" s="10">
        <f t="shared" si="80"/>
        <v>10590.367236</v>
      </c>
      <c r="K876">
        <f>VLOOKUP(A876,'Cacao Nacional'!B:D,3,0)</f>
        <v>7918.2</v>
      </c>
      <c r="L876" s="22" t="str">
        <f t="shared" si="81"/>
        <v>Junio</v>
      </c>
      <c r="M876" s="22" t="str">
        <f t="shared" si="82"/>
        <v>2020</v>
      </c>
      <c r="N876" s="22" t="str">
        <f t="shared" si="83"/>
        <v>Junio de 2020</v>
      </c>
    </row>
    <row r="877" spans="1:14" x14ac:dyDescent="0.3">
      <c r="A877" s="1" t="s">
        <v>2003</v>
      </c>
      <c r="B877" s="1" t="str">
        <f t="shared" si="78"/>
        <v>Junio 9 de 2020</v>
      </c>
      <c r="C877" s="1" t="s">
        <v>5265</v>
      </c>
      <c r="D877" s="2">
        <v>147.32</v>
      </c>
      <c r="E877" s="1" t="s">
        <v>5266</v>
      </c>
      <c r="F877" s="3">
        <v>-0.81465023900895972</v>
      </c>
      <c r="G877" s="1" t="s">
        <v>430</v>
      </c>
      <c r="H877" s="10">
        <f t="shared" si="79"/>
        <v>2.9463999999999997</v>
      </c>
      <c r="I877" s="8">
        <f>VLOOKUP(B877,'TRM2'!C:D,2,0)</f>
        <v>3599</v>
      </c>
      <c r="J877" s="10">
        <f t="shared" si="80"/>
        <v>10604.093599999998</v>
      </c>
      <c r="K877" t="e">
        <f>VLOOKUP(A877,'Cacao Nacional'!B:D,3,0)</f>
        <v>#N/A</v>
      </c>
      <c r="L877" s="22" t="str">
        <f t="shared" si="81"/>
        <v>Junio</v>
      </c>
      <c r="M877" s="22" t="str">
        <f t="shared" si="82"/>
        <v>2020</v>
      </c>
      <c r="N877" s="22" t="str">
        <f t="shared" si="83"/>
        <v>Junio de 2020</v>
      </c>
    </row>
    <row r="878" spans="1:14" x14ac:dyDescent="0.3">
      <c r="A878" s="1" t="s">
        <v>2004</v>
      </c>
      <c r="B878" s="1" t="str">
        <f t="shared" si="78"/>
        <v>Junio 10 de 2020</v>
      </c>
      <c r="C878" s="1" t="s">
        <v>5265</v>
      </c>
      <c r="D878" s="2">
        <v>146.31</v>
      </c>
      <c r="E878" s="1" t="s">
        <v>5266</v>
      </c>
      <c r="F878" s="3">
        <v>-0.68558240564756379</v>
      </c>
      <c r="G878" s="1" t="s">
        <v>430</v>
      </c>
      <c r="H878" s="10">
        <f t="shared" si="79"/>
        <v>2.9262000000000001</v>
      </c>
      <c r="I878" s="8">
        <f>VLOOKUP(B878,'TRM2'!C:D,2,0)</f>
        <v>3643.02</v>
      </c>
      <c r="J878" s="10">
        <f t="shared" si="80"/>
        <v>10660.205124</v>
      </c>
      <c r="K878" t="e">
        <f>VLOOKUP(A878,'Cacao Nacional'!B:D,3,0)</f>
        <v>#N/A</v>
      </c>
      <c r="L878" s="22" t="str">
        <f t="shared" si="81"/>
        <v>Junio</v>
      </c>
      <c r="M878" s="22" t="str">
        <f t="shared" si="82"/>
        <v>2020</v>
      </c>
      <c r="N878" s="22" t="str">
        <f t="shared" si="83"/>
        <v>Junio de 2020</v>
      </c>
    </row>
    <row r="879" spans="1:14" x14ac:dyDescent="0.3">
      <c r="A879" s="1" t="s">
        <v>2005</v>
      </c>
      <c r="B879" s="1" t="str">
        <f t="shared" si="78"/>
        <v>Junio 11 de 2020</v>
      </c>
      <c r="C879" s="1" t="s">
        <v>5265</v>
      </c>
      <c r="D879" s="2">
        <v>146.13</v>
      </c>
      <c r="E879" s="1" t="s">
        <v>5266</v>
      </c>
      <c r="F879" s="3">
        <v>-0.12302645068690234</v>
      </c>
      <c r="G879" s="1" t="s">
        <v>430</v>
      </c>
      <c r="H879" s="10">
        <f t="shared" si="79"/>
        <v>2.9226000000000001</v>
      </c>
      <c r="I879" s="8">
        <f>VLOOKUP(B879,'TRM2'!C:D,2,0)</f>
        <v>3674.81</v>
      </c>
      <c r="J879" s="10">
        <f t="shared" si="80"/>
        <v>10739.999706000001</v>
      </c>
      <c r="K879" t="e">
        <f>VLOOKUP(A879,'Cacao Nacional'!B:D,3,0)</f>
        <v>#N/A</v>
      </c>
      <c r="L879" s="22" t="str">
        <f t="shared" si="81"/>
        <v>Junio</v>
      </c>
      <c r="M879" s="22" t="str">
        <f t="shared" si="82"/>
        <v>2020</v>
      </c>
      <c r="N879" s="22" t="str">
        <f t="shared" si="83"/>
        <v>Junio de 2020</v>
      </c>
    </row>
    <row r="880" spans="1:14" x14ac:dyDescent="0.3">
      <c r="A880" s="1" t="s">
        <v>2006</v>
      </c>
      <c r="B880" s="1" t="str">
        <f t="shared" si="78"/>
        <v>Junio 12 de 2020</v>
      </c>
      <c r="C880" s="1" t="s">
        <v>5265</v>
      </c>
      <c r="D880" s="2">
        <v>145.59</v>
      </c>
      <c r="E880" s="1" t="s">
        <v>5266</v>
      </c>
      <c r="F880" s="3">
        <v>-0.36953397659617604</v>
      </c>
      <c r="G880" s="1" t="s">
        <v>430</v>
      </c>
      <c r="H880" s="10">
        <f t="shared" si="79"/>
        <v>2.9117999999999999</v>
      </c>
      <c r="I880" s="8">
        <f>VLOOKUP(B880,'TRM2'!C:D,2,0)</f>
        <v>3746.46</v>
      </c>
      <c r="J880" s="10">
        <f t="shared" si="80"/>
        <v>10908.942228</v>
      </c>
      <c r="K880" t="e">
        <f>VLOOKUP(A880,'Cacao Nacional'!B:D,3,0)</f>
        <v>#N/A</v>
      </c>
      <c r="L880" s="22" t="str">
        <f t="shared" si="81"/>
        <v>Junio</v>
      </c>
      <c r="M880" s="22" t="str">
        <f t="shared" si="82"/>
        <v>2020</v>
      </c>
      <c r="N880" s="22" t="str">
        <f t="shared" si="83"/>
        <v>Junio de 2020</v>
      </c>
    </row>
    <row r="881" spans="1:14" x14ac:dyDescent="0.3">
      <c r="A881" s="1" t="s">
        <v>332</v>
      </c>
      <c r="B881" s="1" t="str">
        <f t="shared" si="78"/>
        <v>Junio 15 de 2020</v>
      </c>
      <c r="C881" s="1" t="s">
        <v>5265</v>
      </c>
      <c r="D881" s="2">
        <v>145.32</v>
      </c>
      <c r="E881" s="1" t="s">
        <v>5266</v>
      </c>
      <c r="F881" s="3">
        <v>-0.18545229754791553</v>
      </c>
      <c r="G881" s="1" t="s">
        <v>430</v>
      </c>
      <c r="H881" s="10">
        <f t="shared" si="79"/>
        <v>2.9063999999999997</v>
      </c>
      <c r="I881" s="8">
        <f>VLOOKUP(B881,'TRM2'!C:D,2,0)</f>
        <v>3758.15</v>
      </c>
      <c r="J881" s="10">
        <f t="shared" si="80"/>
        <v>10922.687159999999</v>
      </c>
      <c r="K881">
        <f>VLOOKUP(A881,'Cacao Nacional'!B:D,3,0)</f>
        <v>7847.5</v>
      </c>
      <c r="L881" s="22" t="str">
        <f t="shared" si="81"/>
        <v>Junio</v>
      </c>
      <c r="M881" s="22" t="str">
        <f t="shared" si="82"/>
        <v>2020</v>
      </c>
      <c r="N881" s="22" t="str">
        <f t="shared" si="83"/>
        <v>Junio de 2020</v>
      </c>
    </row>
    <row r="882" spans="1:14" x14ac:dyDescent="0.3">
      <c r="A882" s="1" t="s">
        <v>2007</v>
      </c>
      <c r="B882" s="1" t="str">
        <f t="shared" si="78"/>
        <v>Junio 16 de 2020</v>
      </c>
      <c r="C882" s="1" t="s">
        <v>5265</v>
      </c>
      <c r="D882" s="2">
        <v>145.91999999999999</v>
      </c>
      <c r="E882" s="1" t="s">
        <v>5266</v>
      </c>
      <c r="F882" s="3">
        <v>0.41288191577208527</v>
      </c>
      <c r="G882" s="1" t="s">
        <v>430</v>
      </c>
      <c r="H882" s="10">
        <f t="shared" si="79"/>
        <v>2.9183999999999997</v>
      </c>
      <c r="I882" s="8">
        <f>VLOOKUP(B882,'TRM2'!C:D,2,0)</f>
        <v>3758.15</v>
      </c>
      <c r="J882" s="10">
        <f t="shared" si="80"/>
        <v>10967.784959999999</v>
      </c>
      <c r="K882" t="e">
        <f>VLOOKUP(A882,'Cacao Nacional'!B:D,3,0)</f>
        <v>#N/A</v>
      </c>
      <c r="L882" s="22" t="str">
        <f t="shared" si="81"/>
        <v>Junio</v>
      </c>
      <c r="M882" s="22" t="str">
        <f t="shared" si="82"/>
        <v>2020</v>
      </c>
      <c r="N882" s="22" t="str">
        <f t="shared" si="83"/>
        <v>Junio de 2020</v>
      </c>
    </row>
    <row r="883" spans="1:14" x14ac:dyDescent="0.3">
      <c r="A883" s="1" t="s">
        <v>2008</v>
      </c>
      <c r="B883" s="1" t="str">
        <f t="shared" si="78"/>
        <v>Junio 17 de 2020</v>
      </c>
      <c r="C883" s="1" t="s">
        <v>5265</v>
      </c>
      <c r="D883" s="2">
        <v>147.53</v>
      </c>
      <c r="E883" s="1" t="s">
        <v>5266</v>
      </c>
      <c r="F883" s="3">
        <v>1.1033442982456236</v>
      </c>
      <c r="G883" s="1" t="s">
        <v>430</v>
      </c>
      <c r="H883" s="10">
        <f t="shared" si="79"/>
        <v>2.9506000000000001</v>
      </c>
      <c r="I883" s="8">
        <f>VLOOKUP(B883,'TRM2'!C:D,2,0)</f>
        <v>3741.88</v>
      </c>
      <c r="J883" s="10">
        <f t="shared" si="80"/>
        <v>11040.791128000001</v>
      </c>
      <c r="K883" t="e">
        <f>VLOOKUP(A883,'Cacao Nacional'!B:D,3,0)</f>
        <v>#N/A</v>
      </c>
      <c r="L883" s="22" t="str">
        <f t="shared" si="81"/>
        <v>Junio</v>
      </c>
      <c r="M883" s="22" t="str">
        <f t="shared" si="82"/>
        <v>2020</v>
      </c>
      <c r="N883" s="22" t="str">
        <f t="shared" si="83"/>
        <v>Junio de 2020</v>
      </c>
    </row>
    <row r="884" spans="1:14" x14ac:dyDescent="0.3">
      <c r="A884" s="1" t="s">
        <v>2009</v>
      </c>
      <c r="B884" s="1" t="str">
        <f t="shared" si="78"/>
        <v>Junio 18 de 2020</v>
      </c>
      <c r="C884" s="1" t="s">
        <v>5265</v>
      </c>
      <c r="D884" s="2">
        <v>146.06</v>
      </c>
      <c r="E884" s="1" t="s">
        <v>5266</v>
      </c>
      <c r="F884" s="3">
        <v>-0.99640751033687991</v>
      </c>
      <c r="G884" s="1" t="s">
        <v>430</v>
      </c>
      <c r="H884" s="10">
        <f t="shared" si="79"/>
        <v>2.9212000000000002</v>
      </c>
      <c r="I884" s="8">
        <f>VLOOKUP(B884,'TRM2'!C:D,2,0)</f>
        <v>3749.03</v>
      </c>
      <c r="J884" s="10">
        <f t="shared" si="80"/>
        <v>10951.666436000001</v>
      </c>
      <c r="K884" t="e">
        <f>VLOOKUP(A884,'Cacao Nacional'!B:D,3,0)</f>
        <v>#N/A</v>
      </c>
      <c r="L884" s="22" t="str">
        <f t="shared" si="81"/>
        <v>Junio</v>
      </c>
      <c r="M884" s="22" t="str">
        <f t="shared" si="82"/>
        <v>2020</v>
      </c>
      <c r="N884" s="22" t="str">
        <f t="shared" si="83"/>
        <v>Junio de 2020</v>
      </c>
    </row>
    <row r="885" spans="1:14" x14ac:dyDescent="0.3">
      <c r="A885" s="1" t="s">
        <v>2010</v>
      </c>
      <c r="B885" s="1" t="str">
        <f t="shared" si="78"/>
        <v>Junio 19 de 2020</v>
      </c>
      <c r="C885" s="1" t="s">
        <v>5265</v>
      </c>
      <c r="D885" s="2">
        <v>145.27000000000001</v>
      </c>
      <c r="E885" s="1" t="s">
        <v>5266</v>
      </c>
      <c r="F885" s="3">
        <v>-0.54087361358345332</v>
      </c>
      <c r="G885" s="1" t="s">
        <v>430</v>
      </c>
      <c r="H885" s="10">
        <f t="shared" si="79"/>
        <v>2.9054000000000002</v>
      </c>
      <c r="I885" s="8">
        <f>VLOOKUP(B885,'TRM2'!C:D,2,0)</f>
        <v>3760.22</v>
      </c>
      <c r="J885" s="10">
        <f t="shared" si="80"/>
        <v>10924.943187999999</v>
      </c>
      <c r="K885" t="e">
        <f>VLOOKUP(A885,'Cacao Nacional'!B:D,3,0)</f>
        <v>#N/A</v>
      </c>
      <c r="L885" s="22" t="str">
        <f t="shared" si="81"/>
        <v>Junio</v>
      </c>
      <c r="M885" s="22" t="str">
        <f t="shared" si="82"/>
        <v>2020</v>
      </c>
      <c r="N885" s="22" t="str">
        <f t="shared" si="83"/>
        <v>Junio de 2020</v>
      </c>
    </row>
    <row r="886" spans="1:14" x14ac:dyDescent="0.3">
      <c r="A886" s="1" t="s">
        <v>2011</v>
      </c>
      <c r="B886" s="1" t="str">
        <f t="shared" si="78"/>
        <v>Junio 22 de 2020</v>
      </c>
      <c r="C886" s="1" t="s">
        <v>5265</v>
      </c>
      <c r="D886" s="2">
        <v>147.28</v>
      </c>
      <c r="E886" s="1" t="s">
        <v>5266</v>
      </c>
      <c r="F886" s="3">
        <v>1.383630481172982</v>
      </c>
      <c r="G886" s="1" t="s">
        <v>430</v>
      </c>
      <c r="H886" s="10">
        <f t="shared" si="79"/>
        <v>2.9456000000000002</v>
      </c>
      <c r="I886" s="8">
        <f>VLOOKUP(B886,'TRM2'!C:D,2,0)</f>
        <v>3733.27</v>
      </c>
      <c r="J886" s="10">
        <f t="shared" si="80"/>
        <v>10996.720112000001</v>
      </c>
      <c r="K886">
        <f>VLOOKUP(A886,'Cacao Nacional'!B:D,3,0)</f>
        <v>7520.7</v>
      </c>
      <c r="L886" s="22" t="str">
        <f t="shared" si="81"/>
        <v>Junio</v>
      </c>
      <c r="M886" s="22" t="str">
        <f t="shared" si="82"/>
        <v>2020</v>
      </c>
      <c r="N886" s="22" t="str">
        <f t="shared" si="83"/>
        <v>Junio de 2020</v>
      </c>
    </row>
    <row r="887" spans="1:14" x14ac:dyDescent="0.3">
      <c r="A887" s="1" t="s">
        <v>2012</v>
      </c>
      <c r="B887" s="1" t="str">
        <f t="shared" si="78"/>
        <v>Junio 23 de 2020</v>
      </c>
      <c r="C887" s="1" t="s">
        <v>5265</v>
      </c>
      <c r="D887" s="2">
        <v>147.5</v>
      </c>
      <c r="E887" s="1" t="s">
        <v>5266</v>
      </c>
      <c r="F887" s="3">
        <v>0.14937533948940718</v>
      </c>
      <c r="G887" s="1" t="s">
        <v>430</v>
      </c>
      <c r="H887" s="10">
        <f t="shared" si="79"/>
        <v>2.95</v>
      </c>
      <c r="I887" s="8">
        <f>VLOOKUP(B887,'TRM2'!C:D,2,0)</f>
        <v>3733.27</v>
      </c>
      <c r="J887" s="10">
        <f t="shared" si="80"/>
        <v>11013.146500000001</v>
      </c>
      <c r="K887" t="e">
        <f>VLOOKUP(A887,'Cacao Nacional'!B:D,3,0)</f>
        <v>#N/A</v>
      </c>
      <c r="L887" s="22" t="str">
        <f t="shared" si="81"/>
        <v>Junio</v>
      </c>
      <c r="M887" s="22" t="str">
        <f t="shared" si="82"/>
        <v>2020</v>
      </c>
      <c r="N887" s="22" t="str">
        <f t="shared" si="83"/>
        <v>Junio de 2020</v>
      </c>
    </row>
    <row r="888" spans="1:14" x14ac:dyDescent="0.3">
      <c r="A888" s="1" t="s">
        <v>2013</v>
      </c>
      <c r="B888" s="1" t="str">
        <f t="shared" si="78"/>
        <v>Junio 24 de 2020</v>
      </c>
      <c r="C888" s="1" t="s">
        <v>5265</v>
      </c>
      <c r="D888" s="2">
        <v>147.07</v>
      </c>
      <c r="E888" s="1" t="s">
        <v>5266</v>
      </c>
      <c r="F888" s="3">
        <v>-0.29152542372881818</v>
      </c>
      <c r="G888" s="1" t="s">
        <v>430</v>
      </c>
      <c r="H888" s="10">
        <f t="shared" si="79"/>
        <v>2.9413999999999998</v>
      </c>
      <c r="I888" s="8">
        <f>VLOOKUP(B888,'TRM2'!C:D,2,0)</f>
        <v>3706.06</v>
      </c>
      <c r="J888" s="10">
        <f t="shared" si="80"/>
        <v>10901.004884</v>
      </c>
      <c r="K888" t="e">
        <f>VLOOKUP(A888,'Cacao Nacional'!B:D,3,0)</f>
        <v>#N/A</v>
      </c>
      <c r="L888" s="22" t="str">
        <f t="shared" si="81"/>
        <v>Junio</v>
      </c>
      <c r="M888" s="22" t="str">
        <f t="shared" si="82"/>
        <v>2020</v>
      </c>
      <c r="N888" s="22" t="str">
        <f t="shared" si="83"/>
        <v>Junio de 2020</v>
      </c>
    </row>
    <row r="889" spans="1:14" x14ac:dyDescent="0.3">
      <c r="A889" s="1" t="s">
        <v>2014</v>
      </c>
      <c r="B889" s="1" t="str">
        <f t="shared" si="78"/>
        <v>Junio 25 de 2020</v>
      </c>
      <c r="C889" s="1" t="s">
        <v>5265</v>
      </c>
      <c r="D889" s="2">
        <v>145.06</v>
      </c>
      <c r="E889" s="1" t="s">
        <v>5266</v>
      </c>
      <c r="F889" s="3">
        <v>-1.3666961310940307</v>
      </c>
      <c r="G889" s="1" t="s">
        <v>430</v>
      </c>
      <c r="H889" s="10">
        <f t="shared" si="79"/>
        <v>2.9012000000000002</v>
      </c>
      <c r="I889" s="8">
        <f>VLOOKUP(B889,'TRM2'!C:D,2,0)</f>
        <v>3722.27</v>
      </c>
      <c r="J889" s="10">
        <f t="shared" si="80"/>
        <v>10799.049724</v>
      </c>
      <c r="K889" t="e">
        <f>VLOOKUP(A889,'Cacao Nacional'!B:D,3,0)</f>
        <v>#N/A</v>
      </c>
      <c r="L889" s="22" t="str">
        <f t="shared" si="81"/>
        <v>Junio</v>
      </c>
      <c r="M889" s="22" t="str">
        <f t="shared" si="82"/>
        <v>2020</v>
      </c>
      <c r="N889" s="22" t="str">
        <f t="shared" si="83"/>
        <v>Junio de 2020</v>
      </c>
    </row>
    <row r="890" spans="1:14" x14ac:dyDescent="0.3">
      <c r="A890" s="1" t="s">
        <v>2015</v>
      </c>
      <c r="B890" s="1" t="str">
        <f t="shared" si="78"/>
        <v>Junio 26 de 2020</v>
      </c>
      <c r="C890" s="1" t="s">
        <v>5265</v>
      </c>
      <c r="D890" s="2">
        <v>145.91999999999999</v>
      </c>
      <c r="E890" s="1" t="s">
        <v>5266</v>
      </c>
      <c r="F890" s="3">
        <v>0.5928581276712982</v>
      </c>
      <c r="G890" s="1" t="s">
        <v>430</v>
      </c>
      <c r="H890" s="10">
        <f t="shared" si="79"/>
        <v>2.9183999999999997</v>
      </c>
      <c r="I890" s="8">
        <f>VLOOKUP(B890,'TRM2'!C:D,2,0)</f>
        <v>3735.93</v>
      </c>
      <c r="J890" s="10">
        <f t="shared" si="80"/>
        <v>10902.938111999998</v>
      </c>
      <c r="K890" t="e">
        <f>VLOOKUP(A890,'Cacao Nacional'!B:D,3,0)</f>
        <v>#N/A</v>
      </c>
      <c r="L890" s="22" t="str">
        <f t="shared" si="81"/>
        <v>Junio</v>
      </c>
      <c r="M890" s="22" t="str">
        <f t="shared" si="82"/>
        <v>2020</v>
      </c>
      <c r="N890" s="22" t="str">
        <f t="shared" si="83"/>
        <v>Junio de 2020</v>
      </c>
    </row>
    <row r="891" spans="1:14" x14ac:dyDescent="0.3">
      <c r="A891" s="1" t="s">
        <v>333</v>
      </c>
      <c r="B891" s="1" t="str">
        <f t="shared" si="78"/>
        <v>Junio 29 de 2020</v>
      </c>
      <c r="C891" s="1" t="s">
        <v>5265</v>
      </c>
      <c r="D891" s="2">
        <v>149.22</v>
      </c>
      <c r="E891" s="1" t="s">
        <v>5266</v>
      </c>
      <c r="F891" s="3">
        <v>2.2615131578947447</v>
      </c>
      <c r="G891" s="1" t="s">
        <v>430</v>
      </c>
      <c r="H891" s="10">
        <f t="shared" si="79"/>
        <v>2.9843999999999999</v>
      </c>
      <c r="I891" s="8">
        <f>VLOOKUP(B891,'TRM2'!C:D,2,0)</f>
        <v>3758.91</v>
      </c>
      <c r="J891" s="10">
        <f t="shared" si="80"/>
        <v>11218.091004</v>
      </c>
      <c r="K891">
        <f>VLOOKUP(A891,'Cacao Nacional'!B:D,3,0)</f>
        <v>7479.7</v>
      </c>
      <c r="L891" s="22" t="str">
        <f t="shared" si="81"/>
        <v>Junio</v>
      </c>
      <c r="M891" s="22" t="str">
        <f t="shared" si="82"/>
        <v>2020</v>
      </c>
      <c r="N891" s="22" t="str">
        <f t="shared" si="83"/>
        <v>Junio de 2020</v>
      </c>
    </row>
    <row r="892" spans="1:14" x14ac:dyDescent="0.3">
      <c r="A892" s="1" t="s">
        <v>2016</v>
      </c>
      <c r="B892" s="1" t="str">
        <f t="shared" si="78"/>
        <v>Junio 30 de 2020</v>
      </c>
      <c r="C892" s="1" t="s">
        <v>5265</v>
      </c>
      <c r="D892" s="2">
        <v>150.09</v>
      </c>
      <c r="E892" s="1" t="s">
        <v>5266</v>
      </c>
      <c r="F892" s="3">
        <v>0.58303176517893351</v>
      </c>
      <c r="G892" s="1" t="s">
        <v>430</v>
      </c>
      <c r="H892" s="10">
        <f t="shared" si="79"/>
        <v>3.0018000000000002</v>
      </c>
      <c r="I892" s="8">
        <f>VLOOKUP(B892,'TRM2'!C:D,2,0)</f>
        <v>3758.91</v>
      </c>
      <c r="J892" s="10">
        <f t="shared" si="80"/>
        <v>11283.496038000001</v>
      </c>
      <c r="K892" t="e">
        <f>VLOOKUP(A892,'Cacao Nacional'!B:D,3,0)</f>
        <v>#N/A</v>
      </c>
      <c r="L892" s="22" t="str">
        <f t="shared" si="81"/>
        <v>Junio</v>
      </c>
      <c r="M892" s="22" t="str">
        <f t="shared" si="82"/>
        <v>2020</v>
      </c>
      <c r="N892" s="22" t="str">
        <f t="shared" si="83"/>
        <v>Junio de 2020</v>
      </c>
    </row>
    <row r="893" spans="1:14" x14ac:dyDescent="0.3">
      <c r="A893" s="1" t="s">
        <v>2017</v>
      </c>
      <c r="B893" s="1" t="str">
        <f t="shared" si="78"/>
        <v>Julio 1 de 2020</v>
      </c>
      <c r="C893" s="1" t="s">
        <v>5265</v>
      </c>
      <c r="D893" s="2">
        <v>142.49</v>
      </c>
      <c r="E893" s="1" t="s">
        <v>5266</v>
      </c>
      <c r="F893" s="3">
        <v>-5.0636284895729187</v>
      </c>
      <c r="G893" s="1" t="s">
        <v>430</v>
      </c>
      <c r="H893" s="10">
        <f t="shared" si="79"/>
        <v>2.8498000000000001</v>
      </c>
      <c r="I893" s="8">
        <f>VLOOKUP(B893,'TRM2'!C:D,2,0)</f>
        <v>3756.28</v>
      </c>
      <c r="J893" s="10">
        <f t="shared" si="80"/>
        <v>10704.646744000001</v>
      </c>
      <c r="K893" t="e">
        <f>VLOOKUP(A893,'Cacao Nacional'!B:D,3,0)</f>
        <v>#N/A</v>
      </c>
      <c r="L893" s="22" t="str">
        <f t="shared" si="81"/>
        <v>Julio</v>
      </c>
      <c r="M893" s="22" t="str">
        <f t="shared" si="82"/>
        <v>2020</v>
      </c>
      <c r="N893" s="22" t="str">
        <f t="shared" si="83"/>
        <v>Julio de 2020</v>
      </c>
    </row>
    <row r="894" spans="1:14" x14ac:dyDescent="0.3">
      <c r="A894" s="1" t="s">
        <v>2018</v>
      </c>
      <c r="B894" s="1" t="str">
        <f t="shared" si="78"/>
        <v>Julio 2 de 2020</v>
      </c>
      <c r="C894" s="1" t="s">
        <v>5265</v>
      </c>
      <c r="D894" s="2">
        <v>152.34</v>
      </c>
      <c r="E894" s="1" t="s">
        <v>5266</v>
      </c>
      <c r="F894" s="3">
        <v>6.9127658081268821</v>
      </c>
      <c r="G894" s="1" t="s">
        <v>430</v>
      </c>
      <c r="H894" s="10">
        <f t="shared" si="79"/>
        <v>3.0468000000000002</v>
      </c>
      <c r="I894" s="8">
        <f>VLOOKUP(B894,'TRM2'!C:D,2,0)</f>
        <v>3723.67</v>
      </c>
      <c r="J894" s="10">
        <f t="shared" si="80"/>
        <v>11345.277756000001</v>
      </c>
      <c r="K894" t="e">
        <f>VLOOKUP(A894,'Cacao Nacional'!B:D,3,0)</f>
        <v>#N/A</v>
      </c>
      <c r="L894" s="22" t="str">
        <f t="shared" si="81"/>
        <v>Julio</v>
      </c>
      <c r="M894" s="22" t="str">
        <f t="shared" si="82"/>
        <v>2020</v>
      </c>
      <c r="N894" s="22" t="str">
        <f t="shared" si="83"/>
        <v>Julio de 2020</v>
      </c>
    </row>
    <row r="895" spans="1:14" x14ac:dyDescent="0.3">
      <c r="A895" s="1" t="s">
        <v>2019</v>
      </c>
      <c r="B895" s="1" t="str">
        <f t="shared" si="78"/>
        <v>Julio 3 de 2020</v>
      </c>
      <c r="C895" s="1" t="s">
        <v>5265</v>
      </c>
      <c r="D895" s="2">
        <v>152.44999999999999</v>
      </c>
      <c r="E895" s="1" t="s">
        <v>5266</v>
      </c>
      <c r="F895" s="3">
        <v>7.2206905605871868E-2</v>
      </c>
      <c r="G895" s="1" t="s">
        <v>430</v>
      </c>
      <c r="H895" s="10">
        <f t="shared" si="79"/>
        <v>3.0489999999999999</v>
      </c>
      <c r="I895" s="8">
        <f>VLOOKUP(B895,'TRM2'!C:D,2,0)</f>
        <v>3660.18</v>
      </c>
      <c r="J895" s="10">
        <f t="shared" si="80"/>
        <v>11159.88882</v>
      </c>
      <c r="K895" t="e">
        <f>VLOOKUP(A895,'Cacao Nacional'!B:D,3,0)</f>
        <v>#N/A</v>
      </c>
      <c r="L895" s="22" t="str">
        <f t="shared" si="81"/>
        <v>Julio</v>
      </c>
      <c r="M895" s="22" t="str">
        <f t="shared" si="82"/>
        <v>2020</v>
      </c>
      <c r="N895" s="22" t="str">
        <f t="shared" si="83"/>
        <v>Julio de 2020</v>
      </c>
    </row>
    <row r="896" spans="1:14" x14ac:dyDescent="0.3">
      <c r="A896" s="1" t="s">
        <v>334</v>
      </c>
      <c r="B896" s="1" t="str">
        <f t="shared" si="78"/>
        <v>Julio 6 de 2020</v>
      </c>
      <c r="C896" s="1" t="s">
        <v>5265</v>
      </c>
      <c r="D896" s="2">
        <v>147.22999999999999</v>
      </c>
      <c r="E896" s="1" t="s">
        <v>5266</v>
      </c>
      <c r="F896" s="3">
        <v>-3.4240734667103965</v>
      </c>
      <c r="G896" s="1" t="s">
        <v>430</v>
      </c>
      <c r="H896" s="10">
        <f t="shared" si="79"/>
        <v>2.9445999999999999</v>
      </c>
      <c r="I896" s="8">
        <f>VLOOKUP(B896,'TRM2'!C:D,2,0)</f>
        <v>3645.9</v>
      </c>
      <c r="J896" s="10">
        <f t="shared" si="80"/>
        <v>10735.717140000001</v>
      </c>
      <c r="K896">
        <f>VLOOKUP(A896,'Cacao Nacional'!B:D,3,0)</f>
        <v>7215.5</v>
      </c>
      <c r="L896" s="22" t="str">
        <f t="shared" si="81"/>
        <v>Julio</v>
      </c>
      <c r="M896" s="22" t="str">
        <f t="shared" si="82"/>
        <v>2020</v>
      </c>
      <c r="N896" s="22" t="str">
        <f t="shared" si="83"/>
        <v>Julio de 2020</v>
      </c>
    </row>
    <row r="897" spans="1:14" x14ac:dyDescent="0.3">
      <c r="A897" s="1" t="s">
        <v>2020</v>
      </c>
      <c r="B897" s="1" t="str">
        <f t="shared" si="78"/>
        <v>Julio 7 de 2020</v>
      </c>
      <c r="C897" s="1" t="s">
        <v>5265</v>
      </c>
      <c r="D897" s="2">
        <v>149.22</v>
      </c>
      <c r="E897" s="1" t="s">
        <v>5266</v>
      </c>
      <c r="F897" s="3">
        <v>1.3516267065136245</v>
      </c>
      <c r="G897" s="1" t="s">
        <v>430</v>
      </c>
      <c r="H897" s="10">
        <f t="shared" si="79"/>
        <v>2.9843999999999999</v>
      </c>
      <c r="I897" s="8">
        <f>VLOOKUP(B897,'TRM2'!C:D,2,0)</f>
        <v>3633.32</v>
      </c>
      <c r="J897" s="10">
        <f t="shared" si="80"/>
        <v>10843.280208</v>
      </c>
      <c r="K897" t="e">
        <f>VLOOKUP(A897,'Cacao Nacional'!B:D,3,0)</f>
        <v>#N/A</v>
      </c>
      <c r="L897" s="22" t="str">
        <f t="shared" si="81"/>
        <v>Julio</v>
      </c>
      <c r="M897" s="22" t="str">
        <f t="shared" si="82"/>
        <v>2020</v>
      </c>
      <c r="N897" s="22" t="str">
        <f t="shared" si="83"/>
        <v>Julio de 2020</v>
      </c>
    </row>
    <row r="898" spans="1:14" x14ac:dyDescent="0.3">
      <c r="A898" s="1" t="s">
        <v>2021</v>
      </c>
      <c r="B898" s="1" t="str">
        <f t="shared" si="78"/>
        <v>Julio 8 de 2020</v>
      </c>
      <c r="C898" s="1" t="s">
        <v>5265</v>
      </c>
      <c r="D898" s="2">
        <v>149.54</v>
      </c>
      <c r="E898" s="1" t="s">
        <v>5266</v>
      </c>
      <c r="F898" s="3">
        <v>0.21444846535316522</v>
      </c>
      <c r="G898" s="1" t="s">
        <v>430</v>
      </c>
      <c r="H898" s="10">
        <f t="shared" si="79"/>
        <v>2.9907999999999997</v>
      </c>
      <c r="I898" s="8">
        <f>VLOOKUP(B898,'TRM2'!C:D,2,0)</f>
        <v>3631.54</v>
      </c>
      <c r="J898" s="10">
        <f t="shared" si="80"/>
        <v>10861.209831999999</v>
      </c>
      <c r="K898" t="e">
        <f>VLOOKUP(A898,'Cacao Nacional'!B:D,3,0)</f>
        <v>#N/A</v>
      </c>
      <c r="L898" s="22" t="str">
        <f t="shared" si="81"/>
        <v>Julio</v>
      </c>
      <c r="M898" s="22" t="str">
        <f t="shared" si="82"/>
        <v>2020</v>
      </c>
      <c r="N898" s="22" t="str">
        <f t="shared" si="83"/>
        <v>Julio de 2020</v>
      </c>
    </row>
    <row r="899" spans="1:14" x14ac:dyDescent="0.3">
      <c r="A899" s="1" t="s">
        <v>2022</v>
      </c>
      <c r="B899" s="1" t="str">
        <f t="shared" ref="B899:B962" si="84">MID(A899,FIND(",",A899,1)+2,LEN(A899)-FIND(",",A899,1))</f>
        <v>Julio 9 de 2020</v>
      </c>
      <c r="C899" s="1" t="s">
        <v>5265</v>
      </c>
      <c r="D899" s="2">
        <v>148.22999999999999</v>
      </c>
      <c r="E899" s="1" t="s">
        <v>5266</v>
      </c>
      <c r="F899" s="3">
        <v>-0.87601979403504238</v>
      </c>
      <c r="G899" s="1" t="s">
        <v>430</v>
      </c>
      <c r="H899" s="10">
        <f t="shared" ref="H899:H962" si="85">D899*2/100</f>
        <v>2.9645999999999999</v>
      </c>
      <c r="I899" s="8">
        <f>VLOOKUP(B899,'TRM2'!C:D,2,0)</f>
        <v>3625.61</v>
      </c>
      <c r="J899" s="10">
        <f t="shared" ref="J899:J962" si="86">H899*I899</f>
        <v>10748.483405999999</v>
      </c>
      <c r="K899" t="e">
        <f>VLOOKUP(A899,'Cacao Nacional'!B:D,3,0)</f>
        <v>#N/A</v>
      </c>
      <c r="L899" s="22" t="str">
        <f t="shared" ref="L899:L962" si="87">MID(A899,FIND(" ",A899,1)+1,FIND(" ",A899,FIND(" ",A899,1)+1)-FIND(" ",A899,1)-1)</f>
        <v>Julio</v>
      </c>
      <c r="M899" s="22" t="str">
        <f t="shared" ref="M899:M962" si="88">RIGHT(A899,4)</f>
        <v>2020</v>
      </c>
      <c r="N899" s="22" t="str">
        <f t="shared" ref="N899:N962" si="89">_xlfn.CONCAT(L899," de ",M899)</f>
        <v>Julio de 2020</v>
      </c>
    </row>
    <row r="900" spans="1:14" x14ac:dyDescent="0.3">
      <c r="A900" s="1" t="s">
        <v>2023</v>
      </c>
      <c r="B900" s="1" t="str">
        <f t="shared" si="84"/>
        <v>Julio 10 de 2020</v>
      </c>
      <c r="C900" s="1" t="s">
        <v>5265</v>
      </c>
      <c r="D900" s="2">
        <v>146.99</v>
      </c>
      <c r="E900" s="1" t="s">
        <v>5266</v>
      </c>
      <c r="F900" s="3">
        <v>-0.83653781285838269</v>
      </c>
      <c r="G900" s="1" t="s">
        <v>430</v>
      </c>
      <c r="H900" s="10">
        <f t="shared" si="85"/>
        <v>2.9398</v>
      </c>
      <c r="I900" s="8">
        <f>VLOOKUP(B900,'TRM2'!C:D,2,0)</f>
        <v>3633.42</v>
      </c>
      <c r="J900" s="10">
        <f t="shared" si="86"/>
        <v>10681.528115999999</v>
      </c>
      <c r="K900" t="e">
        <f>VLOOKUP(A900,'Cacao Nacional'!B:D,3,0)</f>
        <v>#N/A</v>
      </c>
      <c r="L900" s="22" t="str">
        <f t="shared" si="87"/>
        <v>Julio</v>
      </c>
      <c r="M900" s="22" t="str">
        <f t="shared" si="88"/>
        <v>2020</v>
      </c>
      <c r="N900" s="22" t="str">
        <f t="shared" si="89"/>
        <v>Julio de 2020</v>
      </c>
    </row>
    <row r="901" spans="1:14" x14ac:dyDescent="0.3">
      <c r="A901" s="1" t="s">
        <v>335</v>
      </c>
      <c r="B901" s="1" t="str">
        <f t="shared" si="84"/>
        <v>Julio 13 de 2020</v>
      </c>
      <c r="C901" s="1" t="s">
        <v>5265</v>
      </c>
      <c r="D901" s="2">
        <v>147.6</v>
      </c>
      <c r="E901" s="1" t="s">
        <v>5266</v>
      </c>
      <c r="F901" s="3">
        <v>0.41499421729368335</v>
      </c>
      <c r="G901" s="1" t="s">
        <v>430</v>
      </c>
      <c r="H901" s="10">
        <f t="shared" si="85"/>
        <v>2.952</v>
      </c>
      <c r="I901" s="8">
        <f>VLOOKUP(B901,'TRM2'!C:D,2,0)</f>
        <v>3615.75</v>
      </c>
      <c r="J901" s="10">
        <f t="shared" si="86"/>
        <v>10673.694</v>
      </c>
      <c r="K901">
        <f>VLOOKUP(A901,'Cacao Nacional'!B:D,3,0)</f>
        <v>6877.7</v>
      </c>
      <c r="L901" s="22" t="str">
        <f t="shared" si="87"/>
        <v>Julio</v>
      </c>
      <c r="M901" s="22" t="str">
        <f t="shared" si="88"/>
        <v>2020</v>
      </c>
      <c r="N901" s="22" t="str">
        <f t="shared" si="89"/>
        <v>Julio de 2020</v>
      </c>
    </row>
    <row r="902" spans="1:14" x14ac:dyDescent="0.3">
      <c r="A902" s="1" t="s">
        <v>2024</v>
      </c>
      <c r="B902" s="1" t="str">
        <f t="shared" si="84"/>
        <v>Julio 14 de 2020</v>
      </c>
      <c r="C902" s="1" t="s">
        <v>5265</v>
      </c>
      <c r="D902" s="2">
        <v>147.5</v>
      </c>
      <c r="E902" s="1" t="s">
        <v>5266</v>
      </c>
      <c r="F902" s="3">
        <v>-6.7750677506771217E-2</v>
      </c>
      <c r="G902" s="1" t="s">
        <v>430</v>
      </c>
      <c r="H902" s="10">
        <f t="shared" si="85"/>
        <v>2.95</v>
      </c>
      <c r="I902" s="8">
        <f>VLOOKUP(B902,'TRM2'!C:D,2,0)</f>
        <v>3617.22</v>
      </c>
      <c r="J902" s="10">
        <f t="shared" si="86"/>
        <v>10670.799000000001</v>
      </c>
      <c r="K902" t="e">
        <f>VLOOKUP(A902,'Cacao Nacional'!B:D,3,0)</f>
        <v>#N/A</v>
      </c>
      <c r="L902" s="22" t="str">
        <f t="shared" si="87"/>
        <v>Julio</v>
      </c>
      <c r="M902" s="22" t="str">
        <f t="shared" si="88"/>
        <v>2020</v>
      </c>
      <c r="N902" s="22" t="str">
        <f t="shared" si="89"/>
        <v>Julio de 2020</v>
      </c>
    </row>
    <row r="903" spans="1:14" x14ac:dyDescent="0.3">
      <c r="A903" s="1" t="s">
        <v>2025</v>
      </c>
      <c r="B903" s="1" t="str">
        <f t="shared" si="84"/>
        <v>Julio 15 de 2020</v>
      </c>
      <c r="C903" s="1" t="s">
        <v>5265</v>
      </c>
      <c r="D903" s="2">
        <v>146.78</v>
      </c>
      <c r="E903" s="1" t="s">
        <v>5266</v>
      </c>
      <c r="F903" s="3">
        <v>-0.48813559322033817</v>
      </c>
      <c r="G903" s="1" t="s">
        <v>430</v>
      </c>
      <c r="H903" s="10">
        <f t="shared" si="85"/>
        <v>2.9356</v>
      </c>
      <c r="I903" s="8">
        <f>VLOOKUP(B903,'TRM2'!C:D,2,0)</f>
        <v>3638.22</v>
      </c>
      <c r="J903" s="10">
        <f t="shared" si="86"/>
        <v>10680.358631999999</v>
      </c>
      <c r="K903" t="e">
        <f>VLOOKUP(A903,'Cacao Nacional'!B:D,3,0)</f>
        <v>#N/A</v>
      </c>
      <c r="L903" s="22" t="str">
        <f t="shared" si="87"/>
        <v>Julio</v>
      </c>
      <c r="M903" s="22" t="str">
        <f t="shared" si="88"/>
        <v>2020</v>
      </c>
      <c r="N903" s="22" t="str">
        <f t="shared" si="89"/>
        <v>Julio de 2020</v>
      </c>
    </row>
    <row r="904" spans="1:14" x14ac:dyDescent="0.3">
      <c r="A904" s="1" t="s">
        <v>2026</v>
      </c>
      <c r="B904" s="1" t="str">
        <f t="shared" si="84"/>
        <v>Julio 16 de 2020</v>
      </c>
      <c r="C904" s="1" t="s">
        <v>5265</v>
      </c>
      <c r="D904" s="2">
        <v>147.79</v>
      </c>
      <c r="E904" s="1" t="s">
        <v>5266</v>
      </c>
      <c r="F904" s="3">
        <v>0.68810464640958646</v>
      </c>
      <c r="G904" s="1" t="s">
        <v>430</v>
      </c>
      <c r="H904" s="10">
        <f t="shared" si="85"/>
        <v>2.9558</v>
      </c>
      <c r="I904" s="8">
        <f>VLOOKUP(B904,'TRM2'!C:D,2,0)</f>
        <v>3611.61</v>
      </c>
      <c r="J904" s="10">
        <f t="shared" si="86"/>
        <v>10675.196838</v>
      </c>
      <c r="K904" t="e">
        <f>VLOOKUP(A904,'Cacao Nacional'!B:D,3,0)</f>
        <v>#N/A</v>
      </c>
      <c r="L904" s="22" t="str">
        <f t="shared" si="87"/>
        <v>Julio</v>
      </c>
      <c r="M904" s="22" t="str">
        <f t="shared" si="88"/>
        <v>2020</v>
      </c>
      <c r="N904" s="22" t="str">
        <f t="shared" si="89"/>
        <v>Julio de 2020</v>
      </c>
    </row>
    <row r="905" spans="1:14" x14ac:dyDescent="0.3">
      <c r="A905" s="1" t="s">
        <v>2027</v>
      </c>
      <c r="B905" s="1" t="str">
        <f t="shared" si="84"/>
        <v>Julio 17 de 2020</v>
      </c>
      <c r="C905" s="1" t="s">
        <v>5265</v>
      </c>
      <c r="D905" s="2">
        <v>151.15</v>
      </c>
      <c r="E905" s="1" t="s">
        <v>5266</v>
      </c>
      <c r="F905" s="3">
        <v>2.2734961770079258</v>
      </c>
      <c r="G905" s="1" t="s">
        <v>430</v>
      </c>
      <c r="H905" s="10">
        <f t="shared" si="85"/>
        <v>3.0230000000000001</v>
      </c>
      <c r="I905" s="8">
        <f>VLOOKUP(B905,'TRM2'!C:D,2,0)</f>
        <v>3627.86</v>
      </c>
      <c r="J905" s="10">
        <f t="shared" si="86"/>
        <v>10967.020780000001</v>
      </c>
      <c r="K905" t="e">
        <f>VLOOKUP(A905,'Cacao Nacional'!B:D,3,0)</f>
        <v>#N/A</v>
      </c>
      <c r="L905" s="22" t="str">
        <f t="shared" si="87"/>
        <v>Julio</v>
      </c>
      <c r="M905" s="22" t="str">
        <f t="shared" si="88"/>
        <v>2020</v>
      </c>
      <c r="N905" s="22" t="str">
        <f t="shared" si="89"/>
        <v>Julio de 2020</v>
      </c>
    </row>
    <row r="906" spans="1:14" x14ac:dyDescent="0.3">
      <c r="A906" s="1" t="s">
        <v>336</v>
      </c>
      <c r="B906" s="1" t="str">
        <f t="shared" si="84"/>
        <v>Julio 20 de 2020</v>
      </c>
      <c r="C906" s="1" t="s">
        <v>5265</v>
      </c>
      <c r="D906" s="2">
        <v>149.29</v>
      </c>
      <c r="E906" s="1" t="s">
        <v>5266</v>
      </c>
      <c r="F906" s="3">
        <v>-1.2305656632484376</v>
      </c>
      <c r="G906" s="1" t="s">
        <v>430</v>
      </c>
      <c r="H906" s="10">
        <f t="shared" si="85"/>
        <v>2.9857999999999998</v>
      </c>
      <c r="I906" s="8">
        <f>VLOOKUP(B906,'TRM2'!C:D,2,0)</f>
        <v>3651.93</v>
      </c>
      <c r="J906" s="10">
        <f t="shared" si="86"/>
        <v>10903.932593999998</v>
      </c>
      <c r="K906">
        <f>VLOOKUP(A906,'Cacao Nacional'!B:D,3,0)</f>
        <v>6940</v>
      </c>
      <c r="L906" s="22" t="str">
        <f t="shared" si="87"/>
        <v>Julio</v>
      </c>
      <c r="M906" s="22" t="str">
        <f t="shared" si="88"/>
        <v>2020</v>
      </c>
      <c r="N906" s="22" t="str">
        <f t="shared" si="89"/>
        <v>Julio de 2020</v>
      </c>
    </row>
    <row r="907" spans="1:14" x14ac:dyDescent="0.3">
      <c r="A907" s="1" t="s">
        <v>2028</v>
      </c>
      <c r="B907" s="1" t="str">
        <f t="shared" si="84"/>
        <v>Julio 21 de 2020</v>
      </c>
      <c r="C907" s="1" t="s">
        <v>5265</v>
      </c>
      <c r="D907" s="2">
        <v>151.22999999999999</v>
      </c>
      <c r="E907" s="1" t="s">
        <v>5266</v>
      </c>
      <c r="F907" s="3">
        <v>1.2994842253332426</v>
      </c>
      <c r="G907" s="1" t="s">
        <v>430</v>
      </c>
      <c r="H907" s="10">
        <f t="shared" si="85"/>
        <v>3.0246</v>
      </c>
      <c r="I907" s="8">
        <f>VLOOKUP(B907,'TRM2'!C:D,2,0)</f>
        <v>3651.93</v>
      </c>
      <c r="J907" s="10">
        <f t="shared" si="86"/>
        <v>11045.627477999999</v>
      </c>
      <c r="K907" t="e">
        <f>VLOOKUP(A907,'Cacao Nacional'!B:D,3,0)</f>
        <v>#N/A</v>
      </c>
      <c r="L907" s="22" t="str">
        <f t="shared" si="87"/>
        <v>Julio</v>
      </c>
      <c r="M907" s="22" t="str">
        <f t="shared" si="88"/>
        <v>2020</v>
      </c>
      <c r="N907" s="22" t="str">
        <f t="shared" si="89"/>
        <v>Julio de 2020</v>
      </c>
    </row>
    <row r="908" spans="1:14" x14ac:dyDescent="0.3">
      <c r="A908" s="1" t="s">
        <v>2029</v>
      </c>
      <c r="B908" s="1" t="str">
        <f t="shared" si="84"/>
        <v>Julio 22 de 2020</v>
      </c>
      <c r="C908" s="1" t="s">
        <v>5265</v>
      </c>
      <c r="D908" s="2">
        <v>158.13999999999999</v>
      </c>
      <c r="E908" s="1" t="s">
        <v>5266</v>
      </c>
      <c r="F908" s="3">
        <v>4.5691992329564224</v>
      </c>
      <c r="G908" s="1" t="s">
        <v>430</v>
      </c>
      <c r="H908" s="10">
        <f t="shared" si="85"/>
        <v>3.1627999999999998</v>
      </c>
      <c r="I908" s="8">
        <f>VLOOKUP(B908,'TRM2'!C:D,2,0)</f>
        <v>3628.2</v>
      </c>
      <c r="J908" s="10">
        <f t="shared" si="86"/>
        <v>11475.270959999998</v>
      </c>
      <c r="K908" t="e">
        <f>VLOOKUP(A908,'Cacao Nacional'!B:D,3,0)</f>
        <v>#N/A</v>
      </c>
      <c r="L908" s="22" t="str">
        <f t="shared" si="87"/>
        <v>Julio</v>
      </c>
      <c r="M908" s="22" t="str">
        <f t="shared" si="88"/>
        <v>2020</v>
      </c>
      <c r="N908" s="22" t="str">
        <f t="shared" si="89"/>
        <v>Julio de 2020</v>
      </c>
    </row>
    <row r="909" spans="1:14" x14ac:dyDescent="0.3">
      <c r="A909" s="1" t="s">
        <v>2030</v>
      </c>
      <c r="B909" s="1" t="str">
        <f t="shared" si="84"/>
        <v>Julio 23 de 2020</v>
      </c>
      <c r="C909" s="1" t="s">
        <v>5265</v>
      </c>
      <c r="D909" s="2">
        <v>156.37</v>
      </c>
      <c r="E909" s="1" t="s">
        <v>5266</v>
      </c>
      <c r="F909" s="3">
        <v>-1.1192614139370065</v>
      </c>
      <c r="G909" s="1" t="s">
        <v>430</v>
      </c>
      <c r="H909" s="10">
        <f t="shared" si="85"/>
        <v>3.1274000000000002</v>
      </c>
      <c r="I909" s="8">
        <f>VLOOKUP(B909,'TRM2'!C:D,2,0)</f>
        <v>3627.28</v>
      </c>
      <c r="J909" s="10">
        <f t="shared" si="86"/>
        <v>11343.955472000001</v>
      </c>
      <c r="K909" t="e">
        <f>VLOOKUP(A909,'Cacao Nacional'!B:D,3,0)</f>
        <v>#N/A</v>
      </c>
      <c r="L909" s="22" t="str">
        <f t="shared" si="87"/>
        <v>Julio</v>
      </c>
      <c r="M909" s="22" t="str">
        <f t="shared" si="88"/>
        <v>2020</v>
      </c>
      <c r="N909" s="22" t="str">
        <f t="shared" si="89"/>
        <v>Julio de 2020</v>
      </c>
    </row>
    <row r="910" spans="1:14" x14ac:dyDescent="0.3">
      <c r="A910" s="1" t="s">
        <v>2031</v>
      </c>
      <c r="B910" s="1" t="str">
        <f t="shared" si="84"/>
        <v>Julio 24 de 2020</v>
      </c>
      <c r="C910" s="1" t="s">
        <v>5265</v>
      </c>
      <c r="D910" s="2">
        <v>158.28</v>
      </c>
      <c r="E910" s="1" t="s">
        <v>5266</v>
      </c>
      <c r="F910" s="3">
        <v>1.2214619172475516</v>
      </c>
      <c r="G910" s="1" t="s">
        <v>430</v>
      </c>
      <c r="H910" s="10">
        <f t="shared" si="85"/>
        <v>3.1656</v>
      </c>
      <c r="I910" s="8">
        <f>VLOOKUP(B910,'TRM2'!C:D,2,0)</f>
        <v>3660.15</v>
      </c>
      <c r="J910" s="10">
        <f t="shared" si="86"/>
        <v>11586.57084</v>
      </c>
      <c r="K910" t="e">
        <f>VLOOKUP(A910,'Cacao Nacional'!B:D,3,0)</f>
        <v>#N/A</v>
      </c>
      <c r="L910" s="22" t="str">
        <f t="shared" si="87"/>
        <v>Julio</v>
      </c>
      <c r="M910" s="22" t="str">
        <f t="shared" si="88"/>
        <v>2020</v>
      </c>
      <c r="N910" s="22" t="str">
        <f t="shared" si="89"/>
        <v>Julio de 2020</v>
      </c>
    </row>
    <row r="911" spans="1:14" x14ac:dyDescent="0.3">
      <c r="A911" s="1" t="s">
        <v>337</v>
      </c>
      <c r="B911" s="1" t="str">
        <f t="shared" si="84"/>
        <v>Julio 27 de 2020</v>
      </c>
      <c r="C911" s="1" t="s">
        <v>5265</v>
      </c>
      <c r="D911" s="2">
        <v>160.96</v>
      </c>
      <c r="E911" s="1" t="s">
        <v>5266</v>
      </c>
      <c r="F911" s="3">
        <v>1.6932019206469591</v>
      </c>
      <c r="G911" s="1" t="s">
        <v>430</v>
      </c>
      <c r="H911" s="10">
        <f t="shared" si="85"/>
        <v>3.2192000000000003</v>
      </c>
      <c r="I911" s="8">
        <f>VLOOKUP(B911,'TRM2'!C:D,2,0)</f>
        <v>3690.8</v>
      </c>
      <c r="J911" s="10">
        <f t="shared" si="86"/>
        <v>11881.423360000003</v>
      </c>
      <c r="K911">
        <f>VLOOKUP(A911,'Cacao Nacional'!B:D,3,0)</f>
        <v>7073.8</v>
      </c>
      <c r="L911" s="22" t="str">
        <f t="shared" si="87"/>
        <v>Julio</v>
      </c>
      <c r="M911" s="22" t="str">
        <f t="shared" si="88"/>
        <v>2020</v>
      </c>
      <c r="N911" s="22" t="str">
        <f t="shared" si="89"/>
        <v>Julio de 2020</v>
      </c>
    </row>
    <row r="912" spans="1:14" x14ac:dyDescent="0.3">
      <c r="A912" s="1" t="s">
        <v>2032</v>
      </c>
      <c r="B912" s="1" t="str">
        <f t="shared" si="84"/>
        <v>Julio 28 de 2020</v>
      </c>
      <c r="C912" s="1" t="s">
        <v>5265</v>
      </c>
      <c r="D912" s="2">
        <v>159.79</v>
      </c>
      <c r="E912" s="1" t="s">
        <v>5266</v>
      </c>
      <c r="F912" s="3">
        <v>-0.72688866799205765</v>
      </c>
      <c r="G912" s="1" t="s">
        <v>430</v>
      </c>
      <c r="H912" s="10">
        <f t="shared" si="85"/>
        <v>3.1957999999999998</v>
      </c>
      <c r="I912" s="8">
        <f>VLOOKUP(B912,'TRM2'!C:D,2,0)</f>
        <v>3679.17</v>
      </c>
      <c r="J912" s="10">
        <f t="shared" si="86"/>
        <v>11757.891485999999</v>
      </c>
      <c r="K912" t="e">
        <f>VLOOKUP(A912,'Cacao Nacional'!B:D,3,0)</f>
        <v>#N/A</v>
      </c>
      <c r="L912" s="22" t="str">
        <f t="shared" si="87"/>
        <v>Julio</v>
      </c>
      <c r="M912" s="22" t="str">
        <f t="shared" si="88"/>
        <v>2020</v>
      </c>
      <c r="N912" s="22" t="str">
        <f t="shared" si="89"/>
        <v>Julio de 2020</v>
      </c>
    </row>
    <row r="913" spans="1:14" x14ac:dyDescent="0.3">
      <c r="A913" s="1" t="s">
        <v>2033</v>
      </c>
      <c r="B913" s="1" t="str">
        <f t="shared" si="84"/>
        <v>Julio 29 de 2020</v>
      </c>
      <c r="C913" s="1" t="s">
        <v>5265</v>
      </c>
      <c r="D913" s="2">
        <v>161.59</v>
      </c>
      <c r="E913" s="1" t="s">
        <v>5266</v>
      </c>
      <c r="F913" s="3">
        <v>1.1264785030352409</v>
      </c>
      <c r="G913" s="1" t="s">
        <v>430</v>
      </c>
      <c r="H913" s="10">
        <f t="shared" si="85"/>
        <v>3.2318000000000002</v>
      </c>
      <c r="I913" s="8">
        <f>VLOOKUP(B913,'TRM2'!C:D,2,0)</f>
        <v>3718.69</v>
      </c>
      <c r="J913" s="10">
        <f t="shared" si="86"/>
        <v>12018.062342000001</v>
      </c>
      <c r="K913" t="e">
        <f>VLOOKUP(A913,'Cacao Nacional'!B:D,3,0)</f>
        <v>#N/A</v>
      </c>
      <c r="L913" s="22" t="str">
        <f t="shared" si="87"/>
        <v>Julio</v>
      </c>
      <c r="M913" s="22" t="str">
        <f t="shared" si="88"/>
        <v>2020</v>
      </c>
      <c r="N913" s="22" t="str">
        <f t="shared" si="89"/>
        <v>Julio de 2020</v>
      </c>
    </row>
    <row r="914" spans="1:14" x14ac:dyDescent="0.3">
      <c r="A914" s="1" t="s">
        <v>2034</v>
      </c>
      <c r="B914" s="1" t="str">
        <f t="shared" si="84"/>
        <v>Julio 30 de 2020</v>
      </c>
      <c r="C914" s="1" t="s">
        <v>5265</v>
      </c>
      <c r="D914" s="2">
        <v>164.57</v>
      </c>
      <c r="E914" s="1" t="s">
        <v>5266</v>
      </c>
      <c r="F914" s="3">
        <v>1.8441735255894482</v>
      </c>
      <c r="G914" s="1" t="s">
        <v>430</v>
      </c>
      <c r="H914" s="10">
        <f t="shared" si="85"/>
        <v>3.2913999999999999</v>
      </c>
      <c r="I914" s="8">
        <f>VLOOKUP(B914,'TRM2'!C:D,2,0)</f>
        <v>3716.89</v>
      </c>
      <c r="J914" s="10">
        <f t="shared" si="86"/>
        <v>12233.771745999999</v>
      </c>
      <c r="K914" t="e">
        <f>VLOOKUP(A914,'Cacao Nacional'!B:D,3,0)</f>
        <v>#N/A</v>
      </c>
      <c r="L914" s="22" t="str">
        <f t="shared" si="87"/>
        <v>Julio</v>
      </c>
      <c r="M914" s="22" t="str">
        <f t="shared" si="88"/>
        <v>2020</v>
      </c>
      <c r="N914" s="22" t="str">
        <f t="shared" si="89"/>
        <v>Julio de 2020</v>
      </c>
    </row>
    <row r="915" spans="1:14" x14ac:dyDescent="0.3">
      <c r="A915" s="1" t="s">
        <v>2035</v>
      </c>
      <c r="B915" s="1" t="str">
        <f t="shared" si="84"/>
        <v>Julio 31 de 2020</v>
      </c>
      <c r="C915" s="1" t="s">
        <v>5265</v>
      </c>
      <c r="D915" s="2">
        <v>168.29</v>
      </c>
      <c r="E915" s="1" t="s">
        <v>5266</v>
      </c>
      <c r="F915" s="3">
        <v>2.2604362885094482</v>
      </c>
      <c r="G915" s="1" t="s">
        <v>430</v>
      </c>
      <c r="H915" s="10">
        <f t="shared" si="85"/>
        <v>3.3657999999999997</v>
      </c>
      <c r="I915" s="8">
        <f>VLOOKUP(B915,'TRM2'!C:D,2,0)</f>
        <v>3739.49</v>
      </c>
      <c r="J915" s="10">
        <f t="shared" si="86"/>
        <v>12586.375441999999</v>
      </c>
      <c r="K915" t="e">
        <f>VLOOKUP(A915,'Cacao Nacional'!B:D,3,0)</f>
        <v>#N/A</v>
      </c>
      <c r="L915" s="22" t="str">
        <f t="shared" si="87"/>
        <v>Julio</v>
      </c>
      <c r="M915" s="22" t="str">
        <f t="shared" si="88"/>
        <v>2020</v>
      </c>
      <c r="N915" s="22" t="str">
        <f t="shared" si="89"/>
        <v>Julio de 2020</v>
      </c>
    </row>
    <row r="916" spans="1:14" x14ac:dyDescent="0.3">
      <c r="A916" s="1" t="s">
        <v>338</v>
      </c>
      <c r="B916" s="1" t="str">
        <f t="shared" si="84"/>
        <v>Agosto 3 de 2020</v>
      </c>
      <c r="C916" s="1" t="s">
        <v>5265</v>
      </c>
      <c r="D916" s="2">
        <v>167.27</v>
      </c>
      <c r="E916" s="1" t="s">
        <v>5266</v>
      </c>
      <c r="F916" s="3">
        <v>-0.60609661893159539</v>
      </c>
      <c r="G916" s="1" t="s">
        <v>430</v>
      </c>
      <c r="H916" s="10">
        <f t="shared" si="85"/>
        <v>3.3454000000000002</v>
      </c>
      <c r="I916" s="8">
        <f>VLOOKUP(B916,'TRM2'!C:D,2,0)</f>
        <v>3733.08</v>
      </c>
      <c r="J916" s="10">
        <f t="shared" si="86"/>
        <v>12488.645832</v>
      </c>
      <c r="K916">
        <f>VLOOKUP(A916,'Cacao Nacional'!B:D,3,0)</f>
        <v>7323.2</v>
      </c>
      <c r="L916" s="22" t="str">
        <f t="shared" si="87"/>
        <v>Agosto</v>
      </c>
      <c r="M916" s="22" t="str">
        <f t="shared" si="88"/>
        <v>2020</v>
      </c>
      <c r="N916" s="22" t="str">
        <f t="shared" si="89"/>
        <v>Agosto de 2020</v>
      </c>
    </row>
    <row r="917" spans="1:14" x14ac:dyDescent="0.3">
      <c r="A917" s="1" t="s">
        <v>2036</v>
      </c>
      <c r="B917" s="1" t="str">
        <f t="shared" si="84"/>
        <v>Agosto 4 de 2020</v>
      </c>
      <c r="C917" s="1" t="s">
        <v>5265</v>
      </c>
      <c r="D917" s="2">
        <v>170.18</v>
      </c>
      <c r="E917" s="1" t="s">
        <v>5266</v>
      </c>
      <c r="F917" s="3">
        <v>1.7397022777545266</v>
      </c>
      <c r="G917" s="1" t="s">
        <v>430</v>
      </c>
      <c r="H917" s="10">
        <f t="shared" si="85"/>
        <v>3.4036</v>
      </c>
      <c r="I917" s="8">
        <f>VLOOKUP(B917,'TRM2'!C:D,2,0)</f>
        <v>3768.39</v>
      </c>
      <c r="J917" s="10">
        <f t="shared" si="86"/>
        <v>12826.092203999999</v>
      </c>
      <c r="K917" t="e">
        <f>VLOOKUP(A917,'Cacao Nacional'!B:D,3,0)</f>
        <v>#N/A</v>
      </c>
      <c r="L917" s="22" t="str">
        <f t="shared" si="87"/>
        <v>Agosto</v>
      </c>
      <c r="M917" s="22" t="str">
        <f t="shared" si="88"/>
        <v>2020</v>
      </c>
      <c r="N917" s="22" t="str">
        <f t="shared" si="89"/>
        <v>Agosto de 2020</v>
      </c>
    </row>
    <row r="918" spans="1:14" x14ac:dyDescent="0.3">
      <c r="A918" s="1" t="s">
        <v>2037</v>
      </c>
      <c r="B918" s="1" t="str">
        <f t="shared" si="84"/>
        <v>Agosto 5 de 2020</v>
      </c>
      <c r="C918" s="1" t="s">
        <v>5265</v>
      </c>
      <c r="D918" s="2">
        <v>170.9</v>
      </c>
      <c r="E918" s="1" t="s">
        <v>5266</v>
      </c>
      <c r="F918" s="3">
        <v>0.42308144317781099</v>
      </c>
      <c r="G918" s="1" t="s">
        <v>430</v>
      </c>
      <c r="H918" s="10">
        <f t="shared" si="85"/>
        <v>3.4180000000000001</v>
      </c>
      <c r="I918" s="8">
        <f>VLOOKUP(B918,'TRM2'!C:D,2,0)</f>
        <v>3792.98</v>
      </c>
      <c r="J918" s="10">
        <f t="shared" si="86"/>
        <v>12964.405640000001</v>
      </c>
      <c r="K918" t="e">
        <f>VLOOKUP(A918,'Cacao Nacional'!B:D,3,0)</f>
        <v>#N/A</v>
      </c>
      <c r="L918" s="22" t="str">
        <f t="shared" si="87"/>
        <v>Agosto</v>
      </c>
      <c r="M918" s="22" t="str">
        <f t="shared" si="88"/>
        <v>2020</v>
      </c>
      <c r="N918" s="22" t="str">
        <f t="shared" si="89"/>
        <v>Agosto de 2020</v>
      </c>
    </row>
    <row r="919" spans="1:14" x14ac:dyDescent="0.3">
      <c r="A919" s="1" t="s">
        <v>2038</v>
      </c>
      <c r="B919" s="1" t="str">
        <f t="shared" si="84"/>
        <v>Agosto 6 de 2020</v>
      </c>
      <c r="C919" s="1" t="s">
        <v>5265</v>
      </c>
      <c r="D919" s="2">
        <v>166.92</v>
      </c>
      <c r="E919" s="1" t="s">
        <v>5266</v>
      </c>
      <c r="F919" s="3">
        <v>-2.3288472791106014</v>
      </c>
      <c r="G919" s="1" t="s">
        <v>430</v>
      </c>
      <c r="H919" s="10">
        <f t="shared" si="85"/>
        <v>3.3383999999999996</v>
      </c>
      <c r="I919" s="8">
        <f>VLOOKUP(B919,'TRM2'!C:D,2,0)</f>
        <v>3775.95</v>
      </c>
      <c r="J919" s="10">
        <f t="shared" si="86"/>
        <v>12605.631479999998</v>
      </c>
      <c r="K919" t="e">
        <f>VLOOKUP(A919,'Cacao Nacional'!B:D,3,0)</f>
        <v>#N/A</v>
      </c>
      <c r="L919" s="22" t="str">
        <f t="shared" si="87"/>
        <v>Agosto</v>
      </c>
      <c r="M919" s="22" t="str">
        <f t="shared" si="88"/>
        <v>2020</v>
      </c>
      <c r="N919" s="22" t="str">
        <f t="shared" si="89"/>
        <v>Agosto de 2020</v>
      </c>
    </row>
    <row r="920" spans="1:14" x14ac:dyDescent="0.3">
      <c r="A920" s="1" t="s">
        <v>2039</v>
      </c>
      <c r="B920" s="1" t="str">
        <f t="shared" si="84"/>
        <v>Agosto 7 de 2020</v>
      </c>
      <c r="C920" s="1" t="s">
        <v>5265</v>
      </c>
      <c r="D920" s="2">
        <v>164.47</v>
      </c>
      <c r="E920" s="1" t="s">
        <v>5266</v>
      </c>
      <c r="F920" s="3">
        <v>-1.4677689911334704</v>
      </c>
      <c r="G920" s="1" t="s">
        <v>430</v>
      </c>
      <c r="H920" s="10">
        <f t="shared" si="85"/>
        <v>3.2894000000000001</v>
      </c>
      <c r="I920" s="8">
        <f>VLOOKUP(B920,'TRM2'!C:D,2,0)</f>
        <v>3769.67</v>
      </c>
      <c r="J920" s="10">
        <f t="shared" si="86"/>
        <v>12399.952498000001</v>
      </c>
      <c r="K920" t="e">
        <f>VLOOKUP(A920,'Cacao Nacional'!B:D,3,0)</f>
        <v>#N/A</v>
      </c>
      <c r="L920" s="22" t="str">
        <f t="shared" si="87"/>
        <v>Agosto</v>
      </c>
      <c r="M920" s="22" t="str">
        <f t="shared" si="88"/>
        <v>2020</v>
      </c>
      <c r="N920" s="22" t="str">
        <f t="shared" si="89"/>
        <v>Agosto de 2020</v>
      </c>
    </row>
    <row r="921" spans="1:14" x14ac:dyDescent="0.3">
      <c r="A921" s="1" t="s">
        <v>339</v>
      </c>
      <c r="B921" s="1" t="str">
        <f t="shared" si="84"/>
        <v>Agosto 10 de 2020</v>
      </c>
      <c r="C921" s="1" t="s">
        <v>5265</v>
      </c>
      <c r="D921" s="2">
        <v>162.15</v>
      </c>
      <c r="E921" s="1" t="s">
        <v>5266</v>
      </c>
      <c r="F921" s="3">
        <v>-1.4105915972517744</v>
      </c>
      <c r="G921" s="1" t="s">
        <v>430</v>
      </c>
      <c r="H921" s="10">
        <f t="shared" si="85"/>
        <v>3.2430000000000003</v>
      </c>
      <c r="I921" s="8">
        <f>VLOOKUP(B921,'TRM2'!C:D,2,0)</f>
        <v>3769.67</v>
      </c>
      <c r="J921" s="10">
        <f t="shared" si="86"/>
        <v>12225.039810000002</v>
      </c>
      <c r="K921">
        <f>VLOOKUP(A921,'Cacao Nacional'!B:D,3,0)</f>
        <v>7609.8</v>
      </c>
      <c r="L921" s="22" t="str">
        <f t="shared" si="87"/>
        <v>Agosto</v>
      </c>
      <c r="M921" s="22" t="str">
        <f t="shared" si="88"/>
        <v>2020</v>
      </c>
      <c r="N921" s="22" t="str">
        <f t="shared" si="89"/>
        <v>Agosto de 2020</v>
      </c>
    </row>
    <row r="922" spans="1:14" x14ac:dyDescent="0.3">
      <c r="A922" s="1" t="s">
        <v>2040</v>
      </c>
      <c r="B922" s="1" t="str">
        <f t="shared" si="84"/>
        <v>Agosto 11 de 2020</v>
      </c>
      <c r="C922" s="1" t="s">
        <v>5265</v>
      </c>
      <c r="D922" s="2">
        <v>160.65</v>
      </c>
      <c r="E922" s="1" t="s">
        <v>5266</v>
      </c>
      <c r="F922" s="3">
        <v>-0.92506938020351526</v>
      </c>
      <c r="G922" s="1" t="s">
        <v>430</v>
      </c>
      <c r="H922" s="10">
        <f t="shared" si="85"/>
        <v>3.2130000000000001</v>
      </c>
      <c r="I922" s="8">
        <f>VLOOKUP(B922,'TRM2'!C:D,2,0)</f>
        <v>3770.22</v>
      </c>
      <c r="J922" s="10">
        <f t="shared" si="86"/>
        <v>12113.71686</v>
      </c>
      <c r="K922" t="e">
        <f>VLOOKUP(A922,'Cacao Nacional'!B:D,3,0)</f>
        <v>#N/A</v>
      </c>
      <c r="L922" s="22" t="str">
        <f t="shared" si="87"/>
        <v>Agosto</v>
      </c>
      <c r="M922" s="22" t="str">
        <f t="shared" si="88"/>
        <v>2020</v>
      </c>
      <c r="N922" s="22" t="str">
        <f t="shared" si="89"/>
        <v>Agosto de 2020</v>
      </c>
    </row>
    <row r="923" spans="1:14" x14ac:dyDescent="0.3">
      <c r="A923" s="1" t="s">
        <v>2041</v>
      </c>
      <c r="B923" s="1" t="str">
        <f t="shared" si="84"/>
        <v>Agosto 12 de 2020</v>
      </c>
      <c r="C923" s="1" t="s">
        <v>5265</v>
      </c>
      <c r="D923" s="2">
        <v>161.41999999999999</v>
      </c>
      <c r="E923" s="1" t="s">
        <v>5266</v>
      </c>
      <c r="F923" s="3">
        <v>0.47930283224399733</v>
      </c>
      <c r="G923" s="1" t="s">
        <v>430</v>
      </c>
      <c r="H923" s="10">
        <f t="shared" si="85"/>
        <v>3.2283999999999997</v>
      </c>
      <c r="I923" s="8">
        <f>VLOOKUP(B923,'TRM2'!C:D,2,0)</f>
        <v>3749.3</v>
      </c>
      <c r="J923" s="10">
        <f t="shared" si="86"/>
        <v>12104.24012</v>
      </c>
      <c r="K923" t="e">
        <f>VLOOKUP(A923,'Cacao Nacional'!B:D,3,0)</f>
        <v>#N/A</v>
      </c>
      <c r="L923" s="22" t="str">
        <f t="shared" si="87"/>
        <v>Agosto</v>
      </c>
      <c r="M923" s="22" t="str">
        <f t="shared" si="88"/>
        <v>2020</v>
      </c>
      <c r="N923" s="22" t="str">
        <f t="shared" si="89"/>
        <v>Agosto de 2020</v>
      </c>
    </row>
    <row r="924" spans="1:14" x14ac:dyDescent="0.3">
      <c r="A924" s="1" t="s">
        <v>2042</v>
      </c>
      <c r="B924" s="1" t="str">
        <f t="shared" si="84"/>
        <v>Agosto 13 de 2020</v>
      </c>
      <c r="C924" s="1" t="s">
        <v>5265</v>
      </c>
      <c r="D924" s="2">
        <v>165.49</v>
      </c>
      <c r="E924" s="1" t="s">
        <v>5266</v>
      </c>
      <c r="F924" s="3">
        <v>2.5213728162557443</v>
      </c>
      <c r="G924" s="1" t="s">
        <v>430</v>
      </c>
      <c r="H924" s="10">
        <f t="shared" si="85"/>
        <v>3.3098000000000001</v>
      </c>
      <c r="I924" s="8">
        <f>VLOOKUP(B924,'TRM2'!C:D,2,0)</f>
        <v>3755.61</v>
      </c>
      <c r="J924" s="10">
        <f t="shared" si="86"/>
        <v>12430.317978000001</v>
      </c>
      <c r="K924" t="e">
        <f>VLOOKUP(A924,'Cacao Nacional'!B:D,3,0)</f>
        <v>#N/A</v>
      </c>
      <c r="L924" s="22" t="str">
        <f t="shared" si="87"/>
        <v>Agosto</v>
      </c>
      <c r="M924" s="22" t="str">
        <f t="shared" si="88"/>
        <v>2020</v>
      </c>
      <c r="N924" s="22" t="str">
        <f t="shared" si="89"/>
        <v>Agosto de 2020</v>
      </c>
    </row>
    <row r="925" spans="1:14" x14ac:dyDescent="0.3">
      <c r="A925" s="1" t="s">
        <v>2043</v>
      </c>
      <c r="B925" s="1" t="str">
        <f t="shared" si="84"/>
        <v>Agosto 14 de 2020</v>
      </c>
      <c r="C925" s="1" t="s">
        <v>5265</v>
      </c>
      <c r="D925" s="2">
        <v>163.94</v>
      </c>
      <c r="E925" s="1" t="s">
        <v>5266</v>
      </c>
      <c r="F925" s="3">
        <v>-0.93661248413802123</v>
      </c>
      <c r="G925" s="1" t="s">
        <v>430</v>
      </c>
      <c r="H925" s="10">
        <f t="shared" si="85"/>
        <v>3.2787999999999999</v>
      </c>
      <c r="I925" s="8">
        <f>VLOOKUP(B925,'TRM2'!C:D,2,0)</f>
        <v>3767.05</v>
      </c>
      <c r="J925" s="10">
        <f t="shared" si="86"/>
        <v>12351.403540000001</v>
      </c>
      <c r="K925" t="e">
        <f>VLOOKUP(A925,'Cacao Nacional'!B:D,3,0)</f>
        <v>#N/A</v>
      </c>
      <c r="L925" s="22" t="str">
        <f t="shared" si="87"/>
        <v>Agosto</v>
      </c>
      <c r="M925" s="22" t="str">
        <f t="shared" si="88"/>
        <v>2020</v>
      </c>
      <c r="N925" s="22" t="str">
        <f t="shared" si="89"/>
        <v>Agosto de 2020</v>
      </c>
    </row>
    <row r="926" spans="1:14" x14ac:dyDescent="0.3">
      <c r="A926" s="1" t="s">
        <v>340</v>
      </c>
      <c r="B926" s="1" t="str">
        <f t="shared" si="84"/>
        <v>Agosto 17 de 2020</v>
      </c>
      <c r="C926" s="1" t="s">
        <v>5265</v>
      </c>
      <c r="D926" s="2">
        <v>164.8</v>
      </c>
      <c r="E926" s="1" t="s">
        <v>5266</v>
      </c>
      <c r="F926" s="3">
        <v>0.52458216420642523</v>
      </c>
      <c r="G926" s="1" t="s">
        <v>430</v>
      </c>
      <c r="H926" s="10">
        <f t="shared" si="85"/>
        <v>3.2960000000000003</v>
      </c>
      <c r="I926" s="8">
        <f>VLOOKUP(B926,'TRM2'!C:D,2,0)</f>
        <v>3783.15</v>
      </c>
      <c r="J926" s="10">
        <f t="shared" si="86"/>
        <v>12469.262400000001</v>
      </c>
      <c r="K926">
        <f>VLOOKUP(A926,'Cacao Nacional'!B:D,3,0)</f>
        <v>7984.2</v>
      </c>
      <c r="L926" s="22" t="str">
        <f t="shared" si="87"/>
        <v>Agosto</v>
      </c>
      <c r="M926" s="22" t="str">
        <f t="shared" si="88"/>
        <v>2020</v>
      </c>
      <c r="N926" s="22" t="str">
        <f t="shared" si="89"/>
        <v>Agosto de 2020</v>
      </c>
    </row>
    <row r="927" spans="1:14" x14ac:dyDescent="0.3">
      <c r="A927" s="1" t="s">
        <v>2044</v>
      </c>
      <c r="B927" s="1" t="str">
        <f t="shared" si="84"/>
        <v>Agosto 18 de 2020</v>
      </c>
      <c r="C927" s="1" t="s">
        <v>5265</v>
      </c>
      <c r="D927" s="2">
        <v>168.38</v>
      </c>
      <c r="E927" s="1" t="s">
        <v>5266</v>
      </c>
      <c r="F927" s="3">
        <v>2.1723300970873689</v>
      </c>
      <c r="G927" s="1" t="s">
        <v>430</v>
      </c>
      <c r="H927" s="10">
        <f t="shared" si="85"/>
        <v>3.3675999999999999</v>
      </c>
      <c r="I927" s="8">
        <f>VLOOKUP(B927,'TRM2'!C:D,2,0)</f>
        <v>3783.15</v>
      </c>
      <c r="J927" s="10">
        <f t="shared" si="86"/>
        <v>12740.13594</v>
      </c>
      <c r="K927" t="e">
        <f>VLOOKUP(A927,'Cacao Nacional'!B:D,3,0)</f>
        <v>#N/A</v>
      </c>
      <c r="L927" s="22" t="str">
        <f t="shared" si="87"/>
        <v>Agosto</v>
      </c>
      <c r="M927" s="22" t="str">
        <f t="shared" si="88"/>
        <v>2020</v>
      </c>
      <c r="N927" s="22" t="str">
        <f t="shared" si="89"/>
        <v>Agosto de 2020</v>
      </c>
    </row>
    <row r="928" spans="1:14" x14ac:dyDescent="0.3">
      <c r="A928" s="1" t="s">
        <v>2045</v>
      </c>
      <c r="B928" s="1" t="str">
        <f t="shared" si="84"/>
        <v>Agosto 19 de 2020</v>
      </c>
      <c r="C928" s="1" t="s">
        <v>5265</v>
      </c>
      <c r="D928" s="2">
        <v>166.78</v>
      </c>
      <c r="E928" s="1" t="s">
        <v>5266</v>
      </c>
      <c r="F928" s="3">
        <v>-0.9502316189571175</v>
      </c>
      <c r="G928" s="1" t="s">
        <v>430</v>
      </c>
      <c r="H928" s="10">
        <f t="shared" si="85"/>
        <v>3.3355999999999999</v>
      </c>
      <c r="I928" s="8">
        <f>VLOOKUP(B928,'TRM2'!C:D,2,0)</f>
        <v>3783.15</v>
      </c>
      <c r="J928" s="10">
        <f t="shared" si="86"/>
        <v>12619.075140000001</v>
      </c>
      <c r="K928" t="e">
        <f>VLOOKUP(A928,'Cacao Nacional'!B:D,3,0)</f>
        <v>#N/A</v>
      </c>
      <c r="L928" s="22" t="str">
        <f t="shared" si="87"/>
        <v>Agosto</v>
      </c>
      <c r="M928" s="22" t="str">
        <f t="shared" si="88"/>
        <v>2020</v>
      </c>
      <c r="N928" s="22" t="str">
        <f t="shared" si="89"/>
        <v>Agosto de 2020</v>
      </c>
    </row>
    <row r="929" spans="1:14" x14ac:dyDescent="0.3">
      <c r="A929" s="1" t="s">
        <v>2046</v>
      </c>
      <c r="B929" s="1" t="str">
        <f t="shared" si="84"/>
        <v>Agosto 20 de 2020</v>
      </c>
      <c r="C929" s="1" t="s">
        <v>5265</v>
      </c>
      <c r="D929" s="2">
        <v>166.33</v>
      </c>
      <c r="E929" s="1" t="s">
        <v>5266</v>
      </c>
      <c r="F929" s="3">
        <v>-0.26981652476315421</v>
      </c>
      <c r="G929" s="1" t="s">
        <v>430</v>
      </c>
      <c r="H929" s="10">
        <f t="shared" si="85"/>
        <v>3.3266000000000004</v>
      </c>
      <c r="I929" s="8">
        <f>VLOOKUP(B929,'TRM2'!C:D,2,0)</f>
        <v>3766.73</v>
      </c>
      <c r="J929" s="10">
        <f t="shared" si="86"/>
        <v>12530.404018000001</v>
      </c>
      <c r="K929" t="e">
        <f>VLOOKUP(A929,'Cacao Nacional'!B:D,3,0)</f>
        <v>#N/A</v>
      </c>
      <c r="L929" s="22" t="str">
        <f t="shared" si="87"/>
        <v>Agosto</v>
      </c>
      <c r="M929" s="22" t="str">
        <f t="shared" si="88"/>
        <v>2020</v>
      </c>
      <c r="N929" s="22" t="str">
        <f t="shared" si="89"/>
        <v>Agosto de 2020</v>
      </c>
    </row>
    <row r="930" spans="1:14" x14ac:dyDescent="0.3">
      <c r="A930" s="1" t="s">
        <v>2047</v>
      </c>
      <c r="B930" s="1" t="str">
        <f t="shared" si="84"/>
        <v>Agosto 21 de 2020</v>
      </c>
      <c r="C930" s="1" t="s">
        <v>5265</v>
      </c>
      <c r="D930" s="2">
        <v>166.62</v>
      </c>
      <c r="E930" s="1" t="s">
        <v>5266</v>
      </c>
      <c r="F930" s="3">
        <v>0.1743521914266771</v>
      </c>
      <c r="G930" s="1" t="s">
        <v>430</v>
      </c>
      <c r="H930" s="10">
        <f t="shared" si="85"/>
        <v>3.3324000000000003</v>
      </c>
      <c r="I930" s="8">
        <f>VLOOKUP(B930,'TRM2'!C:D,2,0)</f>
        <v>3792.13</v>
      </c>
      <c r="J930" s="10">
        <f t="shared" si="86"/>
        <v>12636.894012000001</v>
      </c>
      <c r="K930" t="e">
        <f>VLOOKUP(A930,'Cacao Nacional'!B:D,3,0)</f>
        <v>#N/A</v>
      </c>
      <c r="L930" s="22" t="str">
        <f t="shared" si="87"/>
        <v>Agosto</v>
      </c>
      <c r="M930" s="22" t="str">
        <f t="shared" si="88"/>
        <v>2020</v>
      </c>
      <c r="N930" s="22" t="str">
        <f t="shared" si="89"/>
        <v>Agosto de 2020</v>
      </c>
    </row>
    <row r="931" spans="1:14" x14ac:dyDescent="0.3">
      <c r="A931" s="1" t="s">
        <v>341</v>
      </c>
      <c r="B931" s="1" t="str">
        <f t="shared" si="84"/>
        <v>Agosto 24 de 2020</v>
      </c>
      <c r="C931" s="1" t="s">
        <v>5265</v>
      </c>
      <c r="D931" s="2">
        <v>167.89</v>
      </c>
      <c r="E931" s="1" t="s">
        <v>5266</v>
      </c>
      <c r="F931" s="3">
        <v>0.7622134197575211</v>
      </c>
      <c r="G931" s="1" t="s">
        <v>430</v>
      </c>
      <c r="H931" s="10">
        <f t="shared" si="85"/>
        <v>3.3577999999999997</v>
      </c>
      <c r="I931" s="8">
        <f>VLOOKUP(B931,'TRM2'!C:D,2,0)</f>
        <v>3827.27</v>
      </c>
      <c r="J931" s="10">
        <f t="shared" si="86"/>
        <v>12851.207205999999</v>
      </c>
      <c r="K931">
        <f>VLOOKUP(A931,'Cacao Nacional'!B:D,3,0)</f>
        <v>8046.7</v>
      </c>
      <c r="L931" s="22" t="str">
        <f t="shared" si="87"/>
        <v>Agosto</v>
      </c>
      <c r="M931" s="22" t="str">
        <f t="shared" si="88"/>
        <v>2020</v>
      </c>
      <c r="N931" s="22" t="str">
        <f t="shared" si="89"/>
        <v>Agosto de 2020</v>
      </c>
    </row>
    <row r="932" spans="1:14" x14ac:dyDescent="0.3">
      <c r="A932" s="1" t="s">
        <v>2048</v>
      </c>
      <c r="B932" s="1" t="str">
        <f t="shared" si="84"/>
        <v>Agosto 25 de 2020</v>
      </c>
      <c r="C932" s="1" t="s">
        <v>5265</v>
      </c>
      <c r="D932" s="2">
        <v>170.2</v>
      </c>
      <c r="E932" s="1" t="s">
        <v>5266</v>
      </c>
      <c r="F932" s="3">
        <v>1.3759008874858554</v>
      </c>
      <c r="G932" s="1" t="s">
        <v>430</v>
      </c>
      <c r="H932" s="10">
        <f t="shared" si="85"/>
        <v>3.4039999999999999</v>
      </c>
      <c r="I932" s="8">
        <f>VLOOKUP(B932,'TRM2'!C:D,2,0)</f>
        <v>3843.69</v>
      </c>
      <c r="J932" s="10">
        <f t="shared" si="86"/>
        <v>13083.920759999999</v>
      </c>
      <c r="K932" t="e">
        <f>VLOOKUP(A932,'Cacao Nacional'!B:D,3,0)</f>
        <v>#N/A</v>
      </c>
      <c r="L932" s="22" t="str">
        <f t="shared" si="87"/>
        <v>Agosto</v>
      </c>
      <c r="M932" s="22" t="str">
        <f t="shared" si="88"/>
        <v>2020</v>
      </c>
      <c r="N932" s="22" t="str">
        <f t="shared" si="89"/>
        <v>Agosto de 2020</v>
      </c>
    </row>
    <row r="933" spans="1:14" x14ac:dyDescent="0.3">
      <c r="A933" s="1" t="s">
        <v>2049</v>
      </c>
      <c r="B933" s="1" t="str">
        <f t="shared" si="84"/>
        <v>Agosto 26 de 2020</v>
      </c>
      <c r="C933" s="1" t="s">
        <v>5265</v>
      </c>
      <c r="D933" s="2">
        <v>168.95</v>
      </c>
      <c r="E933" s="1" t="s">
        <v>5266</v>
      </c>
      <c r="F933" s="3">
        <v>-0.73443008225616935</v>
      </c>
      <c r="G933" s="1" t="s">
        <v>430</v>
      </c>
      <c r="H933" s="10">
        <f t="shared" si="85"/>
        <v>3.3789999999999996</v>
      </c>
      <c r="I933" s="8">
        <f>VLOOKUP(B933,'TRM2'!C:D,2,0)</f>
        <v>3867.32</v>
      </c>
      <c r="J933" s="10">
        <f t="shared" si="86"/>
        <v>13067.674279999999</v>
      </c>
      <c r="K933" t="e">
        <f>VLOOKUP(A933,'Cacao Nacional'!B:D,3,0)</f>
        <v>#N/A</v>
      </c>
      <c r="L933" s="22" t="str">
        <f t="shared" si="87"/>
        <v>Agosto</v>
      </c>
      <c r="M933" s="22" t="str">
        <f t="shared" si="88"/>
        <v>2020</v>
      </c>
      <c r="N933" s="22" t="str">
        <f t="shared" si="89"/>
        <v>Agosto de 2020</v>
      </c>
    </row>
    <row r="934" spans="1:14" x14ac:dyDescent="0.3">
      <c r="A934" s="1" t="s">
        <v>2050</v>
      </c>
      <c r="B934" s="1" t="str">
        <f t="shared" si="84"/>
        <v>Agosto 27 de 2020</v>
      </c>
      <c r="C934" s="1" t="s">
        <v>5265</v>
      </c>
      <c r="D934" s="2">
        <v>169.15</v>
      </c>
      <c r="E934" s="1" t="s">
        <v>5266</v>
      </c>
      <c r="F934" s="3">
        <v>0.11837821840782307</v>
      </c>
      <c r="G934" s="1" t="s">
        <v>430</v>
      </c>
      <c r="H934" s="10">
        <f t="shared" si="85"/>
        <v>3.383</v>
      </c>
      <c r="I934" s="8">
        <f>VLOOKUP(B934,'TRM2'!C:D,2,0)</f>
        <v>3846.64</v>
      </c>
      <c r="J934" s="10">
        <f t="shared" si="86"/>
        <v>13013.18312</v>
      </c>
      <c r="K934" t="e">
        <f>VLOOKUP(A934,'Cacao Nacional'!B:D,3,0)</f>
        <v>#N/A</v>
      </c>
      <c r="L934" s="22" t="str">
        <f t="shared" si="87"/>
        <v>Agosto</v>
      </c>
      <c r="M934" s="22" t="str">
        <f t="shared" si="88"/>
        <v>2020</v>
      </c>
      <c r="N934" s="22" t="str">
        <f t="shared" si="89"/>
        <v>Agosto de 2020</v>
      </c>
    </row>
    <row r="935" spans="1:14" x14ac:dyDescent="0.3">
      <c r="A935" s="1" t="s">
        <v>2051</v>
      </c>
      <c r="B935" s="1" t="str">
        <f t="shared" si="84"/>
        <v>Agosto 28 de 2020</v>
      </c>
      <c r="C935" s="1" t="s">
        <v>5265</v>
      </c>
      <c r="D935" s="2">
        <v>173.23</v>
      </c>
      <c r="E935" s="1" t="s">
        <v>5266</v>
      </c>
      <c r="F935" s="3">
        <v>2.4120603015075281</v>
      </c>
      <c r="G935" s="1" t="s">
        <v>430</v>
      </c>
      <c r="H935" s="10">
        <f t="shared" si="85"/>
        <v>3.4645999999999999</v>
      </c>
      <c r="I935" s="8">
        <f>VLOOKUP(B935,'TRM2'!C:D,2,0)</f>
        <v>3820.17</v>
      </c>
      <c r="J935" s="10">
        <f t="shared" si="86"/>
        <v>13235.360982</v>
      </c>
      <c r="K935" t="e">
        <f>VLOOKUP(A935,'Cacao Nacional'!B:D,3,0)</f>
        <v>#N/A</v>
      </c>
      <c r="L935" s="22" t="str">
        <f t="shared" si="87"/>
        <v>Agosto</v>
      </c>
      <c r="M935" s="22" t="str">
        <f t="shared" si="88"/>
        <v>2020</v>
      </c>
      <c r="N935" s="22" t="str">
        <f t="shared" si="89"/>
        <v>Agosto de 2020</v>
      </c>
    </row>
    <row r="936" spans="1:14" x14ac:dyDescent="0.3">
      <c r="A936" s="1" t="s">
        <v>342</v>
      </c>
      <c r="B936" s="1" t="str">
        <f t="shared" si="84"/>
        <v>Agosto 31 de 2020</v>
      </c>
      <c r="C936" s="1" t="s">
        <v>5265</v>
      </c>
      <c r="D936" s="2">
        <v>175.93</v>
      </c>
      <c r="E936" s="1" t="s">
        <v>5266</v>
      </c>
      <c r="F936" s="3">
        <v>1.5586214858858265</v>
      </c>
      <c r="G936" s="1" t="s">
        <v>430</v>
      </c>
      <c r="H936" s="10">
        <f t="shared" si="85"/>
        <v>3.5186000000000002</v>
      </c>
      <c r="I936" s="8">
        <f>VLOOKUP(B936,'TRM2'!C:D,2,0)</f>
        <v>3760.38</v>
      </c>
      <c r="J936" s="10">
        <f t="shared" si="86"/>
        <v>13231.273068</v>
      </c>
      <c r="K936">
        <f>VLOOKUP(A936,'Cacao Nacional'!B:D,3,0)</f>
        <v>8270.7999999999993</v>
      </c>
      <c r="L936" s="22" t="str">
        <f t="shared" si="87"/>
        <v>Agosto</v>
      </c>
      <c r="M936" s="22" t="str">
        <f t="shared" si="88"/>
        <v>2020</v>
      </c>
      <c r="N936" s="22" t="str">
        <f t="shared" si="89"/>
        <v>Agosto de 2020</v>
      </c>
    </row>
    <row r="937" spans="1:14" x14ac:dyDescent="0.3">
      <c r="A937" s="1" t="s">
        <v>2052</v>
      </c>
      <c r="B937" s="1" t="str">
        <f t="shared" si="84"/>
        <v>Septiembre 1 de 2020</v>
      </c>
      <c r="C937" s="1" t="s">
        <v>5265</v>
      </c>
      <c r="D937" s="2">
        <v>178.42</v>
      </c>
      <c r="E937" s="1" t="s">
        <v>5266</v>
      </c>
      <c r="F937" s="3">
        <v>1.4153356448587395</v>
      </c>
      <c r="G937" s="1" t="s">
        <v>430</v>
      </c>
      <c r="H937" s="10">
        <f t="shared" si="85"/>
        <v>3.5683999999999996</v>
      </c>
      <c r="I937" s="8">
        <f>VLOOKUP(B937,'TRM2'!C:D,2,0)</f>
        <v>3745.41</v>
      </c>
      <c r="J937" s="10">
        <f t="shared" si="86"/>
        <v>13365.121043999998</v>
      </c>
      <c r="K937" t="e">
        <f>VLOOKUP(A937,'Cacao Nacional'!B:D,3,0)</f>
        <v>#N/A</v>
      </c>
      <c r="L937" s="22" t="str">
        <f t="shared" si="87"/>
        <v>Septiembre</v>
      </c>
      <c r="M937" s="22" t="str">
        <f t="shared" si="88"/>
        <v>2020</v>
      </c>
      <c r="N937" s="22" t="str">
        <f t="shared" si="89"/>
        <v>Septiembre de 2020</v>
      </c>
    </row>
    <row r="938" spans="1:14" x14ac:dyDescent="0.3">
      <c r="A938" s="1" t="s">
        <v>2053</v>
      </c>
      <c r="B938" s="1" t="str">
        <f t="shared" si="84"/>
        <v>Septiembre 2 de 2020</v>
      </c>
      <c r="C938" s="1" t="s">
        <v>5265</v>
      </c>
      <c r="D938" s="2">
        <v>178.16</v>
      </c>
      <c r="E938" s="1" t="s">
        <v>5266</v>
      </c>
      <c r="F938" s="3">
        <v>-0.14572357359039959</v>
      </c>
      <c r="G938" s="1" t="s">
        <v>430</v>
      </c>
      <c r="H938" s="10">
        <f t="shared" si="85"/>
        <v>3.5632000000000001</v>
      </c>
      <c r="I938" s="8">
        <f>VLOOKUP(B938,'TRM2'!C:D,2,0)</f>
        <v>3683.28</v>
      </c>
      <c r="J938" s="10">
        <f t="shared" si="86"/>
        <v>13124.263296000001</v>
      </c>
      <c r="K938" t="e">
        <f>VLOOKUP(A938,'Cacao Nacional'!B:D,3,0)</f>
        <v>#N/A</v>
      </c>
      <c r="L938" s="22" t="str">
        <f t="shared" si="87"/>
        <v>Septiembre</v>
      </c>
      <c r="M938" s="22" t="str">
        <f t="shared" si="88"/>
        <v>2020</v>
      </c>
      <c r="N938" s="22" t="str">
        <f t="shared" si="89"/>
        <v>Septiembre de 2020</v>
      </c>
    </row>
    <row r="939" spans="1:14" x14ac:dyDescent="0.3">
      <c r="A939" s="1" t="s">
        <v>2054</v>
      </c>
      <c r="B939" s="1" t="str">
        <f t="shared" si="84"/>
        <v>Septiembre 3 de 2020</v>
      </c>
      <c r="C939" s="1" t="s">
        <v>5265</v>
      </c>
      <c r="D939" s="2">
        <v>178.15</v>
      </c>
      <c r="E939" s="1" t="s">
        <v>5266</v>
      </c>
      <c r="F939" s="3">
        <v>-5.6129321957739701E-3</v>
      </c>
      <c r="G939" s="1" t="s">
        <v>430</v>
      </c>
      <c r="H939" s="10">
        <f t="shared" si="85"/>
        <v>3.5630000000000002</v>
      </c>
      <c r="I939" s="8">
        <f>VLOOKUP(B939,'TRM2'!C:D,2,0)</f>
        <v>3653.7</v>
      </c>
      <c r="J939" s="10">
        <f t="shared" si="86"/>
        <v>13018.133099999999</v>
      </c>
      <c r="K939" t="e">
        <f>VLOOKUP(A939,'Cacao Nacional'!B:D,3,0)</f>
        <v>#N/A</v>
      </c>
      <c r="L939" s="22" t="str">
        <f t="shared" si="87"/>
        <v>Septiembre</v>
      </c>
      <c r="M939" s="22" t="str">
        <f t="shared" si="88"/>
        <v>2020</v>
      </c>
      <c r="N939" s="22" t="str">
        <f t="shared" si="89"/>
        <v>Septiembre de 2020</v>
      </c>
    </row>
    <row r="940" spans="1:14" x14ac:dyDescent="0.3">
      <c r="A940" s="1" t="s">
        <v>2055</v>
      </c>
      <c r="B940" s="1" t="str">
        <f t="shared" si="84"/>
        <v>Septiembre 4 de 2020</v>
      </c>
      <c r="C940" s="1" t="s">
        <v>5265</v>
      </c>
      <c r="D940" s="2">
        <v>180.74</v>
      </c>
      <c r="E940" s="1" t="s">
        <v>5266</v>
      </c>
      <c r="F940" s="3">
        <v>1.4538310412573692</v>
      </c>
      <c r="G940" s="1" t="s">
        <v>430</v>
      </c>
      <c r="H940" s="10">
        <f t="shared" si="85"/>
        <v>3.6148000000000002</v>
      </c>
      <c r="I940" s="8">
        <f>VLOOKUP(B940,'TRM2'!C:D,2,0)</f>
        <v>3653.23</v>
      </c>
      <c r="J940" s="10">
        <f t="shared" si="86"/>
        <v>13205.695804000001</v>
      </c>
      <c r="K940" t="e">
        <f>VLOOKUP(A940,'Cacao Nacional'!B:D,3,0)</f>
        <v>#N/A</v>
      </c>
      <c r="L940" s="22" t="str">
        <f t="shared" si="87"/>
        <v>Septiembre</v>
      </c>
      <c r="M940" s="22" t="str">
        <f t="shared" si="88"/>
        <v>2020</v>
      </c>
      <c r="N940" s="22" t="str">
        <f t="shared" si="89"/>
        <v>Septiembre de 2020</v>
      </c>
    </row>
    <row r="941" spans="1:14" x14ac:dyDescent="0.3">
      <c r="A941" s="1" t="s">
        <v>343</v>
      </c>
      <c r="B941" s="1" t="str">
        <f t="shared" si="84"/>
        <v>Septiembre 7 de 2020</v>
      </c>
      <c r="C941" s="1" t="s">
        <v>5265</v>
      </c>
      <c r="D941" s="2">
        <v>181.51</v>
      </c>
      <c r="E941" s="1" t="s">
        <v>5266</v>
      </c>
      <c r="F941" s="3">
        <v>0.42602633617349883</v>
      </c>
      <c r="G941" s="1" t="s">
        <v>430</v>
      </c>
      <c r="H941" s="10">
        <f t="shared" si="85"/>
        <v>3.6301999999999999</v>
      </c>
      <c r="I941" s="8">
        <f>VLOOKUP(B941,'TRM2'!C:D,2,0)</f>
        <v>3702.62</v>
      </c>
      <c r="J941" s="10">
        <f t="shared" si="86"/>
        <v>13441.251123999999</v>
      </c>
      <c r="K941">
        <f>VLOOKUP(A941,'Cacao Nacional'!B:D,3,0)</f>
        <v>8528.2999999999993</v>
      </c>
      <c r="L941" s="22" t="str">
        <f t="shared" si="87"/>
        <v>Septiembre</v>
      </c>
      <c r="M941" s="22" t="str">
        <f t="shared" si="88"/>
        <v>2020</v>
      </c>
      <c r="N941" s="22" t="str">
        <f t="shared" si="89"/>
        <v>Septiembre de 2020</v>
      </c>
    </row>
    <row r="942" spans="1:14" x14ac:dyDescent="0.3">
      <c r="A942" s="1" t="s">
        <v>2056</v>
      </c>
      <c r="B942" s="1" t="str">
        <f t="shared" si="84"/>
        <v>Septiembre 8 de 2020</v>
      </c>
      <c r="C942" s="1" t="s">
        <v>5265</v>
      </c>
      <c r="D942" s="2">
        <v>178.79</v>
      </c>
      <c r="E942" s="1" t="s">
        <v>5266</v>
      </c>
      <c r="F942" s="3">
        <v>-1.4985400253429557</v>
      </c>
      <c r="G942" s="1" t="s">
        <v>430</v>
      </c>
      <c r="H942" s="10">
        <f t="shared" si="85"/>
        <v>3.5757999999999996</v>
      </c>
      <c r="I942" s="8">
        <f>VLOOKUP(B942,'TRM2'!C:D,2,0)</f>
        <v>3702.62</v>
      </c>
      <c r="J942" s="10">
        <f t="shared" si="86"/>
        <v>13239.828595999998</v>
      </c>
      <c r="K942" t="e">
        <f>VLOOKUP(A942,'Cacao Nacional'!B:D,3,0)</f>
        <v>#N/A</v>
      </c>
      <c r="L942" s="22" t="str">
        <f t="shared" si="87"/>
        <v>Septiembre</v>
      </c>
      <c r="M942" s="22" t="str">
        <f t="shared" si="88"/>
        <v>2020</v>
      </c>
      <c r="N942" s="22" t="str">
        <f t="shared" si="89"/>
        <v>Septiembre de 2020</v>
      </c>
    </row>
    <row r="943" spans="1:14" x14ac:dyDescent="0.3">
      <c r="A943" s="1" t="s">
        <v>2057</v>
      </c>
      <c r="B943" s="1" t="str">
        <f t="shared" si="84"/>
        <v>Septiembre 9 de 2020</v>
      </c>
      <c r="C943" s="1" t="s">
        <v>5265</v>
      </c>
      <c r="D943" s="2">
        <v>175.62</v>
      </c>
      <c r="E943" s="1" t="s">
        <v>5266</v>
      </c>
      <c r="F943" s="3">
        <v>-1.7730298115107042</v>
      </c>
      <c r="G943" s="1" t="s">
        <v>430</v>
      </c>
      <c r="H943" s="10">
        <f t="shared" si="85"/>
        <v>3.5124</v>
      </c>
      <c r="I943" s="8">
        <f>VLOOKUP(B943,'TRM2'!C:D,2,0)</f>
        <v>3757.21</v>
      </c>
      <c r="J943" s="10">
        <f t="shared" si="86"/>
        <v>13196.824404000001</v>
      </c>
      <c r="K943" t="e">
        <f>VLOOKUP(A943,'Cacao Nacional'!B:D,3,0)</f>
        <v>#N/A</v>
      </c>
      <c r="L943" s="22" t="str">
        <f t="shared" si="87"/>
        <v>Septiembre</v>
      </c>
      <c r="M943" s="22" t="str">
        <f t="shared" si="88"/>
        <v>2020</v>
      </c>
      <c r="N943" s="22" t="str">
        <f t="shared" si="89"/>
        <v>Septiembre de 2020</v>
      </c>
    </row>
    <row r="944" spans="1:14" x14ac:dyDescent="0.3">
      <c r="A944" s="1" t="s">
        <v>2058</v>
      </c>
      <c r="B944" s="1" t="str">
        <f t="shared" si="84"/>
        <v>Septiembre 10 de 2020</v>
      </c>
      <c r="C944" s="1" t="s">
        <v>5265</v>
      </c>
      <c r="D944" s="2">
        <v>178.22</v>
      </c>
      <c r="E944" s="1" t="s">
        <v>5266</v>
      </c>
      <c r="F944" s="3">
        <v>1.4804691948525193</v>
      </c>
      <c r="G944" s="1" t="s">
        <v>430</v>
      </c>
      <c r="H944" s="10">
        <f t="shared" si="85"/>
        <v>3.5644</v>
      </c>
      <c r="I944" s="8">
        <f>VLOOKUP(B944,'TRM2'!C:D,2,0)</f>
        <v>3717.25</v>
      </c>
      <c r="J944" s="10">
        <f t="shared" si="86"/>
        <v>13249.7659</v>
      </c>
      <c r="K944" t="e">
        <f>VLOOKUP(A944,'Cacao Nacional'!B:D,3,0)</f>
        <v>#N/A</v>
      </c>
      <c r="L944" s="22" t="str">
        <f t="shared" si="87"/>
        <v>Septiembre</v>
      </c>
      <c r="M944" s="22" t="str">
        <f t="shared" si="88"/>
        <v>2020</v>
      </c>
      <c r="N944" s="22" t="str">
        <f t="shared" si="89"/>
        <v>Septiembre de 2020</v>
      </c>
    </row>
    <row r="945" spans="1:14" x14ac:dyDescent="0.3">
      <c r="A945" s="1" t="s">
        <v>2059</v>
      </c>
      <c r="B945" s="1" t="str">
        <f t="shared" si="84"/>
        <v>Septiembre 11 de 2020</v>
      </c>
      <c r="C945" s="1" t="s">
        <v>5265</v>
      </c>
      <c r="D945" s="2">
        <v>179.2</v>
      </c>
      <c r="E945" s="1" t="s">
        <v>5266</v>
      </c>
      <c r="F945" s="3">
        <v>0.54988216810682855</v>
      </c>
      <c r="G945" s="1" t="s">
        <v>430</v>
      </c>
      <c r="H945" s="10">
        <f t="shared" si="85"/>
        <v>3.5839999999999996</v>
      </c>
      <c r="I945" s="8">
        <f>VLOOKUP(B945,'TRM2'!C:D,2,0)</f>
        <v>3700.28</v>
      </c>
      <c r="J945" s="10">
        <f t="shared" si="86"/>
        <v>13261.803519999999</v>
      </c>
      <c r="K945" t="e">
        <f>VLOOKUP(A945,'Cacao Nacional'!B:D,3,0)</f>
        <v>#N/A</v>
      </c>
      <c r="L945" s="22" t="str">
        <f t="shared" si="87"/>
        <v>Septiembre</v>
      </c>
      <c r="M945" s="22" t="str">
        <f t="shared" si="88"/>
        <v>2020</v>
      </c>
      <c r="N945" s="22" t="str">
        <f t="shared" si="89"/>
        <v>Septiembre de 2020</v>
      </c>
    </row>
    <row r="946" spans="1:14" x14ac:dyDescent="0.3">
      <c r="A946" s="1" t="s">
        <v>344</v>
      </c>
      <c r="B946" s="1" t="str">
        <f t="shared" si="84"/>
        <v>Septiembre 14 de 2020</v>
      </c>
      <c r="C946" s="1" t="s">
        <v>5265</v>
      </c>
      <c r="D946" s="2">
        <v>169.44</v>
      </c>
      <c r="E946" s="1" t="s">
        <v>5266</v>
      </c>
      <c r="F946" s="3">
        <v>-5.4464285714285667</v>
      </c>
      <c r="G946" s="1" t="s">
        <v>430</v>
      </c>
      <c r="H946" s="10">
        <f t="shared" si="85"/>
        <v>3.3887999999999998</v>
      </c>
      <c r="I946" s="8">
        <f>VLOOKUP(B946,'TRM2'!C:D,2,0)</f>
        <v>3709</v>
      </c>
      <c r="J946" s="10">
        <f t="shared" si="86"/>
        <v>12569.0592</v>
      </c>
      <c r="K946">
        <f>VLOOKUP(A946,'Cacao Nacional'!B:D,3,0)</f>
        <v>8460</v>
      </c>
      <c r="L946" s="22" t="str">
        <f t="shared" si="87"/>
        <v>Septiembre</v>
      </c>
      <c r="M946" s="22" t="str">
        <f t="shared" si="88"/>
        <v>2020</v>
      </c>
      <c r="N946" s="22" t="str">
        <f t="shared" si="89"/>
        <v>Septiembre de 2020</v>
      </c>
    </row>
    <row r="947" spans="1:14" x14ac:dyDescent="0.3">
      <c r="A947" s="1" t="s">
        <v>2060</v>
      </c>
      <c r="B947" s="1" t="str">
        <f t="shared" si="84"/>
        <v>Septiembre 15 de 2020</v>
      </c>
      <c r="C947" s="1" t="s">
        <v>5265</v>
      </c>
      <c r="D947" s="2">
        <v>170.76</v>
      </c>
      <c r="E947" s="1" t="s">
        <v>5266</v>
      </c>
      <c r="F947" s="3">
        <v>0.77903682719546341</v>
      </c>
      <c r="G947" s="1" t="s">
        <v>430</v>
      </c>
      <c r="H947" s="10">
        <f t="shared" si="85"/>
        <v>3.4152</v>
      </c>
      <c r="I947" s="8">
        <f>VLOOKUP(B947,'TRM2'!C:D,2,0)</f>
        <v>3697</v>
      </c>
      <c r="J947" s="10">
        <f t="shared" si="86"/>
        <v>12625.9944</v>
      </c>
      <c r="K947" t="e">
        <f>VLOOKUP(A947,'Cacao Nacional'!B:D,3,0)</f>
        <v>#N/A</v>
      </c>
      <c r="L947" s="22" t="str">
        <f t="shared" si="87"/>
        <v>Septiembre</v>
      </c>
      <c r="M947" s="22" t="str">
        <f t="shared" si="88"/>
        <v>2020</v>
      </c>
      <c r="N947" s="22" t="str">
        <f t="shared" si="89"/>
        <v>Septiembre de 2020</v>
      </c>
    </row>
    <row r="948" spans="1:14" x14ac:dyDescent="0.3">
      <c r="A948" s="1" t="s">
        <v>2061</v>
      </c>
      <c r="B948" s="1" t="str">
        <f t="shared" si="84"/>
        <v>Septiembre 16 de 2020</v>
      </c>
      <c r="C948" s="1" t="s">
        <v>5265</v>
      </c>
      <c r="D948" s="2">
        <v>166.29</v>
      </c>
      <c r="E948" s="1" t="s">
        <v>5266</v>
      </c>
      <c r="F948" s="3">
        <v>-2.6177090653548838</v>
      </c>
      <c r="G948" s="1" t="s">
        <v>430</v>
      </c>
      <c r="H948" s="10">
        <f t="shared" si="85"/>
        <v>3.3257999999999996</v>
      </c>
      <c r="I948" s="8">
        <f>VLOOKUP(B948,'TRM2'!C:D,2,0)</f>
        <v>3697</v>
      </c>
      <c r="J948" s="10">
        <f t="shared" si="86"/>
        <v>12295.482599999999</v>
      </c>
      <c r="K948" t="e">
        <f>VLOOKUP(A948,'Cacao Nacional'!B:D,3,0)</f>
        <v>#N/A</v>
      </c>
      <c r="L948" s="22" t="str">
        <f t="shared" si="87"/>
        <v>Septiembre</v>
      </c>
      <c r="M948" s="22" t="str">
        <f t="shared" si="88"/>
        <v>2020</v>
      </c>
      <c r="N948" s="22" t="str">
        <f t="shared" si="89"/>
        <v>Septiembre de 2020</v>
      </c>
    </row>
    <row r="949" spans="1:14" x14ac:dyDescent="0.3">
      <c r="A949" s="1" t="s">
        <v>2062</v>
      </c>
      <c r="B949" s="1" t="str">
        <f t="shared" si="84"/>
        <v>Septiembre 17 de 2020</v>
      </c>
      <c r="C949" s="1" t="s">
        <v>5265</v>
      </c>
      <c r="D949" s="2">
        <v>164.96</v>
      </c>
      <c r="E949" s="1" t="s">
        <v>5266</v>
      </c>
      <c r="F949" s="3">
        <v>-0.79980756509711004</v>
      </c>
      <c r="G949" s="1" t="s">
        <v>430</v>
      </c>
      <c r="H949" s="10">
        <f t="shared" si="85"/>
        <v>3.2992000000000004</v>
      </c>
      <c r="I949" s="8">
        <f>VLOOKUP(B949,'TRM2'!C:D,2,0)</f>
        <v>3697</v>
      </c>
      <c r="J949" s="10">
        <f t="shared" si="86"/>
        <v>12197.142400000001</v>
      </c>
      <c r="K949" t="e">
        <f>VLOOKUP(A949,'Cacao Nacional'!B:D,3,0)</f>
        <v>#N/A</v>
      </c>
      <c r="L949" s="22" t="str">
        <f t="shared" si="87"/>
        <v>Septiembre</v>
      </c>
      <c r="M949" s="22" t="str">
        <f t="shared" si="88"/>
        <v>2020</v>
      </c>
      <c r="N949" s="22" t="str">
        <f t="shared" si="89"/>
        <v>Septiembre de 2020</v>
      </c>
    </row>
    <row r="950" spans="1:14" x14ac:dyDescent="0.3">
      <c r="A950" s="1" t="s">
        <v>2063</v>
      </c>
      <c r="B950" s="1" t="str">
        <f t="shared" si="84"/>
        <v>Septiembre 18 de 2020</v>
      </c>
      <c r="C950" s="1" t="s">
        <v>5265</v>
      </c>
      <c r="D950" s="2">
        <v>160.58000000000001</v>
      </c>
      <c r="E950" s="1" t="s">
        <v>5266</v>
      </c>
      <c r="F950" s="3">
        <v>-2.6551891367604239</v>
      </c>
      <c r="G950" s="1" t="s">
        <v>430</v>
      </c>
      <c r="H950" s="10">
        <f t="shared" si="85"/>
        <v>3.2116000000000002</v>
      </c>
      <c r="I950" s="8">
        <f>VLOOKUP(B950,'TRM2'!C:D,2,0)</f>
        <v>3683.49</v>
      </c>
      <c r="J950" s="10">
        <f t="shared" si="86"/>
        <v>11829.896484000001</v>
      </c>
      <c r="K950" t="e">
        <f>VLOOKUP(A950,'Cacao Nacional'!B:D,3,0)</f>
        <v>#N/A</v>
      </c>
      <c r="L950" s="22" t="str">
        <f t="shared" si="87"/>
        <v>Septiembre</v>
      </c>
      <c r="M950" s="22" t="str">
        <f t="shared" si="88"/>
        <v>2020</v>
      </c>
      <c r="N950" s="22" t="str">
        <f t="shared" si="89"/>
        <v>Septiembre de 2020</v>
      </c>
    </row>
    <row r="951" spans="1:14" x14ac:dyDescent="0.3">
      <c r="A951" s="1" t="s">
        <v>345</v>
      </c>
      <c r="B951" s="1" t="str">
        <f t="shared" si="84"/>
        <v>Septiembre 21 de 2020</v>
      </c>
      <c r="C951" s="1" t="s">
        <v>5265</v>
      </c>
      <c r="D951" s="2">
        <v>159.02000000000001</v>
      </c>
      <c r="E951" s="1" t="s">
        <v>5266</v>
      </c>
      <c r="F951" s="3">
        <v>-0.97147839083323084</v>
      </c>
      <c r="G951" s="1" t="s">
        <v>430</v>
      </c>
      <c r="H951" s="10">
        <f t="shared" si="85"/>
        <v>3.1804000000000001</v>
      </c>
      <c r="I951" s="8">
        <f>VLOOKUP(B951,'TRM2'!C:D,2,0)</f>
        <v>3725.37</v>
      </c>
      <c r="J951" s="10">
        <f t="shared" si="86"/>
        <v>11848.166748</v>
      </c>
      <c r="K951">
        <f>VLOOKUP(A951,'Cacao Nacional'!B:D,3,0)</f>
        <v>8560.5</v>
      </c>
      <c r="L951" s="22" t="str">
        <f t="shared" si="87"/>
        <v>Septiembre</v>
      </c>
      <c r="M951" s="22" t="str">
        <f t="shared" si="88"/>
        <v>2020</v>
      </c>
      <c r="N951" s="22" t="str">
        <f t="shared" si="89"/>
        <v>Septiembre de 2020</v>
      </c>
    </row>
    <row r="952" spans="1:14" x14ac:dyDescent="0.3">
      <c r="A952" s="1" t="s">
        <v>2064</v>
      </c>
      <c r="B952" s="1" t="str">
        <f t="shared" si="84"/>
        <v>Septiembre 22 de 2020</v>
      </c>
      <c r="C952" s="1" t="s">
        <v>5265</v>
      </c>
      <c r="D952" s="2">
        <v>157.55000000000001</v>
      </c>
      <c r="E952" s="1" t="s">
        <v>5266</v>
      </c>
      <c r="F952" s="3">
        <v>-0.92441202364482378</v>
      </c>
      <c r="G952" s="1" t="s">
        <v>430</v>
      </c>
      <c r="H952" s="10">
        <f t="shared" si="85"/>
        <v>3.1510000000000002</v>
      </c>
      <c r="I952" s="8">
        <f>VLOOKUP(B952,'TRM2'!C:D,2,0)</f>
        <v>3790.54</v>
      </c>
      <c r="J952" s="10">
        <f t="shared" si="86"/>
        <v>11943.991540000001</v>
      </c>
      <c r="K952" t="e">
        <f>VLOOKUP(A952,'Cacao Nacional'!B:D,3,0)</f>
        <v>#N/A</v>
      </c>
      <c r="L952" s="22" t="str">
        <f t="shared" si="87"/>
        <v>Septiembre</v>
      </c>
      <c r="M952" s="22" t="str">
        <f t="shared" si="88"/>
        <v>2020</v>
      </c>
      <c r="N952" s="22" t="str">
        <f t="shared" si="89"/>
        <v>Septiembre de 2020</v>
      </c>
    </row>
    <row r="953" spans="1:14" x14ac:dyDescent="0.3">
      <c r="A953" s="1" t="s">
        <v>2065</v>
      </c>
      <c r="B953" s="1" t="str">
        <f t="shared" si="84"/>
        <v>Septiembre 23 de 2020</v>
      </c>
      <c r="C953" s="1" t="s">
        <v>5265</v>
      </c>
      <c r="D953" s="2">
        <v>158.06</v>
      </c>
      <c r="E953" s="1" t="s">
        <v>5266</v>
      </c>
      <c r="F953" s="3">
        <v>0.32370675975880092</v>
      </c>
      <c r="G953" s="1" t="s">
        <v>430</v>
      </c>
      <c r="H953" s="10">
        <f t="shared" si="85"/>
        <v>3.1612</v>
      </c>
      <c r="I953" s="8">
        <f>VLOOKUP(B953,'TRM2'!C:D,2,0)</f>
        <v>3813.3</v>
      </c>
      <c r="J953" s="10">
        <f t="shared" si="86"/>
        <v>12054.60396</v>
      </c>
      <c r="K953" t="e">
        <f>VLOOKUP(A953,'Cacao Nacional'!B:D,3,0)</f>
        <v>#N/A</v>
      </c>
      <c r="L953" s="22" t="str">
        <f t="shared" si="87"/>
        <v>Septiembre</v>
      </c>
      <c r="M953" s="22" t="str">
        <f t="shared" si="88"/>
        <v>2020</v>
      </c>
      <c r="N953" s="22" t="str">
        <f t="shared" si="89"/>
        <v>Septiembre de 2020</v>
      </c>
    </row>
    <row r="954" spans="1:14" x14ac:dyDescent="0.3">
      <c r="A954" s="1" t="s">
        <v>2066</v>
      </c>
      <c r="B954" s="1" t="str">
        <f t="shared" si="84"/>
        <v>Septiembre 24 de 2020</v>
      </c>
      <c r="C954" s="1" t="s">
        <v>5265</v>
      </c>
      <c r="D954" s="2">
        <v>157.94999999999999</v>
      </c>
      <c r="E954" s="1" t="s">
        <v>5266</v>
      </c>
      <c r="F954" s="3">
        <v>-6.9593825129706216E-2</v>
      </c>
      <c r="G954" s="1" t="s">
        <v>430</v>
      </c>
      <c r="H954" s="10">
        <f t="shared" si="85"/>
        <v>3.1589999999999998</v>
      </c>
      <c r="I954" s="8">
        <f>VLOOKUP(B954,'TRM2'!C:D,2,0)</f>
        <v>3863.6</v>
      </c>
      <c r="J954" s="10">
        <f t="shared" si="86"/>
        <v>12205.112399999998</v>
      </c>
      <c r="K954" t="e">
        <f>VLOOKUP(A954,'Cacao Nacional'!B:D,3,0)</f>
        <v>#N/A</v>
      </c>
      <c r="L954" s="22" t="str">
        <f t="shared" si="87"/>
        <v>Septiembre</v>
      </c>
      <c r="M954" s="22" t="str">
        <f t="shared" si="88"/>
        <v>2020</v>
      </c>
      <c r="N954" s="22" t="str">
        <f t="shared" si="89"/>
        <v>Septiembre de 2020</v>
      </c>
    </row>
    <row r="955" spans="1:14" x14ac:dyDescent="0.3">
      <c r="A955" s="1" t="s">
        <v>2067</v>
      </c>
      <c r="B955" s="1" t="str">
        <f t="shared" si="84"/>
        <v>Septiembre 25 de 2020</v>
      </c>
      <c r="C955" s="1" t="s">
        <v>5265</v>
      </c>
      <c r="D955" s="2">
        <v>159.87</v>
      </c>
      <c r="E955" s="1" t="s">
        <v>5266</v>
      </c>
      <c r="F955" s="3">
        <v>1.2155745489078924</v>
      </c>
      <c r="G955" s="1" t="s">
        <v>430</v>
      </c>
      <c r="H955" s="10">
        <f t="shared" si="85"/>
        <v>3.1974</v>
      </c>
      <c r="I955" s="8">
        <f>VLOOKUP(B955,'TRM2'!C:D,2,0)</f>
        <v>3873.8</v>
      </c>
      <c r="J955" s="10">
        <f t="shared" si="86"/>
        <v>12386.08812</v>
      </c>
      <c r="K955" t="e">
        <f>VLOOKUP(A955,'Cacao Nacional'!B:D,3,0)</f>
        <v>#N/A</v>
      </c>
      <c r="L955" s="22" t="str">
        <f t="shared" si="87"/>
        <v>Septiembre</v>
      </c>
      <c r="M955" s="22" t="str">
        <f t="shared" si="88"/>
        <v>2020</v>
      </c>
      <c r="N955" s="22" t="str">
        <f t="shared" si="89"/>
        <v>Septiembre de 2020</v>
      </c>
    </row>
    <row r="956" spans="1:14" x14ac:dyDescent="0.3">
      <c r="A956" s="1" t="s">
        <v>346</v>
      </c>
      <c r="B956" s="1" t="str">
        <f t="shared" si="84"/>
        <v>Septiembre 28 de 2020</v>
      </c>
      <c r="C956" s="1" t="s">
        <v>5265</v>
      </c>
      <c r="D956" s="2">
        <v>156.33000000000001</v>
      </c>
      <c r="E956" s="1" t="s">
        <v>5266</v>
      </c>
      <c r="F956" s="3">
        <v>-2.2142991180333969</v>
      </c>
      <c r="G956" s="1" t="s">
        <v>430</v>
      </c>
      <c r="H956" s="10">
        <f t="shared" si="85"/>
        <v>3.1266000000000003</v>
      </c>
      <c r="I956" s="8">
        <f>VLOOKUP(B956,'TRM2'!C:D,2,0)</f>
        <v>3867.81</v>
      </c>
      <c r="J956" s="10">
        <f t="shared" si="86"/>
        <v>12093.094746000001</v>
      </c>
      <c r="K956">
        <f>VLOOKUP(A956,'Cacao Nacional'!B:D,3,0)</f>
        <v>8786.7000000000007</v>
      </c>
      <c r="L956" s="22" t="str">
        <f t="shared" si="87"/>
        <v>Septiembre</v>
      </c>
      <c r="M956" s="22" t="str">
        <f t="shared" si="88"/>
        <v>2020</v>
      </c>
      <c r="N956" s="22" t="str">
        <f t="shared" si="89"/>
        <v>Septiembre de 2020</v>
      </c>
    </row>
    <row r="957" spans="1:14" x14ac:dyDescent="0.3">
      <c r="A957" s="1" t="s">
        <v>2068</v>
      </c>
      <c r="B957" s="1" t="str">
        <f t="shared" si="84"/>
        <v>Septiembre 29 de 2020</v>
      </c>
      <c r="C957" s="1" t="s">
        <v>5265</v>
      </c>
      <c r="D957" s="2">
        <v>156.55000000000001</v>
      </c>
      <c r="E957" s="1" t="s">
        <v>5266</v>
      </c>
      <c r="F957" s="3">
        <v>0.14072794729098628</v>
      </c>
      <c r="G957" s="1" t="s">
        <v>430</v>
      </c>
      <c r="H957" s="10">
        <f t="shared" si="85"/>
        <v>3.1310000000000002</v>
      </c>
      <c r="I957" s="8">
        <f>VLOOKUP(B957,'TRM2'!C:D,2,0)</f>
        <v>3859.9</v>
      </c>
      <c r="J957" s="10">
        <f t="shared" si="86"/>
        <v>12085.3469</v>
      </c>
      <c r="K957" t="e">
        <f>VLOOKUP(A957,'Cacao Nacional'!B:D,3,0)</f>
        <v>#N/A</v>
      </c>
      <c r="L957" s="22" t="str">
        <f t="shared" si="87"/>
        <v>Septiembre</v>
      </c>
      <c r="M957" s="22" t="str">
        <f t="shared" si="88"/>
        <v>2020</v>
      </c>
      <c r="N957" s="22" t="str">
        <f t="shared" si="89"/>
        <v>Septiembre de 2020</v>
      </c>
    </row>
    <row r="958" spans="1:14" x14ac:dyDescent="0.3">
      <c r="A958" s="1" t="s">
        <v>2069</v>
      </c>
      <c r="B958" s="1" t="str">
        <f t="shared" si="84"/>
        <v>Septiembre 30 de 2020</v>
      </c>
      <c r="C958" s="1" t="s">
        <v>5265</v>
      </c>
      <c r="D958" s="2">
        <v>157.84</v>
      </c>
      <c r="E958" s="1" t="s">
        <v>5266</v>
      </c>
      <c r="F958" s="3">
        <v>0.82401788565952849</v>
      </c>
      <c r="G958" s="1" t="s">
        <v>430</v>
      </c>
      <c r="H958" s="10">
        <f t="shared" si="85"/>
        <v>3.1568000000000001</v>
      </c>
      <c r="I958" s="8">
        <f>VLOOKUP(B958,'TRM2'!C:D,2,0)</f>
        <v>3878.94</v>
      </c>
      <c r="J958" s="10">
        <f t="shared" si="86"/>
        <v>12245.037792000001</v>
      </c>
      <c r="K958" t="e">
        <f>VLOOKUP(A958,'Cacao Nacional'!B:D,3,0)</f>
        <v>#N/A</v>
      </c>
      <c r="L958" s="22" t="str">
        <f t="shared" si="87"/>
        <v>Septiembre</v>
      </c>
      <c r="M958" s="22" t="str">
        <f t="shared" si="88"/>
        <v>2020</v>
      </c>
      <c r="N958" s="22" t="str">
        <f t="shared" si="89"/>
        <v>Septiembre de 2020</v>
      </c>
    </row>
    <row r="959" spans="1:14" x14ac:dyDescent="0.3">
      <c r="A959" s="1" t="s">
        <v>2070</v>
      </c>
      <c r="B959" s="1" t="str">
        <f t="shared" si="84"/>
        <v>Octubre 1 de 2020</v>
      </c>
      <c r="C959" s="1" t="s">
        <v>5265</v>
      </c>
      <c r="D959" s="2">
        <v>154.09</v>
      </c>
      <c r="E959" s="1" t="s">
        <v>5266</v>
      </c>
      <c r="F959" s="3">
        <v>-2.3758236188545361</v>
      </c>
      <c r="G959" s="1" t="s">
        <v>430</v>
      </c>
      <c r="H959" s="10">
        <f t="shared" si="85"/>
        <v>3.0817999999999999</v>
      </c>
      <c r="I959" s="8">
        <f>VLOOKUP(B959,'TRM2'!C:D,2,0)</f>
        <v>3865.47</v>
      </c>
      <c r="J959" s="10">
        <f t="shared" si="86"/>
        <v>11912.605446</v>
      </c>
      <c r="K959" t="e">
        <f>VLOOKUP(A959,'Cacao Nacional'!B:D,3,0)</f>
        <v>#N/A</v>
      </c>
      <c r="L959" s="22" t="str">
        <f t="shared" si="87"/>
        <v>Octubre</v>
      </c>
      <c r="M959" s="22" t="str">
        <f t="shared" si="88"/>
        <v>2020</v>
      </c>
      <c r="N959" s="22" t="str">
        <f t="shared" si="89"/>
        <v>Octubre de 2020</v>
      </c>
    </row>
    <row r="960" spans="1:14" x14ac:dyDescent="0.3">
      <c r="A960" s="1" t="s">
        <v>2071</v>
      </c>
      <c r="B960" s="1" t="str">
        <f t="shared" si="84"/>
        <v>Octubre 2 de 2020</v>
      </c>
      <c r="C960" s="1" t="s">
        <v>5265</v>
      </c>
      <c r="D960" s="2">
        <v>155.94</v>
      </c>
      <c r="E960" s="1" t="s">
        <v>5266</v>
      </c>
      <c r="F960" s="3">
        <v>1.2005970536699293</v>
      </c>
      <c r="G960" s="1" t="s">
        <v>430</v>
      </c>
      <c r="H960" s="10">
        <f t="shared" si="85"/>
        <v>3.1187999999999998</v>
      </c>
      <c r="I960" s="8">
        <f>VLOOKUP(B960,'TRM2'!C:D,2,0)</f>
        <v>3842.34</v>
      </c>
      <c r="J960" s="10">
        <f t="shared" si="86"/>
        <v>11983.489991999999</v>
      </c>
      <c r="K960" t="e">
        <f>VLOOKUP(A960,'Cacao Nacional'!B:D,3,0)</f>
        <v>#N/A</v>
      </c>
      <c r="L960" s="22" t="str">
        <f t="shared" si="87"/>
        <v>Octubre</v>
      </c>
      <c r="M960" s="22" t="str">
        <f t="shared" si="88"/>
        <v>2020</v>
      </c>
      <c r="N960" s="22" t="str">
        <f t="shared" si="89"/>
        <v>Octubre de 2020</v>
      </c>
    </row>
    <row r="961" spans="1:14" x14ac:dyDescent="0.3">
      <c r="A961" s="1" t="s">
        <v>2072</v>
      </c>
      <c r="B961" s="1" t="str">
        <f t="shared" si="84"/>
        <v>Octubre 5 de 2020</v>
      </c>
      <c r="C961" s="1" t="s">
        <v>5265</v>
      </c>
      <c r="D961" s="2">
        <v>153.97</v>
      </c>
      <c r="E961" s="1" t="s">
        <v>5266</v>
      </c>
      <c r="F961" s="3">
        <v>-1.2633063998973957</v>
      </c>
      <c r="G961" s="1" t="s">
        <v>430</v>
      </c>
      <c r="H961" s="10">
        <f t="shared" si="85"/>
        <v>3.0794000000000001</v>
      </c>
      <c r="I961" s="8">
        <f>VLOOKUP(B961,'TRM2'!C:D,2,0)</f>
        <v>3881.8</v>
      </c>
      <c r="J961" s="10">
        <f t="shared" si="86"/>
        <v>11953.614920000002</v>
      </c>
      <c r="K961">
        <f>VLOOKUP(A961,'Cacao Nacional'!B:D,3,0)</f>
        <v>8940.7000000000007</v>
      </c>
      <c r="L961" s="22" t="str">
        <f t="shared" si="87"/>
        <v>Octubre</v>
      </c>
      <c r="M961" s="22" t="str">
        <f t="shared" si="88"/>
        <v>2020</v>
      </c>
      <c r="N961" s="22" t="str">
        <f t="shared" si="89"/>
        <v>Octubre de 2020</v>
      </c>
    </row>
    <row r="962" spans="1:14" x14ac:dyDescent="0.3">
      <c r="A962" s="1" t="s">
        <v>2073</v>
      </c>
      <c r="B962" s="1" t="str">
        <f t="shared" si="84"/>
        <v>Octubre 6 de 2020</v>
      </c>
      <c r="C962" s="1" t="s">
        <v>5265</v>
      </c>
      <c r="D962" s="2">
        <v>154.38</v>
      </c>
      <c r="E962" s="1" t="s">
        <v>5266</v>
      </c>
      <c r="F962" s="3">
        <v>0.2662856400597497</v>
      </c>
      <c r="G962" s="1" t="s">
        <v>430</v>
      </c>
      <c r="H962" s="10">
        <f t="shared" si="85"/>
        <v>3.0876000000000001</v>
      </c>
      <c r="I962" s="8">
        <f>VLOOKUP(B962,'TRM2'!C:D,2,0)</f>
        <v>3843.75</v>
      </c>
      <c r="J962" s="10">
        <f t="shared" si="86"/>
        <v>11867.9625</v>
      </c>
      <c r="K962" t="e">
        <f>VLOOKUP(A962,'Cacao Nacional'!B:D,3,0)</f>
        <v>#N/A</v>
      </c>
      <c r="L962" s="22" t="str">
        <f t="shared" si="87"/>
        <v>Octubre</v>
      </c>
      <c r="M962" s="22" t="str">
        <f t="shared" si="88"/>
        <v>2020</v>
      </c>
      <c r="N962" s="22" t="str">
        <f t="shared" si="89"/>
        <v>Octubre de 2020</v>
      </c>
    </row>
    <row r="963" spans="1:14" x14ac:dyDescent="0.3">
      <c r="A963" s="1" t="s">
        <v>2074</v>
      </c>
      <c r="B963" s="1" t="str">
        <f t="shared" ref="B963:B1026" si="90">MID(A963,FIND(",",A963,1)+2,LEN(A963)-FIND(",",A963,1))</f>
        <v>Octubre 7 de 2020</v>
      </c>
      <c r="C963" s="1" t="s">
        <v>5265</v>
      </c>
      <c r="D963" s="2">
        <v>155.57</v>
      </c>
      <c r="E963" s="1" t="s">
        <v>5266</v>
      </c>
      <c r="F963" s="3">
        <v>0.77082523642958789</v>
      </c>
      <c r="G963" s="1" t="s">
        <v>430</v>
      </c>
      <c r="H963" s="10">
        <f t="shared" ref="H963:H1026" si="91">D963*2/100</f>
        <v>3.1113999999999997</v>
      </c>
      <c r="I963" s="8">
        <f>VLOOKUP(B963,'TRM2'!C:D,2,0)</f>
        <v>3826.77</v>
      </c>
      <c r="J963" s="10">
        <f t="shared" ref="J963:J1026" si="92">H963*I963</f>
        <v>11906.612177999999</v>
      </c>
      <c r="K963" t="e">
        <f>VLOOKUP(A963,'Cacao Nacional'!B:D,3,0)</f>
        <v>#N/A</v>
      </c>
      <c r="L963" s="22" t="str">
        <f t="shared" ref="L963:L1026" si="93">MID(A963,FIND(" ",A963,1)+1,FIND(" ",A963,FIND(" ",A963,1)+1)-FIND(" ",A963,1)-1)</f>
        <v>Octubre</v>
      </c>
      <c r="M963" s="22" t="str">
        <f t="shared" ref="M963:M1026" si="94">RIGHT(A963,4)</f>
        <v>2020</v>
      </c>
      <c r="N963" s="22" t="str">
        <f t="shared" ref="N963:N1026" si="95">_xlfn.CONCAT(L963," de ",M963)</f>
        <v>Octubre de 2020</v>
      </c>
    </row>
    <row r="964" spans="1:14" x14ac:dyDescent="0.3">
      <c r="A964" s="1" t="s">
        <v>2075</v>
      </c>
      <c r="B964" s="1" t="str">
        <f t="shared" si="90"/>
        <v>Octubre 8 de 2020</v>
      </c>
      <c r="C964" s="1" t="s">
        <v>5265</v>
      </c>
      <c r="D964" s="2">
        <v>156.9</v>
      </c>
      <c r="E964" s="1" t="s">
        <v>5266</v>
      </c>
      <c r="F964" s="3">
        <v>0.85492061451437462</v>
      </c>
      <c r="G964" s="1" t="s">
        <v>430</v>
      </c>
      <c r="H964" s="10">
        <f t="shared" si="91"/>
        <v>3.1379999999999999</v>
      </c>
      <c r="I964" s="8">
        <f>VLOOKUP(B964,'TRM2'!C:D,2,0)</f>
        <v>3837.79</v>
      </c>
      <c r="J964" s="10">
        <f t="shared" si="92"/>
        <v>12042.98502</v>
      </c>
      <c r="K964" t="e">
        <f>VLOOKUP(A964,'Cacao Nacional'!B:D,3,0)</f>
        <v>#N/A</v>
      </c>
      <c r="L964" s="22" t="str">
        <f t="shared" si="93"/>
        <v>Octubre</v>
      </c>
      <c r="M964" s="22" t="str">
        <f t="shared" si="94"/>
        <v>2020</v>
      </c>
      <c r="N964" s="22" t="str">
        <f t="shared" si="95"/>
        <v>Octubre de 2020</v>
      </c>
    </row>
    <row r="965" spans="1:14" x14ac:dyDescent="0.3">
      <c r="A965" s="1" t="s">
        <v>347</v>
      </c>
      <c r="B965" s="1" t="str">
        <f t="shared" si="90"/>
        <v>Octubre 12 de 2020</v>
      </c>
      <c r="C965" s="1" t="s">
        <v>5265</v>
      </c>
      <c r="D965" s="2">
        <v>155.9</v>
      </c>
      <c r="E965" s="1" t="s">
        <v>5266</v>
      </c>
      <c r="F965" s="3">
        <v>-0.63734862970044615</v>
      </c>
      <c r="G965" s="1" t="s">
        <v>430</v>
      </c>
      <c r="H965" s="10">
        <f t="shared" si="91"/>
        <v>3.1180000000000003</v>
      </c>
      <c r="I965" s="8">
        <f>VLOOKUP(B965,'TRM2'!C:D,2,0)</f>
        <v>3824.25</v>
      </c>
      <c r="J965" s="10">
        <f t="shared" si="92"/>
        <v>11924.011500000001</v>
      </c>
      <c r="K965">
        <f>VLOOKUP(A965,'Cacao Nacional'!B:D,3,0)</f>
        <v>8780</v>
      </c>
      <c r="L965" s="22" t="str">
        <f t="shared" si="93"/>
        <v>Octubre</v>
      </c>
      <c r="M965" s="22" t="str">
        <f t="shared" si="94"/>
        <v>2020</v>
      </c>
      <c r="N965" s="22" t="str">
        <f t="shared" si="95"/>
        <v>Octubre de 2020</v>
      </c>
    </row>
    <row r="966" spans="1:14" x14ac:dyDescent="0.3">
      <c r="A966" s="1" t="s">
        <v>2077</v>
      </c>
      <c r="B966" s="1" t="str">
        <f t="shared" si="90"/>
        <v>Octubre 13 de 2020</v>
      </c>
      <c r="C966" s="1" t="s">
        <v>5265</v>
      </c>
      <c r="D966" s="2">
        <v>156.79</v>
      </c>
      <c r="E966" s="1" t="s">
        <v>5266</v>
      </c>
      <c r="F966" s="3">
        <v>0.5708787684412997</v>
      </c>
      <c r="G966" s="1" t="s">
        <v>430</v>
      </c>
      <c r="H966" s="10">
        <f t="shared" si="91"/>
        <v>3.1357999999999997</v>
      </c>
      <c r="I966" s="8">
        <f>VLOOKUP(B966,'TRM2'!C:D,2,0)</f>
        <v>3824.25</v>
      </c>
      <c r="J966" s="10">
        <f t="shared" si="92"/>
        <v>11992.083149999999</v>
      </c>
      <c r="K966" t="e">
        <f>VLOOKUP(A966,'Cacao Nacional'!B:D,3,0)</f>
        <v>#N/A</v>
      </c>
      <c r="L966" s="22" t="str">
        <f t="shared" si="93"/>
        <v>Octubre</v>
      </c>
      <c r="M966" s="22" t="str">
        <f t="shared" si="94"/>
        <v>2020</v>
      </c>
      <c r="N966" s="22" t="str">
        <f t="shared" si="95"/>
        <v>Octubre de 2020</v>
      </c>
    </row>
    <row r="967" spans="1:14" x14ac:dyDescent="0.3">
      <c r="A967" s="1" t="s">
        <v>2078</v>
      </c>
      <c r="B967" s="1" t="str">
        <f t="shared" si="90"/>
        <v>Octubre 14 de 2020</v>
      </c>
      <c r="C967" s="1" t="s">
        <v>5265</v>
      </c>
      <c r="D967" s="2">
        <v>155.72</v>
      </c>
      <c r="E967" s="1" t="s">
        <v>5266</v>
      </c>
      <c r="F967" s="3">
        <v>-0.68244148223738332</v>
      </c>
      <c r="G967" s="1" t="s">
        <v>430</v>
      </c>
      <c r="H967" s="10">
        <f t="shared" si="91"/>
        <v>3.1143999999999998</v>
      </c>
      <c r="I967" s="8">
        <f>VLOOKUP(B967,'TRM2'!C:D,2,0)</f>
        <v>3856.32</v>
      </c>
      <c r="J967" s="10">
        <f t="shared" si="92"/>
        <v>12010.123008</v>
      </c>
      <c r="K967" t="e">
        <f>VLOOKUP(A967,'Cacao Nacional'!B:D,3,0)</f>
        <v>#N/A</v>
      </c>
      <c r="L967" s="22" t="str">
        <f t="shared" si="93"/>
        <v>Octubre</v>
      </c>
      <c r="M967" s="22" t="str">
        <f t="shared" si="94"/>
        <v>2020</v>
      </c>
      <c r="N967" s="22" t="str">
        <f t="shared" si="95"/>
        <v>Octubre de 2020</v>
      </c>
    </row>
    <row r="968" spans="1:14" x14ac:dyDescent="0.3">
      <c r="A968" s="1" t="s">
        <v>2079</v>
      </c>
      <c r="B968" s="1" t="str">
        <f t="shared" si="90"/>
        <v>Octubre 15 de 2020</v>
      </c>
      <c r="C968" s="1" t="s">
        <v>5265</v>
      </c>
      <c r="D968" s="2">
        <v>155.83000000000001</v>
      </c>
      <c r="E968" s="1" t="s">
        <v>5266</v>
      </c>
      <c r="F968" s="3">
        <v>7.0639609555621402E-2</v>
      </c>
      <c r="G968" s="1" t="s">
        <v>430</v>
      </c>
      <c r="H968" s="10">
        <f t="shared" si="91"/>
        <v>3.1166</v>
      </c>
      <c r="I968" s="8">
        <f>VLOOKUP(B968,'TRM2'!C:D,2,0)</f>
        <v>3843.59</v>
      </c>
      <c r="J968" s="10">
        <f t="shared" si="92"/>
        <v>11978.932594</v>
      </c>
      <c r="K968" t="e">
        <f>VLOOKUP(A968,'Cacao Nacional'!B:D,3,0)</f>
        <v>#N/A</v>
      </c>
      <c r="L968" s="22" t="str">
        <f t="shared" si="93"/>
        <v>Octubre</v>
      </c>
      <c r="M968" s="22" t="str">
        <f t="shared" si="94"/>
        <v>2020</v>
      </c>
      <c r="N968" s="22" t="str">
        <f t="shared" si="95"/>
        <v>Octubre de 2020</v>
      </c>
    </row>
    <row r="969" spans="1:14" x14ac:dyDescent="0.3">
      <c r="A969" s="1" t="s">
        <v>2080</v>
      </c>
      <c r="B969" s="1" t="str">
        <f t="shared" si="90"/>
        <v>Octubre 16 de 2020</v>
      </c>
      <c r="C969" s="1" t="s">
        <v>5265</v>
      </c>
      <c r="D969" s="2">
        <v>154.68</v>
      </c>
      <c r="E969" s="1" t="s">
        <v>5266</v>
      </c>
      <c r="F969" s="3">
        <v>-0.73798370018610382</v>
      </c>
      <c r="G969" s="1" t="s">
        <v>430</v>
      </c>
      <c r="H969" s="10">
        <f t="shared" si="91"/>
        <v>3.0936000000000003</v>
      </c>
      <c r="I969" s="8">
        <f>VLOOKUP(B969,'TRM2'!C:D,2,0)</f>
        <v>3854.47</v>
      </c>
      <c r="J969" s="10">
        <f t="shared" si="92"/>
        <v>11924.188392</v>
      </c>
      <c r="K969" t="e">
        <f>VLOOKUP(A969,'Cacao Nacional'!B:D,3,0)</f>
        <v>#N/A</v>
      </c>
      <c r="L969" s="22" t="str">
        <f t="shared" si="93"/>
        <v>Octubre</v>
      </c>
      <c r="M969" s="22" t="str">
        <f t="shared" si="94"/>
        <v>2020</v>
      </c>
      <c r="N969" s="22" t="str">
        <f t="shared" si="95"/>
        <v>Octubre de 2020</v>
      </c>
    </row>
    <row r="970" spans="1:14" x14ac:dyDescent="0.3">
      <c r="A970" s="1" t="s">
        <v>348</v>
      </c>
      <c r="B970" s="1" t="str">
        <f t="shared" si="90"/>
        <v>Octubre 19 de 2020</v>
      </c>
      <c r="C970" s="1" t="s">
        <v>5265</v>
      </c>
      <c r="D970" s="2">
        <v>154.01</v>
      </c>
      <c r="E970" s="1" t="s">
        <v>5266</v>
      </c>
      <c r="F970" s="3">
        <v>-0.43315231445566066</v>
      </c>
      <c r="G970" s="1" t="s">
        <v>430</v>
      </c>
      <c r="H970" s="10">
        <f t="shared" si="91"/>
        <v>3.0801999999999996</v>
      </c>
      <c r="I970" s="8">
        <f>VLOOKUP(B970,'TRM2'!C:D,2,0)</f>
        <v>3846.48</v>
      </c>
      <c r="J970" s="10">
        <f t="shared" si="92"/>
        <v>11847.927695999999</v>
      </c>
      <c r="K970">
        <f>VLOOKUP(A970,'Cacao Nacional'!B:D,3,0)</f>
        <v>8292.2999999999993</v>
      </c>
      <c r="L970" s="22" t="str">
        <f t="shared" si="93"/>
        <v>Octubre</v>
      </c>
      <c r="M970" s="22" t="str">
        <f t="shared" si="94"/>
        <v>2020</v>
      </c>
      <c r="N970" s="22" t="str">
        <f t="shared" si="95"/>
        <v>Octubre de 2020</v>
      </c>
    </row>
    <row r="971" spans="1:14" x14ac:dyDescent="0.3">
      <c r="A971" s="1" t="s">
        <v>2081</v>
      </c>
      <c r="B971" s="1" t="str">
        <f t="shared" si="90"/>
        <v>Octubre 20 de 2020</v>
      </c>
      <c r="C971" s="1" t="s">
        <v>5265</v>
      </c>
      <c r="D971" s="2">
        <v>152.38</v>
      </c>
      <c r="E971" s="1" t="s">
        <v>5266</v>
      </c>
      <c r="F971" s="3">
        <v>-1.0583728329329234</v>
      </c>
      <c r="G971" s="1" t="s">
        <v>430</v>
      </c>
      <c r="H971" s="10">
        <f t="shared" si="91"/>
        <v>3.0476000000000001</v>
      </c>
      <c r="I971" s="8">
        <f>VLOOKUP(B971,'TRM2'!C:D,2,0)</f>
        <v>3842.76</v>
      </c>
      <c r="J971" s="10">
        <f t="shared" si="92"/>
        <v>11711.195376000001</v>
      </c>
      <c r="K971" t="e">
        <f>VLOOKUP(A971,'Cacao Nacional'!B:D,3,0)</f>
        <v>#N/A</v>
      </c>
      <c r="L971" s="22" t="str">
        <f t="shared" si="93"/>
        <v>Octubre</v>
      </c>
      <c r="M971" s="22" t="str">
        <f t="shared" si="94"/>
        <v>2020</v>
      </c>
      <c r="N971" s="22" t="str">
        <f t="shared" si="95"/>
        <v>Octubre de 2020</v>
      </c>
    </row>
    <row r="972" spans="1:14" x14ac:dyDescent="0.3">
      <c r="A972" s="1" t="s">
        <v>2082</v>
      </c>
      <c r="B972" s="1" t="str">
        <f t="shared" si="90"/>
        <v>Octubre 21 de 2020</v>
      </c>
      <c r="C972" s="1" t="s">
        <v>5265</v>
      </c>
      <c r="D972" s="2">
        <v>151.02000000000001</v>
      </c>
      <c r="E972" s="1" t="s">
        <v>5266</v>
      </c>
      <c r="F972" s="3">
        <v>-0.89250557815985387</v>
      </c>
      <c r="G972" s="1" t="s">
        <v>430</v>
      </c>
      <c r="H972" s="10">
        <f t="shared" si="91"/>
        <v>3.0204000000000004</v>
      </c>
      <c r="I972" s="8">
        <f>VLOOKUP(B972,'TRM2'!C:D,2,0)</f>
        <v>3830.79</v>
      </c>
      <c r="J972" s="10">
        <f t="shared" si="92"/>
        <v>11570.518116000001</v>
      </c>
      <c r="K972" t="e">
        <f>VLOOKUP(A972,'Cacao Nacional'!B:D,3,0)</f>
        <v>#N/A</v>
      </c>
      <c r="L972" s="22" t="str">
        <f t="shared" si="93"/>
        <v>Octubre</v>
      </c>
      <c r="M972" s="22" t="str">
        <f t="shared" si="94"/>
        <v>2020</v>
      </c>
      <c r="N972" s="22" t="str">
        <f t="shared" si="95"/>
        <v>Octubre de 2020</v>
      </c>
    </row>
    <row r="973" spans="1:14" x14ac:dyDescent="0.3">
      <c r="A973" s="1" t="s">
        <v>2083</v>
      </c>
      <c r="B973" s="1" t="str">
        <f t="shared" si="90"/>
        <v>Octubre 22 de 2020</v>
      </c>
      <c r="C973" s="1" t="s">
        <v>5265</v>
      </c>
      <c r="D973" s="2">
        <v>153.44999999999999</v>
      </c>
      <c r="E973" s="1" t="s">
        <v>5266</v>
      </c>
      <c r="F973" s="3">
        <v>1.6090584028605339</v>
      </c>
      <c r="G973" s="1" t="s">
        <v>430</v>
      </c>
      <c r="H973" s="10">
        <f t="shared" si="91"/>
        <v>3.069</v>
      </c>
      <c r="I973" s="8">
        <f>VLOOKUP(B973,'TRM2'!C:D,2,0)</f>
        <v>3784.51</v>
      </c>
      <c r="J973" s="10">
        <f t="shared" si="92"/>
        <v>11614.661190000001</v>
      </c>
      <c r="K973" t="e">
        <f>VLOOKUP(A973,'Cacao Nacional'!B:D,3,0)</f>
        <v>#N/A</v>
      </c>
      <c r="L973" s="22" t="str">
        <f t="shared" si="93"/>
        <v>Octubre</v>
      </c>
      <c r="M973" s="22" t="str">
        <f t="shared" si="94"/>
        <v>2020</v>
      </c>
      <c r="N973" s="22" t="str">
        <f t="shared" si="95"/>
        <v>Octubre de 2020</v>
      </c>
    </row>
    <row r="974" spans="1:14" x14ac:dyDescent="0.3">
      <c r="A974" s="1" t="s">
        <v>2084</v>
      </c>
      <c r="B974" s="1" t="str">
        <f t="shared" si="90"/>
        <v>Octubre 23 de 2020</v>
      </c>
      <c r="C974" s="1" t="s">
        <v>5265</v>
      </c>
      <c r="D974" s="2">
        <v>152.22999999999999</v>
      </c>
      <c r="E974" s="1" t="s">
        <v>5266</v>
      </c>
      <c r="F974" s="3">
        <v>-0.79504724666014914</v>
      </c>
      <c r="G974" s="1" t="s">
        <v>430</v>
      </c>
      <c r="H974" s="10">
        <f t="shared" si="91"/>
        <v>3.0446</v>
      </c>
      <c r="I974" s="8">
        <f>VLOOKUP(B974,'TRM2'!C:D,2,0)</f>
        <v>3776.73</v>
      </c>
      <c r="J974" s="10">
        <f t="shared" si="92"/>
        <v>11498.632158</v>
      </c>
      <c r="K974" t="e">
        <f>VLOOKUP(A974,'Cacao Nacional'!B:D,3,0)</f>
        <v>#N/A</v>
      </c>
      <c r="L974" s="22" t="str">
        <f t="shared" si="93"/>
        <v>Octubre</v>
      </c>
      <c r="M974" s="22" t="str">
        <f t="shared" si="94"/>
        <v>2020</v>
      </c>
      <c r="N974" s="22" t="str">
        <f t="shared" si="95"/>
        <v>Octubre de 2020</v>
      </c>
    </row>
    <row r="975" spans="1:14" x14ac:dyDescent="0.3">
      <c r="A975" s="1" t="s">
        <v>349</v>
      </c>
      <c r="B975" s="1" t="str">
        <f t="shared" si="90"/>
        <v>Octubre 26 de 2020</v>
      </c>
      <c r="C975" s="1" t="s">
        <v>5265</v>
      </c>
      <c r="D975" s="2">
        <v>153.94999999999999</v>
      </c>
      <c r="E975" s="1" t="s">
        <v>5266</v>
      </c>
      <c r="F975" s="3">
        <v>1.129869276752282</v>
      </c>
      <c r="G975" s="1" t="s">
        <v>430</v>
      </c>
      <c r="H975" s="10">
        <f t="shared" si="91"/>
        <v>3.0789999999999997</v>
      </c>
      <c r="I975" s="8" t="e">
        <f>VLOOKUP(B975,'TRM2'!C:D,2,0)</f>
        <v>#N/A</v>
      </c>
      <c r="J975" s="10" t="e">
        <f t="shared" si="92"/>
        <v>#N/A</v>
      </c>
      <c r="K975">
        <f>VLOOKUP(A975,'Cacao Nacional'!B:D,3,0)</f>
        <v>8405</v>
      </c>
      <c r="L975" s="22" t="str">
        <f t="shared" si="93"/>
        <v>Octubre</v>
      </c>
      <c r="M975" s="22" t="str">
        <f t="shared" si="94"/>
        <v>2020</v>
      </c>
      <c r="N975" s="22" t="str">
        <f t="shared" si="95"/>
        <v>Octubre de 2020</v>
      </c>
    </row>
    <row r="976" spans="1:14" x14ac:dyDescent="0.3">
      <c r="A976" s="1" t="s">
        <v>2085</v>
      </c>
      <c r="B976" s="1" t="str">
        <f t="shared" si="90"/>
        <v>Octubre 27 de 2020</v>
      </c>
      <c r="C976" s="1" t="s">
        <v>5265</v>
      </c>
      <c r="D976" s="2">
        <v>154.19999999999999</v>
      </c>
      <c r="E976" s="1" t="s">
        <v>5266</v>
      </c>
      <c r="F976" s="3">
        <v>0.16239038648911985</v>
      </c>
      <c r="G976" s="1" t="s">
        <v>430</v>
      </c>
      <c r="H976" s="10">
        <f t="shared" si="91"/>
        <v>3.0839999999999996</v>
      </c>
      <c r="I976" s="8">
        <f>VLOOKUP(B976,'TRM2'!C:D,2,0)</f>
        <v>3812.32</v>
      </c>
      <c r="J976" s="10">
        <f t="shared" si="92"/>
        <v>11757.194879999999</v>
      </c>
      <c r="K976" t="e">
        <f>VLOOKUP(A976,'Cacao Nacional'!B:D,3,0)</f>
        <v>#N/A</v>
      </c>
      <c r="L976" s="22" t="str">
        <f t="shared" si="93"/>
        <v>Octubre</v>
      </c>
      <c r="M976" s="22" t="str">
        <f t="shared" si="94"/>
        <v>2020</v>
      </c>
      <c r="N976" s="22" t="str">
        <f t="shared" si="95"/>
        <v>Octubre de 2020</v>
      </c>
    </row>
    <row r="977" spans="1:14" x14ac:dyDescent="0.3">
      <c r="A977" s="1" t="s">
        <v>2086</v>
      </c>
      <c r="B977" s="1" t="str">
        <f t="shared" si="90"/>
        <v>Octubre 28 de 2020</v>
      </c>
      <c r="C977" s="1" t="s">
        <v>5265</v>
      </c>
      <c r="D977" s="2">
        <v>152.38999999999999</v>
      </c>
      <c r="E977" s="1" t="s">
        <v>5266</v>
      </c>
      <c r="F977" s="3">
        <v>-1.1738002594033738</v>
      </c>
      <c r="G977" s="1" t="s">
        <v>430</v>
      </c>
      <c r="H977" s="10">
        <f t="shared" si="91"/>
        <v>3.0477999999999996</v>
      </c>
      <c r="I977" s="8">
        <f>VLOOKUP(B977,'TRM2'!C:D,2,0)</f>
        <v>3810.23</v>
      </c>
      <c r="J977" s="10">
        <f t="shared" si="92"/>
        <v>11612.818993999999</v>
      </c>
      <c r="K977" t="e">
        <f>VLOOKUP(A977,'Cacao Nacional'!B:D,3,0)</f>
        <v>#N/A</v>
      </c>
      <c r="L977" s="22" t="str">
        <f t="shared" si="93"/>
        <v>Octubre</v>
      </c>
      <c r="M977" s="22" t="str">
        <f t="shared" si="94"/>
        <v>2020</v>
      </c>
      <c r="N977" s="22" t="str">
        <f t="shared" si="95"/>
        <v>Octubre de 2020</v>
      </c>
    </row>
    <row r="978" spans="1:14" x14ac:dyDescent="0.3">
      <c r="A978" s="1" t="s">
        <v>2087</v>
      </c>
      <c r="B978" s="1" t="str">
        <f t="shared" si="90"/>
        <v>Octubre 29 de 2020</v>
      </c>
      <c r="C978" s="1" t="s">
        <v>5265</v>
      </c>
      <c r="D978" s="2">
        <v>151.71</v>
      </c>
      <c r="E978" s="1" t="s">
        <v>5266</v>
      </c>
      <c r="F978" s="3">
        <v>-0.44622350547934808</v>
      </c>
      <c r="G978" s="1" t="s">
        <v>430</v>
      </c>
      <c r="H978" s="10">
        <f t="shared" si="91"/>
        <v>3.0342000000000002</v>
      </c>
      <c r="I978" s="8">
        <f>VLOOKUP(B978,'TRM2'!C:D,2,0)</f>
        <v>3841.46</v>
      </c>
      <c r="J978" s="10">
        <f t="shared" si="92"/>
        <v>11655.757932</v>
      </c>
      <c r="K978" t="e">
        <f>VLOOKUP(A978,'Cacao Nacional'!B:D,3,0)</f>
        <v>#N/A</v>
      </c>
      <c r="L978" s="22" t="str">
        <f t="shared" si="93"/>
        <v>Octubre</v>
      </c>
      <c r="M978" s="22" t="str">
        <f t="shared" si="94"/>
        <v>2020</v>
      </c>
      <c r="N978" s="22" t="str">
        <f t="shared" si="95"/>
        <v>Octubre de 2020</v>
      </c>
    </row>
    <row r="979" spans="1:14" x14ac:dyDescent="0.3">
      <c r="A979" s="1" t="s">
        <v>2088</v>
      </c>
      <c r="B979" s="1" t="str">
        <f t="shared" si="90"/>
        <v>Octubre 30 de 2020</v>
      </c>
      <c r="C979" s="1" t="s">
        <v>5265</v>
      </c>
      <c r="D979" s="2">
        <v>151.61000000000001</v>
      </c>
      <c r="E979" s="1" t="s">
        <v>5266</v>
      </c>
      <c r="F979" s="3">
        <v>-6.5915233010344937E-2</v>
      </c>
      <c r="G979" s="1" t="s">
        <v>430</v>
      </c>
      <c r="H979" s="10">
        <f t="shared" si="91"/>
        <v>3.0322000000000005</v>
      </c>
      <c r="I979" s="8">
        <f>VLOOKUP(B979,'TRM2'!C:D,2,0)</f>
        <v>3849.53</v>
      </c>
      <c r="J979" s="10">
        <f t="shared" si="92"/>
        <v>11672.544866000002</v>
      </c>
      <c r="K979" t="e">
        <f>VLOOKUP(A979,'Cacao Nacional'!B:D,3,0)</f>
        <v>#N/A</v>
      </c>
      <c r="L979" s="22" t="str">
        <f t="shared" si="93"/>
        <v>Octubre</v>
      </c>
      <c r="M979" s="22" t="str">
        <f t="shared" si="94"/>
        <v>2020</v>
      </c>
      <c r="N979" s="22" t="str">
        <f t="shared" si="95"/>
        <v>Octubre de 2020</v>
      </c>
    </row>
    <row r="980" spans="1:14" x14ac:dyDescent="0.3">
      <c r="A980" s="1" t="s">
        <v>350</v>
      </c>
      <c r="B980" s="1" t="str">
        <f t="shared" si="90"/>
        <v>Noviembre 2 de 2020</v>
      </c>
      <c r="C980" s="1" t="s">
        <v>5265</v>
      </c>
      <c r="D980" s="2">
        <v>150.31</v>
      </c>
      <c r="E980" s="1" t="s">
        <v>5266</v>
      </c>
      <c r="F980" s="3">
        <v>-0.85746322801926733</v>
      </c>
      <c r="G980" s="1" t="s">
        <v>430</v>
      </c>
      <c r="H980" s="10">
        <f t="shared" si="91"/>
        <v>3.0062000000000002</v>
      </c>
      <c r="I980" s="8">
        <f>VLOOKUP(B980,'TRM2'!C:D,2,0)</f>
        <v>3858.56</v>
      </c>
      <c r="J980" s="10">
        <f t="shared" si="92"/>
        <v>11599.603072</v>
      </c>
      <c r="K980">
        <f>VLOOKUP(A980,'Cacao Nacional'!B:D,3,0)</f>
        <v>8446.7000000000007</v>
      </c>
      <c r="L980" s="22" t="str">
        <f t="shared" si="93"/>
        <v>Noviembre</v>
      </c>
      <c r="M980" s="22" t="str">
        <f t="shared" si="94"/>
        <v>2020</v>
      </c>
      <c r="N980" s="22" t="str">
        <f t="shared" si="95"/>
        <v>Noviembre de 2020</v>
      </c>
    </row>
    <row r="981" spans="1:14" x14ac:dyDescent="0.3">
      <c r="A981" s="1" t="s">
        <v>2089</v>
      </c>
      <c r="B981" s="1" t="str">
        <f t="shared" si="90"/>
        <v>Noviembre 3 de 2020</v>
      </c>
      <c r="C981" s="1" t="s">
        <v>5265</v>
      </c>
      <c r="D981" s="2">
        <v>152</v>
      </c>
      <c r="E981" s="1" t="s">
        <v>5266</v>
      </c>
      <c r="F981" s="3">
        <v>1.1243430244162052</v>
      </c>
      <c r="G981" s="1" t="s">
        <v>430</v>
      </c>
      <c r="H981" s="10">
        <f t="shared" si="91"/>
        <v>3.04</v>
      </c>
      <c r="I981" s="8">
        <f>VLOOKUP(B981,'TRM2'!C:D,2,0)</f>
        <v>3858.56</v>
      </c>
      <c r="J981" s="10">
        <f t="shared" si="92"/>
        <v>11730.0224</v>
      </c>
      <c r="K981" t="e">
        <f>VLOOKUP(A981,'Cacao Nacional'!B:D,3,0)</f>
        <v>#N/A</v>
      </c>
      <c r="L981" s="22" t="str">
        <f t="shared" si="93"/>
        <v>Noviembre</v>
      </c>
      <c r="M981" s="22" t="str">
        <f t="shared" si="94"/>
        <v>2020</v>
      </c>
      <c r="N981" s="22" t="str">
        <f t="shared" si="95"/>
        <v>Noviembre de 2020</v>
      </c>
    </row>
    <row r="982" spans="1:14" x14ac:dyDescent="0.3">
      <c r="A982" s="1" t="s">
        <v>2090</v>
      </c>
      <c r="B982" s="1" t="str">
        <f t="shared" si="90"/>
        <v>Noviembre 4 de 2020</v>
      </c>
      <c r="C982" s="1" t="s">
        <v>5265</v>
      </c>
      <c r="D982" s="2">
        <v>151.43</v>
      </c>
      <c r="E982" s="1" t="s">
        <v>5266</v>
      </c>
      <c r="F982" s="3">
        <v>-0.3749999999999955</v>
      </c>
      <c r="G982" s="1" t="s">
        <v>430</v>
      </c>
      <c r="H982" s="10">
        <f t="shared" si="91"/>
        <v>3.0286</v>
      </c>
      <c r="I982" s="8">
        <f>VLOOKUP(B982,'TRM2'!C:D,2,0)</f>
        <v>3823.45</v>
      </c>
      <c r="J982" s="10">
        <f t="shared" si="92"/>
        <v>11579.70067</v>
      </c>
      <c r="K982" t="e">
        <f>VLOOKUP(A982,'Cacao Nacional'!B:D,3,0)</f>
        <v>#N/A</v>
      </c>
      <c r="L982" s="22" t="str">
        <f t="shared" si="93"/>
        <v>Noviembre</v>
      </c>
      <c r="M982" s="22" t="str">
        <f t="shared" si="94"/>
        <v>2020</v>
      </c>
      <c r="N982" s="22" t="str">
        <f t="shared" si="95"/>
        <v>Noviembre de 2020</v>
      </c>
    </row>
    <row r="983" spans="1:14" x14ac:dyDescent="0.3">
      <c r="A983" s="1" t="s">
        <v>2091</v>
      </c>
      <c r="B983" s="1" t="str">
        <f t="shared" si="90"/>
        <v>Noviembre 5 de 2020</v>
      </c>
      <c r="C983" s="1" t="s">
        <v>5265</v>
      </c>
      <c r="D983" s="2">
        <v>154.49</v>
      </c>
      <c r="E983" s="1" t="s">
        <v>5266</v>
      </c>
      <c r="F983" s="3">
        <v>2.0207356534372329</v>
      </c>
      <c r="G983" s="1" t="s">
        <v>430</v>
      </c>
      <c r="H983" s="10">
        <f t="shared" si="91"/>
        <v>3.0898000000000003</v>
      </c>
      <c r="I983" s="8">
        <f>VLOOKUP(B983,'TRM2'!C:D,2,0)</f>
        <v>3807.13</v>
      </c>
      <c r="J983" s="10">
        <f t="shared" si="92"/>
        <v>11763.270274000002</v>
      </c>
      <c r="K983" t="e">
        <f>VLOOKUP(A983,'Cacao Nacional'!B:D,3,0)</f>
        <v>#N/A</v>
      </c>
      <c r="L983" s="22" t="str">
        <f t="shared" si="93"/>
        <v>Noviembre</v>
      </c>
      <c r="M983" s="22" t="str">
        <f t="shared" si="94"/>
        <v>2020</v>
      </c>
      <c r="N983" s="22" t="str">
        <f t="shared" si="95"/>
        <v>Noviembre de 2020</v>
      </c>
    </row>
    <row r="984" spans="1:14" x14ac:dyDescent="0.3">
      <c r="A984" s="1" t="s">
        <v>2092</v>
      </c>
      <c r="B984" s="1" t="str">
        <f t="shared" si="90"/>
        <v>Noviembre 6 de 2020</v>
      </c>
      <c r="C984" s="1" t="s">
        <v>5265</v>
      </c>
      <c r="D984" s="2">
        <v>155.85</v>
      </c>
      <c r="E984" s="1" t="s">
        <v>5266</v>
      </c>
      <c r="F984" s="3">
        <v>0.88031587805034972</v>
      </c>
      <c r="G984" s="1" t="s">
        <v>430</v>
      </c>
      <c r="H984" s="10">
        <f t="shared" si="91"/>
        <v>3.117</v>
      </c>
      <c r="I984" s="8">
        <f>VLOOKUP(B984,'TRM2'!C:D,2,0)</f>
        <v>3763.82</v>
      </c>
      <c r="J984" s="10">
        <f t="shared" si="92"/>
        <v>11731.826940000001</v>
      </c>
      <c r="K984" t="e">
        <f>VLOOKUP(A984,'Cacao Nacional'!B:D,3,0)</f>
        <v>#N/A</v>
      </c>
      <c r="L984" s="22" t="str">
        <f t="shared" si="93"/>
        <v>Noviembre</v>
      </c>
      <c r="M984" s="22" t="str">
        <f t="shared" si="94"/>
        <v>2020</v>
      </c>
      <c r="N984" s="22" t="str">
        <f t="shared" si="95"/>
        <v>Noviembre de 2020</v>
      </c>
    </row>
    <row r="985" spans="1:14" x14ac:dyDescent="0.3">
      <c r="A985" s="1" t="s">
        <v>351</v>
      </c>
      <c r="B985" s="1" t="str">
        <f t="shared" si="90"/>
        <v>Noviembre 9 de 2020</v>
      </c>
      <c r="C985" s="1" t="s">
        <v>5265</v>
      </c>
      <c r="D985" s="2">
        <v>156.16999999999999</v>
      </c>
      <c r="E985" s="1" t="s">
        <v>5266</v>
      </c>
      <c r="F985" s="3">
        <v>0.20532563362206813</v>
      </c>
      <c r="G985" s="1" t="s">
        <v>430</v>
      </c>
      <c r="H985" s="10">
        <f t="shared" si="91"/>
        <v>3.1233999999999997</v>
      </c>
      <c r="I985" s="8">
        <f>VLOOKUP(B985,'TRM2'!C:D,2,0)</f>
        <v>3738.19</v>
      </c>
      <c r="J985" s="10">
        <f t="shared" si="92"/>
        <v>11675.862646</v>
      </c>
      <c r="K985">
        <f>VLOOKUP(A985,'Cacao Nacional'!B:D,3,0)</f>
        <v>8096.7</v>
      </c>
      <c r="L985" s="22" t="str">
        <f t="shared" si="93"/>
        <v>Noviembre</v>
      </c>
      <c r="M985" s="22" t="str">
        <f t="shared" si="94"/>
        <v>2020</v>
      </c>
      <c r="N985" s="22" t="str">
        <f t="shared" si="95"/>
        <v>Noviembre de 2020</v>
      </c>
    </row>
    <row r="986" spans="1:14" x14ac:dyDescent="0.3">
      <c r="A986" s="1" t="s">
        <v>2093</v>
      </c>
      <c r="B986" s="1" t="str">
        <f t="shared" si="90"/>
        <v>Noviembre 10 de 2020</v>
      </c>
      <c r="C986" s="1" t="s">
        <v>5265</v>
      </c>
      <c r="D986" s="2">
        <v>156.69</v>
      </c>
      <c r="E986" s="1" t="s">
        <v>5266</v>
      </c>
      <c r="F986" s="3">
        <v>0.33297048088622033</v>
      </c>
      <c r="G986" s="1" t="s">
        <v>430</v>
      </c>
      <c r="H986" s="10">
        <f t="shared" si="91"/>
        <v>3.1337999999999999</v>
      </c>
      <c r="I986" s="8">
        <f>VLOOKUP(B986,'TRM2'!C:D,2,0)</f>
        <v>3646.15</v>
      </c>
      <c r="J986" s="10">
        <f t="shared" si="92"/>
        <v>11426.30487</v>
      </c>
      <c r="K986" t="e">
        <f>VLOOKUP(A986,'Cacao Nacional'!B:D,3,0)</f>
        <v>#N/A</v>
      </c>
      <c r="L986" s="22" t="str">
        <f t="shared" si="93"/>
        <v>Noviembre</v>
      </c>
      <c r="M986" s="22" t="str">
        <f t="shared" si="94"/>
        <v>2020</v>
      </c>
      <c r="N986" s="22" t="str">
        <f t="shared" si="95"/>
        <v>Noviembre de 2020</v>
      </c>
    </row>
    <row r="987" spans="1:14" x14ac:dyDescent="0.3">
      <c r="A987" s="1" t="s">
        <v>2094</v>
      </c>
      <c r="B987" s="1" t="str">
        <f t="shared" si="90"/>
        <v>Noviembre 11 de 2020</v>
      </c>
      <c r="C987" s="1" t="s">
        <v>5265</v>
      </c>
      <c r="D987" s="2">
        <v>157.94</v>
      </c>
      <c r="E987" s="1" t="s">
        <v>5266</v>
      </c>
      <c r="F987" s="3">
        <v>0.79775352607058514</v>
      </c>
      <c r="G987" s="1" t="s">
        <v>430</v>
      </c>
      <c r="H987" s="10">
        <f t="shared" si="91"/>
        <v>3.1587999999999998</v>
      </c>
      <c r="I987" s="8">
        <f>VLOOKUP(B987,'TRM2'!C:D,2,0)</f>
        <v>3650.5</v>
      </c>
      <c r="J987" s="10">
        <f t="shared" si="92"/>
        <v>11531.1994</v>
      </c>
      <c r="K987" t="e">
        <f>VLOOKUP(A987,'Cacao Nacional'!B:D,3,0)</f>
        <v>#N/A</v>
      </c>
      <c r="L987" s="22" t="str">
        <f t="shared" si="93"/>
        <v>Noviembre</v>
      </c>
      <c r="M987" s="22" t="str">
        <f t="shared" si="94"/>
        <v>2020</v>
      </c>
      <c r="N987" s="22" t="str">
        <f t="shared" si="95"/>
        <v>Noviembre de 2020</v>
      </c>
    </row>
    <row r="988" spans="1:14" x14ac:dyDescent="0.3">
      <c r="A988" s="1" t="s">
        <v>2095</v>
      </c>
      <c r="B988" s="1" t="str">
        <f t="shared" si="90"/>
        <v>Noviembre 12 de 2020</v>
      </c>
      <c r="C988" s="1" t="s">
        <v>5265</v>
      </c>
      <c r="D988" s="2">
        <v>158.97</v>
      </c>
      <c r="E988" s="1" t="s">
        <v>5266</v>
      </c>
      <c r="F988" s="3">
        <v>0.65214638470305253</v>
      </c>
      <c r="G988" s="1" t="s">
        <v>430</v>
      </c>
      <c r="H988" s="10">
        <f t="shared" si="91"/>
        <v>3.1793999999999998</v>
      </c>
      <c r="I988" s="8">
        <f>VLOOKUP(B988,'TRM2'!C:D,2,0)</f>
        <v>3650.5</v>
      </c>
      <c r="J988" s="10">
        <f t="shared" si="92"/>
        <v>11606.3997</v>
      </c>
      <c r="K988" t="e">
        <f>VLOOKUP(A988,'Cacao Nacional'!B:D,3,0)</f>
        <v>#N/A</v>
      </c>
      <c r="L988" s="22" t="str">
        <f t="shared" si="93"/>
        <v>Noviembre</v>
      </c>
      <c r="M988" s="22" t="str">
        <f t="shared" si="94"/>
        <v>2020</v>
      </c>
      <c r="N988" s="22" t="str">
        <f t="shared" si="95"/>
        <v>Noviembre de 2020</v>
      </c>
    </row>
    <row r="989" spans="1:14" x14ac:dyDescent="0.3">
      <c r="A989" s="1" t="s">
        <v>2096</v>
      </c>
      <c r="B989" s="1" t="str">
        <f t="shared" si="90"/>
        <v>Noviembre 13 de 2020</v>
      </c>
      <c r="C989" s="1" t="s">
        <v>5265</v>
      </c>
      <c r="D989" s="2">
        <v>158.21</v>
      </c>
      <c r="E989" s="1" t="s">
        <v>5266</v>
      </c>
      <c r="F989" s="3">
        <v>-0.4780776247090589</v>
      </c>
      <c r="G989" s="1" t="s">
        <v>430</v>
      </c>
      <c r="H989" s="10">
        <f t="shared" si="91"/>
        <v>3.1642000000000001</v>
      </c>
      <c r="I989" s="8">
        <f>VLOOKUP(B989,'TRM2'!C:D,2,0)</f>
        <v>3646.22</v>
      </c>
      <c r="J989" s="10">
        <f t="shared" si="92"/>
        <v>11537.369323999999</v>
      </c>
      <c r="K989" t="e">
        <f>VLOOKUP(A989,'Cacao Nacional'!B:D,3,0)</f>
        <v>#N/A</v>
      </c>
      <c r="L989" s="22" t="str">
        <f t="shared" si="93"/>
        <v>Noviembre</v>
      </c>
      <c r="M989" s="22" t="str">
        <f t="shared" si="94"/>
        <v>2020</v>
      </c>
      <c r="N989" s="22" t="str">
        <f t="shared" si="95"/>
        <v>Noviembre de 2020</v>
      </c>
    </row>
    <row r="990" spans="1:14" x14ac:dyDescent="0.3">
      <c r="A990" s="1" t="s">
        <v>352</v>
      </c>
      <c r="B990" s="1" t="str">
        <f t="shared" si="90"/>
        <v>Noviembre 16 de 2020</v>
      </c>
      <c r="C990" s="1" t="s">
        <v>5265</v>
      </c>
      <c r="D990" s="2">
        <v>164.49</v>
      </c>
      <c r="E990" s="1" t="s">
        <v>5266</v>
      </c>
      <c r="F990" s="3">
        <v>3.9694077491941093</v>
      </c>
      <c r="G990" s="1" t="s">
        <v>430</v>
      </c>
      <c r="H990" s="10">
        <f t="shared" si="91"/>
        <v>3.2898000000000001</v>
      </c>
      <c r="I990" s="8">
        <f>VLOOKUP(B990,'TRM2'!C:D,2,0)</f>
        <v>3639.95</v>
      </c>
      <c r="J990" s="10">
        <f t="shared" si="92"/>
        <v>11974.70751</v>
      </c>
      <c r="K990">
        <f>VLOOKUP(A990,'Cacao Nacional'!B:D,3,0)</f>
        <v>7995</v>
      </c>
      <c r="L990" s="22" t="str">
        <f t="shared" si="93"/>
        <v>Noviembre</v>
      </c>
      <c r="M990" s="22" t="str">
        <f t="shared" si="94"/>
        <v>2020</v>
      </c>
      <c r="N990" s="22" t="str">
        <f t="shared" si="95"/>
        <v>Noviembre de 2020</v>
      </c>
    </row>
    <row r="991" spans="1:14" x14ac:dyDescent="0.3">
      <c r="A991" s="1" t="s">
        <v>2097</v>
      </c>
      <c r="B991" s="1" t="str">
        <f t="shared" si="90"/>
        <v>Noviembre 17 de 2020</v>
      </c>
      <c r="C991" s="1" t="s">
        <v>5265</v>
      </c>
      <c r="D991" s="2">
        <v>165.9</v>
      </c>
      <c r="E991" s="1" t="s">
        <v>5266</v>
      </c>
      <c r="F991" s="3">
        <v>0.85719496625934499</v>
      </c>
      <c r="G991" s="1" t="s">
        <v>430</v>
      </c>
      <c r="H991" s="10">
        <f t="shared" si="91"/>
        <v>3.3180000000000001</v>
      </c>
      <c r="I991" s="8">
        <f>VLOOKUP(B991,'TRM2'!C:D,2,0)</f>
        <v>3639.95</v>
      </c>
      <c r="J991" s="10">
        <f t="shared" si="92"/>
        <v>12077.3541</v>
      </c>
      <c r="K991" t="e">
        <f>VLOOKUP(A991,'Cacao Nacional'!B:D,3,0)</f>
        <v>#N/A</v>
      </c>
      <c r="L991" s="22" t="str">
        <f t="shared" si="93"/>
        <v>Noviembre</v>
      </c>
      <c r="M991" s="22" t="str">
        <f t="shared" si="94"/>
        <v>2020</v>
      </c>
      <c r="N991" s="22" t="str">
        <f t="shared" si="95"/>
        <v>Noviembre de 2020</v>
      </c>
    </row>
    <row r="992" spans="1:14" x14ac:dyDescent="0.3">
      <c r="A992" s="1" t="s">
        <v>2098</v>
      </c>
      <c r="B992" s="1" t="str">
        <f t="shared" si="90"/>
        <v>Noviembre 18 de 2020</v>
      </c>
      <c r="C992" s="1" t="s">
        <v>5265</v>
      </c>
      <c r="D992" s="2">
        <v>169.27</v>
      </c>
      <c r="E992" s="1" t="s">
        <v>5266</v>
      </c>
      <c r="F992" s="3">
        <v>2.0313441832429202</v>
      </c>
      <c r="G992" s="1" t="s">
        <v>430</v>
      </c>
      <c r="H992" s="10">
        <f t="shared" si="91"/>
        <v>3.3854000000000002</v>
      </c>
      <c r="I992" s="8">
        <f>VLOOKUP(B992,'TRM2'!C:D,2,0)</f>
        <v>3635.19</v>
      </c>
      <c r="J992" s="10">
        <f t="shared" si="92"/>
        <v>12306.572226</v>
      </c>
      <c r="K992" t="e">
        <f>VLOOKUP(A992,'Cacao Nacional'!B:D,3,0)</f>
        <v>#N/A</v>
      </c>
      <c r="L992" s="22" t="str">
        <f t="shared" si="93"/>
        <v>Noviembre</v>
      </c>
      <c r="M992" s="22" t="str">
        <f t="shared" si="94"/>
        <v>2020</v>
      </c>
      <c r="N992" s="22" t="str">
        <f t="shared" si="95"/>
        <v>Noviembre de 2020</v>
      </c>
    </row>
    <row r="993" spans="1:14" x14ac:dyDescent="0.3">
      <c r="A993" s="1" t="s">
        <v>2099</v>
      </c>
      <c r="B993" s="1" t="str">
        <f t="shared" si="90"/>
        <v>Noviembre 19 de 2020</v>
      </c>
      <c r="C993" s="1" t="s">
        <v>5265</v>
      </c>
      <c r="D993" s="2">
        <v>169.68</v>
      </c>
      <c r="E993" s="1" t="s">
        <v>5266</v>
      </c>
      <c r="F993" s="3">
        <v>0.24221657706622354</v>
      </c>
      <c r="G993" s="1" t="s">
        <v>430</v>
      </c>
      <c r="H993" s="10">
        <f t="shared" si="91"/>
        <v>3.3936000000000002</v>
      </c>
      <c r="I993" s="8">
        <f>VLOOKUP(B993,'TRM2'!C:D,2,0)</f>
        <v>3647.73</v>
      </c>
      <c r="J993" s="10">
        <f t="shared" si="92"/>
        <v>12378.936528</v>
      </c>
      <c r="K993" t="e">
        <f>VLOOKUP(A993,'Cacao Nacional'!B:D,3,0)</f>
        <v>#N/A</v>
      </c>
      <c r="L993" s="22" t="str">
        <f t="shared" si="93"/>
        <v>Noviembre</v>
      </c>
      <c r="M993" s="22" t="str">
        <f t="shared" si="94"/>
        <v>2020</v>
      </c>
      <c r="N993" s="22" t="str">
        <f t="shared" si="95"/>
        <v>Noviembre de 2020</v>
      </c>
    </row>
    <row r="994" spans="1:14" x14ac:dyDescent="0.3">
      <c r="A994" s="1" t="s">
        <v>2100</v>
      </c>
      <c r="B994" s="1" t="str">
        <f t="shared" si="90"/>
        <v>Noviembre 20 de 2020</v>
      </c>
      <c r="C994" s="1" t="s">
        <v>5265</v>
      </c>
      <c r="D994" s="2">
        <v>164.01</v>
      </c>
      <c r="E994" s="1" t="s">
        <v>5266</v>
      </c>
      <c r="F994" s="3">
        <v>-3.3415841584158508</v>
      </c>
      <c r="G994" s="1" t="s">
        <v>430</v>
      </c>
      <c r="H994" s="10">
        <f t="shared" si="91"/>
        <v>3.2801999999999998</v>
      </c>
      <c r="I994" s="8">
        <f>VLOOKUP(B994,'TRM2'!C:D,2,0)</f>
        <v>3647.1</v>
      </c>
      <c r="J994" s="10">
        <f t="shared" si="92"/>
        <v>11963.217419999999</v>
      </c>
      <c r="K994" t="e">
        <f>VLOOKUP(A994,'Cacao Nacional'!B:D,3,0)</f>
        <v>#N/A</v>
      </c>
      <c r="L994" s="22" t="str">
        <f t="shared" si="93"/>
        <v>Noviembre</v>
      </c>
      <c r="M994" s="22" t="str">
        <f t="shared" si="94"/>
        <v>2020</v>
      </c>
      <c r="N994" s="22" t="str">
        <f t="shared" si="95"/>
        <v>Noviembre de 2020</v>
      </c>
    </row>
    <row r="995" spans="1:14" x14ac:dyDescent="0.3">
      <c r="A995" s="1" t="s">
        <v>353</v>
      </c>
      <c r="B995" s="1" t="str">
        <f t="shared" si="90"/>
        <v>Noviembre 23 de 2020</v>
      </c>
      <c r="C995" s="1" t="s">
        <v>5265</v>
      </c>
      <c r="D995" s="2">
        <v>163.98</v>
      </c>
      <c r="E995" s="1" t="s">
        <v>5266</v>
      </c>
      <c r="F995" s="3">
        <v>-1.8291567587342929E-2</v>
      </c>
      <c r="G995" s="1" t="s">
        <v>430</v>
      </c>
      <c r="H995" s="10">
        <f t="shared" si="91"/>
        <v>3.2795999999999998</v>
      </c>
      <c r="I995" s="8">
        <f>VLOOKUP(B995,'TRM2'!C:D,2,0)</f>
        <v>3649.9</v>
      </c>
      <c r="J995" s="10">
        <f t="shared" si="92"/>
        <v>11970.21204</v>
      </c>
      <c r="K995">
        <f>VLOOKUP(A995,'Cacao Nacional'!B:D,3,0)</f>
        <v>8293.2999999999993</v>
      </c>
      <c r="L995" s="22" t="str">
        <f t="shared" si="93"/>
        <v>Noviembre</v>
      </c>
      <c r="M995" s="22" t="str">
        <f t="shared" si="94"/>
        <v>2020</v>
      </c>
      <c r="N995" s="22" t="str">
        <f t="shared" si="95"/>
        <v>Noviembre de 2020</v>
      </c>
    </row>
    <row r="996" spans="1:14" x14ac:dyDescent="0.3">
      <c r="A996" s="1" t="s">
        <v>2101</v>
      </c>
      <c r="B996" s="1" t="str">
        <f t="shared" si="90"/>
        <v>Noviembre 24 de 2020</v>
      </c>
      <c r="C996" s="1" t="s">
        <v>5265</v>
      </c>
      <c r="D996" s="2">
        <v>163.59</v>
      </c>
      <c r="E996" s="1" t="s">
        <v>5266</v>
      </c>
      <c r="F996" s="3">
        <v>-0.23783388218074544</v>
      </c>
      <c r="G996" s="1" t="s">
        <v>430</v>
      </c>
      <c r="H996" s="10">
        <f t="shared" si="91"/>
        <v>3.2718000000000003</v>
      </c>
      <c r="I996" s="8">
        <f>VLOOKUP(B996,'TRM2'!C:D,2,0)</f>
        <v>3632.92</v>
      </c>
      <c r="J996" s="10">
        <f t="shared" si="92"/>
        <v>11886.187656000002</v>
      </c>
      <c r="K996" t="e">
        <f>VLOOKUP(A996,'Cacao Nacional'!B:D,3,0)</f>
        <v>#N/A</v>
      </c>
      <c r="L996" s="22" t="str">
        <f t="shared" si="93"/>
        <v>Noviembre</v>
      </c>
      <c r="M996" s="22" t="str">
        <f t="shared" si="94"/>
        <v>2020</v>
      </c>
      <c r="N996" s="22" t="str">
        <f t="shared" si="95"/>
        <v>Noviembre de 2020</v>
      </c>
    </row>
    <row r="997" spans="1:14" x14ac:dyDescent="0.3">
      <c r="A997" s="1" t="s">
        <v>2102</v>
      </c>
      <c r="B997" s="1" t="str">
        <f t="shared" si="90"/>
        <v>Noviembre 25 de 2020</v>
      </c>
      <c r="C997" s="1" t="s">
        <v>5265</v>
      </c>
      <c r="D997" s="2">
        <v>164.91</v>
      </c>
      <c r="E997" s="1" t="s">
        <v>5266</v>
      </c>
      <c r="F997" s="3">
        <v>0.80689528699797852</v>
      </c>
      <c r="G997" s="1" t="s">
        <v>430</v>
      </c>
      <c r="H997" s="10">
        <f t="shared" si="91"/>
        <v>3.2982</v>
      </c>
      <c r="I997" s="8">
        <f>VLOOKUP(B997,'TRM2'!C:D,2,0)</f>
        <v>3643.24</v>
      </c>
      <c r="J997" s="10">
        <f t="shared" si="92"/>
        <v>12016.134167999999</v>
      </c>
      <c r="K997" t="e">
        <f>VLOOKUP(A997,'Cacao Nacional'!B:D,3,0)</f>
        <v>#N/A</v>
      </c>
      <c r="L997" s="22" t="str">
        <f t="shared" si="93"/>
        <v>Noviembre</v>
      </c>
      <c r="M997" s="22" t="str">
        <f t="shared" si="94"/>
        <v>2020</v>
      </c>
      <c r="N997" s="22" t="str">
        <f t="shared" si="95"/>
        <v>Noviembre de 2020</v>
      </c>
    </row>
    <row r="998" spans="1:14" x14ac:dyDescent="0.3">
      <c r="A998" s="1" t="s">
        <v>2103</v>
      </c>
      <c r="B998" s="1" t="str">
        <f t="shared" si="90"/>
        <v>Noviembre 26 de 2020</v>
      </c>
      <c r="C998" s="1" t="s">
        <v>5265</v>
      </c>
      <c r="D998" s="2">
        <v>165.03</v>
      </c>
      <c r="E998" s="1" t="s">
        <v>5266</v>
      </c>
      <c r="F998" s="3">
        <v>7.2766963798438264E-2</v>
      </c>
      <c r="G998" s="1" t="s">
        <v>430</v>
      </c>
      <c r="H998" s="10">
        <f t="shared" si="91"/>
        <v>3.3006000000000002</v>
      </c>
      <c r="I998" s="8">
        <f>VLOOKUP(B998,'TRM2'!C:D,2,0)</f>
        <v>3620.39</v>
      </c>
      <c r="J998" s="10">
        <f t="shared" si="92"/>
        <v>11949.459234</v>
      </c>
      <c r="K998" t="e">
        <f>VLOOKUP(A998,'Cacao Nacional'!B:D,3,0)</f>
        <v>#N/A</v>
      </c>
      <c r="L998" s="22" t="str">
        <f t="shared" si="93"/>
        <v>Noviembre</v>
      </c>
      <c r="M998" s="22" t="str">
        <f t="shared" si="94"/>
        <v>2020</v>
      </c>
      <c r="N998" s="22" t="str">
        <f t="shared" si="95"/>
        <v>Noviembre de 2020</v>
      </c>
    </row>
    <row r="999" spans="1:14" x14ac:dyDescent="0.3">
      <c r="A999" s="1" t="s">
        <v>2104</v>
      </c>
      <c r="B999" s="1" t="str">
        <f t="shared" si="90"/>
        <v>Noviembre 27 de 2020</v>
      </c>
      <c r="C999" s="1" t="s">
        <v>5265</v>
      </c>
      <c r="D999" s="2">
        <v>171.64</v>
      </c>
      <c r="E999" s="1" t="s">
        <v>5266</v>
      </c>
      <c r="F999" s="3">
        <v>4.0053323638126308</v>
      </c>
      <c r="G999" s="1" t="s">
        <v>430</v>
      </c>
      <c r="H999" s="10">
        <f t="shared" si="91"/>
        <v>3.4327999999999999</v>
      </c>
      <c r="I999" s="8">
        <f>VLOOKUP(B999,'TRM2'!C:D,2,0)</f>
        <v>3620.39</v>
      </c>
      <c r="J999" s="10">
        <f t="shared" si="92"/>
        <v>12428.074791999999</v>
      </c>
      <c r="K999" t="e">
        <f>VLOOKUP(A999,'Cacao Nacional'!B:D,3,0)</f>
        <v>#N/A</v>
      </c>
      <c r="L999" s="22" t="str">
        <f t="shared" si="93"/>
        <v>Noviembre</v>
      </c>
      <c r="M999" s="22" t="str">
        <f t="shared" si="94"/>
        <v>2020</v>
      </c>
      <c r="N999" s="22" t="str">
        <f t="shared" si="95"/>
        <v>Noviembre de 2020</v>
      </c>
    </row>
    <row r="1000" spans="1:14" x14ac:dyDescent="0.3">
      <c r="A1000" s="1" t="s">
        <v>354</v>
      </c>
      <c r="B1000" s="1" t="str">
        <f t="shared" si="90"/>
        <v>Noviembre 30 de 2020</v>
      </c>
      <c r="C1000" s="1" t="s">
        <v>5265</v>
      </c>
      <c r="D1000" s="2">
        <v>170.95</v>
      </c>
      <c r="E1000" s="1" t="s">
        <v>5266</v>
      </c>
      <c r="F1000" s="3">
        <v>-0.4020041948263795</v>
      </c>
      <c r="G1000" s="1" t="s">
        <v>430</v>
      </c>
      <c r="H1000" s="10">
        <f t="shared" si="91"/>
        <v>3.4189999999999996</v>
      </c>
      <c r="I1000" s="8">
        <f>VLOOKUP(B1000,'TRM2'!C:D,2,0)</f>
        <v>3611.44</v>
      </c>
      <c r="J1000" s="10">
        <f t="shared" si="92"/>
        <v>12347.513359999999</v>
      </c>
      <c r="K1000">
        <f>VLOOKUP(A1000,'Cacao Nacional'!B:D,3,0)</f>
        <v>8808.2999999999993</v>
      </c>
      <c r="L1000" s="22" t="str">
        <f t="shared" si="93"/>
        <v>Noviembre</v>
      </c>
      <c r="M1000" s="22" t="str">
        <f t="shared" si="94"/>
        <v>2020</v>
      </c>
      <c r="N1000" s="22" t="str">
        <f t="shared" si="95"/>
        <v>Noviembre de 2020</v>
      </c>
    </row>
    <row r="1001" spans="1:14" x14ac:dyDescent="0.3">
      <c r="A1001" s="1" t="s">
        <v>2105</v>
      </c>
      <c r="B1001" s="1" t="str">
        <f t="shared" si="90"/>
        <v>Diciembre 1 de 2020</v>
      </c>
      <c r="C1001" s="1" t="s">
        <v>5265</v>
      </c>
      <c r="D1001" s="2">
        <v>166.2</v>
      </c>
      <c r="E1001" s="1" t="s">
        <v>5266</v>
      </c>
      <c r="F1001" s="3">
        <v>-2.7785902310617141</v>
      </c>
      <c r="G1001" s="1" t="s">
        <v>430</v>
      </c>
      <c r="H1001" s="10">
        <f t="shared" si="91"/>
        <v>3.3239999999999998</v>
      </c>
      <c r="I1001" s="8">
        <f>VLOOKUP(B1001,'TRM2'!C:D,2,0)</f>
        <v>3591.84</v>
      </c>
      <c r="J1001" s="10">
        <f t="shared" si="92"/>
        <v>11939.276159999999</v>
      </c>
      <c r="K1001" t="e">
        <f>VLOOKUP(A1001,'Cacao Nacional'!B:D,3,0)</f>
        <v>#N/A</v>
      </c>
      <c r="L1001" s="22" t="str">
        <f t="shared" si="93"/>
        <v>Diciembre</v>
      </c>
      <c r="M1001" s="22" t="str">
        <f t="shared" si="94"/>
        <v>2020</v>
      </c>
      <c r="N1001" s="22" t="str">
        <f t="shared" si="95"/>
        <v>Diciembre de 2020</v>
      </c>
    </row>
    <row r="1002" spans="1:14" x14ac:dyDescent="0.3">
      <c r="A1002" s="1" t="s">
        <v>2106</v>
      </c>
      <c r="B1002" s="1" t="str">
        <f t="shared" si="90"/>
        <v>Diciembre 2 de 2020</v>
      </c>
      <c r="C1002" s="1" t="s">
        <v>5265</v>
      </c>
      <c r="D1002" s="2">
        <v>166.71</v>
      </c>
      <c r="E1002" s="1" t="s">
        <v>5266</v>
      </c>
      <c r="F1002" s="3">
        <v>0.30685920577618492</v>
      </c>
      <c r="G1002" s="1" t="s">
        <v>430</v>
      </c>
      <c r="H1002" s="10">
        <f t="shared" si="91"/>
        <v>3.3342000000000001</v>
      </c>
      <c r="I1002" s="8">
        <f>VLOOKUP(B1002,'TRM2'!C:D,2,0)</f>
        <v>3558.57</v>
      </c>
      <c r="J1002" s="10">
        <f t="shared" si="92"/>
        <v>11864.984094000001</v>
      </c>
      <c r="K1002" t="e">
        <f>VLOOKUP(A1002,'Cacao Nacional'!B:D,3,0)</f>
        <v>#N/A</v>
      </c>
      <c r="L1002" s="22" t="str">
        <f t="shared" si="93"/>
        <v>Diciembre</v>
      </c>
      <c r="M1002" s="22" t="str">
        <f t="shared" si="94"/>
        <v>2020</v>
      </c>
      <c r="N1002" s="22" t="str">
        <f t="shared" si="95"/>
        <v>Diciembre de 2020</v>
      </c>
    </row>
    <row r="1003" spans="1:14" x14ac:dyDescent="0.3">
      <c r="A1003" s="1" t="s">
        <v>2107</v>
      </c>
      <c r="B1003" s="1" t="str">
        <f t="shared" si="90"/>
        <v>Diciembre 3 de 2020</v>
      </c>
      <c r="C1003" s="1" t="s">
        <v>5265</v>
      </c>
      <c r="D1003" s="2">
        <v>167.7</v>
      </c>
      <c r="E1003" s="1" t="s">
        <v>5266</v>
      </c>
      <c r="F1003" s="3">
        <v>0.59384560014395094</v>
      </c>
      <c r="G1003" s="1" t="s">
        <v>430</v>
      </c>
      <c r="H1003" s="10">
        <f t="shared" si="91"/>
        <v>3.3539999999999996</v>
      </c>
      <c r="I1003" s="8">
        <f>VLOOKUP(B1003,'TRM2'!C:D,2,0)</f>
        <v>3533.21</v>
      </c>
      <c r="J1003" s="10">
        <f t="shared" si="92"/>
        <v>11850.386339999999</v>
      </c>
      <c r="K1003" t="e">
        <f>VLOOKUP(A1003,'Cacao Nacional'!B:D,3,0)</f>
        <v>#N/A</v>
      </c>
      <c r="L1003" s="22" t="str">
        <f t="shared" si="93"/>
        <v>Diciembre</v>
      </c>
      <c r="M1003" s="22" t="str">
        <f t="shared" si="94"/>
        <v>2020</v>
      </c>
      <c r="N1003" s="22" t="str">
        <f t="shared" si="95"/>
        <v>Diciembre de 2020</v>
      </c>
    </row>
    <row r="1004" spans="1:14" x14ac:dyDescent="0.3">
      <c r="A1004" s="1" t="s">
        <v>2108</v>
      </c>
      <c r="B1004" s="1" t="str">
        <f t="shared" si="90"/>
        <v>Diciembre 4 de 2020</v>
      </c>
      <c r="C1004" s="1" t="s">
        <v>5265</v>
      </c>
      <c r="D1004" s="2">
        <v>164.85</v>
      </c>
      <c r="E1004" s="1" t="s">
        <v>5266</v>
      </c>
      <c r="F1004" s="3">
        <v>-1.6994633273703006</v>
      </c>
      <c r="G1004" s="1" t="s">
        <v>430</v>
      </c>
      <c r="H1004" s="10">
        <f t="shared" si="91"/>
        <v>3.2969999999999997</v>
      </c>
      <c r="I1004" s="8">
        <f>VLOOKUP(B1004,'TRM2'!C:D,2,0)</f>
        <v>3481.44</v>
      </c>
      <c r="J1004" s="10">
        <f t="shared" si="92"/>
        <v>11478.30768</v>
      </c>
      <c r="K1004" t="e">
        <f>VLOOKUP(A1004,'Cacao Nacional'!B:D,3,0)</f>
        <v>#N/A</v>
      </c>
      <c r="L1004" s="22" t="str">
        <f t="shared" si="93"/>
        <v>Diciembre</v>
      </c>
      <c r="M1004" s="22" t="str">
        <f t="shared" si="94"/>
        <v>2020</v>
      </c>
      <c r="N1004" s="22" t="str">
        <f t="shared" si="95"/>
        <v>Diciembre de 2020</v>
      </c>
    </row>
    <row r="1005" spans="1:14" x14ac:dyDescent="0.3">
      <c r="A1005" s="1" t="s">
        <v>355</v>
      </c>
      <c r="B1005" s="1" t="str">
        <f t="shared" si="90"/>
        <v>Diciembre 7 de 2020</v>
      </c>
      <c r="C1005" s="1" t="s">
        <v>5265</v>
      </c>
      <c r="D1005" s="2">
        <v>166.67</v>
      </c>
      <c r="E1005" s="1" t="s">
        <v>5266</v>
      </c>
      <c r="F1005" s="3">
        <v>1.1040339702760045</v>
      </c>
      <c r="G1005" s="1" t="s">
        <v>430</v>
      </c>
      <c r="H1005" s="10">
        <f t="shared" si="91"/>
        <v>3.3333999999999997</v>
      </c>
      <c r="I1005" s="8">
        <f>VLOOKUP(B1005,'TRM2'!C:D,2,0)</f>
        <v>3467.49</v>
      </c>
      <c r="J1005" s="10">
        <f t="shared" si="92"/>
        <v>11558.531165999999</v>
      </c>
      <c r="K1005">
        <f>VLOOKUP(A1005,'Cacao Nacional'!B:D,3,0)</f>
        <v>8405.2999999999993</v>
      </c>
      <c r="L1005" s="22" t="str">
        <f t="shared" si="93"/>
        <v>Diciembre</v>
      </c>
      <c r="M1005" s="22" t="str">
        <f t="shared" si="94"/>
        <v>2020</v>
      </c>
      <c r="N1005" s="22" t="str">
        <f t="shared" si="95"/>
        <v>Diciembre de 2020</v>
      </c>
    </row>
    <row r="1006" spans="1:14" x14ac:dyDescent="0.3">
      <c r="A1006" s="1" t="s">
        <v>2109</v>
      </c>
      <c r="B1006" s="1" t="str">
        <f t="shared" si="90"/>
        <v>Diciembre 8 de 2020</v>
      </c>
      <c r="C1006" s="1" t="s">
        <v>5265</v>
      </c>
      <c r="D1006" s="2">
        <v>166.75</v>
      </c>
      <c r="E1006" s="1" t="s">
        <v>5266</v>
      </c>
      <c r="F1006" s="3">
        <v>4.7999040019207122E-2</v>
      </c>
      <c r="G1006" s="1" t="s">
        <v>430</v>
      </c>
      <c r="H1006" s="10">
        <f t="shared" si="91"/>
        <v>3.335</v>
      </c>
      <c r="I1006" s="8">
        <f>VLOOKUP(B1006,'TRM2'!C:D,2,0)</f>
        <v>3487.65</v>
      </c>
      <c r="J1006" s="10">
        <f t="shared" si="92"/>
        <v>11631.312750000001</v>
      </c>
      <c r="K1006" t="e">
        <f>VLOOKUP(A1006,'Cacao Nacional'!B:D,3,0)</f>
        <v>#N/A</v>
      </c>
      <c r="L1006" s="22" t="str">
        <f t="shared" si="93"/>
        <v>Diciembre</v>
      </c>
      <c r="M1006" s="22" t="str">
        <f t="shared" si="94"/>
        <v>2020</v>
      </c>
      <c r="N1006" s="22" t="str">
        <f t="shared" si="95"/>
        <v>Diciembre de 2020</v>
      </c>
    </row>
    <row r="1007" spans="1:14" x14ac:dyDescent="0.3">
      <c r="A1007" s="1" t="s">
        <v>2110</v>
      </c>
      <c r="B1007" s="1" t="str">
        <f t="shared" si="90"/>
        <v>Diciembre 9 de 2020</v>
      </c>
      <c r="C1007" s="1" t="s">
        <v>5265</v>
      </c>
      <c r="D1007" s="2">
        <v>164.68</v>
      </c>
      <c r="E1007" s="1" t="s">
        <v>5266</v>
      </c>
      <c r="F1007" s="3">
        <v>-1.2413793103448236</v>
      </c>
      <c r="G1007" s="1" t="s">
        <v>430</v>
      </c>
      <c r="H1007" s="10">
        <f t="shared" si="91"/>
        <v>3.2936000000000001</v>
      </c>
      <c r="I1007" s="8">
        <f>VLOOKUP(B1007,'TRM2'!C:D,2,0)</f>
        <v>3487.65</v>
      </c>
      <c r="J1007" s="10">
        <f t="shared" si="92"/>
        <v>11486.92404</v>
      </c>
      <c r="K1007" t="e">
        <f>VLOOKUP(A1007,'Cacao Nacional'!B:D,3,0)</f>
        <v>#N/A</v>
      </c>
      <c r="L1007" s="22" t="str">
        <f t="shared" si="93"/>
        <v>Diciembre</v>
      </c>
      <c r="M1007" s="22" t="str">
        <f t="shared" si="94"/>
        <v>2020</v>
      </c>
      <c r="N1007" s="22" t="str">
        <f t="shared" si="95"/>
        <v>Diciembre de 2020</v>
      </c>
    </row>
    <row r="1008" spans="1:14" x14ac:dyDescent="0.3">
      <c r="A1008" s="1" t="s">
        <v>2111</v>
      </c>
      <c r="B1008" s="1" t="str">
        <f t="shared" si="90"/>
        <v>Diciembre 10 de 2020</v>
      </c>
      <c r="C1008" s="1" t="s">
        <v>5265</v>
      </c>
      <c r="D1008" s="2">
        <v>168.57</v>
      </c>
      <c r="E1008" s="1" t="s">
        <v>5266</v>
      </c>
      <c r="F1008" s="3">
        <v>2.3621569103716213</v>
      </c>
      <c r="G1008" s="1" t="s">
        <v>430</v>
      </c>
      <c r="H1008" s="10">
        <f t="shared" si="91"/>
        <v>3.3714</v>
      </c>
      <c r="I1008" s="8">
        <f>VLOOKUP(B1008,'TRM2'!C:D,2,0)</f>
        <v>3465.76</v>
      </c>
      <c r="J1008" s="10">
        <f t="shared" si="92"/>
        <v>11684.463264</v>
      </c>
      <c r="K1008" t="e">
        <f>VLOOKUP(A1008,'Cacao Nacional'!B:D,3,0)</f>
        <v>#N/A</v>
      </c>
      <c r="L1008" s="22" t="str">
        <f t="shared" si="93"/>
        <v>Diciembre</v>
      </c>
      <c r="M1008" s="22" t="str">
        <f t="shared" si="94"/>
        <v>2020</v>
      </c>
      <c r="N1008" s="22" t="str">
        <f t="shared" si="95"/>
        <v>Diciembre de 2020</v>
      </c>
    </row>
    <row r="1009" spans="1:14" x14ac:dyDescent="0.3">
      <c r="A1009" s="1" t="s">
        <v>2112</v>
      </c>
      <c r="B1009" s="1" t="str">
        <f t="shared" si="90"/>
        <v>Diciembre 11 de 2020</v>
      </c>
      <c r="C1009" s="1" t="s">
        <v>5265</v>
      </c>
      <c r="D1009" s="2">
        <v>169.05</v>
      </c>
      <c r="E1009" s="1" t="s">
        <v>5266</v>
      </c>
      <c r="F1009" s="3">
        <v>0.28474817583200934</v>
      </c>
      <c r="G1009" s="1" t="s">
        <v>430</v>
      </c>
      <c r="H1009" s="10">
        <f t="shared" si="91"/>
        <v>3.3810000000000002</v>
      </c>
      <c r="I1009" s="8">
        <f>VLOOKUP(B1009,'TRM2'!C:D,2,0)</f>
        <v>3448.89</v>
      </c>
      <c r="J1009" s="10">
        <f t="shared" si="92"/>
        <v>11660.69709</v>
      </c>
      <c r="K1009" t="e">
        <f>VLOOKUP(A1009,'Cacao Nacional'!B:D,3,0)</f>
        <v>#N/A</v>
      </c>
      <c r="L1009" s="22" t="str">
        <f t="shared" si="93"/>
        <v>Diciembre</v>
      </c>
      <c r="M1009" s="22" t="str">
        <f t="shared" si="94"/>
        <v>2020</v>
      </c>
      <c r="N1009" s="22" t="str">
        <f t="shared" si="95"/>
        <v>Diciembre de 2020</v>
      </c>
    </row>
    <row r="1010" spans="1:14" x14ac:dyDescent="0.3">
      <c r="A1010" s="1" t="s">
        <v>356</v>
      </c>
      <c r="B1010" s="1" t="str">
        <f t="shared" si="90"/>
        <v>Diciembre 14 de 2020</v>
      </c>
      <c r="C1010" s="1" t="s">
        <v>5265</v>
      </c>
      <c r="D1010" s="2">
        <v>173.64</v>
      </c>
      <c r="E1010" s="1" t="s">
        <v>5266</v>
      </c>
      <c r="F1010" s="3">
        <v>2.715173025732017</v>
      </c>
      <c r="G1010" s="1" t="s">
        <v>430</v>
      </c>
      <c r="H1010" s="10">
        <f t="shared" si="91"/>
        <v>3.4727999999999999</v>
      </c>
      <c r="I1010" s="8">
        <f>VLOOKUP(B1010,'TRM2'!C:D,2,0)</f>
        <v>3433.45</v>
      </c>
      <c r="J1010" s="10">
        <f t="shared" si="92"/>
        <v>11923.685159999999</v>
      </c>
      <c r="K1010">
        <f>VLOOKUP(A1010,'Cacao Nacional'!B:D,3,0)</f>
        <v>8125</v>
      </c>
      <c r="L1010" s="22" t="str">
        <f t="shared" si="93"/>
        <v>Diciembre</v>
      </c>
      <c r="M1010" s="22" t="str">
        <f t="shared" si="94"/>
        <v>2020</v>
      </c>
      <c r="N1010" s="22" t="str">
        <f t="shared" si="95"/>
        <v>Diciembre de 2020</v>
      </c>
    </row>
    <row r="1011" spans="1:14" x14ac:dyDescent="0.3">
      <c r="A1011" s="1" t="s">
        <v>2113</v>
      </c>
      <c r="B1011" s="1" t="str">
        <f t="shared" si="90"/>
        <v>Diciembre 15 de 2020</v>
      </c>
      <c r="C1011" s="1" t="s">
        <v>5265</v>
      </c>
      <c r="D1011" s="2">
        <v>171.7</v>
      </c>
      <c r="E1011" s="1" t="s">
        <v>5266</v>
      </c>
      <c r="F1011" s="3">
        <v>-1.1172540889196025</v>
      </c>
      <c r="G1011" s="1" t="s">
        <v>430</v>
      </c>
      <c r="H1011" s="10">
        <f t="shared" si="91"/>
        <v>3.4339999999999997</v>
      </c>
      <c r="I1011" s="8">
        <f>VLOOKUP(B1011,'TRM2'!C:D,2,0)</f>
        <v>3426.97</v>
      </c>
      <c r="J1011" s="10">
        <f t="shared" si="92"/>
        <v>11768.214979999999</v>
      </c>
      <c r="K1011" t="e">
        <f>VLOOKUP(A1011,'Cacao Nacional'!B:D,3,0)</f>
        <v>#N/A</v>
      </c>
      <c r="L1011" s="22" t="str">
        <f t="shared" si="93"/>
        <v>Diciembre</v>
      </c>
      <c r="M1011" s="22" t="str">
        <f t="shared" si="94"/>
        <v>2020</v>
      </c>
      <c r="N1011" s="22" t="str">
        <f t="shared" si="95"/>
        <v>Diciembre de 2020</v>
      </c>
    </row>
    <row r="1012" spans="1:14" x14ac:dyDescent="0.3">
      <c r="A1012" s="1" t="s">
        <v>2114</v>
      </c>
      <c r="B1012" s="1" t="str">
        <f t="shared" si="90"/>
        <v>Diciembre 16 de 2020</v>
      </c>
      <c r="C1012" s="1" t="s">
        <v>5265</v>
      </c>
      <c r="D1012" s="2">
        <v>173.35</v>
      </c>
      <c r="E1012" s="1" t="s">
        <v>5266</v>
      </c>
      <c r="F1012" s="3">
        <v>0.96097845078625854</v>
      </c>
      <c r="G1012" s="1" t="s">
        <v>430</v>
      </c>
      <c r="H1012" s="10">
        <f t="shared" si="91"/>
        <v>3.4670000000000001</v>
      </c>
      <c r="I1012" s="8">
        <f>VLOOKUP(B1012,'TRM2'!C:D,2,0)</f>
        <v>3422.44</v>
      </c>
      <c r="J1012" s="10">
        <f t="shared" si="92"/>
        <v>11865.599480000001</v>
      </c>
      <c r="K1012" t="e">
        <f>VLOOKUP(A1012,'Cacao Nacional'!B:D,3,0)</f>
        <v>#N/A</v>
      </c>
      <c r="L1012" s="22" t="str">
        <f t="shared" si="93"/>
        <v>Diciembre</v>
      </c>
      <c r="M1012" s="22" t="str">
        <f t="shared" si="94"/>
        <v>2020</v>
      </c>
      <c r="N1012" s="22" t="str">
        <f t="shared" si="95"/>
        <v>Diciembre de 2020</v>
      </c>
    </row>
    <row r="1013" spans="1:14" x14ac:dyDescent="0.3">
      <c r="A1013" s="1" t="s">
        <v>2115</v>
      </c>
      <c r="B1013" s="1" t="str">
        <f t="shared" si="90"/>
        <v>Diciembre 17 de 2020</v>
      </c>
      <c r="C1013" s="1" t="s">
        <v>5265</v>
      </c>
      <c r="D1013" s="2">
        <v>173.35</v>
      </c>
      <c r="E1013" s="1" t="s">
        <v>5266</v>
      </c>
      <c r="F1013" s="3">
        <v>0</v>
      </c>
      <c r="G1013" s="1" t="s">
        <v>430</v>
      </c>
      <c r="H1013" s="10">
        <f t="shared" si="91"/>
        <v>3.4670000000000001</v>
      </c>
      <c r="I1013" s="8">
        <f>VLOOKUP(B1013,'TRM2'!C:D,2,0)</f>
        <v>3416.21</v>
      </c>
      <c r="J1013" s="10">
        <f t="shared" si="92"/>
        <v>11844.00007</v>
      </c>
      <c r="K1013" t="e">
        <f>VLOOKUP(A1013,'Cacao Nacional'!B:D,3,0)</f>
        <v>#N/A</v>
      </c>
      <c r="L1013" s="22" t="str">
        <f t="shared" si="93"/>
        <v>Diciembre</v>
      </c>
      <c r="M1013" s="22" t="str">
        <f t="shared" si="94"/>
        <v>2020</v>
      </c>
      <c r="N1013" s="22" t="str">
        <f t="shared" si="95"/>
        <v>Diciembre de 2020</v>
      </c>
    </row>
    <row r="1014" spans="1:14" x14ac:dyDescent="0.3">
      <c r="A1014" s="1" t="s">
        <v>2116</v>
      </c>
      <c r="B1014" s="1" t="str">
        <f t="shared" si="90"/>
        <v>Diciembre 18 de 2020</v>
      </c>
      <c r="C1014" s="1" t="s">
        <v>5265</v>
      </c>
      <c r="D1014" s="2">
        <v>172.06</v>
      </c>
      <c r="E1014" s="1" t="s">
        <v>5266</v>
      </c>
      <c r="F1014" s="3">
        <v>-0.74415921546004737</v>
      </c>
      <c r="G1014" s="1" t="s">
        <v>430</v>
      </c>
      <c r="H1014" s="10">
        <f t="shared" si="91"/>
        <v>3.4412000000000003</v>
      </c>
      <c r="I1014" s="8">
        <f>VLOOKUP(B1014,'TRM2'!C:D,2,0)</f>
        <v>3410.82</v>
      </c>
      <c r="J1014" s="10">
        <f t="shared" si="92"/>
        <v>11737.313784000002</v>
      </c>
      <c r="K1014" t="e">
        <f>VLOOKUP(A1014,'Cacao Nacional'!B:D,3,0)</f>
        <v>#N/A</v>
      </c>
      <c r="L1014" s="22" t="str">
        <f t="shared" si="93"/>
        <v>Diciembre</v>
      </c>
      <c r="M1014" s="22" t="str">
        <f t="shared" si="94"/>
        <v>2020</v>
      </c>
      <c r="N1014" s="22" t="str">
        <f t="shared" si="95"/>
        <v>Diciembre de 2020</v>
      </c>
    </row>
    <row r="1015" spans="1:14" x14ac:dyDescent="0.3">
      <c r="A1015" s="1" t="s">
        <v>357</v>
      </c>
      <c r="B1015" s="1" t="str">
        <f t="shared" si="90"/>
        <v>Diciembre 21 de 2020</v>
      </c>
      <c r="C1015" s="1" t="s">
        <v>5265</v>
      </c>
      <c r="D1015" s="2">
        <v>172.23</v>
      </c>
      <c r="E1015" s="1" t="s">
        <v>5266</v>
      </c>
      <c r="F1015" s="3">
        <v>9.8802743229098863E-2</v>
      </c>
      <c r="G1015" s="1" t="s">
        <v>430</v>
      </c>
      <c r="H1015" s="10">
        <f t="shared" si="91"/>
        <v>3.4445999999999999</v>
      </c>
      <c r="I1015" s="8">
        <f>VLOOKUP(B1015,'TRM2'!C:D,2,0)</f>
        <v>3420.26</v>
      </c>
      <c r="J1015" s="10">
        <f t="shared" si="92"/>
        <v>11781.427596</v>
      </c>
      <c r="K1015">
        <f>VLOOKUP(A1015,'Cacao Nacional'!B:D,3,0)</f>
        <v>8075</v>
      </c>
      <c r="L1015" s="22" t="str">
        <f t="shared" si="93"/>
        <v>Diciembre</v>
      </c>
      <c r="M1015" s="22" t="str">
        <f t="shared" si="94"/>
        <v>2020</v>
      </c>
      <c r="N1015" s="22" t="str">
        <f t="shared" si="95"/>
        <v>Diciembre de 2020</v>
      </c>
    </row>
    <row r="1016" spans="1:14" x14ac:dyDescent="0.3">
      <c r="A1016" s="1" t="s">
        <v>2117</v>
      </c>
      <c r="B1016" s="1" t="str">
        <f t="shared" si="90"/>
        <v>Diciembre 22 de 2020</v>
      </c>
      <c r="C1016" s="1" t="s">
        <v>5265</v>
      </c>
      <c r="D1016" s="2">
        <v>172.18</v>
      </c>
      <c r="E1016" s="1" t="s">
        <v>5266</v>
      </c>
      <c r="F1016" s="3">
        <v>-2.9030946989480898E-2</v>
      </c>
      <c r="G1016" s="1" t="s">
        <v>430</v>
      </c>
      <c r="H1016" s="10">
        <f t="shared" si="91"/>
        <v>3.4436</v>
      </c>
      <c r="I1016" s="8">
        <f>VLOOKUP(B1016,'TRM2'!C:D,2,0)</f>
        <v>3442.41</v>
      </c>
      <c r="J1016" s="10">
        <f t="shared" si="92"/>
        <v>11854.283076</v>
      </c>
      <c r="K1016" t="e">
        <f>VLOOKUP(A1016,'Cacao Nacional'!B:D,3,0)</f>
        <v>#N/A</v>
      </c>
      <c r="L1016" s="22" t="str">
        <f t="shared" si="93"/>
        <v>Diciembre</v>
      </c>
      <c r="M1016" s="22" t="str">
        <f t="shared" si="94"/>
        <v>2020</v>
      </c>
      <c r="N1016" s="22" t="str">
        <f t="shared" si="95"/>
        <v>Diciembre de 2020</v>
      </c>
    </row>
    <row r="1017" spans="1:14" x14ac:dyDescent="0.3">
      <c r="A1017" s="1" t="s">
        <v>2118</v>
      </c>
      <c r="B1017" s="1" t="str">
        <f t="shared" si="90"/>
        <v>Diciembre 23 de 2020</v>
      </c>
      <c r="C1017" s="1" t="s">
        <v>5265</v>
      </c>
      <c r="D1017" s="2">
        <v>172.4</v>
      </c>
      <c r="E1017" s="1" t="s">
        <v>5266</v>
      </c>
      <c r="F1017" s="3">
        <v>0.12777326054129332</v>
      </c>
      <c r="G1017" s="1" t="s">
        <v>430</v>
      </c>
      <c r="H1017" s="10">
        <f t="shared" si="91"/>
        <v>3.448</v>
      </c>
      <c r="I1017" s="8">
        <f>VLOOKUP(B1017,'TRM2'!C:D,2,0)</f>
        <v>3444.9</v>
      </c>
      <c r="J1017" s="10">
        <f t="shared" si="92"/>
        <v>11878.0152</v>
      </c>
      <c r="K1017" t="e">
        <f>VLOOKUP(A1017,'Cacao Nacional'!B:D,3,0)</f>
        <v>#N/A</v>
      </c>
      <c r="L1017" s="22" t="str">
        <f t="shared" si="93"/>
        <v>Diciembre</v>
      </c>
      <c r="M1017" s="22" t="str">
        <f t="shared" si="94"/>
        <v>2020</v>
      </c>
      <c r="N1017" s="22" t="str">
        <f t="shared" si="95"/>
        <v>Diciembre de 2020</v>
      </c>
    </row>
    <row r="1018" spans="1:14" x14ac:dyDescent="0.3">
      <c r="A1018" s="1" t="s">
        <v>2119</v>
      </c>
      <c r="B1018" s="1" t="str">
        <f t="shared" si="90"/>
        <v>Diciembre 24 de 2020</v>
      </c>
      <c r="C1018" s="1" t="s">
        <v>5265</v>
      </c>
      <c r="D1018" s="2">
        <v>173.79</v>
      </c>
      <c r="E1018" s="1" t="s">
        <v>5266</v>
      </c>
      <c r="F1018" s="3">
        <v>0.80626450116008486</v>
      </c>
      <c r="G1018" s="1" t="s">
        <v>430</v>
      </c>
      <c r="H1018" s="10">
        <f t="shared" si="91"/>
        <v>3.4758</v>
      </c>
      <c r="I1018" s="8">
        <f>VLOOKUP(B1018,'TRM2'!C:D,2,0)</f>
        <v>3482.51</v>
      </c>
      <c r="J1018" s="10">
        <f t="shared" si="92"/>
        <v>12104.508258000002</v>
      </c>
      <c r="K1018" t="e">
        <f>VLOOKUP(A1018,'Cacao Nacional'!B:D,3,0)</f>
        <v>#N/A</v>
      </c>
      <c r="L1018" s="22" t="str">
        <f t="shared" si="93"/>
        <v>Diciembre</v>
      </c>
      <c r="M1018" s="22" t="str">
        <f t="shared" si="94"/>
        <v>2020</v>
      </c>
      <c r="N1018" s="22" t="str">
        <f t="shared" si="95"/>
        <v>Diciembre de 2020</v>
      </c>
    </row>
    <row r="1019" spans="1:14" x14ac:dyDescent="0.3">
      <c r="A1019" s="1" t="s">
        <v>358</v>
      </c>
      <c r="B1019" s="1" t="str">
        <f t="shared" si="90"/>
        <v>Diciembre 28 de 2020</v>
      </c>
      <c r="C1019" s="1" t="s">
        <v>5265</v>
      </c>
      <c r="D1019" s="2">
        <v>171.29</v>
      </c>
      <c r="E1019" s="1" t="s">
        <v>5266</v>
      </c>
      <c r="F1019" s="3">
        <v>-1.4385177513090512</v>
      </c>
      <c r="G1019" s="1" t="s">
        <v>430</v>
      </c>
      <c r="H1019" s="10">
        <f t="shared" si="91"/>
        <v>3.4257999999999997</v>
      </c>
      <c r="I1019" s="8">
        <f>VLOOKUP(B1019,'TRM2'!C:D,2,0)</f>
        <v>3493.77</v>
      </c>
      <c r="J1019" s="10">
        <f t="shared" si="92"/>
        <v>11968.957265999999</v>
      </c>
      <c r="K1019">
        <f>VLOOKUP(A1019,'Cacao Nacional'!B:D,3,0)</f>
        <v>8048.3</v>
      </c>
      <c r="L1019" s="22" t="str">
        <f t="shared" si="93"/>
        <v>Diciembre</v>
      </c>
      <c r="M1019" s="22" t="str">
        <f t="shared" si="94"/>
        <v>2020</v>
      </c>
      <c r="N1019" s="22" t="str">
        <f t="shared" si="95"/>
        <v>Diciembre de 2020</v>
      </c>
    </row>
    <row r="1020" spans="1:14" x14ac:dyDescent="0.3">
      <c r="A1020" s="1" t="s">
        <v>2120</v>
      </c>
      <c r="B1020" s="1" t="str">
        <f t="shared" si="90"/>
        <v>Diciembre 29 de 2020</v>
      </c>
      <c r="C1020" s="1" t="s">
        <v>5265</v>
      </c>
      <c r="D1020" s="2">
        <v>173.35</v>
      </c>
      <c r="E1020" s="1" t="s">
        <v>5266</v>
      </c>
      <c r="F1020" s="3">
        <v>1.2026387996964225</v>
      </c>
      <c r="G1020" s="1" t="s">
        <v>430</v>
      </c>
      <c r="H1020" s="10">
        <f t="shared" si="91"/>
        <v>3.4670000000000001</v>
      </c>
      <c r="I1020" s="8">
        <f>VLOOKUP(B1020,'TRM2'!C:D,2,0)</f>
        <v>3495.39</v>
      </c>
      <c r="J1020" s="10">
        <f t="shared" si="92"/>
        <v>12118.51713</v>
      </c>
      <c r="K1020" t="e">
        <f>VLOOKUP(A1020,'Cacao Nacional'!B:D,3,0)</f>
        <v>#N/A</v>
      </c>
      <c r="L1020" s="22" t="str">
        <f t="shared" si="93"/>
        <v>Diciembre</v>
      </c>
      <c r="M1020" s="22" t="str">
        <f t="shared" si="94"/>
        <v>2020</v>
      </c>
      <c r="N1020" s="22" t="str">
        <f t="shared" si="95"/>
        <v>Diciembre de 2020</v>
      </c>
    </row>
    <row r="1021" spans="1:14" x14ac:dyDescent="0.3">
      <c r="A1021" s="1" t="s">
        <v>2121</v>
      </c>
      <c r="B1021" s="1" t="str">
        <f t="shared" si="90"/>
        <v>Diciembre 30 de 2020</v>
      </c>
      <c r="C1021" s="1" t="s">
        <v>5265</v>
      </c>
      <c r="D1021" s="2">
        <v>173.45</v>
      </c>
      <c r="E1021" s="1" t="s">
        <v>5266</v>
      </c>
      <c r="F1021" s="3">
        <v>5.7686760888372837E-2</v>
      </c>
      <c r="G1021" s="1" t="s">
        <v>430</v>
      </c>
      <c r="H1021" s="10">
        <f t="shared" si="91"/>
        <v>3.4689999999999999</v>
      </c>
      <c r="I1021" s="8">
        <f>VLOOKUP(B1021,'TRM2'!C:D,2,0)</f>
        <v>3482.1</v>
      </c>
      <c r="J1021" s="10">
        <f t="shared" si="92"/>
        <v>12079.4049</v>
      </c>
      <c r="K1021" t="e">
        <f>VLOOKUP(A1021,'Cacao Nacional'!B:D,3,0)</f>
        <v>#N/A</v>
      </c>
      <c r="L1021" s="22" t="str">
        <f t="shared" si="93"/>
        <v>Diciembre</v>
      </c>
      <c r="M1021" s="22" t="str">
        <f t="shared" si="94"/>
        <v>2020</v>
      </c>
      <c r="N1021" s="22" t="str">
        <f t="shared" si="95"/>
        <v>Diciembre de 2020</v>
      </c>
    </row>
    <row r="1022" spans="1:14" x14ac:dyDescent="0.3">
      <c r="A1022" s="1" t="s">
        <v>2122</v>
      </c>
      <c r="B1022" s="1" t="str">
        <f t="shared" si="90"/>
        <v>Diciembre 31 de 2020</v>
      </c>
      <c r="C1022" s="1" t="s">
        <v>5265</v>
      </c>
      <c r="D1022" s="2">
        <v>175.71</v>
      </c>
      <c r="E1022" s="1" t="s">
        <v>5266</v>
      </c>
      <c r="F1022" s="3">
        <v>1.3029691553762002</v>
      </c>
      <c r="G1022" s="1" t="s">
        <v>430</v>
      </c>
      <c r="H1022" s="10">
        <f t="shared" si="91"/>
        <v>3.5142000000000002</v>
      </c>
      <c r="I1022" s="8">
        <f>VLOOKUP(B1022,'TRM2'!C:D,2,0)</f>
        <v>3432.5</v>
      </c>
      <c r="J1022" s="10">
        <f t="shared" si="92"/>
        <v>12062.4915</v>
      </c>
      <c r="K1022" t="e">
        <f>VLOOKUP(A1022,'Cacao Nacional'!B:D,3,0)</f>
        <v>#N/A</v>
      </c>
      <c r="L1022" s="22" t="str">
        <f t="shared" si="93"/>
        <v>Diciembre</v>
      </c>
      <c r="M1022" s="22" t="str">
        <f t="shared" si="94"/>
        <v>2020</v>
      </c>
      <c r="N1022" s="22" t="str">
        <f t="shared" si="95"/>
        <v>Diciembre de 2020</v>
      </c>
    </row>
    <row r="1023" spans="1:14" x14ac:dyDescent="0.3">
      <c r="A1023" s="1" t="s">
        <v>359</v>
      </c>
      <c r="B1023" s="1" t="str">
        <f t="shared" si="90"/>
        <v>Enero 4 de 2021</v>
      </c>
      <c r="C1023" s="1" t="s">
        <v>5265</v>
      </c>
      <c r="D1023" s="2">
        <v>174.84</v>
      </c>
      <c r="E1023" s="1" t="s">
        <v>5266</v>
      </c>
      <c r="F1023" s="3">
        <v>-0.49513402765921377</v>
      </c>
      <c r="G1023" s="1" t="s">
        <v>430</v>
      </c>
      <c r="H1023" s="10">
        <f t="shared" si="91"/>
        <v>3.4967999999999999</v>
      </c>
      <c r="I1023" s="8">
        <f>VLOOKUP(B1023,'TRM2'!C:D,2,0)</f>
        <v>3432.5</v>
      </c>
      <c r="J1023" s="10">
        <f t="shared" si="92"/>
        <v>12002.766</v>
      </c>
      <c r="K1023">
        <f>VLOOKUP(A1023,'Cacao Nacional'!B:D,3,0)</f>
        <v>8061.8</v>
      </c>
      <c r="L1023" s="22" t="str">
        <f t="shared" si="93"/>
        <v>Enero</v>
      </c>
      <c r="M1023" s="22" t="str">
        <f t="shared" si="94"/>
        <v>2021</v>
      </c>
      <c r="N1023" s="22" t="str">
        <f t="shared" si="95"/>
        <v>Enero de 2021</v>
      </c>
    </row>
    <row r="1024" spans="1:14" x14ac:dyDescent="0.3">
      <c r="A1024" s="1" t="s">
        <v>2123</v>
      </c>
      <c r="B1024" s="1" t="str">
        <f t="shared" si="90"/>
        <v>Enero 5 de 2021</v>
      </c>
      <c r="C1024" s="1" t="s">
        <v>5265</v>
      </c>
      <c r="D1024" s="2">
        <v>173.14</v>
      </c>
      <c r="E1024" s="1" t="s">
        <v>5266</v>
      </c>
      <c r="F1024" s="3">
        <v>-0.97231754747198407</v>
      </c>
      <c r="G1024" s="1" t="s">
        <v>430</v>
      </c>
      <c r="H1024" s="10">
        <f t="shared" si="91"/>
        <v>3.4627999999999997</v>
      </c>
      <c r="I1024" s="8">
        <f>VLOOKUP(B1024,'TRM2'!C:D,2,0)</f>
        <v>3420.78</v>
      </c>
      <c r="J1024" s="10">
        <f t="shared" si="92"/>
        <v>11845.476983999999</v>
      </c>
      <c r="K1024" t="e">
        <f>VLOOKUP(A1024,'Cacao Nacional'!B:D,3,0)</f>
        <v>#N/A</v>
      </c>
      <c r="L1024" s="22" t="str">
        <f t="shared" si="93"/>
        <v>Enero</v>
      </c>
      <c r="M1024" s="22" t="str">
        <f t="shared" si="94"/>
        <v>2021</v>
      </c>
      <c r="N1024" s="22" t="str">
        <f t="shared" si="95"/>
        <v>Enero de 2021</v>
      </c>
    </row>
    <row r="1025" spans="1:14" x14ac:dyDescent="0.3">
      <c r="A1025" s="1" t="s">
        <v>2124</v>
      </c>
      <c r="B1025" s="1" t="str">
        <f t="shared" si="90"/>
        <v>Enero 6 de 2021</v>
      </c>
      <c r="C1025" s="1" t="s">
        <v>5265</v>
      </c>
      <c r="D1025" s="2">
        <v>169.25</v>
      </c>
      <c r="E1025" s="1" t="s">
        <v>5266</v>
      </c>
      <c r="F1025" s="3">
        <v>-2.2467367448307649</v>
      </c>
      <c r="G1025" s="1" t="s">
        <v>430</v>
      </c>
      <c r="H1025" s="10">
        <f t="shared" si="91"/>
        <v>3.3849999999999998</v>
      </c>
      <c r="I1025" s="8">
        <f>VLOOKUP(B1025,'TRM2'!C:D,2,0)</f>
        <v>3450.74</v>
      </c>
      <c r="J1025" s="10">
        <f t="shared" si="92"/>
        <v>11680.754899999998</v>
      </c>
      <c r="K1025" t="e">
        <f>VLOOKUP(A1025,'Cacao Nacional'!B:D,3,0)</f>
        <v>#N/A</v>
      </c>
      <c r="L1025" s="22" t="str">
        <f t="shared" si="93"/>
        <v>Enero</v>
      </c>
      <c r="M1025" s="22" t="str">
        <f t="shared" si="94"/>
        <v>2021</v>
      </c>
      <c r="N1025" s="22" t="str">
        <f t="shared" si="95"/>
        <v>Enero de 2021</v>
      </c>
    </row>
    <row r="1026" spans="1:14" x14ac:dyDescent="0.3">
      <c r="A1026" s="1" t="s">
        <v>2125</v>
      </c>
      <c r="B1026" s="1" t="str">
        <f t="shared" si="90"/>
        <v>Enero 7 de 2021</v>
      </c>
      <c r="C1026" s="1" t="s">
        <v>5265</v>
      </c>
      <c r="D1026" s="2">
        <v>169.69</v>
      </c>
      <c r="E1026" s="1" t="s">
        <v>5266</v>
      </c>
      <c r="F1026" s="3">
        <v>0.25997045790250972</v>
      </c>
      <c r="G1026" s="1" t="s">
        <v>430</v>
      </c>
      <c r="H1026" s="10">
        <f t="shared" si="91"/>
        <v>3.3938000000000001</v>
      </c>
      <c r="I1026" s="8">
        <f>VLOOKUP(B1026,'TRM2'!C:D,2,0)</f>
        <v>3428.04</v>
      </c>
      <c r="J1026" s="10">
        <f t="shared" si="92"/>
        <v>11634.082152000001</v>
      </c>
      <c r="K1026" t="e">
        <f>VLOOKUP(A1026,'Cacao Nacional'!B:D,3,0)</f>
        <v>#N/A</v>
      </c>
      <c r="L1026" s="22" t="str">
        <f t="shared" si="93"/>
        <v>Enero</v>
      </c>
      <c r="M1026" s="22" t="str">
        <f t="shared" si="94"/>
        <v>2021</v>
      </c>
      <c r="N1026" s="22" t="str">
        <f t="shared" si="95"/>
        <v>Enero de 2021</v>
      </c>
    </row>
    <row r="1027" spans="1:14" x14ac:dyDescent="0.3">
      <c r="A1027" s="1" t="s">
        <v>2126</v>
      </c>
      <c r="B1027" s="1" t="str">
        <f t="shared" ref="B1027:B1090" si="96">MID(A1027,FIND(",",A1027,1)+2,LEN(A1027)-FIND(",",A1027,1))</f>
        <v>Enero 8 de 2021</v>
      </c>
      <c r="C1027" s="1" t="s">
        <v>5265</v>
      </c>
      <c r="D1027" s="2">
        <v>171.8</v>
      </c>
      <c r="E1027" s="1" t="s">
        <v>5266</v>
      </c>
      <c r="F1027" s="3">
        <v>1.2434439271613023</v>
      </c>
      <c r="G1027" s="1" t="s">
        <v>430</v>
      </c>
      <c r="H1027" s="10">
        <f t="shared" ref="H1027:H1090" si="97">D1027*2/100</f>
        <v>3.4360000000000004</v>
      </c>
      <c r="I1027" s="8">
        <f>VLOOKUP(B1027,'TRM2'!C:D,2,0)</f>
        <v>3459.39</v>
      </c>
      <c r="J1027" s="10">
        <f t="shared" ref="J1027:J1090" si="98">H1027*I1027</f>
        <v>11886.464040000001</v>
      </c>
      <c r="K1027" t="e">
        <f>VLOOKUP(A1027,'Cacao Nacional'!B:D,3,0)</f>
        <v>#N/A</v>
      </c>
      <c r="L1027" s="22" t="str">
        <f t="shared" ref="L1027:L1090" si="99">MID(A1027,FIND(" ",A1027,1)+1,FIND(" ",A1027,FIND(" ",A1027,1)+1)-FIND(" ",A1027,1)-1)</f>
        <v>Enero</v>
      </c>
      <c r="M1027" s="22" t="str">
        <f t="shared" ref="M1027:M1090" si="100">RIGHT(A1027,4)</f>
        <v>2021</v>
      </c>
      <c r="N1027" s="22" t="str">
        <f t="shared" ref="N1027:N1090" si="101">_xlfn.CONCAT(L1027," de ",M1027)</f>
        <v>Enero de 2021</v>
      </c>
    </row>
    <row r="1028" spans="1:14" x14ac:dyDescent="0.3">
      <c r="A1028" s="1" t="s">
        <v>360</v>
      </c>
      <c r="B1028" s="1" t="str">
        <f t="shared" si="96"/>
        <v>Enero 11 de 2021</v>
      </c>
      <c r="C1028" s="1" t="s">
        <v>5265</v>
      </c>
      <c r="D1028" s="2">
        <v>169.82</v>
      </c>
      <c r="E1028" s="1" t="s">
        <v>5266</v>
      </c>
      <c r="F1028" s="3">
        <v>-1.1525029103608952</v>
      </c>
      <c r="G1028" s="1" t="s">
        <v>430</v>
      </c>
      <c r="H1028" s="10">
        <f t="shared" si="97"/>
        <v>3.3963999999999999</v>
      </c>
      <c r="I1028" s="8">
        <f>VLOOKUP(B1028,'TRM2'!C:D,2,0)</f>
        <v>3478.11</v>
      </c>
      <c r="J1028" s="10">
        <f t="shared" si="98"/>
        <v>11813.052804000001</v>
      </c>
      <c r="K1028">
        <f>VLOOKUP(A1028,'Cacao Nacional'!B:D,3,0)</f>
        <v>7806.7</v>
      </c>
      <c r="L1028" s="22" t="str">
        <f t="shared" si="99"/>
        <v>Enero</v>
      </c>
      <c r="M1028" s="22" t="str">
        <f t="shared" si="100"/>
        <v>2021</v>
      </c>
      <c r="N1028" s="22" t="str">
        <f t="shared" si="101"/>
        <v>Enero de 2021</v>
      </c>
    </row>
    <row r="1029" spans="1:14" x14ac:dyDescent="0.3">
      <c r="A1029" s="1" t="s">
        <v>2127</v>
      </c>
      <c r="B1029" s="1" t="str">
        <f t="shared" si="96"/>
        <v>Enero 12 de 2021</v>
      </c>
      <c r="C1029" s="1" t="s">
        <v>5265</v>
      </c>
      <c r="D1029" s="2">
        <v>169.88</v>
      </c>
      <c r="E1029" s="1" t="s">
        <v>5266</v>
      </c>
      <c r="F1029" s="3">
        <v>3.5331527499706909E-2</v>
      </c>
      <c r="G1029" s="1" t="s">
        <v>430</v>
      </c>
      <c r="H1029" s="10">
        <f t="shared" si="97"/>
        <v>3.3975999999999997</v>
      </c>
      <c r="I1029" s="8">
        <f>VLOOKUP(B1029,'TRM2'!C:D,2,0)</f>
        <v>3478.11</v>
      </c>
      <c r="J1029" s="10">
        <f t="shared" si="98"/>
        <v>11817.226536</v>
      </c>
      <c r="K1029" t="e">
        <f>VLOOKUP(A1029,'Cacao Nacional'!B:D,3,0)</f>
        <v>#N/A</v>
      </c>
      <c r="L1029" s="22" t="str">
        <f t="shared" si="99"/>
        <v>Enero</v>
      </c>
      <c r="M1029" s="22" t="str">
        <f t="shared" si="100"/>
        <v>2021</v>
      </c>
      <c r="N1029" s="22" t="str">
        <f t="shared" si="101"/>
        <v>Enero de 2021</v>
      </c>
    </row>
    <row r="1030" spans="1:14" x14ac:dyDescent="0.3">
      <c r="A1030" s="1" t="s">
        <v>2128</v>
      </c>
      <c r="B1030" s="1" t="str">
        <f t="shared" si="96"/>
        <v>Enero 13 de 2021</v>
      </c>
      <c r="C1030" s="1" t="s">
        <v>5265</v>
      </c>
      <c r="D1030" s="2">
        <v>173.64</v>
      </c>
      <c r="E1030" s="1" t="s">
        <v>5266</v>
      </c>
      <c r="F1030" s="3">
        <v>2.2133270543913297</v>
      </c>
      <c r="G1030" s="1" t="s">
        <v>430</v>
      </c>
      <c r="H1030" s="10">
        <f t="shared" si="97"/>
        <v>3.4727999999999999</v>
      </c>
      <c r="I1030" s="8">
        <f>VLOOKUP(B1030,'TRM2'!C:D,2,0)</f>
        <v>3487.65</v>
      </c>
      <c r="J1030" s="10">
        <f t="shared" si="98"/>
        <v>12111.91092</v>
      </c>
      <c r="K1030" t="e">
        <f>VLOOKUP(A1030,'Cacao Nacional'!B:D,3,0)</f>
        <v>#N/A</v>
      </c>
      <c r="L1030" s="22" t="str">
        <f t="shared" si="99"/>
        <v>Enero</v>
      </c>
      <c r="M1030" s="22" t="str">
        <f t="shared" si="100"/>
        <v>2021</v>
      </c>
      <c r="N1030" s="22" t="str">
        <f t="shared" si="101"/>
        <v>Enero de 2021</v>
      </c>
    </row>
    <row r="1031" spans="1:14" x14ac:dyDescent="0.3">
      <c r="A1031" s="1" t="s">
        <v>2129</v>
      </c>
      <c r="B1031" s="1" t="str">
        <f t="shared" si="96"/>
        <v>Enero 14 de 2021</v>
      </c>
      <c r="C1031" s="1" t="s">
        <v>5265</v>
      </c>
      <c r="D1031" s="2">
        <v>175.11</v>
      </c>
      <c r="E1031" s="1" t="s">
        <v>5266</v>
      </c>
      <c r="F1031" s="3">
        <v>0.84657912923291145</v>
      </c>
      <c r="G1031" s="1" t="s">
        <v>430</v>
      </c>
      <c r="H1031" s="10">
        <f t="shared" si="97"/>
        <v>3.5022000000000002</v>
      </c>
      <c r="I1031" s="8">
        <f>VLOOKUP(B1031,'TRM2'!C:D,2,0)</f>
        <v>3478.36</v>
      </c>
      <c r="J1031" s="10">
        <f t="shared" si="98"/>
        <v>12181.912392000002</v>
      </c>
      <c r="K1031" t="e">
        <f>VLOOKUP(A1031,'Cacao Nacional'!B:D,3,0)</f>
        <v>#N/A</v>
      </c>
      <c r="L1031" s="22" t="str">
        <f t="shared" si="99"/>
        <v>Enero</v>
      </c>
      <c r="M1031" s="22" t="str">
        <f t="shared" si="100"/>
        <v>2021</v>
      </c>
      <c r="N1031" s="22" t="str">
        <f t="shared" si="101"/>
        <v>Enero de 2021</v>
      </c>
    </row>
    <row r="1032" spans="1:14" x14ac:dyDescent="0.3">
      <c r="A1032" s="1" t="s">
        <v>2130</v>
      </c>
      <c r="B1032" s="1" t="str">
        <f t="shared" si="96"/>
        <v>Enero 15 de 2021</v>
      </c>
      <c r="C1032" s="1" t="s">
        <v>5265</v>
      </c>
      <c r="D1032" s="2">
        <v>176.86</v>
      </c>
      <c r="E1032" s="1" t="s">
        <v>5266</v>
      </c>
      <c r="F1032" s="3">
        <v>0.99937182342527553</v>
      </c>
      <c r="G1032" s="1" t="s">
        <v>430</v>
      </c>
      <c r="H1032" s="10">
        <f t="shared" si="97"/>
        <v>3.5372000000000003</v>
      </c>
      <c r="I1032" s="8">
        <f>VLOOKUP(B1032,'TRM2'!C:D,2,0)</f>
        <v>3469.76</v>
      </c>
      <c r="J1032" s="10">
        <f t="shared" si="98"/>
        <v>12273.235072000001</v>
      </c>
      <c r="K1032" t="e">
        <f>VLOOKUP(A1032,'Cacao Nacional'!B:D,3,0)</f>
        <v>#N/A</v>
      </c>
      <c r="L1032" s="22" t="str">
        <f t="shared" si="99"/>
        <v>Enero</v>
      </c>
      <c r="M1032" s="22" t="str">
        <f t="shared" si="100"/>
        <v>2021</v>
      </c>
      <c r="N1032" s="22" t="str">
        <f t="shared" si="101"/>
        <v>Enero de 2021</v>
      </c>
    </row>
    <row r="1033" spans="1:14" x14ac:dyDescent="0.3">
      <c r="A1033" s="1" t="s">
        <v>361</v>
      </c>
      <c r="B1033" s="1" t="str">
        <f t="shared" si="96"/>
        <v>Enero 18 de 2021</v>
      </c>
      <c r="C1033" s="1" t="s">
        <v>5265</v>
      </c>
      <c r="D1033" s="2">
        <v>176.37</v>
      </c>
      <c r="E1033" s="1" t="s">
        <v>5266</v>
      </c>
      <c r="F1033" s="3">
        <v>-0.27705529797580519</v>
      </c>
      <c r="G1033" s="1" t="s">
        <v>430</v>
      </c>
      <c r="H1033" s="10">
        <f t="shared" si="97"/>
        <v>3.5274000000000001</v>
      </c>
      <c r="I1033" s="8" t="e">
        <f>VLOOKUP(B1033,'TRM2'!C:D,2,0)</f>
        <v>#N/A</v>
      </c>
      <c r="J1033" s="10" t="e">
        <f t="shared" si="98"/>
        <v>#N/A</v>
      </c>
      <c r="K1033">
        <f>VLOOKUP(A1033,'Cacao Nacional'!B:D,3,0)</f>
        <v>7781.7</v>
      </c>
      <c r="L1033" s="22" t="str">
        <f t="shared" si="99"/>
        <v>Enero</v>
      </c>
      <c r="M1033" s="22" t="str">
        <f t="shared" si="100"/>
        <v>2021</v>
      </c>
      <c r="N1033" s="22" t="str">
        <f t="shared" si="101"/>
        <v>Enero de 2021</v>
      </c>
    </row>
    <row r="1034" spans="1:14" x14ac:dyDescent="0.3">
      <c r="A1034" s="1" t="s">
        <v>2131</v>
      </c>
      <c r="B1034" s="1" t="str">
        <f t="shared" si="96"/>
        <v>Enero 19 de 2021</v>
      </c>
      <c r="C1034" s="1" t="s">
        <v>5265</v>
      </c>
      <c r="D1034" s="2">
        <v>175.75</v>
      </c>
      <c r="E1034" s="1" t="s">
        <v>5266</v>
      </c>
      <c r="F1034" s="3">
        <v>-0.35153370754663749</v>
      </c>
      <c r="G1034" s="1" t="s">
        <v>430</v>
      </c>
      <c r="H1034" s="10">
        <f t="shared" si="97"/>
        <v>3.5150000000000001</v>
      </c>
      <c r="I1034" s="8">
        <f>VLOOKUP(B1034,'TRM2'!C:D,2,0)</f>
        <v>3466.8</v>
      </c>
      <c r="J1034" s="10">
        <f t="shared" si="98"/>
        <v>12185.802000000001</v>
      </c>
      <c r="K1034" t="e">
        <f>VLOOKUP(A1034,'Cacao Nacional'!B:D,3,0)</f>
        <v>#N/A</v>
      </c>
      <c r="L1034" s="22" t="str">
        <f t="shared" si="99"/>
        <v>Enero</v>
      </c>
      <c r="M1034" s="22" t="str">
        <f t="shared" si="100"/>
        <v>2021</v>
      </c>
      <c r="N1034" s="22" t="str">
        <f t="shared" si="101"/>
        <v>Enero de 2021</v>
      </c>
    </row>
    <row r="1035" spans="1:14" x14ac:dyDescent="0.3">
      <c r="A1035" s="1" t="s">
        <v>2132</v>
      </c>
      <c r="B1035" s="1" t="str">
        <f t="shared" si="96"/>
        <v>Enero 20 de 2021</v>
      </c>
      <c r="C1035" s="1" t="s">
        <v>5265</v>
      </c>
      <c r="D1035" s="2">
        <v>173.33</v>
      </c>
      <c r="E1035" s="1" t="s">
        <v>5266</v>
      </c>
      <c r="F1035" s="3">
        <v>-1.3769559032716856</v>
      </c>
      <c r="G1035" s="1" t="s">
        <v>430</v>
      </c>
      <c r="H1035" s="10">
        <f t="shared" si="97"/>
        <v>3.4666000000000001</v>
      </c>
      <c r="I1035" s="8">
        <f>VLOOKUP(B1035,'TRM2'!C:D,2,0)</f>
        <v>3482.03</v>
      </c>
      <c r="J1035" s="10">
        <f t="shared" si="98"/>
        <v>12070.805198000002</v>
      </c>
      <c r="K1035" t="e">
        <f>VLOOKUP(A1035,'Cacao Nacional'!B:D,3,0)</f>
        <v>#N/A</v>
      </c>
      <c r="L1035" s="22" t="str">
        <f t="shared" si="99"/>
        <v>Enero</v>
      </c>
      <c r="M1035" s="22" t="str">
        <f t="shared" si="100"/>
        <v>2021</v>
      </c>
      <c r="N1035" s="22" t="str">
        <f t="shared" si="101"/>
        <v>Enero de 2021</v>
      </c>
    </row>
    <row r="1036" spans="1:14" x14ac:dyDescent="0.3">
      <c r="A1036" s="1" t="s">
        <v>2133</v>
      </c>
      <c r="B1036" s="1" t="str">
        <f t="shared" si="96"/>
        <v>Enero 21 de 2021</v>
      </c>
      <c r="C1036" s="1" t="s">
        <v>5265</v>
      </c>
      <c r="D1036" s="2">
        <v>174.86</v>
      </c>
      <c r="E1036" s="1" t="s">
        <v>5266</v>
      </c>
      <c r="F1036" s="3">
        <v>0.88270928287082495</v>
      </c>
      <c r="G1036" s="1" t="s">
        <v>430</v>
      </c>
      <c r="H1036" s="10">
        <f t="shared" si="97"/>
        <v>3.4972000000000003</v>
      </c>
      <c r="I1036" s="8">
        <f>VLOOKUP(B1036,'TRM2'!C:D,2,0)</f>
        <v>3476.19</v>
      </c>
      <c r="J1036" s="10">
        <f t="shared" si="98"/>
        <v>12156.931668000001</v>
      </c>
      <c r="K1036" t="e">
        <f>VLOOKUP(A1036,'Cacao Nacional'!B:D,3,0)</f>
        <v>#N/A</v>
      </c>
      <c r="L1036" s="22" t="str">
        <f t="shared" si="99"/>
        <v>Enero</v>
      </c>
      <c r="M1036" s="22" t="str">
        <f t="shared" si="100"/>
        <v>2021</v>
      </c>
      <c r="N1036" s="22" t="str">
        <f t="shared" si="101"/>
        <v>Enero de 2021</v>
      </c>
    </row>
    <row r="1037" spans="1:14" x14ac:dyDescent="0.3">
      <c r="A1037" s="1" t="s">
        <v>2134</v>
      </c>
      <c r="B1037" s="1" t="str">
        <f t="shared" si="96"/>
        <v>Enero 22 de 2021</v>
      </c>
      <c r="C1037" s="1" t="s">
        <v>5265</v>
      </c>
      <c r="D1037" s="2">
        <v>172.68</v>
      </c>
      <c r="E1037" s="1" t="s">
        <v>5266</v>
      </c>
      <c r="F1037" s="3">
        <v>-1.2467116550383202</v>
      </c>
      <c r="G1037" s="1" t="s">
        <v>430</v>
      </c>
      <c r="H1037" s="10">
        <f t="shared" si="97"/>
        <v>3.4536000000000002</v>
      </c>
      <c r="I1037" s="8">
        <f>VLOOKUP(B1037,'TRM2'!C:D,2,0)</f>
        <v>3477.48</v>
      </c>
      <c r="J1037" s="10">
        <f t="shared" si="98"/>
        <v>12009.824928</v>
      </c>
      <c r="K1037" t="e">
        <f>VLOOKUP(A1037,'Cacao Nacional'!B:D,3,0)</f>
        <v>#N/A</v>
      </c>
      <c r="L1037" s="22" t="str">
        <f t="shared" si="99"/>
        <v>Enero</v>
      </c>
      <c r="M1037" s="22" t="str">
        <f t="shared" si="100"/>
        <v>2021</v>
      </c>
      <c r="N1037" s="22" t="str">
        <f t="shared" si="101"/>
        <v>Enero de 2021</v>
      </c>
    </row>
    <row r="1038" spans="1:14" x14ac:dyDescent="0.3">
      <c r="A1038" s="1" t="s">
        <v>362</v>
      </c>
      <c r="B1038" s="1" t="str">
        <f t="shared" si="96"/>
        <v>Enero 25 de 2021</v>
      </c>
      <c r="C1038" s="1" t="s">
        <v>5265</v>
      </c>
      <c r="D1038" s="2">
        <v>173.57</v>
      </c>
      <c r="E1038" s="1" t="s">
        <v>5266</v>
      </c>
      <c r="F1038" s="3">
        <v>0.51540421589065688</v>
      </c>
      <c r="G1038" s="1" t="s">
        <v>430</v>
      </c>
      <c r="H1038" s="10">
        <f t="shared" si="97"/>
        <v>3.4714</v>
      </c>
      <c r="I1038" s="8">
        <f>VLOOKUP(B1038,'TRM2'!C:D,2,0)</f>
        <v>3525.25</v>
      </c>
      <c r="J1038" s="10">
        <f t="shared" si="98"/>
        <v>12237.55285</v>
      </c>
      <c r="K1038">
        <f>VLOOKUP(A1038,'Cacao Nacional'!B:D,3,0)</f>
        <v>7848.3</v>
      </c>
      <c r="L1038" s="22" t="str">
        <f t="shared" si="99"/>
        <v>Enero</v>
      </c>
      <c r="M1038" s="22" t="str">
        <f t="shared" si="100"/>
        <v>2021</v>
      </c>
      <c r="N1038" s="22" t="str">
        <f t="shared" si="101"/>
        <v>Enero de 2021</v>
      </c>
    </row>
    <row r="1039" spans="1:14" x14ac:dyDescent="0.3">
      <c r="A1039" s="1" t="s">
        <v>2135</v>
      </c>
      <c r="B1039" s="1" t="str">
        <f t="shared" si="96"/>
        <v>Enero 26 de 2021</v>
      </c>
      <c r="C1039" s="1" t="s">
        <v>5265</v>
      </c>
      <c r="D1039" s="2">
        <v>174.75</v>
      </c>
      <c r="E1039" s="1" t="s">
        <v>5266</v>
      </c>
      <c r="F1039" s="3">
        <v>0.67984098634557066</v>
      </c>
      <c r="G1039" s="1" t="s">
        <v>430</v>
      </c>
      <c r="H1039" s="10">
        <f t="shared" si="97"/>
        <v>3.4950000000000001</v>
      </c>
      <c r="I1039" s="8">
        <f>VLOOKUP(B1039,'TRM2'!C:D,2,0)</f>
        <v>3582.41</v>
      </c>
      <c r="J1039" s="10">
        <f t="shared" si="98"/>
        <v>12520.52295</v>
      </c>
      <c r="K1039" t="e">
        <f>VLOOKUP(A1039,'Cacao Nacional'!B:D,3,0)</f>
        <v>#N/A</v>
      </c>
      <c r="L1039" s="22" t="str">
        <f t="shared" si="99"/>
        <v>Enero</v>
      </c>
      <c r="M1039" s="22" t="str">
        <f t="shared" si="100"/>
        <v>2021</v>
      </c>
      <c r="N1039" s="22" t="str">
        <f t="shared" si="101"/>
        <v>Enero de 2021</v>
      </c>
    </row>
    <row r="1040" spans="1:14" x14ac:dyDescent="0.3">
      <c r="A1040" s="1" t="s">
        <v>2136</v>
      </c>
      <c r="B1040" s="1" t="str">
        <f t="shared" si="96"/>
        <v>Enero 27 de 2021</v>
      </c>
      <c r="C1040" s="1" t="s">
        <v>5265</v>
      </c>
      <c r="D1040" s="2">
        <v>175.56</v>
      </c>
      <c r="E1040" s="1" t="s">
        <v>5266</v>
      </c>
      <c r="F1040" s="3">
        <v>0.46351931330472235</v>
      </c>
      <c r="G1040" s="1" t="s">
        <v>430</v>
      </c>
      <c r="H1040" s="10">
        <f t="shared" si="97"/>
        <v>3.5112000000000001</v>
      </c>
      <c r="I1040" s="8">
        <f>VLOOKUP(B1040,'TRM2'!C:D,2,0)</f>
        <v>3591.48</v>
      </c>
      <c r="J1040" s="10">
        <f t="shared" si="98"/>
        <v>12610.404576000001</v>
      </c>
      <c r="K1040" t="e">
        <f>VLOOKUP(A1040,'Cacao Nacional'!B:D,3,0)</f>
        <v>#N/A</v>
      </c>
      <c r="L1040" s="22" t="str">
        <f t="shared" si="99"/>
        <v>Enero</v>
      </c>
      <c r="M1040" s="22" t="str">
        <f t="shared" si="100"/>
        <v>2021</v>
      </c>
      <c r="N1040" s="22" t="str">
        <f t="shared" si="101"/>
        <v>Enero de 2021</v>
      </c>
    </row>
    <row r="1041" spans="1:14" x14ac:dyDescent="0.3">
      <c r="A1041" s="1" t="s">
        <v>2137</v>
      </c>
      <c r="B1041" s="1" t="str">
        <f t="shared" si="96"/>
        <v>Enero 28 de 2021</v>
      </c>
      <c r="C1041" s="1" t="s">
        <v>5265</v>
      </c>
      <c r="D1041" s="2">
        <v>174.26</v>
      </c>
      <c r="E1041" s="1" t="s">
        <v>5266</v>
      </c>
      <c r="F1041" s="3">
        <v>-0.74048758259285219</v>
      </c>
      <c r="G1041" s="1" t="s">
        <v>430</v>
      </c>
      <c r="H1041" s="10">
        <f t="shared" si="97"/>
        <v>3.4851999999999999</v>
      </c>
      <c r="I1041" s="8">
        <f>VLOOKUP(B1041,'TRM2'!C:D,2,0)</f>
        <v>3636.91</v>
      </c>
      <c r="J1041" s="10">
        <f t="shared" si="98"/>
        <v>12675.358731999999</v>
      </c>
      <c r="K1041" t="e">
        <f>VLOOKUP(A1041,'Cacao Nacional'!B:D,3,0)</f>
        <v>#N/A</v>
      </c>
      <c r="L1041" s="22" t="str">
        <f t="shared" si="99"/>
        <v>Enero</v>
      </c>
      <c r="M1041" s="22" t="str">
        <f t="shared" si="100"/>
        <v>2021</v>
      </c>
      <c r="N1041" s="22" t="str">
        <f t="shared" si="101"/>
        <v>Enero de 2021</v>
      </c>
    </row>
    <row r="1042" spans="1:14" x14ac:dyDescent="0.3">
      <c r="A1042" s="1" t="s">
        <v>2138</v>
      </c>
      <c r="B1042" s="1" t="str">
        <f t="shared" si="96"/>
        <v>Enero 29 de 2021</v>
      </c>
      <c r="C1042" s="1" t="s">
        <v>5265</v>
      </c>
      <c r="D1042" s="2">
        <v>173.27</v>
      </c>
      <c r="E1042" s="1" t="s">
        <v>5266</v>
      </c>
      <c r="F1042" s="3">
        <v>-0.56811660736828917</v>
      </c>
      <c r="G1042" s="1" t="s">
        <v>430</v>
      </c>
      <c r="H1042" s="10">
        <f t="shared" si="97"/>
        <v>3.4654000000000003</v>
      </c>
      <c r="I1042" s="8">
        <f>VLOOKUP(B1042,'TRM2'!C:D,2,0)</f>
        <v>3585.44</v>
      </c>
      <c r="J1042" s="10">
        <f t="shared" si="98"/>
        <v>12424.983776000001</v>
      </c>
      <c r="K1042" t="e">
        <f>VLOOKUP(A1042,'Cacao Nacional'!B:D,3,0)</f>
        <v>#N/A</v>
      </c>
      <c r="L1042" s="22" t="str">
        <f t="shared" si="99"/>
        <v>Enero</v>
      </c>
      <c r="M1042" s="22" t="str">
        <f t="shared" si="100"/>
        <v>2021</v>
      </c>
      <c r="N1042" s="22" t="str">
        <f t="shared" si="101"/>
        <v>Enero de 2021</v>
      </c>
    </row>
    <row r="1043" spans="1:14" x14ac:dyDescent="0.3">
      <c r="A1043" s="1" t="s">
        <v>363</v>
      </c>
      <c r="B1043" s="1" t="str">
        <f t="shared" si="96"/>
        <v>Febrero 1 de 2021</v>
      </c>
      <c r="C1043" s="1" t="s">
        <v>5265</v>
      </c>
      <c r="D1043" s="2">
        <v>175.96</v>
      </c>
      <c r="E1043" s="1" t="s">
        <v>5266</v>
      </c>
      <c r="F1043" s="3">
        <v>1.5524903330062894</v>
      </c>
      <c r="G1043" s="1" t="s">
        <v>430</v>
      </c>
      <c r="H1043" s="10">
        <f t="shared" si="97"/>
        <v>3.5192000000000001</v>
      </c>
      <c r="I1043" s="8">
        <f>VLOOKUP(B1043,'TRM2'!C:D,2,0)</f>
        <v>3559.46</v>
      </c>
      <c r="J1043" s="10">
        <f t="shared" si="98"/>
        <v>12526.451632</v>
      </c>
      <c r="K1043">
        <f>VLOOKUP(A1043,'Cacao Nacional'!B:D,3,0)</f>
        <v>7935.3</v>
      </c>
      <c r="L1043" s="22" t="str">
        <f t="shared" si="99"/>
        <v>Febrero</v>
      </c>
      <c r="M1043" s="22" t="str">
        <f t="shared" si="100"/>
        <v>2021</v>
      </c>
      <c r="N1043" s="22" t="str">
        <f t="shared" si="101"/>
        <v>Febrero de 2021</v>
      </c>
    </row>
    <row r="1044" spans="1:14" x14ac:dyDescent="0.3">
      <c r="A1044" s="1" t="s">
        <v>2139</v>
      </c>
      <c r="B1044" s="1" t="str">
        <f t="shared" si="96"/>
        <v>Febrero 2 de 2021</v>
      </c>
      <c r="C1044" s="1" t="s">
        <v>5265</v>
      </c>
      <c r="D1044" s="2">
        <v>174.1</v>
      </c>
      <c r="E1044" s="1" t="s">
        <v>5266</v>
      </c>
      <c r="F1044" s="3">
        <v>-1.0570584223687278</v>
      </c>
      <c r="G1044" s="1" t="s">
        <v>430</v>
      </c>
      <c r="H1044" s="10">
        <f t="shared" si="97"/>
        <v>3.4819999999999998</v>
      </c>
      <c r="I1044" s="8">
        <f>VLOOKUP(B1044,'TRM2'!C:D,2,0)</f>
        <v>3561.37</v>
      </c>
      <c r="J1044" s="10">
        <f t="shared" si="98"/>
        <v>12400.690339999999</v>
      </c>
      <c r="K1044" t="e">
        <f>VLOOKUP(A1044,'Cacao Nacional'!B:D,3,0)</f>
        <v>#N/A</v>
      </c>
      <c r="L1044" s="22" t="str">
        <f t="shared" si="99"/>
        <v>Febrero</v>
      </c>
      <c r="M1044" s="22" t="str">
        <f t="shared" si="100"/>
        <v>2021</v>
      </c>
      <c r="N1044" s="22" t="str">
        <f t="shared" si="101"/>
        <v>Febrero de 2021</v>
      </c>
    </row>
    <row r="1045" spans="1:14" x14ac:dyDescent="0.3">
      <c r="A1045" s="1" t="s">
        <v>2140</v>
      </c>
      <c r="B1045" s="1" t="str">
        <f t="shared" si="96"/>
        <v>Febrero 3 de 2021</v>
      </c>
      <c r="C1045" s="1" t="s">
        <v>5265</v>
      </c>
      <c r="D1045" s="2">
        <v>173.89</v>
      </c>
      <c r="E1045" s="1" t="s">
        <v>5266</v>
      </c>
      <c r="F1045" s="3">
        <v>-0.12062033314187706</v>
      </c>
      <c r="G1045" s="1" t="s">
        <v>430</v>
      </c>
      <c r="H1045" s="10">
        <f t="shared" si="97"/>
        <v>3.4777999999999998</v>
      </c>
      <c r="I1045" s="8">
        <f>VLOOKUP(B1045,'TRM2'!C:D,2,0)</f>
        <v>3534.99</v>
      </c>
      <c r="J1045" s="10">
        <f t="shared" si="98"/>
        <v>12293.988221999998</v>
      </c>
      <c r="K1045" t="e">
        <f>VLOOKUP(A1045,'Cacao Nacional'!B:D,3,0)</f>
        <v>#N/A</v>
      </c>
      <c r="L1045" s="22" t="str">
        <f t="shared" si="99"/>
        <v>Febrero</v>
      </c>
      <c r="M1045" s="22" t="str">
        <f t="shared" si="100"/>
        <v>2021</v>
      </c>
      <c r="N1045" s="22" t="str">
        <f t="shared" si="101"/>
        <v>Febrero de 2021</v>
      </c>
    </row>
    <row r="1046" spans="1:14" x14ac:dyDescent="0.3">
      <c r="A1046" s="1" t="s">
        <v>2141</v>
      </c>
      <c r="B1046" s="1" t="str">
        <f t="shared" si="96"/>
        <v>Febrero 4 de 2021</v>
      </c>
      <c r="C1046" s="1" t="s">
        <v>5265</v>
      </c>
      <c r="D1046" s="2">
        <v>174.26</v>
      </c>
      <c r="E1046" s="1" t="s">
        <v>5266</v>
      </c>
      <c r="F1046" s="3">
        <v>0.21277819311058976</v>
      </c>
      <c r="G1046" s="1" t="s">
        <v>430</v>
      </c>
      <c r="H1046" s="10">
        <f t="shared" si="97"/>
        <v>3.4851999999999999</v>
      </c>
      <c r="I1046" s="8">
        <f>VLOOKUP(B1046,'TRM2'!C:D,2,0)</f>
        <v>3522.57</v>
      </c>
      <c r="J1046" s="10">
        <f t="shared" si="98"/>
        <v>12276.860964</v>
      </c>
      <c r="K1046" t="e">
        <f>VLOOKUP(A1046,'Cacao Nacional'!B:D,3,0)</f>
        <v>#N/A</v>
      </c>
      <c r="L1046" s="22" t="str">
        <f t="shared" si="99"/>
        <v>Febrero</v>
      </c>
      <c r="M1046" s="22" t="str">
        <f t="shared" si="100"/>
        <v>2021</v>
      </c>
      <c r="N1046" s="22" t="str">
        <f t="shared" si="101"/>
        <v>Febrero de 2021</v>
      </c>
    </row>
    <row r="1047" spans="1:14" x14ac:dyDescent="0.3">
      <c r="A1047" s="1" t="s">
        <v>2142</v>
      </c>
      <c r="B1047" s="1" t="str">
        <f t="shared" si="96"/>
        <v>Febrero 5 de 2021</v>
      </c>
      <c r="C1047" s="1" t="s">
        <v>5265</v>
      </c>
      <c r="D1047" s="2">
        <v>174.53</v>
      </c>
      <c r="E1047" s="1" t="s">
        <v>5266</v>
      </c>
      <c r="F1047" s="3">
        <v>0.15494089291863322</v>
      </c>
      <c r="G1047" s="1" t="s">
        <v>430</v>
      </c>
      <c r="H1047" s="10">
        <f t="shared" si="97"/>
        <v>3.4906000000000001</v>
      </c>
      <c r="I1047" s="8">
        <f>VLOOKUP(B1047,'TRM2'!C:D,2,0)</f>
        <v>3558.63</v>
      </c>
      <c r="J1047" s="10">
        <f t="shared" si="98"/>
        <v>12421.753878000001</v>
      </c>
      <c r="K1047" t="e">
        <f>VLOOKUP(A1047,'Cacao Nacional'!B:D,3,0)</f>
        <v>#N/A</v>
      </c>
      <c r="L1047" s="22" t="str">
        <f t="shared" si="99"/>
        <v>Febrero</v>
      </c>
      <c r="M1047" s="22" t="str">
        <f t="shared" si="100"/>
        <v>2021</v>
      </c>
      <c r="N1047" s="22" t="str">
        <f t="shared" si="101"/>
        <v>Febrero de 2021</v>
      </c>
    </row>
    <row r="1048" spans="1:14" x14ac:dyDescent="0.3">
      <c r="A1048" s="1" t="s">
        <v>364</v>
      </c>
      <c r="B1048" s="1" t="str">
        <f t="shared" si="96"/>
        <v>Febrero 8 de 2021</v>
      </c>
      <c r="C1048" s="1" t="s">
        <v>5265</v>
      </c>
      <c r="D1048" s="2">
        <v>173.89</v>
      </c>
      <c r="E1048" s="1" t="s">
        <v>5266</v>
      </c>
      <c r="F1048" s="3">
        <v>-0.36669913481923727</v>
      </c>
      <c r="G1048" s="1" t="s">
        <v>430</v>
      </c>
      <c r="H1048" s="10">
        <f t="shared" si="97"/>
        <v>3.4777999999999998</v>
      </c>
      <c r="I1048" s="8">
        <f>VLOOKUP(B1048,'TRM2'!C:D,2,0)</f>
        <v>3543.28</v>
      </c>
      <c r="J1048" s="10">
        <f t="shared" si="98"/>
        <v>12322.819184</v>
      </c>
      <c r="K1048">
        <f>VLOOKUP(A1048,'Cacao Nacional'!B:D,3,0)</f>
        <v>7902</v>
      </c>
      <c r="L1048" s="22" t="str">
        <f t="shared" si="99"/>
        <v>Febrero</v>
      </c>
      <c r="M1048" s="22" t="str">
        <f t="shared" si="100"/>
        <v>2021</v>
      </c>
      <c r="N1048" s="22" t="str">
        <f t="shared" si="101"/>
        <v>Febrero de 2021</v>
      </c>
    </row>
    <row r="1049" spans="1:14" x14ac:dyDescent="0.3">
      <c r="A1049" s="1" t="s">
        <v>2143</v>
      </c>
      <c r="B1049" s="1" t="str">
        <f t="shared" si="96"/>
        <v>Febrero 9 de 2021</v>
      </c>
      <c r="C1049" s="1" t="s">
        <v>5265</v>
      </c>
      <c r="D1049" s="2">
        <v>172.68</v>
      </c>
      <c r="E1049" s="1" t="s">
        <v>5266</v>
      </c>
      <c r="F1049" s="3">
        <v>-0.69584219909136791</v>
      </c>
      <c r="G1049" s="1" t="s">
        <v>430</v>
      </c>
      <c r="H1049" s="10">
        <f t="shared" si="97"/>
        <v>3.4536000000000002</v>
      </c>
      <c r="I1049" s="8">
        <f>VLOOKUP(B1049,'TRM2'!C:D,2,0)</f>
        <v>3554.65</v>
      </c>
      <c r="J1049" s="10">
        <f t="shared" si="98"/>
        <v>12276.339240000001</v>
      </c>
      <c r="K1049" t="e">
        <f>VLOOKUP(A1049,'Cacao Nacional'!B:D,3,0)</f>
        <v>#N/A</v>
      </c>
      <c r="L1049" s="22" t="str">
        <f t="shared" si="99"/>
        <v>Febrero</v>
      </c>
      <c r="M1049" s="22" t="str">
        <f t="shared" si="100"/>
        <v>2021</v>
      </c>
      <c r="N1049" s="22" t="str">
        <f t="shared" si="101"/>
        <v>Febrero de 2021</v>
      </c>
    </row>
    <row r="1050" spans="1:14" x14ac:dyDescent="0.3">
      <c r="A1050" s="1" t="s">
        <v>2144</v>
      </c>
      <c r="B1050" s="1" t="str">
        <f t="shared" si="96"/>
        <v>Febrero 10 de 2021</v>
      </c>
      <c r="C1050" s="1" t="s">
        <v>5265</v>
      </c>
      <c r="D1050" s="2">
        <v>171.43</v>
      </c>
      <c r="E1050" s="1" t="s">
        <v>5266</v>
      </c>
      <c r="F1050" s="3">
        <v>-0.72388232568913602</v>
      </c>
      <c r="G1050" s="1" t="s">
        <v>430</v>
      </c>
      <c r="H1050" s="10">
        <f t="shared" si="97"/>
        <v>3.4286000000000003</v>
      </c>
      <c r="I1050" s="8">
        <f>VLOOKUP(B1050,'TRM2'!C:D,2,0)</f>
        <v>3583.23</v>
      </c>
      <c r="J1050" s="10">
        <f t="shared" si="98"/>
        <v>12285.462378000002</v>
      </c>
      <c r="K1050" t="e">
        <f>VLOOKUP(A1050,'Cacao Nacional'!B:D,3,0)</f>
        <v>#N/A</v>
      </c>
      <c r="L1050" s="22" t="str">
        <f t="shared" si="99"/>
        <v>Febrero</v>
      </c>
      <c r="M1050" s="22" t="str">
        <f t="shared" si="100"/>
        <v>2021</v>
      </c>
      <c r="N1050" s="22" t="str">
        <f t="shared" si="101"/>
        <v>Febrero de 2021</v>
      </c>
    </row>
    <row r="1051" spans="1:14" x14ac:dyDescent="0.3">
      <c r="A1051" s="1" t="s">
        <v>2145</v>
      </c>
      <c r="B1051" s="1" t="str">
        <f t="shared" si="96"/>
        <v>Febrero 11 de 2021</v>
      </c>
      <c r="C1051" s="1" t="s">
        <v>5265</v>
      </c>
      <c r="D1051" s="2">
        <v>171.32</v>
      </c>
      <c r="E1051" s="1" t="s">
        <v>5266</v>
      </c>
      <c r="F1051" s="3">
        <v>-6.4166131948908384E-2</v>
      </c>
      <c r="G1051" s="1" t="s">
        <v>430</v>
      </c>
      <c r="H1051" s="10">
        <f t="shared" si="97"/>
        <v>3.4263999999999997</v>
      </c>
      <c r="I1051" s="8">
        <f>VLOOKUP(B1051,'TRM2'!C:D,2,0)</f>
        <v>3557.16</v>
      </c>
      <c r="J1051" s="10">
        <f t="shared" si="98"/>
        <v>12188.253023999998</v>
      </c>
      <c r="K1051" t="e">
        <f>VLOOKUP(A1051,'Cacao Nacional'!B:D,3,0)</f>
        <v>#N/A</v>
      </c>
      <c r="L1051" s="22" t="str">
        <f t="shared" si="99"/>
        <v>Febrero</v>
      </c>
      <c r="M1051" s="22" t="str">
        <f t="shared" si="100"/>
        <v>2021</v>
      </c>
      <c r="N1051" s="22" t="str">
        <f t="shared" si="101"/>
        <v>Febrero de 2021</v>
      </c>
    </row>
    <row r="1052" spans="1:14" x14ac:dyDescent="0.3">
      <c r="A1052" s="1" t="s">
        <v>2146</v>
      </c>
      <c r="B1052" s="1" t="str">
        <f t="shared" si="96"/>
        <v>Febrero 12 de 2021</v>
      </c>
      <c r="C1052" s="1" t="s">
        <v>5265</v>
      </c>
      <c r="D1052" s="2">
        <v>171.42</v>
      </c>
      <c r="E1052" s="1" t="s">
        <v>5266</v>
      </c>
      <c r="F1052" s="3">
        <v>5.8370301190750824E-2</v>
      </c>
      <c r="G1052" s="1" t="s">
        <v>430</v>
      </c>
      <c r="H1052" s="10">
        <f t="shared" si="97"/>
        <v>3.4283999999999999</v>
      </c>
      <c r="I1052" s="8">
        <f>VLOOKUP(B1052,'TRM2'!C:D,2,0)</f>
        <v>3545.25</v>
      </c>
      <c r="J1052" s="10">
        <f t="shared" si="98"/>
        <v>12154.535099999999</v>
      </c>
      <c r="K1052" t="e">
        <f>VLOOKUP(A1052,'Cacao Nacional'!B:D,3,0)</f>
        <v>#N/A</v>
      </c>
      <c r="L1052" s="22" t="str">
        <f t="shared" si="99"/>
        <v>Febrero</v>
      </c>
      <c r="M1052" s="22" t="str">
        <f t="shared" si="100"/>
        <v>2021</v>
      </c>
      <c r="N1052" s="22" t="str">
        <f t="shared" si="101"/>
        <v>Febrero de 2021</v>
      </c>
    </row>
    <row r="1053" spans="1:14" x14ac:dyDescent="0.3">
      <c r="A1053" s="1" t="s">
        <v>365</v>
      </c>
      <c r="B1053" s="1" t="str">
        <f t="shared" si="96"/>
        <v>Febrero 15 de 2021</v>
      </c>
      <c r="C1053" s="1" t="s">
        <v>5265</v>
      </c>
      <c r="D1053" s="2">
        <v>172.04</v>
      </c>
      <c r="E1053" s="1" t="s">
        <v>5266</v>
      </c>
      <c r="F1053" s="3">
        <v>0.36168475090421454</v>
      </c>
      <c r="G1053" s="1" t="s">
        <v>430</v>
      </c>
      <c r="H1053" s="10">
        <f t="shared" si="97"/>
        <v>3.4407999999999999</v>
      </c>
      <c r="I1053" s="8">
        <f>VLOOKUP(B1053,'TRM2'!C:D,2,0)</f>
        <v>3515.65</v>
      </c>
      <c r="J1053" s="10">
        <f t="shared" si="98"/>
        <v>12096.648520000001</v>
      </c>
      <c r="K1053">
        <f>VLOOKUP(A1053,'Cacao Nacional'!B:D,3,0)</f>
        <v>7660.2</v>
      </c>
      <c r="L1053" s="22" t="str">
        <f t="shared" si="99"/>
        <v>Febrero</v>
      </c>
      <c r="M1053" s="22" t="str">
        <f t="shared" si="100"/>
        <v>2021</v>
      </c>
      <c r="N1053" s="22" t="str">
        <f t="shared" si="101"/>
        <v>Febrero de 2021</v>
      </c>
    </row>
    <row r="1054" spans="1:14" x14ac:dyDescent="0.3">
      <c r="A1054" s="1" t="s">
        <v>2147</v>
      </c>
      <c r="B1054" s="1" t="str">
        <f t="shared" si="96"/>
        <v>Febrero 16 de 2021</v>
      </c>
      <c r="C1054" s="1" t="s">
        <v>5265</v>
      </c>
      <c r="D1054" s="2">
        <v>174.33</v>
      </c>
      <c r="E1054" s="1" t="s">
        <v>5266</v>
      </c>
      <c r="F1054" s="3">
        <v>1.3310857940014071</v>
      </c>
      <c r="G1054" s="1" t="s">
        <v>430</v>
      </c>
      <c r="H1054" s="10">
        <f t="shared" si="97"/>
        <v>3.4866000000000001</v>
      </c>
      <c r="I1054" s="8">
        <f>VLOOKUP(B1054,'TRM2'!C:D,2,0)</f>
        <v>3515.65</v>
      </c>
      <c r="J1054" s="10">
        <f t="shared" si="98"/>
        <v>12257.665290000001</v>
      </c>
      <c r="K1054" t="e">
        <f>VLOOKUP(A1054,'Cacao Nacional'!B:D,3,0)</f>
        <v>#N/A</v>
      </c>
      <c r="L1054" s="22" t="str">
        <f t="shared" si="99"/>
        <v>Febrero</v>
      </c>
      <c r="M1054" s="22" t="str">
        <f t="shared" si="100"/>
        <v>2021</v>
      </c>
      <c r="N1054" s="22" t="str">
        <f t="shared" si="101"/>
        <v>Febrero de 2021</v>
      </c>
    </row>
    <row r="1055" spans="1:14" x14ac:dyDescent="0.3">
      <c r="A1055" s="1" t="s">
        <v>2148</v>
      </c>
      <c r="B1055" s="1" t="str">
        <f t="shared" si="96"/>
        <v>Febrero 17 de 2021</v>
      </c>
      <c r="C1055" s="1" t="s">
        <v>5265</v>
      </c>
      <c r="D1055" s="2">
        <v>175.46</v>
      </c>
      <c r="E1055" s="1" t="s">
        <v>5266</v>
      </c>
      <c r="F1055" s="3">
        <v>0.64819595020937038</v>
      </c>
      <c r="G1055" s="1" t="s">
        <v>430</v>
      </c>
      <c r="H1055" s="10">
        <f t="shared" si="97"/>
        <v>3.5092000000000003</v>
      </c>
      <c r="I1055" s="8">
        <f>VLOOKUP(B1055,'TRM2'!C:D,2,0)</f>
        <v>3518.19</v>
      </c>
      <c r="J1055" s="10">
        <f t="shared" si="98"/>
        <v>12346.032348000001</v>
      </c>
      <c r="K1055" t="e">
        <f>VLOOKUP(A1055,'Cacao Nacional'!B:D,3,0)</f>
        <v>#N/A</v>
      </c>
      <c r="L1055" s="22" t="str">
        <f t="shared" si="99"/>
        <v>Febrero</v>
      </c>
      <c r="M1055" s="22" t="str">
        <f t="shared" si="100"/>
        <v>2021</v>
      </c>
      <c r="N1055" s="22" t="str">
        <f t="shared" si="101"/>
        <v>Febrero de 2021</v>
      </c>
    </row>
    <row r="1056" spans="1:14" x14ac:dyDescent="0.3">
      <c r="A1056" s="1" t="s">
        <v>2149</v>
      </c>
      <c r="B1056" s="1" t="str">
        <f t="shared" si="96"/>
        <v>Febrero 18 de 2021</v>
      </c>
      <c r="C1056" s="1" t="s">
        <v>5265</v>
      </c>
      <c r="D1056" s="2">
        <v>177.92</v>
      </c>
      <c r="E1056" s="1" t="s">
        <v>5266</v>
      </c>
      <c r="F1056" s="3">
        <v>1.4020289524677871</v>
      </c>
      <c r="G1056" s="1" t="s">
        <v>430</v>
      </c>
      <c r="H1056" s="10">
        <f t="shared" si="97"/>
        <v>3.5583999999999998</v>
      </c>
      <c r="I1056" s="8">
        <f>VLOOKUP(B1056,'TRM2'!C:D,2,0)</f>
        <v>3545.84</v>
      </c>
      <c r="J1056" s="10">
        <f t="shared" si="98"/>
        <v>12617.517056000001</v>
      </c>
      <c r="K1056" t="e">
        <f>VLOOKUP(A1056,'Cacao Nacional'!B:D,3,0)</f>
        <v>#N/A</v>
      </c>
      <c r="L1056" s="22" t="str">
        <f t="shared" si="99"/>
        <v>Febrero</v>
      </c>
      <c r="M1056" s="22" t="str">
        <f t="shared" si="100"/>
        <v>2021</v>
      </c>
      <c r="N1056" s="22" t="str">
        <f t="shared" si="101"/>
        <v>Febrero de 2021</v>
      </c>
    </row>
    <row r="1057" spans="1:14" x14ac:dyDescent="0.3">
      <c r="A1057" s="1" t="s">
        <v>2150</v>
      </c>
      <c r="B1057" s="1" t="str">
        <f t="shared" si="96"/>
        <v>Febrero 19 de 2021</v>
      </c>
      <c r="C1057" s="1" t="s">
        <v>5265</v>
      </c>
      <c r="D1057" s="2">
        <v>177.21</v>
      </c>
      <c r="E1057" s="1" t="s">
        <v>5266</v>
      </c>
      <c r="F1057" s="3">
        <v>-0.39905575539567195</v>
      </c>
      <c r="G1057" s="1" t="s">
        <v>430</v>
      </c>
      <c r="H1057" s="10">
        <f t="shared" si="97"/>
        <v>3.5442</v>
      </c>
      <c r="I1057" s="8">
        <f>VLOOKUP(B1057,'TRM2'!C:D,2,0)</f>
        <v>3537.86</v>
      </c>
      <c r="J1057" s="10">
        <f t="shared" si="98"/>
        <v>12538.883412000001</v>
      </c>
      <c r="K1057" t="e">
        <f>VLOOKUP(A1057,'Cacao Nacional'!B:D,3,0)</f>
        <v>#N/A</v>
      </c>
      <c r="L1057" s="22" t="str">
        <f t="shared" si="99"/>
        <v>Febrero</v>
      </c>
      <c r="M1057" s="22" t="str">
        <f t="shared" si="100"/>
        <v>2021</v>
      </c>
      <c r="N1057" s="22" t="str">
        <f t="shared" si="101"/>
        <v>Febrero de 2021</v>
      </c>
    </row>
    <row r="1058" spans="1:14" x14ac:dyDescent="0.3">
      <c r="A1058" s="1" t="s">
        <v>366</v>
      </c>
      <c r="B1058" s="1" t="str">
        <f t="shared" si="96"/>
        <v>Febrero 22 de 2021</v>
      </c>
      <c r="C1058" s="1" t="s">
        <v>5265</v>
      </c>
      <c r="D1058" s="2">
        <v>183.9</v>
      </c>
      <c r="E1058" s="1" t="s">
        <v>5266</v>
      </c>
      <c r="F1058" s="3">
        <v>3.775181987472489</v>
      </c>
      <c r="G1058" s="1" t="s">
        <v>430</v>
      </c>
      <c r="H1058" s="10">
        <f t="shared" si="97"/>
        <v>3.6779999999999999</v>
      </c>
      <c r="I1058" s="8">
        <f>VLOOKUP(B1058,'TRM2'!C:D,2,0)</f>
        <v>3555.4</v>
      </c>
      <c r="J1058" s="10">
        <f t="shared" si="98"/>
        <v>13076.761200000001</v>
      </c>
      <c r="K1058">
        <f>VLOOKUP(A1058,'Cacao Nacional'!B:D,3,0)</f>
        <v>7336</v>
      </c>
      <c r="L1058" s="22" t="str">
        <f t="shared" si="99"/>
        <v>Febrero</v>
      </c>
      <c r="M1058" s="22" t="str">
        <f t="shared" si="100"/>
        <v>2021</v>
      </c>
      <c r="N1058" s="22" t="str">
        <f t="shared" si="101"/>
        <v>Febrero de 2021</v>
      </c>
    </row>
    <row r="1059" spans="1:14" x14ac:dyDescent="0.3">
      <c r="A1059" s="1" t="s">
        <v>2151</v>
      </c>
      <c r="B1059" s="1" t="str">
        <f t="shared" si="96"/>
        <v>Febrero 23 de 2021</v>
      </c>
      <c r="C1059" s="1" t="s">
        <v>5265</v>
      </c>
      <c r="D1059" s="2">
        <v>185.88</v>
      </c>
      <c r="E1059" s="1" t="s">
        <v>5266</v>
      </c>
      <c r="F1059" s="3">
        <v>1.0766721044045622</v>
      </c>
      <c r="G1059" s="1" t="s">
        <v>430</v>
      </c>
      <c r="H1059" s="10">
        <f t="shared" si="97"/>
        <v>3.7176</v>
      </c>
      <c r="I1059" s="8">
        <f>VLOOKUP(B1059,'TRM2'!C:D,2,0)</f>
        <v>3602.41</v>
      </c>
      <c r="J1059" s="10">
        <f t="shared" si="98"/>
        <v>13392.319416</v>
      </c>
      <c r="K1059" t="e">
        <f>VLOOKUP(A1059,'Cacao Nacional'!B:D,3,0)</f>
        <v>#N/A</v>
      </c>
      <c r="L1059" s="22" t="str">
        <f t="shared" si="99"/>
        <v>Febrero</v>
      </c>
      <c r="M1059" s="22" t="str">
        <f t="shared" si="100"/>
        <v>2021</v>
      </c>
      <c r="N1059" s="22" t="str">
        <f t="shared" si="101"/>
        <v>Febrero de 2021</v>
      </c>
    </row>
    <row r="1060" spans="1:14" x14ac:dyDescent="0.3">
      <c r="A1060" s="1" t="s">
        <v>2152</v>
      </c>
      <c r="B1060" s="1" t="str">
        <f t="shared" si="96"/>
        <v>Febrero 24 de 2021</v>
      </c>
      <c r="C1060" s="1" t="s">
        <v>5265</v>
      </c>
      <c r="D1060" s="2">
        <v>186.07</v>
      </c>
      <c r="E1060" s="1" t="s">
        <v>5266</v>
      </c>
      <c r="F1060" s="3">
        <v>0.10221648375295768</v>
      </c>
      <c r="G1060" s="1" t="s">
        <v>430</v>
      </c>
      <c r="H1060" s="10">
        <f t="shared" si="97"/>
        <v>3.7214</v>
      </c>
      <c r="I1060" s="8">
        <f>VLOOKUP(B1060,'TRM2'!C:D,2,0)</f>
        <v>3590.37</v>
      </c>
      <c r="J1060" s="10">
        <f t="shared" si="98"/>
        <v>13361.202917999999</v>
      </c>
      <c r="K1060" t="e">
        <f>VLOOKUP(A1060,'Cacao Nacional'!B:D,3,0)</f>
        <v>#N/A</v>
      </c>
      <c r="L1060" s="22" t="str">
        <f t="shared" si="99"/>
        <v>Febrero</v>
      </c>
      <c r="M1060" s="22" t="str">
        <f t="shared" si="100"/>
        <v>2021</v>
      </c>
      <c r="N1060" s="22" t="str">
        <f t="shared" si="101"/>
        <v>Febrero de 2021</v>
      </c>
    </row>
    <row r="1061" spans="1:14" x14ac:dyDescent="0.3">
      <c r="A1061" s="1" t="s">
        <v>2153</v>
      </c>
      <c r="B1061" s="1" t="str">
        <f t="shared" si="96"/>
        <v>Febrero 25 de 2021</v>
      </c>
      <c r="C1061" s="1" t="s">
        <v>5265</v>
      </c>
      <c r="D1061" s="2">
        <v>187.53</v>
      </c>
      <c r="E1061" s="1" t="s">
        <v>5266</v>
      </c>
      <c r="F1061" s="3">
        <v>0.78465093781910455</v>
      </c>
      <c r="G1061" s="1" t="s">
        <v>430</v>
      </c>
      <c r="H1061" s="10">
        <f t="shared" si="97"/>
        <v>3.7505999999999999</v>
      </c>
      <c r="I1061" s="8">
        <f>VLOOKUP(B1061,'TRM2'!C:D,2,0)</f>
        <v>3578.29</v>
      </c>
      <c r="J1061" s="10">
        <f t="shared" si="98"/>
        <v>13420.734473999999</v>
      </c>
      <c r="K1061" t="e">
        <f>VLOOKUP(A1061,'Cacao Nacional'!B:D,3,0)</f>
        <v>#N/A</v>
      </c>
      <c r="L1061" s="22" t="str">
        <f t="shared" si="99"/>
        <v>Febrero</v>
      </c>
      <c r="M1061" s="22" t="str">
        <f t="shared" si="100"/>
        <v>2021</v>
      </c>
      <c r="N1061" s="22" t="str">
        <f t="shared" si="101"/>
        <v>Febrero de 2021</v>
      </c>
    </row>
    <row r="1062" spans="1:14" x14ac:dyDescent="0.3">
      <c r="A1062" s="1" t="s">
        <v>367</v>
      </c>
      <c r="B1062" s="1" t="str">
        <f t="shared" si="96"/>
        <v>Marzo 1 de 2021</v>
      </c>
      <c r="C1062" s="1" t="s">
        <v>5265</v>
      </c>
      <c r="D1062" s="2">
        <v>182.34</v>
      </c>
      <c r="E1062" s="1" t="s">
        <v>5266</v>
      </c>
      <c r="F1062" s="3">
        <v>-2.7675571908494629</v>
      </c>
      <c r="G1062" s="1" t="s">
        <v>430</v>
      </c>
      <c r="H1062" s="10">
        <f t="shared" si="97"/>
        <v>3.6468000000000003</v>
      </c>
      <c r="I1062" s="8">
        <f>VLOOKUP(B1062,'TRM2'!C:D,2,0)</f>
        <v>3624.39</v>
      </c>
      <c r="J1062" s="10">
        <f t="shared" si="98"/>
        <v>13217.425452000001</v>
      </c>
      <c r="K1062">
        <f>VLOOKUP(A1062,'Cacao Nacional'!B:D,3,0)</f>
        <v>7522.2</v>
      </c>
      <c r="L1062" s="22" t="str">
        <f t="shared" si="99"/>
        <v>Marzo</v>
      </c>
      <c r="M1062" s="22" t="str">
        <f t="shared" si="100"/>
        <v>2021</v>
      </c>
      <c r="N1062" s="22" t="str">
        <f t="shared" si="101"/>
        <v>Marzo de 2021</v>
      </c>
    </row>
    <row r="1063" spans="1:14" x14ac:dyDescent="0.3">
      <c r="A1063" s="1" t="s">
        <v>2155</v>
      </c>
      <c r="B1063" s="1" t="str">
        <f t="shared" si="96"/>
        <v>Marzo 2 de 2021</v>
      </c>
      <c r="C1063" s="1" t="s">
        <v>5265</v>
      </c>
      <c r="D1063" s="2">
        <v>180.33</v>
      </c>
      <c r="E1063" s="1" t="s">
        <v>5266</v>
      </c>
      <c r="F1063" s="3">
        <v>-1.1023362948338218</v>
      </c>
      <c r="G1063" s="1" t="s">
        <v>430</v>
      </c>
      <c r="H1063" s="10">
        <f t="shared" si="97"/>
        <v>3.6066000000000003</v>
      </c>
      <c r="I1063" s="8">
        <f>VLOOKUP(B1063,'TRM2'!C:D,2,0)</f>
        <v>3622.36</v>
      </c>
      <c r="J1063" s="10">
        <f t="shared" si="98"/>
        <v>13064.403576000001</v>
      </c>
      <c r="K1063" t="e">
        <f>VLOOKUP(A1063,'Cacao Nacional'!B:D,3,0)</f>
        <v>#N/A</v>
      </c>
      <c r="L1063" s="22" t="str">
        <f t="shared" si="99"/>
        <v>Marzo</v>
      </c>
      <c r="M1063" s="22" t="str">
        <f t="shared" si="100"/>
        <v>2021</v>
      </c>
      <c r="N1063" s="22" t="str">
        <f t="shared" si="101"/>
        <v>Marzo de 2021</v>
      </c>
    </row>
    <row r="1064" spans="1:14" x14ac:dyDescent="0.3">
      <c r="A1064" s="1" t="s">
        <v>2156</v>
      </c>
      <c r="B1064" s="1" t="str">
        <f t="shared" si="96"/>
        <v>Marzo 3 de 2021</v>
      </c>
      <c r="C1064" s="1" t="s">
        <v>5265</v>
      </c>
      <c r="D1064" s="2">
        <v>178.81</v>
      </c>
      <c r="E1064" s="1" t="s">
        <v>5266</v>
      </c>
      <c r="F1064" s="3">
        <v>-0.8428991293739313</v>
      </c>
      <c r="G1064" s="1" t="s">
        <v>430</v>
      </c>
      <c r="H1064" s="10">
        <f t="shared" si="97"/>
        <v>3.5762</v>
      </c>
      <c r="I1064" s="8">
        <f>VLOOKUP(B1064,'TRM2'!C:D,2,0)</f>
        <v>3641.61</v>
      </c>
      <c r="J1064" s="10">
        <f t="shared" si="98"/>
        <v>13023.125682</v>
      </c>
      <c r="K1064" t="e">
        <f>VLOOKUP(A1064,'Cacao Nacional'!B:D,3,0)</f>
        <v>#N/A</v>
      </c>
      <c r="L1064" s="22" t="str">
        <f t="shared" si="99"/>
        <v>Marzo</v>
      </c>
      <c r="M1064" s="22" t="str">
        <f t="shared" si="100"/>
        <v>2021</v>
      </c>
      <c r="N1064" s="22" t="str">
        <f t="shared" si="101"/>
        <v>Marzo de 2021</v>
      </c>
    </row>
    <row r="1065" spans="1:14" x14ac:dyDescent="0.3">
      <c r="A1065" s="1" t="s">
        <v>2157</v>
      </c>
      <c r="B1065" s="1" t="str">
        <f t="shared" si="96"/>
        <v>Marzo 4 de 2021</v>
      </c>
      <c r="C1065" s="1" t="s">
        <v>5265</v>
      </c>
      <c r="D1065" s="2">
        <v>178.32</v>
      </c>
      <c r="E1065" s="1" t="s">
        <v>5266</v>
      </c>
      <c r="F1065" s="3">
        <v>-0.27403389072200052</v>
      </c>
      <c r="G1065" s="1" t="s">
        <v>430</v>
      </c>
      <c r="H1065" s="10">
        <f t="shared" si="97"/>
        <v>3.5663999999999998</v>
      </c>
      <c r="I1065" s="8">
        <f>VLOOKUP(B1065,'TRM2'!C:D,2,0)</f>
        <v>3676.94</v>
      </c>
      <c r="J1065" s="10">
        <f t="shared" si="98"/>
        <v>13113.438816</v>
      </c>
      <c r="K1065" t="e">
        <f>VLOOKUP(A1065,'Cacao Nacional'!B:D,3,0)</f>
        <v>#N/A</v>
      </c>
      <c r="L1065" s="22" t="str">
        <f t="shared" si="99"/>
        <v>Marzo</v>
      </c>
      <c r="M1065" s="22" t="str">
        <f t="shared" si="100"/>
        <v>2021</v>
      </c>
      <c r="N1065" s="22" t="str">
        <f t="shared" si="101"/>
        <v>Marzo de 2021</v>
      </c>
    </row>
    <row r="1066" spans="1:14" x14ac:dyDescent="0.3">
      <c r="A1066" s="1" t="s">
        <v>2158</v>
      </c>
      <c r="B1066" s="1" t="str">
        <f t="shared" si="96"/>
        <v>Marzo 5 de 2021</v>
      </c>
      <c r="C1066" s="1" t="s">
        <v>5265</v>
      </c>
      <c r="D1066" s="2">
        <v>174.98</v>
      </c>
      <c r="E1066" s="1" t="s">
        <v>5266</v>
      </c>
      <c r="F1066" s="3">
        <v>-1.8730372364288939</v>
      </c>
      <c r="G1066" s="1" t="s">
        <v>430</v>
      </c>
      <c r="H1066" s="10">
        <f t="shared" si="97"/>
        <v>3.4995999999999996</v>
      </c>
      <c r="I1066" s="8">
        <f>VLOOKUP(B1066,'TRM2'!C:D,2,0)</f>
        <v>3647.99</v>
      </c>
      <c r="J1066" s="10">
        <f t="shared" si="98"/>
        <v>12766.505803999999</v>
      </c>
      <c r="K1066" t="e">
        <f>VLOOKUP(A1066,'Cacao Nacional'!B:D,3,0)</f>
        <v>#N/A</v>
      </c>
      <c r="L1066" s="22" t="str">
        <f t="shared" si="99"/>
        <v>Marzo</v>
      </c>
      <c r="M1066" s="22" t="str">
        <f t="shared" si="100"/>
        <v>2021</v>
      </c>
      <c r="N1066" s="22" t="str">
        <f t="shared" si="101"/>
        <v>Marzo de 2021</v>
      </c>
    </row>
    <row r="1067" spans="1:14" x14ac:dyDescent="0.3">
      <c r="A1067" s="1" t="s">
        <v>368</v>
      </c>
      <c r="B1067" s="1" t="str">
        <f t="shared" si="96"/>
        <v>Marzo 8 de 2021</v>
      </c>
      <c r="C1067" s="1" t="s">
        <v>5265</v>
      </c>
      <c r="D1067" s="2">
        <v>175.59</v>
      </c>
      <c r="E1067" s="1" t="s">
        <v>5266</v>
      </c>
      <c r="F1067" s="3">
        <v>0.34861126985942031</v>
      </c>
      <c r="G1067" s="1" t="s">
        <v>430</v>
      </c>
      <c r="H1067" s="10">
        <f t="shared" si="97"/>
        <v>3.5118</v>
      </c>
      <c r="I1067" s="8">
        <f>VLOOKUP(B1067,'TRM2'!C:D,2,0)</f>
        <v>3640.2</v>
      </c>
      <c r="J1067" s="10">
        <f t="shared" si="98"/>
        <v>12783.654359999999</v>
      </c>
      <c r="K1067">
        <f>VLOOKUP(A1067,'Cacao Nacional'!B:D,3,0)</f>
        <v>7808</v>
      </c>
      <c r="L1067" s="22" t="str">
        <f t="shared" si="99"/>
        <v>Marzo</v>
      </c>
      <c r="M1067" s="22" t="str">
        <f t="shared" si="100"/>
        <v>2021</v>
      </c>
      <c r="N1067" s="22" t="str">
        <f t="shared" si="101"/>
        <v>Marzo de 2021</v>
      </c>
    </row>
    <row r="1068" spans="1:14" x14ac:dyDescent="0.3">
      <c r="A1068" s="1" t="s">
        <v>2159</v>
      </c>
      <c r="B1068" s="1" t="str">
        <f t="shared" si="96"/>
        <v>Marzo 9 de 2021</v>
      </c>
      <c r="C1068" s="1" t="s">
        <v>5265</v>
      </c>
      <c r="D1068" s="2">
        <v>177.07</v>
      </c>
      <c r="E1068" s="1" t="s">
        <v>5266</v>
      </c>
      <c r="F1068" s="3">
        <v>0.84287260094537819</v>
      </c>
      <c r="G1068" s="1" t="s">
        <v>430</v>
      </c>
      <c r="H1068" s="10">
        <f t="shared" si="97"/>
        <v>3.5413999999999999</v>
      </c>
      <c r="I1068" s="8">
        <f>VLOOKUP(B1068,'TRM2'!C:D,2,0)</f>
        <v>3623.61</v>
      </c>
      <c r="J1068" s="10">
        <f t="shared" si="98"/>
        <v>12832.652453999999</v>
      </c>
      <c r="K1068" t="e">
        <f>VLOOKUP(A1068,'Cacao Nacional'!B:D,3,0)</f>
        <v>#N/A</v>
      </c>
      <c r="L1068" s="22" t="str">
        <f t="shared" si="99"/>
        <v>Marzo</v>
      </c>
      <c r="M1068" s="22" t="str">
        <f t="shared" si="100"/>
        <v>2021</v>
      </c>
      <c r="N1068" s="22" t="str">
        <f t="shared" si="101"/>
        <v>Marzo de 2021</v>
      </c>
    </row>
    <row r="1069" spans="1:14" x14ac:dyDescent="0.3">
      <c r="A1069" s="1" t="s">
        <v>2160</v>
      </c>
      <c r="B1069" s="1" t="str">
        <f t="shared" si="96"/>
        <v>Marzo 10 de 2021</v>
      </c>
      <c r="C1069" s="1" t="s">
        <v>5265</v>
      </c>
      <c r="D1069" s="2">
        <v>177.85</v>
      </c>
      <c r="E1069" s="1" t="s">
        <v>5266</v>
      </c>
      <c r="F1069" s="3">
        <v>0.44050375557689114</v>
      </c>
      <c r="G1069" s="1" t="s">
        <v>430</v>
      </c>
      <c r="H1069" s="10">
        <f t="shared" si="97"/>
        <v>3.5569999999999999</v>
      </c>
      <c r="I1069" s="8">
        <f>VLOOKUP(B1069,'TRM2'!C:D,2,0)</f>
        <v>3598.77</v>
      </c>
      <c r="J1069" s="10">
        <f t="shared" si="98"/>
        <v>12800.82489</v>
      </c>
      <c r="K1069" t="e">
        <f>VLOOKUP(A1069,'Cacao Nacional'!B:D,3,0)</f>
        <v>#N/A</v>
      </c>
      <c r="L1069" s="22" t="str">
        <f t="shared" si="99"/>
        <v>Marzo</v>
      </c>
      <c r="M1069" s="22" t="str">
        <f t="shared" si="100"/>
        <v>2021</v>
      </c>
      <c r="N1069" s="22" t="str">
        <f t="shared" si="101"/>
        <v>Marzo de 2021</v>
      </c>
    </row>
    <row r="1070" spans="1:14" x14ac:dyDescent="0.3">
      <c r="A1070" s="1" t="s">
        <v>2161</v>
      </c>
      <c r="B1070" s="1" t="str">
        <f t="shared" si="96"/>
        <v>Marzo 11 de 2021</v>
      </c>
      <c r="C1070" s="1" t="s">
        <v>5265</v>
      </c>
      <c r="D1070" s="2">
        <v>179.35</v>
      </c>
      <c r="E1070" s="1" t="s">
        <v>5266</v>
      </c>
      <c r="F1070" s="3">
        <v>0.84340736575766095</v>
      </c>
      <c r="G1070" s="1" t="s">
        <v>430</v>
      </c>
      <c r="H1070" s="10">
        <f t="shared" si="97"/>
        <v>3.5869999999999997</v>
      </c>
      <c r="I1070" s="8">
        <f>VLOOKUP(B1070,'TRM2'!C:D,2,0)</f>
        <v>3561.91</v>
      </c>
      <c r="J1070" s="10">
        <f t="shared" si="98"/>
        <v>12776.571169999999</v>
      </c>
      <c r="K1070" t="e">
        <f>VLOOKUP(A1070,'Cacao Nacional'!B:D,3,0)</f>
        <v>#N/A</v>
      </c>
      <c r="L1070" s="22" t="str">
        <f t="shared" si="99"/>
        <v>Marzo</v>
      </c>
      <c r="M1070" s="22" t="str">
        <f t="shared" si="100"/>
        <v>2021</v>
      </c>
      <c r="N1070" s="22" t="str">
        <f t="shared" si="101"/>
        <v>Marzo de 2021</v>
      </c>
    </row>
    <row r="1071" spans="1:14" x14ac:dyDescent="0.3">
      <c r="A1071" s="1" t="s">
        <v>2162</v>
      </c>
      <c r="B1071" s="1" t="str">
        <f t="shared" si="96"/>
        <v>Marzo 12 de 2021</v>
      </c>
      <c r="C1071" s="1" t="s">
        <v>5265</v>
      </c>
      <c r="D1071" s="2">
        <v>179.86</v>
      </c>
      <c r="E1071" s="1" t="s">
        <v>5266</v>
      </c>
      <c r="F1071" s="3">
        <v>0.28436018957347048</v>
      </c>
      <c r="G1071" s="1" t="s">
        <v>430</v>
      </c>
      <c r="H1071" s="10">
        <f t="shared" si="97"/>
        <v>3.5972000000000004</v>
      </c>
      <c r="I1071" s="8">
        <f>VLOOKUP(B1071,'TRM2'!C:D,2,0)</f>
        <v>3534.62</v>
      </c>
      <c r="J1071" s="10">
        <f t="shared" si="98"/>
        <v>12714.735064</v>
      </c>
      <c r="K1071" t="e">
        <f>VLOOKUP(A1071,'Cacao Nacional'!B:D,3,0)</f>
        <v>#N/A</v>
      </c>
      <c r="L1071" s="22" t="str">
        <f t="shared" si="99"/>
        <v>Marzo</v>
      </c>
      <c r="M1071" s="22" t="str">
        <f t="shared" si="100"/>
        <v>2021</v>
      </c>
      <c r="N1071" s="22" t="str">
        <f t="shared" si="101"/>
        <v>Marzo de 2021</v>
      </c>
    </row>
    <row r="1072" spans="1:14" x14ac:dyDescent="0.3">
      <c r="A1072" s="1" t="s">
        <v>369</v>
      </c>
      <c r="B1072" s="1" t="str">
        <f t="shared" si="96"/>
        <v>Marzo 15 de 2021</v>
      </c>
      <c r="C1072" s="1" t="s">
        <v>5265</v>
      </c>
      <c r="D1072" s="2">
        <v>178.78</v>
      </c>
      <c r="E1072" s="1" t="s">
        <v>5266</v>
      </c>
      <c r="F1072" s="3">
        <v>-0.60046702991216083</v>
      </c>
      <c r="G1072" s="1" t="s">
        <v>430</v>
      </c>
      <c r="H1072" s="10">
        <f t="shared" si="97"/>
        <v>3.5756000000000001</v>
      </c>
      <c r="I1072" s="8">
        <f>VLOOKUP(B1072,'TRM2'!C:D,2,0)</f>
        <v>3575.3</v>
      </c>
      <c r="J1072" s="10">
        <f t="shared" si="98"/>
        <v>12783.842680000002</v>
      </c>
      <c r="K1072">
        <f>VLOOKUP(A1072,'Cacao Nacional'!B:D,3,0)</f>
        <v>7737.7</v>
      </c>
      <c r="L1072" s="22" t="str">
        <f t="shared" si="99"/>
        <v>Marzo</v>
      </c>
      <c r="M1072" s="22" t="str">
        <f t="shared" si="100"/>
        <v>2021</v>
      </c>
      <c r="N1072" s="22" t="str">
        <f t="shared" si="101"/>
        <v>Marzo de 2021</v>
      </c>
    </row>
    <row r="1073" spans="1:14" x14ac:dyDescent="0.3">
      <c r="A1073" s="1" t="s">
        <v>2163</v>
      </c>
      <c r="B1073" s="1" t="str">
        <f t="shared" si="96"/>
        <v>Marzo 16 de 2021</v>
      </c>
      <c r="C1073" s="1" t="s">
        <v>5265</v>
      </c>
      <c r="D1073" s="2">
        <v>181.24</v>
      </c>
      <c r="E1073" s="1" t="s">
        <v>5266</v>
      </c>
      <c r="F1073" s="3">
        <v>1.3759928403624611</v>
      </c>
      <c r="G1073" s="1" t="s">
        <v>430</v>
      </c>
      <c r="H1073" s="10">
        <f t="shared" si="97"/>
        <v>3.6248</v>
      </c>
      <c r="I1073" s="8">
        <f>VLOOKUP(B1073,'TRM2'!C:D,2,0)</f>
        <v>3575.63</v>
      </c>
      <c r="J1073" s="10">
        <f t="shared" si="98"/>
        <v>12960.943624000001</v>
      </c>
      <c r="K1073" t="e">
        <f>VLOOKUP(A1073,'Cacao Nacional'!B:D,3,0)</f>
        <v>#N/A</v>
      </c>
      <c r="L1073" s="22" t="str">
        <f t="shared" si="99"/>
        <v>Marzo</v>
      </c>
      <c r="M1073" s="22" t="str">
        <f t="shared" si="100"/>
        <v>2021</v>
      </c>
      <c r="N1073" s="22" t="str">
        <f t="shared" si="101"/>
        <v>Marzo de 2021</v>
      </c>
    </row>
    <row r="1074" spans="1:14" x14ac:dyDescent="0.3">
      <c r="A1074" s="1" t="s">
        <v>2164</v>
      </c>
      <c r="B1074" s="1" t="str">
        <f t="shared" si="96"/>
        <v>Marzo 17 de 2021</v>
      </c>
      <c r="C1074" s="1" t="s">
        <v>5265</v>
      </c>
      <c r="D1074" s="2">
        <v>180.25</v>
      </c>
      <c r="E1074" s="1" t="s">
        <v>5266</v>
      </c>
      <c r="F1074" s="3">
        <v>-0.5462370337673853</v>
      </c>
      <c r="G1074" s="1" t="s">
        <v>430</v>
      </c>
      <c r="H1074" s="10">
        <f t="shared" si="97"/>
        <v>3.605</v>
      </c>
      <c r="I1074" s="8">
        <f>VLOOKUP(B1074,'TRM2'!C:D,2,0)</f>
        <v>3553.51</v>
      </c>
      <c r="J1074" s="10">
        <f t="shared" si="98"/>
        <v>12810.403550000001</v>
      </c>
      <c r="K1074" t="e">
        <f>VLOOKUP(A1074,'Cacao Nacional'!B:D,3,0)</f>
        <v>#N/A</v>
      </c>
      <c r="L1074" s="22" t="str">
        <f t="shared" si="99"/>
        <v>Marzo</v>
      </c>
      <c r="M1074" s="22" t="str">
        <f t="shared" si="100"/>
        <v>2021</v>
      </c>
      <c r="N1074" s="22" t="str">
        <f t="shared" si="101"/>
        <v>Marzo de 2021</v>
      </c>
    </row>
    <row r="1075" spans="1:14" x14ac:dyDescent="0.3">
      <c r="A1075" s="1" t="s">
        <v>2165</v>
      </c>
      <c r="B1075" s="1" t="str">
        <f t="shared" si="96"/>
        <v>Marzo 18 de 2021</v>
      </c>
      <c r="C1075" s="1" t="s">
        <v>5265</v>
      </c>
      <c r="D1075" s="2">
        <v>177.63</v>
      </c>
      <c r="E1075" s="1" t="s">
        <v>5266</v>
      </c>
      <c r="F1075" s="3">
        <v>-1.4535367545076308</v>
      </c>
      <c r="G1075" s="1" t="s">
        <v>430</v>
      </c>
      <c r="H1075" s="10">
        <f t="shared" si="97"/>
        <v>3.5526</v>
      </c>
      <c r="I1075" s="8">
        <f>VLOOKUP(B1075,'TRM2'!C:D,2,0)</f>
        <v>3578.02</v>
      </c>
      <c r="J1075" s="10">
        <f t="shared" si="98"/>
        <v>12711.273852</v>
      </c>
      <c r="K1075" t="e">
        <f>VLOOKUP(A1075,'Cacao Nacional'!B:D,3,0)</f>
        <v>#N/A</v>
      </c>
      <c r="L1075" s="22" t="str">
        <f t="shared" si="99"/>
        <v>Marzo</v>
      </c>
      <c r="M1075" s="22" t="str">
        <f t="shared" si="100"/>
        <v>2021</v>
      </c>
      <c r="N1075" s="22" t="str">
        <f t="shared" si="101"/>
        <v>Marzo de 2021</v>
      </c>
    </row>
    <row r="1076" spans="1:14" x14ac:dyDescent="0.3">
      <c r="A1076" s="1" t="s">
        <v>2166</v>
      </c>
      <c r="B1076" s="1" t="str">
        <f t="shared" si="96"/>
        <v>Marzo 19 de 2021</v>
      </c>
      <c r="C1076" s="1" t="s">
        <v>5265</v>
      </c>
      <c r="D1076" s="2">
        <v>176.88</v>
      </c>
      <c r="E1076" s="1" t="s">
        <v>5266</v>
      </c>
      <c r="F1076" s="3">
        <v>-0.42222597534200301</v>
      </c>
      <c r="G1076" s="1" t="s">
        <v>430</v>
      </c>
      <c r="H1076" s="10">
        <f t="shared" si="97"/>
        <v>3.5375999999999999</v>
      </c>
      <c r="I1076" s="8">
        <f>VLOOKUP(B1076,'TRM2'!C:D,2,0)</f>
        <v>3569.45</v>
      </c>
      <c r="J1076" s="10">
        <f t="shared" si="98"/>
        <v>12627.286319999999</v>
      </c>
      <c r="K1076" t="e">
        <f>VLOOKUP(A1076,'Cacao Nacional'!B:D,3,0)</f>
        <v>#N/A</v>
      </c>
      <c r="L1076" s="22" t="str">
        <f t="shared" si="99"/>
        <v>Marzo</v>
      </c>
      <c r="M1076" s="22" t="str">
        <f t="shared" si="100"/>
        <v>2021</v>
      </c>
      <c r="N1076" s="22" t="str">
        <f t="shared" si="101"/>
        <v>Marzo de 2021</v>
      </c>
    </row>
    <row r="1077" spans="1:14" x14ac:dyDescent="0.3">
      <c r="A1077" s="1" t="s">
        <v>370</v>
      </c>
      <c r="B1077" s="1" t="str">
        <f t="shared" si="96"/>
        <v>Marzo 22 de 2021</v>
      </c>
      <c r="C1077" s="1" t="s">
        <v>5265</v>
      </c>
      <c r="D1077" s="2">
        <v>178.29</v>
      </c>
      <c r="E1077" s="1" t="s">
        <v>5266</v>
      </c>
      <c r="F1077" s="3">
        <v>0.7971506105834445</v>
      </c>
      <c r="G1077" s="1" t="s">
        <v>430</v>
      </c>
      <c r="H1077" s="10">
        <f t="shared" si="97"/>
        <v>3.5657999999999999</v>
      </c>
      <c r="I1077" s="8">
        <f>VLOOKUP(B1077,'TRM2'!C:D,2,0)</f>
        <v>3553.34</v>
      </c>
      <c r="J1077" s="10">
        <f t="shared" si="98"/>
        <v>12670.499771999999</v>
      </c>
      <c r="K1077">
        <f>VLOOKUP(A1077,'Cacao Nacional'!B:D,3,0)</f>
        <v>7722.2</v>
      </c>
      <c r="L1077" s="22" t="str">
        <f t="shared" si="99"/>
        <v>Marzo</v>
      </c>
      <c r="M1077" s="22" t="str">
        <f t="shared" si="100"/>
        <v>2021</v>
      </c>
      <c r="N1077" s="22" t="str">
        <f t="shared" si="101"/>
        <v>Marzo de 2021</v>
      </c>
    </row>
    <row r="1078" spans="1:14" x14ac:dyDescent="0.3">
      <c r="A1078" s="1" t="s">
        <v>2167</v>
      </c>
      <c r="B1078" s="1" t="str">
        <f t="shared" si="96"/>
        <v>Marzo 23 de 2021</v>
      </c>
      <c r="C1078" s="1" t="s">
        <v>5265</v>
      </c>
      <c r="D1078" s="2">
        <v>176.47</v>
      </c>
      <c r="E1078" s="1" t="s">
        <v>5266</v>
      </c>
      <c r="F1078" s="3">
        <v>-1.020808794660381</v>
      </c>
      <c r="G1078" s="1" t="s">
        <v>430</v>
      </c>
      <c r="H1078" s="10">
        <f t="shared" si="97"/>
        <v>3.5293999999999999</v>
      </c>
      <c r="I1078" s="8">
        <f>VLOOKUP(B1078,'TRM2'!C:D,2,0)</f>
        <v>3553.34</v>
      </c>
      <c r="J1078" s="10">
        <f t="shared" si="98"/>
        <v>12541.158196</v>
      </c>
      <c r="K1078" t="e">
        <f>VLOOKUP(A1078,'Cacao Nacional'!B:D,3,0)</f>
        <v>#N/A</v>
      </c>
      <c r="L1078" s="22" t="str">
        <f t="shared" si="99"/>
        <v>Marzo</v>
      </c>
      <c r="M1078" s="22" t="str">
        <f t="shared" si="100"/>
        <v>2021</v>
      </c>
      <c r="N1078" s="22" t="str">
        <f t="shared" si="101"/>
        <v>Marzo de 2021</v>
      </c>
    </row>
    <row r="1079" spans="1:14" x14ac:dyDescent="0.3">
      <c r="A1079" s="1" t="s">
        <v>2168</v>
      </c>
      <c r="B1079" s="1" t="str">
        <f t="shared" si="96"/>
        <v>Marzo 24 de 2021</v>
      </c>
      <c r="C1079" s="1" t="s">
        <v>5265</v>
      </c>
      <c r="D1079" s="2">
        <v>175.45</v>
      </c>
      <c r="E1079" s="1" t="s">
        <v>5266</v>
      </c>
      <c r="F1079" s="3">
        <v>-0.57800192667309469</v>
      </c>
      <c r="G1079" s="1" t="s">
        <v>430</v>
      </c>
      <c r="H1079" s="10">
        <f t="shared" si="97"/>
        <v>3.5089999999999999</v>
      </c>
      <c r="I1079" s="8">
        <f>VLOOKUP(B1079,'TRM2'!C:D,2,0)</f>
        <v>3589.82</v>
      </c>
      <c r="J1079" s="10">
        <f t="shared" si="98"/>
        <v>12596.678379999999</v>
      </c>
      <c r="K1079" t="e">
        <f>VLOOKUP(A1079,'Cacao Nacional'!B:D,3,0)</f>
        <v>#N/A</v>
      </c>
      <c r="L1079" s="22" t="str">
        <f t="shared" si="99"/>
        <v>Marzo</v>
      </c>
      <c r="M1079" s="22" t="str">
        <f t="shared" si="100"/>
        <v>2021</v>
      </c>
      <c r="N1079" s="22" t="str">
        <f t="shared" si="101"/>
        <v>Marzo de 2021</v>
      </c>
    </row>
    <row r="1080" spans="1:14" x14ac:dyDescent="0.3">
      <c r="A1080" s="1" t="s">
        <v>2169</v>
      </c>
      <c r="B1080" s="1" t="str">
        <f t="shared" si="96"/>
        <v>Marzo 25 de 2021</v>
      </c>
      <c r="C1080" s="1" t="s">
        <v>5265</v>
      </c>
      <c r="D1080" s="2">
        <v>175.42</v>
      </c>
      <c r="E1080" s="1" t="s">
        <v>5266</v>
      </c>
      <c r="F1080" s="3">
        <v>-1.7098888572243454E-2</v>
      </c>
      <c r="G1080" s="1" t="s">
        <v>430</v>
      </c>
      <c r="H1080" s="10">
        <f t="shared" si="97"/>
        <v>3.5084</v>
      </c>
      <c r="I1080" s="8">
        <f>VLOOKUP(B1080,'TRM2'!C:D,2,0)</f>
        <v>3635.12</v>
      </c>
      <c r="J1080" s="10">
        <f t="shared" si="98"/>
        <v>12753.455007999999</v>
      </c>
      <c r="K1080" t="e">
        <f>VLOOKUP(A1080,'Cacao Nacional'!B:D,3,0)</f>
        <v>#N/A</v>
      </c>
      <c r="L1080" s="22" t="str">
        <f t="shared" si="99"/>
        <v>Marzo</v>
      </c>
      <c r="M1080" s="22" t="str">
        <f t="shared" si="100"/>
        <v>2021</v>
      </c>
      <c r="N1080" s="22" t="str">
        <f t="shared" si="101"/>
        <v>Marzo de 2021</v>
      </c>
    </row>
    <row r="1081" spans="1:14" x14ac:dyDescent="0.3">
      <c r="A1081" s="1" t="s">
        <v>2170</v>
      </c>
      <c r="B1081" s="1" t="str">
        <f t="shared" si="96"/>
        <v>Marzo 26 de 2021</v>
      </c>
      <c r="C1081" s="1" t="s">
        <v>5265</v>
      </c>
      <c r="D1081" s="2">
        <v>177.29</v>
      </c>
      <c r="E1081" s="1" t="s">
        <v>5266</v>
      </c>
      <c r="F1081" s="3">
        <v>1.0660129973777248</v>
      </c>
      <c r="G1081" s="1" t="s">
        <v>430</v>
      </c>
      <c r="H1081" s="10">
        <f t="shared" si="97"/>
        <v>3.5457999999999998</v>
      </c>
      <c r="I1081" s="8">
        <f>VLOOKUP(B1081,'TRM2'!C:D,2,0)</f>
        <v>3658.22</v>
      </c>
      <c r="J1081" s="10">
        <f t="shared" si="98"/>
        <v>12971.316475999998</v>
      </c>
      <c r="K1081" t="e">
        <f>VLOOKUP(A1081,'Cacao Nacional'!B:D,3,0)</f>
        <v>#N/A</v>
      </c>
      <c r="L1081" s="22" t="str">
        <f t="shared" si="99"/>
        <v>Marzo</v>
      </c>
      <c r="M1081" s="22" t="str">
        <f t="shared" si="100"/>
        <v>2021</v>
      </c>
      <c r="N1081" s="22" t="str">
        <f t="shared" si="101"/>
        <v>Marzo de 2021</v>
      </c>
    </row>
    <row r="1082" spans="1:14" x14ac:dyDescent="0.3">
      <c r="A1082" s="1" t="s">
        <v>371</v>
      </c>
      <c r="B1082" s="1" t="str">
        <f t="shared" si="96"/>
        <v>Marzo 29 de 2021</v>
      </c>
      <c r="C1082" s="1" t="s">
        <v>5265</v>
      </c>
      <c r="D1082" s="2">
        <v>175.93</v>
      </c>
      <c r="E1082" s="1" t="s">
        <v>5266</v>
      </c>
      <c r="F1082" s="3">
        <v>-0.76710474364035497</v>
      </c>
      <c r="G1082" s="1" t="s">
        <v>430</v>
      </c>
      <c r="H1082" s="10">
        <f t="shared" si="97"/>
        <v>3.5186000000000002</v>
      </c>
      <c r="I1082" s="8">
        <f>VLOOKUP(B1082,'TRM2'!C:D,2,0)</f>
        <v>3665.41</v>
      </c>
      <c r="J1082" s="10">
        <f t="shared" si="98"/>
        <v>12897.111626</v>
      </c>
      <c r="K1082">
        <f>VLOOKUP(A1082,'Cacao Nacional'!B:D,3,0)</f>
        <v>7653.3</v>
      </c>
      <c r="L1082" s="22" t="str">
        <f t="shared" si="99"/>
        <v>Marzo</v>
      </c>
      <c r="M1082" s="22" t="str">
        <f t="shared" si="100"/>
        <v>2021</v>
      </c>
      <c r="N1082" s="22" t="str">
        <f t="shared" si="101"/>
        <v>Marzo de 2021</v>
      </c>
    </row>
    <row r="1083" spans="1:14" x14ac:dyDescent="0.3">
      <c r="A1083" s="1" t="s">
        <v>2171</v>
      </c>
      <c r="B1083" s="1" t="str">
        <f t="shared" si="96"/>
        <v>Marzo 30 de 2021</v>
      </c>
      <c r="C1083" s="1" t="s">
        <v>5265</v>
      </c>
      <c r="D1083" s="2">
        <v>171.63</v>
      </c>
      <c r="E1083" s="1" t="s">
        <v>5266</v>
      </c>
      <c r="F1083" s="3">
        <v>-2.4441539248564834</v>
      </c>
      <c r="G1083" s="1" t="s">
        <v>430</v>
      </c>
      <c r="H1083" s="10">
        <f t="shared" si="97"/>
        <v>3.4325999999999999</v>
      </c>
      <c r="I1083" s="8">
        <f>VLOOKUP(B1083,'TRM2'!C:D,2,0)</f>
        <v>3705.85</v>
      </c>
      <c r="J1083" s="10">
        <f t="shared" si="98"/>
        <v>12720.700709999999</v>
      </c>
      <c r="K1083" t="e">
        <f>VLOOKUP(A1083,'Cacao Nacional'!B:D,3,0)</f>
        <v>#N/A</v>
      </c>
      <c r="L1083" s="22" t="str">
        <f t="shared" si="99"/>
        <v>Marzo</v>
      </c>
      <c r="M1083" s="22" t="str">
        <f t="shared" si="100"/>
        <v>2021</v>
      </c>
      <c r="N1083" s="22" t="str">
        <f t="shared" si="101"/>
        <v>Marzo de 2021</v>
      </c>
    </row>
    <row r="1084" spans="1:14" x14ac:dyDescent="0.3">
      <c r="A1084" s="1" t="s">
        <v>2172</v>
      </c>
      <c r="B1084" s="1" t="str">
        <f t="shared" si="96"/>
        <v>Marzo 31 de 2021</v>
      </c>
      <c r="C1084" s="1" t="s">
        <v>5265</v>
      </c>
      <c r="D1084" s="2">
        <v>172.49</v>
      </c>
      <c r="E1084" s="1" t="s">
        <v>5266</v>
      </c>
      <c r="F1084" s="3">
        <v>0.50107790013401721</v>
      </c>
      <c r="G1084" s="1" t="s">
        <v>430</v>
      </c>
      <c r="H1084" s="10">
        <f t="shared" si="97"/>
        <v>3.4498000000000002</v>
      </c>
      <c r="I1084" s="8">
        <f>VLOOKUP(B1084,'TRM2'!C:D,2,0)</f>
        <v>3736.91</v>
      </c>
      <c r="J1084" s="10">
        <f t="shared" si="98"/>
        <v>12891.592118</v>
      </c>
      <c r="K1084" t="e">
        <f>VLOOKUP(A1084,'Cacao Nacional'!B:D,3,0)</f>
        <v>#N/A</v>
      </c>
      <c r="L1084" s="22" t="str">
        <f t="shared" si="99"/>
        <v>Marzo</v>
      </c>
      <c r="M1084" s="22" t="str">
        <f t="shared" si="100"/>
        <v>2021</v>
      </c>
      <c r="N1084" s="22" t="str">
        <f t="shared" si="101"/>
        <v>Marzo de 2021</v>
      </c>
    </row>
    <row r="1085" spans="1:14" x14ac:dyDescent="0.3">
      <c r="A1085" s="1" t="s">
        <v>2173</v>
      </c>
      <c r="B1085" s="1" t="str">
        <f t="shared" si="96"/>
        <v>Abril 1 de 2021</v>
      </c>
      <c r="C1085" s="1" t="s">
        <v>5265</v>
      </c>
      <c r="D1085" s="2">
        <v>170.64</v>
      </c>
      <c r="E1085" s="1" t="s">
        <v>5266</v>
      </c>
      <c r="F1085" s="3">
        <v>-1.0725259435329715</v>
      </c>
      <c r="G1085" s="1" t="s">
        <v>430</v>
      </c>
      <c r="H1085" s="10">
        <f t="shared" si="97"/>
        <v>3.4127999999999998</v>
      </c>
      <c r="I1085" s="8">
        <f>VLOOKUP(B1085,'TRM2'!C:D,2,0)</f>
        <v>3678.62</v>
      </c>
      <c r="J1085" s="10">
        <f t="shared" si="98"/>
        <v>12554.394335999999</v>
      </c>
      <c r="K1085" t="e">
        <f>VLOOKUP(A1085,'Cacao Nacional'!B:D,3,0)</f>
        <v>#N/A</v>
      </c>
      <c r="L1085" s="22" t="str">
        <f t="shared" si="99"/>
        <v>Abril</v>
      </c>
      <c r="M1085" s="22" t="str">
        <f t="shared" si="100"/>
        <v>2021</v>
      </c>
      <c r="N1085" s="22" t="str">
        <f t="shared" si="101"/>
        <v>Abril de 2021</v>
      </c>
    </row>
    <row r="1086" spans="1:14" x14ac:dyDescent="0.3">
      <c r="A1086" s="1" t="s">
        <v>5277</v>
      </c>
      <c r="B1086" s="1" t="str">
        <f t="shared" si="96"/>
        <v>Abril 2 de 2021</v>
      </c>
      <c r="C1086" s="1" t="s">
        <v>5265</v>
      </c>
      <c r="D1086" s="2">
        <v>170.09</v>
      </c>
      <c r="E1086" s="1" t="s">
        <v>5266</v>
      </c>
      <c r="F1086" s="3">
        <v>-0.32231598687293894</v>
      </c>
      <c r="G1086" s="1" t="s">
        <v>430</v>
      </c>
      <c r="H1086" s="10">
        <f t="shared" si="97"/>
        <v>3.4018000000000002</v>
      </c>
      <c r="I1086" s="8">
        <f>VLOOKUP(B1086,'TRM2'!C:D,2,0)</f>
        <v>3678.62</v>
      </c>
      <c r="J1086" s="10">
        <f t="shared" si="98"/>
        <v>12513.929516</v>
      </c>
      <c r="K1086" t="e">
        <f>VLOOKUP(A1086,'Cacao Nacional'!B:D,3,0)</f>
        <v>#N/A</v>
      </c>
      <c r="L1086" s="22" t="str">
        <f t="shared" si="99"/>
        <v>Abril</v>
      </c>
      <c r="M1086" s="22" t="str">
        <f t="shared" si="100"/>
        <v>2021</v>
      </c>
      <c r="N1086" s="22" t="str">
        <f t="shared" si="101"/>
        <v>Abril de 2021</v>
      </c>
    </row>
    <row r="1087" spans="1:14" x14ac:dyDescent="0.3">
      <c r="A1087" s="1" t="s">
        <v>372</v>
      </c>
      <c r="B1087" s="1" t="str">
        <f t="shared" si="96"/>
        <v>Abril 5 de 2021</v>
      </c>
      <c r="C1087" s="1" t="s">
        <v>5265</v>
      </c>
      <c r="D1087" s="2">
        <v>171.03</v>
      </c>
      <c r="E1087" s="1" t="s">
        <v>5266</v>
      </c>
      <c r="F1087" s="3">
        <v>0.55264859780116282</v>
      </c>
      <c r="G1087" s="1" t="s">
        <v>430</v>
      </c>
      <c r="H1087" s="10">
        <f t="shared" si="97"/>
        <v>3.4205999999999999</v>
      </c>
      <c r="I1087" s="8">
        <f>VLOOKUP(B1087,'TRM2'!C:D,2,0)</f>
        <v>3678.62</v>
      </c>
      <c r="J1087" s="10">
        <f t="shared" si="98"/>
        <v>12583.087571999999</v>
      </c>
      <c r="K1087">
        <f>VLOOKUP(A1087,'Cacao Nacional'!B:D,3,0)</f>
        <v>7527.7</v>
      </c>
      <c r="L1087" s="22" t="str">
        <f t="shared" si="99"/>
        <v>Abril</v>
      </c>
      <c r="M1087" s="22" t="str">
        <f t="shared" si="100"/>
        <v>2021</v>
      </c>
      <c r="N1087" s="22" t="str">
        <f t="shared" si="101"/>
        <v>Abril de 2021</v>
      </c>
    </row>
    <row r="1088" spans="1:14" x14ac:dyDescent="0.3">
      <c r="A1088" s="1" t="s">
        <v>2174</v>
      </c>
      <c r="B1088" s="1" t="str">
        <f t="shared" si="96"/>
        <v>Abril 6 de 2021</v>
      </c>
      <c r="C1088" s="1" t="s">
        <v>5265</v>
      </c>
      <c r="D1088" s="2">
        <v>176.27</v>
      </c>
      <c r="E1088" s="1" t="s">
        <v>5266</v>
      </c>
      <c r="F1088" s="3">
        <v>3.0637899783663736</v>
      </c>
      <c r="G1088" s="1" t="s">
        <v>430</v>
      </c>
      <c r="H1088" s="10">
        <f t="shared" si="97"/>
        <v>3.5254000000000003</v>
      </c>
      <c r="I1088" s="8">
        <f>VLOOKUP(B1088,'TRM2'!C:D,2,0)</f>
        <v>3645.79</v>
      </c>
      <c r="J1088" s="10">
        <f t="shared" si="98"/>
        <v>12852.868066000001</v>
      </c>
      <c r="K1088" t="e">
        <f>VLOOKUP(A1088,'Cacao Nacional'!B:D,3,0)</f>
        <v>#N/A</v>
      </c>
      <c r="L1088" s="22" t="str">
        <f t="shared" si="99"/>
        <v>Abril</v>
      </c>
      <c r="M1088" s="22" t="str">
        <f t="shared" si="100"/>
        <v>2021</v>
      </c>
      <c r="N1088" s="22" t="str">
        <f t="shared" si="101"/>
        <v>Abril de 2021</v>
      </c>
    </row>
    <row r="1089" spans="1:14" x14ac:dyDescent="0.3">
      <c r="A1089" s="1" t="s">
        <v>2175</v>
      </c>
      <c r="B1089" s="1" t="str">
        <f t="shared" si="96"/>
        <v>Abril 7 de 2021</v>
      </c>
      <c r="C1089" s="1" t="s">
        <v>5265</v>
      </c>
      <c r="D1089" s="2">
        <v>175.58</v>
      </c>
      <c r="E1089" s="1" t="s">
        <v>5266</v>
      </c>
      <c r="F1089" s="3">
        <v>-0.39144494241788036</v>
      </c>
      <c r="G1089" s="1" t="s">
        <v>430</v>
      </c>
      <c r="H1089" s="10">
        <f t="shared" si="97"/>
        <v>3.5116000000000001</v>
      </c>
      <c r="I1089" s="8">
        <f>VLOOKUP(B1089,'TRM2'!C:D,2,0)</f>
        <v>3645.14</v>
      </c>
      <c r="J1089" s="10">
        <f t="shared" si="98"/>
        <v>12800.273623999999</v>
      </c>
      <c r="K1089" t="e">
        <f>VLOOKUP(A1089,'Cacao Nacional'!B:D,3,0)</f>
        <v>#N/A</v>
      </c>
      <c r="L1089" s="22" t="str">
        <f t="shared" si="99"/>
        <v>Abril</v>
      </c>
      <c r="M1089" s="22" t="str">
        <f t="shared" si="100"/>
        <v>2021</v>
      </c>
      <c r="N1089" s="22" t="str">
        <f t="shared" si="101"/>
        <v>Abril de 2021</v>
      </c>
    </row>
    <row r="1090" spans="1:14" x14ac:dyDescent="0.3">
      <c r="A1090" s="1" t="s">
        <v>2176</v>
      </c>
      <c r="B1090" s="1" t="str">
        <f t="shared" si="96"/>
        <v>Abril 8 de 2021</v>
      </c>
      <c r="C1090" s="1" t="s">
        <v>5265</v>
      </c>
      <c r="D1090" s="2">
        <v>177.19</v>
      </c>
      <c r="E1090" s="1" t="s">
        <v>5266</v>
      </c>
      <c r="F1090" s="3">
        <v>0.91696092949082197</v>
      </c>
      <c r="G1090" s="1" t="s">
        <v>430</v>
      </c>
      <c r="H1090" s="10">
        <f t="shared" si="97"/>
        <v>3.5438000000000001</v>
      </c>
      <c r="I1090" s="8">
        <f>VLOOKUP(B1090,'TRM2'!C:D,2,0)</f>
        <v>3639.62</v>
      </c>
      <c r="J1090" s="10">
        <f t="shared" si="98"/>
        <v>12898.085356</v>
      </c>
      <c r="K1090" t="e">
        <f>VLOOKUP(A1090,'Cacao Nacional'!B:D,3,0)</f>
        <v>#N/A</v>
      </c>
      <c r="L1090" s="22" t="str">
        <f t="shared" si="99"/>
        <v>Abril</v>
      </c>
      <c r="M1090" s="22" t="str">
        <f t="shared" si="100"/>
        <v>2021</v>
      </c>
      <c r="N1090" s="22" t="str">
        <f t="shared" si="101"/>
        <v>Abril de 2021</v>
      </c>
    </row>
    <row r="1091" spans="1:14" x14ac:dyDescent="0.3">
      <c r="A1091" s="1" t="s">
        <v>2177</v>
      </c>
      <c r="B1091" s="1" t="str">
        <f t="shared" ref="B1091:B1154" si="102">MID(A1091,FIND(",",A1091,1)+2,LEN(A1091)-FIND(",",A1091,1))</f>
        <v>Abril 9 de 2021</v>
      </c>
      <c r="C1091" s="1" t="s">
        <v>5265</v>
      </c>
      <c r="D1091" s="2">
        <v>176.75</v>
      </c>
      <c r="E1091" s="1" t="s">
        <v>5266</v>
      </c>
      <c r="F1091" s="3">
        <v>-0.24832101134375401</v>
      </c>
      <c r="G1091" s="1" t="s">
        <v>430</v>
      </c>
      <c r="H1091" s="10">
        <f t="shared" ref="H1091:H1154" si="103">D1091*2/100</f>
        <v>3.5350000000000001</v>
      </c>
      <c r="I1091" s="8">
        <f>VLOOKUP(B1091,'TRM2'!C:D,2,0)</f>
        <v>3634.27</v>
      </c>
      <c r="J1091" s="10">
        <f t="shared" ref="J1091:J1154" si="104">H1091*I1091</f>
        <v>12847.14445</v>
      </c>
      <c r="K1091" t="e">
        <f>VLOOKUP(A1091,'Cacao Nacional'!B:D,3,0)</f>
        <v>#N/A</v>
      </c>
      <c r="L1091" s="22" t="str">
        <f t="shared" ref="L1091:L1154" si="105">MID(A1091,FIND(" ",A1091,1)+1,FIND(" ",A1091,FIND(" ",A1091,1)+1)-FIND(" ",A1091,1)-1)</f>
        <v>Abril</v>
      </c>
      <c r="M1091" s="22" t="str">
        <f t="shared" ref="M1091:M1154" si="106">RIGHT(A1091,4)</f>
        <v>2021</v>
      </c>
      <c r="N1091" s="22" t="str">
        <f t="shared" ref="N1091:N1154" si="107">_xlfn.CONCAT(L1091," de ",M1091)</f>
        <v>Abril de 2021</v>
      </c>
    </row>
    <row r="1092" spans="1:14" x14ac:dyDescent="0.3">
      <c r="A1092" s="1" t="s">
        <v>373</v>
      </c>
      <c r="B1092" s="1" t="str">
        <f t="shared" si="102"/>
        <v>Abril 12 de 2021</v>
      </c>
      <c r="C1092" s="1" t="s">
        <v>5265</v>
      </c>
      <c r="D1092" s="2">
        <v>177.45</v>
      </c>
      <c r="E1092" s="1" t="s">
        <v>5266</v>
      </c>
      <c r="F1092" s="3">
        <v>0.39603960396038962</v>
      </c>
      <c r="G1092" s="1" t="s">
        <v>430</v>
      </c>
      <c r="H1092" s="10">
        <f t="shared" si="103"/>
        <v>3.5489999999999999</v>
      </c>
      <c r="I1092" s="8">
        <f>VLOOKUP(B1092,'TRM2'!C:D,2,0)</f>
        <v>3650.23</v>
      </c>
      <c r="J1092" s="10">
        <f t="shared" si="104"/>
        <v>12954.66627</v>
      </c>
      <c r="K1092">
        <f>VLOOKUP(A1092,'Cacao Nacional'!B:D,3,0)</f>
        <v>7437</v>
      </c>
      <c r="L1092" s="22" t="str">
        <f t="shared" si="105"/>
        <v>Abril</v>
      </c>
      <c r="M1092" s="22" t="str">
        <f t="shared" si="106"/>
        <v>2021</v>
      </c>
      <c r="N1092" s="22" t="str">
        <f t="shared" si="107"/>
        <v>Abril de 2021</v>
      </c>
    </row>
    <row r="1093" spans="1:14" x14ac:dyDescent="0.3">
      <c r="A1093" s="1" t="s">
        <v>2178</v>
      </c>
      <c r="B1093" s="1" t="str">
        <f t="shared" si="102"/>
        <v>Abril 13 de 2021</v>
      </c>
      <c r="C1093" s="1" t="s">
        <v>5265</v>
      </c>
      <c r="D1093" s="2">
        <v>180.56</v>
      </c>
      <c r="E1093" s="1" t="s">
        <v>5266</v>
      </c>
      <c r="F1093" s="3">
        <v>1.7526063679909911</v>
      </c>
      <c r="G1093" s="1" t="s">
        <v>430</v>
      </c>
      <c r="H1093" s="10">
        <f t="shared" si="103"/>
        <v>3.6112000000000002</v>
      </c>
      <c r="I1093" s="8">
        <f>VLOOKUP(B1093,'TRM2'!C:D,2,0)</f>
        <v>3653.57</v>
      </c>
      <c r="J1093" s="10">
        <f t="shared" si="104"/>
        <v>13193.771984000001</v>
      </c>
      <c r="K1093" t="e">
        <f>VLOOKUP(A1093,'Cacao Nacional'!B:D,3,0)</f>
        <v>#N/A</v>
      </c>
      <c r="L1093" s="22" t="str">
        <f t="shared" si="105"/>
        <v>Abril</v>
      </c>
      <c r="M1093" s="22" t="str">
        <f t="shared" si="106"/>
        <v>2021</v>
      </c>
      <c r="N1093" s="22" t="str">
        <f t="shared" si="107"/>
        <v>Abril de 2021</v>
      </c>
    </row>
    <row r="1094" spans="1:14" x14ac:dyDescent="0.3">
      <c r="A1094" s="1" t="s">
        <v>2179</v>
      </c>
      <c r="B1094" s="1" t="str">
        <f t="shared" si="102"/>
        <v>Abril 14 de 2021</v>
      </c>
      <c r="C1094" s="1" t="s">
        <v>5265</v>
      </c>
      <c r="D1094" s="2">
        <v>182.52</v>
      </c>
      <c r="E1094" s="1" t="s">
        <v>5266</v>
      </c>
      <c r="F1094" s="3">
        <v>1.0855117412494504</v>
      </c>
      <c r="G1094" s="1" t="s">
        <v>430</v>
      </c>
      <c r="H1094" s="10">
        <f t="shared" si="103"/>
        <v>3.6504000000000003</v>
      </c>
      <c r="I1094" s="8">
        <f>VLOOKUP(B1094,'TRM2'!C:D,2,0)</f>
        <v>3666.17</v>
      </c>
      <c r="J1094" s="10">
        <f t="shared" si="104"/>
        <v>13382.986968000001</v>
      </c>
      <c r="K1094" t="e">
        <f>VLOOKUP(A1094,'Cacao Nacional'!B:D,3,0)</f>
        <v>#N/A</v>
      </c>
      <c r="L1094" s="22" t="str">
        <f t="shared" si="105"/>
        <v>Abril</v>
      </c>
      <c r="M1094" s="22" t="str">
        <f t="shared" si="106"/>
        <v>2021</v>
      </c>
      <c r="N1094" s="22" t="str">
        <f t="shared" si="107"/>
        <v>Abril de 2021</v>
      </c>
    </row>
    <row r="1095" spans="1:14" x14ac:dyDescent="0.3">
      <c r="A1095" s="1" t="s">
        <v>2180</v>
      </c>
      <c r="B1095" s="1" t="str">
        <f t="shared" si="102"/>
        <v>Abril 15 de 2021</v>
      </c>
      <c r="C1095" s="1" t="s">
        <v>5265</v>
      </c>
      <c r="D1095" s="2">
        <v>183.3</v>
      </c>
      <c r="E1095" s="1" t="s">
        <v>5266</v>
      </c>
      <c r="F1095" s="3">
        <v>0.42735042735042794</v>
      </c>
      <c r="G1095" s="1" t="s">
        <v>430</v>
      </c>
      <c r="H1095" s="10">
        <f t="shared" si="103"/>
        <v>3.6660000000000004</v>
      </c>
      <c r="I1095" s="8">
        <f>VLOOKUP(B1095,'TRM2'!C:D,2,0)</f>
        <v>3665.49</v>
      </c>
      <c r="J1095" s="10">
        <f t="shared" si="104"/>
        <v>13437.68634</v>
      </c>
      <c r="K1095" t="e">
        <f>VLOOKUP(A1095,'Cacao Nacional'!B:D,3,0)</f>
        <v>#N/A</v>
      </c>
      <c r="L1095" s="22" t="str">
        <f t="shared" si="105"/>
        <v>Abril</v>
      </c>
      <c r="M1095" s="22" t="str">
        <f t="shared" si="106"/>
        <v>2021</v>
      </c>
      <c r="N1095" s="22" t="str">
        <f t="shared" si="107"/>
        <v>Abril de 2021</v>
      </c>
    </row>
    <row r="1096" spans="1:14" x14ac:dyDescent="0.3">
      <c r="A1096" s="1" t="s">
        <v>2181</v>
      </c>
      <c r="B1096" s="1" t="str">
        <f t="shared" si="102"/>
        <v>Abril 16 de 2021</v>
      </c>
      <c r="C1096" s="1" t="s">
        <v>5265</v>
      </c>
      <c r="D1096" s="2">
        <v>179.87</v>
      </c>
      <c r="E1096" s="1" t="s">
        <v>5266</v>
      </c>
      <c r="F1096" s="3">
        <v>-1.8712493180578322</v>
      </c>
      <c r="G1096" s="1" t="s">
        <v>430</v>
      </c>
      <c r="H1096" s="10">
        <f t="shared" si="103"/>
        <v>3.5973999999999999</v>
      </c>
      <c r="I1096" s="8">
        <f>VLOOKUP(B1096,'TRM2'!C:D,2,0)</f>
        <v>3620.4</v>
      </c>
      <c r="J1096" s="10">
        <f t="shared" si="104"/>
        <v>13024.026959999999</v>
      </c>
      <c r="K1096" t="e">
        <f>VLOOKUP(A1096,'Cacao Nacional'!B:D,3,0)</f>
        <v>#N/A</v>
      </c>
      <c r="L1096" s="22" t="str">
        <f t="shared" si="105"/>
        <v>Abril</v>
      </c>
      <c r="M1096" s="22" t="str">
        <f t="shared" si="106"/>
        <v>2021</v>
      </c>
      <c r="N1096" s="22" t="str">
        <f t="shared" si="107"/>
        <v>Abril de 2021</v>
      </c>
    </row>
    <row r="1097" spans="1:14" x14ac:dyDescent="0.3">
      <c r="A1097" s="1" t="s">
        <v>374</v>
      </c>
      <c r="B1097" s="1" t="str">
        <f t="shared" si="102"/>
        <v>Abril 19 de 2021</v>
      </c>
      <c r="C1097" s="1" t="s">
        <v>5265</v>
      </c>
      <c r="D1097" s="2">
        <v>180.59</v>
      </c>
      <c r="E1097" s="1" t="s">
        <v>5266</v>
      </c>
      <c r="F1097" s="3">
        <v>0.40028909768165838</v>
      </c>
      <c r="G1097" s="1" t="s">
        <v>430</v>
      </c>
      <c r="H1097" s="10">
        <f t="shared" si="103"/>
        <v>3.6118000000000001</v>
      </c>
      <c r="I1097" s="8">
        <f>VLOOKUP(B1097,'TRM2'!C:D,2,0)</f>
        <v>3595.57</v>
      </c>
      <c r="J1097" s="10">
        <f t="shared" si="104"/>
        <v>12986.479726000001</v>
      </c>
      <c r="K1097">
        <f>VLOOKUP(A1097,'Cacao Nacional'!B:D,3,0)</f>
        <v>7456.3</v>
      </c>
      <c r="L1097" s="22" t="str">
        <f t="shared" si="105"/>
        <v>Abril</v>
      </c>
      <c r="M1097" s="22" t="str">
        <f t="shared" si="106"/>
        <v>2021</v>
      </c>
      <c r="N1097" s="22" t="str">
        <f t="shared" si="107"/>
        <v>Abril de 2021</v>
      </c>
    </row>
    <row r="1098" spans="1:14" x14ac:dyDescent="0.3">
      <c r="A1098" s="1" t="s">
        <v>2182</v>
      </c>
      <c r="B1098" s="1" t="str">
        <f t="shared" si="102"/>
        <v>Abril 20 de 2021</v>
      </c>
      <c r="C1098" s="1" t="s">
        <v>5265</v>
      </c>
      <c r="D1098" s="2">
        <v>183.08</v>
      </c>
      <c r="E1098" s="1" t="s">
        <v>5266</v>
      </c>
      <c r="F1098" s="3">
        <v>1.3788138878121763</v>
      </c>
      <c r="G1098" s="1" t="s">
        <v>430</v>
      </c>
      <c r="H1098" s="10">
        <f t="shared" si="103"/>
        <v>3.6616000000000004</v>
      </c>
      <c r="I1098" s="8">
        <f>VLOOKUP(B1098,'TRM2'!C:D,2,0)</f>
        <v>3606.42</v>
      </c>
      <c r="J1098" s="10">
        <f t="shared" si="104"/>
        <v>13205.267472000001</v>
      </c>
      <c r="K1098" t="e">
        <f>VLOOKUP(A1098,'Cacao Nacional'!B:D,3,0)</f>
        <v>#N/A</v>
      </c>
      <c r="L1098" s="22" t="str">
        <f t="shared" si="105"/>
        <v>Abril</v>
      </c>
      <c r="M1098" s="22" t="str">
        <f t="shared" si="106"/>
        <v>2021</v>
      </c>
      <c r="N1098" s="22" t="str">
        <f t="shared" si="107"/>
        <v>Abril de 2021</v>
      </c>
    </row>
    <row r="1099" spans="1:14" x14ac:dyDescent="0.3">
      <c r="A1099" s="1" t="s">
        <v>2183</v>
      </c>
      <c r="B1099" s="1" t="str">
        <f t="shared" si="102"/>
        <v>Abril 21 de 2021</v>
      </c>
      <c r="C1099" s="1" t="s">
        <v>5265</v>
      </c>
      <c r="D1099" s="2">
        <v>183.46</v>
      </c>
      <c r="E1099" s="1" t="s">
        <v>5266</v>
      </c>
      <c r="F1099" s="3">
        <v>0.20755953681450481</v>
      </c>
      <c r="G1099" s="1" t="s">
        <v>430</v>
      </c>
      <c r="H1099" s="10">
        <f t="shared" si="103"/>
        <v>3.6692</v>
      </c>
      <c r="I1099" s="8">
        <f>VLOOKUP(B1099,'TRM2'!C:D,2,0)</f>
        <v>3636.26</v>
      </c>
      <c r="J1099" s="10">
        <f t="shared" si="104"/>
        <v>13342.165192</v>
      </c>
      <c r="K1099" t="e">
        <f>VLOOKUP(A1099,'Cacao Nacional'!B:D,3,0)</f>
        <v>#N/A</v>
      </c>
      <c r="L1099" s="22" t="str">
        <f t="shared" si="105"/>
        <v>Abril</v>
      </c>
      <c r="M1099" s="22" t="str">
        <f t="shared" si="106"/>
        <v>2021</v>
      </c>
      <c r="N1099" s="22" t="str">
        <f t="shared" si="107"/>
        <v>Abril de 2021</v>
      </c>
    </row>
    <row r="1100" spans="1:14" x14ac:dyDescent="0.3">
      <c r="A1100" s="1" t="s">
        <v>2184</v>
      </c>
      <c r="B1100" s="1" t="str">
        <f t="shared" si="102"/>
        <v>Abril 22 de 2021</v>
      </c>
      <c r="C1100" s="1" t="s">
        <v>5265</v>
      </c>
      <c r="D1100" s="2">
        <v>185.3</v>
      </c>
      <c r="E1100" s="1" t="s">
        <v>5266</v>
      </c>
      <c r="F1100" s="3">
        <v>1.0029434209091919</v>
      </c>
      <c r="G1100" s="1" t="s">
        <v>430</v>
      </c>
      <c r="H1100" s="10">
        <f t="shared" si="103"/>
        <v>3.7060000000000004</v>
      </c>
      <c r="I1100" s="8">
        <f>VLOOKUP(B1100,'TRM2'!C:D,2,0)</f>
        <v>3639.12</v>
      </c>
      <c r="J1100" s="10">
        <f t="shared" si="104"/>
        <v>13486.578720000001</v>
      </c>
      <c r="K1100" t="e">
        <f>VLOOKUP(A1100,'Cacao Nacional'!B:D,3,0)</f>
        <v>#N/A</v>
      </c>
      <c r="L1100" s="22" t="str">
        <f t="shared" si="105"/>
        <v>Abril</v>
      </c>
      <c r="M1100" s="22" t="str">
        <f t="shared" si="106"/>
        <v>2021</v>
      </c>
      <c r="N1100" s="22" t="str">
        <f t="shared" si="107"/>
        <v>Abril de 2021</v>
      </c>
    </row>
    <row r="1101" spans="1:14" x14ac:dyDescent="0.3">
      <c r="A1101" s="1" t="s">
        <v>2185</v>
      </c>
      <c r="B1101" s="1" t="str">
        <f t="shared" si="102"/>
        <v>Abril 23 de 2021</v>
      </c>
      <c r="C1101" s="1" t="s">
        <v>5265</v>
      </c>
      <c r="D1101" s="2">
        <v>186.98</v>
      </c>
      <c r="E1101" s="1" t="s">
        <v>5266</v>
      </c>
      <c r="F1101" s="3">
        <v>0.90663788451159111</v>
      </c>
      <c r="G1101" s="1" t="s">
        <v>430</v>
      </c>
      <c r="H1101" s="10">
        <f t="shared" si="103"/>
        <v>3.7395999999999998</v>
      </c>
      <c r="I1101" s="8">
        <f>VLOOKUP(B1101,'TRM2'!C:D,2,0)</f>
        <v>3630.81</v>
      </c>
      <c r="J1101" s="10">
        <f t="shared" si="104"/>
        <v>13577.777075999998</v>
      </c>
      <c r="K1101" t="e">
        <f>VLOOKUP(A1101,'Cacao Nacional'!B:D,3,0)</f>
        <v>#N/A</v>
      </c>
      <c r="L1101" s="22" t="str">
        <f t="shared" si="105"/>
        <v>Abril</v>
      </c>
      <c r="M1101" s="22" t="str">
        <f t="shared" si="106"/>
        <v>2021</v>
      </c>
      <c r="N1101" s="22" t="str">
        <f t="shared" si="107"/>
        <v>Abril de 2021</v>
      </c>
    </row>
    <row r="1102" spans="1:14" x14ac:dyDescent="0.3">
      <c r="A1102" s="1" t="s">
        <v>375</v>
      </c>
      <c r="B1102" s="1" t="str">
        <f t="shared" si="102"/>
        <v>Abril 26 de 2021</v>
      </c>
      <c r="C1102" s="1" t="s">
        <v>5265</v>
      </c>
      <c r="D1102" s="2">
        <v>190.5</v>
      </c>
      <c r="E1102" s="1" t="s">
        <v>5266</v>
      </c>
      <c r="F1102" s="3">
        <v>1.8825542838806344</v>
      </c>
      <c r="G1102" s="1" t="s">
        <v>430</v>
      </c>
      <c r="H1102" s="10">
        <f t="shared" si="103"/>
        <v>3.81</v>
      </c>
      <c r="I1102" s="8">
        <f>VLOOKUP(B1102,'TRM2'!C:D,2,0)</f>
        <v>3640.07</v>
      </c>
      <c r="J1102" s="10">
        <f t="shared" si="104"/>
        <v>13868.666700000002</v>
      </c>
      <c r="K1102">
        <f>VLOOKUP(A1102,'Cacao Nacional'!B:D,3,0)</f>
        <v>7447.7</v>
      </c>
      <c r="L1102" s="22" t="str">
        <f t="shared" si="105"/>
        <v>Abril</v>
      </c>
      <c r="M1102" s="22" t="str">
        <f t="shared" si="106"/>
        <v>2021</v>
      </c>
      <c r="N1102" s="22" t="str">
        <f t="shared" si="107"/>
        <v>Abril de 2021</v>
      </c>
    </row>
    <row r="1103" spans="1:14" x14ac:dyDescent="0.3">
      <c r="A1103" s="1" t="s">
        <v>2186</v>
      </c>
      <c r="B1103" s="1" t="str">
        <f t="shared" si="102"/>
        <v>Abril 27 de 2021</v>
      </c>
      <c r="C1103" s="1" t="s">
        <v>5265</v>
      </c>
      <c r="D1103" s="2">
        <v>193.73</v>
      </c>
      <c r="E1103" s="1" t="s">
        <v>5266</v>
      </c>
      <c r="F1103" s="3">
        <v>1.6955380577427768</v>
      </c>
      <c r="G1103" s="1" t="s">
        <v>430</v>
      </c>
      <c r="H1103" s="10">
        <f t="shared" si="103"/>
        <v>3.8745999999999996</v>
      </c>
      <c r="I1103" s="8">
        <f>VLOOKUP(B1103,'TRM2'!C:D,2,0)</f>
        <v>3659.62</v>
      </c>
      <c r="J1103" s="10">
        <f t="shared" si="104"/>
        <v>14179.563651999999</v>
      </c>
      <c r="K1103" t="e">
        <f>VLOOKUP(A1103,'Cacao Nacional'!B:D,3,0)</f>
        <v>#N/A</v>
      </c>
      <c r="L1103" s="22" t="str">
        <f t="shared" si="105"/>
        <v>Abril</v>
      </c>
      <c r="M1103" s="22" t="str">
        <f t="shared" si="106"/>
        <v>2021</v>
      </c>
      <c r="N1103" s="22" t="str">
        <f t="shared" si="107"/>
        <v>Abril de 2021</v>
      </c>
    </row>
    <row r="1104" spans="1:14" x14ac:dyDescent="0.3">
      <c r="A1104" s="1" t="s">
        <v>2187</v>
      </c>
      <c r="B1104" s="1" t="str">
        <f t="shared" si="102"/>
        <v>Abril 28 de 2021</v>
      </c>
      <c r="C1104" s="1" t="s">
        <v>5265</v>
      </c>
      <c r="D1104" s="2">
        <v>193.21</v>
      </c>
      <c r="E1104" s="1" t="s">
        <v>5266</v>
      </c>
      <c r="F1104" s="3">
        <v>-0.26841480410880186</v>
      </c>
      <c r="G1104" s="1" t="s">
        <v>430</v>
      </c>
      <c r="H1104" s="10">
        <f t="shared" si="103"/>
        <v>3.8642000000000003</v>
      </c>
      <c r="I1104" s="8">
        <f>VLOOKUP(B1104,'TRM2'!C:D,2,0)</f>
        <v>3717.46</v>
      </c>
      <c r="J1104" s="10">
        <f t="shared" si="104"/>
        <v>14365.008932000001</v>
      </c>
      <c r="K1104" t="e">
        <f>VLOOKUP(A1104,'Cacao Nacional'!B:D,3,0)</f>
        <v>#N/A</v>
      </c>
      <c r="L1104" s="22" t="str">
        <f t="shared" si="105"/>
        <v>Abril</v>
      </c>
      <c r="M1104" s="22" t="str">
        <f t="shared" si="106"/>
        <v>2021</v>
      </c>
      <c r="N1104" s="22" t="str">
        <f t="shared" si="107"/>
        <v>Abril de 2021</v>
      </c>
    </row>
    <row r="1105" spans="1:14" x14ac:dyDescent="0.3">
      <c r="A1105" s="1" t="s">
        <v>2188</v>
      </c>
      <c r="B1105" s="1" t="str">
        <f t="shared" si="102"/>
        <v>Abril 29 de 2021</v>
      </c>
      <c r="C1105" s="1" t="s">
        <v>5265</v>
      </c>
      <c r="D1105" s="2">
        <v>190.33</v>
      </c>
      <c r="E1105" s="1" t="s">
        <v>5266</v>
      </c>
      <c r="F1105" s="3">
        <v>-1.4906060762900446</v>
      </c>
      <c r="G1105" s="1" t="s">
        <v>430</v>
      </c>
      <c r="H1105" s="10">
        <f t="shared" si="103"/>
        <v>3.8066000000000004</v>
      </c>
      <c r="I1105" s="8">
        <f>VLOOKUP(B1105,'TRM2'!C:D,2,0)</f>
        <v>3699.74</v>
      </c>
      <c r="J1105" s="10">
        <f t="shared" si="104"/>
        <v>14083.430284</v>
      </c>
      <c r="K1105" t="e">
        <f>VLOOKUP(A1105,'Cacao Nacional'!B:D,3,0)</f>
        <v>#N/A</v>
      </c>
      <c r="L1105" s="22" t="str">
        <f t="shared" si="105"/>
        <v>Abril</v>
      </c>
      <c r="M1105" s="22" t="str">
        <f t="shared" si="106"/>
        <v>2021</v>
      </c>
      <c r="N1105" s="22" t="str">
        <f t="shared" si="107"/>
        <v>Abril de 2021</v>
      </c>
    </row>
    <row r="1106" spans="1:14" x14ac:dyDescent="0.3">
      <c r="A1106" s="1" t="s">
        <v>2189</v>
      </c>
      <c r="B1106" s="1" t="str">
        <f t="shared" si="102"/>
        <v>Abril 30 de 2021</v>
      </c>
      <c r="C1106" s="1" t="s">
        <v>5265</v>
      </c>
      <c r="D1106" s="2">
        <v>188.96</v>
      </c>
      <c r="E1106" s="1" t="s">
        <v>5266</v>
      </c>
      <c r="F1106" s="3">
        <v>-0.71980244837913332</v>
      </c>
      <c r="G1106" s="1" t="s">
        <v>430</v>
      </c>
      <c r="H1106" s="10">
        <f t="shared" si="103"/>
        <v>3.7792000000000003</v>
      </c>
      <c r="I1106" s="8">
        <f>VLOOKUP(B1106,'TRM2'!C:D,2,0)</f>
        <v>3712.89</v>
      </c>
      <c r="J1106" s="10">
        <f t="shared" si="104"/>
        <v>14031.753888000001</v>
      </c>
      <c r="K1106" t="e">
        <f>VLOOKUP(A1106,'Cacao Nacional'!B:D,3,0)</f>
        <v>#N/A</v>
      </c>
      <c r="L1106" s="22" t="str">
        <f t="shared" si="105"/>
        <v>Abril</v>
      </c>
      <c r="M1106" s="22" t="str">
        <f t="shared" si="106"/>
        <v>2021</v>
      </c>
      <c r="N1106" s="22" t="str">
        <f t="shared" si="107"/>
        <v>Abril de 2021</v>
      </c>
    </row>
    <row r="1107" spans="1:14" x14ac:dyDescent="0.3">
      <c r="A1107" s="1" t="s">
        <v>376</v>
      </c>
      <c r="B1107" s="1" t="str">
        <f t="shared" si="102"/>
        <v>Mayo 3 de 2021</v>
      </c>
      <c r="C1107" s="1" t="s">
        <v>5265</v>
      </c>
      <c r="D1107" s="2">
        <v>187.53</v>
      </c>
      <c r="E1107" s="1" t="s">
        <v>5266</v>
      </c>
      <c r="F1107" s="3">
        <v>-0.75677392040643887</v>
      </c>
      <c r="G1107" s="1" t="s">
        <v>430</v>
      </c>
      <c r="H1107" s="10">
        <f t="shared" si="103"/>
        <v>3.7505999999999999</v>
      </c>
      <c r="I1107" s="8">
        <f>VLOOKUP(B1107,'TRM2'!C:D,2,0)</f>
        <v>3740.14</v>
      </c>
      <c r="J1107" s="10">
        <f t="shared" si="104"/>
        <v>14027.769084</v>
      </c>
      <c r="K1107">
        <f>VLOOKUP(A1107,'Cacao Nacional'!B:D,3,0)</f>
        <v>7531.3</v>
      </c>
      <c r="L1107" s="22" t="str">
        <f t="shared" si="105"/>
        <v>Mayo</v>
      </c>
      <c r="M1107" s="22" t="str">
        <f t="shared" si="106"/>
        <v>2021</v>
      </c>
      <c r="N1107" s="22" t="str">
        <f t="shared" si="107"/>
        <v>Mayo de 2021</v>
      </c>
    </row>
    <row r="1108" spans="1:14" x14ac:dyDescent="0.3">
      <c r="A1108" s="1" t="s">
        <v>2190</v>
      </c>
      <c r="B1108" s="1" t="str">
        <f t="shared" si="102"/>
        <v>Mayo 4 de 2021</v>
      </c>
      <c r="C1108" s="1" t="s">
        <v>5265</v>
      </c>
      <c r="D1108" s="2">
        <v>187.56</v>
      </c>
      <c r="E1108" s="1" t="s">
        <v>5266</v>
      </c>
      <c r="F1108" s="3">
        <v>1.5997440409535081E-2</v>
      </c>
      <c r="G1108" s="1" t="s">
        <v>430</v>
      </c>
      <c r="H1108" s="10">
        <f t="shared" si="103"/>
        <v>3.7511999999999999</v>
      </c>
      <c r="I1108" s="8">
        <f>VLOOKUP(B1108,'TRM2'!C:D,2,0)</f>
        <v>3816.65</v>
      </c>
      <c r="J1108" s="10">
        <f t="shared" si="104"/>
        <v>14317.01748</v>
      </c>
      <c r="K1108" t="e">
        <f>VLOOKUP(A1108,'Cacao Nacional'!B:D,3,0)</f>
        <v>#N/A</v>
      </c>
      <c r="L1108" s="22" t="str">
        <f t="shared" si="105"/>
        <v>Mayo</v>
      </c>
      <c r="M1108" s="22" t="str">
        <f t="shared" si="106"/>
        <v>2021</v>
      </c>
      <c r="N1108" s="22" t="str">
        <f t="shared" si="107"/>
        <v>Mayo de 2021</v>
      </c>
    </row>
    <row r="1109" spans="1:14" x14ac:dyDescent="0.3">
      <c r="A1109" s="1" t="s">
        <v>2191</v>
      </c>
      <c r="B1109" s="1" t="str">
        <f t="shared" si="102"/>
        <v>Mayo 5 de 2021</v>
      </c>
      <c r="C1109" s="1" t="s">
        <v>5265</v>
      </c>
      <c r="D1109" s="2">
        <v>197.43</v>
      </c>
      <c r="E1109" s="1" t="s">
        <v>5266</v>
      </c>
      <c r="F1109" s="3">
        <v>5.2623160588611668</v>
      </c>
      <c r="G1109" s="1" t="s">
        <v>430</v>
      </c>
      <c r="H1109" s="10">
        <f t="shared" si="103"/>
        <v>3.9486000000000003</v>
      </c>
      <c r="I1109" s="8">
        <f>VLOOKUP(B1109,'TRM2'!C:D,2,0)</f>
        <v>3831.35</v>
      </c>
      <c r="J1109" s="10">
        <f t="shared" si="104"/>
        <v>15128.468610000002</v>
      </c>
      <c r="K1109" t="e">
        <f>VLOOKUP(A1109,'Cacao Nacional'!B:D,3,0)</f>
        <v>#N/A</v>
      </c>
      <c r="L1109" s="22" t="str">
        <f t="shared" si="105"/>
        <v>Mayo</v>
      </c>
      <c r="M1109" s="22" t="str">
        <f t="shared" si="106"/>
        <v>2021</v>
      </c>
      <c r="N1109" s="22" t="str">
        <f t="shared" si="107"/>
        <v>Mayo de 2021</v>
      </c>
    </row>
    <row r="1110" spans="1:14" x14ac:dyDescent="0.3">
      <c r="A1110" s="1" t="s">
        <v>2192</v>
      </c>
      <c r="B1110" s="1" t="str">
        <f t="shared" si="102"/>
        <v>Mayo 6 de 2021</v>
      </c>
      <c r="C1110" s="1" t="s">
        <v>5265</v>
      </c>
      <c r="D1110" s="2">
        <v>202.85</v>
      </c>
      <c r="E1110" s="1" t="s">
        <v>5266</v>
      </c>
      <c r="F1110" s="3">
        <v>2.7452768069695521</v>
      </c>
      <c r="G1110" s="1" t="s">
        <v>430</v>
      </c>
      <c r="H1110" s="10">
        <f t="shared" si="103"/>
        <v>4.0569999999999995</v>
      </c>
      <c r="I1110" s="8">
        <f>VLOOKUP(B1110,'TRM2'!C:D,2,0)</f>
        <v>3846.28</v>
      </c>
      <c r="J1110" s="10">
        <f t="shared" si="104"/>
        <v>15604.357959999999</v>
      </c>
      <c r="K1110" t="e">
        <f>VLOOKUP(A1110,'Cacao Nacional'!B:D,3,0)</f>
        <v>#N/A</v>
      </c>
      <c r="L1110" s="22" t="str">
        <f t="shared" si="105"/>
        <v>Mayo</v>
      </c>
      <c r="M1110" s="22" t="str">
        <f t="shared" si="106"/>
        <v>2021</v>
      </c>
      <c r="N1110" s="22" t="str">
        <f t="shared" si="107"/>
        <v>Mayo de 2021</v>
      </c>
    </row>
    <row r="1111" spans="1:14" x14ac:dyDescent="0.3">
      <c r="A1111" s="1" t="s">
        <v>2193</v>
      </c>
      <c r="B1111" s="1" t="str">
        <f t="shared" si="102"/>
        <v>Mayo 7 de 2021</v>
      </c>
      <c r="C1111" s="1" t="s">
        <v>5265</v>
      </c>
      <c r="D1111" s="2">
        <v>199.5</v>
      </c>
      <c r="E1111" s="1" t="s">
        <v>5266</v>
      </c>
      <c r="F1111" s="3">
        <v>-1.6514666009366499</v>
      </c>
      <c r="G1111" s="1" t="s">
        <v>430</v>
      </c>
      <c r="H1111" s="10">
        <f t="shared" si="103"/>
        <v>3.99</v>
      </c>
      <c r="I1111" s="8">
        <f>VLOOKUP(B1111,'TRM2'!C:D,2,0)</f>
        <v>3800.33</v>
      </c>
      <c r="J1111" s="10">
        <f t="shared" si="104"/>
        <v>15163.316700000001</v>
      </c>
      <c r="K1111" t="e">
        <f>VLOOKUP(A1111,'Cacao Nacional'!B:D,3,0)</f>
        <v>#N/A</v>
      </c>
      <c r="L1111" s="22" t="str">
        <f t="shared" si="105"/>
        <v>Mayo</v>
      </c>
      <c r="M1111" s="22" t="str">
        <f t="shared" si="106"/>
        <v>2021</v>
      </c>
      <c r="N1111" s="22" t="str">
        <f t="shared" si="107"/>
        <v>Mayo de 2021</v>
      </c>
    </row>
    <row r="1112" spans="1:14" x14ac:dyDescent="0.3">
      <c r="A1112" s="1" t="s">
        <v>377</v>
      </c>
      <c r="B1112" s="1" t="str">
        <f t="shared" si="102"/>
        <v>Mayo 10 de 2021</v>
      </c>
      <c r="C1112" s="1" t="s">
        <v>5265</v>
      </c>
      <c r="D1112" s="2">
        <v>196.09</v>
      </c>
      <c r="E1112" s="1" t="s">
        <v>5266</v>
      </c>
      <c r="F1112" s="3">
        <v>-1.7092731829573917</v>
      </c>
      <c r="G1112" s="1" t="s">
        <v>430</v>
      </c>
      <c r="H1112" s="10">
        <f t="shared" si="103"/>
        <v>3.9218000000000002</v>
      </c>
      <c r="I1112" s="8">
        <f>VLOOKUP(B1112,'TRM2'!C:D,2,0)</f>
        <v>3765.33</v>
      </c>
      <c r="J1112" s="10">
        <f t="shared" si="104"/>
        <v>14766.871194000001</v>
      </c>
      <c r="K1112">
        <f>VLOOKUP(A1112,'Cacao Nacional'!B:D,3,0)</f>
        <v>7547.3</v>
      </c>
      <c r="L1112" s="22" t="str">
        <f t="shared" si="105"/>
        <v>Mayo</v>
      </c>
      <c r="M1112" s="22" t="str">
        <f t="shared" si="106"/>
        <v>2021</v>
      </c>
      <c r="N1112" s="22" t="str">
        <f t="shared" si="107"/>
        <v>Mayo de 2021</v>
      </c>
    </row>
    <row r="1113" spans="1:14" x14ac:dyDescent="0.3">
      <c r="A1113" s="1" t="s">
        <v>2194</v>
      </c>
      <c r="B1113" s="1" t="str">
        <f t="shared" si="102"/>
        <v>Mayo 11 de 2021</v>
      </c>
      <c r="C1113" s="1" t="s">
        <v>5265</v>
      </c>
      <c r="D1113" s="2">
        <v>196.54</v>
      </c>
      <c r="E1113" s="1" t="s">
        <v>5266</v>
      </c>
      <c r="F1113" s="3">
        <v>0.22948646029883657</v>
      </c>
      <c r="G1113" s="1" t="s">
        <v>430</v>
      </c>
      <c r="H1113" s="10">
        <f t="shared" si="103"/>
        <v>3.9307999999999996</v>
      </c>
      <c r="I1113" s="8">
        <f>VLOOKUP(B1113,'TRM2'!C:D,2,0)</f>
        <v>3714.94</v>
      </c>
      <c r="J1113" s="10">
        <f t="shared" si="104"/>
        <v>14602.686151999998</v>
      </c>
      <c r="K1113" t="e">
        <f>VLOOKUP(A1113,'Cacao Nacional'!B:D,3,0)</f>
        <v>#N/A</v>
      </c>
      <c r="L1113" s="22" t="str">
        <f t="shared" si="105"/>
        <v>Mayo</v>
      </c>
      <c r="M1113" s="22" t="str">
        <f t="shared" si="106"/>
        <v>2021</v>
      </c>
      <c r="N1113" s="22" t="str">
        <f t="shared" si="107"/>
        <v>Mayo de 2021</v>
      </c>
    </row>
    <row r="1114" spans="1:14" x14ac:dyDescent="0.3">
      <c r="A1114" s="1" t="s">
        <v>2195</v>
      </c>
      <c r="B1114" s="1" t="str">
        <f t="shared" si="102"/>
        <v>Mayo 12 de 2021</v>
      </c>
      <c r="C1114" s="1" t="s">
        <v>5265</v>
      </c>
      <c r="D1114" s="2">
        <v>194.51</v>
      </c>
      <c r="E1114" s="1" t="s">
        <v>5266</v>
      </c>
      <c r="F1114" s="3">
        <v>-1.0328686272514507</v>
      </c>
      <c r="G1114" s="1" t="s">
        <v>430</v>
      </c>
      <c r="H1114" s="10">
        <f t="shared" si="103"/>
        <v>3.8901999999999997</v>
      </c>
      <c r="I1114" s="8">
        <f>VLOOKUP(B1114,'TRM2'!C:D,2,0)</f>
        <v>3703.2</v>
      </c>
      <c r="J1114" s="10">
        <f t="shared" si="104"/>
        <v>14406.188639999998</v>
      </c>
      <c r="K1114" t="e">
        <f>VLOOKUP(A1114,'Cacao Nacional'!B:D,3,0)</f>
        <v>#N/A</v>
      </c>
      <c r="L1114" s="22" t="str">
        <f t="shared" si="105"/>
        <v>Mayo</v>
      </c>
      <c r="M1114" s="22" t="str">
        <f t="shared" si="106"/>
        <v>2021</v>
      </c>
      <c r="N1114" s="22" t="str">
        <f t="shared" si="107"/>
        <v>Mayo de 2021</v>
      </c>
    </row>
    <row r="1115" spans="1:14" x14ac:dyDescent="0.3">
      <c r="A1115" s="1" t="s">
        <v>2196</v>
      </c>
      <c r="B1115" s="1" t="str">
        <f t="shared" si="102"/>
        <v>Mayo 13 de 2021</v>
      </c>
      <c r="C1115" s="1" t="s">
        <v>5265</v>
      </c>
      <c r="D1115" s="2">
        <v>194.11</v>
      </c>
      <c r="E1115" s="1" t="s">
        <v>5266</v>
      </c>
      <c r="F1115" s="3">
        <v>-0.20564495398692986</v>
      </c>
      <c r="G1115" s="1" t="s">
        <v>430</v>
      </c>
      <c r="H1115" s="10">
        <f t="shared" si="103"/>
        <v>3.8822000000000001</v>
      </c>
      <c r="I1115" s="8">
        <f>VLOOKUP(B1115,'TRM2'!C:D,2,0)</f>
        <v>3734.09</v>
      </c>
      <c r="J1115" s="10">
        <f t="shared" si="104"/>
        <v>14496.484198</v>
      </c>
      <c r="K1115" t="e">
        <f>VLOOKUP(A1115,'Cacao Nacional'!B:D,3,0)</f>
        <v>#N/A</v>
      </c>
      <c r="L1115" s="22" t="str">
        <f t="shared" si="105"/>
        <v>Mayo</v>
      </c>
      <c r="M1115" s="22" t="str">
        <f t="shared" si="106"/>
        <v>2021</v>
      </c>
      <c r="N1115" s="22" t="str">
        <f t="shared" si="107"/>
        <v>Mayo de 2021</v>
      </c>
    </row>
    <row r="1116" spans="1:14" x14ac:dyDescent="0.3">
      <c r="A1116" s="1" t="s">
        <v>2197</v>
      </c>
      <c r="B1116" s="1" t="str">
        <f t="shared" si="102"/>
        <v>Mayo 14 de 2021</v>
      </c>
      <c r="C1116" s="1" t="s">
        <v>5265</v>
      </c>
      <c r="D1116" s="2">
        <v>193.1</v>
      </c>
      <c r="E1116" s="1" t="s">
        <v>5266</v>
      </c>
      <c r="F1116" s="3">
        <v>-0.52032352789656344</v>
      </c>
      <c r="G1116" s="1" t="s">
        <v>430</v>
      </c>
      <c r="H1116" s="10">
        <f t="shared" si="103"/>
        <v>3.8620000000000001</v>
      </c>
      <c r="I1116" s="8">
        <f>VLOOKUP(B1116,'TRM2'!C:D,2,0)</f>
        <v>3728.09</v>
      </c>
      <c r="J1116" s="10">
        <f t="shared" si="104"/>
        <v>14397.883580000002</v>
      </c>
      <c r="K1116" t="e">
        <f>VLOOKUP(A1116,'Cacao Nacional'!B:D,3,0)</f>
        <v>#N/A</v>
      </c>
      <c r="L1116" s="22" t="str">
        <f t="shared" si="105"/>
        <v>Mayo</v>
      </c>
      <c r="M1116" s="22" t="str">
        <f t="shared" si="106"/>
        <v>2021</v>
      </c>
      <c r="N1116" s="22" t="str">
        <f t="shared" si="107"/>
        <v>Mayo de 2021</v>
      </c>
    </row>
    <row r="1117" spans="1:14" x14ac:dyDescent="0.3">
      <c r="A1117" s="1" t="s">
        <v>378</v>
      </c>
      <c r="B1117" s="1" t="str">
        <f t="shared" si="102"/>
        <v>Mayo 17 de 2021</v>
      </c>
      <c r="C1117" s="1" t="s">
        <v>5265</v>
      </c>
      <c r="D1117" s="2">
        <v>193.48</v>
      </c>
      <c r="E1117" s="1" t="s">
        <v>5266</v>
      </c>
      <c r="F1117" s="3">
        <v>0.19678922837907584</v>
      </c>
      <c r="G1117" s="1" t="s">
        <v>430</v>
      </c>
      <c r="H1117" s="10">
        <f t="shared" si="103"/>
        <v>3.8695999999999997</v>
      </c>
      <c r="I1117" s="8">
        <f>VLOOKUP(B1117,'TRM2'!C:D,2,0)</f>
        <v>3682.84</v>
      </c>
      <c r="J1117" s="10">
        <f t="shared" si="104"/>
        <v>14251.117663999999</v>
      </c>
      <c r="K1117">
        <f>VLOOKUP(A1117,'Cacao Nacional'!B:D,3,0)</f>
        <v>7567.3</v>
      </c>
      <c r="L1117" s="22" t="str">
        <f t="shared" si="105"/>
        <v>Mayo</v>
      </c>
      <c r="M1117" s="22" t="str">
        <f t="shared" si="106"/>
        <v>2021</v>
      </c>
      <c r="N1117" s="22" t="str">
        <f t="shared" si="107"/>
        <v>Mayo de 2021</v>
      </c>
    </row>
    <row r="1118" spans="1:14" x14ac:dyDescent="0.3">
      <c r="A1118" s="1" t="s">
        <v>2198</v>
      </c>
      <c r="B1118" s="1" t="str">
        <f t="shared" si="102"/>
        <v>Mayo 18 de 2021</v>
      </c>
      <c r="C1118" s="1" t="s">
        <v>5265</v>
      </c>
      <c r="D1118" s="2">
        <v>200.54</v>
      </c>
      <c r="E1118" s="1" t="s">
        <v>5266</v>
      </c>
      <c r="F1118" s="3">
        <v>3.6489559644407707</v>
      </c>
      <c r="G1118" s="1" t="s">
        <v>430</v>
      </c>
      <c r="H1118" s="10">
        <f t="shared" si="103"/>
        <v>4.0107999999999997</v>
      </c>
      <c r="I1118" s="8">
        <f>VLOOKUP(B1118,'TRM2'!C:D,2,0)</f>
        <v>3682.84</v>
      </c>
      <c r="J1118" s="10">
        <f t="shared" si="104"/>
        <v>14771.134672</v>
      </c>
      <c r="K1118" t="e">
        <f>VLOOKUP(A1118,'Cacao Nacional'!B:D,3,0)</f>
        <v>#N/A</v>
      </c>
      <c r="L1118" s="22" t="str">
        <f t="shared" si="105"/>
        <v>Mayo</v>
      </c>
      <c r="M1118" s="22" t="str">
        <f t="shared" si="106"/>
        <v>2021</v>
      </c>
      <c r="N1118" s="22" t="str">
        <f t="shared" si="107"/>
        <v>Mayo de 2021</v>
      </c>
    </row>
    <row r="1119" spans="1:14" x14ac:dyDescent="0.3">
      <c r="A1119" s="1" t="s">
        <v>2199</v>
      </c>
      <c r="B1119" s="1" t="str">
        <f t="shared" si="102"/>
        <v>Mayo 19 de 2021</v>
      </c>
      <c r="C1119" s="1" t="s">
        <v>5265</v>
      </c>
      <c r="D1119" s="2">
        <v>199.78</v>
      </c>
      <c r="E1119" s="1" t="s">
        <v>5266</v>
      </c>
      <c r="F1119" s="3">
        <v>-0.37897676274059588</v>
      </c>
      <c r="G1119" s="1" t="s">
        <v>430</v>
      </c>
      <c r="H1119" s="10">
        <f t="shared" si="103"/>
        <v>3.9956</v>
      </c>
      <c r="I1119" s="8">
        <f>VLOOKUP(B1119,'TRM2'!C:D,2,0)</f>
        <v>3655.74</v>
      </c>
      <c r="J1119" s="10">
        <f t="shared" si="104"/>
        <v>14606.874743999999</v>
      </c>
      <c r="K1119" t="e">
        <f>VLOOKUP(A1119,'Cacao Nacional'!B:D,3,0)</f>
        <v>#N/A</v>
      </c>
      <c r="L1119" s="22" t="str">
        <f t="shared" si="105"/>
        <v>Mayo</v>
      </c>
      <c r="M1119" s="22" t="str">
        <f t="shared" si="106"/>
        <v>2021</v>
      </c>
      <c r="N1119" s="22" t="str">
        <f t="shared" si="107"/>
        <v>Mayo de 2021</v>
      </c>
    </row>
    <row r="1120" spans="1:14" x14ac:dyDescent="0.3">
      <c r="A1120" s="1" t="s">
        <v>2200</v>
      </c>
      <c r="B1120" s="1" t="str">
        <f t="shared" si="102"/>
        <v>Mayo 20 de 2021</v>
      </c>
      <c r="C1120" s="1" t="s">
        <v>5265</v>
      </c>
      <c r="D1120" s="2">
        <v>199.81</v>
      </c>
      <c r="E1120" s="1" t="s">
        <v>5266</v>
      </c>
      <c r="F1120" s="3">
        <v>1.5016518169987557E-2</v>
      </c>
      <c r="G1120" s="1" t="s">
        <v>430</v>
      </c>
      <c r="H1120" s="10">
        <f t="shared" si="103"/>
        <v>3.9962</v>
      </c>
      <c r="I1120" s="8">
        <f>VLOOKUP(B1120,'TRM2'!C:D,2,0)</f>
        <v>3682.66</v>
      </c>
      <c r="J1120" s="10">
        <f t="shared" si="104"/>
        <v>14716.645891999999</v>
      </c>
      <c r="K1120" t="e">
        <f>VLOOKUP(A1120,'Cacao Nacional'!B:D,3,0)</f>
        <v>#N/A</v>
      </c>
      <c r="L1120" s="22" t="str">
        <f t="shared" si="105"/>
        <v>Mayo</v>
      </c>
      <c r="M1120" s="22" t="str">
        <f t="shared" si="106"/>
        <v>2021</v>
      </c>
      <c r="N1120" s="22" t="str">
        <f t="shared" si="107"/>
        <v>Mayo de 2021</v>
      </c>
    </row>
    <row r="1121" spans="1:14" x14ac:dyDescent="0.3">
      <c r="A1121" s="1" t="s">
        <v>2201</v>
      </c>
      <c r="B1121" s="1" t="str">
        <f t="shared" si="102"/>
        <v>Mayo 21 de 2021</v>
      </c>
      <c r="C1121" s="1" t="s">
        <v>5265</v>
      </c>
      <c r="D1121" s="2">
        <v>199.92</v>
      </c>
      <c r="E1121" s="1" t="s">
        <v>5266</v>
      </c>
      <c r="F1121" s="3">
        <v>5.5052299684693065E-2</v>
      </c>
      <c r="G1121" s="1" t="s">
        <v>430</v>
      </c>
      <c r="H1121" s="10">
        <f t="shared" si="103"/>
        <v>3.9983999999999997</v>
      </c>
      <c r="I1121" s="8">
        <f>VLOOKUP(B1121,'TRM2'!C:D,2,0)</f>
        <v>3721.57</v>
      </c>
      <c r="J1121" s="10">
        <f t="shared" si="104"/>
        <v>14880.325488</v>
      </c>
      <c r="K1121" t="e">
        <f>VLOOKUP(A1121,'Cacao Nacional'!B:D,3,0)</f>
        <v>#N/A</v>
      </c>
      <c r="L1121" s="22" t="str">
        <f t="shared" si="105"/>
        <v>Mayo</v>
      </c>
      <c r="M1121" s="22" t="str">
        <f t="shared" si="106"/>
        <v>2021</v>
      </c>
      <c r="N1121" s="22" t="str">
        <f t="shared" si="107"/>
        <v>Mayo de 2021</v>
      </c>
    </row>
    <row r="1122" spans="1:14" x14ac:dyDescent="0.3">
      <c r="A1122" s="1" t="s">
        <v>379</v>
      </c>
      <c r="B1122" s="1" t="str">
        <f t="shared" si="102"/>
        <v>Mayo 24 de 2021</v>
      </c>
      <c r="C1122" s="1" t="s">
        <v>5265</v>
      </c>
      <c r="D1122" s="2">
        <v>199.45</v>
      </c>
      <c r="E1122" s="1" t="s">
        <v>5266</v>
      </c>
      <c r="F1122" s="3">
        <v>-0.23509403761504546</v>
      </c>
      <c r="G1122" s="1" t="s">
        <v>430</v>
      </c>
      <c r="H1122" s="10">
        <f t="shared" si="103"/>
        <v>3.9889999999999999</v>
      </c>
      <c r="I1122" s="8">
        <f>VLOOKUP(B1122,'TRM2'!C:D,2,0)</f>
        <v>3738.19</v>
      </c>
      <c r="J1122" s="10">
        <f t="shared" si="104"/>
        <v>14911.63991</v>
      </c>
      <c r="K1122">
        <f>VLOOKUP(A1122,'Cacao Nacional'!B:D,3,0)</f>
        <v>7555.7</v>
      </c>
      <c r="L1122" s="22" t="str">
        <f t="shared" si="105"/>
        <v>Mayo</v>
      </c>
      <c r="M1122" s="22" t="str">
        <f t="shared" si="106"/>
        <v>2021</v>
      </c>
      <c r="N1122" s="22" t="str">
        <f t="shared" si="107"/>
        <v>Mayo de 2021</v>
      </c>
    </row>
    <row r="1123" spans="1:14" x14ac:dyDescent="0.3">
      <c r="A1123" s="1" t="s">
        <v>2202</v>
      </c>
      <c r="B1123" s="1" t="str">
        <f t="shared" si="102"/>
        <v>Mayo 25 de 2021</v>
      </c>
      <c r="C1123" s="1" t="s">
        <v>5265</v>
      </c>
      <c r="D1123" s="2">
        <v>200.53</v>
      </c>
      <c r="E1123" s="1" t="s">
        <v>5266</v>
      </c>
      <c r="F1123" s="3">
        <v>0.54148909501128728</v>
      </c>
      <c r="G1123" s="1" t="s">
        <v>430</v>
      </c>
      <c r="H1123" s="10">
        <f t="shared" si="103"/>
        <v>4.0106000000000002</v>
      </c>
      <c r="I1123" s="8">
        <f>VLOOKUP(B1123,'TRM2'!C:D,2,0)</f>
        <v>3750.66</v>
      </c>
      <c r="J1123" s="10">
        <f t="shared" si="104"/>
        <v>15042.396995999999</v>
      </c>
      <c r="K1123" t="e">
        <f>VLOOKUP(A1123,'Cacao Nacional'!B:D,3,0)</f>
        <v>#N/A</v>
      </c>
      <c r="L1123" s="22" t="str">
        <f t="shared" si="105"/>
        <v>Mayo</v>
      </c>
      <c r="M1123" s="22" t="str">
        <f t="shared" si="106"/>
        <v>2021</v>
      </c>
      <c r="N1123" s="22" t="str">
        <f t="shared" si="107"/>
        <v>Mayo de 2021</v>
      </c>
    </row>
    <row r="1124" spans="1:14" x14ac:dyDescent="0.3">
      <c r="A1124" s="1" t="s">
        <v>2203</v>
      </c>
      <c r="B1124" s="1" t="str">
        <f t="shared" si="102"/>
        <v>Mayo 26 de 2021</v>
      </c>
      <c r="C1124" s="1" t="s">
        <v>5265</v>
      </c>
      <c r="D1124" s="2">
        <v>205.72</v>
      </c>
      <c r="E1124" s="1" t="s">
        <v>5266</v>
      </c>
      <c r="F1124" s="3">
        <v>2.5881414252231574</v>
      </c>
      <c r="G1124" s="1" t="s">
        <v>430</v>
      </c>
      <c r="H1124" s="10">
        <f t="shared" si="103"/>
        <v>4.1143999999999998</v>
      </c>
      <c r="I1124" s="8">
        <f>VLOOKUP(B1124,'TRM2'!C:D,2,0)</f>
        <v>3735.41</v>
      </c>
      <c r="J1124" s="10">
        <f t="shared" si="104"/>
        <v>15368.970903999998</v>
      </c>
      <c r="K1124" t="e">
        <f>VLOOKUP(A1124,'Cacao Nacional'!B:D,3,0)</f>
        <v>#N/A</v>
      </c>
      <c r="L1124" s="22" t="str">
        <f t="shared" si="105"/>
        <v>Mayo</v>
      </c>
      <c r="M1124" s="22" t="str">
        <f t="shared" si="106"/>
        <v>2021</v>
      </c>
      <c r="N1124" s="22" t="str">
        <f t="shared" si="107"/>
        <v>Mayo de 2021</v>
      </c>
    </row>
    <row r="1125" spans="1:14" x14ac:dyDescent="0.3">
      <c r="A1125" s="1" t="s">
        <v>2204</v>
      </c>
      <c r="B1125" s="1" t="str">
        <f t="shared" si="102"/>
        <v>Mayo 27 de 2021</v>
      </c>
      <c r="C1125" s="1" t="s">
        <v>5265</v>
      </c>
      <c r="D1125" s="2">
        <v>205.41</v>
      </c>
      <c r="E1125" s="1" t="s">
        <v>5266</v>
      </c>
      <c r="F1125" s="3">
        <v>-0.15069025860392876</v>
      </c>
      <c r="G1125" s="1" t="s">
        <v>430</v>
      </c>
      <c r="H1125" s="10">
        <f t="shared" si="103"/>
        <v>4.1082000000000001</v>
      </c>
      <c r="I1125" s="8">
        <f>VLOOKUP(B1125,'TRM2'!C:D,2,0)</f>
        <v>3747.48</v>
      </c>
      <c r="J1125" s="10">
        <f t="shared" si="104"/>
        <v>15395.397336</v>
      </c>
      <c r="K1125" t="e">
        <f>VLOOKUP(A1125,'Cacao Nacional'!B:D,3,0)</f>
        <v>#N/A</v>
      </c>
      <c r="L1125" s="22" t="str">
        <f t="shared" si="105"/>
        <v>Mayo</v>
      </c>
      <c r="M1125" s="22" t="str">
        <f t="shared" si="106"/>
        <v>2021</v>
      </c>
      <c r="N1125" s="22" t="str">
        <f t="shared" si="107"/>
        <v>Mayo de 2021</v>
      </c>
    </row>
    <row r="1126" spans="1:14" x14ac:dyDescent="0.3">
      <c r="A1126" s="1" t="s">
        <v>2205</v>
      </c>
      <c r="B1126" s="1" t="str">
        <f t="shared" si="102"/>
        <v>Mayo 28 de 2021</v>
      </c>
      <c r="C1126" s="1" t="s">
        <v>5265</v>
      </c>
      <c r="D1126" s="2">
        <v>212.74</v>
      </c>
      <c r="E1126" s="1" t="s">
        <v>5266</v>
      </c>
      <c r="F1126" s="3">
        <v>3.5684728104766137</v>
      </c>
      <c r="G1126" s="1" t="s">
        <v>430</v>
      </c>
      <c r="H1126" s="10">
        <f t="shared" si="103"/>
        <v>4.2548000000000004</v>
      </c>
      <c r="I1126" s="8">
        <f>VLOOKUP(B1126,'TRM2'!C:D,2,0)</f>
        <v>3709.02</v>
      </c>
      <c r="J1126" s="10">
        <f t="shared" si="104"/>
        <v>15781.138296000001</v>
      </c>
      <c r="K1126" t="e">
        <f>VLOOKUP(A1126,'Cacao Nacional'!B:D,3,0)</f>
        <v>#N/A</v>
      </c>
      <c r="L1126" s="22" t="str">
        <f t="shared" si="105"/>
        <v>Mayo</v>
      </c>
      <c r="M1126" s="22" t="str">
        <f t="shared" si="106"/>
        <v>2021</v>
      </c>
      <c r="N1126" s="22" t="str">
        <f t="shared" si="107"/>
        <v>Mayo de 2021</v>
      </c>
    </row>
    <row r="1127" spans="1:14" x14ac:dyDescent="0.3">
      <c r="A1127" s="1" t="s">
        <v>380</v>
      </c>
      <c r="B1127" s="1" t="str">
        <f t="shared" si="102"/>
        <v>Mayo 31 de 2021</v>
      </c>
      <c r="C1127" s="1" t="s">
        <v>5265</v>
      </c>
      <c r="D1127" s="2">
        <v>212.7</v>
      </c>
      <c r="E1127" s="1" t="s">
        <v>5266</v>
      </c>
      <c r="F1127" s="3">
        <v>-1.8802293879862961E-2</v>
      </c>
      <c r="G1127" s="1" t="s">
        <v>430</v>
      </c>
      <c r="H1127" s="10">
        <f t="shared" si="103"/>
        <v>4.2539999999999996</v>
      </c>
      <c r="I1127" s="8">
        <f>VLOOKUP(B1127,'TRM2'!C:D,2,0)</f>
        <v>3715.28</v>
      </c>
      <c r="J1127" s="10">
        <f t="shared" si="104"/>
        <v>15804.80112</v>
      </c>
      <c r="K1127">
        <f>VLOOKUP(A1127,'Cacao Nacional'!B:D,3,0)</f>
        <v>7479.5</v>
      </c>
      <c r="L1127" s="22" t="str">
        <f t="shared" si="105"/>
        <v>Mayo</v>
      </c>
      <c r="M1127" s="22" t="str">
        <f t="shared" si="106"/>
        <v>2021</v>
      </c>
      <c r="N1127" s="22" t="str">
        <f t="shared" si="107"/>
        <v>Mayo de 2021</v>
      </c>
    </row>
    <row r="1128" spans="1:14" x14ac:dyDescent="0.3">
      <c r="A1128" s="1" t="s">
        <v>2206</v>
      </c>
      <c r="B1128" s="1" t="str">
        <f t="shared" si="102"/>
        <v>Junio 1 de 2021</v>
      </c>
      <c r="C1128" s="1" t="s">
        <v>5265</v>
      </c>
      <c r="D1128" s="2">
        <v>211.27</v>
      </c>
      <c r="E1128" s="1" t="s">
        <v>5266</v>
      </c>
      <c r="F1128" s="3">
        <v>-0.67230841560882859</v>
      </c>
      <c r="G1128" s="1" t="s">
        <v>430</v>
      </c>
      <c r="H1128" s="10">
        <f t="shared" si="103"/>
        <v>4.2254000000000005</v>
      </c>
      <c r="I1128" s="8">
        <f>VLOOKUP(B1128,'TRM2'!C:D,2,0)</f>
        <v>3715.28</v>
      </c>
      <c r="J1128" s="10">
        <f t="shared" si="104"/>
        <v>15698.544112000003</v>
      </c>
      <c r="K1128" t="e">
        <f>VLOOKUP(A1128,'Cacao Nacional'!B:D,3,0)</f>
        <v>#N/A</v>
      </c>
      <c r="L1128" s="22" t="str">
        <f t="shared" si="105"/>
        <v>Junio</v>
      </c>
      <c r="M1128" s="22" t="str">
        <f t="shared" si="106"/>
        <v>2021</v>
      </c>
      <c r="N1128" s="22" t="str">
        <f t="shared" si="107"/>
        <v>Junio de 2021</v>
      </c>
    </row>
    <row r="1129" spans="1:14" x14ac:dyDescent="0.3">
      <c r="A1129" s="1" t="s">
        <v>2207</v>
      </c>
      <c r="B1129" s="1" t="str">
        <f t="shared" si="102"/>
        <v>Junio 2 de 2021</v>
      </c>
      <c r="C1129" s="1" t="s">
        <v>5265</v>
      </c>
      <c r="D1129" s="2">
        <v>211.26</v>
      </c>
      <c r="E1129" s="1" t="s">
        <v>5266</v>
      </c>
      <c r="F1129" s="3">
        <v>-4.733279689506E-3</v>
      </c>
      <c r="G1129" s="1" t="s">
        <v>430</v>
      </c>
      <c r="H1129" s="10">
        <f t="shared" si="103"/>
        <v>4.2252000000000001</v>
      </c>
      <c r="I1129" s="8">
        <f>VLOOKUP(B1129,'TRM2'!C:D,2,0)</f>
        <v>3671.38</v>
      </c>
      <c r="J1129" s="10">
        <f t="shared" si="104"/>
        <v>15512.314776000001</v>
      </c>
      <c r="K1129" t="e">
        <f>VLOOKUP(A1129,'Cacao Nacional'!B:D,3,0)</f>
        <v>#N/A</v>
      </c>
      <c r="L1129" s="22" t="str">
        <f t="shared" si="105"/>
        <v>Junio</v>
      </c>
      <c r="M1129" s="22" t="str">
        <f t="shared" si="106"/>
        <v>2021</v>
      </c>
      <c r="N1129" s="22" t="str">
        <f t="shared" si="107"/>
        <v>Junio de 2021</v>
      </c>
    </row>
    <row r="1130" spans="1:14" x14ac:dyDescent="0.3">
      <c r="A1130" s="1" t="s">
        <v>2208</v>
      </c>
      <c r="B1130" s="1" t="str">
        <f t="shared" si="102"/>
        <v>Junio 3 de 2021</v>
      </c>
      <c r="C1130" s="1" t="s">
        <v>5265</v>
      </c>
      <c r="D1130" s="2">
        <v>207.83</v>
      </c>
      <c r="E1130" s="1" t="s">
        <v>5266</v>
      </c>
      <c r="F1130" s="3">
        <v>-1.6235917826374981</v>
      </c>
      <c r="G1130" s="1" t="s">
        <v>430</v>
      </c>
      <c r="H1130" s="10">
        <f t="shared" si="103"/>
        <v>4.1566000000000001</v>
      </c>
      <c r="I1130" s="8">
        <f>VLOOKUP(B1130,'TRM2'!C:D,2,0)</f>
        <v>3642.29</v>
      </c>
      <c r="J1130" s="10">
        <f t="shared" si="104"/>
        <v>15139.542614</v>
      </c>
      <c r="K1130" t="e">
        <f>VLOOKUP(A1130,'Cacao Nacional'!B:D,3,0)</f>
        <v>#N/A</v>
      </c>
      <c r="L1130" s="22" t="str">
        <f t="shared" si="105"/>
        <v>Junio</v>
      </c>
      <c r="M1130" s="22" t="str">
        <f t="shared" si="106"/>
        <v>2021</v>
      </c>
      <c r="N1130" s="22" t="str">
        <f t="shared" si="107"/>
        <v>Junio de 2021</v>
      </c>
    </row>
    <row r="1131" spans="1:14" x14ac:dyDescent="0.3">
      <c r="A1131" s="1" t="s">
        <v>2209</v>
      </c>
      <c r="B1131" s="1" t="str">
        <f t="shared" si="102"/>
        <v>Junio 4 de 2021</v>
      </c>
      <c r="C1131" s="1" t="s">
        <v>5265</v>
      </c>
      <c r="D1131" s="2">
        <v>211.68</v>
      </c>
      <c r="E1131" s="1" t="s">
        <v>5266</v>
      </c>
      <c r="F1131" s="3">
        <v>1.8524755810037021</v>
      </c>
      <c r="G1131" s="1" t="s">
        <v>430</v>
      </c>
      <c r="H1131" s="10">
        <f t="shared" si="103"/>
        <v>4.2336</v>
      </c>
      <c r="I1131" s="8">
        <f>VLOOKUP(B1131,'TRM2'!C:D,2,0)</f>
        <v>3657.41</v>
      </c>
      <c r="J1131" s="10">
        <f t="shared" si="104"/>
        <v>15484.010976</v>
      </c>
      <c r="K1131" t="e">
        <f>VLOOKUP(A1131,'Cacao Nacional'!B:D,3,0)</f>
        <v>#N/A</v>
      </c>
      <c r="L1131" s="22" t="str">
        <f t="shared" si="105"/>
        <v>Junio</v>
      </c>
      <c r="M1131" s="22" t="str">
        <f t="shared" si="106"/>
        <v>2021</v>
      </c>
      <c r="N1131" s="22" t="str">
        <f t="shared" si="107"/>
        <v>Junio de 2021</v>
      </c>
    </row>
    <row r="1132" spans="1:14" x14ac:dyDescent="0.3">
      <c r="A1132" s="1" t="s">
        <v>381</v>
      </c>
      <c r="B1132" s="1" t="str">
        <f t="shared" si="102"/>
        <v>Junio 7 de 2021</v>
      </c>
      <c r="C1132" s="1" t="s">
        <v>5265</v>
      </c>
      <c r="D1132" s="2">
        <v>210.57</v>
      </c>
      <c r="E1132" s="1" t="s">
        <v>5266</v>
      </c>
      <c r="F1132" s="3">
        <v>-0.52437641723356654</v>
      </c>
      <c r="G1132" s="1" t="s">
        <v>430</v>
      </c>
      <c r="H1132" s="10">
        <f t="shared" si="103"/>
        <v>4.2114000000000003</v>
      </c>
      <c r="I1132" s="8">
        <f>VLOOKUP(B1132,'TRM2'!C:D,2,0)</f>
        <v>3609.2</v>
      </c>
      <c r="J1132" s="10">
        <f t="shared" si="104"/>
        <v>15199.784879999999</v>
      </c>
      <c r="K1132">
        <f>VLOOKUP(A1132,'Cacao Nacional'!B:D,3,0)</f>
        <v>7441.3</v>
      </c>
      <c r="L1132" s="22" t="str">
        <f t="shared" si="105"/>
        <v>Junio</v>
      </c>
      <c r="M1132" s="22" t="str">
        <f t="shared" si="106"/>
        <v>2021</v>
      </c>
      <c r="N1132" s="22" t="str">
        <f t="shared" si="107"/>
        <v>Junio de 2021</v>
      </c>
    </row>
    <row r="1133" spans="1:14" x14ac:dyDescent="0.3">
      <c r="A1133" s="1" t="s">
        <v>2210</v>
      </c>
      <c r="B1133" s="1" t="str">
        <f t="shared" si="102"/>
        <v>Junio 8 de 2021</v>
      </c>
      <c r="C1133" s="1" t="s">
        <v>5265</v>
      </c>
      <c r="D1133" s="2">
        <v>208.19</v>
      </c>
      <c r="E1133" s="1" t="s">
        <v>5266</v>
      </c>
      <c r="F1133" s="3">
        <v>-1.1302654699149906</v>
      </c>
      <c r="G1133" s="1" t="s">
        <v>430</v>
      </c>
      <c r="H1133" s="10">
        <f t="shared" si="103"/>
        <v>4.1638000000000002</v>
      </c>
      <c r="I1133" s="8">
        <f>VLOOKUP(B1133,'TRM2'!C:D,2,0)</f>
        <v>3609.2</v>
      </c>
      <c r="J1133" s="10">
        <f t="shared" si="104"/>
        <v>15027.98696</v>
      </c>
      <c r="K1133" t="e">
        <f>VLOOKUP(A1133,'Cacao Nacional'!B:D,3,0)</f>
        <v>#N/A</v>
      </c>
      <c r="L1133" s="22" t="str">
        <f t="shared" si="105"/>
        <v>Junio</v>
      </c>
      <c r="M1133" s="22" t="str">
        <f t="shared" si="106"/>
        <v>2021</v>
      </c>
      <c r="N1133" s="22" t="str">
        <f t="shared" si="107"/>
        <v>Junio de 2021</v>
      </c>
    </row>
    <row r="1134" spans="1:14" x14ac:dyDescent="0.3">
      <c r="A1134" s="1" t="s">
        <v>2211</v>
      </c>
      <c r="B1134" s="1" t="str">
        <f t="shared" si="102"/>
        <v>Junio 9 de 2021</v>
      </c>
      <c r="C1134" s="1" t="s">
        <v>5265</v>
      </c>
      <c r="D1134" s="2">
        <v>207.52</v>
      </c>
      <c r="E1134" s="1" t="s">
        <v>5266</v>
      </c>
      <c r="F1134" s="3">
        <v>-0.32182141313222901</v>
      </c>
      <c r="G1134" s="1" t="s">
        <v>430</v>
      </c>
      <c r="H1134" s="10">
        <f t="shared" si="103"/>
        <v>4.1504000000000003</v>
      </c>
      <c r="I1134" s="8">
        <f>VLOOKUP(B1134,'TRM2'!C:D,2,0)</f>
        <v>3597.18</v>
      </c>
      <c r="J1134" s="10">
        <f t="shared" si="104"/>
        <v>14929.735872000001</v>
      </c>
      <c r="K1134" t="e">
        <f>VLOOKUP(A1134,'Cacao Nacional'!B:D,3,0)</f>
        <v>#N/A</v>
      </c>
      <c r="L1134" s="22" t="str">
        <f t="shared" si="105"/>
        <v>Junio</v>
      </c>
      <c r="M1134" s="22" t="str">
        <f t="shared" si="106"/>
        <v>2021</v>
      </c>
      <c r="N1134" s="22" t="str">
        <f t="shared" si="107"/>
        <v>Junio de 2021</v>
      </c>
    </row>
    <row r="1135" spans="1:14" x14ac:dyDescent="0.3">
      <c r="A1135" s="1" t="s">
        <v>2212</v>
      </c>
      <c r="B1135" s="1" t="str">
        <f t="shared" si="102"/>
        <v>Junio 10 de 2021</v>
      </c>
      <c r="C1135" s="1" t="s">
        <v>5265</v>
      </c>
      <c r="D1135" s="2">
        <v>209.04</v>
      </c>
      <c r="E1135" s="1" t="s">
        <v>5266</v>
      </c>
      <c r="F1135" s="3">
        <v>0.73245952197377684</v>
      </c>
      <c r="G1135" s="1" t="s">
        <v>430</v>
      </c>
      <c r="H1135" s="10">
        <f t="shared" si="103"/>
        <v>4.1807999999999996</v>
      </c>
      <c r="I1135" s="8">
        <f>VLOOKUP(B1135,'TRM2'!C:D,2,0)</f>
        <v>3588.41</v>
      </c>
      <c r="J1135" s="10">
        <f t="shared" si="104"/>
        <v>15002.424527999998</v>
      </c>
      <c r="K1135" t="e">
        <f>VLOOKUP(A1135,'Cacao Nacional'!B:D,3,0)</f>
        <v>#N/A</v>
      </c>
      <c r="L1135" s="22" t="str">
        <f t="shared" si="105"/>
        <v>Junio</v>
      </c>
      <c r="M1135" s="22" t="str">
        <f t="shared" si="106"/>
        <v>2021</v>
      </c>
      <c r="N1135" s="22" t="str">
        <f t="shared" si="107"/>
        <v>Junio de 2021</v>
      </c>
    </row>
    <row r="1136" spans="1:14" x14ac:dyDescent="0.3">
      <c r="A1136" s="1" t="s">
        <v>2213</v>
      </c>
      <c r="B1136" s="1" t="str">
        <f t="shared" si="102"/>
        <v>Junio 11 de 2021</v>
      </c>
      <c r="C1136" s="1" t="s">
        <v>5265</v>
      </c>
      <c r="D1136" s="2">
        <v>207.26</v>
      </c>
      <c r="E1136" s="1" t="s">
        <v>5266</v>
      </c>
      <c r="F1136" s="3">
        <v>-0.85151167240719527</v>
      </c>
      <c r="G1136" s="1" t="s">
        <v>430</v>
      </c>
      <c r="H1136" s="10">
        <f t="shared" si="103"/>
        <v>4.1452</v>
      </c>
      <c r="I1136" s="8">
        <f>VLOOKUP(B1136,'TRM2'!C:D,2,0)</f>
        <v>3589.86</v>
      </c>
      <c r="J1136" s="10">
        <f t="shared" si="104"/>
        <v>14880.687672</v>
      </c>
      <c r="K1136" t="e">
        <f>VLOOKUP(A1136,'Cacao Nacional'!B:D,3,0)</f>
        <v>#N/A</v>
      </c>
      <c r="L1136" s="22" t="str">
        <f t="shared" si="105"/>
        <v>Junio</v>
      </c>
      <c r="M1136" s="22" t="str">
        <f t="shared" si="106"/>
        <v>2021</v>
      </c>
      <c r="N1136" s="22" t="str">
        <f t="shared" si="107"/>
        <v>Junio de 2021</v>
      </c>
    </row>
    <row r="1137" spans="1:14" x14ac:dyDescent="0.3">
      <c r="A1137" s="1" t="s">
        <v>382</v>
      </c>
      <c r="B1137" s="1" t="str">
        <f t="shared" si="102"/>
        <v>Junio 14 de 2021</v>
      </c>
      <c r="C1137" s="1" t="s">
        <v>5265</v>
      </c>
      <c r="D1137" s="2">
        <v>203.96</v>
      </c>
      <c r="E1137" s="1" t="s">
        <v>5266</v>
      </c>
      <c r="F1137" s="3">
        <v>-1.5922030300106065</v>
      </c>
      <c r="G1137" s="1" t="s">
        <v>430</v>
      </c>
      <c r="H1137" s="10">
        <f t="shared" si="103"/>
        <v>4.0792000000000002</v>
      </c>
      <c r="I1137" s="8">
        <f>VLOOKUP(B1137,'TRM2'!C:D,2,0)</f>
        <v>3626.02</v>
      </c>
      <c r="J1137" s="10">
        <f t="shared" si="104"/>
        <v>14791.260784</v>
      </c>
      <c r="K1137">
        <f>VLOOKUP(A1137,'Cacao Nacional'!B:D,3,0)</f>
        <v>7164.7</v>
      </c>
      <c r="L1137" s="22" t="str">
        <f t="shared" si="105"/>
        <v>Junio</v>
      </c>
      <c r="M1137" s="22" t="str">
        <f t="shared" si="106"/>
        <v>2021</v>
      </c>
      <c r="N1137" s="22" t="str">
        <f t="shared" si="107"/>
        <v>Junio de 2021</v>
      </c>
    </row>
    <row r="1138" spans="1:14" x14ac:dyDescent="0.3">
      <c r="A1138" s="1" t="s">
        <v>2214</v>
      </c>
      <c r="B1138" s="1" t="str">
        <f t="shared" si="102"/>
        <v>Junio 15 de 2021</v>
      </c>
      <c r="C1138" s="1" t="s">
        <v>5265</v>
      </c>
      <c r="D1138" s="2">
        <v>201.16</v>
      </c>
      <c r="E1138" s="1" t="s">
        <v>5266</v>
      </c>
      <c r="F1138" s="3">
        <v>-1.372818199646995</v>
      </c>
      <c r="G1138" s="1" t="s">
        <v>430</v>
      </c>
      <c r="H1138" s="10">
        <f t="shared" si="103"/>
        <v>4.0232000000000001</v>
      </c>
      <c r="I1138" s="8">
        <f>VLOOKUP(B1138,'TRM2'!C:D,2,0)</f>
        <v>3626.02</v>
      </c>
      <c r="J1138" s="10">
        <f t="shared" si="104"/>
        <v>14588.203664000001</v>
      </c>
      <c r="K1138" t="e">
        <f>VLOOKUP(A1138,'Cacao Nacional'!B:D,3,0)</f>
        <v>#N/A</v>
      </c>
      <c r="L1138" s="22" t="str">
        <f t="shared" si="105"/>
        <v>Junio</v>
      </c>
      <c r="M1138" s="22" t="str">
        <f t="shared" si="106"/>
        <v>2021</v>
      </c>
      <c r="N1138" s="22" t="str">
        <f t="shared" si="107"/>
        <v>Junio de 2021</v>
      </c>
    </row>
    <row r="1139" spans="1:14" x14ac:dyDescent="0.3">
      <c r="A1139" s="1" t="s">
        <v>2215</v>
      </c>
      <c r="B1139" s="1" t="str">
        <f t="shared" si="102"/>
        <v>Junio 16 de 2021</v>
      </c>
      <c r="C1139" s="1" t="s">
        <v>5265</v>
      </c>
      <c r="D1139" s="2">
        <v>203.31</v>
      </c>
      <c r="E1139" s="1" t="s">
        <v>5266</v>
      </c>
      <c r="F1139" s="3">
        <v>1.0688009544641111</v>
      </c>
      <c r="G1139" s="1" t="s">
        <v>430</v>
      </c>
      <c r="H1139" s="10">
        <f t="shared" si="103"/>
        <v>4.0662000000000003</v>
      </c>
      <c r="I1139" s="8">
        <f>VLOOKUP(B1139,'TRM2'!C:D,2,0)</f>
        <v>3693.35</v>
      </c>
      <c r="J1139" s="10">
        <f t="shared" si="104"/>
        <v>15017.89977</v>
      </c>
      <c r="K1139" t="e">
        <f>VLOOKUP(A1139,'Cacao Nacional'!B:D,3,0)</f>
        <v>#N/A</v>
      </c>
      <c r="L1139" s="22" t="str">
        <f t="shared" si="105"/>
        <v>Junio</v>
      </c>
      <c r="M1139" s="22" t="str">
        <f t="shared" si="106"/>
        <v>2021</v>
      </c>
      <c r="N1139" s="22" t="str">
        <f t="shared" si="107"/>
        <v>Junio de 2021</v>
      </c>
    </row>
    <row r="1140" spans="1:14" x14ac:dyDescent="0.3">
      <c r="A1140" s="1" t="s">
        <v>2216</v>
      </c>
      <c r="B1140" s="1" t="str">
        <f t="shared" si="102"/>
        <v>Junio 17 de 2021</v>
      </c>
      <c r="C1140" s="1" t="s">
        <v>5265</v>
      </c>
      <c r="D1140" s="2">
        <v>199.86</v>
      </c>
      <c r="E1140" s="1" t="s">
        <v>5266</v>
      </c>
      <c r="F1140" s="3">
        <v>-1.6969160395455158</v>
      </c>
      <c r="G1140" s="1" t="s">
        <v>430</v>
      </c>
      <c r="H1140" s="10">
        <f t="shared" si="103"/>
        <v>3.9972000000000003</v>
      </c>
      <c r="I1140" s="8">
        <f>VLOOKUP(B1140,'TRM2'!C:D,2,0)</f>
        <v>3690.56</v>
      </c>
      <c r="J1140" s="10">
        <f t="shared" si="104"/>
        <v>14751.906432000002</v>
      </c>
      <c r="K1140" t="e">
        <f>VLOOKUP(A1140,'Cacao Nacional'!B:D,3,0)</f>
        <v>#N/A</v>
      </c>
      <c r="L1140" s="22" t="str">
        <f t="shared" si="105"/>
        <v>Junio</v>
      </c>
      <c r="M1140" s="22" t="str">
        <f t="shared" si="106"/>
        <v>2021</v>
      </c>
      <c r="N1140" s="22" t="str">
        <f t="shared" si="107"/>
        <v>Junio de 2021</v>
      </c>
    </row>
    <row r="1141" spans="1:14" x14ac:dyDescent="0.3">
      <c r="A1141" s="1" t="s">
        <v>2217</v>
      </c>
      <c r="B1141" s="1" t="str">
        <f t="shared" si="102"/>
        <v>Junio 18 de 2021</v>
      </c>
      <c r="C1141" s="1" t="s">
        <v>5265</v>
      </c>
      <c r="D1141" s="2">
        <v>200.09</v>
      </c>
      <c r="E1141" s="1" t="s">
        <v>5266</v>
      </c>
      <c r="F1141" s="3">
        <v>0.1150805563894675</v>
      </c>
      <c r="G1141" s="1" t="s">
        <v>430</v>
      </c>
      <c r="H1141" s="10">
        <f t="shared" si="103"/>
        <v>4.0018000000000002</v>
      </c>
      <c r="I1141" s="8">
        <f>VLOOKUP(B1141,'TRM2'!C:D,2,0)</f>
        <v>3730.45</v>
      </c>
      <c r="J1141" s="10">
        <f t="shared" si="104"/>
        <v>14928.514810000001</v>
      </c>
      <c r="K1141" t="e">
        <f>VLOOKUP(A1141,'Cacao Nacional'!B:D,3,0)</f>
        <v>#N/A</v>
      </c>
      <c r="L1141" s="22" t="str">
        <f t="shared" si="105"/>
        <v>Junio</v>
      </c>
      <c r="M1141" s="22" t="str">
        <f t="shared" si="106"/>
        <v>2021</v>
      </c>
      <c r="N1141" s="22" t="str">
        <f t="shared" si="107"/>
        <v>Junio de 2021</v>
      </c>
    </row>
    <row r="1142" spans="1:14" x14ac:dyDescent="0.3">
      <c r="A1142" s="1" t="s">
        <v>383</v>
      </c>
      <c r="B1142" s="1" t="str">
        <f t="shared" si="102"/>
        <v>Junio 21 de 2021</v>
      </c>
      <c r="C1142" s="1" t="s">
        <v>5265</v>
      </c>
      <c r="D1142" s="2">
        <v>202.37</v>
      </c>
      <c r="E1142" s="1" t="s">
        <v>5266</v>
      </c>
      <c r="F1142" s="3">
        <v>1.1394872307461648</v>
      </c>
      <c r="G1142" s="1" t="s">
        <v>430</v>
      </c>
      <c r="H1142" s="10">
        <f t="shared" si="103"/>
        <v>4.0473999999999997</v>
      </c>
      <c r="I1142" s="8">
        <f>VLOOKUP(B1142,'TRM2'!C:D,2,0)</f>
        <v>3753.77</v>
      </c>
      <c r="J1142" s="10">
        <f t="shared" si="104"/>
        <v>15193.008697999998</v>
      </c>
      <c r="K1142">
        <f>VLOOKUP(A1142,'Cacao Nacional'!B:D,3,0)</f>
        <v>6983.7</v>
      </c>
      <c r="L1142" s="22" t="str">
        <f t="shared" si="105"/>
        <v>Junio</v>
      </c>
      <c r="M1142" s="22" t="str">
        <f t="shared" si="106"/>
        <v>2021</v>
      </c>
      <c r="N1142" s="22" t="str">
        <f t="shared" si="107"/>
        <v>Junio de 2021</v>
      </c>
    </row>
    <row r="1143" spans="1:14" x14ac:dyDescent="0.3">
      <c r="A1143" s="1" t="s">
        <v>2218</v>
      </c>
      <c r="B1143" s="1" t="str">
        <f t="shared" si="102"/>
        <v>Junio 22 de 2021</v>
      </c>
      <c r="C1143" s="1" t="s">
        <v>5265</v>
      </c>
      <c r="D1143" s="2">
        <v>201.47</v>
      </c>
      <c r="E1143" s="1" t="s">
        <v>5266</v>
      </c>
      <c r="F1143" s="3">
        <v>-0.44472995009141947</v>
      </c>
      <c r="G1143" s="1" t="s">
        <v>430</v>
      </c>
      <c r="H1143" s="10">
        <f t="shared" si="103"/>
        <v>4.0293999999999999</v>
      </c>
      <c r="I1143" s="8">
        <f>VLOOKUP(B1143,'TRM2'!C:D,2,0)</f>
        <v>3758.08</v>
      </c>
      <c r="J1143" s="10">
        <f t="shared" si="104"/>
        <v>15142.807551999998</v>
      </c>
      <c r="K1143" t="e">
        <f>VLOOKUP(A1143,'Cacao Nacional'!B:D,3,0)</f>
        <v>#N/A</v>
      </c>
      <c r="L1143" s="22" t="str">
        <f t="shared" si="105"/>
        <v>Junio</v>
      </c>
      <c r="M1143" s="22" t="str">
        <f t="shared" si="106"/>
        <v>2021</v>
      </c>
      <c r="N1143" s="22" t="str">
        <f t="shared" si="107"/>
        <v>Junio de 2021</v>
      </c>
    </row>
    <row r="1144" spans="1:14" x14ac:dyDescent="0.3">
      <c r="A1144" s="1" t="s">
        <v>2219</v>
      </c>
      <c r="B1144" s="1" t="str">
        <f t="shared" si="102"/>
        <v>Junio 23 de 2021</v>
      </c>
      <c r="C1144" s="1" t="s">
        <v>5265</v>
      </c>
      <c r="D1144" s="2">
        <v>203.21</v>
      </c>
      <c r="E1144" s="1" t="s">
        <v>5266</v>
      </c>
      <c r="F1144" s="3">
        <v>0.86365215664863715</v>
      </c>
      <c r="G1144" s="1" t="s">
        <v>430</v>
      </c>
      <c r="H1144" s="10">
        <f t="shared" si="103"/>
        <v>4.0642000000000005</v>
      </c>
      <c r="I1144" s="8">
        <f>VLOOKUP(B1144,'TRM2'!C:D,2,0)</f>
        <v>3784.45</v>
      </c>
      <c r="J1144" s="10">
        <f t="shared" si="104"/>
        <v>15380.761690000001</v>
      </c>
      <c r="K1144" t="e">
        <f>VLOOKUP(A1144,'Cacao Nacional'!B:D,3,0)</f>
        <v>#N/A</v>
      </c>
      <c r="L1144" s="22" t="str">
        <f t="shared" si="105"/>
        <v>Junio</v>
      </c>
      <c r="M1144" s="22" t="str">
        <f t="shared" si="106"/>
        <v>2021</v>
      </c>
      <c r="N1144" s="22" t="str">
        <f t="shared" si="107"/>
        <v>Junio de 2021</v>
      </c>
    </row>
    <row r="1145" spans="1:14" x14ac:dyDescent="0.3">
      <c r="A1145" s="1" t="s">
        <v>2220</v>
      </c>
      <c r="B1145" s="1" t="str">
        <f t="shared" si="102"/>
        <v>Junio 24 de 2021</v>
      </c>
      <c r="C1145" s="1" t="s">
        <v>5265</v>
      </c>
      <c r="D1145" s="2">
        <v>202.27</v>
      </c>
      <c r="E1145" s="1" t="s">
        <v>5266</v>
      </c>
      <c r="F1145" s="3">
        <v>-0.46257566064662065</v>
      </c>
      <c r="G1145" s="1" t="s">
        <v>430</v>
      </c>
      <c r="H1145" s="10">
        <f t="shared" si="103"/>
        <v>4.0453999999999999</v>
      </c>
      <c r="I1145" s="8">
        <f>VLOOKUP(B1145,'TRM2'!C:D,2,0)</f>
        <v>3773.11</v>
      </c>
      <c r="J1145" s="10">
        <f t="shared" si="104"/>
        <v>15263.739194</v>
      </c>
      <c r="K1145" t="e">
        <f>VLOOKUP(A1145,'Cacao Nacional'!B:D,3,0)</f>
        <v>#N/A</v>
      </c>
      <c r="L1145" s="22" t="str">
        <f t="shared" si="105"/>
        <v>Junio</v>
      </c>
      <c r="M1145" s="22" t="str">
        <f t="shared" si="106"/>
        <v>2021</v>
      </c>
      <c r="N1145" s="22" t="str">
        <f t="shared" si="107"/>
        <v>Junio de 2021</v>
      </c>
    </row>
    <row r="1146" spans="1:14" x14ac:dyDescent="0.3">
      <c r="A1146" s="1" t="s">
        <v>2221</v>
      </c>
      <c r="B1146" s="1" t="str">
        <f t="shared" si="102"/>
        <v>Junio 25 de 2021</v>
      </c>
      <c r="C1146" s="1" t="s">
        <v>5265</v>
      </c>
      <c r="D1146" s="2">
        <v>207.5</v>
      </c>
      <c r="E1146" s="1" t="s">
        <v>5266</v>
      </c>
      <c r="F1146" s="3">
        <v>2.5856528402630095</v>
      </c>
      <c r="G1146" s="1" t="s">
        <v>430</v>
      </c>
      <c r="H1146" s="10">
        <f t="shared" si="103"/>
        <v>4.1500000000000004</v>
      </c>
      <c r="I1146" s="8">
        <f>VLOOKUP(B1146,'TRM2'!C:D,2,0)</f>
        <v>3770.35</v>
      </c>
      <c r="J1146" s="10">
        <f t="shared" si="104"/>
        <v>15646.952500000001</v>
      </c>
      <c r="K1146" t="e">
        <f>VLOOKUP(A1146,'Cacao Nacional'!B:D,3,0)</f>
        <v>#N/A</v>
      </c>
      <c r="L1146" s="22" t="str">
        <f t="shared" si="105"/>
        <v>Junio</v>
      </c>
      <c r="M1146" s="22" t="str">
        <f t="shared" si="106"/>
        <v>2021</v>
      </c>
      <c r="N1146" s="22" t="str">
        <f t="shared" si="107"/>
        <v>Junio de 2021</v>
      </c>
    </row>
    <row r="1147" spans="1:14" x14ac:dyDescent="0.3">
      <c r="A1147" s="1" t="s">
        <v>384</v>
      </c>
      <c r="B1147" s="1" t="str">
        <f t="shared" si="102"/>
        <v>Junio 28 de 2021</v>
      </c>
      <c r="C1147" s="1" t="s">
        <v>5265</v>
      </c>
      <c r="D1147" s="2">
        <v>212.92</v>
      </c>
      <c r="E1147" s="1" t="s">
        <v>5266</v>
      </c>
      <c r="F1147" s="3">
        <v>2.6120481927710784</v>
      </c>
      <c r="G1147" s="1" t="s">
        <v>430</v>
      </c>
      <c r="H1147" s="10">
        <f t="shared" si="103"/>
        <v>4.2584</v>
      </c>
      <c r="I1147" s="8">
        <f>VLOOKUP(B1147,'TRM2'!C:D,2,0)</f>
        <v>3739.03</v>
      </c>
      <c r="J1147" s="10">
        <f t="shared" si="104"/>
        <v>15922.285352000001</v>
      </c>
      <c r="K1147">
        <f>VLOOKUP(A1147,'Cacao Nacional'!B:D,3,0)</f>
        <v>6976.2</v>
      </c>
      <c r="L1147" s="22" t="str">
        <f t="shared" si="105"/>
        <v>Junio</v>
      </c>
      <c r="M1147" s="22" t="str">
        <f t="shared" si="106"/>
        <v>2021</v>
      </c>
      <c r="N1147" s="22" t="str">
        <f t="shared" si="107"/>
        <v>Junio de 2021</v>
      </c>
    </row>
    <row r="1148" spans="1:14" x14ac:dyDescent="0.3">
      <c r="A1148" s="1" t="s">
        <v>2222</v>
      </c>
      <c r="B1148" s="1" t="str">
        <f t="shared" si="102"/>
        <v>Junio 29 de 2021</v>
      </c>
      <c r="C1148" s="1" t="s">
        <v>5265</v>
      </c>
      <c r="D1148" s="2">
        <v>209.83</v>
      </c>
      <c r="E1148" s="1" t="s">
        <v>5266</v>
      </c>
      <c r="F1148" s="3">
        <v>-1.4512492955100391</v>
      </c>
      <c r="G1148" s="1" t="s">
        <v>430</v>
      </c>
      <c r="H1148" s="10">
        <f t="shared" si="103"/>
        <v>4.1966000000000001</v>
      </c>
      <c r="I1148" s="8">
        <f>VLOOKUP(B1148,'TRM2'!C:D,2,0)</f>
        <v>3713.17</v>
      </c>
      <c r="J1148" s="10">
        <f t="shared" si="104"/>
        <v>15582.689222000001</v>
      </c>
      <c r="K1148" t="e">
        <f>VLOOKUP(A1148,'Cacao Nacional'!B:D,3,0)</f>
        <v>#N/A</v>
      </c>
      <c r="L1148" s="22" t="str">
        <f t="shared" si="105"/>
        <v>Junio</v>
      </c>
      <c r="M1148" s="22" t="str">
        <f t="shared" si="106"/>
        <v>2021</v>
      </c>
      <c r="N1148" s="22" t="str">
        <f t="shared" si="107"/>
        <v>Junio de 2021</v>
      </c>
    </row>
    <row r="1149" spans="1:14" x14ac:dyDescent="0.3">
      <c r="A1149" s="1" t="s">
        <v>2223</v>
      </c>
      <c r="B1149" s="1" t="str">
        <f t="shared" si="102"/>
        <v>Junio 30 de 2021</v>
      </c>
      <c r="C1149" s="1" t="s">
        <v>5265</v>
      </c>
      <c r="D1149" s="2">
        <v>211.17</v>
      </c>
      <c r="E1149" s="1" t="s">
        <v>5266</v>
      </c>
      <c r="F1149" s="3">
        <v>0.63861220988417999</v>
      </c>
      <c r="G1149" s="1" t="s">
        <v>430</v>
      </c>
      <c r="H1149" s="10">
        <f t="shared" si="103"/>
        <v>4.2233999999999998</v>
      </c>
      <c r="I1149" s="8">
        <f>VLOOKUP(B1149,'TRM2'!C:D,2,0)</f>
        <v>3756.67</v>
      </c>
      <c r="J1149" s="10">
        <f t="shared" si="104"/>
        <v>15865.920077999999</v>
      </c>
      <c r="K1149" t="e">
        <f>VLOOKUP(A1149,'Cacao Nacional'!B:D,3,0)</f>
        <v>#N/A</v>
      </c>
      <c r="L1149" s="22" t="str">
        <f t="shared" si="105"/>
        <v>Junio</v>
      </c>
      <c r="M1149" s="22" t="str">
        <f t="shared" si="106"/>
        <v>2021</v>
      </c>
      <c r="N1149" s="22" t="str">
        <f t="shared" si="107"/>
        <v>Junio de 2021</v>
      </c>
    </row>
    <row r="1150" spans="1:14" x14ac:dyDescent="0.3">
      <c r="A1150" s="1" t="s">
        <v>2224</v>
      </c>
      <c r="B1150" s="1" t="str">
        <f t="shared" si="102"/>
        <v>Julio 1 de 2021</v>
      </c>
      <c r="C1150" s="1" t="s">
        <v>5265</v>
      </c>
      <c r="D1150" s="2">
        <v>205.49</v>
      </c>
      <c r="E1150" s="1" t="s">
        <v>5266</v>
      </c>
      <c r="F1150" s="3">
        <v>-2.689776009849874</v>
      </c>
      <c r="G1150" s="1" t="s">
        <v>430</v>
      </c>
      <c r="H1150" s="10">
        <f t="shared" si="103"/>
        <v>4.1097999999999999</v>
      </c>
      <c r="I1150" s="8">
        <f>VLOOKUP(B1150,'TRM2'!C:D,2,0)</f>
        <v>3748.5</v>
      </c>
      <c r="J1150" s="10">
        <f t="shared" si="104"/>
        <v>15405.585299999999</v>
      </c>
      <c r="K1150" t="e">
        <f>VLOOKUP(A1150,'Cacao Nacional'!B:D,3,0)</f>
        <v>#N/A</v>
      </c>
      <c r="L1150" s="22" t="str">
        <f t="shared" si="105"/>
        <v>Julio</v>
      </c>
      <c r="M1150" s="22" t="str">
        <f t="shared" si="106"/>
        <v>2021</v>
      </c>
      <c r="N1150" s="22" t="str">
        <f t="shared" si="107"/>
        <v>Julio de 2021</v>
      </c>
    </row>
    <row r="1151" spans="1:14" x14ac:dyDescent="0.3">
      <c r="A1151" s="1" t="s">
        <v>2225</v>
      </c>
      <c r="B1151" s="1" t="str">
        <f t="shared" si="102"/>
        <v>Julio 2 de 2021</v>
      </c>
      <c r="C1151" s="1" t="s">
        <v>5265</v>
      </c>
      <c r="D1151" s="2">
        <v>202.75</v>
      </c>
      <c r="E1151" s="1" t="s">
        <v>5266</v>
      </c>
      <c r="F1151" s="3">
        <v>-1.3333982188914346</v>
      </c>
      <c r="G1151" s="1" t="s">
        <v>430</v>
      </c>
      <c r="H1151" s="10">
        <f t="shared" si="103"/>
        <v>4.0549999999999997</v>
      </c>
      <c r="I1151" s="8">
        <f>VLOOKUP(B1151,'TRM2'!C:D,2,0)</f>
        <v>3775.53</v>
      </c>
      <c r="J1151" s="10">
        <f t="shared" si="104"/>
        <v>15309.774149999999</v>
      </c>
      <c r="K1151" t="e">
        <f>VLOOKUP(A1151,'Cacao Nacional'!B:D,3,0)</f>
        <v>#N/A</v>
      </c>
      <c r="L1151" s="22" t="str">
        <f t="shared" si="105"/>
        <v>Julio</v>
      </c>
      <c r="M1151" s="22" t="str">
        <f t="shared" si="106"/>
        <v>2021</v>
      </c>
      <c r="N1151" s="22" t="str">
        <f t="shared" si="107"/>
        <v>Julio de 2021</v>
      </c>
    </row>
    <row r="1152" spans="1:14" x14ac:dyDescent="0.3">
      <c r="A1152" s="1" t="s">
        <v>385</v>
      </c>
      <c r="B1152" s="1" t="str">
        <f t="shared" si="102"/>
        <v>Julio 5 de 2021</v>
      </c>
      <c r="C1152" s="1" t="s">
        <v>5265</v>
      </c>
      <c r="D1152" s="2">
        <v>202.83</v>
      </c>
      <c r="E1152" s="1" t="s">
        <v>5266</v>
      </c>
      <c r="F1152" s="3">
        <v>3.9457459926023425E-2</v>
      </c>
      <c r="G1152" s="1" t="s">
        <v>430</v>
      </c>
      <c r="H1152" s="10">
        <f t="shared" si="103"/>
        <v>4.0566000000000004</v>
      </c>
      <c r="I1152" s="8">
        <f>VLOOKUP(B1152,'TRM2'!C:D,2,0)</f>
        <v>3777.17</v>
      </c>
      <c r="J1152" s="10">
        <f t="shared" si="104"/>
        <v>15322.467822000002</v>
      </c>
      <c r="K1152">
        <f>VLOOKUP(A1152,'Cacao Nacional'!B:D,3,0)</f>
        <v>6927.5</v>
      </c>
      <c r="L1152" s="22" t="str">
        <f t="shared" si="105"/>
        <v>Julio</v>
      </c>
      <c r="M1152" s="22" t="str">
        <f t="shared" si="106"/>
        <v>2021</v>
      </c>
      <c r="N1152" s="22" t="str">
        <f t="shared" si="107"/>
        <v>Julio de 2021</v>
      </c>
    </row>
    <row r="1153" spans="1:14" x14ac:dyDescent="0.3">
      <c r="A1153" s="1" t="s">
        <v>2226</v>
      </c>
      <c r="B1153" s="1" t="str">
        <f t="shared" si="102"/>
        <v>Julio 6 de 2021</v>
      </c>
      <c r="C1153" s="1" t="s">
        <v>5265</v>
      </c>
      <c r="D1153" s="2">
        <v>198.47</v>
      </c>
      <c r="E1153" s="1" t="s">
        <v>5266</v>
      </c>
      <c r="F1153" s="3">
        <v>-2.1495833949613044</v>
      </c>
      <c r="G1153" s="1" t="s">
        <v>430</v>
      </c>
      <c r="H1153" s="10">
        <f t="shared" si="103"/>
        <v>3.9693999999999998</v>
      </c>
      <c r="I1153" s="8">
        <f>VLOOKUP(B1153,'TRM2'!C:D,2,0)</f>
        <v>3777.17</v>
      </c>
      <c r="J1153" s="10">
        <f t="shared" si="104"/>
        <v>14993.098598</v>
      </c>
      <c r="K1153" t="e">
        <f>VLOOKUP(A1153,'Cacao Nacional'!B:D,3,0)</f>
        <v>#N/A</v>
      </c>
      <c r="L1153" s="22" t="str">
        <f t="shared" si="105"/>
        <v>Julio</v>
      </c>
      <c r="M1153" s="22" t="str">
        <f t="shared" si="106"/>
        <v>2021</v>
      </c>
      <c r="N1153" s="22" t="str">
        <f t="shared" si="107"/>
        <v>Julio de 2021</v>
      </c>
    </row>
    <row r="1154" spans="1:14" x14ac:dyDescent="0.3">
      <c r="A1154" s="1" t="s">
        <v>2227</v>
      </c>
      <c r="B1154" s="1" t="str">
        <f t="shared" si="102"/>
        <v>Julio 7 de 2021</v>
      </c>
      <c r="C1154" s="1" t="s">
        <v>5265</v>
      </c>
      <c r="D1154" s="2">
        <v>200.33</v>
      </c>
      <c r="E1154" s="1" t="s">
        <v>5266</v>
      </c>
      <c r="F1154" s="3">
        <v>0.93716934549302844</v>
      </c>
      <c r="G1154" s="1" t="s">
        <v>430</v>
      </c>
      <c r="H1154" s="10">
        <f t="shared" si="103"/>
        <v>4.0066000000000006</v>
      </c>
      <c r="I1154" s="8">
        <f>VLOOKUP(B1154,'TRM2'!C:D,2,0)</f>
        <v>3782.27</v>
      </c>
      <c r="J1154" s="10">
        <f t="shared" si="104"/>
        <v>15154.042982000003</v>
      </c>
      <c r="K1154" t="e">
        <f>VLOOKUP(A1154,'Cacao Nacional'!B:D,3,0)</f>
        <v>#N/A</v>
      </c>
      <c r="L1154" s="22" t="str">
        <f t="shared" si="105"/>
        <v>Julio</v>
      </c>
      <c r="M1154" s="22" t="str">
        <f t="shared" si="106"/>
        <v>2021</v>
      </c>
      <c r="N1154" s="22" t="str">
        <f t="shared" si="107"/>
        <v>Julio de 2021</v>
      </c>
    </row>
    <row r="1155" spans="1:14" x14ac:dyDescent="0.3">
      <c r="A1155" s="1" t="s">
        <v>2228</v>
      </c>
      <c r="B1155" s="1" t="str">
        <f t="shared" ref="B1155:B1218" si="108">MID(A1155,FIND(",",A1155,1)+2,LEN(A1155)-FIND(",",A1155,1))</f>
        <v>Julio 8 de 2021</v>
      </c>
      <c r="C1155" s="1" t="s">
        <v>5265</v>
      </c>
      <c r="D1155" s="2">
        <v>201.48</v>
      </c>
      <c r="E1155" s="1" t="s">
        <v>5266</v>
      </c>
      <c r="F1155" s="3">
        <v>0.57405281285877163</v>
      </c>
      <c r="G1155" s="1" t="s">
        <v>430</v>
      </c>
      <c r="H1155" s="10">
        <f t="shared" ref="H1155:H1218" si="109">D1155*2/100</f>
        <v>4.0295999999999994</v>
      </c>
      <c r="I1155" s="8">
        <f>VLOOKUP(B1155,'TRM2'!C:D,2,0)</f>
        <v>3815.22</v>
      </c>
      <c r="J1155" s="10">
        <f t="shared" ref="J1155:J1218" si="110">H1155*I1155</f>
        <v>15373.810511999996</v>
      </c>
      <c r="K1155" t="e">
        <f>VLOOKUP(A1155,'Cacao Nacional'!B:D,3,0)</f>
        <v>#N/A</v>
      </c>
      <c r="L1155" s="22" t="str">
        <f t="shared" ref="L1155:L1218" si="111">MID(A1155,FIND(" ",A1155,1)+1,FIND(" ",A1155,FIND(" ",A1155,1)+1)-FIND(" ",A1155,1)-1)</f>
        <v>Julio</v>
      </c>
      <c r="M1155" s="22" t="str">
        <f t="shared" ref="M1155:M1218" si="112">RIGHT(A1155,4)</f>
        <v>2021</v>
      </c>
      <c r="N1155" s="22" t="str">
        <f t="shared" ref="N1155:N1218" si="113">_xlfn.CONCAT(L1155," de ",M1155)</f>
        <v>Julio de 2021</v>
      </c>
    </row>
    <row r="1156" spans="1:14" x14ac:dyDescent="0.3">
      <c r="A1156" s="1" t="s">
        <v>2229</v>
      </c>
      <c r="B1156" s="1" t="str">
        <f t="shared" si="108"/>
        <v>Julio 9 de 2021</v>
      </c>
      <c r="C1156" s="1" t="s">
        <v>5265</v>
      </c>
      <c r="D1156" s="2">
        <v>200.89</v>
      </c>
      <c r="E1156" s="1" t="s">
        <v>5266</v>
      </c>
      <c r="F1156" s="3">
        <v>-0.29283303553702772</v>
      </c>
      <c r="G1156" s="1" t="s">
        <v>430</v>
      </c>
      <c r="H1156" s="10">
        <f t="shared" si="109"/>
        <v>4.0177999999999994</v>
      </c>
      <c r="I1156" s="8">
        <f>VLOOKUP(B1156,'TRM2'!C:D,2,0)</f>
        <v>3850.46</v>
      </c>
      <c r="J1156" s="10">
        <f t="shared" si="110"/>
        <v>15470.378187999997</v>
      </c>
      <c r="K1156" t="e">
        <f>VLOOKUP(A1156,'Cacao Nacional'!B:D,3,0)</f>
        <v>#N/A</v>
      </c>
      <c r="L1156" s="22" t="str">
        <f t="shared" si="111"/>
        <v>Julio</v>
      </c>
      <c r="M1156" s="22" t="str">
        <f t="shared" si="112"/>
        <v>2021</v>
      </c>
      <c r="N1156" s="22" t="str">
        <f t="shared" si="113"/>
        <v>Julio de 2021</v>
      </c>
    </row>
    <row r="1157" spans="1:14" x14ac:dyDescent="0.3">
      <c r="A1157" s="1" t="s">
        <v>386</v>
      </c>
      <c r="B1157" s="1" t="str">
        <f t="shared" si="108"/>
        <v>Julio 12 de 2021</v>
      </c>
      <c r="C1157" s="1" t="s">
        <v>5265</v>
      </c>
      <c r="D1157" s="2">
        <v>203.85</v>
      </c>
      <c r="E1157" s="1" t="s">
        <v>5266</v>
      </c>
      <c r="F1157" s="3">
        <v>1.4734431778585335</v>
      </c>
      <c r="G1157" s="1" t="s">
        <v>430</v>
      </c>
      <c r="H1157" s="10">
        <f t="shared" si="109"/>
        <v>4.077</v>
      </c>
      <c r="I1157" s="8">
        <f>VLOOKUP(B1157,'TRM2'!C:D,2,0)</f>
        <v>3829.46</v>
      </c>
      <c r="J1157" s="10">
        <f t="shared" si="110"/>
        <v>15612.708420000001</v>
      </c>
      <c r="K1157">
        <f>VLOOKUP(A1157,'Cacao Nacional'!B:D,3,0)</f>
        <v>6886</v>
      </c>
      <c r="L1157" s="22" t="str">
        <f t="shared" si="111"/>
        <v>Julio</v>
      </c>
      <c r="M1157" s="22" t="str">
        <f t="shared" si="112"/>
        <v>2021</v>
      </c>
      <c r="N1157" s="22" t="str">
        <f t="shared" si="113"/>
        <v>Julio de 2021</v>
      </c>
    </row>
    <row r="1158" spans="1:14" x14ac:dyDescent="0.3">
      <c r="A1158" s="1" t="s">
        <v>2230</v>
      </c>
      <c r="B1158" s="1" t="str">
        <f t="shared" si="108"/>
        <v>Julio 13 de 2021</v>
      </c>
      <c r="C1158" s="1" t="s">
        <v>5265</v>
      </c>
      <c r="D1158" s="2">
        <v>201.61</v>
      </c>
      <c r="E1158" s="1" t="s">
        <v>5266</v>
      </c>
      <c r="F1158" s="3">
        <v>-1.0988471915624138</v>
      </c>
      <c r="G1158" s="1" t="s">
        <v>430</v>
      </c>
      <c r="H1158" s="10">
        <f t="shared" si="109"/>
        <v>4.0322000000000005</v>
      </c>
      <c r="I1158" s="8">
        <f>VLOOKUP(B1158,'TRM2'!C:D,2,0)</f>
        <v>3824.08</v>
      </c>
      <c r="J1158" s="10">
        <f t="shared" si="110"/>
        <v>15419.455376000002</v>
      </c>
      <c r="K1158" t="e">
        <f>VLOOKUP(A1158,'Cacao Nacional'!B:D,3,0)</f>
        <v>#N/A</v>
      </c>
      <c r="L1158" s="22" t="str">
        <f t="shared" si="111"/>
        <v>Julio</v>
      </c>
      <c r="M1158" s="22" t="str">
        <f t="shared" si="112"/>
        <v>2021</v>
      </c>
      <c r="N1158" s="22" t="str">
        <f t="shared" si="113"/>
        <v>Julio de 2021</v>
      </c>
    </row>
    <row r="1159" spans="1:14" x14ac:dyDescent="0.3">
      <c r="A1159" s="1" t="s">
        <v>2231</v>
      </c>
      <c r="B1159" s="1" t="str">
        <f t="shared" si="108"/>
        <v>Julio 14 de 2021</v>
      </c>
      <c r="C1159" s="1" t="s">
        <v>5265</v>
      </c>
      <c r="D1159" s="2">
        <v>205</v>
      </c>
      <c r="E1159" s="1" t="s">
        <v>5266</v>
      </c>
      <c r="F1159" s="3">
        <v>1.6814642130846615</v>
      </c>
      <c r="G1159" s="1" t="s">
        <v>430</v>
      </c>
      <c r="H1159" s="10">
        <f t="shared" si="109"/>
        <v>4.0999999999999996</v>
      </c>
      <c r="I1159" s="8">
        <f>VLOOKUP(B1159,'TRM2'!C:D,2,0)</f>
        <v>3826.85</v>
      </c>
      <c r="J1159" s="10">
        <f t="shared" si="110"/>
        <v>15690.084999999999</v>
      </c>
      <c r="K1159" t="e">
        <f>VLOOKUP(A1159,'Cacao Nacional'!B:D,3,0)</f>
        <v>#N/A</v>
      </c>
      <c r="L1159" s="22" t="str">
        <f t="shared" si="111"/>
        <v>Julio</v>
      </c>
      <c r="M1159" s="22" t="str">
        <f t="shared" si="112"/>
        <v>2021</v>
      </c>
      <c r="N1159" s="22" t="str">
        <f t="shared" si="113"/>
        <v>Julio de 2021</v>
      </c>
    </row>
    <row r="1160" spans="1:14" x14ac:dyDescent="0.3">
      <c r="A1160" s="1" t="s">
        <v>2232</v>
      </c>
      <c r="B1160" s="1" t="str">
        <f t="shared" si="108"/>
        <v>Julio 15 de 2021</v>
      </c>
      <c r="C1160" s="1" t="s">
        <v>5265</v>
      </c>
      <c r="D1160" s="2">
        <v>206.31</v>
      </c>
      <c r="E1160" s="1" t="s">
        <v>5266</v>
      </c>
      <c r="F1160" s="3">
        <v>0.63902439024390356</v>
      </c>
      <c r="G1160" s="1" t="s">
        <v>430</v>
      </c>
      <c r="H1160" s="10">
        <f t="shared" si="109"/>
        <v>4.1261999999999999</v>
      </c>
      <c r="I1160" s="8">
        <f>VLOOKUP(B1160,'TRM2'!C:D,2,0)</f>
        <v>3796.07</v>
      </c>
      <c r="J1160" s="10">
        <f t="shared" si="110"/>
        <v>15663.344034</v>
      </c>
      <c r="K1160" t="e">
        <f>VLOOKUP(A1160,'Cacao Nacional'!B:D,3,0)</f>
        <v>#N/A</v>
      </c>
      <c r="L1160" s="22" t="str">
        <f t="shared" si="111"/>
        <v>Julio</v>
      </c>
      <c r="M1160" s="22" t="str">
        <f t="shared" si="112"/>
        <v>2021</v>
      </c>
      <c r="N1160" s="22" t="str">
        <f t="shared" si="113"/>
        <v>Julio de 2021</v>
      </c>
    </row>
    <row r="1161" spans="1:14" x14ac:dyDescent="0.3">
      <c r="A1161" s="1" t="s">
        <v>2233</v>
      </c>
      <c r="B1161" s="1" t="str">
        <f t="shared" si="108"/>
        <v>Julio 16 de 2021</v>
      </c>
      <c r="C1161" s="1" t="s">
        <v>5265</v>
      </c>
      <c r="D1161" s="2">
        <v>211.27</v>
      </c>
      <c r="E1161" s="1" t="s">
        <v>5266</v>
      </c>
      <c r="F1161" s="3">
        <v>2.4041490960205554</v>
      </c>
      <c r="G1161" s="1" t="s">
        <v>430</v>
      </c>
      <c r="H1161" s="10">
        <f t="shared" si="109"/>
        <v>4.2254000000000005</v>
      </c>
      <c r="I1161" s="8">
        <f>VLOOKUP(B1161,'TRM2'!C:D,2,0)</f>
        <v>3809.07</v>
      </c>
      <c r="J1161" s="10">
        <f t="shared" si="110"/>
        <v>16094.844378000003</v>
      </c>
      <c r="K1161" t="e">
        <f>VLOOKUP(A1161,'Cacao Nacional'!B:D,3,0)</f>
        <v>#N/A</v>
      </c>
      <c r="L1161" s="22" t="str">
        <f t="shared" si="111"/>
        <v>Julio</v>
      </c>
      <c r="M1161" s="22" t="str">
        <f t="shared" si="112"/>
        <v>2021</v>
      </c>
      <c r="N1161" s="22" t="str">
        <f t="shared" si="113"/>
        <v>Julio de 2021</v>
      </c>
    </row>
    <row r="1162" spans="1:14" x14ac:dyDescent="0.3">
      <c r="A1162" s="1" t="s">
        <v>387</v>
      </c>
      <c r="B1162" s="1" t="str">
        <f t="shared" si="108"/>
        <v>Julio 19 de 2021</v>
      </c>
      <c r="C1162" s="1" t="s">
        <v>5265</v>
      </c>
      <c r="D1162" s="2">
        <v>205.46</v>
      </c>
      <c r="E1162" s="1" t="s">
        <v>5266</v>
      </c>
      <c r="F1162" s="3">
        <v>-2.7500354995976721</v>
      </c>
      <c r="G1162" s="1" t="s">
        <v>430</v>
      </c>
      <c r="H1162" s="10">
        <f t="shared" si="109"/>
        <v>4.1092000000000004</v>
      </c>
      <c r="I1162" s="8">
        <f>VLOOKUP(B1162,'TRM2'!C:D,2,0)</f>
        <v>3808.46</v>
      </c>
      <c r="J1162" s="10">
        <f t="shared" si="110"/>
        <v>15649.723832000001</v>
      </c>
      <c r="K1162">
        <f>VLOOKUP(A1162,'Cacao Nacional'!B:D,3,0)</f>
        <v>6960</v>
      </c>
      <c r="L1162" s="22" t="str">
        <f t="shared" si="111"/>
        <v>Julio</v>
      </c>
      <c r="M1162" s="22" t="str">
        <f t="shared" si="112"/>
        <v>2021</v>
      </c>
      <c r="N1162" s="22" t="str">
        <f t="shared" si="113"/>
        <v>Julio de 2021</v>
      </c>
    </row>
    <row r="1163" spans="1:14" x14ac:dyDescent="0.3">
      <c r="A1163" s="1" t="s">
        <v>2234</v>
      </c>
      <c r="B1163" s="1" t="str">
        <f t="shared" si="108"/>
        <v>Julio 20 de 2021</v>
      </c>
      <c r="C1163" s="1" t="s">
        <v>5265</v>
      </c>
      <c r="D1163" s="2">
        <v>215.69</v>
      </c>
      <c r="E1163" s="1" t="s">
        <v>5266</v>
      </c>
      <c r="F1163" s="3">
        <v>4.9790713520879919</v>
      </c>
      <c r="G1163" s="1" t="s">
        <v>430</v>
      </c>
      <c r="H1163" s="10">
        <f t="shared" si="109"/>
        <v>4.3137999999999996</v>
      </c>
      <c r="I1163" s="8">
        <f>VLOOKUP(B1163,'TRM2'!C:D,2,0)</f>
        <v>3842.97</v>
      </c>
      <c r="J1163" s="10">
        <f t="shared" si="110"/>
        <v>16577.803985999999</v>
      </c>
      <c r="K1163" t="e">
        <f>VLOOKUP(A1163,'Cacao Nacional'!B:D,3,0)</f>
        <v>#N/A</v>
      </c>
      <c r="L1163" s="22" t="str">
        <f t="shared" si="111"/>
        <v>Julio</v>
      </c>
      <c r="M1163" s="22" t="str">
        <f t="shared" si="112"/>
        <v>2021</v>
      </c>
      <c r="N1163" s="22" t="str">
        <f t="shared" si="113"/>
        <v>Julio de 2021</v>
      </c>
    </row>
    <row r="1164" spans="1:14" x14ac:dyDescent="0.3">
      <c r="A1164" s="1" t="s">
        <v>2235</v>
      </c>
      <c r="B1164" s="1" t="str">
        <f t="shared" si="108"/>
        <v>Julio 21 de 2021</v>
      </c>
      <c r="C1164" s="1" t="s">
        <v>5265</v>
      </c>
      <c r="D1164" s="2">
        <v>226.51</v>
      </c>
      <c r="E1164" s="1" t="s">
        <v>5266</v>
      </c>
      <c r="F1164" s="3">
        <v>5.0164588066206095</v>
      </c>
      <c r="G1164" s="1" t="s">
        <v>430</v>
      </c>
      <c r="H1164" s="10">
        <f t="shared" si="109"/>
        <v>4.5301999999999998</v>
      </c>
      <c r="I1164" s="8">
        <f>VLOOKUP(B1164,'TRM2'!C:D,2,0)</f>
        <v>3842.97</v>
      </c>
      <c r="J1164" s="10">
        <f t="shared" si="110"/>
        <v>17409.422693999997</v>
      </c>
      <c r="K1164" t="e">
        <f>VLOOKUP(A1164,'Cacao Nacional'!B:D,3,0)</f>
        <v>#N/A</v>
      </c>
      <c r="L1164" s="22" t="str">
        <f t="shared" si="111"/>
        <v>Julio</v>
      </c>
      <c r="M1164" s="22" t="str">
        <f t="shared" si="112"/>
        <v>2021</v>
      </c>
      <c r="N1164" s="22" t="str">
        <f t="shared" si="113"/>
        <v>Julio de 2021</v>
      </c>
    </row>
    <row r="1165" spans="1:14" x14ac:dyDescent="0.3">
      <c r="A1165" s="1" t="s">
        <v>2236</v>
      </c>
      <c r="B1165" s="1" t="str">
        <f t="shared" si="108"/>
        <v>Julio 22 de 2021</v>
      </c>
      <c r="C1165" s="1" t="s">
        <v>5265</v>
      </c>
      <c r="D1165" s="2">
        <v>244.38</v>
      </c>
      <c r="E1165" s="1" t="s">
        <v>5266</v>
      </c>
      <c r="F1165" s="3">
        <v>7.8892764116374581</v>
      </c>
      <c r="G1165" s="1" t="s">
        <v>430</v>
      </c>
      <c r="H1165" s="10">
        <f t="shared" si="109"/>
        <v>4.8875999999999999</v>
      </c>
      <c r="I1165" s="8">
        <f>VLOOKUP(B1165,'TRM2'!C:D,2,0)</f>
        <v>3855.68</v>
      </c>
      <c r="J1165" s="10">
        <f t="shared" si="110"/>
        <v>18845.021568</v>
      </c>
      <c r="K1165" t="e">
        <f>VLOOKUP(A1165,'Cacao Nacional'!B:D,3,0)</f>
        <v>#N/A</v>
      </c>
      <c r="L1165" s="22" t="str">
        <f t="shared" si="111"/>
        <v>Julio</v>
      </c>
      <c r="M1165" s="22" t="str">
        <f t="shared" si="112"/>
        <v>2021</v>
      </c>
      <c r="N1165" s="22" t="str">
        <f t="shared" si="113"/>
        <v>Julio de 2021</v>
      </c>
    </row>
    <row r="1166" spans="1:14" x14ac:dyDescent="0.3">
      <c r="A1166" s="1" t="s">
        <v>2237</v>
      </c>
      <c r="B1166" s="1" t="str">
        <f t="shared" si="108"/>
        <v>Julio 23 de 2021</v>
      </c>
      <c r="C1166" s="1" t="s">
        <v>5265</v>
      </c>
      <c r="D1166" s="2">
        <v>239.71</v>
      </c>
      <c r="E1166" s="1" t="s">
        <v>5266</v>
      </c>
      <c r="F1166" s="3">
        <v>-1.910958343563298</v>
      </c>
      <c r="G1166" s="1" t="s">
        <v>430</v>
      </c>
      <c r="H1166" s="10">
        <f t="shared" si="109"/>
        <v>4.7942</v>
      </c>
      <c r="I1166" s="8">
        <f>VLOOKUP(B1166,'TRM2'!C:D,2,0)</f>
        <v>3866.86</v>
      </c>
      <c r="J1166" s="10">
        <f t="shared" si="110"/>
        <v>18538.500211999999</v>
      </c>
      <c r="K1166" t="e">
        <f>VLOOKUP(A1166,'Cacao Nacional'!B:D,3,0)</f>
        <v>#N/A</v>
      </c>
      <c r="L1166" s="22" t="str">
        <f t="shared" si="111"/>
        <v>Julio</v>
      </c>
      <c r="M1166" s="22" t="str">
        <f t="shared" si="112"/>
        <v>2021</v>
      </c>
      <c r="N1166" s="22" t="str">
        <f t="shared" si="113"/>
        <v>Julio de 2021</v>
      </c>
    </row>
    <row r="1167" spans="1:14" x14ac:dyDescent="0.3">
      <c r="A1167" s="1" t="s">
        <v>388</v>
      </c>
      <c r="B1167" s="1" t="str">
        <f t="shared" si="108"/>
        <v>Julio 26 de 2021</v>
      </c>
      <c r="C1167" s="1" t="s">
        <v>5265</v>
      </c>
      <c r="D1167" s="2">
        <v>258.88</v>
      </c>
      <c r="E1167" s="1" t="s">
        <v>5266</v>
      </c>
      <c r="F1167" s="3">
        <v>7.9971632389136822</v>
      </c>
      <c r="G1167" s="1" t="s">
        <v>430</v>
      </c>
      <c r="H1167" s="10">
        <f t="shared" si="109"/>
        <v>5.1776</v>
      </c>
      <c r="I1167" s="8">
        <f>VLOOKUP(B1167,'TRM2'!C:D,2,0)</f>
        <v>3874.44</v>
      </c>
      <c r="J1167" s="10">
        <f t="shared" si="110"/>
        <v>20060.300544000002</v>
      </c>
      <c r="K1167">
        <f>VLOOKUP(A1167,'Cacao Nacional'!B:D,3,0)</f>
        <v>6996.7</v>
      </c>
      <c r="L1167" s="22" t="str">
        <f t="shared" si="111"/>
        <v>Julio</v>
      </c>
      <c r="M1167" s="22" t="str">
        <f t="shared" si="112"/>
        <v>2021</v>
      </c>
      <c r="N1167" s="22" t="str">
        <f t="shared" si="113"/>
        <v>Julio de 2021</v>
      </c>
    </row>
    <row r="1168" spans="1:14" x14ac:dyDescent="0.3">
      <c r="A1168" s="1" t="s">
        <v>2238</v>
      </c>
      <c r="B1168" s="1" t="str">
        <f t="shared" si="108"/>
        <v>Julio 27 de 2021</v>
      </c>
      <c r="C1168" s="1" t="s">
        <v>5265</v>
      </c>
      <c r="D1168" s="2">
        <v>252.04</v>
      </c>
      <c r="E1168" s="1" t="s">
        <v>5266</v>
      </c>
      <c r="F1168" s="3">
        <v>-2.6421508034610643</v>
      </c>
      <c r="G1168" s="1" t="s">
        <v>430</v>
      </c>
      <c r="H1168" s="10">
        <f t="shared" si="109"/>
        <v>5.0407999999999999</v>
      </c>
      <c r="I1168" s="8">
        <f>VLOOKUP(B1168,'TRM2'!C:D,2,0)</f>
        <v>3904.17</v>
      </c>
      <c r="J1168" s="10">
        <f t="shared" si="110"/>
        <v>19680.140136000002</v>
      </c>
      <c r="K1168" t="e">
        <f>VLOOKUP(A1168,'Cacao Nacional'!B:D,3,0)</f>
        <v>#N/A</v>
      </c>
      <c r="L1168" s="22" t="str">
        <f t="shared" si="111"/>
        <v>Julio</v>
      </c>
      <c r="M1168" s="22" t="str">
        <f t="shared" si="112"/>
        <v>2021</v>
      </c>
      <c r="N1168" s="22" t="str">
        <f t="shared" si="113"/>
        <v>Julio de 2021</v>
      </c>
    </row>
    <row r="1169" spans="1:14" x14ac:dyDescent="0.3">
      <c r="A1169" s="1" t="s">
        <v>2239</v>
      </c>
      <c r="B1169" s="1" t="str">
        <f t="shared" si="108"/>
        <v>Julio 28 de 2021</v>
      </c>
      <c r="C1169" s="1" t="s">
        <v>5265</v>
      </c>
      <c r="D1169" s="2">
        <v>250.74</v>
      </c>
      <c r="E1169" s="1" t="s">
        <v>5266</v>
      </c>
      <c r="F1169" s="3">
        <v>-0.51579114426280859</v>
      </c>
      <c r="G1169" s="1" t="s">
        <v>430</v>
      </c>
      <c r="H1169" s="10">
        <f t="shared" si="109"/>
        <v>5.0148000000000001</v>
      </c>
      <c r="I1169" s="8">
        <f>VLOOKUP(B1169,'TRM2'!C:D,2,0)</f>
        <v>3918.49</v>
      </c>
      <c r="J1169" s="10">
        <f t="shared" si="110"/>
        <v>19650.443651999998</v>
      </c>
      <c r="K1169" t="e">
        <f>VLOOKUP(A1169,'Cacao Nacional'!B:D,3,0)</f>
        <v>#N/A</v>
      </c>
      <c r="L1169" s="22" t="str">
        <f t="shared" si="111"/>
        <v>Julio</v>
      </c>
      <c r="M1169" s="22" t="str">
        <f t="shared" si="112"/>
        <v>2021</v>
      </c>
      <c r="N1169" s="22" t="str">
        <f t="shared" si="113"/>
        <v>Julio de 2021</v>
      </c>
    </row>
    <row r="1170" spans="1:14" x14ac:dyDescent="0.3">
      <c r="A1170" s="1" t="s">
        <v>2240</v>
      </c>
      <c r="B1170" s="1" t="str">
        <f t="shared" si="108"/>
        <v>Julio 29 de 2021</v>
      </c>
      <c r="C1170" s="1" t="s">
        <v>5265</v>
      </c>
      <c r="D1170" s="2">
        <v>246.54</v>
      </c>
      <c r="E1170" s="1" t="s">
        <v>5266</v>
      </c>
      <c r="F1170" s="3">
        <v>-1.6750418760469079</v>
      </c>
      <c r="G1170" s="1" t="s">
        <v>430</v>
      </c>
      <c r="H1170" s="10">
        <f t="shared" si="109"/>
        <v>4.9307999999999996</v>
      </c>
      <c r="I1170" s="8">
        <f>VLOOKUP(B1170,'TRM2'!C:D,2,0)</f>
        <v>3902.18</v>
      </c>
      <c r="J1170" s="10">
        <f t="shared" si="110"/>
        <v>19240.869143999997</v>
      </c>
      <c r="K1170" t="e">
        <f>VLOOKUP(A1170,'Cacao Nacional'!B:D,3,0)</f>
        <v>#N/A</v>
      </c>
      <c r="L1170" s="22" t="str">
        <f t="shared" si="111"/>
        <v>Julio</v>
      </c>
      <c r="M1170" s="22" t="str">
        <f t="shared" si="112"/>
        <v>2021</v>
      </c>
      <c r="N1170" s="22" t="str">
        <f t="shared" si="113"/>
        <v>Julio de 2021</v>
      </c>
    </row>
    <row r="1171" spans="1:14" x14ac:dyDescent="0.3">
      <c r="A1171" s="1" t="s">
        <v>2241</v>
      </c>
      <c r="B1171" s="1" t="str">
        <f t="shared" si="108"/>
        <v>Julio 30 de 2021</v>
      </c>
      <c r="C1171" s="1" t="s">
        <v>5265</v>
      </c>
      <c r="D1171" s="2">
        <v>230.22</v>
      </c>
      <c r="E1171" s="1" t="s">
        <v>5266</v>
      </c>
      <c r="F1171" s="3">
        <v>-6.6196154782185417</v>
      </c>
      <c r="G1171" s="1" t="s">
        <v>430</v>
      </c>
      <c r="H1171" s="10">
        <f t="shared" si="109"/>
        <v>4.6044</v>
      </c>
      <c r="I1171" s="8">
        <f>VLOOKUP(B1171,'TRM2'!C:D,2,0)</f>
        <v>3836.95</v>
      </c>
      <c r="J1171" s="10">
        <f t="shared" si="110"/>
        <v>17666.852579999999</v>
      </c>
      <c r="K1171" t="e">
        <f>VLOOKUP(A1171,'Cacao Nacional'!B:D,3,0)</f>
        <v>#N/A</v>
      </c>
      <c r="L1171" s="22" t="str">
        <f t="shared" si="111"/>
        <v>Julio</v>
      </c>
      <c r="M1171" s="22" t="str">
        <f t="shared" si="112"/>
        <v>2021</v>
      </c>
      <c r="N1171" s="22" t="str">
        <f t="shared" si="113"/>
        <v>Julio de 2021</v>
      </c>
    </row>
    <row r="1172" spans="1:14" x14ac:dyDescent="0.3">
      <c r="A1172" s="1" t="s">
        <v>389</v>
      </c>
      <c r="B1172" s="1" t="str">
        <f t="shared" si="108"/>
        <v>Agosto 2 de 2021</v>
      </c>
      <c r="C1172" s="1" t="s">
        <v>5265</v>
      </c>
      <c r="D1172" s="2">
        <v>215.46</v>
      </c>
      <c r="E1172" s="1" t="s">
        <v>5266</v>
      </c>
      <c r="F1172" s="3">
        <v>-6.4112587959343204</v>
      </c>
      <c r="G1172" s="1" t="s">
        <v>430</v>
      </c>
      <c r="H1172" s="10">
        <f t="shared" si="109"/>
        <v>4.3092000000000006</v>
      </c>
      <c r="I1172" s="8">
        <f>VLOOKUP(B1172,'TRM2'!C:D,2,0)</f>
        <v>3867.88</v>
      </c>
      <c r="J1172" s="10">
        <f t="shared" si="110"/>
        <v>16667.468496000001</v>
      </c>
      <c r="K1172">
        <f>VLOOKUP(A1172,'Cacao Nacional'!B:D,3,0)</f>
        <v>7130.5</v>
      </c>
      <c r="L1172" s="22" t="str">
        <f t="shared" si="111"/>
        <v>Agosto</v>
      </c>
      <c r="M1172" s="22" t="str">
        <f t="shared" si="112"/>
        <v>2021</v>
      </c>
      <c r="N1172" s="22" t="str">
        <f t="shared" si="113"/>
        <v>Agosto de 2021</v>
      </c>
    </row>
    <row r="1173" spans="1:14" x14ac:dyDescent="0.3">
      <c r="A1173" s="1" t="s">
        <v>2242</v>
      </c>
      <c r="B1173" s="1" t="str">
        <f t="shared" si="108"/>
        <v>Agosto 3 de 2021</v>
      </c>
      <c r="C1173" s="1" t="s">
        <v>5265</v>
      </c>
      <c r="D1173" s="2">
        <v>217.07</v>
      </c>
      <c r="E1173" s="1" t="s">
        <v>5266</v>
      </c>
      <c r="F1173" s="3">
        <v>0.74723846653670523</v>
      </c>
      <c r="G1173" s="1" t="s">
        <v>430</v>
      </c>
      <c r="H1173" s="10">
        <f t="shared" si="109"/>
        <v>4.3414000000000001</v>
      </c>
      <c r="I1173" s="8">
        <f>VLOOKUP(B1173,'TRM2'!C:D,2,0)</f>
        <v>3865.46</v>
      </c>
      <c r="J1173" s="10">
        <f t="shared" si="110"/>
        <v>16781.508044000002</v>
      </c>
      <c r="K1173" t="e">
        <f>VLOOKUP(A1173,'Cacao Nacional'!B:D,3,0)</f>
        <v>#N/A</v>
      </c>
      <c r="L1173" s="22" t="str">
        <f t="shared" si="111"/>
        <v>Agosto</v>
      </c>
      <c r="M1173" s="22" t="str">
        <f t="shared" si="112"/>
        <v>2021</v>
      </c>
      <c r="N1173" s="22" t="str">
        <f t="shared" si="113"/>
        <v>Agosto de 2021</v>
      </c>
    </row>
    <row r="1174" spans="1:14" x14ac:dyDescent="0.3">
      <c r="A1174" s="1" t="s">
        <v>2243</v>
      </c>
      <c r="B1174" s="1" t="str">
        <f t="shared" si="108"/>
        <v>Agosto 4 de 2021</v>
      </c>
      <c r="C1174" s="1" t="s">
        <v>5265</v>
      </c>
      <c r="D1174" s="2">
        <v>217.52</v>
      </c>
      <c r="E1174" s="1" t="s">
        <v>5266</v>
      </c>
      <c r="F1174" s="3">
        <v>0.20730639885751925</v>
      </c>
      <c r="G1174" s="1" t="s">
        <v>430</v>
      </c>
      <c r="H1174" s="10">
        <f t="shared" si="109"/>
        <v>4.3504000000000005</v>
      </c>
      <c r="I1174" s="8">
        <f>VLOOKUP(B1174,'TRM2'!C:D,2,0)</f>
        <v>3913.59</v>
      </c>
      <c r="J1174" s="10">
        <f t="shared" si="110"/>
        <v>17025.681936000001</v>
      </c>
      <c r="K1174" t="e">
        <f>VLOOKUP(A1174,'Cacao Nacional'!B:D,3,0)</f>
        <v>#N/A</v>
      </c>
      <c r="L1174" s="22" t="str">
        <f t="shared" si="111"/>
        <v>Agosto</v>
      </c>
      <c r="M1174" s="22" t="str">
        <f t="shared" si="112"/>
        <v>2021</v>
      </c>
      <c r="N1174" s="22" t="str">
        <f t="shared" si="113"/>
        <v>Agosto de 2021</v>
      </c>
    </row>
    <row r="1175" spans="1:14" x14ac:dyDescent="0.3">
      <c r="A1175" s="1" t="s">
        <v>2244</v>
      </c>
      <c r="B1175" s="1" t="str">
        <f t="shared" si="108"/>
        <v>Agosto 5 de 2021</v>
      </c>
      <c r="C1175" s="1" t="s">
        <v>5265</v>
      </c>
      <c r="D1175" s="2">
        <v>222.66</v>
      </c>
      <c r="E1175" s="1" t="s">
        <v>5266</v>
      </c>
      <c r="F1175" s="3">
        <v>2.3630011033468126</v>
      </c>
      <c r="G1175" s="1" t="s">
        <v>430</v>
      </c>
      <c r="H1175" s="10">
        <f t="shared" si="109"/>
        <v>4.4531999999999998</v>
      </c>
      <c r="I1175" s="8">
        <f>VLOOKUP(B1175,'TRM2'!C:D,2,0)</f>
        <v>3911.36</v>
      </c>
      <c r="J1175" s="10">
        <f t="shared" si="110"/>
        <v>17418.068351999998</v>
      </c>
      <c r="K1175" t="e">
        <f>VLOOKUP(A1175,'Cacao Nacional'!B:D,3,0)</f>
        <v>#N/A</v>
      </c>
      <c r="L1175" s="22" t="str">
        <f t="shared" si="111"/>
        <v>Agosto</v>
      </c>
      <c r="M1175" s="22" t="str">
        <f t="shared" si="112"/>
        <v>2021</v>
      </c>
      <c r="N1175" s="22" t="str">
        <f t="shared" si="113"/>
        <v>Agosto de 2021</v>
      </c>
    </row>
    <row r="1176" spans="1:14" x14ac:dyDescent="0.3">
      <c r="A1176" s="1" t="s">
        <v>2245</v>
      </c>
      <c r="B1176" s="1" t="str">
        <f t="shared" si="108"/>
        <v>Agosto 6 de 2021</v>
      </c>
      <c r="C1176" s="1" t="s">
        <v>5265</v>
      </c>
      <c r="D1176" s="2">
        <v>221.66</v>
      </c>
      <c r="E1176" s="1" t="s">
        <v>5266</v>
      </c>
      <c r="F1176" s="3">
        <v>-0.44911524297134642</v>
      </c>
      <c r="G1176" s="1" t="s">
        <v>430</v>
      </c>
      <c r="H1176" s="10">
        <f t="shared" si="109"/>
        <v>4.4332000000000003</v>
      </c>
      <c r="I1176" s="8">
        <f>VLOOKUP(B1176,'TRM2'!C:D,2,0)</f>
        <v>3910.81</v>
      </c>
      <c r="J1176" s="10">
        <f t="shared" si="110"/>
        <v>17337.402892000002</v>
      </c>
      <c r="K1176" t="e">
        <f>VLOOKUP(A1176,'Cacao Nacional'!B:D,3,0)</f>
        <v>#N/A</v>
      </c>
      <c r="L1176" s="22" t="str">
        <f t="shared" si="111"/>
        <v>Agosto</v>
      </c>
      <c r="M1176" s="22" t="str">
        <f t="shared" si="112"/>
        <v>2021</v>
      </c>
      <c r="N1176" s="22" t="str">
        <f t="shared" si="113"/>
        <v>Agosto de 2021</v>
      </c>
    </row>
    <row r="1177" spans="1:14" x14ac:dyDescent="0.3">
      <c r="A1177" s="1" t="s">
        <v>390</v>
      </c>
      <c r="B1177" s="1" t="str">
        <f t="shared" si="108"/>
        <v>Agosto 9 de 2021</v>
      </c>
      <c r="C1177" s="1" t="s">
        <v>5265</v>
      </c>
      <c r="D1177" s="2">
        <v>225.75</v>
      </c>
      <c r="E1177" s="1" t="s">
        <v>5266</v>
      </c>
      <c r="F1177" s="3">
        <v>1.8451682757376175</v>
      </c>
      <c r="G1177" s="1" t="s">
        <v>430</v>
      </c>
      <c r="H1177" s="10">
        <f t="shared" si="109"/>
        <v>4.5149999999999997</v>
      </c>
      <c r="I1177" s="8">
        <f>VLOOKUP(B1177,'TRM2'!C:D,2,0)</f>
        <v>3949.33</v>
      </c>
      <c r="J1177" s="10">
        <f t="shared" si="110"/>
        <v>17831.22495</v>
      </c>
      <c r="K1177">
        <f>VLOOKUP(A1177,'Cacao Nacional'!B:D,3,0)</f>
        <v>7407.2</v>
      </c>
      <c r="L1177" s="22" t="str">
        <f t="shared" si="111"/>
        <v>Agosto</v>
      </c>
      <c r="M1177" s="22" t="str">
        <f t="shared" si="112"/>
        <v>2021</v>
      </c>
      <c r="N1177" s="22" t="str">
        <f t="shared" si="113"/>
        <v>Agosto de 2021</v>
      </c>
    </row>
    <row r="1178" spans="1:14" x14ac:dyDescent="0.3">
      <c r="A1178" s="1" t="s">
        <v>2246</v>
      </c>
      <c r="B1178" s="1" t="str">
        <f t="shared" si="108"/>
        <v>Agosto 10 de 2021</v>
      </c>
      <c r="C1178" s="1" t="s">
        <v>5265</v>
      </c>
      <c r="D1178" s="2">
        <v>228.15</v>
      </c>
      <c r="E1178" s="1" t="s">
        <v>5266</v>
      </c>
      <c r="F1178" s="3">
        <v>1.0631229235880424</v>
      </c>
      <c r="G1178" s="1" t="s">
        <v>430</v>
      </c>
      <c r="H1178" s="10">
        <f t="shared" si="109"/>
        <v>4.5629999999999997</v>
      </c>
      <c r="I1178" s="8">
        <f>VLOOKUP(B1178,'TRM2'!C:D,2,0)</f>
        <v>3988.27</v>
      </c>
      <c r="J1178" s="10">
        <f t="shared" si="110"/>
        <v>18198.476009999998</v>
      </c>
      <c r="K1178" t="e">
        <f>VLOOKUP(A1178,'Cacao Nacional'!B:D,3,0)</f>
        <v>#N/A</v>
      </c>
      <c r="L1178" s="22" t="str">
        <f t="shared" si="111"/>
        <v>Agosto</v>
      </c>
      <c r="M1178" s="22" t="str">
        <f t="shared" si="112"/>
        <v>2021</v>
      </c>
      <c r="N1178" s="22" t="str">
        <f t="shared" si="113"/>
        <v>Agosto de 2021</v>
      </c>
    </row>
    <row r="1179" spans="1:14" x14ac:dyDescent="0.3">
      <c r="A1179" s="1" t="s">
        <v>2247</v>
      </c>
      <c r="B1179" s="1" t="str">
        <f t="shared" si="108"/>
        <v>Agosto 11 de 2021</v>
      </c>
      <c r="C1179" s="1" t="s">
        <v>5265</v>
      </c>
      <c r="D1179" s="2">
        <v>224.26</v>
      </c>
      <c r="E1179" s="1" t="s">
        <v>5266</v>
      </c>
      <c r="F1179" s="3">
        <v>-1.7050186280955577</v>
      </c>
      <c r="G1179" s="1" t="s">
        <v>430</v>
      </c>
      <c r="H1179" s="10">
        <f t="shared" si="109"/>
        <v>4.4851999999999999</v>
      </c>
      <c r="I1179" s="8">
        <f>VLOOKUP(B1179,'TRM2'!C:D,2,0)</f>
        <v>3979.8</v>
      </c>
      <c r="J1179" s="10">
        <f t="shared" si="110"/>
        <v>17850.198960000002</v>
      </c>
      <c r="K1179" t="e">
        <f>VLOOKUP(A1179,'Cacao Nacional'!B:D,3,0)</f>
        <v>#N/A</v>
      </c>
      <c r="L1179" s="22" t="str">
        <f t="shared" si="111"/>
        <v>Agosto</v>
      </c>
      <c r="M1179" s="22" t="str">
        <f t="shared" si="112"/>
        <v>2021</v>
      </c>
      <c r="N1179" s="22" t="str">
        <f t="shared" si="113"/>
        <v>Agosto de 2021</v>
      </c>
    </row>
    <row r="1180" spans="1:14" x14ac:dyDescent="0.3">
      <c r="A1180" s="1" t="s">
        <v>2248</v>
      </c>
      <c r="B1180" s="1" t="str">
        <f t="shared" si="108"/>
        <v>Agosto 12 de 2021</v>
      </c>
      <c r="C1180" s="1" t="s">
        <v>5265</v>
      </c>
      <c r="D1180" s="2">
        <v>229.25</v>
      </c>
      <c r="E1180" s="1" t="s">
        <v>5266</v>
      </c>
      <c r="F1180" s="3">
        <v>2.2250958708641795</v>
      </c>
      <c r="G1180" s="1" t="s">
        <v>430</v>
      </c>
      <c r="H1180" s="10">
        <f t="shared" si="109"/>
        <v>4.585</v>
      </c>
      <c r="I1180" s="8">
        <f>VLOOKUP(B1180,'TRM2'!C:D,2,0)</f>
        <v>3950.43</v>
      </c>
      <c r="J1180" s="10">
        <f t="shared" si="110"/>
        <v>18112.721549999998</v>
      </c>
      <c r="K1180" t="e">
        <f>VLOOKUP(A1180,'Cacao Nacional'!B:D,3,0)</f>
        <v>#N/A</v>
      </c>
      <c r="L1180" s="22" t="str">
        <f t="shared" si="111"/>
        <v>Agosto</v>
      </c>
      <c r="M1180" s="22" t="str">
        <f t="shared" si="112"/>
        <v>2021</v>
      </c>
      <c r="N1180" s="22" t="str">
        <f t="shared" si="113"/>
        <v>Agosto de 2021</v>
      </c>
    </row>
    <row r="1181" spans="1:14" x14ac:dyDescent="0.3">
      <c r="A1181" s="1" t="s">
        <v>2249</v>
      </c>
      <c r="B1181" s="1" t="str">
        <f t="shared" si="108"/>
        <v>Agosto 13 de 2021</v>
      </c>
      <c r="C1181" s="1" t="s">
        <v>5265</v>
      </c>
      <c r="D1181" s="2">
        <v>226.54</v>
      </c>
      <c r="E1181" s="1" t="s">
        <v>5266</v>
      </c>
      <c r="F1181" s="3">
        <v>-1.1821155943293382</v>
      </c>
      <c r="G1181" s="1" t="s">
        <v>430</v>
      </c>
      <c r="H1181" s="10">
        <f t="shared" si="109"/>
        <v>4.5308000000000002</v>
      </c>
      <c r="I1181" s="8">
        <f>VLOOKUP(B1181,'TRM2'!C:D,2,0)</f>
        <v>3887.07</v>
      </c>
      <c r="J1181" s="10">
        <f t="shared" si="110"/>
        <v>17611.536756000001</v>
      </c>
      <c r="K1181" t="e">
        <f>VLOOKUP(A1181,'Cacao Nacional'!B:D,3,0)</f>
        <v>#N/A</v>
      </c>
      <c r="L1181" s="22" t="str">
        <f t="shared" si="111"/>
        <v>Agosto</v>
      </c>
      <c r="M1181" s="22" t="str">
        <f t="shared" si="112"/>
        <v>2021</v>
      </c>
      <c r="N1181" s="22" t="str">
        <f t="shared" si="113"/>
        <v>Agosto de 2021</v>
      </c>
    </row>
    <row r="1182" spans="1:14" x14ac:dyDescent="0.3">
      <c r="A1182" s="1" t="s">
        <v>391</v>
      </c>
      <c r="B1182" s="1" t="str">
        <f t="shared" si="108"/>
        <v>Agosto 16 de 2021</v>
      </c>
      <c r="C1182" s="1" t="s">
        <v>5265</v>
      </c>
      <c r="D1182" s="2">
        <v>228.99</v>
      </c>
      <c r="E1182" s="1" t="s">
        <v>5266</v>
      </c>
      <c r="F1182" s="3">
        <v>1.081486713163246</v>
      </c>
      <c r="G1182" s="1" t="s">
        <v>430</v>
      </c>
      <c r="H1182" s="10">
        <f t="shared" si="109"/>
        <v>4.5798000000000005</v>
      </c>
      <c r="I1182" s="8">
        <f>VLOOKUP(B1182,'TRM2'!C:D,2,0)</f>
        <v>3830.25</v>
      </c>
      <c r="J1182" s="10">
        <f t="shared" si="110"/>
        <v>17541.778950000004</v>
      </c>
      <c r="K1182">
        <f>VLOOKUP(A1182,'Cacao Nacional'!B:D,3,0)</f>
        <v>7852</v>
      </c>
      <c r="L1182" s="22" t="str">
        <f t="shared" si="111"/>
        <v>Agosto</v>
      </c>
      <c r="M1182" s="22" t="str">
        <f t="shared" si="112"/>
        <v>2021</v>
      </c>
      <c r="N1182" s="22" t="str">
        <f t="shared" si="113"/>
        <v>Agosto de 2021</v>
      </c>
    </row>
    <row r="1183" spans="1:14" x14ac:dyDescent="0.3">
      <c r="A1183" s="1" t="s">
        <v>2250</v>
      </c>
      <c r="B1183" s="1" t="str">
        <f t="shared" si="108"/>
        <v>Agosto 17 de 2021</v>
      </c>
      <c r="C1183" s="1" t="s">
        <v>5265</v>
      </c>
      <c r="D1183" s="2">
        <v>221.51</v>
      </c>
      <c r="E1183" s="1" t="s">
        <v>5266</v>
      </c>
      <c r="F1183" s="3">
        <v>-3.2665181885671939</v>
      </c>
      <c r="G1183" s="1" t="s">
        <v>430</v>
      </c>
      <c r="H1183" s="10">
        <f t="shared" si="109"/>
        <v>4.4302000000000001</v>
      </c>
      <c r="I1183" s="8">
        <f>VLOOKUP(B1183,'TRM2'!C:D,2,0)</f>
        <v>3830.25</v>
      </c>
      <c r="J1183" s="10">
        <f t="shared" si="110"/>
        <v>16968.773550000002</v>
      </c>
      <c r="K1183" t="e">
        <f>VLOOKUP(A1183,'Cacao Nacional'!B:D,3,0)</f>
        <v>#N/A</v>
      </c>
      <c r="L1183" s="22" t="str">
        <f t="shared" si="111"/>
        <v>Agosto</v>
      </c>
      <c r="M1183" s="22" t="str">
        <f t="shared" si="112"/>
        <v>2021</v>
      </c>
      <c r="N1183" s="22" t="str">
        <f t="shared" si="113"/>
        <v>Agosto de 2021</v>
      </c>
    </row>
    <row r="1184" spans="1:14" x14ac:dyDescent="0.3">
      <c r="A1184" s="1" t="s">
        <v>2251</v>
      </c>
      <c r="B1184" s="1" t="str">
        <f t="shared" si="108"/>
        <v>Agosto 18 de 2021</v>
      </c>
      <c r="C1184" s="1" t="s">
        <v>5265</v>
      </c>
      <c r="D1184" s="2">
        <v>222.47</v>
      </c>
      <c r="E1184" s="1" t="s">
        <v>5266</v>
      </c>
      <c r="F1184" s="3">
        <v>0.4333890117827674</v>
      </c>
      <c r="G1184" s="1" t="s">
        <v>430</v>
      </c>
      <c r="H1184" s="10">
        <f t="shared" si="109"/>
        <v>4.4493999999999998</v>
      </c>
      <c r="I1184" s="8">
        <f>VLOOKUP(B1184,'TRM2'!C:D,2,0)</f>
        <v>3868.41</v>
      </c>
      <c r="J1184" s="10">
        <f t="shared" si="110"/>
        <v>17212.103454</v>
      </c>
      <c r="K1184" t="e">
        <f>VLOOKUP(A1184,'Cacao Nacional'!B:D,3,0)</f>
        <v>#N/A</v>
      </c>
      <c r="L1184" s="22" t="str">
        <f t="shared" si="111"/>
        <v>Agosto</v>
      </c>
      <c r="M1184" s="22" t="str">
        <f t="shared" si="112"/>
        <v>2021</v>
      </c>
      <c r="N1184" s="22" t="str">
        <f t="shared" si="113"/>
        <v>Agosto de 2021</v>
      </c>
    </row>
    <row r="1185" spans="1:14" x14ac:dyDescent="0.3">
      <c r="A1185" s="1" t="s">
        <v>2252</v>
      </c>
      <c r="B1185" s="1" t="str">
        <f t="shared" si="108"/>
        <v>Agosto 19 de 2021</v>
      </c>
      <c r="C1185" s="1" t="s">
        <v>5265</v>
      </c>
      <c r="D1185" s="2">
        <v>220.77</v>
      </c>
      <c r="E1185" s="1" t="s">
        <v>5266</v>
      </c>
      <c r="F1185" s="3">
        <v>-0.76414797500786114</v>
      </c>
      <c r="G1185" s="1" t="s">
        <v>430</v>
      </c>
      <c r="H1185" s="10">
        <f t="shared" si="109"/>
        <v>4.4154</v>
      </c>
      <c r="I1185" s="8">
        <f>VLOOKUP(B1185,'TRM2'!C:D,2,0)</f>
        <v>3861.33</v>
      </c>
      <c r="J1185" s="10">
        <f t="shared" si="110"/>
        <v>17049.316481999998</v>
      </c>
      <c r="K1185" t="e">
        <f>VLOOKUP(A1185,'Cacao Nacional'!B:D,3,0)</f>
        <v>#N/A</v>
      </c>
      <c r="L1185" s="22" t="str">
        <f t="shared" si="111"/>
        <v>Agosto</v>
      </c>
      <c r="M1185" s="22" t="str">
        <f t="shared" si="112"/>
        <v>2021</v>
      </c>
      <c r="N1185" s="22" t="str">
        <f t="shared" si="113"/>
        <v>Agosto de 2021</v>
      </c>
    </row>
    <row r="1186" spans="1:14" x14ac:dyDescent="0.3">
      <c r="A1186" s="1" t="s">
        <v>2253</v>
      </c>
      <c r="B1186" s="1" t="str">
        <f t="shared" si="108"/>
        <v>Agosto 20 de 2021</v>
      </c>
      <c r="C1186" s="1" t="s">
        <v>5265</v>
      </c>
      <c r="D1186" s="2">
        <v>224.01</v>
      </c>
      <c r="E1186" s="1" t="s">
        <v>5266</v>
      </c>
      <c r="F1186" s="3">
        <v>1.4675907052588579</v>
      </c>
      <c r="G1186" s="1" t="s">
        <v>430</v>
      </c>
      <c r="H1186" s="10">
        <f t="shared" si="109"/>
        <v>4.4802</v>
      </c>
      <c r="I1186" s="8">
        <f>VLOOKUP(B1186,'TRM2'!C:D,2,0)</f>
        <v>3876.08</v>
      </c>
      <c r="J1186" s="10">
        <f t="shared" si="110"/>
        <v>17365.613615999999</v>
      </c>
      <c r="K1186" t="e">
        <f>VLOOKUP(A1186,'Cacao Nacional'!B:D,3,0)</f>
        <v>#N/A</v>
      </c>
      <c r="L1186" s="22" t="str">
        <f t="shared" si="111"/>
        <v>Agosto</v>
      </c>
      <c r="M1186" s="22" t="str">
        <f t="shared" si="112"/>
        <v>2021</v>
      </c>
      <c r="N1186" s="22" t="str">
        <f t="shared" si="113"/>
        <v>Agosto de 2021</v>
      </c>
    </row>
    <row r="1187" spans="1:14" x14ac:dyDescent="0.3">
      <c r="A1187" s="1" t="s">
        <v>392</v>
      </c>
      <c r="B1187" s="1" t="str">
        <f t="shared" si="108"/>
        <v>Agosto 23 de 2021</v>
      </c>
      <c r="C1187" s="1" t="s">
        <v>5265</v>
      </c>
      <c r="D1187" s="2">
        <v>224.68</v>
      </c>
      <c r="E1187" s="1" t="s">
        <v>5266</v>
      </c>
      <c r="F1187" s="3">
        <v>0.29909379045579032</v>
      </c>
      <c r="G1187" s="1" t="s">
        <v>430</v>
      </c>
      <c r="H1187" s="10">
        <f t="shared" si="109"/>
        <v>4.4935999999999998</v>
      </c>
      <c r="I1187" s="8">
        <f>VLOOKUP(B1187,'TRM2'!C:D,2,0)</f>
        <v>3874.95</v>
      </c>
      <c r="J1187" s="10">
        <f t="shared" si="110"/>
        <v>17412.475319999998</v>
      </c>
      <c r="K1187">
        <f>VLOOKUP(A1187,'Cacao Nacional'!B:D,3,0)</f>
        <v>8208.5</v>
      </c>
      <c r="L1187" s="22" t="str">
        <f t="shared" si="111"/>
        <v>Agosto</v>
      </c>
      <c r="M1187" s="22" t="str">
        <f t="shared" si="112"/>
        <v>2021</v>
      </c>
      <c r="N1187" s="22" t="str">
        <f t="shared" si="113"/>
        <v>Agosto de 2021</v>
      </c>
    </row>
    <row r="1188" spans="1:14" x14ac:dyDescent="0.3">
      <c r="A1188" s="1" t="s">
        <v>2254</v>
      </c>
      <c r="B1188" s="1" t="str">
        <f t="shared" si="108"/>
        <v>Agosto 24 de 2021</v>
      </c>
      <c r="C1188" s="1" t="s">
        <v>5265</v>
      </c>
      <c r="D1188" s="2">
        <v>226.37</v>
      </c>
      <c r="E1188" s="1" t="s">
        <v>5266</v>
      </c>
      <c r="F1188" s="3">
        <v>0.75218087947302725</v>
      </c>
      <c r="G1188" s="1" t="s">
        <v>430</v>
      </c>
      <c r="H1188" s="10">
        <f t="shared" si="109"/>
        <v>4.5274000000000001</v>
      </c>
      <c r="I1188" s="8">
        <f>VLOOKUP(B1188,'TRM2'!C:D,2,0)</f>
        <v>3867.73</v>
      </c>
      <c r="J1188" s="10">
        <f t="shared" si="110"/>
        <v>17510.760802000001</v>
      </c>
      <c r="K1188" t="e">
        <f>VLOOKUP(A1188,'Cacao Nacional'!B:D,3,0)</f>
        <v>#N/A</v>
      </c>
      <c r="L1188" s="22" t="str">
        <f t="shared" si="111"/>
        <v>Agosto</v>
      </c>
      <c r="M1188" s="22" t="str">
        <f t="shared" si="112"/>
        <v>2021</v>
      </c>
      <c r="N1188" s="22" t="str">
        <f t="shared" si="113"/>
        <v>Agosto de 2021</v>
      </c>
    </row>
    <row r="1189" spans="1:14" x14ac:dyDescent="0.3">
      <c r="A1189" s="1" t="s">
        <v>2255</v>
      </c>
      <c r="B1189" s="1" t="str">
        <f t="shared" si="108"/>
        <v>Agosto 25 de 2021</v>
      </c>
      <c r="C1189" s="1" t="s">
        <v>5265</v>
      </c>
      <c r="D1189" s="2">
        <v>227.03</v>
      </c>
      <c r="E1189" s="1" t="s">
        <v>5266</v>
      </c>
      <c r="F1189" s="3">
        <v>0.29155806864867101</v>
      </c>
      <c r="G1189" s="1" t="s">
        <v>430</v>
      </c>
      <c r="H1189" s="10">
        <f t="shared" si="109"/>
        <v>4.5406000000000004</v>
      </c>
      <c r="I1189" s="8">
        <f>VLOOKUP(B1189,'TRM2'!C:D,2,0)</f>
        <v>3861.88</v>
      </c>
      <c r="J1189" s="10">
        <f t="shared" si="110"/>
        <v>17535.252328000002</v>
      </c>
      <c r="K1189" t="e">
        <f>VLOOKUP(A1189,'Cacao Nacional'!B:D,3,0)</f>
        <v>#N/A</v>
      </c>
      <c r="L1189" s="22" t="str">
        <f t="shared" si="111"/>
        <v>Agosto</v>
      </c>
      <c r="M1189" s="22" t="str">
        <f t="shared" si="112"/>
        <v>2021</v>
      </c>
      <c r="N1189" s="22" t="str">
        <f t="shared" si="113"/>
        <v>Agosto de 2021</v>
      </c>
    </row>
    <row r="1190" spans="1:14" x14ac:dyDescent="0.3">
      <c r="A1190" s="1" t="s">
        <v>2256</v>
      </c>
      <c r="B1190" s="1" t="str">
        <f t="shared" si="108"/>
        <v>Agosto 26 de 2021</v>
      </c>
      <c r="C1190" s="1" t="s">
        <v>5265</v>
      </c>
      <c r="D1190" s="2">
        <v>230.05</v>
      </c>
      <c r="E1190" s="1" t="s">
        <v>5266</v>
      </c>
      <c r="F1190" s="3">
        <v>1.3302206756816326</v>
      </c>
      <c r="G1190" s="1" t="s">
        <v>430</v>
      </c>
      <c r="H1190" s="10">
        <f t="shared" si="109"/>
        <v>4.601</v>
      </c>
      <c r="I1190" s="8">
        <f>VLOOKUP(B1190,'TRM2'!C:D,2,0)</f>
        <v>3865.04</v>
      </c>
      <c r="J1190" s="10">
        <f t="shared" si="110"/>
        <v>17783.049039999998</v>
      </c>
      <c r="K1190" t="e">
        <f>VLOOKUP(A1190,'Cacao Nacional'!B:D,3,0)</f>
        <v>#N/A</v>
      </c>
      <c r="L1190" s="22" t="str">
        <f t="shared" si="111"/>
        <v>Agosto</v>
      </c>
      <c r="M1190" s="22" t="str">
        <f t="shared" si="112"/>
        <v>2021</v>
      </c>
      <c r="N1190" s="22" t="str">
        <f t="shared" si="113"/>
        <v>Agosto de 2021</v>
      </c>
    </row>
    <row r="1191" spans="1:14" x14ac:dyDescent="0.3">
      <c r="A1191" s="1" t="s">
        <v>2257</v>
      </c>
      <c r="B1191" s="1" t="str">
        <f t="shared" si="108"/>
        <v>Agosto 27 de 2021</v>
      </c>
      <c r="C1191" s="1" t="s">
        <v>5265</v>
      </c>
      <c r="D1191" s="2">
        <v>234.83</v>
      </c>
      <c r="E1191" s="1" t="s">
        <v>5266</v>
      </c>
      <c r="F1191" s="3">
        <v>2.0778091719191485</v>
      </c>
      <c r="G1191" s="1" t="s">
        <v>430</v>
      </c>
      <c r="H1191" s="10">
        <f t="shared" si="109"/>
        <v>4.6966000000000001</v>
      </c>
      <c r="I1191" s="8">
        <f>VLOOKUP(B1191,'TRM2'!C:D,2,0)</f>
        <v>3870.57</v>
      </c>
      <c r="J1191" s="10">
        <f t="shared" si="110"/>
        <v>18178.519061999999</v>
      </c>
      <c r="K1191" t="e">
        <f>VLOOKUP(A1191,'Cacao Nacional'!B:D,3,0)</f>
        <v>#N/A</v>
      </c>
      <c r="L1191" s="22" t="str">
        <f t="shared" si="111"/>
        <v>Agosto</v>
      </c>
      <c r="M1191" s="22" t="str">
        <f t="shared" si="112"/>
        <v>2021</v>
      </c>
      <c r="N1191" s="22" t="str">
        <f t="shared" si="113"/>
        <v>Agosto de 2021</v>
      </c>
    </row>
    <row r="1192" spans="1:14" x14ac:dyDescent="0.3">
      <c r="A1192" s="1" t="s">
        <v>393</v>
      </c>
      <c r="B1192" s="1" t="str">
        <f t="shared" si="108"/>
        <v>Agosto 30 de 2021</v>
      </c>
      <c r="C1192" s="1" t="s">
        <v>5265</v>
      </c>
      <c r="D1192" s="2">
        <v>236.84</v>
      </c>
      <c r="E1192" s="1" t="s">
        <v>5266</v>
      </c>
      <c r="F1192" s="3">
        <v>0.8559383383724356</v>
      </c>
      <c r="G1192" s="1" t="s">
        <v>430</v>
      </c>
      <c r="H1192" s="10">
        <f t="shared" si="109"/>
        <v>4.7367999999999997</v>
      </c>
      <c r="I1192" s="8">
        <f>VLOOKUP(B1192,'TRM2'!C:D,2,0)</f>
        <v>3834.13</v>
      </c>
      <c r="J1192" s="10">
        <f t="shared" si="110"/>
        <v>18161.506984</v>
      </c>
      <c r="K1192">
        <f>VLOOKUP(A1192,'Cacao Nacional'!B:D,3,0)</f>
        <v>8185.3</v>
      </c>
      <c r="L1192" s="22" t="str">
        <f t="shared" si="111"/>
        <v>Agosto</v>
      </c>
      <c r="M1192" s="22" t="str">
        <f t="shared" si="112"/>
        <v>2021</v>
      </c>
      <c r="N1192" s="22" t="str">
        <f t="shared" si="113"/>
        <v>Agosto de 2021</v>
      </c>
    </row>
    <row r="1193" spans="1:14" x14ac:dyDescent="0.3">
      <c r="A1193" s="1" t="s">
        <v>2258</v>
      </c>
      <c r="B1193" s="1" t="str">
        <f t="shared" si="108"/>
        <v>Agosto 31 de 2021</v>
      </c>
      <c r="C1193" s="1" t="s">
        <v>5265</v>
      </c>
      <c r="D1193" s="2">
        <v>232.94</v>
      </c>
      <c r="E1193" s="1" t="s">
        <v>5266</v>
      </c>
      <c r="F1193" s="3">
        <v>-1.6466813038338142</v>
      </c>
      <c r="G1193" s="1" t="s">
        <v>430</v>
      </c>
      <c r="H1193" s="10">
        <f t="shared" si="109"/>
        <v>4.6588000000000003</v>
      </c>
      <c r="I1193" s="8">
        <f>VLOOKUP(B1193,'TRM2'!C:D,2,0)</f>
        <v>3806.87</v>
      </c>
      <c r="J1193" s="10">
        <f t="shared" si="110"/>
        <v>17735.445956</v>
      </c>
      <c r="K1193" t="e">
        <f>VLOOKUP(A1193,'Cacao Nacional'!B:D,3,0)</f>
        <v>#N/A</v>
      </c>
      <c r="L1193" s="22" t="str">
        <f t="shared" si="111"/>
        <v>Agosto</v>
      </c>
      <c r="M1193" s="22" t="str">
        <f t="shared" si="112"/>
        <v>2021</v>
      </c>
      <c r="N1193" s="22" t="str">
        <f t="shared" si="113"/>
        <v>Agosto de 2021</v>
      </c>
    </row>
    <row r="1194" spans="1:14" x14ac:dyDescent="0.3">
      <c r="A1194" s="1" t="s">
        <v>2259</v>
      </c>
      <c r="B1194" s="1" t="str">
        <f t="shared" si="108"/>
        <v>Septiembre 1 de 2021</v>
      </c>
      <c r="C1194" s="1" t="s">
        <v>5265</v>
      </c>
      <c r="D1194" s="2">
        <v>232.69</v>
      </c>
      <c r="E1194" s="1" t="s">
        <v>5266</v>
      </c>
      <c r="F1194" s="3">
        <v>-0.10732377436249679</v>
      </c>
      <c r="G1194" s="1" t="s">
        <v>430</v>
      </c>
      <c r="H1194" s="10">
        <f t="shared" si="109"/>
        <v>4.6538000000000004</v>
      </c>
      <c r="I1194" s="8">
        <f>VLOOKUP(B1194,'TRM2'!C:D,2,0)</f>
        <v>3774</v>
      </c>
      <c r="J1194" s="10">
        <f t="shared" si="110"/>
        <v>17563.441200000001</v>
      </c>
      <c r="K1194" t="e">
        <f>VLOOKUP(A1194,'Cacao Nacional'!B:D,3,0)</f>
        <v>#N/A</v>
      </c>
      <c r="L1194" s="22" t="str">
        <f t="shared" si="111"/>
        <v>Septiembre</v>
      </c>
      <c r="M1194" s="22" t="str">
        <f t="shared" si="112"/>
        <v>2021</v>
      </c>
      <c r="N1194" s="22" t="str">
        <f t="shared" si="113"/>
        <v>Septiembre de 2021</v>
      </c>
    </row>
    <row r="1195" spans="1:14" x14ac:dyDescent="0.3">
      <c r="A1195" s="1" t="s">
        <v>2260</v>
      </c>
      <c r="B1195" s="1" t="str">
        <f t="shared" si="108"/>
        <v>Septiembre 2 de 2021</v>
      </c>
      <c r="C1195" s="1" t="s">
        <v>5265</v>
      </c>
      <c r="D1195" s="2">
        <v>233.93</v>
      </c>
      <c r="E1195" s="1" t="s">
        <v>5266</v>
      </c>
      <c r="F1195" s="3">
        <v>0.53289784692079978</v>
      </c>
      <c r="G1195" s="1" t="s">
        <v>430</v>
      </c>
      <c r="H1195" s="10">
        <f t="shared" si="109"/>
        <v>4.6786000000000003</v>
      </c>
      <c r="I1195" s="8">
        <f>VLOOKUP(B1195,'TRM2'!C:D,2,0)</f>
        <v>3753.3</v>
      </c>
      <c r="J1195" s="10">
        <f t="shared" si="110"/>
        <v>17560.189380000003</v>
      </c>
      <c r="K1195" t="e">
        <f>VLOOKUP(A1195,'Cacao Nacional'!B:D,3,0)</f>
        <v>#N/A</v>
      </c>
      <c r="L1195" s="22" t="str">
        <f t="shared" si="111"/>
        <v>Septiembre</v>
      </c>
      <c r="M1195" s="22" t="str">
        <f t="shared" si="112"/>
        <v>2021</v>
      </c>
      <c r="N1195" s="22" t="str">
        <f t="shared" si="113"/>
        <v>Septiembre de 2021</v>
      </c>
    </row>
    <row r="1196" spans="1:14" x14ac:dyDescent="0.3">
      <c r="A1196" s="1" t="s">
        <v>2261</v>
      </c>
      <c r="B1196" s="1" t="str">
        <f t="shared" si="108"/>
        <v>Septiembre 3 de 2021</v>
      </c>
      <c r="C1196" s="1" t="s">
        <v>5265</v>
      </c>
      <c r="D1196" s="2">
        <v>232.86</v>
      </c>
      <c r="E1196" s="1" t="s">
        <v>5266</v>
      </c>
      <c r="F1196" s="3">
        <v>-0.45740178685931399</v>
      </c>
      <c r="G1196" s="1" t="s">
        <v>430</v>
      </c>
      <c r="H1196" s="10">
        <f t="shared" si="109"/>
        <v>4.6572000000000005</v>
      </c>
      <c r="I1196" s="8">
        <f>VLOOKUP(B1196,'TRM2'!C:D,2,0)</f>
        <v>3780.85</v>
      </c>
      <c r="J1196" s="10">
        <f t="shared" si="110"/>
        <v>17608.174620000002</v>
      </c>
      <c r="K1196" t="e">
        <f>VLOOKUP(A1196,'Cacao Nacional'!B:D,3,0)</f>
        <v>#N/A</v>
      </c>
      <c r="L1196" s="22" t="str">
        <f t="shared" si="111"/>
        <v>Septiembre</v>
      </c>
      <c r="M1196" s="22" t="str">
        <f t="shared" si="112"/>
        <v>2021</v>
      </c>
      <c r="N1196" s="22" t="str">
        <f t="shared" si="113"/>
        <v>Septiembre de 2021</v>
      </c>
    </row>
    <row r="1197" spans="1:14" x14ac:dyDescent="0.3">
      <c r="A1197" s="1" t="s">
        <v>394</v>
      </c>
      <c r="B1197" s="1" t="str">
        <f t="shared" si="108"/>
        <v>Septiembre 6 de 2021</v>
      </c>
      <c r="C1197" s="1" t="s">
        <v>5265</v>
      </c>
      <c r="D1197" s="2">
        <v>241.11</v>
      </c>
      <c r="E1197" s="1" t="s">
        <v>5266</v>
      </c>
      <c r="F1197" s="3">
        <v>3.5429013140943053</v>
      </c>
      <c r="G1197" s="1" t="s">
        <v>430</v>
      </c>
      <c r="H1197" s="10">
        <f t="shared" si="109"/>
        <v>4.8222000000000005</v>
      </c>
      <c r="I1197" s="8">
        <f>VLOOKUP(B1197,'TRM2'!C:D,2,0)</f>
        <v>3790.04</v>
      </c>
      <c r="J1197" s="10">
        <f t="shared" si="110"/>
        <v>18276.330888</v>
      </c>
      <c r="K1197">
        <f>VLOOKUP(A1197,'Cacao Nacional'!B:D,3,0)</f>
        <v>8096.3</v>
      </c>
      <c r="L1197" s="22" t="str">
        <f t="shared" si="111"/>
        <v>Septiembre</v>
      </c>
      <c r="M1197" s="22" t="str">
        <f t="shared" si="112"/>
        <v>2021</v>
      </c>
      <c r="N1197" s="22" t="str">
        <f t="shared" si="113"/>
        <v>Septiembre de 2021</v>
      </c>
    </row>
    <row r="1198" spans="1:14" x14ac:dyDescent="0.3">
      <c r="A1198" s="1" t="s">
        <v>2262</v>
      </c>
      <c r="B1198" s="1" t="str">
        <f t="shared" si="108"/>
        <v>Septiembre 7 de 2021</v>
      </c>
      <c r="C1198" s="1" t="s">
        <v>5265</v>
      </c>
      <c r="D1198" s="2">
        <v>241.63</v>
      </c>
      <c r="E1198" s="1" t="s">
        <v>5266</v>
      </c>
      <c r="F1198" s="3">
        <v>0.21566919663223499</v>
      </c>
      <c r="G1198" s="1" t="s">
        <v>430</v>
      </c>
      <c r="H1198" s="10">
        <f t="shared" si="109"/>
        <v>4.8326000000000002</v>
      </c>
      <c r="I1198" s="8">
        <f>VLOOKUP(B1198,'TRM2'!C:D,2,0)</f>
        <v>3790.04</v>
      </c>
      <c r="J1198" s="10">
        <f t="shared" si="110"/>
        <v>18315.747304</v>
      </c>
      <c r="K1198" t="e">
        <f>VLOOKUP(A1198,'Cacao Nacional'!B:D,3,0)</f>
        <v>#N/A</v>
      </c>
      <c r="L1198" s="22" t="str">
        <f t="shared" si="111"/>
        <v>Septiembre</v>
      </c>
      <c r="M1198" s="22" t="str">
        <f t="shared" si="112"/>
        <v>2021</v>
      </c>
      <c r="N1198" s="22" t="str">
        <f t="shared" si="113"/>
        <v>Septiembre de 2021</v>
      </c>
    </row>
    <row r="1199" spans="1:14" x14ac:dyDescent="0.3">
      <c r="A1199" s="1" t="s">
        <v>2263</v>
      </c>
      <c r="B1199" s="1" t="str">
        <f t="shared" si="108"/>
        <v>Septiembre 8 de 2021</v>
      </c>
      <c r="C1199" s="1" t="s">
        <v>5265</v>
      </c>
      <c r="D1199" s="2">
        <v>238.07</v>
      </c>
      <c r="E1199" s="1" t="s">
        <v>5266</v>
      </c>
      <c r="F1199" s="3">
        <v>-1.4733269875429384</v>
      </c>
      <c r="G1199" s="1" t="s">
        <v>430</v>
      </c>
      <c r="H1199" s="10">
        <f t="shared" si="109"/>
        <v>4.7614000000000001</v>
      </c>
      <c r="I1199" s="8">
        <f>VLOOKUP(B1199,'TRM2'!C:D,2,0)</f>
        <v>3812.76</v>
      </c>
      <c r="J1199" s="10">
        <f t="shared" si="110"/>
        <v>18154.075464000001</v>
      </c>
      <c r="K1199" t="e">
        <f>VLOOKUP(A1199,'Cacao Nacional'!B:D,3,0)</f>
        <v>#N/A</v>
      </c>
      <c r="L1199" s="22" t="str">
        <f t="shared" si="111"/>
        <v>Septiembre</v>
      </c>
      <c r="M1199" s="22" t="str">
        <f t="shared" si="112"/>
        <v>2021</v>
      </c>
      <c r="N1199" s="22" t="str">
        <f t="shared" si="113"/>
        <v>Septiembre de 2021</v>
      </c>
    </row>
    <row r="1200" spans="1:14" x14ac:dyDescent="0.3">
      <c r="A1200" s="1" t="s">
        <v>2264</v>
      </c>
      <c r="B1200" s="1" t="str">
        <f t="shared" si="108"/>
        <v>Septiembre 9 de 2021</v>
      </c>
      <c r="C1200" s="1" t="s">
        <v>5265</v>
      </c>
      <c r="D1200" s="2">
        <v>238.1</v>
      </c>
      <c r="E1200" s="1" t="s">
        <v>5266</v>
      </c>
      <c r="F1200" s="3">
        <v>1.2601335741589087E-2</v>
      </c>
      <c r="G1200" s="1" t="s">
        <v>430</v>
      </c>
      <c r="H1200" s="10">
        <f t="shared" si="109"/>
        <v>4.7619999999999996</v>
      </c>
      <c r="I1200" s="8">
        <f>VLOOKUP(B1200,'TRM2'!C:D,2,0)</f>
        <v>3816.14</v>
      </c>
      <c r="J1200" s="10">
        <f t="shared" si="110"/>
        <v>18172.458679999996</v>
      </c>
      <c r="K1200" t="e">
        <f>VLOOKUP(A1200,'Cacao Nacional'!B:D,3,0)</f>
        <v>#N/A</v>
      </c>
      <c r="L1200" s="22" t="str">
        <f t="shared" si="111"/>
        <v>Septiembre</v>
      </c>
      <c r="M1200" s="22" t="str">
        <f t="shared" si="112"/>
        <v>2021</v>
      </c>
      <c r="N1200" s="22" t="str">
        <f t="shared" si="113"/>
        <v>Septiembre de 2021</v>
      </c>
    </row>
    <row r="1201" spans="1:14" x14ac:dyDescent="0.3">
      <c r="A1201" s="1" t="s">
        <v>2265</v>
      </c>
      <c r="B1201" s="1" t="str">
        <f t="shared" si="108"/>
        <v>Septiembre 10 de 2021</v>
      </c>
      <c r="C1201" s="1" t="s">
        <v>5265</v>
      </c>
      <c r="D1201" s="2">
        <v>239.22</v>
      </c>
      <c r="E1201" s="1" t="s">
        <v>5266</v>
      </c>
      <c r="F1201" s="3">
        <v>0.47039059218815821</v>
      </c>
      <c r="G1201" s="1" t="s">
        <v>430</v>
      </c>
      <c r="H1201" s="10">
        <f t="shared" si="109"/>
        <v>4.7843999999999998</v>
      </c>
      <c r="I1201" s="8">
        <f>VLOOKUP(B1201,'TRM2'!C:D,2,0)</f>
        <v>3829.72</v>
      </c>
      <c r="J1201" s="10">
        <f t="shared" si="110"/>
        <v>18322.912367999998</v>
      </c>
      <c r="K1201" t="e">
        <f>VLOOKUP(A1201,'Cacao Nacional'!B:D,3,0)</f>
        <v>#N/A</v>
      </c>
      <c r="L1201" s="22" t="str">
        <f t="shared" si="111"/>
        <v>Septiembre</v>
      </c>
      <c r="M1201" s="22" t="str">
        <f t="shared" si="112"/>
        <v>2021</v>
      </c>
      <c r="N1201" s="22" t="str">
        <f t="shared" si="113"/>
        <v>Septiembre de 2021</v>
      </c>
    </row>
    <row r="1202" spans="1:14" x14ac:dyDescent="0.3">
      <c r="A1202" s="1" t="s">
        <v>395</v>
      </c>
      <c r="B1202" s="1" t="str">
        <f t="shared" si="108"/>
        <v>Septiembre 13 de 2021</v>
      </c>
      <c r="C1202" s="1" t="s">
        <v>5265</v>
      </c>
      <c r="D1202" s="2">
        <v>238.89</v>
      </c>
      <c r="E1202" s="1" t="s">
        <v>5266</v>
      </c>
      <c r="F1202" s="3">
        <v>-0.1379483320792628</v>
      </c>
      <c r="G1202" s="1" t="s">
        <v>430</v>
      </c>
      <c r="H1202" s="10">
        <f t="shared" si="109"/>
        <v>4.7778</v>
      </c>
      <c r="I1202" s="8">
        <f>VLOOKUP(B1202,'TRM2'!C:D,2,0)</f>
        <v>3836.85</v>
      </c>
      <c r="J1202" s="10">
        <f t="shared" si="110"/>
        <v>18331.701929999999</v>
      </c>
      <c r="K1202">
        <f>VLOOKUP(A1202,'Cacao Nacional'!B:D,3,0)</f>
        <v>8289.5</v>
      </c>
      <c r="L1202" s="22" t="str">
        <f t="shared" si="111"/>
        <v>Septiembre</v>
      </c>
      <c r="M1202" s="22" t="str">
        <f t="shared" si="112"/>
        <v>2021</v>
      </c>
      <c r="N1202" s="22" t="str">
        <f t="shared" si="113"/>
        <v>Septiembre de 2021</v>
      </c>
    </row>
    <row r="1203" spans="1:14" x14ac:dyDescent="0.3">
      <c r="A1203" s="1" t="s">
        <v>2266</v>
      </c>
      <c r="B1203" s="1" t="str">
        <f t="shared" si="108"/>
        <v>Septiembre 14 de 2021</v>
      </c>
      <c r="C1203" s="1" t="s">
        <v>5265</v>
      </c>
      <c r="D1203" s="2">
        <v>237.68</v>
      </c>
      <c r="E1203" s="1" t="s">
        <v>5266</v>
      </c>
      <c r="F1203" s="3">
        <v>-0.50650927204988894</v>
      </c>
      <c r="G1203" s="1" t="s">
        <v>430</v>
      </c>
      <c r="H1203" s="10">
        <f t="shared" si="109"/>
        <v>4.7536000000000005</v>
      </c>
      <c r="I1203" s="8">
        <f>VLOOKUP(B1203,'TRM2'!C:D,2,0)</f>
        <v>3835.27</v>
      </c>
      <c r="J1203" s="10">
        <f t="shared" si="110"/>
        <v>18231.339472000003</v>
      </c>
      <c r="K1203" t="e">
        <f>VLOOKUP(A1203,'Cacao Nacional'!B:D,3,0)</f>
        <v>#N/A</v>
      </c>
      <c r="L1203" s="22" t="str">
        <f t="shared" si="111"/>
        <v>Septiembre</v>
      </c>
      <c r="M1203" s="22" t="str">
        <f t="shared" si="112"/>
        <v>2021</v>
      </c>
      <c r="N1203" s="22" t="str">
        <f t="shared" si="113"/>
        <v>Septiembre de 2021</v>
      </c>
    </row>
    <row r="1204" spans="1:14" x14ac:dyDescent="0.3">
      <c r="A1204" s="1" t="s">
        <v>2267</v>
      </c>
      <c r="B1204" s="1" t="str">
        <f t="shared" si="108"/>
        <v>Septiembre 15 de 2021</v>
      </c>
      <c r="C1204" s="1" t="s">
        <v>5265</v>
      </c>
      <c r="D1204" s="2">
        <v>239.64</v>
      </c>
      <c r="E1204" s="1" t="s">
        <v>5266</v>
      </c>
      <c r="F1204" s="3">
        <v>0.82463816896666919</v>
      </c>
      <c r="G1204" s="1" t="s">
        <v>430</v>
      </c>
      <c r="H1204" s="10">
        <f t="shared" si="109"/>
        <v>4.7927999999999997</v>
      </c>
      <c r="I1204" s="8">
        <f>VLOOKUP(B1204,'TRM2'!C:D,2,0)</f>
        <v>3830.83</v>
      </c>
      <c r="J1204" s="10">
        <f t="shared" si="110"/>
        <v>18360.402023999999</v>
      </c>
      <c r="K1204" t="e">
        <f>VLOOKUP(A1204,'Cacao Nacional'!B:D,3,0)</f>
        <v>#N/A</v>
      </c>
      <c r="L1204" s="22" t="str">
        <f t="shared" si="111"/>
        <v>Septiembre</v>
      </c>
      <c r="M1204" s="22" t="str">
        <f t="shared" si="112"/>
        <v>2021</v>
      </c>
      <c r="N1204" s="22" t="str">
        <f t="shared" si="113"/>
        <v>Septiembre de 2021</v>
      </c>
    </row>
    <row r="1205" spans="1:14" x14ac:dyDescent="0.3">
      <c r="A1205" s="1" t="s">
        <v>2268</v>
      </c>
      <c r="B1205" s="1" t="str">
        <f t="shared" si="108"/>
        <v>Septiembre 16 de 2021</v>
      </c>
      <c r="C1205" s="1" t="s">
        <v>5265</v>
      </c>
      <c r="D1205" s="2">
        <v>240.36</v>
      </c>
      <c r="E1205" s="1" t="s">
        <v>5266</v>
      </c>
      <c r="F1205" s="3">
        <v>0.30045067601403247</v>
      </c>
      <c r="G1205" s="1" t="s">
        <v>430</v>
      </c>
      <c r="H1205" s="10">
        <f t="shared" si="109"/>
        <v>4.8071999999999999</v>
      </c>
      <c r="I1205" s="8">
        <f>VLOOKUP(B1205,'TRM2'!C:D,2,0)</f>
        <v>3825.36</v>
      </c>
      <c r="J1205" s="10">
        <f t="shared" si="110"/>
        <v>18389.270592000001</v>
      </c>
      <c r="K1205" t="e">
        <f>VLOOKUP(A1205,'Cacao Nacional'!B:D,3,0)</f>
        <v>#N/A</v>
      </c>
      <c r="L1205" s="22" t="str">
        <f t="shared" si="111"/>
        <v>Septiembre</v>
      </c>
      <c r="M1205" s="22" t="str">
        <f t="shared" si="112"/>
        <v>2021</v>
      </c>
      <c r="N1205" s="22" t="str">
        <f t="shared" si="113"/>
        <v>Septiembre de 2021</v>
      </c>
    </row>
    <row r="1206" spans="1:14" x14ac:dyDescent="0.3">
      <c r="A1206" s="1" t="s">
        <v>2269</v>
      </c>
      <c r="B1206" s="1" t="str">
        <f t="shared" si="108"/>
        <v>Septiembre 17 de 2021</v>
      </c>
      <c r="C1206" s="1" t="s">
        <v>5265</v>
      </c>
      <c r="D1206" s="2">
        <v>237.83</v>
      </c>
      <c r="E1206" s="1" t="s">
        <v>5266</v>
      </c>
      <c r="F1206" s="3">
        <v>-1.0525877849891834</v>
      </c>
      <c r="G1206" s="1" t="s">
        <v>430</v>
      </c>
      <c r="H1206" s="10">
        <f t="shared" si="109"/>
        <v>4.7566000000000006</v>
      </c>
      <c r="I1206" s="8">
        <f>VLOOKUP(B1206,'TRM2'!C:D,2,0)</f>
        <v>3818.16</v>
      </c>
      <c r="J1206" s="10">
        <f t="shared" si="110"/>
        <v>18161.459856000001</v>
      </c>
      <c r="K1206" t="e">
        <f>VLOOKUP(A1206,'Cacao Nacional'!B:D,3,0)</f>
        <v>#N/A</v>
      </c>
      <c r="L1206" s="22" t="str">
        <f t="shared" si="111"/>
        <v>Septiembre</v>
      </c>
      <c r="M1206" s="22" t="str">
        <f t="shared" si="112"/>
        <v>2021</v>
      </c>
      <c r="N1206" s="22" t="str">
        <f t="shared" si="113"/>
        <v>Septiembre de 2021</v>
      </c>
    </row>
    <row r="1207" spans="1:14" x14ac:dyDescent="0.3">
      <c r="A1207" s="1" t="s">
        <v>396</v>
      </c>
      <c r="B1207" s="1" t="str">
        <f t="shared" si="108"/>
        <v>Septiembre 20 de 2021</v>
      </c>
      <c r="C1207" s="1" t="s">
        <v>5265</v>
      </c>
      <c r="D1207" s="2">
        <v>233.98</v>
      </c>
      <c r="E1207" s="1" t="s">
        <v>5266</v>
      </c>
      <c r="F1207" s="3">
        <v>-1.6188033469284879</v>
      </c>
      <c r="G1207" s="1" t="s">
        <v>430</v>
      </c>
      <c r="H1207" s="10">
        <f t="shared" si="109"/>
        <v>4.6795999999999998</v>
      </c>
      <c r="I1207" s="8">
        <f>VLOOKUP(B1207,'TRM2'!C:D,2,0)</f>
        <v>3828.18</v>
      </c>
      <c r="J1207" s="10">
        <f t="shared" si="110"/>
        <v>17914.351127999998</v>
      </c>
      <c r="K1207">
        <f>VLOOKUP(A1207,'Cacao Nacional'!B:D,3,0)</f>
        <v>8332</v>
      </c>
      <c r="L1207" s="22" t="str">
        <f t="shared" si="111"/>
        <v>Septiembre</v>
      </c>
      <c r="M1207" s="22" t="str">
        <f t="shared" si="112"/>
        <v>2021</v>
      </c>
      <c r="N1207" s="22" t="str">
        <f t="shared" si="113"/>
        <v>Septiembre de 2021</v>
      </c>
    </row>
    <row r="1208" spans="1:14" x14ac:dyDescent="0.3">
      <c r="A1208" s="1" t="s">
        <v>2270</v>
      </c>
      <c r="B1208" s="1" t="str">
        <f t="shared" si="108"/>
        <v>Septiembre 21 de 2021</v>
      </c>
      <c r="C1208" s="1" t="s">
        <v>5265</v>
      </c>
      <c r="D1208" s="2">
        <v>236.79</v>
      </c>
      <c r="E1208" s="1" t="s">
        <v>5266</v>
      </c>
      <c r="F1208" s="3">
        <v>1.2009573467817773</v>
      </c>
      <c r="G1208" s="1" t="s">
        <v>430</v>
      </c>
      <c r="H1208" s="10">
        <f t="shared" si="109"/>
        <v>4.7358000000000002</v>
      </c>
      <c r="I1208" s="8">
        <f>VLOOKUP(B1208,'TRM2'!C:D,2,0)</f>
        <v>3851.22</v>
      </c>
      <c r="J1208" s="10">
        <f t="shared" si="110"/>
        <v>18238.607676</v>
      </c>
      <c r="K1208" t="e">
        <f>VLOOKUP(A1208,'Cacao Nacional'!B:D,3,0)</f>
        <v>#N/A</v>
      </c>
      <c r="L1208" s="22" t="str">
        <f t="shared" si="111"/>
        <v>Septiembre</v>
      </c>
      <c r="M1208" s="22" t="str">
        <f t="shared" si="112"/>
        <v>2021</v>
      </c>
      <c r="N1208" s="22" t="str">
        <f t="shared" si="113"/>
        <v>Septiembre de 2021</v>
      </c>
    </row>
    <row r="1209" spans="1:14" x14ac:dyDescent="0.3">
      <c r="A1209" s="1" t="s">
        <v>2271</v>
      </c>
      <c r="B1209" s="1" t="str">
        <f t="shared" si="108"/>
        <v>Septiembre 22 de 2021</v>
      </c>
      <c r="C1209" s="1" t="s">
        <v>5265</v>
      </c>
      <c r="D1209" s="2">
        <v>238.26</v>
      </c>
      <c r="E1209" s="1" t="s">
        <v>5266</v>
      </c>
      <c r="F1209" s="3">
        <v>0.62080324338020987</v>
      </c>
      <c r="G1209" s="1" t="s">
        <v>430</v>
      </c>
      <c r="H1209" s="10">
        <f t="shared" si="109"/>
        <v>4.7652000000000001</v>
      </c>
      <c r="I1209" s="8">
        <f>VLOOKUP(B1209,'TRM2'!C:D,2,0)</f>
        <v>3843.77</v>
      </c>
      <c r="J1209" s="10">
        <f t="shared" si="110"/>
        <v>18316.332804000001</v>
      </c>
      <c r="K1209" t="e">
        <f>VLOOKUP(A1209,'Cacao Nacional'!B:D,3,0)</f>
        <v>#N/A</v>
      </c>
      <c r="L1209" s="22" t="str">
        <f t="shared" si="111"/>
        <v>Septiembre</v>
      </c>
      <c r="M1209" s="22" t="str">
        <f t="shared" si="112"/>
        <v>2021</v>
      </c>
      <c r="N1209" s="22" t="str">
        <f t="shared" si="113"/>
        <v>Septiembre de 2021</v>
      </c>
    </row>
    <row r="1210" spans="1:14" x14ac:dyDescent="0.3">
      <c r="A1210" s="1" t="s">
        <v>2272</v>
      </c>
      <c r="B1210" s="1" t="str">
        <f t="shared" si="108"/>
        <v>Septiembre 23 de 2021</v>
      </c>
      <c r="C1210" s="1" t="s">
        <v>5265</v>
      </c>
      <c r="D1210" s="2">
        <v>243.94</v>
      </c>
      <c r="E1210" s="1" t="s">
        <v>5266</v>
      </c>
      <c r="F1210" s="3">
        <v>2.3839503063879821</v>
      </c>
      <c r="G1210" s="1" t="s">
        <v>430</v>
      </c>
      <c r="H1210" s="10">
        <f t="shared" si="109"/>
        <v>4.8788</v>
      </c>
      <c r="I1210" s="8">
        <f>VLOOKUP(B1210,'TRM2'!C:D,2,0)</f>
        <v>3834.66</v>
      </c>
      <c r="J1210" s="10">
        <f t="shared" si="110"/>
        <v>18708.539207999998</v>
      </c>
      <c r="K1210" t="e">
        <f>VLOOKUP(A1210,'Cacao Nacional'!B:D,3,0)</f>
        <v>#N/A</v>
      </c>
      <c r="L1210" s="22" t="str">
        <f t="shared" si="111"/>
        <v>Septiembre</v>
      </c>
      <c r="M1210" s="22" t="str">
        <f t="shared" si="112"/>
        <v>2021</v>
      </c>
      <c r="N1210" s="22" t="str">
        <f t="shared" si="113"/>
        <v>Septiembre de 2021</v>
      </c>
    </row>
    <row r="1211" spans="1:14" x14ac:dyDescent="0.3">
      <c r="A1211" s="1" t="s">
        <v>2273</v>
      </c>
      <c r="B1211" s="1" t="str">
        <f t="shared" si="108"/>
        <v>Septiembre 24 de 2021</v>
      </c>
      <c r="C1211" s="1" t="s">
        <v>5265</v>
      </c>
      <c r="D1211" s="2">
        <v>247.76</v>
      </c>
      <c r="E1211" s="1" t="s">
        <v>5266</v>
      </c>
      <c r="F1211" s="3">
        <v>1.5659588423382771</v>
      </c>
      <c r="G1211" s="1" t="s">
        <v>430</v>
      </c>
      <c r="H1211" s="10">
        <f t="shared" si="109"/>
        <v>4.9551999999999996</v>
      </c>
      <c r="I1211" s="8">
        <f>VLOOKUP(B1211,'TRM2'!C:D,2,0)</f>
        <v>3835.67</v>
      </c>
      <c r="J1211" s="10">
        <f t="shared" si="110"/>
        <v>19006.511983999997</v>
      </c>
      <c r="K1211" t="e">
        <f>VLOOKUP(A1211,'Cacao Nacional'!B:D,3,0)</f>
        <v>#N/A</v>
      </c>
      <c r="L1211" s="22" t="str">
        <f t="shared" si="111"/>
        <v>Septiembre</v>
      </c>
      <c r="M1211" s="22" t="str">
        <f t="shared" si="112"/>
        <v>2021</v>
      </c>
      <c r="N1211" s="22" t="str">
        <f t="shared" si="113"/>
        <v>Septiembre de 2021</v>
      </c>
    </row>
    <row r="1212" spans="1:14" x14ac:dyDescent="0.3">
      <c r="A1212" s="1" t="s">
        <v>397</v>
      </c>
      <c r="B1212" s="1" t="str">
        <f t="shared" si="108"/>
        <v>Septiembre 27 de 2021</v>
      </c>
      <c r="C1212" s="1" t="s">
        <v>5265</v>
      </c>
      <c r="D1212" s="2">
        <v>248.79</v>
      </c>
      <c r="E1212" s="1" t="s">
        <v>5266</v>
      </c>
      <c r="F1212" s="3">
        <v>0.41572489505973576</v>
      </c>
      <c r="G1212" s="1" t="s">
        <v>430</v>
      </c>
      <c r="H1212" s="10">
        <f t="shared" si="109"/>
        <v>4.9757999999999996</v>
      </c>
      <c r="I1212" s="8">
        <f>VLOOKUP(B1212,'TRM2'!C:D,2,0)</f>
        <v>3844.88</v>
      </c>
      <c r="J1212" s="10">
        <f t="shared" si="110"/>
        <v>19131.353904</v>
      </c>
      <c r="K1212">
        <f>VLOOKUP(A1212,'Cacao Nacional'!B:D,3,0)</f>
        <v>8399.5</v>
      </c>
      <c r="L1212" s="22" t="str">
        <f t="shared" si="111"/>
        <v>Septiembre</v>
      </c>
      <c r="M1212" s="22" t="str">
        <f t="shared" si="112"/>
        <v>2021</v>
      </c>
      <c r="N1212" s="22" t="str">
        <f t="shared" si="113"/>
        <v>Septiembre de 2021</v>
      </c>
    </row>
    <row r="1213" spans="1:14" x14ac:dyDescent="0.3">
      <c r="A1213" s="1" t="s">
        <v>2274</v>
      </c>
      <c r="B1213" s="1" t="str">
        <f t="shared" si="108"/>
        <v>Septiembre 28 de 2021</v>
      </c>
      <c r="C1213" s="1" t="s">
        <v>5265</v>
      </c>
      <c r="D1213" s="2">
        <v>252.07</v>
      </c>
      <c r="E1213" s="1" t="s">
        <v>5266</v>
      </c>
      <c r="F1213" s="3">
        <v>1.3183809638651076</v>
      </c>
      <c r="G1213" s="1" t="s">
        <v>430</v>
      </c>
      <c r="H1213" s="10">
        <f t="shared" si="109"/>
        <v>5.0413999999999994</v>
      </c>
      <c r="I1213" s="8">
        <f>VLOOKUP(B1213,'TRM2'!C:D,2,0)</f>
        <v>3837.91</v>
      </c>
      <c r="J1213" s="10">
        <f t="shared" si="110"/>
        <v>19348.439473999999</v>
      </c>
      <c r="K1213" t="e">
        <f>VLOOKUP(A1213,'Cacao Nacional'!B:D,3,0)</f>
        <v>#N/A</v>
      </c>
      <c r="L1213" s="22" t="str">
        <f t="shared" si="111"/>
        <v>Septiembre</v>
      </c>
      <c r="M1213" s="22" t="str">
        <f t="shared" si="112"/>
        <v>2021</v>
      </c>
      <c r="N1213" s="22" t="str">
        <f t="shared" si="113"/>
        <v>Septiembre de 2021</v>
      </c>
    </row>
    <row r="1214" spans="1:14" x14ac:dyDescent="0.3">
      <c r="A1214" s="1" t="s">
        <v>2275</v>
      </c>
      <c r="B1214" s="1" t="str">
        <f t="shared" si="108"/>
        <v>Septiembre 29 de 2021</v>
      </c>
      <c r="C1214" s="1" t="s">
        <v>5265</v>
      </c>
      <c r="D1214" s="2">
        <v>247.04</v>
      </c>
      <c r="E1214" s="1" t="s">
        <v>5266</v>
      </c>
      <c r="F1214" s="3">
        <v>-1.9954774467409853</v>
      </c>
      <c r="G1214" s="1" t="s">
        <v>430</v>
      </c>
      <c r="H1214" s="10">
        <f t="shared" si="109"/>
        <v>4.9407999999999994</v>
      </c>
      <c r="I1214" s="8">
        <f>VLOOKUP(B1214,'TRM2'!C:D,2,0)</f>
        <v>3841.94</v>
      </c>
      <c r="J1214" s="10">
        <f t="shared" si="110"/>
        <v>18982.257151999998</v>
      </c>
      <c r="K1214" t="e">
        <f>VLOOKUP(A1214,'Cacao Nacional'!B:D,3,0)</f>
        <v>#N/A</v>
      </c>
      <c r="L1214" s="22" t="str">
        <f t="shared" si="111"/>
        <v>Septiembre</v>
      </c>
      <c r="M1214" s="22" t="str">
        <f t="shared" si="112"/>
        <v>2021</v>
      </c>
      <c r="N1214" s="22" t="str">
        <f t="shared" si="113"/>
        <v>Septiembre de 2021</v>
      </c>
    </row>
    <row r="1215" spans="1:14" x14ac:dyDescent="0.3">
      <c r="A1215" s="1" t="s">
        <v>2276</v>
      </c>
      <c r="B1215" s="1" t="str">
        <f t="shared" si="108"/>
        <v>Septiembre 30 de 2021</v>
      </c>
      <c r="C1215" s="1" t="s">
        <v>5265</v>
      </c>
      <c r="D1215" s="2">
        <v>247.62</v>
      </c>
      <c r="E1215" s="1" t="s">
        <v>5266</v>
      </c>
      <c r="F1215" s="3">
        <v>0.23477979274611907</v>
      </c>
      <c r="G1215" s="1" t="s">
        <v>430</v>
      </c>
      <c r="H1215" s="10">
        <f t="shared" si="109"/>
        <v>4.9523999999999999</v>
      </c>
      <c r="I1215" s="8">
        <f>VLOOKUP(B1215,'TRM2'!C:D,2,0)</f>
        <v>3834.68</v>
      </c>
      <c r="J1215" s="10">
        <f t="shared" si="110"/>
        <v>18990.869231999997</v>
      </c>
      <c r="K1215" t="e">
        <f>VLOOKUP(A1215,'Cacao Nacional'!B:D,3,0)</f>
        <v>#N/A</v>
      </c>
      <c r="L1215" s="22" t="str">
        <f t="shared" si="111"/>
        <v>Septiembre</v>
      </c>
      <c r="M1215" s="22" t="str">
        <f t="shared" si="112"/>
        <v>2021</v>
      </c>
      <c r="N1215" s="22" t="str">
        <f t="shared" si="113"/>
        <v>Septiembre de 2021</v>
      </c>
    </row>
    <row r="1216" spans="1:14" x14ac:dyDescent="0.3">
      <c r="A1216" s="1" t="s">
        <v>2277</v>
      </c>
      <c r="B1216" s="1" t="str">
        <f t="shared" si="108"/>
        <v>Octubre 1 de 2021</v>
      </c>
      <c r="C1216" s="1" t="s">
        <v>5265</v>
      </c>
      <c r="D1216" s="2">
        <v>257.83999999999997</v>
      </c>
      <c r="E1216" s="1" t="s">
        <v>5266</v>
      </c>
      <c r="F1216" s="3">
        <v>4.1272918181083798</v>
      </c>
      <c r="G1216" s="1" t="s">
        <v>430</v>
      </c>
      <c r="H1216" s="10">
        <f t="shared" si="109"/>
        <v>5.1567999999999996</v>
      </c>
      <c r="I1216" s="8">
        <f>VLOOKUP(B1216,'TRM2'!C:D,2,0)</f>
        <v>3812.77</v>
      </c>
      <c r="J1216" s="10">
        <f t="shared" si="110"/>
        <v>19661.692336</v>
      </c>
      <c r="K1216" t="e">
        <f>VLOOKUP(A1216,'Cacao Nacional'!B:D,3,0)</f>
        <v>#N/A</v>
      </c>
      <c r="L1216" s="22" t="str">
        <f t="shared" si="111"/>
        <v>Octubre</v>
      </c>
      <c r="M1216" s="22" t="str">
        <f t="shared" si="112"/>
        <v>2021</v>
      </c>
      <c r="N1216" s="22" t="str">
        <f t="shared" si="113"/>
        <v>Octubre de 2021</v>
      </c>
    </row>
    <row r="1217" spans="1:14" x14ac:dyDescent="0.3">
      <c r="A1217" s="1" t="s">
        <v>398</v>
      </c>
      <c r="B1217" s="1" t="str">
        <f t="shared" si="108"/>
        <v>Octubre 4 de 2021</v>
      </c>
      <c r="C1217" s="1" t="s">
        <v>5265</v>
      </c>
      <c r="D1217" s="2">
        <v>256.5</v>
      </c>
      <c r="E1217" s="1" t="s">
        <v>5266</v>
      </c>
      <c r="F1217" s="3">
        <v>-0.51970214086254074</v>
      </c>
      <c r="G1217" s="1" t="s">
        <v>430</v>
      </c>
      <c r="H1217" s="10">
        <f t="shared" si="109"/>
        <v>5.13</v>
      </c>
      <c r="I1217" s="8">
        <f>VLOOKUP(B1217,'TRM2'!C:D,2,0)</f>
        <v>3781.35</v>
      </c>
      <c r="J1217" s="10">
        <f t="shared" si="110"/>
        <v>19398.325499999999</v>
      </c>
      <c r="K1217">
        <f>VLOOKUP(A1217,'Cacao Nacional'!B:D,3,0)</f>
        <v>8504</v>
      </c>
      <c r="L1217" s="22" t="str">
        <f t="shared" si="111"/>
        <v>Octubre</v>
      </c>
      <c r="M1217" s="22" t="str">
        <f t="shared" si="112"/>
        <v>2021</v>
      </c>
      <c r="N1217" s="22" t="str">
        <f t="shared" si="113"/>
        <v>Octubre de 2021</v>
      </c>
    </row>
    <row r="1218" spans="1:14" x14ac:dyDescent="0.3">
      <c r="A1218" s="1" t="s">
        <v>2278</v>
      </c>
      <c r="B1218" s="1" t="str">
        <f t="shared" si="108"/>
        <v>Octubre 5 de 2021</v>
      </c>
      <c r="C1218" s="1" t="s">
        <v>5265</v>
      </c>
      <c r="D1218" s="2">
        <v>247.89</v>
      </c>
      <c r="E1218" s="1" t="s">
        <v>5266</v>
      </c>
      <c r="F1218" s="3">
        <v>-3.3567251461988357</v>
      </c>
      <c r="G1218" s="1" t="s">
        <v>430</v>
      </c>
      <c r="H1218" s="10">
        <f t="shared" si="109"/>
        <v>4.9577999999999998</v>
      </c>
      <c r="I1218" s="8">
        <f>VLOOKUP(B1218,'TRM2'!C:D,2,0)</f>
        <v>3786.05</v>
      </c>
      <c r="J1218" s="10">
        <f t="shared" si="110"/>
        <v>18770.47869</v>
      </c>
      <c r="K1218" t="e">
        <f>VLOOKUP(A1218,'Cacao Nacional'!B:D,3,0)</f>
        <v>#N/A</v>
      </c>
      <c r="L1218" s="22" t="str">
        <f t="shared" si="111"/>
        <v>Octubre</v>
      </c>
      <c r="M1218" s="22" t="str">
        <f t="shared" si="112"/>
        <v>2021</v>
      </c>
      <c r="N1218" s="22" t="str">
        <f t="shared" si="113"/>
        <v>Octubre de 2021</v>
      </c>
    </row>
    <row r="1219" spans="1:14" x14ac:dyDescent="0.3">
      <c r="A1219" s="1" t="s">
        <v>2279</v>
      </c>
      <c r="B1219" s="1" t="str">
        <f t="shared" ref="B1219:B1282" si="114">MID(A1219,FIND(",",A1219,1)+2,LEN(A1219)-FIND(",",A1219,1))</f>
        <v>Octubre 6 de 2021</v>
      </c>
      <c r="C1219" s="1" t="s">
        <v>5265</v>
      </c>
      <c r="D1219" s="2">
        <v>249.54</v>
      </c>
      <c r="E1219" s="1" t="s">
        <v>5266</v>
      </c>
      <c r="F1219" s="3">
        <v>0.66561781435314282</v>
      </c>
      <c r="G1219" s="1" t="s">
        <v>430</v>
      </c>
      <c r="H1219" s="10">
        <f t="shared" ref="H1219:H1282" si="115">D1219*2/100</f>
        <v>4.9908000000000001</v>
      </c>
      <c r="I1219" s="8">
        <f>VLOOKUP(B1219,'TRM2'!C:D,2,0)</f>
        <v>3796.3</v>
      </c>
      <c r="J1219" s="10">
        <f t="shared" ref="J1219:J1282" si="116">H1219*I1219</f>
        <v>18946.574040000003</v>
      </c>
      <c r="K1219" t="e">
        <f>VLOOKUP(A1219,'Cacao Nacional'!B:D,3,0)</f>
        <v>#N/A</v>
      </c>
      <c r="L1219" s="22" t="str">
        <f t="shared" ref="L1219:L1282" si="117">MID(A1219,FIND(" ",A1219,1)+1,FIND(" ",A1219,FIND(" ",A1219,1)+1)-FIND(" ",A1219,1)-1)</f>
        <v>Octubre</v>
      </c>
      <c r="M1219" s="22" t="str">
        <f t="shared" ref="M1219:M1282" si="118">RIGHT(A1219,4)</f>
        <v>2021</v>
      </c>
      <c r="N1219" s="22" t="str">
        <f t="shared" ref="N1219:N1282" si="119">_xlfn.CONCAT(L1219," de ",M1219)</f>
        <v>Octubre de 2021</v>
      </c>
    </row>
    <row r="1220" spans="1:14" x14ac:dyDescent="0.3">
      <c r="A1220" s="1" t="s">
        <v>2280</v>
      </c>
      <c r="B1220" s="1" t="str">
        <f t="shared" si="114"/>
        <v>Octubre 7 de 2021</v>
      </c>
      <c r="C1220" s="1" t="s">
        <v>5265</v>
      </c>
      <c r="D1220" s="2">
        <v>254.13</v>
      </c>
      <c r="E1220" s="1" t="s">
        <v>5266</v>
      </c>
      <c r="F1220" s="3">
        <v>1.8393844674200541</v>
      </c>
      <c r="G1220" s="1" t="s">
        <v>430</v>
      </c>
      <c r="H1220" s="10">
        <f t="shared" si="115"/>
        <v>5.0826000000000002</v>
      </c>
      <c r="I1220" s="8">
        <f>VLOOKUP(B1220,'TRM2'!C:D,2,0)</f>
        <v>3788.03</v>
      </c>
      <c r="J1220" s="10">
        <f t="shared" si="116"/>
        <v>19253.041278000001</v>
      </c>
      <c r="K1220" t="e">
        <f>VLOOKUP(A1220,'Cacao Nacional'!B:D,3,0)</f>
        <v>#N/A</v>
      </c>
      <c r="L1220" s="22" t="str">
        <f t="shared" si="117"/>
        <v>Octubre</v>
      </c>
      <c r="M1220" s="22" t="str">
        <f t="shared" si="118"/>
        <v>2021</v>
      </c>
      <c r="N1220" s="22" t="str">
        <f t="shared" si="119"/>
        <v>Octubre de 2021</v>
      </c>
    </row>
    <row r="1221" spans="1:14" x14ac:dyDescent="0.3">
      <c r="A1221" s="1" t="s">
        <v>2281</v>
      </c>
      <c r="B1221" s="1" t="str">
        <f t="shared" si="114"/>
        <v>Octubre 8 de 2021</v>
      </c>
      <c r="C1221" s="1" t="s">
        <v>5265</v>
      </c>
      <c r="D1221" s="2">
        <v>257.33999999999997</v>
      </c>
      <c r="E1221" s="1" t="s">
        <v>5266</v>
      </c>
      <c r="F1221" s="3">
        <v>1.2631330421437765</v>
      </c>
      <c r="G1221" s="1" t="s">
        <v>430</v>
      </c>
      <c r="H1221" s="10">
        <f t="shared" si="115"/>
        <v>5.1467999999999998</v>
      </c>
      <c r="I1221" s="8">
        <f>VLOOKUP(B1221,'TRM2'!C:D,2,0)</f>
        <v>3772.44</v>
      </c>
      <c r="J1221" s="10">
        <f t="shared" si="116"/>
        <v>19415.994191999998</v>
      </c>
      <c r="K1221" t="e">
        <f>VLOOKUP(A1221,'Cacao Nacional'!B:D,3,0)</f>
        <v>#N/A</v>
      </c>
      <c r="L1221" s="22" t="str">
        <f t="shared" si="117"/>
        <v>Octubre</v>
      </c>
      <c r="M1221" s="22" t="str">
        <f t="shared" si="118"/>
        <v>2021</v>
      </c>
      <c r="N1221" s="22" t="str">
        <f t="shared" si="119"/>
        <v>Octubre de 2021</v>
      </c>
    </row>
    <row r="1222" spans="1:14" x14ac:dyDescent="0.3">
      <c r="A1222" s="1" t="s">
        <v>399</v>
      </c>
      <c r="B1222" s="1" t="str">
        <f t="shared" si="114"/>
        <v>Octubre 11 de 2021</v>
      </c>
      <c r="C1222" s="1" t="s">
        <v>5265</v>
      </c>
      <c r="D1222" s="2">
        <v>259.87</v>
      </c>
      <c r="E1222" s="1" t="s">
        <v>5266</v>
      </c>
      <c r="F1222" s="3">
        <v>0.98313515193908052</v>
      </c>
      <c r="G1222" s="1" t="s">
        <v>430</v>
      </c>
      <c r="H1222" s="10">
        <f t="shared" si="115"/>
        <v>5.1974</v>
      </c>
      <c r="I1222" s="8">
        <f>VLOOKUP(B1222,'TRM2'!C:D,2,0)</f>
        <v>3765.8</v>
      </c>
      <c r="J1222" s="10">
        <f t="shared" si="116"/>
        <v>19572.368920000001</v>
      </c>
      <c r="K1222">
        <f>VLOOKUP(A1222,'Cacao Nacional'!B:D,3,0)</f>
        <v>8782</v>
      </c>
      <c r="L1222" s="22" t="str">
        <f t="shared" si="117"/>
        <v>Octubre</v>
      </c>
      <c r="M1222" s="22" t="str">
        <f t="shared" si="118"/>
        <v>2021</v>
      </c>
      <c r="N1222" s="22" t="str">
        <f t="shared" si="119"/>
        <v>Octubre de 2021</v>
      </c>
    </row>
    <row r="1223" spans="1:14" x14ac:dyDescent="0.3">
      <c r="A1223" s="1" t="s">
        <v>2282</v>
      </c>
      <c r="B1223" s="1" t="str">
        <f t="shared" si="114"/>
        <v>Octubre 12 de 2021</v>
      </c>
      <c r="C1223" s="1" t="s">
        <v>5265</v>
      </c>
      <c r="D1223" s="2">
        <v>266.73</v>
      </c>
      <c r="E1223" s="1" t="s">
        <v>5266</v>
      </c>
      <c r="F1223" s="3">
        <v>2.6397814291761317</v>
      </c>
      <c r="G1223" s="1" t="s">
        <v>430</v>
      </c>
      <c r="H1223" s="10">
        <f t="shared" si="115"/>
        <v>5.3346</v>
      </c>
      <c r="I1223" s="8">
        <f>VLOOKUP(B1223,'TRM2'!C:D,2,0)</f>
        <v>3765.8</v>
      </c>
      <c r="J1223" s="10">
        <f t="shared" si="116"/>
        <v>20089.036680000001</v>
      </c>
      <c r="K1223" t="e">
        <f>VLOOKUP(A1223,'Cacao Nacional'!B:D,3,0)</f>
        <v>#N/A</v>
      </c>
      <c r="L1223" s="22" t="str">
        <f t="shared" si="117"/>
        <v>Octubre</v>
      </c>
      <c r="M1223" s="22" t="str">
        <f t="shared" si="118"/>
        <v>2021</v>
      </c>
      <c r="N1223" s="22" t="str">
        <f t="shared" si="119"/>
        <v>Octubre de 2021</v>
      </c>
    </row>
    <row r="1224" spans="1:14" x14ac:dyDescent="0.3">
      <c r="A1224" s="1" t="s">
        <v>2283</v>
      </c>
      <c r="B1224" s="1" t="str">
        <f t="shared" si="114"/>
        <v>Octubre 13 de 2021</v>
      </c>
      <c r="C1224" s="1" t="s">
        <v>5265</v>
      </c>
      <c r="D1224" s="2">
        <v>264.35000000000002</v>
      </c>
      <c r="E1224" s="1" t="s">
        <v>5266</v>
      </c>
      <c r="F1224" s="3">
        <v>-0.89228808158062289</v>
      </c>
      <c r="G1224" s="1" t="s">
        <v>430</v>
      </c>
      <c r="H1224" s="10">
        <f t="shared" si="115"/>
        <v>5.2870000000000008</v>
      </c>
      <c r="I1224" s="8">
        <f>VLOOKUP(B1224,'TRM2'!C:D,2,0)</f>
        <v>3738.48</v>
      </c>
      <c r="J1224" s="10">
        <f t="shared" si="116"/>
        <v>19765.343760000003</v>
      </c>
      <c r="K1224" t="e">
        <f>VLOOKUP(A1224,'Cacao Nacional'!B:D,3,0)</f>
        <v>#N/A</v>
      </c>
      <c r="L1224" s="22" t="str">
        <f t="shared" si="117"/>
        <v>Octubre</v>
      </c>
      <c r="M1224" s="22" t="str">
        <f t="shared" si="118"/>
        <v>2021</v>
      </c>
      <c r="N1224" s="22" t="str">
        <f t="shared" si="119"/>
        <v>Octubre de 2021</v>
      </c>
    </row>
    <row r="1225" spans="1:14" x14ac:dyDescent="0.3">
      <c r="A1225" s="1" t="s">
        <v>2284</v>
      </c>
      <c r="B1225" s="1" t="str">
        <f t="shared" si="114"/>
        <v>Octubre 14 de 2021</v>
      </c>
      <c r="C1225" s="1" t="s">
        <v>5265</v>
      </c>
      <c r="D1225" s="2">
        <v>264.95</v>
      </c>
      <c r="E1225" s="1" t="s">
        <v>5266</v>
      </c>
      <c r="F1225" s="3">
        <v>0.22697181766596022</v>
      </c>
      <c r="G1225" s="1" t="s">
        <v>430</v>
      </c>
      <c r="H1225" s="10">
        <f t="shared" si="115"/>
        <v>5.2989999999999995</v>
      </c>
      <c r="I1225" s="8">
        <f>VLOOKUP(B1225,'TRM2'!C:D,2,0)</f>
        <v>3725.75</v>
      </c>
      <c r="J1225" s="10">
        <f t="shared" si="116"/>
        <v>19742.749249999997</v>
      </c>
      <c r="K1225" t="e">
        <f>VLOOKUP(A1225,'Cacao Nacional'!B:D,3,0)</f>
        <v>#N/A</v>
      </c>
      <c r="L1225" s="22" t="str">
        <f t="shared" si="117"/>
        <v>Octubre</v>
      </c>
      <c r="M1225" s="22" t="str">
        <f t="shared" si="118"/>
        <v>2021</v>
      </c>
      <c r="N1225" s="22" t="str">
        <f t="shared" si="119"/>
        <v>Octubre de 2021</v>
      </c>
    </row>
    <row r="1226" spans="1:14" x14ac:dyDescent="0.3">
      <c r="A1226" s="1" t="s">
        <v>2285</v>
      </c>
      <c r="B1226" s="1" t="str">
        <f t="shared" si="114"/>
        <v>Octubre 15 de 2021</v>
      </c>
      <c r="C1226" s="1" t="s">
        <v>5265</v>
      </c>
      <c r="D1226" s="2">
        <v>259</v>
      </c>
      <c r="E1226" s="1" t="s">
        <v>5266</v>
      </c>
      <c r="F1226" s="3">
        <v>-2.2457067371202073</v>
      </c>
      <c r="G1226" s="1" t="s">
        <v>430</v>
      </c>
      <c r="H1226" s="10">
        <f t="shared" si="115"/>
        <v>5.18</v>
      </c>
      <c r="I1226" s="8">
        <f>VLOOKUP(B1226,'TRM2'!C:D,2,0)</f>
        <v>3755.29</v>
      </c>
      <c r="J1226" s="10">
        <f t="shared" si="116"/>
        <v>19452.4022</v>
      </c>
      <c r="K1226" t="e">
        <f>VLOOKUP(A1226,'Cacao Nacional'!B:D,3,0)</f>
        <v>#N/A</v>
      </c>
      <c r="L1226" s="22" t="str">
        <f t="shared" si="117"/>
        <v>Octubre</v>
      </c>
      <c r="M1226" s="22" t="str">
        <f t="shared" si="118"/>
        <v>2021</v>
      </c>
      <c r="N1226" s="22" t="str">
        <f t="shared" si="119"/>
        <v>Octubre de 2021</v>
      </c>
    </row>
    <row r="1227" spans="1:14" x14ac:dyDescent="0.3">
      <c r="A1227" s="1" t="s">
        <v>400</v>
      </c>
      <c r="B1227" s="1" t="str">
        <f t="shared" si="114"/>
        <v>Octubre 18 de 2021</v>
      </c>
      <c r="C1227" s="1" t="s">
        <v>5265</v>
      </c>
      <c r="D1227" s="2">
        <v>257.74</v>
      </c>
      <c r="E1227" s="1" t="s">
        <v>5266</v>
      </c>
      <c r="F1227" s="3">
        <v>-0.48648648648648302</v>
      </c>
      <c r="G1227" s="1" t="s">
        <v>430</v>
      </c>
      <c r="H1227" s="10">
        <f t="shared" si="115"/>
        <v>5.1547999999999998</v>
      </c>
      <c r="I1227" s="8">
        <f>VLOOKUP(B1227,'TRM2'!C:D,2,0)</f>
        <v>3772.49</v>
      </c>
      <c r="J1227" s="10">
        <f t="shared" si="116"/>
        <v>19446.431451999997</v>
      </c>
      <c r="K1227">
        <f>VLOOKUP(A1227,'Cacao Nacional'!B:D,3,0)</f>
        <v>8512.2000000000007</v>
      </c>
      <c r="L1227" s="22" t="str">
        <f t="shared" si="117"/>
        <v>Octubre</v>
      </c>
      <c r="M1227" s="22" t="str">
        <f t="shared" si="118"/>
        <v>2021</v>
      </c>
      <c r="N1227" s="22" t="str">
        <f t="shared" si="119"/>
        <v>Octubre de 2021</v>
      </c>
    </row>
    <row r="1228" spans="1:14" x14ac:dyDescent="0.3">
      <c r="A1228" s="1" t="s">
        <v>2286</v>
      </c>
      <c r="B1228" s="1" t="str">
        <f t="shared" si="114"/>
        <v>Octubre 19 de 2021</v>
      </c>
      <c r="C1228" s="1" t="s">
        <v>5265</v>
      </c>
      <c r="D1228" s="2">
        <v>260.55</v>
      </c>
      <c r="E1228" s="1" t="s">
        <v>5266</v>
      </c>
      <c r="F1228" s="3">
        <v>1.0902459843252899</v>
      </c>
      <c r="G1228" s="1" t="s">
        <v>430</v>
      </c>
      <c r="H1228" s="10">
        <f t="shared" si="115"/>
        <v>5.2110000000000003</v>
      </c>
      <c r="I1228" s="8">
        <f>VLOOKUP(B1228,'TRM2'!C:D,2,0)</f>
        <v>3772.49</v>
      </c>
      <c r="J1228" s="10">
        <f t="shared" si="116"/>
        <v>19658.445390000001</v>
      </c>
      <c r="K1228" t="e">
        <f>VLOOKUP(A1228,'Cacao Nacional'!B:D,3,0)</f>
        <v>#N/A</v>
      </c>
      <c r="L1228" s="22" t="str">
        <f t="shared" si="117"/>
        <v>Octubre</v>
      </c>
      <c r="M1228" s="22" t="str">
        <f t="shared" si="118"/>
        <v>2021</v>
      </c>
      <c r="N1228" s="22" t="str">
        <f t="shared" si="119"/>
        <v>Octubre de 2021</v>
      </c>
    </row>
    <row r="1229" spans="1:14" x14ac:dyDescent="0.3">
      <c r="A1229" s="1" t="s">
        <v>2287</v>
      </c>
      <c r="B1229" s="1" t="str">
        <f t="shared" si="114"/>
        <v>Octubre 20 de 2021</v>
      </c>
      <c r="C1229" s="1" t="s">
        <v>5265</v>
      </c>
      <c r="D1229" s="2">
        <v>261.7</v>
      </c>
      <c r="E1229" s="1" t="s">
        <v>5266</v>
      </c>
      <c r="F1229" s="3">
        <v>0.44137401650354141</v>
      </c>
      <c r="G1229" s="1" t="s">
        <v>430</v>
      </c>
      <c r="H1229" s="10">
        <f t="shared" si="115"/>
        <v>5.234</v>
      </c>
      <c r="I1229" s="8">
        <f>VLOOKUP(B1229,'TRM2'!C:D,2,0)</f>
        <v>3766.94</v>
      </c>
      <c r="J1229" s="10">
        <f t="shared" si="116"/>
        <v>19716.163960000002</v>
      </c>
      <c r="K1229" t="e">
        <f>VLOOKUP(A1229,'Cacao Nacional'!B:D,3,0)</f>
        <v>#N/A</v>
      </c>
      <c r="L1229" s="22" t="str">
        <f t="shared" si="117"/>
        <v>Octubre</v>
      </c>
      <c r="M1229" s="22" t="str">
        <f t="shared" si="118"/>
        <v>2021</v>
      </c>
      <c r="N1229" s="22" t="str">
        <f t="shared" si="119"/>
        <v>Octubre de 2021</v>
      </c>
    </row>
    <row r="1230" spans="1:14" x14ac:dyDescent="0.3">
      <c r="A1230" s="1" t="s">
        <v>2288</v>
      </c>
      <c r="B1230" s="1" t="str">
        <f t="shared" si="114"/>
        <v>Octubre 21 de 2021</v>
      </c>
      <c r="C1230" s="1" t="s">
        <v>5265</v>
      </c>
      <c r="D1230" s="2">
        <v>259.60000000000002</v>
      </c>
      <c r="E1230" s="1" t="s">
        <v>5266</v>
      </c>
      <c r="F1230" s="3">
        <v>-0.80244554833777837</v>
      </c>
      <c r="G1230" s="1" t="s">
        <v>430</v>
      </c>
      <c r="H1230" s="10">
        <f t="shared" si="115"/>
        <v>5.1920000000000002</v>
      </c>
      <c r="I1230" s="8">
        <f>VLOOKUP(B1230,'TRM2'!C:D,2,0)</f>
        <v>3770.58</v>
      </c>
      <c r="J1230" s="10">
        <f t="shared" si="116"/>
        <v>19576.851360000001</v>
      </c>
      <c r="K1230" t="e">
        <f>VLOOKUP(A1230,'Cacao Nacional'!B:D,3,0)</f>
        <v>#N/A</v>
      </c>
      <c r="L1230" s="22" t="str">
        <f t="shared" si="117"/>
        <v>Octubre</v>
      </c>
      <c r="M1230" s="22" t="str">
        <f t="shared" si="118"/>
        <v>2021</v>
      </c>
      <c r="N1230" s="22" t="str">
        <f t="shared" si="119"/>
        <v>Octubre de 2021</v>
      </c>
    </row>
    <row r="1231" spans="1:14" x14ac:dyDescent="0.3">
      <c r="A1231" s="1" t="s">
        <v>2289</v>
      </c>
      <c r="B1231" s="1" t="str">
        <f t="shared" si="114"/>
        <v>Octubre 22 de 2021</v>
      </c>
      <c r="C1231" s="1" t="s">
        <v>5265</v>
      </c>
      <c r="D1231" s="2">
        <v>256.06</v>
      </c>
      <c r="E1231" s="1" t="s">
        <v>5266</v>
      </c>
      <c r="F1231" s="3">
        <v>-1.3636363636363713</v>
      </c>
      <c r="G1231" s="1" t="s">
        <v>430</v>
      </c>
      <c r="H1231" s="10">
        <f t="shared" si="115"/>
        <v>5.1212</v>
      </c>
      <c r="I1231" s="8">
        <f>VLOOKUP(B1231,'TRM2'!C:D,2,0)</f>
        <v>3783.3</v>
      </c>
      <c r="J1231" s="10">
        <f t="shared" si="116"/>
        <v>19375.035960000001</v>
      </c>
      <c r="K1231" t="e">
        <f>VLOOKUP(A1231,'Cacao Nacional'!B:D,3,0)</f>
        <v>#N/A</v>
      </c>
      <c r="L1231" s="22" t="str">
        <f t="shared" si="117"/>
        <v>Octubre</v>
      </c>
      <c r="M1231" s="22" t="str">
        <f t="shared" si="118"/>
        <v>2021</v>
      </c>
      <c r="N1231" s="22" t="str">
        <f t="shared" si="119"/>
        <v>Octubre de 2021</v>
      </c>
    </row>
    <row r="1232" spans="1:14" x14ac:dyDescent="0.3">
      <c r="A1232" s="1" t="s">
        <v>401</v>
      </c>
      <c r="B1232" s="1" t="str">
        <f t="shared" si="114"/>
        <v>Octubre 25 de 2021</v>
      </c>
      <c r="C1232" s="1" t="s">
        <v>5265</v>
      </c>
      <c r="D1232" s="2">
        <v>259.8</v>
      </c>
      <c r="E1232" s="1" t="s">
        <v>5266</v>
      </c>
      <c r="F1232" s="3">
        <v>1.4605951730063302</v>
      </c>
      <c r="G1232" s="1" t="s">
        <v>430</v>
      </c>
      <c r="H1232" s="10">
        <f t="shared" si="115"/>
        <v>5.1960000000000006</v>
      </c>
      <c r="I1232" s="8">
        <f>VLOOKUP(B1232,'TRM2'!C:D,2,0)</f>
        <v>3780.38</v>
      </c>
      <c r="J1232" s="10">
        <f t="shared" si="116"/>
        <v>19642.854480000002</v>
      </c>
      <c r="K1232">
        <f>VLOOKUP(A1232,'Cacao Nacional'!B:D,3,0)</f>
        <v>8299.5</v>
      </c>
      <c r="L1232" s="22" t="str">
        <f t="shared" si="117"/>
        <v>Octubre</v>
      </c>
      <c r="M1232" s="22" t="str">
        <f t="shared" si="118"/>
        <v>2021</v>
      </c>
      <c r="N1232" s="22" t="str">
        <f t="shared" si="119"/>
        <v>Octubre de 2021</v>
      </c>
    </row>
    <row r="1233" spans="1:14" x14ac:dyDescent="0.3">
      <c r="A1233" s="1" t="s">
        <v>2290</v>
      </c>
      <c r="B1233" s="1" t="str">
        <f t="shared" si="114"/>
        <v>Octubre 26 de 2021</v>
      </c>
      <c r="C1233" s="1" t="s">
        <v>5265</v>
      </c>
      <c r="D1233" s="2">
        <v>265.3</v>
      </c>
      <c r="E1233" s="1" t="s">
        <v>5266</v>
      </c>
      <c r="F1233" s="3">
        <v>2.1170130869899921</v>
      </c>
      <c r="G1233" s="1" t="s">
        <v>430</v>
      </c>
      <c r="H1233" s="10">
        <f t="shared" si="115"/>
        <v>5.306</v>
      </c>
      <c r="I1233" s="8">
        <f>VLOOKUP(B1233,'TRM2'!C:D,2,0)</f>
        <v>3769.98</v>
      </c>
      <c r="J1233" s="10">
        <f t="shared" si="116"/>
        <v>20003.513879999999</v>
      </c>
      <c r="K1233" t="e">
        <f>VLOOKUP(A1233,'Cacao Nacional'!B:D,3,0)</f>
        <v>#N/A</v>
      </c>
      <c r="L1233" s="22" t="str">
        <f t="shared" si="117"/>
        <v>Octubre</v>
      </c>
      <c r="M1233" s="22" t="str">
        <f t="shared" si="118"/>
        <v>2021</v>
      </c>
      <c r="N1233" s="22" t="str">
        <f t="shared" si="119"/>
        <v>Octubre de 2021</v>
      </c>
    </row>
    <row r="1234" spans="1:14" x14ac:dyDescent="0.3">
      <c r="A1234" s="1" t="s">
        <v>2291</v>
      </c>
      <c r="B1234" s="1" t="str">
        <f t="shared" si="114"/>
        <v>Octubre 27 de 2021</v>
      </c>
      <c r="C1234" s="1" t="s">
        <v>5265</v>
      </c>
      <c r="D1234" s="2">
        <v>258.67</v>
      </c>
      <c r="E1234" s="1" t="s">
        <v>5266</v>
      </c>
      <c r="F1234" s="3">
        <v>-2.4990576705616263</v>
      </c>
      <c r="G1234" s="1" t="s">
        <v>430</v>
      </c>
      <c r="H1234" s="10">
        <f t="shared" si="115"/>
        <v>5.1734</v>
      </c>
      <c r="I1234" s="8">
        <f>VLOOKUP(B1234,'TRM2'!C:D,2,0)</f>
        <v>3774.46</v>
      </c>
      <c r="J1234" s="10">
        <f t="shared" si="116"/>
        <v>19526.791364000001</v>
      </c>
      <c r="K1234" t="e">
        <f>VLOOKUP(A1234,'Cacao Nacional'!B:D,3,0)</f>
        <v>#N/A</v>
      </c>
      <c r="L1234" s="22" t="str">
        <f t="shared" si="117"/>
        <v>Octubre</v>
      </c>
      <c r="M1234" s="22" t="str">
        <f t="shared" si="118"/>
        <v>2021</v>
      </c>
      <c r="N1234" s="22" t="str">
        <f t="shared" si="119"/>
        <v>Octubre de 2021</v>
      </c>
    </row>
    <row r="1235" spans="1:14" x14ac:dyDescent="0.3">
      <c r="A1235" s="1" t="s">
        <v>2292</v>
      </c>
      <c r="B1235" s="1" t="str">
        <f t="shared" si="114"/>
        <v>Octubre 28 de 2021</v>
      </c>
      <c r="C1235" s="1" t="s">
        <v>5265</v>
      </c>
      <c r="D1235" s="2">
        <v>257.42</v>
      </c>
      <c r="E1235" s="1" t="s">
        <v>5266</v>
      </c>
      <c r="F1235" s="3">
        <v>-0.48324119534542082</v>
      </c>
      <c r="G1235" s="1" t="s">
        <v>430</v>
      </c>
      <c r="H1235" s="10">
        <f t="shared" si="115"/>
        <v>5.1484000000000005</v>
      </c>
      <c r="I1235" s="8">
        <f>VLOOKUP(B1235,'TRM2'!C:D,2,0)</f>
        <v>3761.21</v>
      </c>
      <c r="J1235" s="10">
        <f t="shared" si="116"/>
        <v>19364.213564000001</v>
      </c>
      <c r="K1235" t="e">
        <f>VLOOKUP(A1235,'Cacao Nacional'!B:D,3,0)</f>
        <v>#N/A</v>
      </c>
      <c r="L1235" s="22" t="str">
        <f t="shared" si="117"/>
        <v>Octubre</v>
      </c>
      <c r="M1235" s="22" t="str">
        <f t="shared" si="118"/>
        <v>2021</v>
      </c>
      <c r="N1235" s="22" t="str">
        <f t="shared" si="119"/>
        <v>Octubre de 2021</v>
      </c>
    </row>
    <row r="1236" spans="1:14" x14ac:dyDescent="0.3">
      <c r="A1236" s="1" t="s">
        <v>2293</v>
      </c>
      <c r="B1236" s="1" t="str">
        <f t="shared" si="114"/>
        <v>Octubre 29 de 2021</v>
      </c>
      <c r="C1236" s="1" t="s">
        <v>5265</v>
      </c>
      <c r="D1236" s="2">
        <v>261.33</v>
      </c>
      <c r="E1236" s="1" t="s">
        <v>5266</v>
      </c>
      <c r="F1236" s="3">
        <v>1.518918498951118</v>
      </c>
      <c r="G1236" s="1" t="s">
        <v>430</v>
      </c>
      <c r="H1236" s="10">
        <f t="shared" si="115"/>
        <v>5.2265999999999995</v>
      </c>
      <c r="I1236" s="8">
        <f>VLOOKUP(B1236,'TRM2'!C:D,2,0)</f>
        <v>3766.1</v>
      </c>
      <c r="J1236" s="10">
        <f t="shared" si="116"/>
        <v>19683.898259999998</v>
      </c>
      <c r="K1236" t="e">
        <f>VLOOKUP(A1236,'Cacao Nacional'!B:D,3,0)</f>
        <v>#N/A</v>
      </c>
      <c r="L1236" s="22" t="str">
        <f t="shared" si="117"/>
        <v>Octubre</v>
      </c>
      <c r="M1236" s="22" t="str">
        <f t="shared" si="118"/>
        <v>2021</v>
      </c>
      <c r="N1236" s="22" t="str">
        <f t="shared" si="119"/>
        <v>Octubre de 2021</v>
      </c>
    </row>
    <row r="1237" spans="1:14" x14ac:dyDescent="0.3">
      <c r="A1237" s="1" t="s">
        <v>402</v>
      </c>
      <c r="B1237" s="1" t="str">
        <f t="shared" si="114"/>
        <v>Noviembre 1 de 2021</v>
      </c>
      <c r="C1237" s="1" t="s">
        <v>5265</v>
      </c>
      <c r="D1237" s="2">
        <v>267.19</v>
      </c>
      <c r="E1237" s="1" t="s">
        <v>5266</v>
      </c>
      <c r="F1237" s="3">
        <v>2.2423755405043484</v>
      </c>
      <c r="G1237" s="1" t="s">
        <v>430</v>
      </c>
      <c r="H1237" s="10">
        <f t="shared" si="115"/>
        <v>5.3437999999999999</v>
      </c>
      <c r="I1237" s="8">
        <f>VLOOKUP(B1237,'TRM2'!C:D,2,0)</f>
        <v>3784.44</v>
      </c>
      <c r="J1237" s="10">
        <f t="shared" si="116"/>
        <v>20223.290472000001</v>
      </c>
      <c r="K1237">
        <f>VLOOKUP(A1237,'Cacao Nacional'!B:D,3,0)</f>
        <v>8310.2999999999993</v>
      </c>
      <c r="L1237" s="22" t="str">
        <f t="shared" si="117"/>
        <v>Noviembre</v>
      </c>
      <c r="M1237" s="22" t="str">
        <f t="shared" si="118"/>
        <v>2021</v>
      </c>
      <c r="N1237" s="22" t="str">
        <f t="shared" si="119"/>
        <v>Noviembre de 2021</v>
      </c>
    </row>
    <row r="1238" spans="1:14" x14ac:dyDescent="0.3">
      <c r="A1238" s="1" t="s">
        <v>2294</v>
      </c>
      <c r="B1238" s="1" t="str">
        <f t="shared" si="114"/>
        <v>Noviembre 2 de 2021</v>
      </c>
      <c r="C1238" s="1" t="s">
        <v>5265</v>
      </c>
      <c r="D1238" s="2">
        <v>267.39999999999998</v>
      </c>
      <c r="E1238" s="1" t="s">
        <v>5266</v>
      </c>
      <c r="F1238" s="3">
        <v>7.8595755829177563E-2</v>
      </c>
      <c r="G1238" s="1" t="s">
        <v>430</v>
      </c>
      <c r="H1238" s="10">
        <f t="shared" si="115"/>
        <v>5.3479999999999999</v>
      </c>
      <c r="I1238" s="8">
        <f>VLOOKUP(B1238,'TRM2'!C:D,2,0)</f>
        <v>3784.44</v>
      </c>
      <c r="J1238" s="10">
        <f t="shared" si="116"/>
        <v>20239.185119999998</v>
      </c>
      <c r="K1238" t="e">
        <f>VLOOKUP(A1238,'Cacao Nacional'!B:D,3,0)</f>
        <v>#N/A</v>
      </c>
      <c r="L1238" s="22" t="str">
        <f t="shared" si="117"/>
        <v>Noviembre</v>
      </c>
      <c r="M1238" s="22" t="str">
        <f t="shared" si="118"/>
        <v>2021</v>
      </c>
      <c r="N1238" s="22" t="str">
        <f t="shared" si="119"/>
        <v>Noviembre de 2021</v>
      </c>
    </row>
    <row r="1239" spans="1:14" x14ac:dyDescent="0.3">
      <c r="A1239" s="1" t="s">
        <v>2295</v>
      </c>
      <c r="B1239" s="1" t="str">
        <f t="shared" si="114"/>
        <v>Noviembre 3 de 2021</v>
      </c>
      <c r="C1239" s="1" t="s">
        <v>5265</v>
      </c>
      <c r="D1239" s="2">
        <v>268.7</v>
      </c>
      <c r="E1239" s="1" t="s">
        <v>5266</v>
      </c>
      <c r="F1239" s="3">
        <v>0.4861630516080821</v>
      </c>
      <c r="G1239" s="1" t="s">
        <v>430</v>
      </c>
      <c r="H1239" s="10">
        <f t="shared" si="115"/>
        <v>5.3739999999999997</v>
      </c>
      <c r="I1239" s="8">
        <f>VLOOKUP(B1239,'TRM2'!C:D,2,0)</f>
        <v>3778.69</v>
      </c>
      <c r="J1239" s="10">
        <f t="shared" si="116"/>
        <v>20306.680059999999</v>
      </c>
      <c r="K1239" t="e">
        <f>VLOOKUP(A1239,'Cacao Nacional'!B:D,3,0)</f>
        <v>#N/A</v>
      </c>
      <c r="L1239" s="22" t="str">
        <f t="shared" si="117"/>
        <v>Noviembre</v>
      </c>
      <c r="M1239" s="22" t="str">
        <f t="shared" si="118"/>
        <v>2021</v>
      </c>
      <c r="N1239" s="22" t="str">
        <f t="shared" si="119"/>
        <v>Noviembre de 2021</v>
      </c>
    </row>
    <row r="1240" spans="1:14" x14ac:dyDescent="0.3">
      <c r="A1240" s="1" t="s">
        <v>2296</v>
      </c>
      <c r="B1240" s="1" t="str">
        <f t="shared" si="114"/>
        <v>Noviembre 4 de 2021</v>
      </c>
      <c r="C1240" s="1" t="s">
        <v>5265</v>
      </c>
      <c r="D1240" s="2">
        <v>268.04000000000002</v>
      </c>
      <c r="E1240" s="1" t="s">
        <v>5266</v>
      </c>
      <c r="F1240" s="3">
        <v>-0.2456270934127161</v>
      </c>
      <c r="G1240" s="1" t="s">
        <v>430</v>
      </c>
      <c r="H1240" s="10">
        <f t="shared" si="115"/>
        <v>5.3608000000000002</v>
      </c>
      <c r="I1240" s="8">
        <f>VLOOKUP(B1240,'TRM2'!C:D,2,0)</f>
        <v>3837.84</v>
      </c>
      <c r="J1240" s="10">
        <f t="shared" si="116"/>
        <v>20573.892672000002</v>
      </c>
      <c r="K1240" t="e">
        <f>VLOOKUP(A1240,'Cacao Nacional'!B:D,3,0)</f>
        <v>#N/A</v>
      </c>
      <c r="L1240" s="22" t="str">
        <f t="shared" si="117"/>
        <v>Noviembre</v>
      </c>
      <c r="M1240" s="22" t="str">
        <f t="shared" si="118"/>
        <v>2021</v>
      </c>
      <c r="N1240" s="22" t="str">
        <f t="shared" si="119"/>
        <v>Noviembre de 2021</v>
      </c>
    </row>
    <row r="1241" spans="1:14" x14ac:dyDescent="0.3">
      <c r="A1241" s="1" t="s">
        <v>2297</v>
      </c>
      <c r="B1241" s="1" t="str">
        <f t="shared" si="114"/>
        <v>Noviembre 5 de 2021</v>
      </c>
      <c r="C1241" s="1" t="s">
        <v>5265</v>
      </c>
      <c r="D1241" s="2">
        <v>263.08999999999997</v>
      </c>
      <c r="E1241" s="1" t="s">
        <v>5266</v>
      </c>
      <c r="F1241" s="3">
        <v>-1.846739292642906</v>
      </c>
      <c r="G1241" s="1" t="s">
        <v>430</v>
      </c>
      <c r="H1241" s="10">
        <f t="shared" si="115"/>
        <v>5.2617999999999991</v>
      </c>
      <c r="I1241" s="8">
        <f>VLOOKUP(B1241,'TRM2'!C:D,2,0)</f>
        <v>3847.4</v>
      </c>
      <c r="J1241" s="10">
        <f t="shared" si="116"/>
        <v>20244.249319999999</v>
      </c>
      <c r="K1241" t="e">
        <f>VLOOKUP(A1241,'Cacao Nacional'!B:D,3,0)</f>
        <v>#N/A</v>
      </c>
      <c r="L1241" s="22" t="str">
        <f t="shared" si="117"/>
        <v>Noviembre</v>
      </c>
      <c r="M1241" s="22" t="str">
        <f t="shared" si="118"/>
        <v>2021</v>
      </c>
      <c r="N1241" s="22" t="str">
        <f t="shared" si="119"/>
        <v>Noviembre de 2021</v>
      </c>
    </row>
    <row r="1242" spans="1:14" x14ac:dyDescent="0.3">
      <c r="A1242" s="1" t="s">
        <v>403</v>
      </c>
      <c r="B1242" s="1" t="str">
        <f t="shared" si="114"/>
        <v>Noviembre 8 de 2021</v>
      </c>
      <c r="C1242" s="1" t="s">
        <v>5265</v>
      </c>
      <c r="D1242" s="2">
        <v>257.8</v>
      </c>
      <c r="E1242" s="1" t="s">
        <v>5266</v>
      </c>
      <c r="F1242" s="3">
        <v>-2.01071876544147</v>
      </c>
      <c r="G1242" s="1" t="s">
        <v>430</v>
      </c>
      <c r="H1242" s="10">
        <f t="shared" si="115"/>
        <v>5.1560000000000006</v>
      </c>
      <c r="I1242" s="8">
        <f>VLOOKUP(B1242,'TRM2'!C:D,2,0)</f>
        <v>3881.76</v>
      </c>
      <c r="J1242" s="10">
        <f t="shared" si="116"/>
        <v>20014.354560000003</v>
      </c>
      <c r="K1242">
        <f>VLOOKUP(A1242,'Cacao Nacional'!B:D,3,0)</f>
        <v>7937.7</v>
      </c>
      <c r="L1242" s="22" t="str">
        <f t="shared" si="117"/>
        <v>Noviembre</v>
      </c>
      <c r="M1242" s="22" t="str">
        <f t="shared" si="118"/>
        <v>2021</v>
      </c>
      <c r="N1242" s="22" t="str">
        <f t="shared" si="119"/>
        <v>Noviembre de 2021</v>
      </c>
    </row>
    <row r="1243" spans="1:14" x14ac:dyDescent="0.3">
      <c r="A1243" s="1" t="s">
        <v>2298</v>
      </c>
      <c r="B1243" s="1" t="str">
        <f t="shared" si="114"/>
        <v>Noviembre 9 de 2021</v>
      </c>
      <c r="C1243" s="1" t="s">
        <v>5265</v>
      </c>
      <c r="D1243" s="2">
        <v>263.89999999999998</v>
      </c>
      <c r="E1243" s="1" t="s">
        <v>5266</v>
      </c>
      <c r="F1243" s="3">
        <v>2.3661753297129424</v>
      </c>
      <c r="G1243" s="1" t="s">
        <v>430</v>
      </c>
      <c r="H1243" s="10">
        <f t="shared" si="115"/>
        <v>5.2779999999999996</v>
      </c>
      <c r="I1243" s="8">
        <f>VLOOKUP(B1243,'TRM2'!C:D,2,0)</f>
        <v>3874.41</v>
      </c>
      <c r="J1243" s="10">
        <f t="shared" si="116"/>
        <v>20449.135979999999</v>
      </c>
      <c r="K1243" t="e">
        <f>VLOOKUP(A1243,'Cacao Nacional'!B:D,3,0)</f>
        <v>#N/A</v>
      </c>
      <c r="L1243" s="22" t="str">
        <f t="shared" si="117"/>
        <v>Noviembre</v>
      </c>
      <c r="M1243" s="22" t="str">
        <f t="shared" si="118"/>
        <v>2021</v>
      </c>
      <c r="N1243" s="22" t="str">
        <f t="shared" si="119"/>
        <v>Noviembre de 2021</v>
      </c>
    </row>
    <row r="1244" spans="1:14" x14ac:dyDescent="0.3">
      <c r="A1244" s="1" t="s">
        <v>2299</v>
      </c>
      <c r="B1244" s="1" t="str">
        <f t="shared" si="114"/>
        <v>Noviembre 10 de 2021</v>
      </c>
      <c r="C1244" s="1" t="s">
        <v>5265</v>
      </c>
      <c r="D1244" s="2">
        <v>262.14</v>
      </c>
      <c r="E1244" s="1" t="s">
        <v>5266</v>
      </c>
      <c r="F1244" s="3">
        <v>-0.66691928760893937</v>
      </c>
      <c r="G1244" s="1" t="s">
        <v>430</v>
      </c>
      <c r="H1244" s="10">
        <f t="shared" si="115"/>
        <v>5.2427999999999999</v>
      </c>
      <c r="I1244" s="8">
        <f>VLOOKUP(B1244,'TRM2'!C:D,2,0)</f>
        <v>3876.86</v>
      </c>
      <c r="J1244" s="10">
        <f t="shared" si="116"/>
        <v>20325.601608000001</v>
      </c>
      <c r="K1244" t="e">
        <f>VLOOKUP(A1244,'Cacao Nacional'!B:D,3,0)</f>
        <v>#N/A</v>
      </c>
      <c r="L1244" s="22" t="str">
        <f t="shared" si="117"/>
        <v>Noviembre</v>
      </c>
      <c r="M1244" s="22" t="str">
        <f t="shared" si="118"/>
        <v>2021</v>
      </c>
      <c r="N1244" s="22" t="str">
        <f t="shared" si="119"/>
        <v>Noviembre de 2021</v>
      </c>
    </row>
    <row r="1245" spans="1:14" x14ac:dyDescent="0.3">
      <c r="A1245" s="1" t="s">
        <v>2300</v>
      </c>
      <c r="B1245" s="1" t="str">
        <f t="shared" si="114"/>
        <v>Noviembre 11 de 2021</v>
      </c>
      <c r="C1245" s="1" t="s">
        <v>5265</v>
      </c>
      <c r="D1245" s="2">
        <v>268.61</v>
      </c>
      <c r="E1245" s="1" t="s">
        <v>5266</v>
      </c>
      <c r="F1245" s="3">
        <v>2.468146791790657</v>
      </c>
      <c r="G1245" s="1" t="s">
        <v>430</v>
      </c>
      <c r="H1245" s="10">
        <f t="shared" si="115"/>
        <v>5.3722000000000003</v>
      </c>
      <c r="I1245" s="8">
        <f>VLOOKUP(B1245,'TRM2'!C:D,2,0)</f>
        <v>3875.38</v>
      </c>
      <c r="J1245" s="10">
        <f t="shared" si="116"/>
        <v>20819.316436000001</v>
      </c>
      <c r="K1245" t="e">
        <f>VLOOKUP(A1245,'Cacao Nacional'!B:D,3,0)</f>
        <v>#N/A</v>
      </c>
      <c r="L1245" s="22" t="str">
        <f t="shared" si="117"/>
        <v>Noviembre</v>
      </c>
      <c r="M1245" s="22" t="str">
        <f t="shared" si="118"/>
        <v>2021</v>
      </c>
      <c r="N1245" s="22" t="str">
        <f t="shared" si="119"/>
        <v>Noviembre de 2021</v>
      </c>
    </row>
    <row r="1246" spans="1:14" x14ac:dyDescent="0.3">
      <c r="A1246" s="1" t="s">
        <v>2301</v>
      </c>
      <c r="B1246" s="1" t="str">
        <f t="shared" si="114"/>
        <v>Noviembre 12 de 2021</v>
      </c>
      <c r="C1246" s="1" t="s">
        <v>5265</v>
      </c>
      <c r="D1246" s="2">
        <v>277.06</v>
      </c>
      <c r="E1246" s="1" t="s">
        <v>5266</v>
      </c>
      <c r="F1246" s="3">
        <v>3.1458248017571901</v>
      </c>
      <c r="G1246" s="1" t="s">
        <v>430</v>
      </c>
      <c r="H1246" s="10">
        <f t="shared" si="115"/>
        <v>5.5411999999999999</v>
      </c>
      <c r="I1246" s="8">
        <f>VLOOKUP(B1246,'TRM2'!C:D,2,0)</f>
        <v>3875.38</v>
      </c>
      <c r="J1246" s="10">
        <f t="shared" si="116"/>
        <v>21474.255656000001</v>
      </c>
      <c r="K1246" t="e">
        <f>VLOOKUP(A1246,'Cacao Nacional'!B:D,3,0)</f>
        <v>#N/A</v>
      </c>
      <c r="L1246" s="22" t="str">
        <f t="shared" si="117"/>
        <v>Noviembre</v>
      </c>
      <c r="M1246" s="22" t="str">
        <f t="shared" si="118"/>
        <v>2021</v>
      </c>
      <c r="N1246" s="22" t="str">
        <f t="shared" si="119"/>
        <v>Noviembre de 2021</v>
      </c>
    </row>
    <row r="1247" spans="1:14" x14ac:dyDescent="0.3">
      <c r="A1247" s="1" t="s">
        <v>404</v>
      </c>
      <c r="B1247" s="1" t="str">
        <f t="shared" si="114"/>
        <v>Noviembre 15 de 2021</v>
      </c>
      <c r="C1247" s="1" t="s">
        <v>5265</v>
      </c>
      <c r="D1247" s="2">
        <v>280.08</v>
      </c>
      <c r="E1247" s="1" t="s">
        <v>5266</v>
      </c>
      <c r="F1247" s="3">
        <v>1.0900166029018918</v>
      </c>
      <c r="G1247" s="1" t="s">
        <v>430</v>
      </c>
      <c r="H1247" s="10">
        <f t="shared" si="115"/>
        <v>5.6015999999999995</v>
      </c>
      <c r="I1247" s="8">
        <f>VLOOKUP(B1247,'TRM2'!C:D,2,0)</f>
        <v>3888.53</v>
      </c>
      <c r="J1247" s="10">
        <f t="shared" si="116"/>
        <v>21781.989647999999</v>
      </c>
      <c r="K1247">
        <f>VLOOKUP(A1247,'Cacao Nacional'!B:D,3,0)</f>
        <v>8118.2</v>
      </c>
      <c r="L1247" s="22" t="str">
        <f t="shared" si="117"/>
        <v>Noviembre</v>
      </c>
      <c r="M1247" s="22" t="str">
        <f t="shared" si="118"/>
        <v>2021</v>
      </c>
      <c r="N1247" s="22" t="str">
        <f t="shared" si="119"/>
        <v>Noviembre de 2021</v>
      </c>
    </row>
    <row r="1248" spans="1:14" x14ac:dyDescent="0.3">
      <c r="A1248" s="1" t="s">
        <v>2302</v>
      </c>
      <c r="B1248" s="1" t="str">
        <f t="shared" si="114"/>
        <v>Noviembre 16 de 2021</v>
      </c>
      <c r="C1248" s="1" t="s">
        <v>5265</v>
      </c>
      <c r="D1248" s="2">
        <v>261.33</v>
      </c>
      <c r="E1248" s="1" t="s">
        <v>5266</v>
      </c>
      <c r="F1248" s="3">
        <v>-6.6945158526135389</v>
      </c>
      <c r="G1248" s="1" t="s">
        <v>430</v>
      </c>
      <c r="H1248" s="10">
        <f t="shared" si="115"/>
        <v>5.2265999999999995</v>
      </c>
      <c r="I1248" s="8">
        <f>VLOOKUP(B1248,'TRM2'!C:D,2,0)</f>
        <v>3888.53</v>
      </c>
      <c r="J1248" s="10">
        <f t="shared" si="116"/>
        <v>20323.790897999999</v>
      </c>
      <c r="K1248" t="e">
        <f>VLOOKUP(A1248,'Cacao Nacional'!B:D,3,0)</f>
        <v>#N/A</v>
      </c>
      <c r="L1248" s="22" t="str">
        <f t="shared" si="117"/>
        <v>Noviembre</v>
      </c>
      <c r="M1248" s="22" t="str">
        <f t="shared" si="118"/>
        <v>2021</v>
      </c>
      <c r="N1248" s="22" t="str">
        <f t="shared" si="119"/>
        <v>Noviembre de 2021</v>
      </c>
    </row>
    <row r="1249" spans="1:14" x14ac:dyDescent="0.3">
      <c r="A1249" s="1" t="s">
        <v>2303</v>
      </c>
      <c r="B1249" s="1" t="str">
        <f t="shared" si="114"/>
        <v>Noviembre 17 de 2021</v>
      </c>
      <c r="C1249" s="1" t="s">
        <v>5265</v>
      </c>
      <c r="D1249" s="2">
        <v>289.42</v>
      </c>
      <c r="E1249" s="1" t="s">
        <v>5266</v>
      </c>
      <c r="F1249" s="3">
        <v>10.748861592622367</v>
      </c>
      <c r="G1249" s="1" t="s">
        <v>430</v>
      </c>
      <c r="H1249" s="10">
        <f t="shared" si="115"/>
        <v>5.7884000000000002</v>
      </c>
      <c r="I1249" s="8">
        <f>VLOOKUP(B1249,'TRM2'!C:D,2,0)</f>
        <v>3898.84</v>
      </c>
      <c r="J1249" s="10">
        <f t="shared" si="116"/>
        <v>22568.045456000003</v>
      </c>
      <c r="K1249" t="e">
        <f>VLOOKUP(A1249,'Cacao Nacional'!B:D,3,0)</f>
        <v>#N/A</v>
      </c>
      <c r="L1249" s="22" t="str">
        <f t="shared" si="117"/>
        <v>Noviembre</v>
      </c>
      <c r="M1249" s="22" t="str">
        <f t="shared" si="118"/>
        <v>2021</v>
      </c>
      <c r="N1249" s="22" t="str">
        <f t="shared" si="119"/>
        <v>Noviembre de 2021</v>
      </c>
    </row>
    <row r="1250" spans="1:14" x14ac:dyDescent="0.3">
      <c r="A1250" s="1" t="s">
        <v>2304</v>
      </c>
      <c r="B1250" s="1" t="str">
        <f t="shared" si="114"/>
        <v>Noviembre 18 de 2021</v>
      </c>
      <c r="C1250" s="1" t="s">
        <v>5265</v>
      </c>
      <c r="D1250" s="2">
        <v>283.88</v>
      </c>
      <c r="E1250" s="1" t="s">
        <v>5266</v>
      </c>
      <c r="F1250" s="3">
        <v>-1.9141731739340819</v>
      </c>
      <c r="G1250" s="1" t="s">
        <v>430</v>
      </c>
      <c r="H1250" s="10">
        <f t="shared" si="115"/>
        <v>5.6776</v>
      </c>
      <c r="I1250" s="8">
        <f>VLOOKUP(B1250,'TRM2'!C:D,2,0)</f>
        <v>3907.95</v>
      </c>
      <c r="J1250" s="10">
        <f t="shared" si="116"/>
        <v>22187.77692</v>
      </c>
      <c r="K1250" t="e">
        <f>VLOOKUP(A1250,'Cacao Nacional'!B:D,3,0)</f>
        <v>#N/A</v>
      </c>
      <c r="L1250" s="22" t="str">
        <f t="shared" si="117"/>
        <v>Noviembre</v>
      </c>
      <c r="M1250" s="22" t="str">
        <f t="shared" si="118"/>
        <v>2021</v>
      </c>
      <c r="N1250" s="22" t="str">
        <f t="shared" si="119"/>
        <v>Noviembre de 2021</v>
      </c>
    </row>
    <row r="1251" spans="1:14" x14ac:dyDescent="0.3">
      <c r="A1251" s="1" t="s">
        <v>2305</v>
      </c>
      <c r="B1251" s="1" t="str">
        <f t="shared" si="114"/>
        <v>Noviembre 19 de 2021</v>
      </c>
      <c r="C1251" s="1" t="s">
        <v>5265</v>
      </c>
      <c r="D1251" s="2">
        <v>288.14</v>
      </c>
      <c r="E1251" s="1" t="s">
        <v>5266</v>
      </c>
      <c r="F1251" s="3">
        <v>1.5006340707341099</v>
      </c>
      <c r="G1251" s="1" t="s">
        <v>430</v>
      </c>
      <c r="H1251" s="10">
        <f t="shared" si="115"/>
        <v>5.7627999999999995</v>
      </c>
      <c r="I1251" s="8">
        <f>VLOOKUP(B1251,'TRM2'!C:D,2,0)</f>
        <v>3943.43</v>
      </c>
      <c r="J1251" s="10">
        <f t="shared" si="116"/>
        <v>22725.198403999995</v>
      </c>
      <c r="K1251" t="e">
        <f>VLOOKUP(A1251,'Cacao Nacional'!B:D,3,0)</f>
        <v>#N/A</v>
      </c>
      <c r="L1251" s="22" t="str">
        <f t="shared" si="117"/>
        <v>Noviembre</v>
      </c>
      <c r="M1251" s="22" t="str">
        <f t="shared" si="118"/>
        <v>2021</v>
      </c>
      <c r="N1251" s="22" t="str">
        <f t="shared" si="119"/>
        <v>Noviembre de 2021</v>
      </c>
    </row>
    <row r="1252" spans="1:14" x14ac:dyDescent="0.3">
      <c r="A1252" s="1" t="s">
        <v>405</v>
      </c>
      <c r="B1252" s="1" t="str">
        <f t="shared" si="114"/>
        <v>Noviembre 22 de 2021</v>
      </c>
      <c r="C1252" s="1" t="s">
        <v>5265</v>
      </c>
      <c r="D1252" s="2">
        <v>287.33</v>
      </c>
      <c r="E1252" s="1" t="s">
        <v>5266</v>
      </c>
      <c r="F1252" s="3">
        <v>-0.28111334767821278</v>
      </c>
      <c r="G1252" s="1" t="s">
        <v>430</v>
      </c>
      <c r="H1252" s="10">
        <f t="shared" si="115"/>
        <v>5.7465999999999999</v>
      </c>
      <c r="I1252" s="8">
        <f>VLOOKUP(B1252,'TRM2'!C:D,2,0)</f>
        <v>3923.53</v>
      </c>
      <c r="J1252" s="10">
        <f t="shared" si="116"/>
        <v>22546.957498</v>
      </c>
      <c r="K1252">
        <f>VLOOKUP(A1252,'Cacao Nacional'!B:D,3,0)</f>
        <v>8396</v>
      </c>
      <c r="L1252" s="22" t="str">
        <f t="shared" si="117"/>
        <v>Noviembre</v>
      </c>
      <c r="M1252" s="22" t="str">
        <f t="shared" si="118"/>
        <v>2021</v>
      </c>
      <c r="N1252" s="22" t="str">
        <f t="shared" si="119"/>
        <v>Noviembre de 2021</v>
      </c>
    </row>
    <row r="1253" spans="1:14" x14ac:dyDescent="0.3">
      <c r="A1253" s="1" t="s">
        <v>2306</v>
      </c>
      <c r="B1253" s="1" t="str">
        <f t="shared" si="114"/>
        <v>Noviembre 23 de 2021</v>
      </c>
      <c r="C1253" s="1" t="s">
        <v>5265</v>
      </c>
      <c r="D1253" s="2">
        <v>297.63</v>
      </c>
      <c r="E1253" s="1" t="s">
        <v>5266</v>
      </c>
      <c r="F1253" s="3">
        <v>3.5847283611178824</v>
      </c>
      <c r="G1253" s="1" t="s">
        <v>430</v>
      </c>
      <c r="H1253" s="10">
        <f t="shared" si="115"/>
        <v>5.9526000000000003</v>
      </c>
      <c r="I1253" s="8">
        <f>VLOOKUP(B1253,'TRM2'!C:D,2,0)</f>
        <v>3913.26</v>
      </c>
      <c r="J1253" s="10">
        <f t="shared" si="116"/>
        <v>23294.071476000001</v>
      </c>
      <c r="K1253" t="e">
        <f>VLOOKUP(A1253,'Cacao Nacional'!B:D,3,0)</f>
        <v>#N/A</v>
      </c>
      <c r="L1253" s="22" t="str">
        <f t="shared" si="117"/>
        <v>Noviembre</v>
      </c>
      <c r="M1253" s="22" t="str">
        <f t="shared" si="118"/>
        <v>2021</v>
      </c>
      <c r="N1253" s="22" t="str">
        <f t="shared" si="119"/>
        <v>Noviembre de 2021</v>
      </c>
    </row>
    <row r="1254" spans="1:14" x14ac:dyDescent="0.3">
      <c r="A1254" s="1" t="s">
        <v>2307</v>
      </c>
      <c r="B1254" s="1" t="str">
        <f t="shared" si="114"/>
        <v>Noviembre 24 de 2021</v>
      </c>
      <c r="C1254" s="1" t="s">
        <v>5265</v>
      </c>
      <c r="D1254" s="2">
        <v>301.14999999999998</v>
      </c>
      <c r="E1254" s="1" t="s">
        <v>5266</v>
      </c>
      <c r="F1254" s="3">
        <v>1.1826764775056218</v>
      </c>
      <c r="G1254" s="1" t="s">
        <v>430</v>
      </c>
      <c r="H1254" s="10">
        <f t="shared" si="115"/>
        <v>6.0229999999999997</v>
      </c>
      <c r="I1254" s="8">
        <f>VLOOKUP(B1254,'TRM2'!C:D,2,0)</f>
        <v>3944.37</v>
      </c>
      <c r="J1254" s="10">
        <f t="shared" si="116"/>
        <v>23756.940509999997</v>
      </c>
      <c r="K1254" t="e">
        <f>VLOOKUP(A1254,'Cacao Nacional'!B:D,3,0)</f>
        <v>#N/A</v>
      </c>
      <c r="L1254" s="22" t="str">
        <f t="shared" si="117"/>
        <v>Noviembre</v>
      </c>
      <c r="M1254" s="22" t="str">
        <f t="shared" si="118"/>
        <v>2021</v>
      </c>
      <c r="N1254" s="22" t="str">
        <f t="shared" si="119"/>
        <v>Noviembre de 2021</v>
      </c>
    </row>
    <row r="1255" spans="1:14" x14ac:dyDescent="0.3">
      <c r="A1255" s="1" t="s">
        <v>2308</v>
      </c>
      <c r="B1255" s="1" t="str">
        <f t="shared" si="114"/>
        <v>Noviembre 25 de 2021</v>
      </c>
      <c r="C1255" s="1" t="s">
        <v>5265</v>
      </c>
      <c r="D1255" s="2">
        <v>301.04000000000002</v>
      </c>
      <c r="E1255" s="1" t="s">
        <v>5266</v>
      </c>
      <c r="F1255" s="3">
        <v>-3.6526647849894345E-2</v>
      </c>
      <c r="G1255" s="1" t="s">
        <v>430</v>
      </c>
      <c r="H1255" s="10">
        <f t="shared" si="115"/>
        <v>6.0208000000000004</v>
      </c>
      <c r="I1255" s="8">
        <f>VLOOKUP(B1255,'TRM2'!C:D,2,0)</f>
        <v>3969.49</v>
      </c>
      <c r="J1255" s="10">
        <f t="shared" si="116"/>
        <v>23899.505391999999</v>
      </c>
      <c r="K1255" t="e">
        <f>VLOOKUP(A1255,'Cacao Nacional'!B:D,3,0)</f>
        <v>#N/A</v>
      </c>
      <c r="L1255" s="22" t="str">
        <f t="shared" si="117"/>
        <v>Noviembre</v>
      </c>
      <c r="M1255" s="22" t="str">
        <f t="shared" si="118"/>
        <v>2021</v>
      </c>
      <c r="N1255" s="22" t="str">
        <f t="shared" si="119"/>
        <v>Noviembre de 2021</v>
      </c>
    </row>
    <row r="1256" spans="1:14" x14ac:dyDescent="0.3">
      <c r="A1256" s="1" t="s">
        <v>2309</v>
      </c>
      <c r="B1256" s="1" t="str">
        <f t="shared" si="114"/>
        <v>Noviembre 26 de 2021</v>
      </c>
      <c r="C1256" s="1" t="s">
        <v>5265</v>
      </c>
      <c r="D1256" s="2">
        <v>299.10000000000002</v>
      </c>
      <c r="E1256" s="1" t="s">
        <v>5266</v>
      </c>
      <c r="F1256" s="3">
        <v>-0.6444326335370707</v>
      </c>
      <c r="G1256" s="1" t="s">
        <v>430</v>
      </c>
      <c r="H1256" s="10">
        <f t="shared" si="115"/>
        <v>5.9820000000000002</v>
      </c>
      <c r="I1256" s="8">
        <f>VLOOKUP(B1256,'TRM2'!C:D,2,0)</f>
        <v>3969.49</v>
      </c>
      <c r="J1256" s="10">
        <f t="shared" si="116"/>
        <v>23745.48918</v>
      </c>
      <c r="K1256" t="e">
        <f>VLOOKUP(A1256,'Cacao Nacional'!B:D,3,0)</f>
        <v>#N/A</v>
      </c>
      <c r="L1256" s="22" t="str">
        <f t="shared" si="117"/>
        <v>Noviembre</v>
      </c>
      <c r="M1256" s="22" t="str">
        <f t="shared" si="118"/>
        <v>2021</v>
      </c>
      <c r="N1256" s="22" t="str">
        <f t="shared" si="119"/>
        <v>Noviembre de 2021</v>
      </c>
    </row>
    <row r="1257" spans="1:14" x14ac:dyDescent="0.3">
      <c r="A1257" s="1" t="s">
        <v>406</v>
      </c>
      <c r="B1257" s="1" t="str">
        <f t="shared" si="114"/>
        <v>Noviembre 29 de 2021</v>
      </c>
      <c r="C1257" s="1" t="s">
        <v>5265</v>
      </c>
      <c r="D1257" s="2">
        <v>289.98</v>
      </c>
      <c r="E1257" s="1" t="s">
        <v>5266</v>
      </c>
      <c r="F1257" s="3">
        <v>-3.0491474423269822</v>
      </c>
      <c r="G1257" s="1" t="s">
        <v>430</v>
      </c>
      <c r="H1257" s="10">
        <f t="shared" si="115"/>
        <v>5.7996000000000008</v>
      </c>
      <c r="I1257" s="8">
        <f>VLOOKUP(B1257,'TRM2'!C:D,2,0)</f>
        <v>4008.13</v>
      </c>
      <c r="J1257" s="10">
        <f t="shared" si="116"/>
        <v>23245.550748000005</v>
      </c>
      <c r="K1257">
        <f>VLOOKUP(A1257,'Cacao Nacional'!B:D,3,0)</f>
        <v>8411.7999999999993</v>
      </c>
      <c r="L1257" s="22" t="str">
        <f t="shared" si="117"/>
        <v>Noviembre</v>
      </c>
      <c r="M1257" s="22" t="str">
        <f t="shared" si="118"/>
        <v>2021</v>
      </c>
      <c r="N1257" s="22" t="str">
        <f t="shared" si="119"/>
        <v>Noviembre de 2021</v>
      </c>
    </row>
    <row r="1258" spans="1:14" x14ac:dyDescent="0.3">
      <c r="A1258" s="1" t="s">
        <v>2310</v>
      </c>
      <c r="B1258" s="1" t="str">
        <f t="shared" si="114"/>
        <v>Noviembre 30 de 2021</v>
      </c>
      <c r="C1258" s="1" t="s">
        <v>5265</v>
      </c>
      <c r="D1258" s="2">
        <v>288.74</v>
      </c>
      <c r="E1258" s="1" t="s">
        <v>5266</v>
      </c>
      <c r="F1258" s="3">
        <v>-0.42761569763432272</v>
      </c>
      <c r="G1258" s="1" t="s">
        <v>430</v>
      </c>
      <c r="H1258" s="10">
        <f t="shared" si="115"/>
        <v>5.7747999999999999</v>
      </c>
      <c r="I1258" s="8">
        <f>VLOOKUP(B1258,'TRM2'!C:D,2,0)</f>
        <v>4010.98</v>
      </c>
      <c r="J1258" s="10">
        <f t="shared" si="116"/>
        <v>23162.607304000001</v>
      </c>
      <c r="K1258" t="e">
        <f>VLOOKUP(A1258,'Cacao Nacional'!B:D,3,0)</f>
        <v>#N/A</v>
      </c>
      <c r="L1258" s="22" t="str">
        <f t="shared" si="117"/>
        <v>Noviembre</v>
      </c>
      <c r="M1258" s="22" t="str">
        <f t="shared" si="118"/>
        <v>2021</v>
      </c>
      <c r="N1258" s="22" t="str">
        <f t="shared" si="119"/>
        <v>Noviembre de 2021</v>
      </c>
    </row>
    <row r="1259" spans="1:14" x14ac:dyDescent="0.3">
      <c r="A1259" s="1" t="s">
        <v>2311</v>
      </c>
      <c r="B1259" s="1" t="str">
        <f t="shared" si="114"/>
        <v>Diciembre 1 de 2021</v>
      </c>
      <c r="C1259" s="1" t="s">
        <v>5265</v>
      </c>
      <c r="D1259" s="2">
        <v>289.81</v>
      </c>
      <c r="E1259" s="1" t="s">
        <v>5266</v>
      </c>
      <c r="F1259" s="3">
        <v>0.37057560434993181</v>
      </c>
      <c r="G1259" s="1" t="s">
        <v>430</v>
      </c>
      <c r="H1259" s="10">
        <f t="shared" si="115"/>
        <v>5.7961999999999998</v>
      </c>
      <c r="I1259" s="8">
        <f>VLOOKUP(B1259,'TRM2'!C:D,2,0)</f>
        <v>4004.54</v>
      </c>
      <c r="J1259" s="10">
        <f t="shared" si="116"/>
        <v>23211.114748</v>
      </c>
      <c r="K1259" t="e">
        <f>VLOOKUP(A1259,'Cacao Nacional'!B:D,3,0)</f>
        <v>#N/A</v>
      </c>
      <c r="L1259" s="22" t="str">
        <f t="shared" si="117"/>
        <v>Diciembre</v>
      </c>
      <c r="M1259" s="22" t="str">
        <f t="shared" si="118"/>
        <v>2021</v>
      </c>
      <c r="N1259" s="22" t="str">
        <f t="shared" si="119"/>
        <v>Diciembre de 2021</v>
      </c>
    </row>
    <row r="1260" spans="1:14" x14ac:dyDescent="0.3">
      <c r="A1260" s="1" t="s">
        <v>2312</v>
      </c>
      <c r="B1260" s="1" t="str">
        <f t="shared" si="114"/>
        <v>Diciembre 2 de 2021</v>
      </c>
      <c r="C1260" s="1" t="s">
        <v>5265</v>
      </c>
      <c r="D1260" s="2">
        <v>292.38</v>
      </c>
      <c r="E1260" s="1" t="s">
        <v>5266</v>
      </c>
      <c r="F1260" s="3">
        <v>0.88678789551775061</v>
      </c>
      <c r="G1260" s="1" t="s">
        <v>430</v>
      </c>
      <c r="H1260" s="10">
        <f t="shared" si="115"/>
        <v>5.8475999999999999</v>
      </c>
      <c r="I1260" s="8">
        <f>VLOOKUP(B1260,'TRM2'!C:D,2,0)</f>
        <v>3953.26</v>
      </c>
      <c r="J1260" s="10">
        <f t="shared" si="116"/>
        <v>23117.083176</v>
      </c>
      <c r="K1260" t="e">
        <f>VLOOKUP(A1260,'Cacao Nacional'!B:D,3,0)</f>
        <v>#N/A</v>
      </c>
      <c r="L1260" s="22" t="str">
        <f t="shared" si="117"/>
        <v>Diciembre</v>
      </c>
      <c r="M1260" s="22" t="str">
        <f t="shared" si="118"/>
        <v>2021</v>
      </c>
      <c r="N1260" s="22" t="str">
        <f t="shared" si="119"/>
        <v>Diciembre de 2021</v>
      </c>
    </row>
    <row r="1261" spans="1:14" x14ac:dyDescent="0.3">
      <c r="A1261" s="1" t="s">
        <v>2313</v>
      </c>
      <c r="B1261" s="1" t="str">
        <f t="shared" si="114"/>
        <v>Diciembre 3 de 2021</v>
      </c>
      <c r="C1261" s="1" t="s">
        <v>5265</v>
      </c>
      <c r="D1261" s="2">
        <v>299.60000000000002</v>
      </c>
      <c r="E1261" s="1" t="s">
        <v>5266</v>
      </c>
      <c r="F1261" s="3">
        <v>2.4693891511047359</v>
      </c>
      <c r="G1261" s="1" t="s">
        <v>430</v>
      </c>
      <c r="H1261" s="10">
        <f t="shared" si="115"/>
        <v>5.9920000000000009</v>
      </c>
      <c r="I1261" s="8">
        <f>VLOOKUP(B1261,'TRM2'!C:D,2,0)</f>
        <v>3945.18</v>
      </c>
      <c r="J1261" s="10">
        <f t="shared" si="116"/>
        <v>23639.518560000004</v>
      </c>
      <c r="K1261" t="e">
        <f>VLOOKUP(A1261,'Cacao Nacional'!B:D,3,0)</f>
        <v>#N/A</v>
      </c>
      <c r="L1261" s="22" t="str">
        <f t="shared" si="117"/>
        <v>Diciembre</v>
      </c>
      <c r="M1261" s="22" t="str">
        <f t="shared" si="118"/>
        <v>2021</v>
      </c>
      <c r="N1261" s="22" t="str">
        <f t="shared" si="119"/>
        <v>Diciembre de 2021</v>
      </c>
    </row>
    <row r="1262" spans="1:14" x14ac:dyDescent="0.3">
      <c r="A1262" s="1" t="s">
        <v>407</v>
      </c>
      <c r="B1262" s="1" t="str">
        <f t="shared" si="114"/>
        <v>Diciembre 6 de 2021</v>
      </c>
      <c r="C1262" s="1" t="s">
        <v>5265</v>
      </c>
      <c r="D1262" s="2">
        <v>305.04000000000002</v>
      </c>
      <c r="E1262" s="1" t="s">
        <v>5266</v>
      </c>
      <c r="F1262" s="3">
        <v>1.8157543391188242</v>
      </c>
      <c r="G1262" s="1" t="s">
        <v>430</v>
      </c>
      <c r="H1262" s="10">
        <f t="shared" si="115"/>
        <v>6.1008000000000004</v>
      </c>
      <c r="I1262" s="8">
        <f>VLOOKUP(B1262,'TRM2'!C:D,2,0)</f>
        <v>3948.33</v>
      </c>
      <c r="J1262" s="10">
        <f t="shared" si="116"/>
        <v>24087.971664000001</v>
      </c>
      <c r="K1262">
        <f>VLOOKUP(A1262,'Cacao Nacional'!B:D,3,0)</f>
        <v>8040.4</v>
      </c>
      <c r="L1262" s="22" t="str">
        <f t="shared" si="117"/>
        <v>Diciembre</v>
      </c>
      <c r="M1262" s="22" t="str">
        <f t="shared" si="118"/>
        <v>2021</v>
      </c>
      <c r="N1262" s="22" t="str">
        <f t="shared" si="119"/>
        <v>Diciembre de 2021</v>
      </c>
    </row>
    <row r="1263" spans="1:14" x14ac:dyDescent="0.3">
      <c r="A1263" s="1" t="s">
        <v>2314</v>
      </c>
      <c r="B1263" s="1" t="str">
        <f t="shared" si="114"/>
        <v>Diciembre 7 de 2021</v>
      </c>
      <c r="C1263" s="1" t="s">
        <v>5265</v>
      </c>
      <c r="D1263" s="2">
        <v>298.16000000000003</v>
      </c>
      <c r="E1263" s="1" t="s">
        <v>5266</v>
      </c>
      <c r="F1263" s="3">
        <v>-2.2554419092578009</v>
      </c>
      <c r="G1263" s="1" t="s">
        <v>430</v>
      </c>
      <c r="H1263" s="10">
        <f t="shared" si="115"/>
        <v>5.9632000000000005</v>
      </c>
      <c r="I1263" s="8">
        <f>VLOOKUP(B1263,'TRM2'!C:D,2,0)</f>
        <v>3944</v>
      </c>
      <c r="J1263" s="10">
        <f t="shared" si="116"/>
        <v>23518.860800000002</v>
      </c>
      <c r="K1263" t="e">
        <f>VLOOKUP(A1263,'Cacao Nacional'!B:D,3,0)</f>
        <v>#N/A</v>
      </c>
      <c r="L1263" s="22" t="str">
        <f t="shared" si="117"/>
        <v>Diciembre</v>
      </c>
      <c r="M1263" s="22" t="str">
        <f t="shared" si="118"/>
        <v>2021</v>
      </c>
      <c r="N1263" s="22" t="str">
        <f t="shared" si="119"/>
        <v>Diciembre de 2021</v>
      </c>
    </row>
    <row r="1264" spans="1:14" x14ac:dyDescent="0.3">
      <c r="A1264" s="1" t="s">
        <v>2315</v>
      </c>
      <c r="B1264" s="1" t="str">
        <f t="shared" si="114"/>
        <v>Diciembre 8 de 2021</v>
      </c>
      <c r="C1264" s="1" t="s">
        <v>5265</v>
      </c>
      <c r="D1264" s="2">
        <v>299.54000000000002</v>
      </c>
      <c r="E1264" s="1" t="s">
        <v>5266</v>
      </c>
      <c r="F1264" s="3">
        <v>0.46283874429836169</v>
      </c>
      <c r="G1264" s="1" t="s">
        <v>430</v>
      </c>
      <c r="H1264" s="10">
        <f t="shared" si="115"/>
        <v>5.9908000000000001</v>
      </c>
      <c r="I1264" s="8">
        <f>VLOOKUP(B1264,'TRM2'!C:D,2,0)</f>
        <v>3906.1</v>
      </c>
      <c r="J1264" s="10">
        <f t="shared" si="116"/>
        <v>23400.66388</v>
      </c>
      <c r="K1264" t="e">
        <f>VLOOKUP(A1264,'Cacao Nacional'!B:D,3,0)</f>
        <v>#N/A</v>
      </c>
      <c r="L1264" s="22" t="str">
        <f t="shared" si="117"/>
        <v>Diciembre</v>
      </c>
      <c r="M1264" s="22" t="str">
        <f t="shared" si="118"/>
        <v>2021</v>
      </c>
      <c r="N1264" s="22" t="str">
        <f t="shared" si="119"/>
        <v>Diciembre de 2021</v>
      </c>
    </row>
    <row r="1265" spans="1:14" x14ac:dyDescent="0.3">
      <c r="A1265" s="1" t="s">
        <v>2316</v>
      </c>
      <c r="B1265" s="1" t="str">
        <f t="shared" si="114"/>
        <v>Diciembre 9 de 2021</v>
      </c>
      <c r="C1265" s="1" t="s">
        <v>5265</v>
      </c>
      <c r="D1265" s="2">
        <v>295.52999999999997</v>
      </c>
      <c r="E1265" s="1" t="s">
        <v>5266</v>
      </c>
      <c r="F1265" s="3">
        <v>-1.3387193697002229</v>
      </c>
      <c r="G1265" s="1" t="s">
        <v>430</v>
      </c>
      <c r="H1265" s="10">
        <f t="shared" si="115"/>
        <v>5.9105999999999996</v>
      </c>
      <c r="I1265" s="8">
        <f>VLOOKUP(B1265,'TRM2'!C:D,2,0)</f>
        <v>3906.1</v>
      </c>
      <c r="J1265" s="10">
        <f t="shared" si="116"/>
        <v>23087.394659999998</v>
      </c>
      <c r="K1265" t="e">
        <f>VLOOKUP(A1265,'Cacao Nacional'!B:D,3,0)</f>
        <v>#N/A</v>
      </c>
      <c r="L1265" s="22" t="str">
        <f t="shared" si="117"/>
        <v>Diciembre</v>
      </c>
      <c r="M1265" s="22" t="str">
        <f t="shared" si="118"/>
        <v>2021</v>
      </c>
      <c r="N1265" s="22" t="str">
        <f t="shared" si="119"/>
        <v>Diciembre de 2021</v>
      </c>
    </row>
    <row r="1266" spans="1:14" x14ac:dyDescent="0.3">
      <c r="A1266" s="1" t="s">
        <v>2317</v>
      </c>
      <c r="B1266" s="1" t="str">
        <f t="shared" si="114"/>
        <v>Diciembre 10 de 2021</v>
      </c>
      <c r="C1266" s="1" t="s">
        <v>5265</v>
      </c>
      <c r="D1266" s="2">
        <v>288.07</v>
      </c>
      <c r="E1266" s="1" t="s">
        <v>5266</v>
      </c>
      <c r="F1266" s="3">
        <v>-2.5242784150509188</v>
      </c>
      <c r="G1266" s="1" t="s">
        <v>430</v>
      </c>
      <c r="H1266" s="10">
        <f t="shared" si="115"/>
        <v>5.7614000000000001</v>
      </c>
      <c r="I1266" s="8">
        <f>VLOOKUP(B1266,'TRM2'!C:D,2,0)</f>
        <v>3899.87</v>
      </c>
      <c r="J1266" s="10">
        <f t="shared" si="116"/>
        <v>22468.711017999998</v>
      </c>
      <c r="K1266" t="e">
        <f>VLOOKUP(A1266,'Cacao Nacional'!B:D,3,0)</f>
        <v>#N/A</v>
      </c>
      <c r="L1266" s="22" t="str">
        <f t="shared" si="117"/>
        <v>Diciembre</v>
      </c>
      <c r="M1266" s="22" t="str">
        <f t="shared" si="118"/>
        <v>2021</v>
      </c>
      <c r="N1266" s="22" t="str">
        <f t="shared" si="119"/>
        <v>Diciembre de 2021</v>
      </c>
    </row>
    <row r="1267" spans="1:14" x14ac:dyDescent="0.3">
      <c r="A1267" s="1" t="s">
        <v>408</v>
      </c>
      <c r="B1267" s="1" t="str">
        <f t="shared" si="114"/>
        <v>Diciembre 13 de 2021</v>
      </c>
      <c r="C1267" s="1" t="s">
        <v>5265</v>
      </c>
      <c r="D1267" s="2">
        <v>293.68</v>
      </c>
      <c r="E1267" s="1" t="s">
        <v>5266</v>
      </c>
      <c r="F1267" s="3">
        <v>1.947443329746247</v>
      </c>
      <c r="G1267" s="1" t="s">
        <v>430</v>
      </c>
      <c r="H1267" s="10">
        <f t="shared" si="115"/>
        <v>5.8735999999999997</v>
      </c>
      <c r="I1267" s="8">
        <f>VLOOKUP(B1267,'TRM2'!C:D,2,0)</f>
        <v>3887.71</v>
      </c>
      <c r="J1267" s="10">
        <f t="shared" si="116"/>
        <v>22834.853456000001</v>
      </c>
      <c r="K1267">
        <f>VLOOKUP(A1267,'Cacao Nacional'!B:D,3,0)</f>
        <v>8175.3</v>
      </c>
      <c r="L1267" s="22" t="str">
        <f t="shared" si="117"/>
        <v>Diciembre</v>
      </c>
      <c r="M1267" s="22" t="str">
        <f t="shared" si="118"/>
        <v>2021</v>
      </c>
      <c r="N1267" s="22" t="str">
        <f t="shared" si="119"/>
        <v>Diciembre de 2021</v>
      </c>
    </row>
    <row r="1268" spans="1:14" x14ac:dyDescent="0.3">
      <c r="A1268" s="1" t="s">
        <v>2318</v>
      </c>
      <c r="B1268" s="1" t="str">
        <f t="shared" si="114"/>
        <v>Diciembre 14 de 2021</v>
      </c>
      <c r="C1268" s="1" t="s">
        <v>5265</v>
      </c>
      <c r="D1268" s="2">
        <v>294.27999999999997</v>
      </c>
      <c r="E1268" s="1" t="s">
        <v>5266</v>
      </c>
      <c r="F1268" s="3">
        <v>0.20430400435847382</v>
      </c>
      <c r="G1268" s="1" t="s">
        <v>430</v>
      </c>
      <c r="H1268" s="10">
        <f t="shared" si="115"/>
        <v>5.8855999999999993</v>
      </c>
      <c r="I1268" s="8">
        <f>VLOOKUP(B1268,'TRM2'!C:D,2,0)</f>
        <v>3886.87</v>
      </c>
      <c r="J1268" s="10">
        <f t="shared" si="116"/>
        <v>22876.562071999997</v>
      </c>
      <c r="K1268" t="e">
        <f>VLOOKUP(A1268,'Cacao Nacional'!B:D,3,0)</f>
        <v>#N/A</v>
      </c>
      <c r="L1268" s="22" t="str">
        <f t="shared" si="117"/>
        <v>Diciembre</v>
      </c>
      <c r="M1268" s="22" t="str">
        <f t="shared" si="118"/>
        <v>2021</v>
      </c>
      <c r="N1268" s="22" t="str">
        <f t="shared" si="119"/>
        <v>Diciembre de 2021</v>
      </c>
    </row>
    <row r="1269" spans="1:14" x14ac:dyDescent="0.3">
      <c r="A1269" s="1" t="s">
        <v>2319</v>
      </c>
      <c r="B1269" s="1" t="str">
        <f t="shared" si="114"/>
        <v>Diciembre 15 de 2021</v>
      </c>
      <c r="C1269" s="1" t="s">
        <v>5265</v>
      </c>
      <c r="D1269" s="2">
        <v>294.51</v>
      </c>
      <c r="E1269" s="1" t="s">
        <v>5266</v>
      </c>
      <c r="F1269" s="3">
        <v>7.8156857414713274E-2</v>
      </c>
      <c r="G1269" s="1" t="s">
        <v>430</v>
      </c>
      <c r="H1269" s="10">
        <f t="shared" si="115"/>
        <v>5.8902000000000001</v>
      </c>
      <c r="I1269" s="8">
        <f>VLOOKUP(B1269,'TRM2'!C:D,2,0)</f>
        <v>3936.41</v>
      </c>
      <c r="J1269" s="10">
        <f t="shared" si="116"/>
        <v>23186.242181999998</v>
      </c>
      <c r="K1269" t="e">
        <f>VLOOKUP(A1269,'Cacao Nacional'!B:D,3,0)</f>
        <v>#N/A</v>
      </c>
      <c r="L1269" s="22" t="str">
        <f t="shared" si="117"/>
        <v>Diciembre</v>
      </c>
      <c r="M1269" s="22" t="str">
        <f t="shared" si="118"/>
        <v>2021</v>
      </c>
      <c r="N1269" s="22" t="str">
        <f t="shared" si="119"/>
        <v>Diciembre de 2021</v>
      </c>
    </row>
    <row r="1270" spans="1:14" x14ac:dyDescent="0.3">
      <c r="A1270" s="1" t="s">
        <v>2320</v>
      </c>
      <c r="B1270" s="1" t="str">
        <f t="shared" si="114"/>
        <v>Diciembre 16 de 2021</v>
      </c>
      <c r="C1270" s="1" t="s">
        <v>5265</v>
      </c>
      <c r="D1270" s="2">
        <v>293.77</v>
      </c>
      <c r="E1270" s="1" t="s">
        <v>5266</v>
      </c>
      <c r="F1270" s="3">
        <v>-0.25126481273980816</v>
      </c>
      <c r="G1270" s="1" t="s">
        <v>430</v>
      </c>
      <c r="H1270" s="10">
        <f t="shared" si="115"/>
        <v>5.8754</v>
      </c>
      <c r="I1270" s="8">
        <f>VLOOKUP(B1270,'TRM2'!C:D,2,0)</f>
        <v>3990.27</v>
      </c>
      <c r="J1270" s="10">
        <f t="shared" si="116"/>
        <v>23444.432357999998</v>
      </c>
      <c r="K1270" t="e">
        <f>VLOOKUP(A1270,'Cacao Nacional'!B:D,3,0)</f>
        <v>#N/A</v>
      </c>
      <c r="L1270" s="22" t="str">
        <f t="shared" si="117"/>
        <v>Diciembre</v>
      </c>
      <c r="M1270" s="22" t="str">
        <f t="shared" si="118"/>
        <v>2021</v>
      </c>
      <c r="N1270" s="22" t="str">
        <f t="shared" si="119"/>
        <v>Diciembre de 2021</v>
      </c>
    </row>
    <row r="1271" spans="1:14" x14ac:dyDescent="0.3">
      <c r="A1271" s="1" t="s">
        <v>2321</v>
      </c>
      <c r="B1271" s="1" t="str">
        <f t="shared" si="114"/>
        <v>Diciembre 17 de 2021</v>
      </c>
      <c r="C1271" s="1" t="s">
        <v>5265</v>
      </c>
      <c r="D1271" s="2">
        <v>291.76</v>
      </c>
      <c r="E1271" s="1" t="s">
        <v>5266</v>
      </c>
      <c r="F1271" s="3">
        <v>-0.68420873472444121</v>
      </c>
      <c r="G1271" s="1" t="s">
        <v>430</v>
      </c>
      <c r="H1271" s="10">
        <f t="shared" si="115"/>
        <v>5.8351999999999995</v>
      </c>
      <c r="I1271" s="8">
        <f>VLOOKUP(B1271,'TRM2'!C:D,2,0)</f>
        <v>4002.97</v>
      </c>
      <c r="J1271" s="10">
        <f t="shared" si="116"/>
        <v>23358.130543999996</v>
      </c>
      <c r="K1271" t="e">
        <f>VLOOKUP(A1271,'Cacao Nacional'!B:D,3,0)</f>
        <v>#N/A</v>
      </c>
      <c r="L1271" s="22" t="str">
        <f t="shared" si="117"/>
        <v>Diciembre</v>
      </c>
      <c r="M1271" s="22" t="str">
        <f t="shared" si="118"/>
        <v>2021</v>
      </c>
      <c r="N1271" s="22" t="str">
        <f t="shared" si="119"/>
        <v>Diciembre de 2021</v>
      </c>
    </row>
    <row r="1272" spans="1:14" x14ac:dyDescent="0.3">
      <c r="A1272" s="1" t="s">
        <v>409</v>
      </c>
      <c r="B1272" s="1" t="str">
        <f t="shared" si="114"/>
        <v>Diciembre 20 de 2021</v>
      </c>
      <c r="C1272" s="1" t="s">
        <v>5265</v>
      </c>
      <c r="D1272" s="2">
        <v>280.13</v>
      </c>
      <c r="E1272" s="1" t="s">
        <v>5266</v>
      </c>
      <c r="F1272" s="3">
        <v>-3.98615300246778</v>
      </c>
      <c r="G1272" s="1" t="s">
        <v>430</v>
      </c>
      <c r="H1272" s="10">
        <f t="shared" si="115"/>
        <v>5.6025999999999998</v>
      </c>
      <c r="I1272" s="8">
        <f>VLOOKUP(B1272,'TRM2'!C:D,2,0)</f>
        <v>3999.85</v>
      </c>
      <c r="J1272" s="10">
        <f t="shared" si="116"/>
        <v>22409.55961</v>
      </c>
      <c r="K1272">
        <f>VLOOKUP(A1272,'Cacao Nacional'!B:D,3,0)</f>
        <v>8359</v>
      </c>
      <c r="L1272" s="22" t="str">
        <f t="shared" si="117"/>
        <v>Diciembre</v>
      </c>
      <c r="M1272" s="22" t="str">
        <f t="shared" si="118"/>
        <v>2021</v>
      </c>
      <c r="N1272" s="22" t="str">
        <f t="shared" si="119"/>
        <v>Diciembre de 2021</v>
      </c>
    </row>
    <row r="1273" spans="1:14" x14ac:dyDescent="0.3">
      <c r="A1273" s="1" t="s">
        <v>2322</v>
      </c>
      <c r="B1273" s="1" t="str">
        <f t="shared" si="114"/>
        <v>Diciembre 21 de 2021</v>
      </c>
      <c r="C1273" s="1" t="s">
        <v>5265</v>
      </c>
      <c r="D1273" s="2">
        <v>284</v>
      </c>
      <c r="E1273" s="1" t="s">
        <v>5266</v>
      </c>
      <c r="F1273" s="3">
        <v>1.3815014457573285</v>
      </c>
      <c r="G1273" s="1" t="s">
        <v>430</v>
      </c>
      <c r="H1273" s="10">
        <f t="shared" si="115"/>
        <v>5.68</v>
      </c>
      <c r="I1273" s="8">
        <f>VLOOKUP(B1273,'TRM2'!C:D,2,0)</f>
        <v>4002.12</v>
      </c>
      <c r="J1273" s="10">
        <f t="shared" si="116"/>
        <v>22732.041599999997</v>
      </c>
      <c r="K1273" t="e">
        <f>VLOOKUP(A1273,'Cacao Nacional'!B:D,3,0)</f>
        <v>#N/A</v>
      </c>
      <c r="L1273" s="22" t="str">
        <f t="shared" si="117"/>
        <v>Diciembre</v>
      </c>
      <c r="M1273" s="22" t="str">
        <f t="shared" si="118"/>
        <v>2021</v>
      </c>
      <c r="N1273" s="22" t="str">
        <f t="shared" si="119"/>
        <v>Diciembre de 2021</v>
      </c>
    </row>
    <row r="1274" spans="1:14" x14ac:dyDescent="0.3">
      <c r="A1274" s="1" t="s">
        <v>2323</v>
      </c>
      <c r="B1274" s="1" t="str">
        <f t="shared" si="114"/>
        <v>Diciembre 22 de 2021</v>
      </c>
      <c r="C1274" s="1" t="s">
        <v>5265</v>
      </c>
      <c r="D1274" s="2">
        <v>289.19</v>
      </c>
      <c r="E1274" s="1" t="s">
        <v>5266</v>
      </c>
      <c r="F1274" s="3">
        <v>1.8274647887323934</v>
      </c>
      <c r="G1274" s="1" t="s">
        <v>430</v>
      </c>
      <c r="H1274" s="10">
        <f t="shared" si="115"/>
        <v>5.7838000000000003</v>
      </c>
      <c r="I1274" s="8">
        <f>VLOOKUP(B1274,'TRM2'!C:D,2,0)</f>
        <v>3996.28</v>
      </c>
      <c r="J1274" s="10">
        <f t="shared" si="116"/>
        <v>23113.684264000003</v>
      </c>
      <c r="K1274" t="e">
        <f>VLOOKUP(A1274,'Cacao Nacional'!B:D,3,0)</f>
        <v>#N/A</v>
      </c>
      <c r="L1274" s="22" t="str">
        <f t="shared" si="117"/>
        <v>Diciembre</v>
      </c>
      <c r="M1274" s="22" t="str">
        <f t="shared" si="118"/>
        <v>2021</v>
      </c>
      <c r="N1274" s="22" t="str">
        <f t="shared" si="119"/>
        <v>Diciembre de 2021</v>
      </c>
    </row>
    <row r="1275" spans="1:14" x14ac:dyDescent="0.3">
      <c r="A1275" s="1" t="s">
        <v>2324</v>
      </c>
      <c r="B1275" s="1" t="str">
        <f t="shared" si="114"/>
        <v>Diciembre 23 de 2021</v>
      </c>
      <c r="C1275" s="1" t="s">
        <v>5265</v>
      </c>
      <c r="D1275" s="2">
        <v>286.75</v>
      </c>
      <c r="E1275" s="1" t="s">
        <v>5266</v>
      </c>
      <c r="F1275" s="3">
        <v>-0.84373595214218955</v>
      </c>
      <c r="G1275" s="1" t="s">
        <v>430</v>
      </c>
      <c r="H1275" s="10">
        <f t="shared" si="115"/>
        <v>5.7350000000000003</v>
      </c>
      <c r="I1275" s="8">
        <f>VLOOKUP(B1275,'TRM2'!C:D,2,0)</f>
        <v>3997.71</v>
      </c>
      <c r="J1275" s="10">
        <f t="shared" si="116"/>
        <v>22926.866850000002</v>
      </c>
      <c r="K1275" t="e">
        <f>VLOOKUP(A1275,'Cacao Nacional'!B:D,3,0)</f>
        <v>#N/A</v>
      </c>
      <c r="L1275" s="22" t="str">
        <f t="shared" si="117"/>
        <v>Diciembre</v>
      </c>
      <c r="M1275" s="22" t="str">
        <f t="shared" si="118"/>
        <v>2021</v>
      </c>
      <c r="N1275" s="22" t="str">
        <f t="shared" si="119"/>
        <v>Diciembre de 2021</v>
      </c>
    </row>
    <row r="1276" spans="1:14" x14ac:dyDescent="0.3">
      <c r="A1276" s="1" t="s">
        <v>5278</v>
      </c>
      <c r="B1276" s="1" t="str">
        <f t="shared" si="114"/>
        <v>Diciembre 24 de 2021</v>
      </c>
      <c r="C1276" s="1" t="s">
        <v>5265</v>
      </c>
      <c r="D1276" s="2">
        <v>286.93</v>
      </c>
      <c r="E1276" s="1" t="s">
        <v>5266</v>
      </c>
      <c r="F1276" s="3">
        <v>6.2772449869226449E-2</v>
      </c>
      <c r="G1276" s="1" t="s">
        <v>430</v>
      </c>
      <c r="H1276" s="10">
        <f t="shared" si="115"/>
        <v>5.7385999999999999</v>
      </c>
      <c r="I1276" s="8">
        <f>VLOOKUP(B1276,'TRM2'!C:D,2,0)</f>
        <v>3997.09</v>
      </c>
      <c r="J1276" s="10">
        <f t="shared" si="116"/>
        <v>22937.700674</v>
      </c>
      <c r="K1276" t="e">
        <f>VLOOKUP(A1276,'Cacao Nacional'!B:D,3,0)</f>
        <v>#N/A</v>
      </c>
      <c r="L1276" s="22" t="str">
        <f t="shared" si="117"/>
        <v>Diciembre</v>
      </c>
      <c r="M1276" s="22" t="str">
        <f t="shared" si="118"/>
        <v>2021</v>
      </c>
      <c r="N1276" s="22" t="str">
        <f t="shared" si="119"/>
        <v>Diciembre de 2021</v>
      </c>
    </row>
    <row r="1277" spans="1:14" x14ac:dyDescent="0.3">
      <c r="A1277" s="1" t="s">
        <v>410</v>
      </c>
      <c r="B1277" s="1" t="str">
        <f t="shared" si="114"/>
        <v>Diciembre 27 de 2021</v>
      </c>
      <c r="C1277" s="1" t="s">
        <v>5265</v>
      </c>
      <c r="D1277" s="2">
        <v>283.52</v>
      </c>
      <c r="E1277" s="1" t="s">
        <v>5266</v>
      </c>
      <c r="F1277" s="3">
        <v>-1.1884431742933903</v>
      </c>
      <c r="G1277" s="1" t="s">
        <v>430</v>
      </c>
      <c r="H1277" s="10">
        <f t="shared" si="115"/>
        <v>5.6703999999999999</v>
      </c>
      <c r="I1277" s="8">
        <f>VLOOKUP(B1277,'TRM2'!C:D,2,0)</f>
        <v>3994.15</v>
      </c>
      <c r="J1277" s="10">
        <f t="shared" si="116"/>
        <v>22648.428159999999</v>
      </c>
      <c r="K1277">
        <f>VLOOKUP(A1277,'Cacao Nacional'!B:D,3,0)</f>
        <v>8359</v>
      </c>
      <c r="L1277" s="22" t="str">
        <f t="shared" si="117"/>
        <v>Diciembre</v>
      </c>
      <c r="M1277" s="22" t="str">
        <f t="shared" si="118"/>
        <v>2021</v>
      </c>
      <c r="N1277" s="22" t="str">
        <f t="shared" si="119"/>
        <v>Diciembre de 2021</v>
      </c>
    </row>
    <row r="1278" spans="1:14" x14ac:dyDescent="0.3">
      <c r="A1278" s="1" t="s">
        <v>2325</v>
      </c>
      <c r="B1278" s="1" t="str">
        <f t="shared" si="114"/>
        <v>Diciembre 28 de 2021</v>
      </c>
      <c r="C1278" s="1" t="s">
        <v>5265</v>
      </c>
      <c r="D1278" s="2">
        <v>282.08999999999997</v>
      </c>
      <c r="E1278" s="1" t="s">
        <v>5266</v>
      </c>
      <c r="F1278" s="3">
        <v>-0.50437358916478803</v>
      </c>
      <c r="G1278" s="1" t="s">
        <v>430</v>
      </c>
      <c r="H1278" s="10">
        <f t="shared" si="115"/>
        <v>5.6417999999999999</v>
      </c>
      <c r="I1278" s="8">
        <f>VLOOKUP(B1278,'TRM2'!C:D,2,0)</f>
        <v>3989.41</v>
      </c>
      <c r="J1278" s="10">
        <f t="shared" si="116"/>
        <v>22507.453337999999</v>
      </c>
      <c r="K1278" t="e">
        <f>VLOOKUP(A1278,'Cacao Nacional'!B:D,3,0)</f>
        <v>#N/A</v>
      </c>
      <c r="L1278" s="22" t="str">
        <f t="shared" si="117"/>
        <v>Diciembre</v>
      </c>
      <c r="M1278" s="22" t="str">
        <f t="shared" si="118"/>
        <v>2021</v>
      </c>
      <c r="N1278" s="22" t="str">
        <f t="shared" si="119"/>
        <v>Diciembre de 2021</v>
      </c>
    </row>
    <row r="1279" spans="1:14" x14ac:dyDescent="0.3">
      <c r="A1279" s="1" t="s">
        <v>2326</v>
      </c>
      <c r="B1279" s="1" t="str">
        <f t="shared" si="114"/>
        <v>Diciembre 29 de 2021</v>
      </c>
      <c r="C1279" s="1" t="s">
        <v>5265</v>
      </c>
      <c r="D1279" s="2">
        <v>285.52</v>
      </c>
      <c r="E1279" s="1" t="s">
        <v>5266</v>
      </c>
      <c r="F1279" s="3">
        <v>1.2159239958878398</v>
      </c>
      <c r="G1279" s="1" t="s">
        <v>430</v>
      </c>
      <c r="H1279" s="10">
        <f t="shared" si="115"/>
        <v>5.7103999999999999</v>
      </c>
      <c r="I1279" s="8">
        <f>VLOOKUP(B1279,'TRM2'!C:D,2,0)</f>
        <v>4004</v>
      </c>
      <c r="J1279" s="10">
        <f t="shared" si="116"/>
        <v>22864.441599999998</v>
      </c>
      <c r="K1279" t="e">
        <f>VLOOKUP(A1279,'Cacao Nacional'!B:D,3,0)</f>
        <v>#N/A</v>
      </c>
      <c r="L1279" s="22" t="str">
        <f t="shared" si="117"/>
        <v>Diciembre</v>
      </c>
      <c r="M1279" s="22" t="str">
        <f t="shared" si="118"/>
        <v>2021</v>
      </c>
      <c r="N1279" s="22" t="str">
        <f t="shared" si="119"/>
        <v>Diciembre de 2021</v>
      </c>
    </row>
    <row r="1280" spans="1:14" x14ac:dyDescent="0.3">
      <c r="A1280" s="1" t="s">
        <v>2327</v>
      </c>
      <c r="B1280" s="1" t="str">
        <f t="shared" si="114"/>
        <v>Diciembre 30 de 2021</v>
      </c>
      <c r="C1280" s="1" t="s">
        <v>5265</v>
      </c>
      <c r="D1280" s="2">
        <v>285.48</v>
      </c>
      <c r="E1280" s="1" t="s">
        <v>5266</v>
      </c>
      <c r="F1280" s="3">
        <v>-1.4009526477992302E-2</v>
      </c>
      <c r="G1280" s="1" t="s">
        <v>430</v>
      </c>
      <c r="H1280" s="10">
        <f t="shared" si="115"/>
        <v>5.7096</v>
      </c>
      <c r="I1280" s="8">
        <f>VLOOKUP(B1280,'TRM2'!C:D,2,0)</f>
        <v>4023.68</v>
      </c>
      <c r="J1280" s="10">
        <f t="shared" si="116"/>
        <v>22973.603327999997</v>
      </c>
      <c r="K1280" t="e">
        <f>VLOOKUP(A1280,'Cacao Nacional'!B:D,3,0)</f>
        <v>#N/A</v>
      </c>
      <c r="L1280" s="22" t="str">
        <f t="shared" si="117"/>
        <v>Diciembre</v>
      </c>
      <c r="M1280" s="22" t="str">
        <f t="shared" si="118"/>
        <v>2021</v>
      </c>
      <c r="N1280" s="22" t="str">
        <f t="shared" si="119"/>
        <v>Diciembre de 2021</v>
      </c>
    </row>
    <row r="1281" spans="1:15" x14ac:dyDescent="0.3">
      <c r="A1281" s="1" t="s">
        <v>2328</v>
      </c>
      <c r="B1281" s="1" t="str">
        <f t="shared" si="114"/>
        <v>Diciembre 31 de 2021</v>
      </c>
      <c r="C1281" s="1" t="s">
        <v>5265</v>
      </c>
      <c r="D1281" s="2">
        <v>282.56</v>
      </c>
      <c r="E1281" s="1" t="s">
        <v>5266</v>
      </c>
      <c r="F1281" s="3">
        <v>-1.0228387277567661</v>
      </c>
      <c r="G1281" s="1" t="s">
        <v>430</v>
      </c>
      <c r="H1281" s="10">
        <f t="shared" si="115"/>
        <v>5.6512000000000002</v>
      </c>
      <c r="I1281" s="8">
        <f>VLOOKUP(B1281,'TRM2'!C:D,2,0)</f>
        <v>3981.16</v>
      </c>
      <c r="J1281" s="10">
        <f t="shared" si="116"/>
        <v>22498.331392</v>
      </c>
      <c r="K1281" t="e">
        <f>VLOOKUP(A1281,'Cacao Nacional'!B:D,3,0)</f>
        <v>#N/A</v>
      </c>
      <c r="L1281" s="22" t="str">
        <f t="shared" si="117"/>
        <v>Diciembre</v>
      </c>
      <c r="M1281" s="22" t="str">
        <f t="shared" si="118"/>
        <v>2021</v>
      </c>
      <c r="N1281" s="22" t="str">
        <f t="shared" si="119"/>
        <v>Diciembre de 2021</v>
      </c>
    </row>
    <row r="1282" spans="1:15" x14ac:dyDescent="0.3">
      <c r="A1282" s="1" t="s">
        <v>411</v>
      </c>
      <c r="B1282" s="1" t="str">
        <f t="shared" si="114"/>
        <v>Enero 3 de 2022</v>
      </c>
      <c r="C1282" s="1" t="s">
        <v>5265</v>
      </c>
      <c r="D1282" s="2">
        <v>279.81</v>
      </c>
      <c r="E1282" s="1" t="s">
        <v>5266</v>
      </c>
      <c r="F1282" s="3">
        <v>-0.97324462061155159</v>
      </c>
      <c r="G1282" s="1" t="s">
        <v>430</v>
      </c>
      <c r="H1282" s="10">
        <f t="shared" si="115"/>
        <v>5.5961999999999996</v>
      </c>
      <c r="I1282" s="8">
        <f>VLOOKUP(B1282,'TRM2'!C:D,2,0)</f>
        <v>3981.16</v>
      </c>
      <c r="J1282" s="10">
        <f t="shared" si="116"/>
        <v>22279.367591999999</v>
      </c>
      <c r="K1282">
        <f>VLOOKUP(A1282,'Cacao Nacional'!B:D,3,0)</f>
        <v>8408.5</v>
      </c>
      <c r="L1282" s="22" t="str">
        <f t="shared" si="117"/>
        <v>Enero</v>
      </c>
      <c r="M1282" s="22" t="str">
        <f t="shared" si="118"/>
        <v>2022</v>
      </c>
      <c r="N1282" s="22" t="str">
        <f t="shared" si="119"/>
        <v>Enero de 2022</v>
      </c>
      <c r="O1282" s="22"/>
    </row>
    <row r="1283" spans="1:15" x14ac:dyDescent="0.3">
      <c r="A1283" s="1" t="s">
        <v>2329</v>
      </c>
      <c r="B1283" s="1" t="str">
        <f t="shared" ref="B1283:B1346" si="120">MID(A1283,FIND(",",A1283,1)+2,LEN(A1283)-FIND(",",A1283,1))</f>
        <v>Enero 4 de 2022</v>
      </c>
      <c r="C1283" s="1" t="s">
        <v>5265</v>
      </c>
      <c r="D1283" s="2">
        <v>288.35000000000002</v>
      </c>
      <c r="E1283" s="1" t="s">
        <v>5266</v>
      </c>
      <c r="F1283" s="3">
        <v>3.0520710482112934</v>
      </c>
      <c r="G1283" s="1" t="s">
        <v>430</v>
      </c>
      <c r="H1283" s="10">
        <f t="shared" ref="H1283:H1346" si="121">D1283*2/100</f>
        <v>5.7670000000000003</v>
      </c>
      <c r="I1283" s="8">
        <f>VLOOKUP(B1283,'TRM2'!C:D,2,0)</f>
        <v>4082.75</v>
      </c>
      <c r="J1283" s="10">
        <f t="shared" ref="J1283:J1346" si="122">H1283*I1283</f>
        <v>23545.219250000002</v>
      </c>
      <c r="K1283" t="e">
        <f>VLOOKUP(A1283,'Cacao Nacional'!B:D,3,0)</f>
        <v>#N/A</v>
      </c>
      <c r="L1283" s="22" t="str">
        <f t="shared" ref="L1283:L1346" si="123">MID(A1283,FIND(" ",A1283,1)+1,FIND(" ",A1283,FIND(" ",A1283,1)+1)-FIND(" ",A1283,1)-1)</f>
        <v>Enero</v>
      </c>
      <c r="M1283" s="22" t="str">
        <f t="shared" ref="M1283:M1346" si="124">RIGHT(A1283,4)</f>
        <v>2022</v>
      </c>
      <c r="N1283" s="22" t="str">
        <f t="shared" ref="N1283:N1346" si="125">_xlfn.CONCAT(L1283," de ",M1283)</f>
        <v>Enero de 2022</v>
      </c>
    </row>
    <row r="1284" spans="1:15" x14ac:dyDescent="0.3">
      <c r="A1284" s="1" t="s">
        <v>2330</v>
      </c>
      <c r="B1284" s="1" t="str">
        <f t="shared" si="120"/>
        <v>Enero 5 de 2022</v>
      </c>
      <c r="C1284" s="1" t="s">
        <v>5265</v>
      </c>
      <c r="D1284" s="2">
        <v>288.20999999999998</v>
      </c>
      <c r="E1284" s="1" t="s">
        <v>5266</v>
      </c>
      <c r="F1284" s="3">
        <v>-4.855210681464997E-2</v>
      </c>
      <c r="G1284" s="1" t="s">
        <v>430</v>
      </c>
      <c r="H1284" s="10">
        <f t="shared" si="121"/>
        <v>5.7641999999999998</v>
      </c>
      <c r="I1284" s="8">
        <f>VLOOKUP(B1284,'TRM2'!C:D,2,0)</f>
        <v>4084.11</v>
      </c>
      <c r="J1284" s="10">
        <f t="shared" si="122"/>
        <v>23541.626862000001</v>
      </c>
      <c r="K1284" t="e">
        <f>VLOOKUP(A1284,'Cacao Nacional'!B:D,3,0)</f>
        <v>#N/A</v>
      </c>
      <c r="L1284" s="22" t="str">
        <f t="shared" si="123"/>
        <v>Enero</v>
      </c>
      <c r="M1284" s="22" t="str">
        <f t="shared" si="124"/>
        <v>2022</v>
      </c>
      <c r="N1284" s="22" t="str">
        <f t="shared" si="125"/>
        <v>Enero de 2022</v>
      </c>
    </row>
    <row r="1285" spans="1:15" x14ac:dyDescent="0.3">
      <c r="A1285" s="1" t="s">
        <v>2331</v>
      </c>
      <c r="B1285" s="1" t="str">
        <f t="shared" si="120"/>
        <v>Enero 6 de 2022</v>
      </c>
      <c r="C1285" s="1" t="s">
        <v>5265</v>
      </c>
      <c r="D1285" s="2">
        <v>288.45999999999998</v>
      </c>
      <c r="E1285" s="1" t="s">
        <v>5266</v>
      </c>
      <c r="F1285" s="3">
        <v>8.6742305957461588E-2</v>
      </c>
      <c r="G1285" s="1" t="s">
        <v>430</v>
      </c>
      <c r="H1285" s="10">
        <f t="shared" si="121"/>
        <v>5.7691999999999997</v>
      </c>
      <c r="I1285" s="8">
        <f>VLOOKUP(B1285,'TRM2'!C:D,2,0)</f>
        <v>4042.36</v>
      </c>
      <c r="J1285" s="10">
        <f t="shared" si="122"/>
        <v>23321.183312000001</v>
      </c>
      <c r="K1285" t="e">
        <f>VLOOKUP(A1285,'Cacao Nacional'!B:D,3,0)</f>
        <v>#N/A</v>
      </c>
      <c r="L1285" s="22" t="str">
        <f t="shared" si="123"/>
        <v>Enero</v>
      </c>
      <c r="M1285" s="22" t="str">
        <f t="shared" si="124"/>
        <v>2022</v>
      </c>
      <c r="N1285" s="22" t="str">
        <f t="shared" si="125"/>
        <v>Enero de 2022</v>
      </c>
    </row>
    <row r="1286" spans="1:15" x14ac:dyDescent="0.3">
      <c r="A1286" s="1" t="s">
        <v>2332</v>
      </c>
      <c r="B1286" s="1" t="str">
        <f t="shared" si="120"/>
        <v>Enero 7 de 2022</v>
      </c>
      <c r="C1286" s="1" t="s">
        <v>5265</v>
      </c>
      <c r="D1286" s="2">
        <v>295.18</v>
      </c>
      <c r="E1286" s="1" t="s">
        <v>5266</v>
      </c>
      <c r="F1286" s="3">
        <v>2.3296124245996075</v>
      </c>
      <c r="G1286" s="1" t="s">
        <v>430</v>
      </c>
      <c r="H1286" s="10">
        <f t="shared" si="121"/>
        <v>5.9036</v>
      </c>
      <c r="I1286" s="8">
        <f>VLOOKUP(B1286,'TRM2'!C:D,2,0)</f>
        <v>4039.31</v>
      </c>
      <c r="J1286" s="10">
        <f t="shared" si="122"/>
        <v>23846.470516000001</v>
      </c>
      <c r="K1286" t="e">
        <f>VLOOKUP(A1286,'Cacao Nacional'!B:D,3,0)</f>
        <v>#N/A</v>
      </c>
      <c r="L1286" s="22" t="str">
        <f t="shared" si="123"/>
        <v>Enero</v>
      </c>
      <c r="M1286" s="22" t="str">
        <f t="shared" si="124"/>
        <v>2022</v>
      </c>
      <c r="N1286" s="22" t="str">
        <f t="shared" si="125"/>
        <v>Enero de 2022</v>
      </c>
    </row>
    <row r="1287" spans="1:15" x14ac:dyDescent="0.3">
      <c r="A1287" s="1" t="s">
        <v>412</v>
      </c>
      <c r="B1287" s="1" t="str">
        <f t="shared" si="120"/>
        <v>Enero 10 de 2022</v>
      </c>
      <c r="C1287" s="1" t="s">
        <v>5265</v>
      </c>
      <c r="D1287" s="2">
        <v>296.70999999999998</v>
      </c>
      <c r="E1287" s="1" t="s">
        <v>5266</v>
      </c>
      <c r="F1287" s="3">
        <v>0.51832779998643974</v>
      </c>
      <c r="G1287" s="1" t="s">
        <v>430</v>
      </c>
      <c r="H1287" s="10">
        <f t="shared" si="121"/>
        <v>5.9341999999999997</v>
      </c>
      <c r="I1287" s="8">
        <f>VLOOKUP(B1287,'TRM2'!C:D,2,0)</f>
        <v>4043.46</v>
      </c>
      <c r="J1287" s="10">
        <f t="shared" si="122"/>
        <v>23994.700332</v>
      </c>
      <c r="K1287">
        <f>VLOOKUP(A1287,'Cacao Nacional'!B:D,3,0)</f>
        <v>8469</v>
      </c>
      <c r="L1287" s="22" t="str">
        <f t="shared" si="123"/>
        <v>Enero</v>
      </c>
      <c r="M1287" s="22" t="str">
        <f t="shared" si="124"/>
        <v>2022</v>
      </c>
      <c r="N1287" s="22" t="str">
        <f t="shared" si="125"/>
        <v>Enero de 2022</v>
      </c>
    </row>
    <row r="1288" spans="1:15" x14ac:dyDescent="0.3">
      <c r="A1288" s="1" t="s">
        <v>2333</v>
      </c>
      <c r="B1288" s="1" t="str">
        <f t="shared" si="120"/>
        <v>Enero 11 de 2022</v>
      </c>
      <c r="C1288" s="1" t="s">
        <v>5265</v>
      </c>
      <c r="D1288" s="2">
        <v>298.58</v>
      </c>
      <c r="E1288" s="1" t="s">
        <v>5266</v>
      </c>
      <c r="F1288" s="3">
        <v>0.63024502039028163</v>
      </c>
      <c r="G1288" s="1" t="s">
        <v>430</v>
      </c>
      <c r="H1288" s="10">
        <f t="shared" si="121"/>
        <v>5.9715999999999996</v>
      </c>
      <c r="I1288" s="8">
        <f>VLOOKUP(B1288,'TRM2'!C:D,2,0)</f>
        <v>4043.46</v>
      </c>
      <c r="J1288" s="10">
        <f t="shared" si="122"/>
        <v>24145.925735999997</v>
      </c>
      <c r="K1288" t="e">
        <f>VLOOKUP(A1288,'Cacao Nacional'!B:D,3,0)</f>
        <v>#N/A</v>
      </c>
      <c r="L1288" s="22" t="str">
        <f t="shared" si="123"/>
        <v>Enero</v>
      </c>
      <c r="M1288" s="22" t="str">
        <f t="shared" si="124"/>
        <v>2022</v>
      </c>
      <c r="N1288" s="22" t="str">
        <f t="shared" si="125"/>
        <v>Enero de 2022</v>
      </c>
    </row>
    <row r="1289" spans="1:15" x14ac:dyDescent="0.3">
      <c r="A1289" s="1" t="s">
        <v>2334</v>
      </c>
      <c r="B1289" s="1" t="str">
        <f t="shared" si="120"/>
        <v>Enero 12 de 2022</v>
      </c>
      <c r="C1289" s="1" t="s">
        <v>5265</v>
      </c>
      <c r="D1289" s="2">
        <v>302.11</v>
      </c>
      <c r="E1289" s="1" t="s">
        <v>5266</v>
      </c>
      <c r="F1289" s="3">
        <v>1.1822627101614407</v>
      </c>
      <c r="G1289" s="1" t="s">
        <v>430</v>
      </c>
      <c r="H1289" s="10">
        <f t="shared" si="121"/>
        <v>6.0422000000000002</v>
      </c>
      <c r="I1289" s="8">
        <f>VLOOKUP(B1289,'TRM2'!C:D,2,0)</f>
        <v>4011.65</v>
      </c>
      <c r="J1289" s="10">
        <f t="shared" si="122"/>
        <v>24239.191630000001</v>
      </c>
      <c r="K1289" t="e">
        <f>VLOOKUP(A1289,'Cacao Nacional'!B:D,3,0)</f>
        <v>#N/A</v>
      </c>
      <c r="L1289" s="22" t="str">
        <f t="shared" si="123"/>
        <v>Enero</v>
      </c>
      <c r="M1289" s="22" t="str">
        <f t="shared" si="124"/>
        <v>2022</v>
      </c>
      <c r="N1289" s="22" t="str">
        <f t="shared" si="125"/>
        <v>Enero de 2022</v>
      </c>
    </row>
    <row r="1290" spans="1:15" x14ac:dyDescent="0.3">
      <c r="A1290" s="1" t="s">
        <v>2335</v>
      </c>
      <c r="B1290" s="1" t="str">
        <f t="shared" si="120"/>
        <v>Enero 13 de 2022</v>
      </c>
      <c r="C1290" s="1" t="s">
        <v>5265</v>
      </c>
      <c r="D1290" s="2">
        <v>298.33999999999997</v>
      </c>
      <c r="E1290" s="1" t="s">
        <v>5266</v>
      </c>
      <c r="F1290" s="3">
        <v>-1.2478898414484918</v>
      </c>
      <c r="G1290" s="1" t="s">
        <v>430</v>
      </c>
      <c r="H1290" s="10">
        <f t="shared" si="121"/>
        <v>5.9667999999999992</v>
      </c>
      <c r="I1290" s="8">
        <f>VLOOKUP(B1290,'TRM2'!C:D,2,0)</f>
        <v>3970.08</v>
      </c>
      <c r="J1290" s="10">
        <f t="shared" si="122"/>
        <v>23688.673343999995</v>
      </c>
      <c r="K1290" t="e">
        <f>VLOOKUP(A1290,'Cacao Nacional'!B:D,3,0)</f>
        <v>#N/A</v>
      </c>
      <c r="L1290" s="22" t="str">
        <f t="shared" si="123"/>
        <v>Enero</v>
      </c>
      <c r="M1290" s="22" t="str">
        <f t="shared" si="124"/>
        <v>2022</v>
      </c>
      <c r="N1290" s="22" t="str">
        <f t="shared" si="125"/>
        <v>Enero de 2022</v>
      </c>
    </row>
    <row r="1291" spans="1:15" x14ac:dyDescent="0.3">
      <c r="A1291" s="1" t="s">
        <v>2336</v>
      </c>
      <c r="B1291" s="1" t="str">
        <f t="shared" si="120"/>
        <v>Enero 14 de 2022</v>
      </c>
      <c r="C1291" s="1" t="s">
        <v>5265</v>
      </c>
      <c r="D1291" s="2">
        <v>301.25</v>
      </c>
      <c r="E1291" s="1" t="s">
        <v>5266</v>
      </c>
      <c r="F1291" s="3">
        <v>0.97539719782798995</v>
      </c>
      <c r="G1291" s="1" t="s">
        <v>430</v>
      </c>
      <c r="H1291" s="10">
        <f t="shared" si="121"/>
        <v>6.0250000000000004</v>
      </c>
      <c r="I1291" s="8">
        <f>VLOOKUP(B1291,'TRM2'!C:D,2,0)</f>
        <v>3950.4</v>
      </c>
      <c r="J1291" s="10">
        <f t="shared" si="122"/>
        <v>23801.160000000003</v>
      </c>
      <c r="K1291" t="e">
        <f>VLOOKUP(A1291,'Cacao Nacional'!B:D,3,0)</f>
        <v>#N/A</v>
      </c>
      <c r="L1291" s="22" t="str">
        <f t="shared" si="123"/>
        <v>Enero</v>
      </c>
      <c r="M1291" s="22" t="str">
        <f t="shared" si="124"/>
        <v>2022</v>
      </c>
      <c r="N1291" s="22" t="str">
        <f t="shared" si="125"/>
        <v>Enero de 2022</v>
      </c>
    </row>
    <row r="1292" spans="1:15" x14ac:dyDescent="0.3">
      <c r="A1292" s="1" t="s">
        <v>413</v>
      </c>
      <c r="B1292" s="1" t="str">
        <f t="shared" si="120"/>
        <v>Enero 17 de 2022</v>
      </c>
      <c r="C1292" s="1" t="s">
        <v>5265</v>
      </c>
      <c r="D1292" s="2">
        <v>296.88</v>
      </c>
      <c r="E1292" s="1" t="s">
        <v>5266</v>
      </c>
      <c r="F1292" s="3">
        <v>-1.4506224066390057</v>
      </c>
      <c r="G1292" s="1" t="s">
        <v>430</v>
      </c>
      <c r="H1292" s="10">
        <f t="shared" si="121"/>
        <v>5.9375999999999998</v>
      </c>
      <c r="I1292" s="8">
        <f>VLOOKUP(B1292,'TRM2'!C:D,2,0)</f>
        <v>3993.65</v>
      </c>
      <c r="J1292" s="10">
        <f t="shared" si="122"/>
        <v>23712.696240000001</v>
      </c>
      <c r="K1292">
        <f>VLOOKUP(A1292,'Cacao Nacional'!B:D,3,0)</f>
        <v>8654.5</v>
      </c>
      <c r="L1292" s="22" t="str">
        <f t="shared" si="123"/>
        <v>Enero</v>
      </c>
      <c r="M1292" s="22" t="str">
        <f t="shared" si="124"/>
        <v>2022</v>
      </c>
      <c r="N1292" s="22" t="str">
        <f t="shared" si="125"/>
        <v>Enero de 2022</v>
      </c>
    </row>
    <row r="1293" spans="1:15" x14ac:dyDescent="0.3">
      <c r="A1293" s="1" t="s">
        <v>2337</v>
      </c>
      <c r="B1293" s="1" t="str">
        <f t="shared" si="120"/>
        <v>Enero 18 de 2022</v>
      </c>
      <c r="C1293" s="1" t="s">
        <v>5265</v>
      </c>
      <c r="D1293" s="2">
        <v>296.92</v>
      </c>
      <c r="E1293" s="1" t="s">
        <v>5266</v>
      </c>
      <c r="F1293" s="3">
        <v>1.3473457289147285E-2</v>
      </c>
      <c r="G1293" s="1" t="s">
        <v>430</v>
      </c>
      <c r="H1293" s="10">
        <f t="shared" si="121"/>
        <v>5.9384000000000006</v>
      </c>
      <c r="I1293" s="8">
        <f>VLOOKUP(B1293,'TRM2'!C:D,2,0)</f>
        <v>3993.65</v>
      </c>
      <c r="J1293" s="10">
        <f t="shared" si="122"/>
        <v>23715.891160000003</v>
      </c>
      <c r="K1293" t="e">
        <f>VLOOKUP(A1293,'Cacao Nacional'!B:D,3,0)</f>
        <v>#N/A</v>
      </c>
      <c r="L1293" s="22" t="str">
        <f t="shared" si="123"/>
        <v>Enero</v>
      </c>
      <c r="M1293" s="22" t="str">
        <f t="shared" si="124"/>
        <v>2022</v>
      </c>
      <c r="N1293" s="22" t="str">
        <f t="shared" si="125"/>
        <v>Enero de 2022</v>
      </c>
    </row>
    <row r="1294" spans="1:15" x14ac:dyDescent="0.3">
      <c r="A1294" s="1" t="s">
        <v>2338</v>
      </c>
      <c r="B1294" s="1" t="str">
        <f t="shared" si="120"/>
        <v>Enero 19 de 2022</v>
      </c>
      <c r="C1294" s="1" t="s">
        <v>5265</v>
      </c>
      <c r="D1294" s="2">
        <v>301.62</v>
      </c>
      <c r="E1294" s="1" t="s">
        <v>5266</v>
      </c>
      <c r="F1294" s="3">
        <v>1.5829179576990395</v>
      </c>
      <c r="G1294" s="1" t="s">
        <v>430</v>
      </c>
      <c r="H1294" s="10">
        <f t="shared" si="121"/>
        <v>6.0324</v>
      </c>
      <c r="I1294" s="8">
        <f>VLOOKUP(B1294,'TRM2'!C:D,2,0)</f>
        <v>4033.37</v>
      </c>
      <c r="J1294" s="10">
        <f t="shared" si="122"/>
        <v>24330.901188</v>
      </c>
      <c r="K1294" t="e">
        <f>VLOOKUP(A1294,'Cacao Nacional'!B:D,3,0)</f>
        <v>#N/A</v>
      </c>
      <c r="L1294" s="22" t="str">
        <f t="shared" si="123"/>
        <v>Enero</v>
      </c>
      <c r="M1294" s="22" t="str">
        <f t="shared" si="124"/>
        <v>2022</v>
      </c>
      <c r="N1294" s="22" t="str">
        <f t="shared" si="125"/>
        <v>Enero de 2022</v>
      </c>
    </row>
    <row r="1295" spans="1:15" x14ac:dyDescent="0.3">
      <c r="A1295" s="1" t="s">
        <v>2339</v>
      </c>
      <c r="B1295" s="1" t="str">
        <f t="shared" si="120"/>
        <v>Enero 20 de 2022</v>
      </c>
      <c r="C1295" s="1" t="s">
        <v>5265</v>
      </c>
      <c r="D1295" s="2">
        <v>301.2</v>
      </c>
      <c r="E1295" s="1" t="s">
        <v>5266</v>
      </c>
      <c r="F1295" s="3">
        <v>-0.13924806047344868</v>
      </c>
      <c r="G1295" s="1" t="s">
        <v>430</v>
      </c>
      <c r="H1295" s="10">
        <f t="shared" si="121"/>
        <v>6.024</v>
      </c>
      <c r="I1295" s="8">
        <f>VLOOKUP(B1295,'TRM2'!C:D,2,0)</f>
        <v>4003.95</v>
      </c>
      <c r="J1295" s="10">
        <f t="shared" si="122"/>
        <v>24119.7948</v>
      </c>
      <c r="K1295" t="e">
        <f>VLOOKUP(A1295,'Cacao Nacional'!B:D,3,0)</f>
        <v>#N/A</v>
      </c>
      <c r="L1295" s="22" t="str">
        <f t="shared" si="123"/>
        <v>Enero</v>
      </c>
      <c r="M1295" s="22" t="str">
        <f t="shared" si="124"/>
        <v>2022</v>
      </c>
      <c r="N1295" s="22" t="str">
        <f t="shared" si="125"/>
        <v>Enero de 2022</v>
      </c>
    </row>
    <row r="1296" spans="1:15" x14ac:dyDescent="0.3">
      <c r="A1296" s="1" t="s">
        <v>2340</v>
      </c>
      <c r="B1296" s="1" t="str">
        <f t="shared" si="120"/>
        <v>Enero 21 de 2022</v>
      </c>
      <c r="C1296" s="1" t="s">
        <v>5265</v>
      </c>
      <c r="D1296" s="2">
        <v>295.54000000000002</v>
      </c>
      <c r="E1296" s="1" t="s">
        <v>5266</v>
      </c>
      <c r="F1296" s="3">
        <v>-1.8791500664010519</v>
      </c>
      <c r="G1296" s="1" t="s">
        <v>430</v>
      </c>
      <c r="H1296" s="10">
        <f t="shared" si="121"/>
        <v>5.9108000000000001</v>
      </c>
      <c r="I1296" s="8">
        <f>VLOOKUP(B1296,'TRM2'!C:D,2,0)</f>
        <v>3980.8</v>
      </c>
      <c r="J1296" s="10">
        <f t="shared" si="122"/>
        <v>23529.712640000002</v>
      </c>
      <c r="K1296" t="e">
        <f>VLOOKUP(A1296,'Cacao Nacional'!B:D,3,0)</f>
        <v>#N/A</v>
      </c>
      <c r="L1296" s="22" t="str">
        <f t="shared" si="123"/>
        <v>Enero</v>
      </c>
      <c r="M1296" s="22" t="str">
        <f t="shared" si="124"/>
        <v>2022</v>
      </c>
      <c r="N1296" s="22" t="str">
        <f t="shared" si="125"/>
        <v>Enero de 2022</v>
      </c>
    </row>
    <row r="1297" spans="1:14" x14ac:dyDescent="0.3">
      <c r="A1297" s="1" t="s">
        <v>414</v>
      </c>
      <c r="B1297" s="1" t="str">
        <f t="shared" si="120"/>
        <v>Enero 24 de 2022</v>
      </c>
      <c r="C1297" s="1" t="s">
        <v>5265</v>
      </c>
      <c r="D1297" s="2">
        <v>291.02</v>
      </c>
      <c r="E1297" s="1" t="s">
        <v>5266</v>
      </c>
      <c r="F1297" s="3">
        <v>-1.5294038032077006</v>
      </c>
      <c r="G1297" s="1" t="s">
        <v>430</v>
      </c>
      <c r="H1297" s="10">
        <f t="shared" si="121"/>
        <v>5.8203999999999994</v>
      </c>
      <c r="I1297" s="8">
        <f>VLOOKUP(B1297,'TRM2'!C:D,2,0)</f>
        <v>3964.3</v>
      </c>
      <c r="J1297" s="10">
        <f t="shared" si="122"/>
        <v>23073.811719999998</v>
      </c>
      <c r="K1297">
        <f>VLOOKUP(A1297,'Cacao Nacional'!B:D,3,0)</f>
        <v>8943.7999999999993</v>
      </c>
      <c r="L1297" s="22" t="str">
        <f t="shared" si="123"/>
        <v>Enero</v>
      </c>
      <c r="M1297" s="22" t="str">
        <f t="shared" si="124"/>
        <v>2022</v>
      </c>
      <c r="N1297" s="22" t="str">
        <f t="shared" si="125"/>
        <v>Enero de 2022</v>
      </c>
    </row>
    <row r="1298" spans="1:14" x14ac:dyDescent="0.3">
      <c r="A1298" s="1" t="s">
        <v>2341</v>
      </c>
      <c r="B1298" s="1" t="str">
        <f t="shared" si="120"/>
        <v>Enero 25 de 2022</v>
      </c>
      <c r="C1298" s="1" t="s">
        <v>5265</v>
      </c>
      <c r="D1298" s="2">
        <v>295.87</v>
      </c>
      <c r="E1298" s="1" t="s">
        <v>5266</v>
      </c>
      <c r="F1298" s="3">
        <v>1.6665521270015886</v>
      </c>
      <c r="G1298" s="1" t="s">
        <v>430</v>
      </c>
      <c r="H1298" s="10">
        <f t="shared" si="121"/>
        <v>5.9173999999999998</v>
      </c>
      <c r="I1298" s="8">
        <f>VLOOKUP(B1298,'TRM2'!C:D,2,0)</f>
        <v>3977.51</v>
      </c>
      <c r="J1298" s="10">
        <f t="shared" si="122"/>
        <v>23536.517673999999</v>
      </c>
      <c r="K1298" t="e">
        <f>VLOOKUP(A1298,'Cacao Nacional'!B:D,3,0)</f>
        <v>#N/A</v>
      </c>
      <c r="L1298" s="22" t="str">
        <f t="shared" si="123"/>
        <v>Enero</v>
      </c>
      <c r="M1298" s="22" t="str">
        <f t="shared" si="124"/>
        <v>2022</v>
      </c>
      <c r="N1298" s="22" t="str">
        <f t="shared" si="125"/>
        <v>Enero de 2022</v>
      </c>
    </row>
    <row r="1299" spans="1:14" x14ac:dyDescent="0.3">
      <c r="A1299" s="1" t="s">
        <v>2342</v>
      </c>
      <c r="B1299" s="1" t="str">
        <f t="shared" si="120"/>
        <v>Enero 26 de 2022</v>
      </c>
      <c r="C1299" s="1" t="s">
        <v>5265</v>
      </c>
      <c r="D1299" s="2">
        <v>296.81</v>
      </c>
      <c r="E1299" s="1" t="s">
        <v>5266</v>
      </c>
      <c r="F1299" s="3">
        <v>0.31770710109169487</v>
      </c>
      <c r="G1299" s="1" t="s">
        <v>430</v>
      </c>
      <c r="H1299" s="10">
        <f t="shared" si="121"/>
        <v>5.9362000000000004</v>
      </c>
      <c r="I1299" s="8">
        <f>VLOOKUP(B1299,'TRM2'!C:D,2,0)</f>
        <v>3987.32</v>
      </c>
      <c r="J1299" s="10">
        <f t="shared" si="122"/>
        <v>23669.528984000004</v>
      </c>
      <c r="K1299" t="e">
        <f>VLOOKUP(A1299,'Cacao Nacional'!B:D,3,0)</f>
        <v>#N/A</v>
      </c>
      <c r="L1299" s="22" t="str">
        <f t="shared" si="123"/>
        <v>Enero</v>
      </c>
      <c r="M1299" s="22" t="str">
        <f t="shared" si="124"/>
        <v>2022</v>
      </c>
      <c r="N1299" s="22" t="str">
        <f t="shared" si="125"/>
        <v>Enero de 2022</v>
      </c>
    </row>
    <row r="1300" spans="1:14" x14ac:dyDescent="0.3">
      <c r="A1300" s="1" t="s">
        <v>2343</v>
      </c>
      <c r="B1300" s="1" t="str">
        <f t="shared" si="120"/>
        <v>Enero 27 de 2022</v>
      </c>
      <c r="C1300" s="1" t="s">
        <v>5265</v>
      </c>
      <c r="D1300" s="2">
        <v>290.14999999999998</v>
      </c>
      <c r="E1300" s="1" t="s">
        <v>5266</v>
      </c>
      <c r="F1300" s="3">
        <v>-2.2438597082308633</v>
      </c>
      <c r="G1300" s="1" t="s">
        <v>430</v>
      </c>
      <c r="H1300" s="10">
        <f t="shared" si="121"/>
        <v>5.8029999999999999</v>
      </c>
      <c r="I1300" s="8">
        <f>VLOOKUP(B1300,'TRM2'!C:D,2,0)</f>
        <v>3947.83</v>
      </c>
      <c r="J1300" s="10">
        <f t="shared" si="122"/>
        <v>22909.25749</v>
      </c>
      <c r="K1300" t="e">
        <f>VLOOKUP(A1300,'Cacao Nacional'!B:D,3,0)</f>
        <v>#N/A</v>
      </c>
      <c r="L1300" s="22" t="str">
        <f t="shared" si="123"/>
        <v>Enero</v>
      </c>
      <c r="M1300" s="22" t="str">
        <f t="shared" si="124"/>
        <v>2022</v>
      </c>
      <c r="N1300" s="22" t="str">
        <f t="shared" si="125"/>
        <v>Enero de 2022</v>
      </c>
    </row>
    <row r="1301" spans="1:14" x14ac:dyDescent="0.3">
      <c r="A1301" s="1" t="s">
        <v>2344</v>
      </c>
      <c r="B1301" s="1" t="str">
        <f t="shared" si="120"/>
        <v>Enero 28 de 2022</v>
      </c>
      <c r="C1301" s="1" t="s">
        <v>5265</v>
      </c>
      <c r="D1301" s="2">
        <v>294.08999999999997</v>
      </c>
      <c r="E1301" s="1" t="s">
        <v>5266</v>
      </c>
      <c r="F1301" s="3">
        <v>1.357918318111321</v>
      </c>
      <c r="G1301" s="1" t="s">
        <v>430</v>
      </c>
      <c r="H1301" s="10">
        <f t="shared" si="121"/>
        <v>5.8817999999999993</v>
      </c>
      <c r="I1301" s="8">
        <f>VLOOKUP(B1301,'TRM2'!C:D,2,0)</f>
        <v>3944.04</v>
      </c>
      <c r="J1301" s="10">
        <f t="shared" si="122"/>
        <v>23198.054471999996</v>
      </c>
      <c r="K1301" t="e">
        <f>VLOOKUP(A1301,'Cacao Nacional'!B:D,3,0)</f>
        <v>#N/A</v>
      </c>
      <c r="L1301" s="22" t="str">
        <f t="shared" si="123"/>
        <v>Enero</v>
      </c>
      <c r="M1301" s="22" t="str">
        <f t="shared" si="124"/>
        <v>2022</v>
      </c>
      <c r="N1301" s="22" t="str">
        <f t="shared" si="125"/>
        <v>Enero de 2022</v>
      </c>
    </row>
    <row r="1302" spans="1:14" x14ac:dyDescent="0.3">
      <c r="A1302" s="1" t="s">
        <v>415</v>
      </c>
      <c r="B1302" s="1" t="str">
        <f t="shared" si="120"/>
        <v>Enero 31 de 2022</v>
      </c>
      <c r="C1302" s="1" t="s">
        <v>5265</v>
      </c>
      <c r="D1302" s="2">
        <v>296.45</v>
      </c>
      <c r="E1302" s="1" t="s">
        <v>5266</v>
      </c>
      <c r="F1302" s="3">
        <v>0.80247543269067767</v>
      </c>
      <c r="G1302" s="1" t="s">
        <v>430</v>
      </c>
      <c r="H1302" s="10">
        <f t="shared" si="121"/>
        <v>5.9289999999999994</v>
      </c>
      <c r="I1302" s="8">
        <f>VLOOKUP(B1302,'TRM2'!C:D,2,0)</f>
        <v>3982.6</v>
      </c>
      <c r="J1302" s="10">
        <f t="shared" si="122"/>
        <v>23612.835399999996</v>
      </c>
      <c r="K1302">
        <f>VLOOKUP(A1302,'Cacao Nacional'!B:D,3,0)</f>
        <v>8664</v>
      </c>
      <c r="L1302" s="22" t="str">
        <f t="shared" si="123"/>
        <v>Enero</v>
      </c>
      <c r="M1302" s="22" t="str">
        <f t="shared" si="124"/>
        <v>2022</v>
      </c>
      <c r="N1302" s="22" t="str">
        <f t="shared" si="125"/>
        <v>Enero de 2022</v>
      </c>
    </row>
    <row r="1303" spans="1:14" x14ac:dyDescent="0.3">
      <c r="A1303" s="1" t="s">
        <v>2345</v>
      </c>
      <c r="B1303" s="1" t="str">
        <f t="shared" si="120"/>
        <v>Febrero 1 de 2022</v>
      </c>
      <c r="C1303" s="1" t="s">
        <v>5265</v>
      </c>
      <c r="D1303" s="2">
        <v>293.45</v>
      </c>
      <c r="E1303" s="1" t="s">
        <v>5266</v>
      </c>
      <c r="F1303" s="3">
        <v>-1.011975037949064</v>
      </c>
      <c r="G1303" s="1" t="s">
        <v>430</v>
      </c>
      <c r="H1303" s="10">
        <f t="shared" si="121"/>
        <v>5.8689999999999998</v>
      </c>
      <c r="I1303" s="8">
        <f>VLOOKUP(B1303,'TRM2'!C:D,2,0)</f>
        <v>3942.73</v>
      </c>
      <c r="J1303" s="10">
        <f t="shared" si="122"/>
        <v>23139.882369999999</v>
      </c>
      <c r="K1303" t="e">
        <f>VLOOKUP(A1303,'Cacao Nacional'!B:D,3,0)</f>
        <v>#N/A</v>
      </c>
      <c r="L1303" s="22" t="str">
        <f t="shared" si="123"/>
        <v>Febrero</v>
      </c>
      <c r="M1303" s="22" t="str">
        <f t="shared" si="124"/>
        <v>2022</v>
      </c>
      <c r="N1303" s="22" t="str">
        <f t="shared" si="125"/>
        <v>Febrero de 2022</v>
      </c>
    </row>
    <row r="1304" spans="1:14" x14ac:dyDescent="0.3">
      <c r="A1304" s="1" t="s">
        <v>2346</v>
      </c>
      <c r="B1304" s="1" t="str">
        <f t="shared" si="120"/>
        <v>Febrero 2 de 2022</v>
      </c>
      <c r="C1304" s="1" t="s">
        <v>5265</v>
      </c>
      <c r="D1304" s="2">
        <v>300.49</v>
      </c>
      <c r="E1304" s="1" t="s">
        <v>5266</v>
      </c>
      <c r="F1304" s="3">
        <v>2.3990458340432856</v>
      </c>
      <c r="G1304" s="1" t="s">
        <v>430</v>
      </c>
      <c r="H1304" s="10">
        <f t="shared" si="121"/>
        <v>6.0098000000000003</v>
      </c>
      <c r="I1304" s="8">
        <f>VLOOKUP(B1304,'TRM2'!C:D,2,0)</f>
        <v>3923.61</v>
      </c>
      <c r="J1304" s="10">
        <f t="shared" si="122"/>
        <v>23580.111378000001</v>
      </c>
      <c r="K1304" t="e">
        <f>VLOOKUP(A1304,'Cacao Nacional'!B:D,3,0)</f>
        <v>#N/A</v>
      </c>
      <c r="L1304" s="22" t="str">
        <f t="shared" si="123"/>
        <v>Febrero</v>
      </c>
      <c r="M1304" s="22" t="str">
        <f t="shared" si="124"/>
        <v>2022</v>
      </c>
      <c r="N1304" s="22" t="str">
        <f t="shared" si="125"/>
        <v>Febrero de 2022</v>
      </c>
    </row>
    <row r="1305" spans="1:14" x14ac:dyDescent="0.3">
      <c r="A1305" s="1" t="s">
        <v>2347</v>
      </c>
      <c r="B1305" s="1" t="str">
        <f t="shared" si="120"/>
        <v>Febrero 3 de 2022</v>
      </c>
      <c r="C1305" s="1" t="s">
        <v>5265</v>
      </c>
      <c r="D1305" s="2">
        <v>305.41000000000003</v>
      </c>
      <c r="E1305" s="1" t="s">
        <v>5266</v>
      </c>
      <c r="F1305" s="3">
        <v>1.6373257013544595</v>
      </c>
      <c r="G1305" s="1" t="s">
        <v>430</v>
      </c>
      <c r="H1305" s="10">
        <f t="shared" si="121"/>
        <v>6.1082000000000001</v>
      </c>
      <c r="I1305" s="8">
        <f>VLOOKUP(B1305,'TRM2'!C:D,2,0)</f>
        <v>3928.05</v>
      </c>
      <c r="J1305" s="10">
        <f t="shared" si="122"/>
        <v>23993.315010000002</v>
      </c>
      <c r="K1305" t="e">
        <f>VLOOKUP(A1305,'Cacao Nacional'!B:D,3,0)</f>
        <v>#N/A</v>
      </c>
      <c r="L1305" s="22" t="str">
        <f t="shared" si="123"/>
        <v>Febrero</v>
      </c>
      <c r="M1305" s="22" t="str">
        <f t="shared" si="124"/>
        <v>2022</v>
      </c>
      <c r="N1305" s="22" t="str">
        <f t="shared" si="125"/>
        <v>Febrero de 2022</v>
      </c>
    </row>
    <row r="1306" spans="1:14" x14ac:dyDescent="0.3">
      <c r="A1306" s="1" t="s">
        <v>2348</v>
      </c>
      <c r="B1306" s="1" t="str">
        <f t="shared" si="120"/>
        <v>Febrero 4 de 2022</v>
      </c>
      <c r="C1306" s="1" t="s">
        <v>5265</v>
      </c>
      <c r="D1306" s="2">
        <v>303.29000000000002</v>
      </c>
      <c r="E1306" s="1" t="s">
        <v>5266</v>
      </c>
      <c r="F1306" s="3">
        <v>-0.69414884908811247</v>
      </c>
      <c r="G1306" s="1" t="s">
        <v>430</v>
      </c>
      <c r="H1306" s="10">
        <f t="shared" si="121"/>
        <v>6.0658000000000003</v>
      </c>
      <c r="I1306" s="8">
        <f>VLOOKUP(B1306,'TRM2'!C:D,2,0)</f>
        <v>3951.96</v>
      </c>
      <c r="J1306" s="10">
        <f t="shared" si="122"/>
        <v>23971.798968000003</v>
      </c>
      <c r="K1306" t="e">
        <f>VLOOKUP(A1306,'Cacao Nacional'!B:D,3,0)</f>
        <v>#N/A</v>
      </c>
      <c r="L1306" s="22" t="str">
        <f t="shared" si="123"/>
        <v>Febrero</v>
      </c>
      <c r="M1306" s="22" t="str">
        <f t="shared" si="124"/>
        <v>2022</v>
      </c>
      <c r="N1306" s="22" t="str">
        <f t="shared" si="125"/>
        <v>Febrero de 2022</v>
      </c>
    </row>
    <row r="1307" spans="1:14" x14ac:dyDescent="0.3">
      <c r="A1307" s="1" t="s">
        <v>416</v>
      </c>
      <c r="B1307" s="1" t="str">
        <f t="shared" si="120"/>
        <v>Febrero 7 de 2022</v>
      </c>
      <c r="C1307" s="1" t="s">
        <v>5265</v>
      </c>
      <c r="D1307" s="2">
        <v>303.64999999999998</v>
      </c>
      <c r="E1307" s="1" t="s">
        <v>5266</v>
      </c>
      <c r="F1307" s="3">
        <v>0.11869827557781554</v>
      </c>
      <c r="G1307" s="1" t="s">
        <v>430</v>
      </c>
      <c r="H1307" s="10">
        <f t="shared" si="121"/>
        <v>6.0729999999999995</v>
      </c>
      <c r="I1307" s="8">
        <f>VLOOKUP(B1307,'TRM2'!C:D,2,0)</f>
        <v>3962.68</v>
      </c>
      <c r="J1307" s="10">
        <f t="shared" si="122"/>
        <v>24065.355639999998</v>
      </c>
      <c r="K1307">
        <f>VLOOKUP(A1307,'Cacao Nacional'!B:D,3,0)</f>
        <v>8814</v>
      </c>
      <c r="L1307" s="22" t="str">
        <f t="shared" si="123"/>
        <v>Febrero</v>
      </c>
      <c r="M1307" s="22" t="str">
        <f t="shared" si="124"/>
        <v>2022</v>
      </c>
      <c r="N1307" s="22" t="str">
        <f t="shared" si="125"/>
        <v>Febrero de 2022</v>
      </c>
    </row>
    <row r="1308" spans="1:14" x14ac:dyDescent="0.3">
      <c r="A1308" s="1" t="s">
        <v>2349</v>
      </c>
      <c r="B1308" s="1" t="str">
        <f t="shared" si="120"/>
        <v>Febrero 8 de 2022</v>
      </c>
      <c r="C1308" s="1" t="s">
        <v>5265</v>
      </c>
      <c r="D1308" s="2">
        <v>309.06</v>
      </c>
      <c r="E1308" s="1" t="s">
        <v>5266</v>
      </c>
      <c r="F1308" s="3">
        <v>1.7816565124320849</v>
      </c>
      <c r="G1308" s="1" t="s">
        <v>430</v>
      </c>
      <c r="H1308" s="10">
        <f t="shared" si="121"/>
        <v>6.1812000000000005</v>
      </c>
      <c r="I1308" s="8">
        <f>VLOOKUP(B1308,'TRM2'!C:D,2,0)</f>
        <v>3963.84</v>
      </c>
      <c r="J1308" s="10">
        <f t="shared" si="122"/>
        <v>24501.287808000001</v>
      </c>
      <c r="K1308" t="e">
        <f>VLOOKUP(A1308,'Cacao Nacional'!B:D,3,0)</f>
        <v>#N/A</v>
      </c>
      <c r="L1308" s="22" t="str">
        <f t="shared" si="123"/>
        <v>Febrero</v>
      </c>
      <c r="M1308" s="22" t="str">
        <f t="shared" si="124"/>
        <v>2022</v>
      </c>
      <c r="N1308" s="22" t="str">
        <f t="shared" si="125"/>
        <v>Febrero de 2022</v>
      </c>
    </row>
    <row r="1309" spans="1:14" x14ac:dyDescent="0.3">
      <c r="A1309" s="1" t="s">
        <v>2351</v>
      </c>
      <c r="B1309" s="1" t="str">
        <f t="shared" si="120"/>
        <v>Febrero 15 de 2022</v>
      </c>
      <c r="C1309" s="1" t="s">
        <v>5265</v>
      </c>
      <c r="D1309" s="2">
        <v>311.81</v>
      </c>
      <c r="E1309" s="1" t="s">
        <v>5266</v>
      </c>
      <c r="F1309" s="3">
        <v>0.88979486183912504</v>
      </c>
      <c r="G1309" s="1" t="s">
        <v>430</v>
      </c>
      <c r="H1309" s="10">
        <f t="shared" si="121"/>
        <v>6.2362000000000002</v>
      </c>
      <c r="I1309" s="8" t="e">
        <f>VLOOKUP(B1309,'TRM2'!C:D,2,0)</f>
        <v>#N/A</v>
      </c>
      <c r="J1309" s="10" t="e">
        <f t="shared" si="122"/>
        <v>#N/A</v>
      </c>
      <c r="K1309" t="e">
        <f>VLOOKUP(A1309,'Cacao Nacional'!B:D,3,0)</f>
        <v>#N/A</v>
      </c>
      <c r="L1309" s="22" t="str">
        <f t="shared" si="123"/>
        <v>Febrero</v>
      </c>
      <c r="M1309" s="22" t="str">
        <f t="shared" si="124"/>
        <v>2022</v>
      </c>
      <c r="N1309" s="22" t="str">
        <f t="shared" si="125"/>
        <v>Febrero de 2022</v>
      </c>
    </row>
    <row r="1310" spans="1:14" x14ac:dyDescent="0.3">
      <c r="A1310" s="1" t="s">
        <v>2352</v>
      </c>
      <c r="B1310" s="1" t="str">
        <f t="shared" si="120"/>
        <v>Febrero 16 de 2022</v>
      </c>
      <c r="C1310" s="1" t="s">
        <v>5265</v>
      </c>
      <c r="D1310" s="2">
        <v>312.61</v>
      </c>
      <c r="E1310" s="1" t="s">
        <v>5266</v>
      </c>
      <c r="F1310" s="3">
        <v>0.25656649882941901</v>
      </c>
      <c r="G1310" s="1" t="s">
        <v>430</v>
      </c>
      <c r="H1310" s="10">
        <f t="shared" si="121"/>
        <v>6.2522000000000002</v>
      </c>
      <c r="I1310" s="8">
        <f>VLOOKUP(B1310,'TRM2'!C:D,2,0)</f>
        <v>3946.88</v>
      </c>
      <c r="J1310" s="10">
        <f t="shared" si="122"/>
        <v>24676.683136000003</v>
      </c>
      <c r="K1310" t="e">
        <f>VLOOKUP(A1310,'Cacao Nacional'!B:D,3,0)</f>
        <v>#N/A</v>
      </c>
      <c r="L1310" s="22" t="str">
        <f t="shared" si="123"/>
        <v>Febrero</v>
      </c>
      <c r="M1310" s="22" t="str">
        <f t="shared" si="124"/>
        <v>2022</v>
      </c>
      <c r="N1310" s="22" t="str">
        <f t="shared" si="125"/>
        <v>Febrero de 2022</v>
      </c>
    </row>
    <row r="1311" spans="1:14" x14ac:dyDescent="0.3">
      <c r="A1311" s="1" t="s">
        <v>2353</v>
      </c>
      <c r="B1311" s="1" t="str">
        <f t="shared" si="120"/>
        <v>Febrero 17 de 2022</v>
      </c>
      <c r="C1311" s="1" t="s">
        <v>5265</v>
      </c>
      <c r="D1311" s="2">
        <v>310.69</v>
      </c>
      <c r="E1311" s="1" t="s">
        <v>5266</v>
      </c>
      <c r="F1311" s="3">
        <v>-0.61418380729983546</v>
      </c>
      <c r="G1311" s="1" t="s">
        <v>430</v>
      </c>
      <c r="H1311" s="10">
        <f t="shared" si="121"/>
        <v>6.2138</v>
      </c>
      <c r="I1311" s="8">
        <f>VLOOKUP(B1311,'TRM2'!C:D,2,0)</f>
        <v>3963.72</v>
      </c>
      <c r="J1311" s="10">
        <f t="shared" si="122"/>
        <v>24629.763336</v>
      </c>
      <c r="K1311" t="e">
        <f>VLOOKUP(A1311,'Cacao Nacional'!B:D,3,0)</f>
        <v>#N/A</v>
      </c>
      <c r="L1311" s="22" t="str">
        <f t="shared" si="123"/>
        <v>Febrero</v>
      </c>
      <c r="M1311" s="22" t="str">
        <f t="shared" si="124"/>
        <v>2022</v>
      </c>
      <c r="N1311" s="22" t="str">
        <f t="shared" si="125"/>
        <v>Febrero de 2022</v>
      </c>
    </row>
    <row r="1312" spans="1:14" x14ac:dyDescent="0.3">
      <c r="A1312" s="1" t="s">
        <v>2354</v>
      </c>
      <c r="B1312" s="1" t="str">
        <f t="shared" si="120"/>
        <v>Febrero 18 de 2022</v>
      </c>
      <c r="C1312" s="1" t="s">
        <v>5265</v>
      </c>
      <c r="D1312" s="2">
        <v>306.19</v>
      </c>
      <c r="E1312" s="1" t="s">
        <v>5266</v>
      </c>
      <c r="F1312" s="3">
        <v>-1.4483890694904891</v>
      </c>
      <c r="G1312" s="1" t="s">
        <v>430</v>
      </c>
      <c r="H1312" s="10">
        <f t="shared" si="121"/>
        <v>6.1238000000000001</v>
      </c>
      <c r="I1312" s="8">
        <f>VLOOKUP(B1312,'TRM2'!C:D,2,0)</f>
        <v>3953.26</v>
      </c>
      <c r="J1312" s="10">
        <f t="shared" si="122"/>
        <v>24208.973588000001</v>
      </c>
      <c r="K1312" t="e">
        <f>VLOOKUP(A1312,'Cacao Nacional'!B:D,3,0)</f>
        <v>#N/A</v>
      </c>
      <c r="L1312" s="22" t="str">
        <f t="shared" si="123"/>
        <v>Febrero</v>
      </c>
      <c r="M1312" s="22" t="str">
        <f t="shared" si="124"/>
        <v>2022</v>
      </c>
      <c r="N1312" s="22" t="str">
        <f t="shared" si="125"/>
        <v>Febrero de 2022</v>
      </c>
    </row>
    <row r="1313" spans="1:14" x14ac:dyDescent="0.3">
      <c r="A1313" s="1" t="s">
        <v>417</v>
      </c>
      <c r="B1313" s="1" t="str">
        <f t="shared" si="120"/>
        <v>Febrero 21 de 2022</v>
      </c>
      <c r="C1313" s="1" t="s">
        <v>5265</v>
      </c>
      <c r="D1313" s="2">
        <v>306.36</v>
      </c>
      <c r="E1313" s="1" t="s">
        <v>5266</v>
      </c>
      <c r="F1313" s="3">
        <v>5.5521081681314186E-2</v>
      </c>
      <c r="G1313" s="1" t="s">
        <v>430</v>
      </c>
      <c r="H1313" s="10">
        <f t="shared" si="121"/>
        <v>6.1272000000000002</v>
      </c>
      <c r="I1313" s="8">
        <f>VLOOKUP(B1313,'TRM2'!C:D,2,0)</f>
        <v>3927.25</v>
      </c>
      <c r="J1313" s="10">
        <f t="shared" si="122"/>
        <v>24063.046200000001</v>
      </c>
      <c r="K1313">
        <f>VLOOKUP(A1313,'Cacao Nacional'!B:D,3,0)</f>
        <v>9028.2000000000007</v>
      </c>
      <c r="L1313" s="22" t="str">
        <f t="shared" si="123"/>
        <v>Febrero</v>
      </c>
      <c r="M1313" s="22" t="str">
        <f t="shared" si="124"/>
        <v>2022</v>
      </c>
      <c r="N1313" s="22" t="str">
        <f t="shared" si="125"/>
        <v>Febrero de 2022</v>
      </c>
    </row>
    <row r="1314" spans="1:14" x14ac:dyDescent="0.3">
      <c r="A1314" s="1" t="s">
        <v>2355</v>
      </c>
      <c r="B1314" s="1" t="str">
        <f t="shared" si="120"/>
        <v>Febrero 22 de 2022</v>
      </c>
      <c r="C1314" s="1" t="s">
        <v>5265</v>
      </c>
      <c r="D1314" s="2">
        <v>307.68</v>
      </c>
      <c r="E1314" s="1" t="s">
        <v>5266</v>
      </c>
      <c r="F1314" s="3">
        <v>0.43086564825695034</v>
      </c>
      <c r="G1314" s="1" t="s">
        <v>430</v>
      </c>
      <c r="H1314" s="10">
        <f t="shared" si="121"/>
        <v>6.1536</v>
      </c>
      <c r="I1314" s="8">
        <f>VLOOKUP(B1314,'TRM2'!C:D,2,0)</f>
        <v>3927.25</v>
      </c>
      <c r="J1314" s="10">
        <f t="shared" si="122"/>
        <v>24166.725600000002</v>
      </c>
      <c r="K1314" t="e">
        <f>VLOOKUP(A1314,'Cacao Nacional'!B:D,3,0)</f>
        <v>#N/A</v>
      </c>
      <c r="L1314" s="22" t="str">
        <f t="shared" si="123"/>
        <v>Febrero</v>
      </c>
      <c r="M1314" s="22" t="str">
        <f t="shared" si="124"/>
        <v>2022</v>
      </c>
      <c r="N1314" s="22" t="str">
        <f t="shared" si="125"/>
        <v>Febrero de 2022</v>
      </c>
    </row>
    <row r="1315" spans="1:14" x14ac:dyDescent="0.3">
      <c r="A1315" s="1" t="s">
        <v>2356</v>
      </c>
      <c r="B1315" s="1" t="str">
        <f t="shared" si="120"/>
        <v>Febrero 23 de 2022</v>
      </c>
      <c r="C1315" s="1" t="s">
        <v>5265</v>
      </c>
      <c r="D1315" s="2">
        <v>308.02</v>
      </c>
      <c r="E1315" s="1" t="s">
        <v>5266</v>
      </c>
      <c r="F1315" s="3">
        <v>0.11050442017679894</v>
      </c>
      <c r="G1315" s="1" t="s">
        <v>430</v>
      </c>
      <c r="H1315" s="10">
        <f t="shared" si="121"/>
        <v>6.1603999999999992</v>
      </c>
      <c r="I1315" s="8">
        <f>VLOOKUP(B1315,'TRM2'!C:D,2,0)</f>
        <v>3932.4</v>
      </c>
      <c r="J1315" s="10">
        <f t="shared" si="122"/>
        <v>24225.156959999997</v>
      </c>
      <c r="K1315" t="e">
        <f>VLOOKUP(A1315,'Cacao Nacional'!B:D,3,0)</f>
        <v>#N/A</v>
      </c>
      <c r="L1315" s="22" t="str">
        <f t="shared" si="123"/>
        <v>Febrero</v>
      </c>
      <c r="M1315" s="22" t="str">
        <f t="shared" si="124"/>
        <v>2022</v>
      </c>
      <c r="N1315" s="22" t="str">
        <f t="shared" si="125"/>
        <v>Febrero de 2022</v>
      </c>
    </row>
    <row r="1316" spans="1:14" x14ac:dyDescent="0.3">
      <c r="A1316" s="1" t="s">
        <v>2357</v>
      </c>
      <c r="B1316" s="1" t="str">
        <f t="shared" si="120"/>
        <v>Febrero 24 de 2022</v>
      </c>
      <c r="C1316" s="1" t="s">
        <v>5265</v>
      </c>
      <c r="D1316" s="2">
        <v>298.52</v>
      </c>
      <c r="E1316" s="1" t="s">
        <v>5266</v>
      </c>
      <c r="F1316" s="3">
        <v>-3.0842153106941108</v>
      </c>
      <c r="G1316" s="1" t="s">
        <v>430</v>
      </c>
      <c r="H1316" s="10">
        <f t="shared" si="121"/>
        <v>5.9703999999999997</v>
      </c>
      <c r="I1316" s="8">
        <f>VLOOKUP(B1316,'TRM2'!C:D,2,0)</f>
        <v>3913.79</v>
      </c>
      <c r="J1316" s="10">
        <f t="shared" si="122"/>
        <v>23366.891815999999</v>
      </c>
      <c r="K1316" t="e">
        <f>VLOOKUP(A1316,'Cacao Nacional'!B:D,3,0)</f>
        <v>#N/A</v>
      </c>
      <c r="L1316" s="22" t="str">
        <f t="shared" si="123"/>
        <v>Febrero</v>
      </c>
      <c r="M1316" s="22" t="str">
        <f t="shared" si="124"/>
        <v>2022</v>
      </c>
      <c r="N1316" s="22" t="str">
        <f t="shared" si="125"/>
        <v>Febrero de 2022</v>
      </c>
    </row>
    <row r="1317" spans="1:14" x14ac:dyDescent="0.3">
      <c r="A1317" s="1" t="s">
        <v>2358</v>
      </c>
      <c r="B1317" s="1" t="str">
        <f t="shared" si="120"/>
        <v>Febrero 25 de 2022</v>
      </c>
      <c r="C1317" s="1" t="s">
        <v>5265</v>
      </c>
      <c r="D1317" s="2">
        <v>299.02</v>
      </c>
      <c r="E1317" s="1" t="s">
        <v>5266</v>
      </c>
      <c r="F1317" s="3">
        <v>0.1674929652954576</v>
      </c>
      <c r="G1317" s="1" t="s">
        <v>430</v>
      </c>
      <c r="H1317" s="10">
        <f t="shared" si="121"/>
        <v>5.9803999999999995</v>
      </c>
      <c r="I1317" s="8">
        <f>VLOOKUP(B1317,'TRM2'!C:D,2,0)</f>
        <v>3940.2</v>
      </c>
      <c r="J1317" s="10">
        <f t="shared" si="122"/>
        <v>23563.972079999996</v>
      </c>
      <c r="K1317" t="e">
        <f>VLOOKUP(A1317,'Cacao Nacional'!B:D,3,0)</f>
        <v>#N/A</v>
      </c>
      <c r="L1317" s="22" t="str">
        <f t="shared" si="123"/>
        <v>Febrero</v>
      </c>
      <c r="M1317" s="22" t="str">
        <f t="shared" si="124"/>
        <v>2022</v>
      </c>
      <c r="N1317" s="22" t="str">
        <f t="shared" si="125"/>
        <v>Febrero de 2022</v>
      </c>
    </row>
    <row r="1318" spans="1:14" x14ac:dyDescent="0.3">
      <c r="A1318" s="1" t="s">
        <v>418</v>
      </c>
      <c r="B1318" s="1" t="str">
        <f t="shared" si="120"/>
        <v>Febrero 28 de 2022</v>
      </c>
      <c r="C1318" s="1" t="s">
        <v>5265</v>
      </c>
      <c r="D1318" s="2">
        <v>295.14</v>
      </c>
      <c r="E1318" s="1" t="s">
        <v>5266</v>
      </c>
      <c r="F1318" s="3">
        <v>-1.2975720687579411</v>
      </c>
      <c r="G1318" s="1" t="s">
        <v>430</v>
      </c>
      <c r="H1318" s="10">
        <f t="shared" si="121"/>
        <v>5.9028</v>
      </c>
      <c r="I1318" s="8">
        <f>VLOOKUP(B1318,'TRM2'!C:D,2,0)</f>
        <v>3910.64</v>
      </c>
      <c r="J1318" s="10">
        <f t="shared" si="122"/>
        <v>23083.725792000001</v>
      </c>
      <c r="K1318">
        <f>VLOOKUP(A1318,'Cacao Nacional'!B:D,3,0)</f>
        <v>8955.2999999999993</v>
      </c>
      <c r="L1318" s="22" t="str">
        <f t="shared" si="123"/>
        <v>Febrero</v>
      </c>
      <c r="M1318" s="22" t="str">
        <f t="shared" si="124"/>
        <v>2022</v>
      </c>
      <c r="N1318" s="22" t="str">
        <f t="shared" si="125"/>
        <v>Febrero de 2022</v>
      </c>
    </row>
    <row r="1319" spans="1:14" x14ac:dyDescent="0.3">
      <c r="A1319" s="1" t="s">
        <v>2359</v>
      </c>
      <c r="B1319" s="1" t="str">
        <f t="shared" si="120"/>
        <v>Marzo 1 de 2022</v>
      </c>
      <c r="C1319" s="1" t="s">
        <v>5265</v>
      </c>
      <c r="D1319" s="2">
        <v>309.70999999999998</v>
      </c>
      <c r="E1319" s="1" t="s">
        <v>5266</v>
      </c>
      <c r="F1319" s="3">
        <v>4.9366402385308641</v>
      </c>
      <c r="G1319" s="1" t="s">
        <v>430</v>
      </c>
      <c r="H1319" s="10">
        <f t="shared" si="121"/>
        <v>6.1941999999999995</v>
      </c>
      <c r="I1319" s="8">
        <f>VLOOKUP(B1319,'TRM2'!C:D,2,0)</f>
        <v>3910.28</v>
      </c>
      <c r="J1319" s="10">
        <f t="shared" si="122"/>
        <v>24221.056376</v>
      </c>
      <c r="K1319" t="e">
        <f>VLOOKUP(A1319,'Cacao Nacional'!B:D,3,0)</f>
        <v>#N/A</v>
      </c>
      <c r="L1319" s="22" t="str">
        <f t="shared" si="123"/>
        <v>Marzo</v>
      </c>
      <c r="M1319" s="22" t="str">
        <f t="shared" si="124"/>
        <v>2022</v>
      </c>
      <c r="N1319" s="22" t="str">
        <f t="shared" si="125"/>
        <v>Marzo de 2022</v>
      </c>
    </row>
    <row r="1320" spans="1:14" x14ac:dyDescent="0.3">
      <c r="A1320" s="1" t="s">
        <v>2360</v>
      </c>
      <c r="B1320" s="1" t="str">
        <f t="shared" si="120"/>
        <v>Marzo 2 de 2022</v>
      </c>
      <c r="C1320" s="1" t="s">
        <v>5265</v>
      </c>
      <c r="D1320" s="2">
        <v>289.87</v>
      </c>
      <c r="E1320" s="1" t="s">
        <v>5266</v>
      </c>
      <c r="F1320" s="3">
        <v>-6.4059927028510462</v>
      </c>
      <c r="G1320" s="1" t="s">
        <v>430</v>
      </c>
      <c r="H1320" s="10">
        <f t="shared" si="121"/>
        <v>5.7973999999999997</v>
      </c>
      <c r="I1320" s="8">
        <f>VLOOKUP(B1320,'TRM2'!C:D,2,0)</f>
        <v>3901.62</v>
      </c>
      <c r="J1320" s="10">
        <f t="shared" si="122"/>
        <v>22619.251787999998</v>
      </c>
      <c r="K1320" t="e">
        <f>VLOOKUP(A1320,'Cacao Nacional'!B:D,3,0)</f>
        <v>#N/A</v>
      </c>
      <c r="L1320" s="22" t="str">
        <f t="shared" si="123"/>
        <v>Marzo</v>
      </c>
      <c r="M1320" s="22" t="str">
        <f t="shared" si="124"/>
        <v>2022</v>
      </c>
      <c r="N1320" s="22" t="str">
        <f t="shared" si="125"/>
        <v>Marzo de 2022</v>
      </c>
    </row>
    <row r="1321" spans="1:14" x14ac:dyDescent="0.3">
      <c r="A1321" s="1" t="s">
        <v>2361</v>
      </c>
      <c r="B1321" s="1" t="str">
        <f t="shared" si="120"/>
        <v>Marzo 3 de 2022</v>
      </c>
      <c r="C1321" s="1" t="s">
        <v>5265</v>
      </c>
      <c r="D1321" s="2">
        <v>283.94</v>
      </c>
      <c r="E1321" s="1" t="s">
        <v>5266</v>
      </c>
      <c r="F1321" s="3">
        <v>-2.0457446441508287</v>
      </c>
      <c r="G1321" s="1" t="s">
        <v>430</v>
      </c>
      <c r="H1321" s="10">
        <f t="shared" si="121"/>
        <v>5.6787999999999998</v>
      </c>
      <c r="I1321" s="8">
        <f>VLOOKUP(B1321,'TRM2'!C:D,2,0)</f>
        <v>3862.95</v>
      </c>
      <c r="J1321" s="10">
        <f t="shared" si="122"/>
        <v>21936.920459999998</v>
      </c>
      <c r="K1321" t="e">
        <f>VLOOKUP(A1321,'Cacao Nacional'!B:D,3,0)</f>
        <v>#N/A</v>
      </c>
      <c r="L1321" s="22" t="str">
        <f t="shared" si="123"/>
        <v>Marzo</v>
      </c>
      <c r="M1321" s="22" t="str">
        <f t="shared" si="124"/>
        <v>2022</v>
      </c>
      <c r="N1321" s="22" t="str">
        <f t="shared" si="125"/>
        <v>Marzo de 2022</v>
      </c>
    </row>
    <row r="1322" spans="1:14" x14ac:dyDescent="0.3">
      <c r="A1322" s="1" t="s">
        <v>2362</v>
      </c>
      <c r="B1322" s="1" t="str">
        <f t="shared" si="120"/>
        <v>Marzo 4 de 2022</v>
      </c>
      <c r="C1322" s="1" t="s">
        <v>5265</v>
      </c>
      <c r="D1322" s="2">
        <v>285.27</v>
      </c>
      <c r="E1322" s="1" t="s">
        <v>5266</v>
      </c>
      <c r="F1322" s="3">
        <v>0.46840881876452206</v>
      </c>
      <c r="G1322" s="1" t="s">
        <v>430</v>
      </c>
      <c r="H1322" s="10">
        <f t="shared" si="121"/>
        <v>5.7054</v>
      </c>
      <c r="I1322" s="8">
        <f>VLOOKUP(B1322,'TRM2'!C:D,2,0)</f>
        <v>3771.77</v>
      </c>
      <c r="J1322" s="10">
        <f t="shared" si="122"/>
        <v>21519.456558000002</v>
      </c>
      <c r="K1322" t="e">
        <f>VLOOKUP(A1322,'Cacao Nacional'!B:D,3,0)</f>
        <v>#N/A</v>
      </c>
      <c r="L1322" s="22" t="str">
        <f t="shared" si="123"/>
        <v>Marzo</v>
      </c>
      <c r="M1322" s="22" t="str">
        <f t="shared" si="124"/>
        <v>2022</v>
      </c>
      <c r="N1322" s="22" t="str">
        <f t="shared" si="125"/>
        <v>Marzo de 2022</v>
      </c>
    </row>
    <row r="1323" spans="1:14" x14ac:dyDescent="0.3">
      <c r="A1323" s="1" t="s">
        <v>419</v>
      </c>
      <c r="B1323" s="1" t="str">
        <f t="shared" si="120"/>
        <v>Marzo 7 de 2022</v>
      </c>
      <c r="C1323" s="1" t="s">
        <v>5265</v>
      </c>
      <c r="D1323" s="2">
        <v>286.77</v>
      </c>
      <c r="E1323" s="1" t="s">
        <v>5266</v>
      </c>
      <c r="F1323" s="3">
        <v>0.52581764644021456</v>
      </c>
      <c r="G1323" s="1" t="s">
        <v>430</v>
      </c>
      <c r="H1323" s="10">
        <f t="shared" si="121"/>
        <v>5.7353999999999994</v>
      </c>
      <c r="I1323" s="8">
        <f>VLOOKUP(B1323,'TRM2'!C:D,2,0)</f>
        <v>3806.11</v>
      </c>
      <c r="J1323" s="10">
        <f t="shared" si="122"/>
        <v>21829.563294</v>
      </c>
      <c r="K1323">
        <f>VLOOKUP(A1323,'Cacao Nacional'!B:D,3,0)</f>
        <v>8562</v>
      </c>
      <c r="L1323" s="22" t="str">
        <f t="shared" si="123"/>
        <v>Marzo</v>
      </c>
      <c r="M1323" s="22" t="str">
        <f t="shared" si="124"/>
        <v>2022</v>
      </c>
      <c r="N1323" s="22" t="str">
        <f t="shared" si="125"/>
        <v>Marzo de 2022</v>
      </c>
    </row>
    <row r="1324" spans="1:14" x14ac:dyDescent="0.3">
      <c r="A1324" s="1" t="s">
        <v>2363</v>
      </c>
      <c r="B1324" s="1" t="str">
        <f t="shared" si="120"/>
        <v>Marzo 8 de 2022</v>
      </c>
      <c r="C1324" s="1" t="s">
        <v>5265</v>
      </c>
      <c r="D1324" s="2">
        <v>268.18</v>
      </c>
      <c r="E1324" s="1" t="s">
        <v>5266</v>
      </c>
      <c r="F1324" s="3">
        <v>-6.4825469888760949</v>
      </c>
      <c r="G1324" s="1" t="s">
        <v>430</v>
      </c>
      <c r="H1324" s="10">
        <f t="shared" si="121"/>
        <v>5.3635999999999999</v>
      </c>
      <c r="I1324" s="8">
        <f>VLOOKUP(B1324,'TRM2'!C:D,2,0)</f>
        <v>3813.41</v>
      </c>
      <c r="J1324" s="10">
        <f t="shared" si="122"/>
        <v>20453.605875999998</v>
      </c>
      <c r="K1324" t="e">
        <f>VLOOKUP(A1324,'Cacao Nacional'!B:D,3,0)</f>
        <v>#N/A</v>
      </c>
      <c r="L1324" s="22" t="str">
        <f t="shared" si="123"/>
        <v>Marzo</v>
      </c>
      <c r="M1324" s="22" t="str">
        <f t="shared" si="124"/>
        <v>2022</v>
      </c>
      <c r="N1324" s="22" t="str">
        <f t="shared" si="125"/>
        <v>Marzo de 2022</v>
      </c>
    </row>
    <row r="1325" spans="1:14" x14ac:dyDescent="0.3">
      <c r="A1325" s="1" t="s">
        <v>2364</v>
      </c>
      <c r="B1325" s="1" t="str">
        <f t="shared" si="120"/>
        <v>Marzo 9 de 2022</v>
      </c>
      <c r="C1325" s="1" t="s">
        <v>5265</v>
      </c>
      <c r="D1325" s="2">
        <v>264.86</v>
      </c>
      <c r="E1325" s="1" t="s">
        <v>5266</v>
      </c>
      <c r="F1325" s="3">
        <v>-1.2379744947423346</v>
      </c>
      <c r="G1325" s="1" t="s">
        <v>430</v>
      </c>
      <c r="H1325" s="10">
        <f t="shared" si="121"/>
        <v>5.2972000000000001</v>
      </c>
      <c r="I1325" s="8">
        <f>VLOOKUP(B1325,'TRM2'!C:D,2,0)</f>
        <v>3787.18</v>
      </c>
      <c r="J1325" s="10">
        <f t="shared" si="122"/>
        <v>20061.449895999998</v>
      </c>
      <c r="K1325" t="e">
        <f>VLOOKUP(A1325,'Cacao Nacional'!B:D,3,0)</f>
        <v>#N/A</v>
      </c>
      <c r="L1325" s="22" t="str">
        <f t="shared" si="123"/>
        <v>Marzo</v>
      </c>
      <c r="M1325" s="22" t="str">
        <f t="shared" si="124"/>
        <v>2022</v>
      </c>
      <c r="N1325" s="22" t="str">
        <f t="shared" si="125"/>
        <v>Marzo de 2022</v>
      </c>
    </row>
    <row r="1326" spans="1:14" x14ac:dyDescent="0.3">
      <c r="A1326" s="1" t="s">
        <v>2365</v>
      </c>
      <c r="B1326" s="1" t="str">
        <f t="shared" si="120"/>
        <v>Marzo 10 de 2022</v>
      </c>
      <c r="C1326" s="1" t="s">
        <v>5265</v>
      </c>
      <c r="D1326" s="2">
        <v>260.11</v>
      </c>
      <c r="E1326" s="1" t="s">
        <v>5266</v>
      </c>
      <c r="F1326" s="3">
        <v>-1.7934002869440457</v>
      </c>
      <c r="G1326" s="1" t="s">
        <v>430</v>
      </c>
      <c r="H1326" s="10">
        <f t="shared" si="121"/>
        <v>5.2022000000000004</v>
      </c>
      <c r="I1326" s="8">
        <f>VLOOKUP(B1326,'TRM2'!C:D,2,0)</f>
        <v>3746.43</v>
      </c>
      <c r="J1326" s="10">
        <f t="shared" si="122"/>
        <v>19489.678146000002</v>
      </c>
      <c r="K1326" t="e">
        <f>VLOOKUP(A1326,'Cacao Nacional'!B:D,3,0)</f>
        <v>#N/A</v>
      </c>
      <c r="L1326" s="22" t="str">
        <f t="shared" si="123"/>
        <v>Marzo</v>
      </c>
      <c r="M1326" s="22" t="str">
        <f t="shared" si="124"/>
        <v>2022</v>
      </c>
      <c r="N1326" s="22" t="str">
        <f t="shared" si="125"/>
        <v>Marzo de 2022</v>
      </c>
    </row>
    <row r="1327" spans="1:14" x14ac:dyDescent="0.3">
      <c r="A1327" s="1" t="s">
        <v>2366</v>
      </c>
      <c r="B1327" s="1" t="str">
        <f t="shared" si="120"/>
        <v>Marzo 11 de 2022</v>
      </c>
      <c r="C1327" s="1" t="s">
        <v>5265</v>
      </c>
      <c r="D1327" s="2">
        <v>258.13</v>
      </c>
      <c r="E1327" s="1" t="s">
        <v>5266</v>
      </c>
      <c r="F1327" s="3">
        <v>-0.76121640844258898</v>
      </c>
      <c r="G1327" s="1" t="s">
        <v>430</v>
      </c>
      <c r="H1327" s="10">
        <f t="shared" si="121"/>
        <v>5.1626000000000003</v>
      </c>
      <c r="I1327" s="8">
        <f>VLOOKUP(B1327,'TRM2'!C:D,2,0)</f>
        <v>3786</v>
      </c>
      <c r="J1327" s="10">
        <f t="shared" si="122"/>
        <v>19545.603600000002</v>
      </c>
      <c r="K1327" t="e">
        <f>VLOOKUP(A1327,'Cacao Nacional'!B:D,3,0)</f>
        <v>#N/A</v>
      </c>
      <c r="L1327" s="22" t="str">
        <f t="shared" si="123"/>
        <v>Marzo</v>
      </c>
      <c r="M1327" s="22" t="str">
        <f t="shared" si="124"/>
        <v>2022</v>
      </c>
      <c r="N1327" s="22" t="str">
        <f t="shared" si="125"/>
        <v>Marzo de 2022</v>
      </c>
    </row>
    <row r="1328" spans="1:14" x14ac:dyDescent="0.3">
      <c r="A1328" s="1" t="s">
        <v>420</v>
      </c>
      <c r="B1328" s="1" t="str">
        <f t="shared" si="120"/>
        <v>Marzo 14 de 2022</v>
      </c>
      <c r="C1328" s="1" t="s">
        <v>5265</v>
      </c>
      <c r="D1328" s="2">
        <v>255.13</v>
      </c>
      <c r="E1328" s="1" t="s">
        <v>5266</v>
      </c>
      <c r="F1328" s="3">
        <v>-1.1622050904582963</v>
      </c>
      <c r="G1328" s="1" t="s">
        <v>430</v>
      </c>
      <c r="H1328" s="10">
        <f t="shared" si="121"/>
        <v>5.1025999999999998</v>
      </c>
      <c r="I1328" s="8">
        <f>VLOOKUP(B1328,'TRM2'!C:D,2,0)</f>
        <v>3827.64</v>
      </c>
      <c r="J1328" s="10">
        <f t="shared" si="122"/>
        <v>19530.915863999999</v>
      </c>
      <c r="K1328">
        <f>VLOOKUP(A1328,'Cacao Nacional'!B:D,3,0)</f>
        <v>8696.2000000000007</v>
      </c>
      <c r="L1328" s="22" t="str">
        <f t="shared" si="123"/>
        <v>Marzo</v>
      </c>
      <c r="M1328" s="22" t="str">
        <f t="shared" si="124"/>
        <v>2022</v>
      </c>
      <c r="N1328" s="22" t="str">
        <f t="shared" si="125"/>
        <v>Marzo de 2022</v>
      </c>
    </row>
    <row r="1329" spans="1:14" x14ac:dyDescent="0.3">
      <c r="A1329" s="1" t="s">
        <v>2367</v>
      </c>
      <c r="B1329" s="1" t="str">
        <f t="shared" si="120"/>
        <v>Marzo 15 de 2022</v>
      </c>
      <c r="C1329" s="1" t="s">
        <v>5265</v>
      </c>
      <c r="D1329" s="2">
        <v>247.6</v>
      </c>
      <c r="E1329" s="1" t="s">
        <v>5266</v>
      </c>
      <c r="F1329" s="3">
        <v>-2.951436522557128</v>
      </c>
      <c r="G1329" s="1" t="s">
        <v>430</v>
      </c>
      <c r="H1329" s="10">
        <f t="shared" si="121"/>
        <v>4.952</v>
      </c>
      <c r="I1329" s="8">
        <f>VLOOKUP(B1329,'TRM2'!C:D,2,0)</f>
        <v>3800.85</v>
      </c>
      <c r="J1329" s="10">
        <f t="shared" si="122"/>
        <v>18821.8092</v>
      </c>
      <c r="K1329" t="e">
        <f>VLOOKUP(A1329,'Cacao Nacional'!B:D,3,0)</f>
        <v>#N/A</v>
      </c>
      <c r="L1329" s="22" t="str">
        <f t="shared" si="123"/>
        <v>Marzo</v>
      </c>
      <c r="M1329" s="22" t="str">
        <f t="shared" si="124"/>
        <v>2022</v>
      </c>
      <c r="N1329" s="22" t="str">
        <f t="shared" si="125"/>
        <v>Marzo de 2022</v>
      </c>
    </row>
    <row r="1330" spans="1:14" x14ac:dyDescent="0.3">
      <c r="A1330" s="1" t="s">
        <v>2368</v>
      </c>
      <c r="B1330" s="1" t="str">
        <f t="shared" si="120"/>
        <v>Marzo 16 de 2022</v>
      </c>
      <c r="C1330" s="1" t="s">
        <v>5265</v>
      </c>
      <c r="D1330" s="2">
        <v>253.04</v>
      </c>
      <c r="E1330" s="1" t="s">
        <v>5266</v>
      </c>
      <c r="F1330" s="3">
        <v>2.1970920840064614</v>
      </c>
      <c r="G1330" s="1" t="s">
        <v>430</v>
      </c>
      <c r="H1330" s="10">
        <f t="shared" si="121"/>
        <v>5.0607999999999995</v>
      </c>
      <c r="I1330" s="8">
        <f>VLOOKUP(B1330,'TRM2'!C:D,2,0)</f>
        <v>3836.56</v>
      </c>
      <c r="J1330" s="10">
        <f t="shared" si="122"/>
        <v>19416.062847999998</v>
      </c>
      <c r="K1330" t="e">
        <f>VLOOKUP(A1330,'Cacao Nacional'!B:D,3,0)</f>
        <v>#N/A</v>
      </c>
      <c r="L1330" s="22" t="str">
        <f t="shared" si="123"/>
        <v>Marzo</v>
      </c>
      <c r="M1330" s="22" t="str">
        <f t="shared" si="124"/>
        <v>2022</v>
      </c>
      <c r="N1330" s="22" t="str">
        <f t="shared" si="125"/>
        <v>Marzo de 2022</v>
      </c>
    </row>
    <row r="1331" spans="1:14" x14ac:dyDescent="0.3">
      <c r="A1331" s="1" t="s">
        <v>2369</v>
      </c>
      <c r="B1331" s="1" t="str">
        <f t="shared" si="120"/>
        <v>Marzo 17 de 2022</v>
      </c>
      <c r="C1331" s="1" t="s">
        <v>5265</v>
      </c>
      <c r="D1331" s="2">
        <v>252.39</v>
      </c>
      <c r="E1331" s="1" t="s">
        <v>5266</v>
      </c>
      <c r="F1331" s="3">
        <v>-0.25687638318052708</v>
      </c>
      <c r="G1331" s="1" t="s">
        <v>430</v>
      </c>
      <c r="H1331" s="10">
        <f t="shared" si="121"/>
        <v>5.0477999999999996</v>
      </c>
      <c r="I1331" s="8">
        <f>VLOOKUP(B1331,'TRM2'!C:D,2,0)</f>
        <v>3826.89</v>
      </c>
      <c r="J1331" s="10">
        <f t="shared" si="122"/>
        <v>19317.375341999999</v>
      </c>
      <c r="K1331" t="e">
        <f>VLOOKUP(A1331,'Cacao Nacional'!B:D,3,0)</f>
        <v>#N/A</v>
      </c>
      <c r="L1331" s="22" t="str">
        <f t="shared" si="123"/>
        <v>Marzo</v>
      </c>
      <c r="M1331" s="22" t="str">
        <f t="shared" si="124"/>
        <v>2022</v>
      </c>
      <c r="N1331" s="22" t="str">
        <f t="shared" si="125"/>
        <v>Marzo de 2022</v>
      </c>
    </row>
    <row r="1332" spans="1:14" x14ac:dyDescent="0.3">
      <c r="A1332" s="1" t="s">
        <v>2370</v>
      </c>
      <c r="B1332" s="1" t="str">
        <f t="shared" si="120"/>
        <v>Marzo 18 de 2022</v>
      </c>
      <c r="C1332" s="1" t="s">
        <v>5265</v>
      </c>
      <c r="D1332" s="2">
        <v>256.3</v>
      </c>
      <c r="E1332" s="1" t="s">
        <v>5266</v>
      </c>
      <c r="F1332" s="3">
        <v>1.5491897460279827</v>
      </c>
      <c r="G1332" s="1" t="s">
        <v>430</v>
      </c>
      <c r="H1332" s="10">
        <f t="shared" si="121"/>
        <v>5.1260000000000003</v>
      </c>
      <c r="I1332" s="8">
        <f>VLOOKUP(B1332,'TRM2'!C:D,2,0)</f>
        <v>3816.43</v>
      </c>
      <c r="J1332" s="10">
        <f t="shared" si="122"/>
        <v>19563.02018</v>
      </c>
      <c r="K1332" t="e">
        <f>VLOOKUP(A1332,'Cacao Nacional'!B:D,3,0)</f>
        <v>#N/A</v>
      </c>
      <c r="L1332" s="22" t="str">
        <f t="shared" si="123"/>
        <v>Marzo</v>
      </c>
      <c r="M1332" s="22" t="str">
        <f t="shared" si="124"/>
        <v>2022</v>
      </c>
      <c r="N1332" s="22" t="str">
        <f t="shared" si="125"/>
        <v>Marzo de 2022</v>
      </c>
    </row>
    <row r="1333" spans="1:14" x14ac:dyDescent="0.3">
      <c r="A1333" s="1" t="s">
        <v>421</v>
      </c>
      <c r="B1333" s="1" t="str">
        <f t="shared" si="120"/>
        <v>Marzo 21 de 2022</v>
      </c>
      <c r="C1333" s="1" t="s">
        <v>5265</v>
      </c>
      <c r="D1333" s="2">
        <v>261.17</v>
      </c>
      <c r="E1333" s="1" t="s">
        <v>5266</v>
      </c>
      <c r="F1333" s="3">
        <v>1.9001170503316442</v>
      </c>
      <c r="G1333" s="1" t="s">
        <v>430</v>
      </c>
      <c r="H1333" s="10">
        <f t="shared" si="121"/>
        <v>5.2234000000000007</v>
      </c>
      <c r="I1333" s="8">
        <f>VLOOKUP(B1333,'TRM2'!C:D,2,0)</f>
        <v>3820.67</v>
      </c>
      <c r="J1333" s="10">
        <f t="shared" si="122"/>
        <v>19956.887678000003</v>
      </c>
      <c r="K1333">
        <f>VLOOKUP(A1333,'Cacao Nacional'!B:D,3,0)</f>
        <v>8527.7000000000007</v>
      </c>
      <c r="L1333" s="22" t="str">
        <f t="shared" si="123"/>
        <v>Marzo</v>
      </c>
      <c r="M1333" s="22" t="str">
        <f t="shared" si="124"/>
        <v>2022</v>
      </c>
      <c r="N1333" s="22" t="str">
        <f t="shared" si="125"/>
        <v>Marzo de 2022</v>
      </c>
    </row>
    <row r="1334" spans="1:14" x14ac:dyDescent="0.3">
      <c r="A1334" s="1" t="s">
        <v>2371</v>
      </c>
      <c r="B1334" s="1" t="str">
        <f t="shared" si="120"/>
        <v>Marzo 22 de 2022</v>
      </c>
      <c r="C1334" s="1" t="s">
        <v>5265</v>
      </c>
      <c r="D1334" s="2">
        <v>260.75</v>
      </c>
      <c r="E1334" s="1" t="s">
        <v>5266</v>
      </c>
      <c r="F1334" s="3">
        <v>-0.16081479496114251</v>
      </c>
      <c r="G1334" s="1" t="s">
        <v>430</v>
      </c>
      <c r="H1334" s="10">
        <f t="shared" si="121"/>
        <v>5.2149999999999999</v>
      </c>
      <c r="I1334" s="8">
        <f>VLOOKUP(B1334,'TRM2'!C:D,2,0)</f>
        <v>3820.67</v>
      </c>
      <c r="J1334" s="10">
        <f t="shared" si="122"/>
        <v>19924.79405</v>
      </c>
      <c r="K1334" t="e">
        <f>VLOOKUP(A1334,'Cacao Nacional'!B:D,3,0)</f>
        <v>#N/A</v>
      </c>
      <c r="L1334" s="22" t="str">
        <f t="shared" si="123"/>
        <v>Marzo</v>
      </c>
      <c r="M1334" s="22" t="str">
        <f t="shared" si="124"/>
        <v>2022</v>
      </c>
      <c r="N1334" s="22" t="str">
        <f t="shared" si="125"/>
        <v>Marzo de 2022</v>
      </c>
    </row>
    <row r="1335" spans="1:14" x14ac:dyDescent="0.3">
      <c r="A1335" s="1" t="s">
        <v>2372</v>
      </c>
      <c r="B1335" s="1" t="str">
        <f t="shared" si="120"/>
        <v>Marzo 23 de 2022</v>
      </c>
      <c r="C1335" s="1" t="s">
        <v>5265</v>
      </c>
      <c r="D1335" s="2">
        <v>261.58999999999997</v>
      </c>
      <c r="E1335" s="1" t="s">
        <v>5266</v>
      </c>
      <c r="F1335" s="3">
        <v>0.32214765100670184</v>
      </c>
      <c r="G1335" s="1" t="s">
        <v>430</v>
      </c>
      <c r="H1335" s="10">
        <f t="shared" si="121"/>
        <v>5.2317999999999998</v>
      </c>
      <c r="I1335" s="8">
        <f>VLOOKUP(B1335,'TRM2'!C:D,2,0)</f>
        <v>3765.67</v>
      </c>
      <c r="J1335" s="10">
        <f t="shared" si="122"/>
        <v>19701.232305999998</v>
      </c>
      <c r="K1335" t="e">
        <f>VLOOKUP(A1335,'Cacao Nacional'!B:D,3,0)</f>
        <v>#N/A</v>
      </c>
      <c r="L1335" s="22" t="str">
        <f t="shared" si="123"/>
        <v>Marzo</v>
      </c>
      <c r="M1335" s="22" t="str">
        <f t="shared" si="124"/>
        <v>2022</v>
      </c>
      <c r="N1335" s="22" t="str">
        <f t="shared" si="125"/>
        <v>Marzo de 2022</v>
      </c>
    </row>
    <row r="1336" spans="1:14" x14ac:dyDescent="0.3">
      <c r="A1336" s="1" t="s">
        <v>2373</v>
      </c>
      <c r="B1336" s="1" t="str">
        <f t="shared" si="120"/>
        <v>Marzo 24 de 2022</v>
      </c>
      <c r="C1336" s="1" t="s">
        <v>5265</v>
      </c>
      <c r="D1336" s="2">
        <v>258.37</v>
      </c>
      <c r="E1336" s="1" t="s">
        <v>5266</v>
      </c>
      <c r="F1336" s="3">
        <v>-1.2309339042012197</v>
      </c>
      <c r="G1336" s="1" t="s">
        <v>430</v>
      </c>
      <c r="H1336" s="10">
        <f t="shared" si="121"/>
        <v>5.1673999999999998</v>
      </c>
      <c r="I1336" s="8">
        <f>VLOOKUP(B1336,'TRM2'!C:D,2,0)</f>
        <v>3756.64</v>
      </c>
      <c r="J1336" s="10">
        <f t="shared" si="122"/>
        <v>19412.061535999997</v>
      </c>
      <c r="K1336" t="e">
        <f>VLOOKUP(A1336,'Cacao Nacional'!B:D,3,0)</f>
        <v>#N/A</v>
      </c>
      <c r="L1336" s="22" t="str">
        <f t="shared" si="123"/>
        <v>Marzo</v>
      </c>
      <c r="M1336" s="22" t="str">
        <f t="shared" si="124"/>
        <v>2022</v>
      </c>
      <c r="N1336" s="22" t="str">
        <f t="shared" si="125"/>
        <v>Marzo de 2022</v>
      </c>
    </row>
    <row r="1337" spans="1:14" x14ac:dyDescent="0.3">
      <c r="A1337" s="1" t="s">
        <v>2374</v>
      </c>
      <c r="B1337" s="1" t="str">
        <f t="shared" si="120"/>
        <v>Marzo 25 de 2022</v>
      </c>
      <c r="C1337" s="1" t="s">
        <v>5265</v>
      </c>
      <c r="D1337" s="2">
        <v>258.35000000000002</v>
      </c>
      <c r="E1337" s="1" t="s">
        <v>5266</v>
      </c>
      <c r="F1337" s="3">
        <v>-7.7408367844493597E-3</v>
      </c>
      <c r="G1337" s="1" t="s">
        <v>430</v>
      </c>
      <c r="H1337" s="10">
        <f t="shared" si="121"/>
        <v>5.1670000000000007</v>
      </c>
      <c r="I1337" s="8">
        <f>VLOOKUP(B1337,'TRM2'!C:D,2,0)</f>
        <v>3798.9</v>
      </c>
      <c r="J1337" s="10">
        <f t="shared" si="122"/>
        <v>19628.916300000004</v>
      </c>
      <c r="K1337" t="e">
        <f>VLOOKUP(A1337,'Cacao Nacional'!B:D,3,0)</f>
        <v>#N/A</v>
      </c>
      <c r="L1337" s="22" t="str">
        <f t="shared" si="123"/>
        <v>Marzo</v>
      </c>
      <c r="M1337" s="22" t="str">
        <f t="shared" si="124"/>
        <v>2022</v>
      </c>
      <c r="N1337" s="22" t="str">
        <f t="shared" si="125"/>
        <v>Marzo de 2022</v>
      </c>
    </row>
    <row r="1338" spans="1:14" x14ac:dyDescent="0.3">
      <c r="A1338" s="1" t="s">
        <v>422</v>
      </c>
      <c r="B1338" s="1" t="str">
        <f t="shared" si="120"/>
        <v>Marzo 28 de 2022</v>
      </c>
      <c r="C1338" s="1" t="s">
        <v>5265</v>
      </c>
      <c r="D1338" s="2">
        <v>252.13</v>
      </c>
      <c r="E1338" s="1" t="s">
        <v>5266</v>
      </c>
      <c r="F1338" s="3">
        <v>-2.4075866073156673</v>
      </c>
      <c r="G1338" s="1" t="s">
        <v>430</v>
      </c>
      <c r="H1338" s="10">
        <f t="shared" si="121"/>
        <v>5.0426000000000002</v>
      </c>
      <c r="I1338" s="8">
        <f>VLOOKUP(B1338,'TRM2'!C:D,2,0)</f>
        <v>3785.66</v>
      </c>
      <c r="J1338" s="10">
        <f t="shared" si="122"/>
        <v>19089.569115999999</v>
      </c>
      <c r="K1338">
        <f>VLOOKUP(A1338,'Cacao Nacional'!B:D,3,0)</f>
        <v>8536.5</v>
      </c>
      <c r="L1338" s="22" t="str">
        <f t="shared" si="123"/>
        <v>Marzo</v>
      </c>
      <c r="M1338" s="22" t="str">
        <f t="shared" si="124"/>
        <v>2022</v>
      </c>
      <c r="N1338" s="22" t="str">
        <f t="shared" si="125"/>
        <v>Marzo de 2022</v>
      </c>
    </row>
    <row r="1339" spans="1:14" x14ac:dyDescent="0.3">
      <c r="A1339" s="1" t="s">
        <v>2375</v>
      </c>
      <c r="B1339" s="1" t="str">
        <f t="shared" si="120"/>
        <v>Marzo 29 de 2022</v>
      </c>
      <c r="C1339" s="1" t="s">
        <v>5265</v>
      </c>
      <c r="D1339" s="2">
        <v>253.24</v>
      </c>
      <c r="E1339" s="1" t="s">
        <v>5266</v>
      </c>
      <c r="F1339" s="3">
        <v>0.44024907785666662</v>
      </c>
      <c r="G1339" s="1" t="s">
        <v>430</v>
      </c>
      <c r="H1339" s="10">
        <f t="shared" si="121"/>
        <v>5.0648</v>
      </c>
      <c r="I1339" s="8">
        <f>VLOOKUP(B1339,'TRM2'!C:D,2,0)</f>
        <v>3785.7</v>
      </c>
      <c r="J1339" s="10">
        <f t="shared" si="122"/>
        <v>19173.81336</v>
      </c>
      <c r="K1339" t="e">
        <f>VLOOKUP(A1339,'Cacao Nacional'!B:D,3,0)</f>
        <v>#N/A</v>
      </c>
      <c r="L1339" s="22" t="str">
        <f t="shared" si="123"/>
        <v>Marzo</v>
      </c>
      <c r="M1339" s="22" t="str">
        <f t="shared" si="124"/>
        <v>2022</v>
      </c>
      <c r="N1339" s="22" t="str">
        <f t="shared" si="125"/>
        <v>Marzo de 2022</v>
      </c>
    </row>
    <row r="1340" spans="1:14" x14ac:dyDescent="0.3">
      <c r="A1340" s="1" t="s">
        <v>2376</v>
      </c>
      <c r="B1340" s="1" t="str">
        <f t="shared" si="120"/>
        <v>Marzo 30 de 2022</v>
      </c>
      <c r="C1340" s="1" t="s">
        <v>5265</v>
      </c>
      <c r="D1340" s="2">
        <v>259.3</v>
      </c>
      <c r="E1340" s="1" t="s">
        <v>5266</v>
      </c>
      <c r="F1340" s="3">
        <v>2.3929868899068087</v>
      </c>
      <c r="G1340" s="1" t="s">
        <v>430</v>
      </c>
      <c r="H1340" s="10">
        <f t="shared" si="121"/>
        <v>5.1859999999999999</v>
      </c>
      <c r="I1340" s="8">
        <f>VLOOKUP(B1340,'TRM2'!C:D,2,0)</f>
        <v>3765.96</v>
      </c>
      <c r="J1340" s="10">
        <f t="shared" si="122"/>
        <v>19530.26856</v>
      </c>
      <c r="K1340" t="e">
        <f>VLOOKUP(A1340,'Cacao Nacional'!B:D,3,0)</f>
        <v>#N/A</v>
      </c>
      <c r="L1340" s="22" t="str">
        <f t="shared" si="123"/>
        <v>Marzo</v>
      </c>
      <c r="M1340" s="22" t="str">
        <f t="shared" si="124"/>
        <v>2022</v>
      </c>
      <c r="N1340" s="22" t="str">
        <f t="shared" si="125"/>
        <v>Marzo de 2022</v>
      </c>
    </row>
    <row r="1341" spans="1:14" x14ac:dyDescent="0.3">
      <c r="A1341" s="1" t="s">
        <v>2377</v>
      </c>
      <c r="B1341" s="1" t="str">
        <f t="shared" si="120"/>
        <v>Marzo 31 de 2022</v>
      </c>
      <c r="C1341" s="1" t="s">
        <v>5265</v>
      </c>
      <c r="D1341" s="2">
        <v>263.93</v>
      </c>
      <c r="E1341" s="1" t="s">
        <v>5266</v>
      </c>
      <c r="F1341" s="3">
        <v>1.7855765522560723</v>
      </c>
      <c r="G1341" s="1" t="s">
        <v>430</v>
      </c>
      <c r="H1341" s="10">
        <f t="shared" si="121"/>
        <v>5.2786</v>
      </c>
      <c r="I1341" s="8">
        <f>VLOOKUP(B1341,'TRM2'!C:D,2,0)</f>
        <v>3748.15</v>
      </c>
      <c r="J1341" s="10">
        <f t="shared" si="122"/>
        <v>19784.98459</v>
      </c>
      <c r="K1341" t="e">
        <f>VLOOKUP(A1341,'Cacao Nacional'!B:D,3,0)</f>
        <v>#N/A</v>
      </c>
      <c r="L1341" s="22" t="str">
        <f t="shared" si="123"/>
        <v>Marzo</v>
      </c>
      <c r="M1341" s="22" t="str">
        <f t="shared" si="124"/>
        <v>2022</v>
      </c>
      <c r="N1341" s="22" t="str">
        <f t="shared" si="125"/>
        <v>Marzo de 2022</v>
      </c>
    </row>
    <row r="1342" spans="1:14" x14ac:dyDescent="0.3">
      <c r="A1342" s="1" t="s">
        <v>2377</v>
      </c>
      <c r="B1342" s="1" t="str">
        <f t="shared" si="120"/>
        <v>Marzo 31 de 2022</v>
      </c>
      <c r="C1342" s="1" t="s">
        <v>5265</v>
      </c>
      <c r="D1342" s="2">
        <v>263.93</v>
      </c>
      <c r="E1342" s="1" t="s">
        <v>5266</v>
      </c>
      <c r="F1342" s="3">
        <v>0</v>
      </c>
      <c r="G1342" s="1" t="s">
        <v>430</v>
      </c>
      <c r="H1342" s="10">
        <f t="shared" si="121"/>
        <v>5.2786</v>
      </c>
      <c r="I1342" s="8">
        <f>VLOOKUP(B1342,'TRM2'!C:D,2,0)</f>
        <v>3748.15</v>
      </c>
      <c r="J1342" s="10">
        <f t="shared" si="122"/>
        <v>19784.98459</v>
      </c>
      <c r="K1342" t="e">
        <f>VLOOKUP(A1342,'Cacao Nacional'!B:D,3,0)</f>
        <v>#N/A</v>
      </c>
      <c r="L1342" s="22" t="str">
        <f t="shared" si="123"/>
        <v>Marzo</v>
      </c>
      <c r="M1342" s="22" t="str">
        <f t="shared" si="124"/>
        <v>2022</v>
      </c>
      <c r="N1342" s="22" t="str">
        <f t="shared" si="125"/>
        <v>Marzo de 2022</v>
      </c>
    </row>
    <row r="1343" spans="1:14" x14ac:dyDescent="0.3">
      <c r="A1343" s="1" t="s">
        <v>814</v>
      </c>
      <c r="B1343" s="1" t="str">
        <f t="shared" si="120"/>
        <v>Octubre 16 de 2014</v>
      </c>
      <c r="C1343" s="1" t="s">
        <v>5265</v>
      </c>
      <c r="D1343" s="2">
        <v>231</v>
      </c>
      <c r="E1343" s="1" t="s">
        <v>5266</v>
      </c>
      <c r="F1343" s="3">
        <v>0.87336244541484709</v>
      </c>
      <c r="G1343" s="1" t="s">
        <v>430</v>
      </c>
      <c r="H1343" s="10">
        <f t="shared" si="121"/>
        <v>4.62</v>
      </c>
      <c r="I1343" s="8">
        <f>VLOOKUP(B1343,'TRM2'!C:D,2,0)</f>
        <v>2057.6999999999998</v>
      </c>
      <c r="J1343" s="10">
        <f t="shared" si="122"/>
        <v>9506.5739999999987</v>
      </c>
      <c r="K1343" t="e">
        <f>VLOOKUP(A1343,'Cacao Nacional'!B:D,3,0)</f>
        <v>#N/A</v>
      </c>
      <c r="L1343" s="22" t="str">
        <f t="shared" si="123"/>
        <v>Octubre</v>
      </c>
      <c r="M1343" s="22" t="str">
        <f t="shared" si="124"/>
        <v>2014</v>
      </c>
      <c r="N1343" s="22" t="str">
        <f t="shared" si="125"/>
        <v>Octubre de 2014</v>
      </c>
    </row>
    <row r="1344" spans="1:14" x14ac:dyDescent="0.3">
      <c r="A1344" s="1" t="s">
        <v>815</v>
      </c>
      <c r="B1344" s="1" t="str">
        <f t="shared" si="120"/>
        <v>Octubre 17 de 2014</v>
      </c>
      <c r="C1344" s="1" t="s">
        <v>5265</v>
      </c>
      <c r="D1344" s="2">
        <v>224.75</v>
      </c>
      <c r="E1344" s="1" t="s">
        <v>5266</v>
      </c>
      <c r="F1344" s="3">
        <v>-2.7056277056277054</v>
      </c>
      <c r="G1344" s="1" t="s">
        <v>430</v>
      </c>
      <c r="H1344" s="10">
        <f t="shared" si="121"/>
        <v>4.4950000000000001</v>
      </c>
      <c r="I1344" s="8">
        <f>VLOOKUP(B1344,'TRM2'!C:D,2,0)</f>
        <v>2047.4</v>
      </c>
      <c r="J1344" s="10">
        <f t="shared" si="122"/>
        <v>9203.0630000000001</v>
      </c>
      <c r="K1344" t="e">
        <f>VLOOKUP(A1344,'Cacao Nacional'!B:D,3,0)</f>
        <v>#N/A</v>
      </c>
      <c r="L1344" s="22" t="str">
        <f t="shared" si="123"/>
        <v>Octubre</v>
      </c>
      <c r="M1344" s="22" t="str">
        <f t="shared" si="124"/>
        <v>2014</v>
      </c>
      <c r="N1344" s="22" t="str">
        <f t="shared" si="125"/>
        <v>Octubre de 2014</v>
      </c>
    </row>
    <row r="1345" spans="1:14" x14ac:dyDescent="0.3">
      <c r="A1345" s="1" t="s">
        <v>74</v>
      </c>
      <c r="B1345" s="1" t="str">
        <f t="shared" si="120"/>
        <v>Octubre 20 de 2014</v>
      </c>
      <c r="C1345" s="1" t="s">
        <v>5265</v>
      </c>
      <c r="D1345" s="2">
        <v>212.5</v>
      </c>
      <c r="E1345" s="1" t="s">
        <v>5266</v>
      </c>
      <c r="F1345" s="3">
        <v>-5.4505005561735267</v>
      </c>
      <c r="G1345" s="1" t="s">
        <v>430</v>
      </c>
      <c r="H1345" s="10">
        <f t="shared" si="121"/>
        <v>4.25</v>
      </c>
      <c r="I1345" s="8">
        <f>VLOOKUP(B1345,'TRM2'!C:D,2,0)</f>
        <v>2064.4299999999998</v>
      </c>
      <c r="J1345" s="10">
        <f t="shared" si="122"/>
        <v>8773.8274999999994</v>
      </c>
      <c r="K1345">
        <f>VLOOKUP(A1345,'Cacao Nacional'!B:D,3,0)</f>
        <v>5682.5</v>
      </c>
      <c r="L1345" s="22" t="str">
        <f t="shared" si="123"/>
        <v>Octubre</v>
      </c>
      <c r="M1345" s="22" t="str">
        <f t="shared" si="124"/>
        <v>2014</v>
      </c>
      <c r="N1345" s="22" t="str">
        <f t="shared" si="125"/>
        <v>Octubre de 2014</v>
      </c>
    </row>
    <row r="1346" spans="1:14" x14ac:dyDescent="0.3">
      <c r="A1346" s="1" t="s">
        <v>816</v>
      </c>
      <c r="B1346" s="1" t="str">
        <f t="shared" si="120"/>
        <v>Octubre 21 de 2014</v>
      </c>
      <c r="C1346" s="1" t="s">
        <v>5265</v>
      </c>
      <c r="D1346" s="2">
        <v>212.5</v>
      </c>
      <c r="E1346" s="1" t="s">
        <v>5266</v>
      </c>
      <c r="F1346" s="3">
        <v>0</v>
      </c>
      <c r="G1346" s="1" t="s">
        <v>430</v>
      </c>
      <c r="H1346" s="10">
        <f t="shared" si="121"/>
        <v>4.25</v>
      </c>
      <c r="I1346" s="8">
        <f>VLOOKUP(B1346,'TRM2'!C:D,2,0)</f>
        <v>2065.8200000000002</v>
      </c>
      <c r="J1346" s="10">
        <f t="shared" si="122"/>
        <v>8779.7350000000006</v>
      </c>
      <c r="K1346" t="e">
        <f>VLOOKUP(A1346,'Cacao Nacional'!B:D,3,0)</f>
        <v>#N/A</v>
      </c>
      <c r="L1346" s="22" t="str">
        <f t="shared" si="123"/>
        <v>Octubre</v>
      </c>
      <c r="M1346" s="22" t="str">
        <f t="shared" si="124"/>
        <v>2014</v>
      </c>
      <c r="N1346" s="22" t="str">
        <f t="shared" si="125"/>
        <v>Octubre de 2014</v>
      </c>
    </row>
    <row r="1347" spans="1:14" x14ac:dyDescent="0.3">
      <c r="A1347" s="1" t="s">
        <v>817</v>
      </c>
      <c r="B1347" s="1" t="str">
        <f t="shared" ref="B1347:B1410" si="126">MID(A1347,FIND(",",A1347,1)+2,LEN(A1347)-FIND(",",A1347,1))</f>
        <v>Octubre 22 de 2014</v>
      </c>
      <c r="C1347" s="1" t="s">
        <v>5265</v>
      </c>
      <c r="D1347" s="2">
        <v>204</v>
      </c>
      <c r="E1347" s="1" t="s">
        <v>5266</v>
      </c>
      <c r="F1347" s="3">
        <v>-4</v>
      </c>
      <c r="G1347" s="1" t="s">
        <v>430</v>
      </c>
      <c r="H1347" s="10">
        <f t="shared" ref="H1347:H1410" si="127">D1347*2/100</f>
        <v>4.08</v>
      </c>
      <c r="I1347" s="8">
        <f>VLOOKUP(B1347,'TRM2'!C:D,2,0)</f>
        <v>2048.44</v>
      </c>
      <c r="J1347" s="10">
        <f t="shared" ref="J1347:J1410" si="128">H1347*I1347</f>
        <v>8357.6352000000006</v>
      </c>
      <c r="K1347" t="e">
        <f>VLOOKUP(A1347,'Cacao Nacional'!B:D,3,0)</f>
        <v>#N/A</v>
      </c>
      <c r="L1347" s="22" t="str">
        <f t="shared" ref="L1347:L1410" si="129">MID(A1347,FIND(" ",A1347,1)+1,FIND(" ",A1347,FIND(" ",A1347,1)+1)-FIND(" ",A1347,1)-1)</f>
        <v>Octubre</v>
      </c>
      <c r="M1347" s="22" t="str">
        <f t="shared" ref="M1347:M1410" si="130">RIGHT(A1347,4)</f>
        <v>2014</v>
      </c>
      <c r="N1347" s="22" t="str">
        <f t="shared" ref="N1347:N1410" si="131">_xlfn.CONCAT(L1347," de ",M1347)</f>
        <v>Octubre de 2014</v>
      </c>
    </row>
    <row r="1348" spans="1:14" x14ac:dyDescent="0.3">
      <c r="A1348" s="1" t="s">
        <v>818</v>
      </c>
      <c r="B1348" s="1" t="str">
        <f t="shared" si="126"/>
        <v>Octubre 23 de 2014</v>
      </c>
      <c r="C1348" s="1" t="s">
        <v>5265</v>
      </c>
      <c r="D1348" s="2">
        <v>207.5</v>
      </c>
      <c r="E1348" s="1" t="s">
        <v>5266</v>
      </c>
      <c r="F1348" s="3">
        <v>1.715686274509804</v>
      </c>
      <c r="G1348" s="1" t="s">
        <v>430</v>
      </c>
      <c r="H1348" s="10">
        <f t="shared" si="127"/>
        <v>4.1500000000000004</v>
      </c>
      <c r="I1348" s="8">
        <f>VLOOKUP(B1348,'TRM2'!C:D,2,0)</f>
        <v>2049.9</v>
      </c>
      <c r="J1348" s="10">
        <f t="shared" si="128"/>
        <v>8507.0850000000009</v>
      </c>
      <c r="K1348" t="e">
        <f>VLOOKUP(A1348,'Cacao Nacional'!B:D,3,0)</f>
        <v>#N/A</v>
      </c>
      <c r="L1348" s="22" t="str">
        <f t="shared" si="129"/>
        <v>Octubre</v>
      </c>
      <c r="M1348" s="22" t="str">
        <f t="shared" si="130"/>
        <v>2014</v>
      </c>
      <c r="N1348" s="22" t="str">
        <f t="shared" si="131"/>
        <v>Octubre de 2014</v>
      </c>
    </row>
    <row r="1349" spans="1:14" x14ac:dyDescent="0.3">
      <c r="A1349" s="1" t="s">
        <v>819</v>
      </c>
      <c r="B1349" s="1" t="str">
        <f t="shared" si="126"/>
        <v>Octubre 24 de 2014</v>
      </c>
      <c r="C1349" s="1" t="s">
        <v>5265</v>
      </c>
      <c r="D1349" s="2">
        <v>205.5</v>
      </c>
      <c r="E1349" s="1" t="s">
        <v>5266</v>
      </c>
      <c r="F1349" s="3">
        <v>-0.96385542168674709</v>
      </c>
      <c r="G1349" s="1" t="s">
        <v>430</v>
      </c>
      <c r="H1349" s="10">
        <f t="shared" si="127"/>
        <v>4.1100000000000003</v>
      </c>
      <c r="I1349" s="8">
        <f>VLOOKUP(B1349,'TRM2'!C:D,2,0)</f>
        <v>2053.39</v>
      </c>
      <c r="J1349" s="10">
        <f t="shared" si="128"/>
        <v>8439.4328999999998</v>
      </c>
      <c r="K1349" t="e">
        <f>VLOOKUP(A1349,'Cacao Nacional'!B:D,3,0)</f>
        <v>#N/A</v>
      </c>
      <c r="L1349" s="22" t="str">
        <f t="shared" si="129"/>
        <v>Octubre</v>
      </c>
      <c r="M1349" s="22" t="str">
        <f t="shared" si="130"/>
        <v>2014</v>
      </c>
      <c r="N1349" s="22" t="str">
        <f t="shared" si="131"/>
        <v>Octubre de 2014</v>
      </c>
    </row>
    <row r="1350" spans="1:14" x14ac:dyDescent="0.3">
      <c r="A1350" s="1" t="s">
        <v>75</v>
      </c>
      <c r="B1350" s="1" t="str">
        <f t="shared" si="126"/>
        <v>Octubre 27 de 2014</v>
      </c>
      <c r="C1350" s="1" t="s">
        <v>5265</v>
      </c>
      <c r="D1350" s="2">
        <v>205</v>
      </c>
      <c r="E1350" s="1" t="s">
        <v>5266</v>
      </c>
      <c r="F1350" s="3">
        <v>-0.24330900243309003</v>
      </c>
      <c r="G1350" s="1" t="s">
        <v>430</v>
      </c>
      <c r="H1350" s="10">
        <f t="shared" si="127"/>
        <v>4.0999999999999996</v>
      </c>
      <c r="I1350" s="8">
        <f>VLOOKUP(B1350,'TRM2'!C:D,2,0)</f>
        <v>2065.38</v>
      </c>
      <c r="J1350" s="10">
        <f t="shared" si="128"/>
        <v>8468.0579999999991</v>
      </c>
      <c r="K1350">
        <f>VLOOKUP(A1350,'Cacao Nacional'!B:D,3,0)</f>
        <v>5737.5</v>
      </c>
      <c r="L1350" s="22" t="str">
        <f t="shared" si="129"/>
        <v>Octubre</v>
      </c>
      <c r="M1350" s="22" t="str">
        <f t="shared" si="130"/>
        <v>2014</v>
      </c>
      <c r="N1350" s="22" t="str">
        <f t="shared" si="131"/>
        <v>Octubre de 2014</v>
      </c>
    </row>
    <row r="1351" spans="1:14" x14ac:dyDescent="0.3">
      <c r="A1351" s="1" t="s">
        <v>820</v>
      </c>
      <c r="B1351" s="1" t="str">
        <f t="shared" si="126"/>
        <v>Octubre 28 de 2014</v>
      </c>
      <c r="C1351" s="1" t="s">
        <v>5265</v>
      </c>
      <c r="D1351" s="2">
        <v>207.25</v>
      </c>
      <c r="E1351" s="1" t="s">
        <v>5266</v>
      </c>
      <c r="F1351" s="3">
        <v>1.097560975609756</v>
      </c>
      <c r="G1351" s="1" t="s">
        <v>430</v>
      </c>
      <c r="H1351" s="10">
        <f t="shared" si="127"/>
        <v>4.1449999999999996</v>
      </c>
      <c r="I1351" s="8">
        <f>VLOOKUP(B1351,'TRM2'!C:D,2,0)</f>
        <v>2069.7199999999998</v>
      </c>
      <c r="J1351" s="10">
        <f t="shared" si="128"/>
        <v>8578.9893999999986</v>
      </c>
      <c r="K1351" t="e">
        <f>VLOOKUP(A1351,'Cacao Nacional'!B:D,3,0)</f>
        <v>#N/A</v>
      </c>
      <c r="L1351" s="22" t="str">
        <f t="shared" si="129"/>
        <v>Octubre</v>
      </c>
      <c r="M1351" s="22" t="str">
        <f t="shared" si="130"/>
        <v>2014</v>
      </c>
      <c r="N1351" s="22" t="str">
        <f t="shared" si="131"/>
        <v>Octubre de 2014</v>
      </c>
    </row>
    <row r="1352" spans="1:14" x14ac:dyDescent="0.3">
      <c r="A1352" s="1" t="s">
        <v>821</v>
      </c>
      <c r="B1352" s="1" t="str">
        <f t="shared" si="126"/>
        <v>Octubre 29 de 2014</v>
      </c>
      <c r="C1352" s="1" t="s">
        <v>5265</v>
      </c>
      <c r="D1352" s="2">
        <v>208</v>
      </c>
      <c r="E1352" s="1" t="s">
        <v>5266</v>
      </c>
      <c r="F1352" s="3">
        <v>0.36188178528347409</v>
      </c>
      <c r="G1352" s="1" t="s">
        <v>430</v>
      </c>
      <c r="H1352" s="10">
        <f t="shared" si="127"/>
        <v>4.16</v>
      </c>
      <c r="I1352" s="8">
        <f>VLOOKUP(B1352,'TRM2'!C:D,2,0)</f>
        <v>2055.4299999999998</v>
      </c>
      <c r="J1352" s="10">
        <f t="shared" si="128"/>
        <v>8550.5887999999995</v>
      </c>
      <c r="K1352" t="e">
        <f>VLOOKUP(A1352,'Cacao Nacional'!B:D,3,0)</f>
        <v>#N/A</v>
      </c>
      <c r="L1352" s="22" t="str">
        <f t="shared" si="129"/>
        <v>Octubre</v>
      </c>
      <c r="M1352" s="22" t="str">
        <f t="shared" si="130"/>
        <v>2014</v>
      </c>
      <c r="N1352" s="22" t="str">
        <f t="shared" si="131"/>
        <v>Octubre de 2014</v>
      </c>
    </row>
    <row r="1353" spans="1:14" x14ac:dyDescent="0.3">
      <c r="A1353" s="1" t="s">
        <v>822</v>
      </c>
      <c r="B1353" s="1" t="str">
        <f t="shared" si="126"/>
        <v>Octubre 30 de 2014</v>
      </c>
      <c r="C1353" s="1" t="s">
        <v>5265</v>
      </c>
      <c r="D1353" s="2">
        <v>206</v>
      </c>
      <c r="E1353" s="1" t="s">
        <v>5266</v>
      </c>
      <c r="F1353" s="3">
        <v>-0.96153846153846156</v>
      </c>
      <c r="G1353" s="1" t="s">
        <v>430</v>
      </c>
      <c r="H1353" s="10">
        <f t="shared" si="127"/>
        <v>4.12</v>
      </c>
      <c r="I1353" s="8">
        <f>VLOOKUP(B1353,'TRM2'!C:D,2,0)</f>
        <v>2044.55</v>
      </c>
      <c r="J1353" s="10">
        <f t="shared" si="128"/>
        <v>8423.5460000000003</v>
      </c>
      <c r="K1353" t="e">
        <f>VLOOKUP(A1353,'Cacao Nacional'!B:D,3,0)</f>
        <v>#N/A</v>
      </c>
      <c r="L1353" s="22" t="str">
        <f t="shared" si="129"/>
        <v>Octubre</v>
      </c>
      <c r="M1353" s="22" t="str">
        <f t="shared" si="130"/>
        <v>2014</v>
      </c>
      <c r="N1353" s="22" t="str">
        <f t="shared" si="131"/>
        <v>Octubre de 2014</v>
      </c>
    </row>
    <row r="1354" spans="1:14" x14ac:dyDescent="0.3">
      <c r="A1354" s="1" t="s">
        <v>823</v>
      </c>
      <c r="B1354" s="1" t="str">
        <f t="shared" si="126"/>
        <v>Octubre 31 de 2014</v>
      </c>
      <c r="C1354" s="1" t="s">
        <v>5265</v>
      </c>
      <c r="D1354" s="2">
        <v>203.25</v>
      </c>
      <c r="E1354" s="1" t="s">
        <v>5266</v>
      </c>
      <c r="F1354" s="3">
        <v>-1.3349514563106795</v>
      </c>
      <c r="G1354" s="1" t="s">
        <v>430</v>
      </c>
      <c r="H1354" s="10">
        <f t="shared" si="127"/>
        <v>4.0650000000000004</v>
      </c>
      <c r="I1354" s="8">
        <f>VLOOKUP(B1354,'TRM2'!C:D,2,0)</f>
        <v>2050.52</v>
      </c>
      <c r="J1354" s="10">
        <f t="shared" si="128"/>
        <v>8335.363800000001</v>
      </c>
      <c r="K1354" t="e">
        <f>VLOOKUP(A1354,'Cacao Nacional'!B:D,3,0)</f>
        <v>#N/A</v>
      </c>
      <c r="L1354" s="22" t="str">
        <f t="shared" si="129"/>
        <v>Octubre</v>
      </c>
      <c r="M1354" s="22" t="str">
        <f t="shared" si="130"/>
        <v>2014</v>
      </c>
      <c r="N1354" s="22" t="str">
        <f t="shared" si="131"/>
        <v>Octubre de 2014</v>
      </c>
    </row>
    <row r="1355" spans="1:14" x14ac:dyDescent="0.3">
      <c r="A1355" s="1" t="s">
        <v>824</v>
      </c>
      <c r="B1355" s="1" t="str">
        <f t="shared" si="126"/>
        <v>Noviembre 4 de 2014</v>
      </c>
      <c r="C1355" s="1" t="s">
        <v>5265</v>
      </c>
      <c r="D1355" s="2">
        <v>204.5</v>
      </c>
      <c r="E1355" s="1" t="s">
        <v>5266</v>
      </c>
      <c r="F1355" s="3">
        <v>0.61500615006150061</v>
      </c>
      <c r="G1355" s="1" t="s">
        <v>430</v>
      </c>
      <c r="H1355" s="10">
        <f t="shared" si="127"/>
        <v>4.09</v>
      </c>
      <c r="I1355" s="8">
        <f>VLOOKUP(B1355,'TRM2'!C:D,2,0)</f>
        <v>2061.2199999999998</v>
      </c>
      <c r="J1355" s="10">
        <f t="shared" si="128"/>
        <v>8430.389799999999</v>
      </c>
      <c r="K1355" t="e">
        <f>VLOOKUP(A1355,'Cacao Nacional'!B:D,3,0)</f>
        <v>#N/A</v>
      </c>
      <c r="L1355" s="22" t="str">
        <f t="shared" si="129"/>
        <v>Noviembre</v>
      </c>
      <c r="M1355" s="22" t="str">
        <f t="shared" si="130"/>
        <v>2014</v>
      </c>
      <c r="N1355" s="22" t="str">
        <f t="shared" si="131"/>
        <v>Noviembre de 2014</v>
      </c>
    </row>
    <row r="1356" spans="1:14" x14ac:dyDescent="0.3">
      <c r="A1356" s="1" t="s">
        <v>825</v>
      </c>
      <c r="B1356" s="1" t="str">
        <f t="shared" si="126"/>
        <v>Noviembre 5 de 2014</v>
      </c>
      <c r="C1356" s="1" t="s">
        <v>5265</v>
      </c>
      <c r="D1356" s="2">
        <v>203.5</v>
      </c>
      <c r="E1356" s="1" t="s">
        <v>5266</v>
      </c>
      <c r="F1356" s="3">
        <v>-0.48899755501222492</v>
      </c>
      <c r="G1356" s="1" t="s">
        <v>430</v>
      </c>
      <c r="H1356" s="10">
        <f t="shared" si="127"/>
        <v>4.07</v>
      </c>
      <c r="I1356" s="8">
        <f>VLOOKUP(B1356,'TRM2'!C:D,2,0)</f>
        <v>2076.9899999999998</v>
      </c>
      <c r="J1356" s="10">
        <f t="shared" si="128"/>
        <v>8453.3492999999999</v>
      </c>
      <c r="K1356" t="e">
        <f>VLOOKUP(A1356,'Cacao Nacional'!B:D,3,0)</f>
        <v>#N/A</v>
      </c>
      <c r="L1356" s="22" t="str">
        <f t="shared" si="129"/>
        <v>Noviembre</v>
      </c>
      <c r="M1356" s="22" t="str">
        <f t="shared" si="130"/>
        <v>2014</v>
      </c>
      <c r="N1356" s="22" t="str">
        <f t="shared" si="131"/>
        <v>Noviembre de 2014</v>
      </c>
    </row>
    <row r="1357" spans="1:14" x14ac:dyDescent="0.3">
      <c r="A1357" s="1" t="s">
        <v>826</v>
      </c>
      <c r="B1357" s="1" t="str">
        <f t="shared" si="126"/>
        <v>Noviembre 6 de 2014</v>
      </c>
      <c r="C1357" s="1" t="s">
        <v>5265</v>
      </c>
      <c r="D1357" s="2">
        <v>200</v>
      </c>
      <c r="E1357" s="1" t="s">
        <v>5266</v>
      </c>
      <c r="F1357" s="3">
        <v>-1.7199017199017199</v>
      </c>
      <c r="G1357" s="1" t="s">
        <v>430</v>
      </c>
      <c r="H1357" s="10">
        <f t="shared" si="127"/>
        <v>4</v>
      </c>
      <c r="I1357" s="8">
        <f>VLOOKUP(B1357,'TRM2'!C:D,2,0)</f>
        <v>2081.2399999999998</v>
      </c>
      <c r="J1357" s="10">
        <f t="shared" si="128"/>
        <v>8324.9599999999991</v>
      </c>
      <c r="K1357" t="e">
        <f>VLOOKUP(A1357,'Cacao Nacional'!B:D,3,0)</f>
        <v>#N/A</v>
      </c>
      <c r="L1357" s="22" t="str">
        <f t="shared" si="129"/>
        <v>Noviembre</v>
      </c>
      <c r="M1357" s="22" t="str">
        <f t="shared" si="130"/>
        <v>2014</v>
      </c>
      <c r="N1357" s="22" t="str">
        <f t="shared" si="131"/>
        <v>Noviembre de 2014</v>
      </c>
    </row>
    <row r="1358" spans="1:14" x14ac:dyDescent="0.3">
      <c r="A1358" s="1" t="s">
        <v>827</v>
      </c>
      <c r="B1358" s="1" t="str">
        <f t="shared" si="126"/>
        <v>Noviembre 7 de 2014</v>
      </c>
      <c r="C1358" s="1" t="s">
        <v>5265</v>
      </c>
      <c r="D1358" s="2">
        <v>198.75</v>
      </c>
      <c r="E1358" s="1" t="s">
        <v>5266</v>
      </c>
      <c r="F1358" s="3">
        <v>-0.625</v>
      </c>
      <c r="G1358" s="1" t="s">
        <v>430</v>
      </c>
      <c r="H1358" s="10">
        <f t="shared" si="127"/>
        <v>3.9750000000000001</v>
      </c>
      <c r="I1358" s="8">
        <f>VLOOKUP(B1358,'TRM2'!C:D,2,0)</f>
        <v>2086.86</v>
      </c>
      <c r="J1358" s="10">
        <f t="shared" si="128"/>
        <v>8295.2685000000001</v>
      </c>
      <c r="K1358" t="e">
        <f>VLOOKUP(A1358,'Cacao Nacional'!B:D,3,0)</f>
        <v>#N/A</v>
      </c>
      <c r="L1358" s="22" t="str">
        <f t="shared" si="129"/>
        <v>Noviembre</v>
      </c>
      <c r="M1358" s="22" t="str">
        <f t="shared" si="130"/>
        <v>2014</v>
      </c>
      <c r="N1358" s="22" t="str">
        <f t="shared" si="131"/>
        <v>Noviembre de 2014</v>
      </c>
    </row>
    <row r="1359" spans="1:14" x14ac:dyDescent="0.3">
      <c r="A1359" s="1" t="s">
        <v>77</v>
      </c>
      <c r="B1359" s="1" t="str">
        <f t="shared" si="126"/>
        <v>Noviembre 10 de 2014</v>
      </c>
      <c r="C1359" s="1" t="s">
        <v>5265</v>
      </c>
      <c r="D1359" s="2">
        <v>198.75</v>
      </c>
      <c r="E1359" s="1" t="s">
        <v>5266</v>
      </c>
      <c r="F1359" s="3">
        <v>0</v>
      </c>
      <c r="G1359" s="1" t="s">
        <v>430</v>
      </c>
      <c r="H1359" s="10">
        <f t="shared" si="127"/>
        <v>3.9750000000000001</v>
      </c>
      <c r="I1359" s="8">
        <f>VLOOKUP(B1359,'TRM2'!C:D,2,0)</f>
        <v>2103.25</v>
      </c>
      <c r="J1359" s="10">
        <f t="shared" si="128"/>
        <v>8360.4187500000007</v>
      </c>
      <c r="K1359">
        <f>VLOOKUP(A1359,'Cacao Nacional'!B:D,3,0)</f>
        <v>5387.5</v>
      </c>
      <c r="L1359" s="22" t="str">
        <f t="shared" si="129"/>
        <v>Noviembre</v>
      </c>
      <c r="M1359" s="22" t="str">
        <f t="shared" si="130"/>
        <v>2014</v>
      </c>
      <c r="N1359" s="22" t="str">
        <f t="shared" si="131"/>
        <v>Noviembre de 2014</v>
      </c>
    </row>
    <row r="1360" spans="1:14" x14ac:dyDescent="0.3">
      <c r="A1360" s="1" t="s">
        <v>828</v>
      </c>
      <c r="B1360" s="1" t="str">
        <f t="shared" si="126"/>
        <v>Noviembre 11 de 2014</v>
      </c>
      <c r="C1360" s="1" t="s">
        <v>5265</v>
      </c>
      <c r="D1360" s="2">
        <v>200.75</v>
      </c>
      <c r="E1360" s="1" t="s">
        <v>5266</v>
      </c>
      <c r="F1360" s="3">
        <v>1.0062893081761006</v>
      </c>
      <c r="G1360" s="1" t="s">
        <v>430</v>
      </c>
      <c r="H1360" s="10">
        <f t="shared" si="127"/>
        <v>4.0149999999999997</v>
      </c>
      <c r="I1360" s="8">
        <f>VLOOKUP(B1360,'TRM2'!C:D,2,0)</f>
        <v>2103.12</v>
      </c>
      <c r="J1360" s="10">
        <f t="shared" si="128"/>
        <v>8444.0267999999996</v>
      </c>
      <c r="K1360" t="e">
        <f>VLOOKUP(A1360,'Cacao Nacional'!B:D,3,0)</f>
        <v>#N/A</v>
      </c>
      <c r="L1360" s="22" t="str">
        <f t="shared" si="129"/>
        <v>Noviembre</v>
      </c>
      <c r="M1360" s="22" t="str">
        <f t="shared" si="130"/>
        <v>2014</v>
      </c>
      <c r="N1360" s="22" t="str">
        <f t="shared" si="131"/>
        <v>Noviembre de 2014</v>
      </c>
    </row>
    <row r="1361" spans="1:14" x14ac:dyDescent="0.3">
      <c r="A1361" s="1" t="s">
        <v>829</v>
      </c>
      <c r="B1361" s="1" t="str">
        <f t="shared" si="126"/>
        <v>Noviembre 12 de 2014</v>
      </c>
      <c r="C1361" s="1" t="s">
        <v>5265</v>
      </c>
      <c r="D1361" s="2">
        <v>200.75</v>
      </c>
      <c r="E1361" s="1" t="s">
        <v>5266</v>
      </c>
      <c r="F1361" s="3">
        <v>0</v>
      </c>
      <c r="G1361" s="1" t="s">
        <v>430</v>
      </c>
      <c r="H1361" s="10">
        <f t="shared" si="127"/>
        <v>4.0149999999999997</v>
      </c>
      <c r="I1361" s="8">
        <f>VLOOKUP(B1361,'TRM2'!C:D,2,0)</f>
        <v>2103.12</v>
      </c>
      <c r="J1361" s="10">
        <f t="shared" si="128"/>
        <v>8444.0267999999996</v>
      </c>
      <c r="K1361" t="e">
        <f>VLOOKUP(A1361,'Cacao Nacional'!B:D,3,0)</f>
        <v>#N/A</v>
      </c>
      <c r="L1361" s="22" t="str">
        <f t="shared" si="129"/>
        <v>Noviembre</v>
      </c>
      <c r="M1361" s="22" t="str">
        <f t="shared" si="130"/>
        <v>2014</v>
      </c>
      <c r="N1361" s="22" t="str">
        <f t="shared" si="131"/>
        <v>Noviembre de 2014</v>
      </c>
    </row>
    <row r="1362" spans="1:14" x14ac:dyDescent="0.3">
      <c r="A1362" s="1" t="s">
        <v>830</v>
      </c>
      <c r="B1362" s="1" t="str">
        <f t="shared" si="126"/>
        <v>Noviembre 13 de 2014</v>
      </c>
      <c r="C1362" s="1" t="s">
        <v>5265</v>
      </c>
      <c r="D1362" s="2">
        <v>205.25</v>
      </c>
      <c r="E1362" s="1" t="s">
        <v>5266</v>
      </c>
      <c r="F1362" s="3">
        <v>2.2415940224159403</v>
      </c>
      <c r="G1362" s="1" t="s">
        <v>430</v>
      </c>
      <c r="H1362" s="10">
        <f t="shared" si="127"/>
        <v>4.1050000000000004</v>
      </c>
      <c r="I1362" s="8">
        <f>VLOOKUP(B1362,'TRM2'!C:D,2,0)</f>
        <v>2115.59</v>
      </c>
      <c r="J1362" s="10">
        <f t="shared" si="128"/>
        <v>8684.4969500000007</v>
      </c>
      <c r="K1362" t="e">
        <f>VLOOKUP(A1362,'Cacao Nacional'!B:D,3,0)</f>
        <v>#N/A</v>
      </c>
      <c r="L1362" s="22" t="str">
        <f t="shared" si="129"/>
        <v>Noviembre</v>
      </c>
      <c r="M1362" s="22" t="str">
        <f t="shared" si="130"/>
        <v>2014</v>
      </c>
      <c r="N1362" s="22" t="str">
        <f t="shared" si="131"/>
        <v>Noviembre de 2014</v>
      </c>
    </row>
    <row r="1363" spans="1:14" x14ac:dyDescent="0.3">
      <c r="A1363" s="1" t="s">
        <v>831</v>
      </c>
      <c r="B1363" s="1" t="str">
        <f t="shared" si="126"/>
        <v>Noviembre 14 de 2014</v>
      </c>
      <c r="C1363" s="1" t="s">
        <v>5265</v>
      </c>
      <c r="D1363" s="2">
        <v>208.25</v>
      </c>
      <c r="E1363" s="1" t="s">
        <v>5266</v>
      </c>
      <c r="F1363" s="3">
        <v>1.4616321559074299</v>
      </c>
      <c r="G1363" s="1" t="s">
        <v>430</v>
      </c>
      <c r="H1363" s="10">
        <f t="shared" si="127"/>
        <v>4.165</v>
      </c>
      <c r="I1363" s="8">
        <f>VLOOKUP(B1363,'TRM2'!C:D,2,0)</f>
        <v>2133.0300000000002</v>
      </c>
      <c r="J1363" s="10">
        <f t="shared" si="128"/>
        <v>8884.069950000001</v>
      </c>
      <c r="K1363" t="e">
        <f>VLOOKUP(A1363,'Cacao Nacional'!B:D,3,0)</f>
        <v>#N/A</v>
      </c>
      <c r="L1363" s="22" t="str">
        <f t="shared" si="129"/>
        <v>Noviembre</v>
      </c>
      <c r="M1363" s="22" t="str">
        <f t="shared" si="130"/>
        <v>2014</v>
      </c>
      <c r="N1363" s="22" t="str">
        <f t="shared" si="131"/>
        <v>Noviembre de 2014</v>
      </c>
    </row>
    <row r="1364" spans="1:14" x14ac:dyDescent="0.3">
      <c r="A1364" s="1" t="s">
        <v>832</v>
      </c>
      <c r="B1364" s="1" t="str">
        <f t="shared" si="126"/>
        <v>Noviembre 18 de 2014</v>
      </c>
      <c r="C1364" s="1" t="s">
        <v>5265</v>
      </c>
      <c r="D1364" s="2">
        <v>205</v>
      </c>
      <c r="E1364" s="1" t="s">
        <v>5266</v>
      </c>
      <c r="F1364" s="3">
        <v>-1.5606242496998799</v>
      </c>
      <c r="G1364" s="1" t="s">
        <v>430</v>
      </c>
      <c r="H1364" s="10">
        <f t="shared" si="127"/>
        <v>4.0999999999999996</v>
      </c>
      <c r="I1364" s="8">
        <f>VLOOKUP(B1364,'TRM2'!C:D,2,0)</f>
        <v>2160.4699999999998</v>
      </c>
      <c r="J1364" s="10">
        <f t="shared" si="128"/>
        <v>8857.9269999999979</v>
      </c>
      <c r="K1364" t="e">
        <f>VLOOKUP(A1364,'Cacao Nacional'!B:D,3,0)</f>
        <v>#N/A</v>
      </c>
      <c r="L1364" s="22" t="str">
        <f t="shared" si="129"/>
        <v>Noviembre</v>
      </c>
      <c r="M1364" s="22" t="str">
        <f t="shared" si="130"/>
        <v>2014</v>
      </c>
      <c r="N1364" s="22" t="str">
        <f t="shared" si="131"/>
        <v>Noviembre de 2014</v>
      </c>
    </row>
    <row r="1365" spans="1:14" x14ac:dyDescent="0.3">
      <c r="A1365" s="1" t="s">
        <v>833</v>
      </c>
      <c r="B1365" s="1" t="str">
        <f t="shared" si="126"/>
        <v>Noviembre 19 de 2014</v>
      </c>
      <c r="C1365" s="1" t="s">
        <v>5265</v>
      </c>
      <c r="D1365" s="2">
        <v>211</v>
      </c>
      <c r="E1365" s="1" t="s">
        <v>5266</v>
      </c>
      <c r="F1365" s="3">
        <v>2.9268292682926833</v>
      </c>
      <c r="G1365" s="1" t="s">
        <v>430</v>
      </c>
      <c r="H1365" s="10">
        <f t="shared" si="127"/>
        <v>4.22</v>
      </c>
      <c r="I1365" s="8">
        <f>VLOOKUP(B1365,'TRM2'!C:D,2,0)</f>
        <v>2158.58</v>
      </c>
      <c r="J1365" s="10">
        <f t="shared" si="128"/>
        <v>9109.2075999999997</v>
      </c>
      <c r="K1365" t="e">
        <f>VLOOKUP(A1365,'Cacao Nacional'!B:D,3,0)</f>
        <v>#N/A</v>
      </c>
      <c r="L1365" s="22" t="str">
        <f t="shared" si="129"/>
        <v>Noviembre</v>
      </c>
      <c r="M1365" s="22" t="str">
        <f t="shared" si="130"/>
        <v>2014</v>
      </c>
      <c r="N1365" s="22" t="str">
        <f t="shared" si="131"/>
        <v>Noviembre de 2014</v>
      </c>
    </row>
    <row r="1366" spans="1:14" x14ac:dyDescent="0.3">
      <c r="A1366" s="1" t="s">
        <v>834</v>
      </c>
      <c r="B1366" s="1" t="str">
        <f t="shared" si="126"/>
        <v>Noviembre 20 de 2014</v>
      </c>
      <c r="C1366" s="1" t="s">
        <v>5265</v>
      </c>
      <c r="D1366" s="2">
        <v>200.75</v>
      </c>
      <c r="E1366" s="1" t="s">
        <v>5266</v>
      </c>
      <c r="F1366" s="3">
        <v>-4.8578199052132707</v>
      </c>
      <c r="G1366" s="1" t="s">
        <v>430</v>
      </c>
      <c r="H1366" s="10">
        <f t="shared" si="127"/>
        <v>4.0149999999999997</v>
      </c>
      <c r="I1366" s="8">
        <f>VLOOKUP(B1366,'TRM2'!C:D,2,0)</f>
        <v>2156.73</v>
      </c>
      <c r="J1366" s="10">
        <f t="shared" si="128"/>
        <v>8659.2709500000001</v>
      </c>
      <c r="K1366" t="e">
        <f>VLOOKUP(A1366,'Cacao Nacional'!B:D,3,0)</f>
        <v>#N/A</v>
      </c>
      <c r="L1366" s="22" t="str">
        <f t="shared" si="129"/>
        <v>Noviembre</v>
      </c>
      <c r="M1366" s="22" t="str">
        <f t="shared" si="130"/>
        <v>2014</v>
      </c>
      <c r="N1366" s="22" t="str">
        <f t="shared" si="131"/>
        <v>Noviembre de 2014</v>
      </c>
    </row>
    <row r="1367" spans="1:14" x14ac:dyDescent="0.3">
      <c r="A1367" s="1" t="s">
        <v>835</v>
      </c>
      <c r="B1367" s="1" t="str">
        <f t="shared" si="126"/>
        <v>Noviembre 21 de 2014</v>
      </c>
      <c r="C1367" s="1" t="s">
        <v>5265</v>
      </c>
      <c r="D1367" s="2">
        <v>203.75</v>
      </c>
      <c r="E1367" s="1" t="s">
        <v>5266</v>
      </c>
      <c r="F1367" s="3">
        <v>1.4943960149439601</v>
      </c>
      <c r="G1367" s="1" t="s">
        <v>430</v>
      </c>
      <c r="H1367" s="10">
        <f t="shared" si="127"/>
        <v>4.0750000000000002</v>
      </c>
      <c r="I1367" s="8">
        <f>VLOOKUP(B1367,'TRM2'!C:D,2,0)</f>
        <v>2156.9299999999998</v>
      </c>
      <c r="J1367" s="10">
        <f t="shared" si="128"/>
        <v>8789.4897499999988</v>
      </c>
      <c r="K1367" t="e">
        <f>VLOOKUP(A1367,'Cacao Nacional'!B:D,3,0)</f>
        <v>#N/A</v>
      </c>
      <c r="L1367" s="22" t="str">
        <f t="shared" si="129"/>
        <v>Noviembre</v>
      </c>
      <c r="M1367" s="22" t="str">
        <f t="shared" si="130"/>
        <v>2014</v>
      </c>
      <c r="N1367" s="22" t="str">
        <f t="shared" si="131"/>
        <v>Noviembre de 2014</v>
      </c>
    </row>
    <row r="1368" spans="1:14" x14ac:dyDescent="0.3">
      <c r="A1368" s="1" t="s">
        <v>836</v>
      </c>
      <c r="B1368" s="1" t="str">
        <f t="shared" si="126"/>
        <v>Noviembre 24 de 2014</v>
      </c>
      <c r="C1368" s="1" t="s">
        <v>5265</v>
      </c>
      <c r="D1368" s="2">
        <v>203.5</v>
      </c>
      <c r="E1368" s="1" t="s">
        <v>5266</v>
      </c>
      <c r="F1368" s="3">
        <v>-0.1226993865030675</v>
      </c>
      <c r="G1368" s="1" t="s">
        <v>430</v>
      </c>
      <c r="H1368" s="10">
        <f t="shared" si="127"/>
        <v>4.07</v>
      </c>
      <c r="I1368" s="8">
        <f>VLOOKUP(B1368,'TRM2'!C:D,2,0)</f>
        <v>2142.02</v>
      </c>
      <c r="J1368" s="10">
        <f t="shared" si="128"/>
        <v>8718.0213999999996</v>
      </c>
      <c r="K1368">
        <f>VLOOKUP(A1368,'Cacao Nacional'!B:D,3,0)</f>
        <v>5502.5</v>
      </c>
      <c r="L1368" s="22" t="str">
        <f t="shared" si="129"/>
        <v>Noviembre</v>
      </c>
      <c r="M1368" s="22" t="str">
        <f t="shared" si="130"/>
        <v>2014</v>
      </c>
      <c r="N1368" s="22" t="str">
        <f t="shared" si="131"/>
        <v>Noviembre de 2014</v>
      </c>
    </row>
    <row r="1369" spans="1:14" x14ac:dyDescent="0.3">
      <c r="A1369" s="1" t="s">
        <v>837</v>
      </c>
      <c r="B1369" s="1" t="str">
        <f t="shared" si="126"/>
        <v>Noviembre 25 de 2014</v>
      </c>
      <c r="C1369" s="1" t="s">
        <v>5265</v>
      </c>
      <c r="D1369" s="2">
        <v>207</v>
      </c>
      <c r="E1369" s="1" t="s">
        <v>5266</v>
      </c>
      <c r="F1369" s="3">
        <v>1.7199017199017199</v>
      </c>
      <c r="G1369" s="1" t="s">
        <v>430</v>
      </c>
      <c r="H1369" s="10">
        <f t="shared" si="127"/>
        <v>4.1399999999999997</v>
      </c>
      <c r="I1369" s="8">
        <f>VLOOKUP(B1369,'TRM2'!C:D,2,0)</f>
        <v>2158.12</v>
      </c>
      <c r="J1369" s="10">
        <f t="shared" si="128"/>
        <v>8934.616799999998</v>
      </c>
      <c r="K1369" t="e">
        <f>VLOOKUP(A1369,'Cacao Nacional'!B:D,3,0)</f>
        <v>#N/A</v>
      </c>
      <c r="L1369" s="22" t="str">
        <f t="shared" si="129"/>
        <v>Noviembre</v>
      </c>
      <c r="M1369" s="22" t="str">
        <f t="shared" si="130"/>
        <v>2014</v>
      </c>
      <c r="N1369" s="22" t="str">
        <f t="shared" si="131"/>
        <v>Noviembre de 2014</v>
      </c>
    </row>
    <row r="1370" spans="1:14" x14ac:dyDescent="0.3">
      <c r="A1370" s="1" t="s">
        <v>838</v>
      </c>
      <c r="B1370" s="1" t="str">
        <f t="shared" si="126"/>
        <v>Noviembre 26 de 2014</v>
      </c>
      <c r="C1370" s="1" t="s">
        <v>5265</v>
      </c>
      <c r="D1370" s="2">
        <v>207.25</v>
      </c>
      <c r="E1370" s="1" t="s">
        <v>5266</v>
      </c>
      <c r="F1370" s="3">
        <v>0.12077294685990338</v>
      </c>
      <c r="G1370" s="1" t="s">
        <v>430</v>
      </c>
      <c r="H1370" s="10">
        <f t="shared" si="127"/>
        <v>4.1449999999999996</v>
      </c>
      <c r="I1370" s="8">
        <f>VLOOKUP(B1370,'TRM2'!C:D,2,0)</f>
        <v>2162.15</v>
      </c>
      <c r="J1370" s="10">
        <f t="shared" si="128"/>
        <v>8962.11175</v>
      </c>
      <c r="K1370" t="e">
        <f>VLOOKUP(A1370,'Cacao Nacional'!B:D,3,0)</f>
        <v>#N/A</v>
      </c>
      <c r="L1370" s="22" t="str">
        <f t="shared" si="129"/>
        <v>Noviembre</v>
      </c>
      <c r="M1370" s="22" t="str">
        <f t="shared" si="130"/>
        <v>2014</v>
      </c>
      <c r="N1370" s="22" t="str">
        <f t="shared" si="131"/>
        <v>Noviembre de 2014</v>
      </c>
    </row>
    <row r="1371" spans="1:14" x14ac:dyDescent="0.3">
      <c r="A1371" s="1" t="s">
        <v>839</v>
      </c>
      <c r="B1371" s="1" t="str">
        <f t="shared" si="126"/>
        <v>Noviembre 27 de 2014</v>
      </c>
      <c r="C1371" s="1" t="s">
        <v>5265</v>
      </c>
      <c r="D1371" s="2">
        <v>207.25</v>
      </c>
      <c r="E1371" s="1" t="s">
        <v>5266</v>
      </c>
      <c r="F1371" s="3">
        <v>0</v>
      </c>
      <c r="G1371" s="1" t="s">
        <v>430</v>
      </c>
      <c r="H1371" s="10">
        <f t="shared" si="127"/>
        <v>4.1449999999999996</v>
      </c>
      <c r="I1371" s="8">
        <f>VLOOKUP(B1371,'TRM2'!C:D,2,0)</f>
        <v>2165.15</v>
      </c>
      <c r="J1371" s="10">
        <f t="shared" si="128"/>
        <v>8974.5467499999995</v>
      </c>
      <c r="K1371" t="e">
        <f>VLOOKUP(A1371,'Cacao Nacional'!B:D,3,0)</f>
        <v>#N/A</v>
      </c>
      <c r="L1371" s="22" t="str">
        <f t="shared" si="129"/>
        <v>Noviembre</v>
      </c>
      <c r="M1371" s="22" t="str">
        <f t="shared" si="130"/>
        <v>2014</v>
      </c>
      <c r="N1371" s="22" t="str">
        <f t="shared" si="131"/>
        <v>Noviembre de 2014</v>
      </c>
    </row>
    <row r="1372" spans="1:14" x14ac:dyDescent="0.3">
      <c r="A1372" s="1" t="s">
        <v>840</v>
      </c>
      <c r="B1372" s="1" t="str">
        <f t="shared" si="126"/>
        <v>Noviembre 28 de 2014</v>
      </c>
      <c r="C1372" s="1" t="s">
        <v>5265</v>
      </c>
      <c r="D1372" s="2">
        <v>160</v>
      </c>
      <c r="E1372" s="1" t="s">
        <v>5266</v>
      </c>
      <c r="F1372" s="3">
        <v>-22.798552472858866</v>
      </c>
      <c r="G1372" s="1" t="s">
        <v>430</v>
      </c>
      <c r="H1372" s="10">
        <f t="shared" si="127"/>
        <v>3.2</v>
      </c>
      <c r="I1372" s="8">
        <f>VLOOKUP(B1372,'TRM2'!C:D,2,0)</f>
        <v>2165.15</v>
      </c>
      <c r="J1372" s="10">
        <f t="shared" si="128"/>
        <v>6928.4800000000005</v>
      </c>
      <c r="K1372" t="e">
        <f>VLOOKUP(A1372,'Cacao Nacional'!B:D,3,0)</f>
        <v>#N/A</v>
      </c>
      <c r="L1372" s="22" t="str">
        <f t="shared" si="129"/>
        <v>Noviembre</v>
      </c>
      <c r="M1372" s="22" t="str">
        <f t="shared" si="130"/>
        <v>2014</v>
      </c>
      <c r="N1372" s="22" t="str">
        <f t="shared" si="131"/>
        <v>Noviembre de 2014</v>
      </c>
    </row>
    <row r="1373" spans="1:14" x14ac:dyDescent="0.3">
      <c r="A1373" s="1" t="s">
        <v>79</v>
      </c>
      <c r="B1373" s="1" t="str">
        <f t="shared" si="126"/>
        <v>Diciembre 1 de 2014</v>
      </c>
      <c r="C1373" s="1" t="s">
        <v>5265</v>
      </c>
      <c r="D1373" s="2">
        <v>203.5</v>
      </c>
      <c r="E1373" s="1" t="s">
        <v>5266</v>
      </c>
      <c r="F1373" s="3">
        <v>27.187499999999996</v>
      </c>
      <c r="G1373" s="1" t="s">
        <v>430</v>
      </c>
      <c r="H1373" s="10">
        <f t="shared" si="127"/>
        <v>4.07</v>
      </c>
      <c r="I1373" s="8">
        <f>VLOOKUP(B1373,'TRM2'!C:D,2,0)</f>
        <v>2206.19</v>
      </c>
      <c r="J1373" s="10">
        <f t="shared" si="128"/>
        <v>8979.1933000000008</v>
      </c>
      <c r="K1373">
        <f>VLOOKUP(A1373,'Cacao Nacional'!B:D,3,0)</f>
        <v>5652.5</v>
      </c>
      <c r="L1373" s="22" t="str">
        <f t="shared" si="129"/>
        <v>Diciembre</v>
      </c>
      <c r="M1373" s="22" t="str">
        <f t="shared" si="130"/>
        <v>2014</v>
      </c>
      <c r="N1373" s="22" t="str">
        <f t="shared" si="131"/>
        <v>Diciembre de 2014</v>
      </c>
    </row>
    <row r="1374" spans="1:14" x14ac:dyDescent="0.3">
      <c r="A1374" s="1" t="s">
        <v>841</v>
      </c>
      <c r="B1374" s="1" t="str">
        <f t="shared" si="126"/>
        <v>Diciembre 2 de 2014</v>
      </c>
      <c r="C1374" s="1" t="s">
        <v>5265</v>
      </c>
      <c r="D1374" s="2">
        <v>196.5</v>
      </c>
      <c r="E1374" s="1" t="s">
        <v>5266</v>
      </c>
      <c r="F1374" s="3">
        <v>-3.4398034398034398</v>
      </c>
      <c r="G1374" s="1" t="s">
        <v>430</v>
      </c>
      <c r="H1374" s="10">
        <f t="shared" si="127"/>
        <v>3.93</v>
      </c>
      <c r="I1374" s="8">
        <f>VLOOKUP(B1374,'TRM2'!C:D,2,0)</f>
        <v>2252.36</v>
      </c>
      <c r="J1374" s="10">
        <f t="shared" si="128"/>
        <v>8851.7748000000011</v>
      </c>
      <c r="K1374" t="e">
        <f>VLOOKUP(A1374,'Cacao Nacional'!B:D,3,0)</f>
        <v>#N/A</v>
      </c>
      <c r="L1374" s="22" t="str">
        <f t="shared" si="129"/>
        <v>Diciembre</v>
      </c>
      <c r="M1374" s="22" t="str">
        <f t="shared" si="130"/>
        <v>2014</v>
      </c>
      <c r="N1374" s="22" t="str">
        <f t="shared" si="131"/>
        <v>Diciembre de 2014</v>
      </c>
    </row>
    <row r="1375" spans="1:14" x14ac:dyDescent="0.3">
      <c r="A1375" s="1" t="s">
        <v>842</v>
      </c>
      <c r="B1375" s="1" t="str">
        <f t="shared" si="126"/>
        <v>Diciembre 3 de 2014</v>
      </c>
      <c r="C1375" s="1" t="s">
        <v>5265</v>
      </c>
      <c r="D1375" s="2">
        <v>196.75</v>
      </c>
      <c r="E1375" s="1" t="s">
        <v>5266</v>
      </c>
      <c r="F1375" s="3">
        <v>0.1272264631043257</v>
      </c>
      <c r="G1375" s="1" t="s">
        <v>430</v>
      </c>
      <c r="H1375" s="10">
        <f t="shared" si="127"/>
        <v>3.9350000000000001</v>
      </c>
      <c r="I1375" s="8">
        <f>VLOOKUP(B1375,'TRM2'!C:D,2,0)</f>
        <v>2293.4699999999998</v>
      </c>
      <c r="J1375" s="10">
        <f t="shared" si="128"/>
        <v>9024.8044499999996</v>
      </c>
      <c r="K1375" t="e">
        <f>VLOOKUP(A1375,'Cacao Nacional'!B:D,3,0)</f>
        <v>#N/A</v>
      </c>
      <c r="L1375" s="22" t="str">
        <f t="shared" si="129"/>
        <v>Diciembre</v>
      </c>
      <c r="M1375" s="22" t="str">
        <f t="shared" si="130"/>
        <v>2014</v>
      </c>
      <c r="N1375" s="22" t="str">
        <f t="shared" si="131"/>
        <v>Diciembre de 2014</v>
      </c>
    </row>
    <row r="1376" spans="1:14" x14ac:dyDescent="0.3">
      <c r="A1376" s="1" t="s">
        <v>843</v>
      </c>
      <c r="B1376" s="1" t="str">
        <f t="shared" si="126"/>
        <v>Diciembre 4 de 2014</v>
      </c>
      <c r="C1376" s="1" t="s">
        <v>5265</v>
      </c>
      <c r="D1376" s="2">
        <v>195.5</v>
      </c>
      <c r="E1376" s="1" t="s">
        <v>5266</v>
      </c>
      <c r="F1376" s="3">
        <v>-0.63532401524777637</v>
      </c>
      <c r="G1376" s="1" t="s">
        <v>430</v>
      </c>
      <c r="H1376" s="10">
        <f t="shared" si="127"/>
        <v>3.91</v>
      </c>
      <c r="I1376" s="8">
        <f>VLOOKUP(B1376,'TRM2'!C:D,2,0)</f>
        <v>2286.0300000000002</v>
      </c>
      <c r="J1376" s="10">
        <f t="shared" si="128"/>
        <v>8938.3773000000019</v>
      </c>
      <c r="K1376" t="e">
        <f>VLOOKUP(A1376,'Cacao Nacional'!B:D,3,0)</f>
        <v>#N/A</v>
      </c>
      <c r="L1376" s="22" t="str">
        <f t="shared" si="129"/>
        <v>Diciembre</v>
      </c>
      <c r="M1376" s="22" t="str">
        <f t="shared" si="130"/>
        <v>2014</v>
      </c>
      <c r="N1376" s="22" t="str">
        <f t="shared" si="131"/>
        <v>Diciembre de 2014</v>
      </c>
    </row>
    <row r="1377" spans="1:14" x14ac:dyDescent="0.3">
      <c r="A1377" s="1" t="s">
        <v>844</v>
      </c>
      <c r="B1377" s="1" t="str">
        <f t="shared" si="126"/>
        <v>Diciembre 5 de 2014</v>
      </c>
      <c r="C1377" s="1" t="s">
        <v>5265</v>
      </c>
      <c r="D1377" s="2">
        <v>194</v>
      </c>
      <c r="E1377" s="1" t="s">
        <v>5266</v>
      </c>
      <c r="F1377" s="3">
        <v>-0.76726342710997442</v>
      </c>
      <c r="G1377" s="1" t="s">
        <v>430</v>
      </c>
      <c r="H1377" s="10">
        <f t="shared" si="127"/>
        <v>3.88</v>
      </c>
      <c r="I1377" s="8">
        <f>VLOOKUP(B1377,'TRM2'!C:D,2,0)</f>
        <v>2284.2399999999998</v>
      </c>
      <c r="J1377" s="10">
        <f t="shared" si="128"/>
        <v>8862.8511999999992</v>
      </c>
      <c r="K1377" t="e">
        <f>VLOOKUP(A1377,'Cacao Nacional'!B:D,3,0)</f>
        <v>#N/A</v>
      </c>
      <c r="L1377" s="22" t="str">
        <f t="shared" si="129"/>
        <v>Diciembre</v>
      </c>
      <c r="M1377" s="22" t="str">
        <f t="shared" si="130"/>
        <v>2014</v>
      </c>
      <c r="N1377" s="22" t="str">
        <f t="shared" si="131"/>
        <v>Diciembre de 2014</v>
      </c>
    </row>
    <row r="1378" spans="1:14" x14ac:dyDescent="0.3">
      <c r="A1378" s="1" t="s">
        <v>845</v>
      </c>
      <c r="B1378" s="1" t="str">
        <f t="shared" si="126"/>
        <v>Diciembre 9 de 2014</v>
      </c>
      <c r="C1378" s="1" t="s">
        <v>5265</v>
      </c>
      <c r="D1378" s="2">
        <v>194.5</v>
      </c>
      <c r="E1378" s="1" t="s">
        <v>5266</v>
      </c>
      <c r="F1378" s="3">
        <v>0.25773195876288657</v>
      </c>
      <c r="G1378" s="1" t="s">
        <v>430</v>
      </c>
      <c r="H1378" s="10">
        <f t="shared" si="127"/>
        <v>3.89</v>
      </c>
      <c r="I1378" s="8">
        <f>VLOOKUP(B1378,'TRM2'!C:D,2,0)</f>
        <v>2304.12</v>
      </c>
      <c r="J1378" s="10">
        <f t="shared" si="128"/>
        <v>8963.0267999999996</v>
      </c>
      <c r="K1378" t="e">
        <f>VLOOKUP(A1378,'Cacao Nacional'!B:D,3,0)</f>
        <v>#N/A</v>
      </c>
      <c r="L1378" s="22" t="str">
        <f t="shared" si="129"/>
        <v>Diciembre</v>
      </c>
      <c r="M1378" s="22" t="str">
        <f t="shared" si="130"/>
        <v>2014</v>
      </c>
      <c r="N1378" s="22" t="str">
        <f t="shared" si="131"/>
        <v>Diciembre de 2014</v>
      </c>
    </row>
    <row r="1379" spans="1:14" x14ac:dyDescent="0.3">
      <c r="A1379" s="1" t="s">
        <v>846</v>
      </c>
      <c r="B1379" s="1" t="str">
        <f t="shared" si="126"/>
        <v>Diciembre 10 de 2014</v>
      </c>
      <c r="C1379" s="1" t="s">
        <v>5265</v>
      </c>
      <c r="D1379" s="2">
        <v>190.5</v>
      </c>
      <c r="E1379" s="1" t="s">
        <v>5266</v>
      </c>
      <c r="F1379" s="3">
        <v>-2.0565552699228791</v>
      </c>
      <c r="G1379" s="1" t="s">
        <v>430</v>
      </c>
      <c r="H1379" s="10">
        <f t="shared" si="127"/>
        <v>3.81</v>
      </c>
      <c r="I1379" s="8">
        <f>VLOOKUP(B1379,'TRM2'!C:D,2,0)</f>
        <v>2350.0100000000002</v>
      </c>
      <c r="J1379" s="10">
        <f t="shared" si="128"/>
        <v>8953.5381000000016</v>
      </c>
      <c r="K1379" t="e">
        <f>VLOOKUP(A1379,'Cacao Nacional'!B:D,3,0)</f>
        <v>#N/A</v>
      </c>
      <c r="L1379" s="22" t="str">
        <f t="shared" si="129"/>
        <v>Diciembre</v>
      </c>
      <c r="M1379" s="22" t="str">
        <f t="shared" si="130"/>
        <v>2014</v>
      </c>
      <c r="N1379" s="22" t="str">
        <f t="shared" si="131"/>
        <v>Diciembre de 2014</v>
      </c>
    </row>
    <row r="1380" spans="1:14" x14ac:dyDescent="0.3">
      <c r="A1380" s="1" t="s">
        <v>847</v>
      </c>
      <c r="B1380" s="1" t="str">
        <f t="shared" si="126"/>
        <v>Diciembre 11 de 2014</v>
      </c>
      <c r="C1380" s="1" t="s">
        <v>5265</v>
      </c>
      <c r="D1380" s="2">
        <v>188.5</v>
      </c>
      <c r="E1380" s="1" t="s">
        <v>5266</v>
      </c>
      <c r="F1380" s="3">
        <v>-1.0498687664041995</v>
      </c>
      <c r="G1380" s="1" t="s">
        <v>430</v>
      </c>
      <c r="H1380" s="10">
        <f t="shared" si="127"/>
        <v>3.77</v>
      </c>
      <c r="I1380" s="8">
        <f>VLOOKUP(B1380,'TRM2'!C:D,2,0)</f>
        <v>2350.0100000000002</v>
      </c>
      <c r="J1380" s="10">
        <f t="shared" si="128"/>
        <v>8859.5377000000008</v>
      </c>
      <c r="K1380" t="e">
        <f>VLOOKUP(A1380,'Cacao Nacional'!B:D,3,0)</f>
        <v>#N/A</v>
      </c>
      <c r="L1380" s="22" t="str">
        <f t="shared" si="129"/>
        <v>Diciembre</v>
      </c>
      <c r="M1380" s="22" t="str">
        <f t="shared" si="130"/>
        <v>2014</v>
      </c>
      <c r="N1380" s="22" t="str">
        <f t="shared" si="131"/>
        <v>Diciembre de 2014</v>
      </c>
    </row>
    <row r="1381" spans="1:14" x14ac:dyDescent="0.3">
      <c r="A1381" s="1" t="s">
        <v>848</v>
      </c>
      <c r="B1381" s="1" t="str">
        <f t="shared" si="126"/>
        <v>Diciembre 12 de 2014</v>
      </c>
      <c r="C1381" s="1" t="s">
        <v>5265</v>
      </c>
      <c r="D1381" s="2">
        <v>186</v>
      </c>
      <c r="E1381" s="1" t="s">
        <v>5266</v>
      </c>
      <c r="F1381" s="3">
        <v>-1.3262599469496021</v>
      </c>
      <c r="G1381" s="1" t="s">
        <v>430</v>
      </c>
      <c r="H1381" s="10">
        <f t="shared" si="127"/>
        <v>3.72</v>
      </c>
      <c r="I1381" s="8">
        <f>VLOOKUP(B1381,'TRM2'!C:D,2,0)</f>
        <v>2423.56</v>
      </c>
      <c r="J1381" s="10">
        <f t="shared" si="128"/>
        <v>9015.6432000000004</v>
      </c>
      <c r="K1381" t="e">
        <f>VLOOKUP(A1381,'Cacao Nacional'!B:D,3,0)</f>
        <v>#N/A</v>
      </c>
      <c r="L1381" s="22" t="str">
        <f t="shared" si="129"/>
        <v>Diciembre</v>
      </c>
      <c r="M1381" s="22" t="str">
        <f t="shared" si="130"/>
        <v>2014</v>
      </c>
      <c r="N1381" s="22" t="str">
        <f t="shared" si="131"/>
        <v>Diciembre de 2014</v>
      </c>
    </row>
    <row r="1382" spans="1:14" x14ac:dyDescent="0.3">
      <c r="A1382" s="1" t="s">
        <v>81</v>
      </c>
      <c r="B1382" s="1" t="str">
        <f t="shared" si="126"/>
        <v>Diciembre 15 de 2014</v>
      </c>
      <c r="C1382" s="1" t="s">
        <v>5265</v>
      </c>
      <c r="D1382" s="2">
        <v>189.75</v>
      </c>
      <c r="E1382" s="1" t="s">
        <v>5266</v>
      </c>
      <c r="F1382" s="3">
        <v>2.0161290322580645</v>
      </c>
      <c r="G1382" s="1" t="s">
        <v>430</v>
      </c>
      <c r="H1382" s="10">
        <f t="shared" si="127"/>
        <v>3.7949999999999999</v>
      </c>
      <c r="I1382" s="8">
        <f>VLOOKUP(B1382,'TRM2'!C:D,2,0)</f>
        <v>2405.31</v>
      </c>
      <c r="J1382" s="10">
        <f t="shared" si="128"/>
        <v>9128.1514499999994</v>
      </c>
      <c r="K1382">
        <f>VLOOKUP(A1382,'Cacao Nacional'!B:D,3,0)</f>
        <v>6032.5</v>
      </c>
      <c r="L1382" s="22" t="str">
        <f t="shared" si="129"/>
        <v>Diciembre</v>
      </c>
      <c r="M1382" s="22" t="str">
        <f t="shared" si="130"/>
        <v>2014</v>
      </c>
      <c r="N1382" s="22" t="str">
        <f t="shared" si="131"/>
        <v>Diciembre de 2014</v>
      </c>
    </row>
    <row r="1383" spans="1:14" x14ac:dyDescent="0.3">
      <c r="A1383" s="1" t="s">
        <v>849</v>
      </c>
      <c r="B1383" s="1" t="str">
        <f t="shared" si="126"/>
        <v>Diciembre 16 de 2014</v>
      </c>
      <c r="C1383" s="1" t="s">
        <v>5265</v>
      </c>
      <c r="D1383" s="2">
        <v>188.75</v>
      </c>
      <c r="E1383" s="1" t="s">
        <v>5266</v>
      </c>
      <c r="F1383" s="3">
        <v>-0.5270092226613966</v>
      </c>
      <c r="G1383" s="1" t="s">
        <v>430</v>
      </c>
      <c r="H1383" s="10">
        <f t="shared" si="127"/>
        <v>3.7749999999999999</v>
      </c>
      <c r="I1383" s="8">
        <f>VLOOKUP(B1383,'TRM2'!C:D,2,0)</f>
        <v>2414.39</v>
      </c>
      <c r="J1383" s="10">
        <f t="shared" si="128"/>
        <v>9114.3222499999993</v>
      </c>
      <c r="K1383" t="e">
        <f>VLOOKUP(A1383,'Cacao Nacional'!B:D,3,0)</f>
        <v>#N/A</v>
      </c>
      <c r="L1383" s="22" t="str">
        <f t="shared" si="129"/>
        <v>Diciembre</v>
      </c>
      <c r="M1383" s="22" t="str">
        <f t="shared" si="130"/>
        <v>2014</v>
      </c>
      <c r="N1383" s="22" t="str">
        <f t="shared" si="131"/>
        <v>Diciembre de 2014</v>
      </c>
    </row>
    <row r="1384" spans="1:14" x14ac:dyDescent="0.3">
      <c r="A1384" s="1" t="s">
        <v>850</v>
      </c>
      <c r="B1384" s="1" t="str">
        <f t="shared" si="126"/>
        <v>Diciembre 17 de 2014</v>
      </c>
      <c r="C1384" s="1" t="s">
        <v>5265</v>
      </c>
      <c r="D1384" s="2">
        <v>183.75</v>
      </c>
      <c r="E1384" s="1" t="s">
        <v>5266</v>
      </c>
      <c r="F1384" s="3">
        <v>-2.6490066225165565</v>
      </c>
      <c r="G1384" s="1" t="s">
        <v>430</v>
      </c>
      <c r="H1384" s="10">
        <f t="shared" si="127"/>
        <v>3.6749999999999998</v>
      </c>
      <c r="I1384" s="8">
        <f>VLOOKUP(B1384,'TRM2'!C:D,2,0)</f>
        <v>2446.35</v>
      </c>
      <c r="J1384" s="10">
        <f t="shared" si="128"/>
        <v>8990.3362499999985</v>
      </c>
      <c r="K1384" t="e">
        <f>VLOOKUP(A1384,'Cacao Nacional'!B:D,3,0)</f>
        <v>#N/A</v>
      </c>
      <c r="L1384" s="22" t="str">
        <f t="shared" si="129"/>
        <v>Diciembre</v>
      </c>
      <c r="M1384" s="22" t="str">
        <f t="shared" si="130"/>
        <v>2014</v>
      </c>
      <c r="N1384" s="22" t="str">
        <f t="shared" si="131"/>
        <v>Diciembre de 2014</v>
      </c>
    </row>
    <row r="1385" spans="1:14" x14ac:dyDescent="0.3">
      <c r="A1385" s="1" t="s">
        <v>851</v>
      </c>
      <c r="B1385" s="1" t="str">
        <f t="shared" si="126"/>
        <v>Diciembre 18 de 2014</v>
      </c>
      <c r="C1385" s="1" t="s">
        <v>5265</v>
      </c>
      <c r="D1385" s="2">
        <v>186.25</v>
      </c>
      <c r="E1385" s="1" t="s">
        <v>5266</v>
      </c>
      <c r="F1385" s="3">
        <v>1.3605442176870748</v>
      </c>
      <c r="G1385" s="1" t="s">
        <v>430</v>
      </c>
      <c r="H1385" s="10">
        <f t="shared" si="127"/>
        <v>3.7250000000000001</v>
      </c>
      <c r="I1385" s="8">
        <f>VLOOKUP(B1385,'TRM2'!C:D,2,0)</f>
        <v>2412.79</v>
      </c>
      <c r="J1385" s="10">
        <f t="shared" si="128"/>
        <v>8987.6427500000009</v>
      </c>
      <c r="K1385" t="e">
        <f>VLOOKUP(A1385,'Cacao Nacional'!B:D,3,0)</f>
        <v>#N/A</v>
      </c>
      <c r="L1385" s="22" t="str">
        <f t="shared" si="129"/>
        <v>Diciembre</v>
      </c>
      <c r="M1385" s="22" t="str">
        <f t="shared" si="130"/>
        <v>2014</v>
      </c>
      <c r="N1385" s="22" t="str">
        <f t="shared" si="131"/>
        <v>Diciembre de 2014</v>
      </c>
    </row>
    <row r="1386" spans="1:14" x14ac:dyDescent="0.3">
      <c r="A1386" s="1" t="s">
        <v>852</v>
      </c>
      <c r="B1386" s="1" t="str">
        <f t="shared" si="126"/>
        <v>Diciembre 19 de 2014</v>
      </c>
      <c r="C1386" s="1" t="s">
        <v>5265</v>
      </c>
      <c r="D1386" s="2">
        <v>186.75</v>
      </c>
      <c r="E1386" s="1" t="s">
        <v>5266</v>
      </c>
      <c r="F1386" s="3">
        <v>0.26845637583892618</v>
      </c>
      <c r="G1386" s="1" t="s">
        <v>430</v>
      </c>
      <c r="H1386" s="10">
        <f t="shared" si="127"/>
        <v>3.7349999999999999</v>
      </c>
      <c r="I1386" s="8">
        <f>VLOOKUP(B1386,'TRM2'!C:D,2,0)</f>
        <v>2334.98</v>
      </c>
      <c r="J1386" s="10">
        <f t="shared" si="128"/>
        <v>8721.1502999999993</v>
      </c>
      <c r="K1386" t="e">
        <f>VLOOKUP(A1386,'Cacao Nacional'!B:D,3,0)</f>
        <v>#N/A</v>
      </c>
      <c r="L1386" s="22" t="str">
        <f t="shared" si="129"/>
        <v>Diciembre</v>
      </c>
      <c r="M1386" s="22" t="str">
        <f t="shared" si="130"/>
        <v>2014</v>
      </c>
      <c r="N1386" s="22" t="str">
        <f t="shared" si="131"/>
        <v>Diciembre de 2014</v>
      </c>
    </row>
    <row r="1387" spans="1:14" x14ac:dyDescent="0.3">
      <c r="A1387" s="1" t="s">
        <v>82</v>
      </c>
      <c r="B1387" s="1" t="str">
        <f t="shared" si="126"/>
        <v>Diciembre 22 de 2014</v>
      </c>
      <c r="C1387" s="1" t="s">
        <v>5265</v>
      </c>
      <c r="D1387" s="2">
        <v>186.25</v>
      </c>
      <c r="E1387" s="1" t="s">
        <v>5266</v>
      </c>
      <c r="F1387" s="3">
        <v>-0.2677376171352075</v>
      </c>
      <c r="G1387" s="1" t="s">
        <v>430</v>
      </c>
      <c r="H1387" s="10">
        <f t="shared" si="127"/>
        <v>3.7250000000000001</v>
      </c>
      <c r="I1387" s="8">
        <f>VLOOKUP(B1387,'TRM2'!C:D,2,0)</f>
        <v>2297.14</v>
      </c>
      <c r="J1387" s="10">
        <f t="shared" si="128"/>
        <v>8556.8464999999997</v>
      </c>
      <c r="K1387">
        <f>VLOOKUP(A1387,'Cacao Nacional'!B:D,3,0)</f>
        <v>6242.5</v>
      </c>
      <c r="L1387" s="22" t="str">
        <f t="shared" si="129"/>
        <v>Diciembre</v>
      </c>
      <c r="M1387" s="22" t="str">
        <f t="shared" si="130"/>
        <v>2014</v>
      </c>
      <c r="N1387" s="22" t="str">
        <f t="shared" si="131"/>
        <v>Diciembre de 2014</v>
      </c>
    </row>
    <row r="1388" spans="1:14" x14ac:dyDescent="0.3">
      <c r="A1388" s="1" t="s">
        <v>853</v>
      </c>
      <c r="B1388" s="1" t="str">
        <f t="shared" si="126"/>
        <v>Diciembre 23 de 2014</v>
      </c>
      <c r="C1388" s="1" t="s">
        <v>5265</v>
      </c>
      <c r="D1388" s="2">
        <v>186.25</v>
      </c>
      <c r="E1388" s="1" t="s">
        <v>5266</v>
      </c>
      <c r="F1388" s="3">
        <v>0</v>
      </c>
      <c r="G1388" s="1" t="s">
        <v>430</v>
      </c>
      <c r="H1388" s="10">
        <f t="shared" si="127"/>
        <v>3.7250000000000001</v>
      </c>
      <c r="I1388" s="8" t="e">
        <f>VLOOKUP(B1388,'TRM2'!C:D,2,0)</f>
        <v>#N/A</v>
      </c>
      <c r="J1388" s="10" t="e">
        <f t="shared" si="128"/>
        <v>#N/A</v>
      </c>
      <c r="K1388" t="e">
        <f>VLOOKUP(A1388,'Cacao Nacional'!B:D,3,0)</f>
        <v>#N/A</v>
      </c>
      <c r="L1388" s="22" t="str">
        <f t="shared" si="129"/>
        <v>Diciembre</v>
      </c>
      <c r="M1388" s="22" t="str">
        <f t="shared" si="130"/>
        <v>2014</v>
      </c>
      <c r="N1388" s="22" t="str">
        <f t="shared" si="131"/>
        <v>Diciembre de 2014</v>
      </c>
    </row>
    <row r="1389" spans="1:14" x14ac:dyDescent="0.3">
      <c r="A1389" s="1" t="s">
        <v>854</v>
      </c>
      <c r="B1389" s="1" t="str">
        <f t="shared" si="126"/>
        <v>Diciembre 24 de 2014</v>
      </c>
      <c r="C1389" s="1" t="s">
        <v>5265</v>
      </c>
      <c r="D1389" s="2">
        <v>186.25</v>
      </c>
      <c r="E1389" s="1" t="s">
        <v>5266</v>
      </c>
      <c r="F1389" s="3">
        <v>0</v>
      </c>
      <c r="G1389" s="1" t="s">
        <v>430</v>
      </c>
      <c r="H1389" s="10">
        <f t="shared" si="127"/>
        <v>3.7250000000000001</v>
      </c>
      <c r="I1389" s="8" t="e">
        <f>VLOOKUP(B1389,'TRM2'!C:D,2,0)</f>
        <v>#N/A</v>
      </c>
      <c r="J1389" s="10" t="e">
        <f t="shared" si="128"/>
        <v>#N/A</v>
      </c>
      <c r="K1389" t="e">
        <f>VLOOKUP(A1389,'Cacao Nacional'!B:D,3,0)</f>
        <v>#N/A</v>
      </c>
      <c r="L1389" s="22" t="str">
        <f t="shared" si="129"/>
        <v>Diciembre</v>
      </c>
      <c r="M1389" s="22" t="str">
        <f t="shared" si="130"/>
        <v>2014</v>
      </c>
      <c r="N1389" s="22" t="str">
        <f t="shared" si="131"/>
        <v>Diciembre de 2014</v>
      </c>
    </row>
    <row r="1390" spans="1:14" x14ac:dyDescent="0.3">
      <c r="A1390" s="1" t="s">
        <v>855</v>
      </c>
      <c r="B1390" s="1" t="str">
        <f t="shared" si="126"/>
        <v>Diciembre 26 de 2014</v>
      </c>
      <c r="C1390" s="1" t="s">
        <v>5265</v>
      </c>
      <c r="D1390" s="2">
        <v>186.25</v>
      </c>
      <c r="E1390" s="1" t="s">
        <v>5266</v>
      </c>
      <c r="F1390" s="3">
        <v>0</v>
      </c>
      <c r="G1390" s="1" t="s">
        <v>430</v>
      </c>
      <c r="H1390" s="10">
        <f t="shared" si="127"/>
        <v>3.7250000000000001</v>
      </c>
      <c r="I1390" s="8" t="e">
        <f>VLOOKUP(B1390,'TRM2'!C:D,2,0)</f>
        <v>#N/A</v>
      </c>
      <c r="J1390" s="10" t="e">
        <f t="shared" si="128"/>
        <v>#N/A</v>
      </c>
      <c r="K1390" t="e">
        <f>VLOOKUP(A1390,'Cacao Nacional'!B:D,3,0)</f>
        <v>#N/A</v>
      </c>
      <c r="L1390" s="22" t="str">
        <f t="shared" si="129"/>
        <v>Diciembre</v>
      </c>
      <c r="M1390" s="22" t="str">
        <f t="shared" si="130"/>
        <v>2014</v>
      </c>
      <c r="N1390" s="22" t="str">
        <f t="shared" si="131"/>
        <v>Diciembre de 2014</v>
      </c>
    </row>
    <row r="1391" spans="1:14" x14ac:dyDescent="0.3">
      <c r="A1391" s="1" t="s">
        <v>856</v>
      </c>
      <c r="B1391" s="1" t="str">
        <f t="shared" si="126"/>
        <v>Diciembre 29 de 2014</v>
      </c>
      <c r="C1391" s="1" t="s">
        <v>5265</v>
      </c>
      <c r="D1391" s="2">
        <v>186.25</v>
      </c>
      <c r="E1391" s="1" t="s">
        <v>5266</v>
      </c>
      <c r="F1391" s="3">
        <v>0</v>
      </c>
      <c r="G1391" s="1" t="s">
        <v>430</v>
      </c>
      <c r="H1391" s="10">
        <f t="shared" si="127"/>
        <v>3.7250000000000001</v>
      </c>
      <c r="I1391" s="8" t="e">
        <f>VLOOKUP(B1391,'TRM2'!C:D,2,0)</f>
        <v>#N/A</v>
      </c>
      <c r="J1391" s="10" t="e">
        <f t="shared" si="128"/>
        <v>#N/A</v>
      </c>
      <c r="K1391" t="e">
        <f>VLOOKUP(A1391,'Cacao Nacional'!B:D,3,0)</f>
        <v>#N/A</v>
      </c>
      <c r="L1391" s="22" t="str">
        <f t="shared" si="129"/>
        <v>Diciembre</v>
      </c>
      <c r="M1391" s="22" t="str">
        <f t="shared" si="130"/>
        <v>2014</v>
      </c>
      <c r="N1391" s="22" t="str">
        <f t="shared" si="131"/>
        <v>Diciembre de 2014</v>
      </c>
    </row>
    <row r="1392" spans="1:14" x14ac:dyDescent="0.3">
      <c r="A1392" s="1" t="s">
        <v>857</v>
      </c>
      <c r="B1392" s="1" t="str">
        <f t="shared" si="126"/>
        <v>Diciembre 30 de 2014</v>
      </c>
      <c r="C1392" s="1" t="s">
        <v>5265</v>
      </c>
      <c r="D1392" s="2">
        <v>186.25</v>
      </c>
      <c r="E1392" s="1" t="s">
        <v>5266</v>
      </c>
      <c r="F1392" s="3">
        <v>0</v>
      </c>
      <c r="G1392" s="1" t="s">
        <v>430</v>
      </c>
      <c r="H1392" s="10">
        <f t="shared" si="127"/>
        <v>3.7250000000000001</v>
      </c>
      <c r="I1392" s="8" t="e">
        <f>VLOOKUP(B1392,'TRM2'!C:D,2,0)</f>
        <v>#N/A</v>
      </c>
      <c r="J1392" s="10" t="e">
        <f t="shared" si="128"/>
        <v>#N/A</v>
      </c>
      <c r="K1392" t="e">
        <f>VLOOKUP(A1392,'Cacao Nacional'!B:D,3,0)</f>
        <v>#N/A</v>
      </c>
      <c r="L1392" s="22" t="str">
        <f t="shared" si="129"/>
        <v>Diciembre</v>
      </c>
      <c r="M1392" s="22" t="str">
        <f t="shared" si="130"/>
        <v>2014</v>
      </c>
      <c r="N1392" s="22" t="str">
        <f t="shared" si="131"/>
        <v>Diciembre de 2014</v>
      </c>
    </row>
    <row r="1393" spans="1:14" x14ac:dyDescent="0.3">
      <c r="A1393" s="1" t="s">
        <v>858</v>
      </c>
      <c r="B1393" s="1" t="str">
        <f t="shared" si="126"/>
        <v>Diciembre 31 de 2014</v>
      </c>
      <c r="C1393" s="1" t="s">
        <v>5265</v>
      </c>
      <c r="D1393" s="2">
        <v>186.25</v>
      </c>
      <c r="E1393" s="1" t="s">
        <v>5266</v>
      </c>
      <c r="F1393" s="3">
        <v>0</v>
      </c>
      <c r="G1393" s="1" t="s">
        <v>430</v>
      </c>
      <c r="H1393" s="10">
        <f t="shared" si="127"/>
        <v>3.7250000000000001</v>
      </c>
      <c r="I1393" s="8" t="e">
        <f>VLOOKUP(B1393,'TRM2'!C:D,2,0)</f>
        <v>#N/A</v>
      </c>
      <c r="J1393" s="10" t="e">
        <f t="shared" si="128"/>
        <v>#N/A</v>
      </c>
      <c r="K1393" t="e">
        <f>VLOOKUP(A1393,'Cacao Nacional'!B:D,3,0)</f>
        <v>#N/A</v>
      </c>
      <c r="L1393" s="22" t="str">
        <f t="shared" si="129"/>
        <v>Diciembre</v>
      </c>
      <c r="M1393" s="22" t="str">
        <f t="shared" si="130"/>
        <v>2014</v>
      </c>
      <c r="N1393" s="22" t="str">
        <f t="shared" si="131"/>
        <v>Diciembre de 2014</v>
      </c>
    </row>
    <row r="1394" spans="1:14" x14ac:dyDescent="0.3">
      <c r="A1394" s="1" t="s">
        <v>83</v>
      </c>
      <c r="B1394" s="1" t="str">
        <f t="shared" si="126"/>
        <v>Enero 5 de 2015</v>
      </c>
      <c r="C1394" s="1" t="s">
        <v>5265</v>
      </c>
      <c r="D1394" s="2">
        <v>180</v>
      </c>
      <c r="E1394" s="1" t="s">
        <v>5266</v>
      </c>
      <c r="F1394" s="3">
        <v>-3.3557046979865772</v>
      </c>
      <c r="G1394" s="1" t="s">
        <v>430</v>
      </c>
      <c r="H1394" s="10">
        <f t="shared" si="127"/>
        <v>3.6</v>
      </c>
      <c r="I1394" s="8" t="e">
        <f>VLOOKUP(B1394,'TRM2'!C:D,2,0)</f>
        <v>#N/A</v>
      </c>
      <c r="J1394" s="10" t="e">
        <f t="shared" si="128"/>
        <v>#N/A</v>
      </c>
      <c r="K1394">
        <f>VLOOKUP(A1394,'Cacao Nacional'!B:D,3,0)</f>
        <v>6242.5</v>
      </c>
      <c r="L1394" s="22" t="str">
        <f t="shared" si="129"/>
        <v>Enero</v>
      </c>
      <c r="M1394" s="22" t="str">
        <f t="shared" si="130"/>
        <v>2015</v>
      </c>
      <c r="N1394" s="22" t="str">
        <f t="shared" si="131"/>
        <v>Enero de 2015</v>
      </c>
    </row>
    <row r="1395" spans="1:14" x14ac:dyDescent="0.3">
      <c r="A1395" s="1" t="s">
        <v>859</v>
      </c>
      <c r="B1395" s="1" t="str">
        <f t="shared" si="126"/>
        <v>Enero 6 de 2015</v>
      </c>
      <c r="C1395" s="1" t="s">
        <v>5265</v>
      </c>
      <c r="D1395" s="2">
        <v>186</v>
      </c>
      <c r="E1395" s="1" t="s">
        <v>5266</v>
      </c>
      <c r="F1395" s="3">
        <v>3.3333333333333335</v>
      </c>
      <c r="G1395" s="1" t="s">
        <v>430</v>
      </c>
      <c r="H1395" s="10">
        <f t="shared" si="127"/>
        <v>3.72</v>
      </c>
      <c r="I1395" s="8" t="e">
        <f>VLOOKUP(B1395,'TRM2'!C:D,2,0)</f>
        <v>#N/A</v>
      </c>
      <c r="J1395" s="10" t="e">
        <f t="shared" si="128"/>
        <v>#N/A</v>
      </c>
      <c r="K1395" t="e">
        <f>VLOOKUP(A1395,'Cacao Nacional'!B:D,3,0)</f>
        <v>#N/A</v>
      </c>
      <c r="L1395" s="22" t="str">
        <f t="shared" si="129"/>
        <v>Enero</v>
      </c>
      <c r="M1395" s="22" t="str">
        <f t="shared" si="130"/>
        <v>2015</v>
      </c>
      <c r="N1395" s="22" t="str">
        <f t="shared" si="131"/>
        <v>Enero de 2015</v>
      </c>
    </row>
    <row r="1396" spans="1:14" x14ac:dyDescent="0.3">
      <c r="A1396" s="1" t="s">
        <v>860</v>
      </c>
      <c r="B1396" s="1" t="str">
        <f t="shared" si="126"/>
        <v>Enero 7 de 2015</v>
      </c>
      <c r="C1396" s="1" t="s">
        <v>5265</v>
      </c>
      <c r="D1396" s="2">
        <v>186</v>
      </c>
      <c r="E1396" s="1" t="s">
        <v>5266</v>
      </c>
      <c r="F1396" s="3">
        <v>0</v>
      </c>
      <c r="G1396" s="1" t="s">
        <v>430</v>
      </c>
      <c r="H1396" s="10">
        <f t="shared" si="127"/>
        <v>3.72</v>
      </c>
      <c r="I1396" s="8" t="e">
        <f>VLOOKUP(B1396,'TRM2'!C:D,2,0)</f>
        <v>#N/A</v>
      </c>
      <c r="J1396" s="10" t="e">
        <f t="shared" si="128"/>
        <v>#N/A</v>
      </c>
      <c r="K1396" t="e">
        <f>VLOOKUP(A1396,'Cacao Nacional'!B:D,3,0)</f>
        <v>#N/A</v>
      </c>
      <c r="L1396" s="22" t="str">
        <f t="shared" si="129"/>
        <v>Enero</v>
      </c>
      <c r="M1396" s="22" t="str">
        <f t="shared" si="130"/>
        <v>2015</v>
      </c>
      <c r="N1396" s="22" t="str">
        <f t="shared" si="131"/>
        <v>Enero de 2015</v>
      </c>
    </row>
    <row r="1397" spans="1:14" x14ac:dyDescent="0.3">
      <c r="A1397" s="1" t="s">
        <v>861</v>
      </c>
      <c r="B1397" s="1" t="str">
        <f t="shared" si="126"/>
        <v>Enero 8 de 2015</v>
      </c>
      <c r="C1397" s="1" t="s">
        <v>5265</v>
      </c>
      <c r="D1397" s="2">
        <v>188</v>
      </c>
      <c r="E1397" s="1" t="s">
        <v>5266</v>
      </c>
      <c r="F1397" s="3">
        <v>1.0752688172043012</v>
      </c>
      <c r="G1397" s="1" t="s">
        <v>430</v>
      </c>
      <c r="H1397" s="10">
        <f t="shared" si="127"/>
        <v>3.76</v>
      </c>
      <c r="I1397" s="8" t="e">
        <f>VLOOKUP(B1397,'TRM2'!C:D,2,0)</f>
        <v>#N/A</v>
      </c>
      <c r="J1397" s="10" t="e">
        <f t="shared" si="128"/>
        <v>#N/A</v>
      </c>
      <c r="K1397" t="e">
        <f>VLOOKUP(A1397,'Cacao Nacional'!B:D,3,0)</f>
        <v>#N/A</v>
      </c>
      <c r="L1397" s="22" t="str">
        <f t="shared" si="129"/>
        <v>Enero</v>
      </c>
      <c r="M1397" s="22" t="str">
        <f t="shared" si="130"/>
        <v>2015</v>
      </c>
      <c r="N1397" s="22" t="str">
        <f t="shared" si="131"/>
        <v>Enero de 2015</v>
      </c>
    </row>
    <row r="1398" spans="1:14" x14ac:dyDescent="0.3">
      <c r="A1398" s="1" t="s">
        <v>862</v>
      </c>
      <c r="B1398" s="1" t="str">
        <f t="shared" si="126"/>
        <v>Enero 9 de 2015</v>
      </c>
      <c r="C1398" s="1" t="s">
        <v>5265</v>
      </c>
      <c r="D1398" s="2">
        <v>191</v>
      </c>
      <c r="E1398" s="1" t="s">
        <v>5266</v>
      </c>
      <c r="F1398" s="3">
        <v>1.5957446808510638</v>
      </c>
      <c r="G1398" s="1" t="s">
        <v>430</v>
      </c>
      <c r="H1398" s="10">
        <f t="shared" si="127"/>
        <v>3.82</v>
      </c>
      <c r="I1398" s="8" t="e">
        <f>VLOOKUP(B1398,'TRM2'!C:D,2,0)</f>
        <v>#N/A</v>
      </c>
      <c r="J1398" s="10" t="e">
        <f t="shared" si="128"/>
        <v>#N/A</v>
      </c>
      <c r="K1398" t="e">
        <f>VLOOKUP(A1398,'Cacao Nacional'!B:D,3,0)</f>
        <v>#N/A</v>
      </c>
      <c r="L1398" s="22" t="str">
        <f t="shared" si="129"/>
        <v>Enero</v>
      </c>
      <c r="M1398" s="22" t="str">
        <f t="shared" si="130"/>
        <v>2015</v>
      </c>
      <c r="N1398" s="22" t="str">
        <f t="shared" si="131"/>
        <v>Enero de 2015</v>
      </c>
    </row>
    <row r="1399" spans="1:14" x14ac:dyDescent="0.3">
      <c r="A1399" s="1" t="s">
        <v>84</v>
      </c>
      <c r="B1399" s="1" t="str">
        <f t="shared" si="126"/>
        <v>Enero 12 de 2015</v>
      </c>
      <c r="C1399" s="1" t="s">
        <v>5265</v>
      </c>
      <c r="D1399" s="2">
        <v>188.75</v>
      </c>
      <c r="E1399" s="1" t="s">
        <v>5266</v>
      </c>
      <c r="F1399" s="3">
        <v>-1.1780104712041886</v>
      </c>
      <c r="G1399" s="1" t="s">
        <v>430</v>
      </c>
      <c r="H1399" s="10">
        <f t="shared" si="127"/>
        <v>3.7749999999999999</v>
      </c>
      <c r="I1399" s="8" t="e">
        <f>VLOOKUP(B1399,'TRM2'!C:D,2,0)</f>
        <v>#N/A</v>
      </c>
      <c r="J1399" s="10" t="e">
        <f t="shared" si="128"/>
        <v>#N/A</v>
      </c>
      <c r="K1399">
        <f>VLOOKUP(A1399,'Cacao Nacional'!B:D,3,0)</f>
        <v>6242.5</v>
      </c>
      <c r="L1399" s="22" t="str">
        <f t="shared" si="129"/>
        <v>Enero</v>
      </c>
      <c r="M1399" s="22" t="str">
        <f t="shared" si="130"/>
        <v>2015</v>
      </c>
      <c r="N1399" s="22" t="str">
        <f t="shared" si="131"/>
        <v>Enero de 2015</v>
      </c>
    </row>
    <row r="1400" spans="1:14" x14ac:dyDescent="0.3">
      <c r="A1400" s="1" t="s">
        <v>863</v>
      </c>
      <c r="B1400" s="1" t="str">
        <f t="shared" si="126"/>
        <v>Enero 13 de 2015</v>
      </c>
      <c r="C1400" s="1" t="s">
        <v>5265</v>
      </c>
      <c r="D1400" s="2">
        <v>189</v>
      </c>
      <c r="E1400" s="1" t="s">
        <v>5266</v>
      </c>
      <c r="F1400" s="3">
        <v>0.13245033112582782</v>
      </c>
      <c r="G1400" s="1" t="s">
        <v>430</v>
      </c>
      <c r="H1400" s="10">
        <f t="shared" si="127"/>
        <v>3.78</v>
      </c>
      <c r="I1400" s="8" t="e">
        <f>VLOOKUP(B1400,'TRM2'!C:D,2,0)</f>
        <v>#N/A</v>
      </c>
      <c r="J1400" s="10" t="e">
        <f t="shared" si="128"/>
        <v>#N/A</v>
      </c>
      <c r="K1400" t="e">
        <f>VLOOKUP(A1400,'Cacao Nacional'!B:D,3,0)</f>
        <v>#N/A</v>
      </c>
      <c r="L1400" s="22" t="str">
        <f t="shared" si="129"/>
        <v>Enero</v>
      </c>
      <c r="M1400" s="22" t="str">
        <f t="shared" si="130"/>
        <v>2015</v>
      </c>
      <c r="N1400" s="22" t="str">
        <f t="shared" si="131"/>
        <v>Enero de 2015</v>
      </c>
    </row>
    <row r="1401" spans="1:14" x14ac:dyDescent="0.3">
      <c r="A1401" s="1" t="s">
        <v>864</v>
      </c>
      <c r="B1401" s="1" t="str">
        <f t="shared" si="126"/>
        <v>Enero 14 de 2015</v>
      </c>
      <c r="C1401" s="1" t="s">
        <v>5265</v>
      </c>
      <c r="D1401" s="2">
        <v>191.75</v>
      </c>
      <c r="E1401" s="1" t="s">
        <v>5266</v>
      </c>
      <c r="F1401" s="3">
        <v>1.4550264550264549</v>
      </c>
      <c r="G1401" s="1" t="s">
        <v>430</v>
      </c>
      <c r="H1401" s="10">
        <f t="shared" si="127"/>
        <v>3.835</v>
      </c>
      <c r="I1401" s="8" t="e">
        <f>VLOOKUP(B1401,'TRM2'!C:D,2,0)</f>
        <v>#N/A</v>
      </c>
      <c r="J1401" s="10" t="e">
        <f t="shared" si="128"/>
        <v>#N/A</v>
      </c>
      <c r="K1401" t="e">
        <f>VLOOKUP(A1401,'Cacao Nacional'!B:D,3,0)</f>
        <v>#N/A</v>
      </c>
      <c r="L1401" s="22" t="str">
        <f t="shared" si="129"/>
        <v>Enero</v>
      </c>
      <c r="M1401" s="22" t="str">
        <f t="shared" si="130"/>
        <v>2015</v>
      </c>
      <c r="N1401" s="22" t="str">
        <f t="shared" si="131"/>
        <v>Enero de 2015</v>
      </c>
    </row>
    <row r="1402" spans="1:14" x14ac:dyDescent="0.3">
      <c r="A1402" s="1" t="s">
        <v>865</v>
      </c>
      <c r="B1402" s="1" t="str">
        <f t="shared" si="126"/>
        <v>Enero 15 de 2015</v>
      </c>
      <c r="C1402" s="1" t="s">
        <v>5265</v>
      </c>
      <c r="D1402" s="2">
        <v>189.75</v>
      </c>
      <c r="E1402" s="1" t="s">
        <v>5266</v>
      </c>
      <c r="F1402" s="3">
        <v>-1.0430247718383312</v>
      </c>
      <c r="G1402" s="1" t="s">
        <v>430</v>
      </c>
      <c r="H1402" s="10">
        <f t="shared" si="127"/>
        <v>3.7949999999999999</v>
      </c>
      <c r="I1402" s="8" t="e">
        <f>VLOOKUP(B1402,'TRM2'!C:D,2,0)</f>
        <v>#N/A</v>
      </c>
      <c r="J1402" s="10" t="e">
        <f t="shared" si="128"/>
        <v>#N/A</v>
      </c>
      <c r="K1402" t="e">
        <f>VLOOKUP(A1402,'Cacao Nacional'!B:D,3,0)</f>
        <v>#N/A</v>
      </c>
      <c r="L1402" s="22" t="str">
        <f t="shared" si="129"/>
        <v>Enero</v>
      </c>
      <c r="M1402" s="22" t="str">
        <f t="shared" si="130"/>
        <v>2015</v>
      </c>
      <c r="N1402" s="22" t="str">
        <f t="shared" si="131"/>
        <v>Enero de 2015</v>
      </c>
    </row>
    <row r="1403" spans="1:14" x14ac:dyDescent="0.3">
      <c r="A1403" s="1" t="s">
        <v>866</v>
      </c>
      <c r="B1403" s="1" t="str">
        <f t="shared" si="126"/>
        <v>Enero 16 de 2015</v>
      </c>
      <c r="C1403" s="1" t="s">
        <v>5265</v>
      </c>
      <c r="D1403" s="2">
        <v>184</v>
      </c>
      <c r="E1403" s="1" t="s">
        <v>5266</v>
      </c>
      <c r="F1403" s="3">
        <v>-3.0303030303030303</v>
      </c>
      <c r="G1403" s="1" t="s">
        <v>430</v>
      </c>
      <c r="H1403" s="10">
        <f t="shared" si="127"/>
        <v>3.68</v>
      </c>
      <c r="I1403" s="8" t="e">
        <f>VLOOKUP(B1403,'TRM2'!C:D,2,0)</f>
        <v>#N/A</v>
      </c>
      <c r="J1403" s="10" t="e">
        <f t="shared" si="128"/>
        <v>#N/A</v>
      </c>
      <c r="K1403" t="e">
        <f>VLOOKUP(A1403,'Cacao Nacional'!B:D,3,0)</f>
        <v>#N/A</v>
      </c>
      <c r="L1403" s="22" t="str">
        <f t="shared" si="129"/>
        <v>Enero</v>
      </c>
      <c r="M1403" s="22" t="str">
        <f t="shared" si="130"/>
        <v>2015</v>
      </c>
      <c r="N1403" s="22" t="str">
        <f t="shared" si="131"/>
        <v>Enero de 2015</v>
      </c>
    </row>
    <row r="1404" spans="1:14" x14ac:dyDescent="0.3">
      <c r="A1404" s="1" t="s">
        <v>85</v>
      </c>
      <c r="B1404" s="1" t="str">
        <f t="shared" si="126"/>
        <v>Enero 19 de 2015</v>
      </c>
      <c r="C1404" s="1" t="s">
        <v>5265</v>
      </c>
      <c r="D1404" s="2">
        <v>184</v>
      </c>
      <c r="E1404" s="1" t="s">
        <v>5266</v>
      </c>
      <c r="F1404" s="3">
        <v>0</v>
      </c>
      <c r="G1404" s="1" t="s">
        <v>430</v>
      </c>
      <c r="H1404" s="10">
        <f t="shared" si="127"/>
        <v>3.68</v>
      </c>
      <c r="I1404" s="8" t="e">
        <f>VLOOKUP(B1404,'TRM2'!C:D,2,0)</f>
        <v>#N/A</v>
      </c>
      <c r="J1404" s="10" t="e">
        <f t="shared" si="128"/>
        <v>#N/A</v>
      </c>
      <c r="K1404">
        <f>VLOOKUP(A1404,'Cacao Nacional'!B:D,3,0)</f>
        <v>6405</v>
      </c>
      <c r="L1404" s="22" t="str">
        <f t="shared" si="129"/>
        <v>Enero</v>
      </c>
      <c r="M1404" s="22" t="str">
        <f t="shared" si="130"/>
        <v>2015</v>
      </c>
      <c r="N1404" s="22" t="str">
        <f t="shared" si="131"/>
        <v>Enero de 2015</v>
      </c>
    </row>
    <row r="1405" spans="1:14" x14ac:dyDescent="0.3">
      <c r="A1405" s="1" t="s">
        <v>867</v>
      </c>
      <c r="B1405" s="1" t="str">
        <f t="shared" si="126"/>
        <v>Enero 20 de 2015</v>
      </c>
      <c r="C1405" s="1" t="s">
        <v>5265</v>
      </c>
      <c r="D1405" s="2">
        <v>178.25</v>
      </c>
      <c r="E1405" s="1" t="s">
        <v>5266</v>
      </c>
      <c r="F1405" s="3">
        <v>-3.125</v>
      </c>
      <c r="G1405" s="1" t="s">
        <v>430</v>
      </c>
      <c r="H1405" s="10">
        <f t="shared" si="127"/>
        <v>3.5649999999999999</v>
      </c>
      <c r="I1405" s="8" t="e">
        <f>VLOOKUP(B1405,'TRM2'!C:D,2,0)</f>
        <v>#N/A</v>
      </c>
      <c r="J1405" s="10" t="e">
        <f t="shared" si="128"/>
        <v>#N/A</v>
      </c>
      <c r="K1405" t="e">
        <f>VLOOKUP(A1405,'Cacao Nacional'!B:D,3,0)</f>
        <v>#N/A</v>
      </c>
      <c r="L1405" s="22" t="str">
        <f t="shared" si="129"/>
        <v>Enero</v>
      </c>
      <c r="M1405" s="22" t="str">
        <f t="shared" si="130"/>
        <v>2015</v>
      </c>
      <c r="N1405" s="22" t="str">
        <f t="shared" si="131"/>
        <v>Enero de 2015</v>
      </c>
    </row>
    <row r="1406" spans="1:14" x14ac:dyDescent="0.3">
      <c r="A1406" s="1" t="s">
        <v>868</v>
      </c>
      <c r="B1406" s="1" t="str">
        <f t="shared" si="126"/>
        <v>Enero 21 de 2015</v>
      </c>
      <c r="C1406" s="1" t="s">
        <v>5265</v>
      </c>
      <c r="D1406" s="2">
        <v>175.25</v>
      </c>
      <c r="E1406" s="1" t="s">
        <v>5266</v>
      </c>
      <c r="F1406" s="3">
        <v>-1.6830294530154277</v>
      </c>
      <c r="G1406" s="1" t="s">
        <v>430</v>
      </c>
      <c r="H1406" s="10">
        <f t="shared" si="127"/>
        <v>3.5049999999999999</v>
      </c>
      <c r="I1406" s="8" t="e">
        <f>VLOOKUP(B1406,'TRM2'!C:D,2,0)</f>
        <v>#N/A</v>
      </c>
      <c r="J1406" s="10" t="e">
        <f t="shared" si="128"/>
        <v>#N/A</v>
      </c>
      <c r="K1406" t="e">
        <f>VLOOKUP(A1406,'Cacao Nacional'!B:D,3,0)</f>
        <v>#N/A</v>
      </c>
      <c r="L1406" s="22" t="str">
        <f t="shared" si="129"/>
        <v>Enero</v>
      </c>
      <c r="M1406" s="22" t="str">
        <f t="shared" si="130"/>
        <v>2015</v>
      </c>
      <c r="N1406" s="22" t="str">
        <f t="shared" si="131"/>
        <v>Enero de 2015</v>
      </c>
    </row>
    <row r="1407" spans="1:14" x14ac:dyDescent="0.3">
      <c r="A1407" s="1" t="s">
        <v>869</v>
      </c>
      <c r="B1407" s="1" t="str">
        <f t="shared" si="126"/>
        <v>Enero 22 de 2015</v>
      </c>
      <c r="C1407" s="1" t="s">
        <v>5265</v>
      </c>
      <c r="D1407" s="2">
        <v>174</v>
      </c>
      <c r="E1407" s="1" t="s">
        <v>5266</v>
      </c>
      <c r="F1407" s="3">
        <v>-0.71326676176890158</v>
      </c>
      <c r="G1407" s="1" t="s">
        <v>430</v>
      </c>
      <c r="H1407" s="10">
        <f t="shared" si="127"/>
        <v>3.48</v>
      </c>
      <c r="I1407" s="8" t="e">
        <f>VLOOKUP(B1407,'TRM2'!C:D,2,0)</f>
        <v>#N/A</v>
      </c>
      <c r="J1407" s="10" t="e">
        <f t="shared" si="128"/>
        <v>#N/A</v>
      </c>
      <c r="K1407" t="e">
        <f>VLOOKUP(A1407,'Cacao Nacional'!B:D,3,0)</f>
        <v>#N/A</v>
      </c>
      <c r="L1407" s="22" t="str">
        <f t="shared" si="129"/>
        <v>Enero</v>
      </c>
      <c r="M1407" s="22" t="str">
        <f t="shared" si="130"/>
        <v>2015</v>
      </c>
      <c r="N1407" s="22" t="str">
        <f t="shared" si="131"/>
        <v>Enero de 2015</v>
      </c>
    </row>
    <row r="1408" spans="1:14" x14ac:dyDescent="0.3">
      <c r="A1408" s="1" t="s">
        <v>870</v>
      </c>
      <c r="B1408" s="1" t="str">
        <f t="shared" si="126"/>
        <v>Enero 23 de 2015</v>
      </c>
      <c r="C1408" s="1" t="s">
        <v>5265</v>
      </c>
      <c r="D1408" s="2">
        <v>176.5</v>
      </c>
      <c r="E1408" s="1" t="s">
        <v>5266</v>
      </c>
      <c r="F1408" s="3">
        <v>1.4367816091954022</v>
      </c>
      <c r="G1408" s="1" t="s">
        <v>430</v>
      </c>
      <c r="H1408" s="10">
        <f t="shared" si="127"/>
        <v>3.53</v>
      </c>
      <c r="I1408" s="8" t="e">
        <f>VLOOKUP(B1408,'TRM2'!C:D,2,0)</f>
        <v>#N/A</v>
      </c>
      <c r="J1408" s="10" t="e">
        <f t="shared" si="128"/>
        <v>#N/A</v>
      </c>
      <c r="K1408" t="e">
        <f>VLOOKUP(A1408,'Cacao Nacional'!B:D,3,0)</f>
        <v>#N/A</v>
      </c>
      <c r="L1408" s="22" t="str">
        <f t="shared" si="129"/>
        <v>Enero</v>
      </c>
      <c r="M1408" s="22" t="str">
        <f t="shared" si="130"/>
        <v>2015</v>
      </c>
      <c r="N1408" s="22" t="str">
        <f t="shared" si="131"/>
        <v>Enero de 2015</v>
      </c>
    </row>
    <row r="1409" spans="1:14" x14ac:dyDescent="0.3">
      <c r="A1409" s="1" t="s">
        <v>86</v>
      </c>
      <c r="B1409" s="1" t="str">
        <f t="shared" si="126"/>
        <v>Enero 26 de 2015</v>
      </c>
      <c r="C1409" s="1" t="s">
        <v>5265</v>
      </c>
      <c r="D1409" s="2">
        <v>174.75</v>
      </c>
      <c r="E1409" s="1" t="s">
        <v>5266</v>
      </c>
      <c r="F1409" s="3">
        <v>-0.99150141643059486</v>
      </c>
      <c r="G1409" s="1" t="s">
        <v>430</v>
      </c>
      <c r="H1409" s="10">
        <f t="shared" si="127"/>
        <v>3.4950000000000001</v>
      </c>
      <c r="I1409" s="8" t="e">
        <f>VLOOKUP(B1409,'TRM2'!C:D,2,0)</f>
        <v>#N/A</v>
      </c>
      <c r="J1409" s="10" t="e">
        <f t="shared" si="128"/>
        <v>#N/A</v>
      </c>
      <c r="K1409">
        <f>VLOOKUP(A1409,'Cacao Nacional'!B:D,3,0)</f>
        <v>5932.5</v>
      </c>
      <c r="L1409" s="22" t="str">
        <f t="shared" si="129"/>
        <v>Enero</v>
      </c>
      <c r="M1409" s="22" t="str">
        <f t="shared" si="130"/>
        <v>2015</v>
      </c>
      <c r="N1409" s="22" t="str">
        <f t="shared" si="131"/>
        <v>Enero de 2015</v>
      </c>
    </row>
    <row r="1410" spans="1:14" x14ac:dyDescent="0.3">
      <c r="A1410" s="1" t="s">
        <v>871</v>
      </c>
      <c r="B1410" s="1" t="str">
        <f t="shared" si="126"/>
        <v>Enero 27 de 2015</v>
      </c>
      <c r="C1410" s="1" t="s">
        <v>5265</v>
      </c>
      <c r="D1410" s="2">
        <v>174.75</v>
      </c>
      <c r="E1410" s="1" t="s">
        <v>5266</v>
      </c>
      <c r="F1410" s="3">
        <v>0</v>
      </c>
      <c r="G1410" s="1" t="s">
        <v>430</v>
      </c>
      <c r="H1410" s="10">
        <f t="shared" si="127"/>
        <v>3.4950000000000001</v>
      </c>
      <c r="I1410" s="8" t="e">
        <f>VLOOKUP(B1410,'TRM2'!C:D,2,0)</f>
        <v>#N/A</v>
      </c>
      <c r="J1410" s="10" t="e">
        <f t="shared" si="128"/>
        <v>#N/A</v>
      </c>
      <c r="K1410" t="e">
        <f>VLOOKUP(A1410,'Cacao Nacional'!B:D,3,0)</f>
        <v>#N/A</v>
      </c>
      <c r="L1410" s="22" t="str">
        <f t="shared" si="129"/>
        <v>Enero</v>
      </c>
      <c r="M1410" s="22" t="str">
        <f t="shared" si="130"/>
        <v>2015</v>
      </c>
      <c r="N1410" s="22" t="str">
        <f t="shared" si="131"/>
        <v>Enero de 2015</v>
      </c>
    </row>
    <row r="1411" spans="1:14" x14ac:dyDescent="0.3">
      <c r="A1411" s="1" t="s">
        <v>872</v>
      </c>
      <c r="B1411" s="1" t="str">
        <f t="shared" ref="B1411:B1474" si="132">MID(A1411,FIND(",",A1411,1)+2,LEN(A1411)-FIND(",",A1411,1))</f>
        <v>Enero 28 de 2015</v>
      </c>
      <c r="C1411" s="1" t="s">
        <v>5265</v>
      </c>
      <c r="D1411" s="2">
        <v>180.75</v>
      </c>
      <c r="E1411" s="1" t="s">
        <v>5266</v>
      </c>
      <c r="F1411" s="3">
        <v>3.4334763948497855</v>
      </c>
      <c r="G1411" s="1" t="s">
        <v>430</v>
      </c>
      <c r="H1411" s="10">
        <f t="shared" ref="H1411:H1474" si="133">D1411*2/100</f>
        <v>3.6150000000000002</v>
      </c>
      <c r="I1411" s="8" t="e">
        <f>VLOOKUP(B1411,'TRM2'!C:D,2,0)</f>
        <v>#N/A</v>
      </c>
      <c r="J1411" s="10" t="e">
        <f t="shared" ref="J1411:J1474" si="134">H1411*I1411</f>
        <v>#N/A</v>
      </c>
      <c r="K1411" t="e">
        <f>VLOOKUP(A1411,'Cacao Nacional'!B:D,3,0)</f>
        <v>#N/A</v>
      </c>
      <c r="L1411" s="22" t="str">
        <f t="shared" ref="L1411:L1474" si="135">MID(A1411,FIND(" ",A1411,1)+1,FIND(" ",A1411,FIND(" ",A1411,1)+1)-FIND(" ",A1411,1)-1)</f>
        <v>Enero</v>
      </c>
      <c r="M1411" s="22" t="str">
        <f t="shared" ref="M1411:M1474" si="136">RIGHT(A1411,4)</f>
        <v>2015</v>
      </c>
      <c r="N1411" s="22" t="str">
        <f t="shared" ref="N1411:N1474" si="137">_xlfn.CONCAT(L1411," de ",M1411)</f>
        <v>Enero de 2015</v>
      </c>
    </row>
    <row r="1412" spans="1:14" x14ac:dyDescent="0.3">
      <c r="A1412" s="1" t="s">
        <v>873</v>
      </c>
      <c r="B1412" s="1" t="str">
        <f t="shared" si="132"/>
        <v>Enero 29 de 2015</v>
      </c>
      <c r="C1412" s="1" t="s">
        <v>5265</v>
      </c>
      <c r="D1412" s="2">
        <v>173</v>
      </c>
      <c r="E1412" s="1" t="s">
        <v>5266</v>
      </c>
      <c r="F1412" s="3">
        <v>-4.2876901798063622</v>
      </c>
      <c r="G1412" s="1" t="s">
        <v>430</v>
      </c>
      <c r="H1412" s="10">
        <f t="shared" si="133"/>
        <v>3.46</v>
      </c>
      <c r="I1412" s="8" t="e">
        <f>VLOOKUP(B1412,'TRM2'!C:D,2,0)</f>
        <v>#N/A</v>
      </c>
      <c r="J1412" s="10" t="e">
        <f t="shared" si="134"/>
        <v>#N/A</v>
      </c>
      <c r="K1412" t="e">
        <f>VLOOKUP(A1412,'Cacao Nacional'!B:D,3,0)</f>
        <v>#N/A</v>
      </c>
      <c r="L1412" s="22" t="str">
        <f t="shared" si="135"/>
        <v>Enero</v>
      </c>
      <c r="M1412" s="22" t="str">
        <f t="shared" si="136"/>
        <v>2015</v>
      </c>
      <c r="N1412" s="22" t="str">
        <f t="shared" si="137"/>
        <v>Enero de 2015</v>
      </c>
    </row>
    <row r="1413" spans="1:14" x14ac:dyDescent="0.3">
      <c r="A1413" s="1" t="s">
        <v>874</v>
      </c>
      <c r="B1413" s="1" t="str">
        <f t="shared" si="132"/>
        <v>Enero 30 de 2015</v>
      </c>
      <c r="C1413" s="1" t="s">
        <v>5265</v>
      </c>
      <c r="D1413" s="2">
        <v>175</v>
      </c>
      <c r="E1413" s="1" t="s">
        <v>5266</v>
      </c>
      <c r="F1413" s="3">
        <v>1.1560693641618496</v>
      </c>
      <c r="G1413" s="1" t="s">
        <v>430</v>
      </c>
      <c r="H1413" s="10">
        <f t="shared" si="133"/>
        <v>3.5</v>
      </c>
      <c r="I1413" s="8">
        <f>VLOOKUP(B1413,'TRM2'!C:D,2,0)</f>
        <v>2397.35</v>
      </c>
      <c r="J1413" s="10">
        <f t="shared" si="134"/>
        <v>8390.7250000000004</v>
      </c>
      <c r="K1413" t="e">
        <f>VLOOKUP(A1413,'Cacao Nacional'!B:D,3,0)</f>
        <v>#N/A</v>
      </c>
      <c r="L1413" s="22" t="str">
        <f t="shared" si="135"/>
        <v>Enero</v>
      </c>
      <c r="M1413" s="22" t="str">
        <f t="shared" si="136"/>
        <v>2015</v>
      </c>
      <c r="N1413" s="22" t="str">
        <f t="shared" si="137"/>
        <v>Enero de 2015</v>
      </c>
    </row>
    <row r="1414" spans="1:14" x14ac:dyDescent="0.3">
      <c r="A1414" s="1" t="s">
        <v>875</v>
      </c>
      <c r="B1414" s="1" t="str">
        <f t="shared" si="132"/>
        <v>Febrero 2 de 2015</v>
      </c>
      <c r="C1414" s="1" t="s">
        <v>5265</v>
      </c>
      <c r="D1414" s="2">
        <v>174.5</v>
      </c>
      <c r="E1414" s="1" t="s">
        <v>5266</v>
      </c>
      <c r="F1414" s="3">
        <v>-0.2857142857142857</v>
      </c>
      <c r="G1414" s="1" t="s">
        <v>430</v>
      </c>
      <c r="H1414" s="10">
        <f t="shared" si="133"/>
        <v>3.49</v>
      </c>
      <c r="I1414" s="8">
        <f>VLOOKUP(B1414,'TRM2'!C:D,2,0)</f>
        <v>2441.1</v>
      </c>
      <c r="J1414" s="10">
        <f t="shared" si="134"/>
        <v>8519.4390000000003</v>
      </c>
      <c r="K1414">
        <f>VLOOKUP(A1414,'Cacao Nacional'!B:D,3,0)</f>
        <v>5762.5</v>
      </c>
      <c r="L1414" s="22" t="str">
        <f t="shared" si="135"/>
        <v>Febrero</v>
      </c>
      <c r="M1414" s="22" t="str">
        <f t="shared" si="136"/>
        <v>2015</v>
      </c>
      <c r="N1414" s="22" t="str">
        <f t="shared" si="137"/>
        <v>Febrero de 2015</v>
      </c>
    </row>
    <row r="1415" spans="1:14" x14ac:dyDescent="0.3">
      <c r="A1415" s="1" t="s">
        <v>876</v>
      </c>
      <c r="B1415" s="1" t="str">
        <f t="shared" si="132"/>
        <v>Febrero 3 de 2015</v>
      </c>
      <c r="C1415" s="1" t="s">
        <v>5265</v>
      </c>
      <c r="D1415" s="2">
        <v>175.5</v>
      </c>
      <c r="E1415" s="1" t="s">
        <v>5266</v>
      </c>
      <c r="F1415" s="3">
        <v>0.57306590257879653</v>
      </c>
      <c r="G1415" s="1" t="s">
        <v>430</v>
      </c>
      <c r="H1415" s="10">
        <f t="shared" si="133"/>
        <v>3.51</v>
      </c>
      <c r="I1415" s="8">
        <f>VLOOKUP(B1415,'TRM2'!C:D,2,0)</f>
        <v>2407.29</v>
      </c>
      <c r="J1415" s="10">
        <f t="shared" si="134"/>
        <v>8449.5878999999986</v>
      </c>
      <c r="K1415" t="e">
        <f>VLOOKUP(A1415,'Cacao Nacional'!B:D,3,0)</f>
        <v>#N/A</v>
      </c>
      <c r="L1415" s="22" t="str">
        <f t="shared" si="135"/>
        <v>Febrero</v>
      </c>
      <c r="M1415" s="22" t="str">
        <f t="shared" si="136"/>
        <v>2015</v>
      </c>
      <c r="N1415" s="22" t="str">
        <f t="shared" si="137"/>
        <v>Febrero de 2015</v>
      </c>
    </row>
    <row r="1416" spans="1:14" x14ac:dyDescent="0.3">
      <c r="A1416" s="1" t="s">
        <v>877</v>
      </c>
      <c r="B1416" s="1" t="str">
        <f t="shared" si="132"/>
        <v>Febrero 4 de 2015</v>
      </c>
      <c r="C1416" s="1" t="s">
        <v>5265</v>
      </c>
      <c r="D1416" s="2">
        <v>179.75</v>
      </c>
      <c r="E1416" s="1" t="s">
        <v>5266</v>
      </c>
      <c r="F1416" s="3">
        <v>2.4216524216524213</v>
      </c>
      <c r="G1416" s="1" t="s">
        <v>430</v>
      </c>
      <c r="H1416" s="10">
        <f t="shared" si="133"/>
        <v>3.5950000000000002</v>
      </c>
      <c r="I1416" s="8">
        <f>VLOOKUP(B1416,'TRM2'!C:D,2,0)</f>
        <v>2374.7199999999998</v>
      </c>
      <c r="J1416" s="10">
        <f t="shared" si="134"/>
        <v>8537.1183999999994</v>
      </c>
      <c r="K1416" t="e">
        <f>VLOOKUP(A1416,'Cacao Nacional'!B:D,3,0)</f>
        <v>#N/A</v>
      </c>
      <c r="L1416" s="22" t="str">
        <f t="shared" si="135"/>
        <v>Febrero</v>
      </c>
      <c r="M1416" s="22" t="str">
        <f t="shared" si="136"/>
        <v>2015</v>
      </c>
      <c r="N1416" s="22" t="str">
        <f t="shared" si="137"/>
        <v>Febrero de 2015</v>
      </c>
    </row>
    <row r="1417" spans="1:14" x14ac:dyDescent="0.3">
      <c r="A1417" s="1" t="s">
        <v>878</v>
      </c>
      <c r="B1417" s="1" t="str">
        <f t="shared" si="132"/>
        <v>Febrero 5 de 2015</v>
      </c>
      <c r="C1417" s="1" t="s">
        <v>5265</v>
      </c>
      <c r="D1417" s="2">
        <v>179.5</v>
      </c>
      <c r="E1417" s="1" t="s">
        <v>5266</v>
      </c>
      <c r="F1417" s="3">
        <v>-0.13908205841446453</v>
      </c>
      <c r="G1417" s="1" t="s">
        <v>430</v>
      </c>
      <c r="H1417" s="10">
        <f t="shared" si="133"/>
        <v>3.59</v>
      </c>
      <c r="I1417" s="8">
        <f>VLOOKUP(B1417,'TRM2'!C:D,2,0)</f>
        <v>2381.91</v>
      </c>
      <c r="J1417" s="10">
        <f t="shared" si="134"/>
        <v>8551.0568999999996</v>
      </c>
      <c r="K1417" t="e">
        <f>VLOOKUP(A1417,'Cacao Nacional'!B:D,3,0)</f>
        <v>#N/A</v>
      </c>
      <c r="L1417" s="22" t="str">
        <f t="shared" si="135"/>
        <v>Febrero</v>
      </c>
      <c r="M1417" s="22" t="str">
        <f t="shared" si="136"/>
        <v>2015</v>
      </c>
      <c r="N1417" s="22" t="str">
        <f t="shared" si="137"/>
        <v>Febrero de 2015</v>
      </c>
    </row>
    <row r="1418" spans="1:14" x14ac:dyDescent="0.3">
      <c r="A1418" s="1" t="s">
        <v>879</v>
      </c>
      <c r="B1418" s="1" t="str">
        <f t="shared" si="132"/>
        <v>Febrero 6 de 2015</v>
      </c>
      <c r="C1418" s="1" t="s">
        <v>5265</v>
      </c>
      <c r="D1418" s="2">
        <v>181.5</v>
      </c>
      <c r="E1418" s="1" t="s">
        <v>5266</v>
      </c>
      <c r="F1418" s="3">
        <v>1.1142061281337048</v>
      </c>
      <c r="G1418" s="1" t="s">
        <v>430</v>
      </c>
      <c r="H1418" s="10">
        <f t="shared" si="133"/>
        <v>3.63</v>
      </c>
      <c r="I1418" s="8">
        <f>VLOOKUP(B1418,'TRM2'!C:D,2,0)</f>
        <v>2384.5300000000002</v>
      </c>
      <c r="J1418" s="10">
        <f t="shared" si="134"/>
        <v>8655.8438999999998</v>
      </c>
      <c r="K1418" t="e">
        <f>VLOOKUP(A1418,'Cacao Nacional'!B:D,3,0)</f>
        <v>#N/A</v>
      </c>
      <c r="L1418" s="22" t="str">
        <f t="shared" si="135"/>
        <v>Febrero</v>
      </c>
      <c r="M1418" s="22" t="str">
        <f t="shared" si="136"/>
        <v>2015</v>
      </c>
      <c r="N1418" s="22" t="str">
        <f t="shared" si="137"/>
        <v>Febrero de 2015</v>
      </c>
    </row>
    <row r="1419" spans="1:14" x14ac:dyDescent="0.3">
      <c r="A1419" s="1" t="s">
        <v>880</v>
      </c>
      <c r="B1419" s="1" t="str">
        <f t="shared" si="132"/>
        <v>Febrero 9 de 2015</v>
      </c>
      <c r="C1419" s="1" t="s">
        <v>5265</v>
      </c>
      <c r="D1419" s="2">
        <v>182.5</v>
      </c>
      <c r="E1419" s="1" t="s">
        <v>5266</v>
      </c>
      <c r="F1419" s="3">
        <v>0.55096418732782371</v>
      </c>
      <c r="G1419" s="1" t="s">
        <v>430</v>
      </c>
      <c r="H1419" s="10">
        <f t="shared" si="133"/>
        <v>3.65</v>
      </c>
      <c r="I1419" s="8">
        <f>VLOOKUP(B1419,'TRM2'!C:D,2,0)</f>
        <v>2384.7600000000002</v>
      </c>
      <c r="J1419" s="10">
        <f t="shared" si="134"/>
        <v>8704.3739999999998</v>
      </c>
      <c r="K1419">
        <f>VLOOKUP(A1419,'Cacao Nacional'!B:D,3,0)</f>
        <v>5762.5</v>
      </c>
      <c r="L1419" s="22" t="str">
        <f t="shared" si="135"/>
        <v>Febrero</v>
      </c>
      <c r="M1419" s="22" t="str">
        <f t="shared" si="136"/>
        <v>2015</v>
      </c>
      <c r="N1419" s="22" t="str">
        <f t="shared" si="137"/>
        <v>Febrero de 2015</v>
      </c>
    </row>
    <row r="1420" spans="1:14" x14ac:dyDescent="0.3">
      <c r="A1420" s="1" t="s">
        <v>881</v>
      </c>
      <c r="B1420" s="1" t="str">
        <f t="shared" si="132"/>
        <v>Febrero 10 de 2015</v>
      </c>
      <c r="C1420" s="1" t="s">
        <v>5265</v>
      </c>
      <c r="D1420" s="2">
        <v>176.25</v>
      </c>
      <c r="E1420" s="1" t="s">
        <v>5266</v>
      </c>
      <c r="F1420" s="3">
        <v>-3.4246575342465753</v>
      </c>
      <c r="G1420" s="1" t="s">
        <v>430</v>
      </c>
      <c r="H1420" s="10">
        <f t="shared" si="133"/>
        <v>3.5249999999999999</v>
      </c>
      <c r="I1420" s="8">
        <f>VLOOKUP(B1420,'TRM2'!C:D,2,0)</f>
        <v>2371.31</v>
      </c>
      <c r="J1420" s="10">
        <f t="shared" si="134"/>
        <v>8358.8677499999994</v>
      </c>
      <c r="K1420" t="e">
        <f>VLOOKUP(A1420,'Cacao Nacional'!B:D,3,0)</f>
        <v>#N/A</v>
      </c>
      <c r="L1420" s="22" t="str">
        <f t="shared" si="135"/>
        <v>Febrero</v>
      </c>
      <c r="M1420" s="22" t="str">
        <f t="shared" si="136"/>
        <v>2015</v>
      </c>
      <c r="N1420" s="22" t="str">
        <f t="shared" si="137"/>
        <v>Febrero de 2015</v>
      </c>
    </row>
    <row r="1421" spans="1:14" x14ac:dyDescent="0.3">
      <c r="A1421" s="1" t="s">
        <v>882</v>
      </c>
      <c r="B1421" s="1" t="str">
        <f t="shared" si="132"/>
        <v>Febrero 11 de 2015</v>
      </c>
      <c r="C1421" s="1" t="s">
        <v>5265</v>
      </c>
      <c r="D1421" s="2">
        <v>176.25</v>
      </c>
      <c r="E1421" s="1" t="s">
        <v>5266</v>
      </c>
      <c r="F1421" s="3">
        <v>0</v>
      </c>
      <c r="G1421" s="1" t="s">
        <v>430</v>
      </c>
      <c r="H1421" s="10">
        <f t="shared" si="133"/>
        <v>3.5249999999999999</v>
      </c>
      <c r="I1421" s="8">
        <f>VLOOKUP(B1421,'TRM2'!C:D,2,0)</f>
        <v>2380.79</v>
      </c>
      <c r="J1421" s="10">
        <f t="shared" si="134"/>
        <v>8392.2847499999989</v>
      </c>
      <c r="K1421" t="e">
        <f>VLOOKUP(A1421,'Cacao Nacional'!B:D,3,0)</f>
        <v>#N/A</v>
      </c>
      <c r="L1421" s="22" t="str">
        <f t="shared" si="135"/>
        <v>Febrero</v>
      </c>
      <c r="M1421" s="22" t="str">
        <f t="shared" si="136"/>
        <v>2015</v>
      </c>
      <c r="N1421" s="22" t="str">
        <f t="shared" si="137"/>
        <v>Febrero de 2015</v>
      </c>
    </row>
    <row r="1422" spans="1:14" x14ac:dyDescent="0.3">
      <c r="A1422" s="1" t="s">
        <v>883</v>
      </c>
      <c r="B1422" s="1" t="str">
        <f t="shared" si="132"/>
        <v>Febrero 12 de 2015</v>
      </c>
      <c r="C1422" s="1" t="s">
        <v>5265</v>
      </c>
      <c r="D1422" s="2">
        <v>180.5</v>
      </c>
      <c r="E1422" s="1" t="s">
        <v>5266</v>
      </c>
      <c r="F1422" s="3">
        <v>2.4113475177304964</v>
      </c>
      <c r="G1422" s="1" t="s">
        <v>430</v>
      </c>
      <c r="H1422" s="10">
        <f t="shared" si="133"/>
        <v>3.61</v>
      </c>
      <c r="I1422" s="8">
        <f>VLOOKUP(B1422,'TRM2'!C:D,2,0)</f>
        <v>2416.61</v>
      </c>
      <c r="J1422" s="10">
        <f t="shared" si="134"/>
        <v>8723.9621000000006</v>
      </c>
      <c r="K1422" t="e">
        <f>VLOOKUP(A1422,'Cacao Nacional'!B:D,3,0)</f>
        <v>#N/A</v>
      </c>
      <c r="L1422" s="22" t="str">
        <f t="shared" si="135"/>
        <v>Febrero</v>
      </c>
      <c r="M1422" s="22" t="str">
        <f t="shared" si="136"/>
        <v>2015</v>
      </c>
      <c r="N1422" s="22" t="str">
        <f t="shared" si="137"/>
        <v>Febrero de 2015</v>
      </c>
    </row>
    <row r="1423" spans="1:14" x14ac:dyDescent="0.3">
      <c r="A1423" s="1" t="s">
        <v>884</v>
      </c>
      <c r="B1423" s="1" t="str">
        <f t="shared" si="132"/>
        <v>Febrero 13 de 2015</v>
      </c>
      <c r="C1423" s="1" t="s">
        <v>5265</v>
      </c>
      <c r="D1423" s="2">
        <v>179.5</v>
      </c>
      <c r="E1423" s="1" t="s">
        <v>5266</v>
      </c>
      <c r="F1423" s="3">
        <v>-0.554016620498615</v>
      </c>
      <c r="G1423" s="1" t="s">
        <v>430</v>
      </c>
      <c r="H1423" s="10">
        <f t="shared" si="133"/>
        <v>3.59</v>
      </c>
      <c r="I1423" s="8">
        <f>VLOOKUP(B1423,'TRM2'!C:D,2,0)</f>
        <v>2401.0300000000002</v>
      </c>
      <c r="J1423" s="10">
        <f t="shared" si="134"/>
        <v>8619.6977000000006</v>
      </c>
      <c r="K1423" t="e">
        <f>VLOOKUP(A1423,'Cacao Nacional'!B:D,3,0)</f>
        <v>#N/A</v>
      </c>
      <c r="L1423" s="22" t="str">
        <f t="shared" si="135"/>
        <v>Febrero</v>
      </c>
      <c r="M1423" s="22" t="str">
        <f t="shared" si="136"/>
        <v>2015</v>
      </c>
      <c r="N1423" s="22" t="str">
        <f t="shared" si="137"/>
        <v>Febrero de 2015</v>
      </c>
    </row>
    <row r="1424" spans="1:14" x14ac:dyDescent="0.3">
      <c r="A1424" s="1" t="s">
        <v>885</v>
      </c>
      <c r="B1424" s="1" t="str">
        <f t="shared" si="132"/>
        <v>Febrero 16 de 2015</v>
      </c>
      <c r="C1424" s="1" t="s">
        <v>5265</v>
      </c>
      <c r="D1424" s="2">
        <v>179.5</v>
      </c>
      <c r="E1424" s="1" t="s">
        <v>5266</v>
      </c>
      <c r="F1424" s="3">
        <v>0</v>
      </c>
      <c r="G1424" s="1" t="s">
        <v>430</v>
      </c>
      <c r="H1424" s="10">
        <f t="shared" si="133"/>
        <v>3.59</v>
      </c>
      <c r="I1424" s="8">
        <f>VLOOKUP(B1424,'TRM2'!C:D,2,0)</f>
        <v>2376.23</v>
      </c>
      <c r="J1424" s="10">
        <f t="shared" si="134"/>
        <v>8530.6656999999996</v>
      </c>
      <c r="K1424">
        <f>VLOOKUP(A1424,'Cacao Nacional'!B:D,3,0)</f>
        <v>5867.5</v>
      </c>
      <c r="L1424" s="22" t="str">
        <f t="shared" si="135"/>
        <v>Febrero</v>
      </c>
      <c r="M1424" s="22" t="str">
        <f t="shared" si="136"/>
        <v>2015</v>
      </c>
      <c r="N1424" s="22" t="str">
        <f t="shared" si="137"/>
        <v>Febrero de 2015</v>
      </c>
    </row>
    <row r="1425" spans="1:14" x14ac:dyDescent="0.3">
      <c r="A1425" s="1" t="s">
        <v>886</v>
      </c>
      <c r="B1425" s="1" t="str">
        <f t="shared" si="132"/>
        <v>Febrero 17 de 2015</v>
      </c>
      <c r="C1425" s="1" t="s">
        <v>5265</v>
      </c>
      <c r="D1425" s="2">
        <v>172.75</v>
      </c>
      <c r="E1425" s="1" t="s">
        <v>5266</v>
      </c>
      <c r="F1425" s="3">
        <v>-3.7604456824512535</v>
      </c>
      <c r="G1425" s="1" t="s">
        <v>430</v>
      </c>
      <c r="H1425" s="10">
        <f t="shared" si="133"/>
        <v>3.4550000000000001</v>
      </c>
      <c r="I1425" s="8">
        <f>VLOOKUP(B1425,'TRM2'!C:D,2,0)</f>
        <v>2376.23</v>
      </c>
      <c r="J1425" s="10">
        <f t="shared" si="134"/>
        <v>8209.8746499999997</v>
      </c>
      <c r="K1425" t="e">
        <f>VLOOKUP(A1425,'Cacao Nacional'!B:D,3,0)</f>
        <v>#N/A</v>
      </c>
      <c r="L1425" s="22" t="str">
        <f t="shared" si="135"/>
        <v>Febrero</v>
      </c>
      <c r="M1425" s="22" t="str">
        <f t="shared" si="136"/>
        <v>2015</v>
      </c>
      <c r="N1425" s="22" t="str">
        <f t="shared" si="137"/>
        <v>Febrero de 2015</v>
      </c>
    </row>
    <row r="1426" spans="1:14" x14ac:dyDescent="0.3">
      <c r="A1426" s="1" t="s">
        <v>887</v>
      </c>
      <c r="B1426" s="1" t="str">
        <f t="shared" si="132"/>
        <v>Febrero 18 de 2015</v>
      </c>
      <c r="C1426" s="1" t="s">
        <v>5265</v>
      </c>
      <c r="D1426" s="2">
        <v>171</v>
      </c>
      <c r="E1426" s="1" t="s">
        <v>5266</v>
      </c>
      <c r="F1426" s="3">
        <v>-1.0130246020260492</v>
      </c>
      <c r="G1426" s="1" t="s">
        <v>430</v>
      </c>
      <c r="H1426" s="10">
        <f t="shared" si="133"/>
        <v>3.42</v>
      </c>
      <c r="I1426" s="8">
        <f>VLOOKUP(B1426,'TRM2'!C:D,2,0)</f>
        <v>2416.37</v>
      </c>
      <c r="J1426" s="10">
        <f t="shared" si="134"/>
        <v>8263.9853999999996</v>
      </c>
      <c r="K1426" t="e">
        <f>VLOOKUP(A1426,'Cacao Nacional'!B:D,3,0)</f>
        <v>#N/A</v>
      </c>
      <c r="L1426" s="22" t="str">
        <f t="shared" si="135"/>
        <v>Febrero</v>
      </c>
      <c r="M1426" s="22" t="str">
        <f t="shared" si="136"/>
        <v>2015</v>
      </c>
      <c r="N1426" s="22" t="str">
        <f t="shared" si="137"/>
        <v>Febrero de 2015</v>
      </c>
    </row>
    <row r="1427" spans="1:14" x14ac:dyDescent="0.3">
      <c r="A1427" s="1" t="s">
        <v>888</v>
      </c>
      <c r="B1427" s="1" t="str">
        <f t="shared" si="132"/>
        <v>Febrero 19 de 2015</v>
      </c>
      <c r="C1427" s="1" t="s">
        <v>5265</v>
      </c>
      <c r="D1427" s="2">
        <v>167.75</v>
      </c>
      <c r="E1427" s="1" t="s">
        <v>5266</v>
      </c>
      <c r="F1427" s="3">
        <v>-1.9005847953216373</v>
      </c>
      <c r="G1427" s="1" t="s">
        <v>430</v>
      </c>
      <c r="H1427" s="10">
        <f t="shared" si="133"/>
        <v>3.355</v>
      </c>
      <c r="I1427" s="8">
        <f>VLOOKUP(B1427,'TRM2'!C:D,2,0)</f>
        <v>2429.71</v>
      </c>
      <c r="J1427" s="10">
        <f t="shared" si="134"/>
        <v>8151.6770500000002</v>
      </c>
      <c r="K1427" t="e">
        <f>VLOOKUP(A1427,'Cacao Nacional'!B:D,3,0)</f>
        <v>#N/A</v>
      </c>
      <c r="L1427" s="22" t="str">
        <f t="shared" si="135"/>
        <v>Febrero</v>
      </c>
      <c r="M1427" s="22" t="str">
        <f t="shared" si="136"/>
        <v>2015</v>
      </c>
      <c r="N1427" s="22" t="str">
        <f t="shared" si="137"/>
        <v>Febrero de 2015</v>
      </c>
    </row>
    <row r="1428" spans="1:14" x14ac:dyDescent="0.3">
      <c r="A1428" s="1" t="s">
        <v>889</v>
      </c>
      <c r="B1428" s="1" t="str">
        <f t="shared" si="132"/>
        <v>Febrero 20 de 2015</v>
      </c>
      <c r="C1428" s="1" t="s">
        <v>5265</v>
      </c>
      <c r="D1428" s="2">
        <v>168</v>
      </c>
      <c r="E1428" s="1" t="s">
        <v>5266</v>
      </c>
      <c r="F1428" s="3">
        <v>0.14903129657228018</v>
      </c>
      <c r="G1428" s="1" t="s">
        <v>430</v>
      </c>
      <c r="H1428" s="10">
        <f t="shared" si="133"/>
        <v>3.36</v>
      </c>
      <c r="I1428" s="8">
        <f>VLOOKUP(B1428,'TRM2'!C:D,2,0)</f>
        <v>2445.16</v>
      </c>
      <c r="J1428" s="10">
        <f t="shared" si="134"/>
        <v>8215.7375999999986</v>
      </c>
      <c r="K1428" t="e">
        <f>VLOOKUP(A1428,'Cacao Nacional'!B:D,3,0)</f>
        <v>#N/A</v>
      </c>
      <c r="L1428" s="22" t="str">
        <f t="shared" si="135"/>
        <v>Febrero</v>
      </c>
      <c r="M1428" s="22" t="str">
        <f t="shared" si="136"/>
        <v>2015</v>
      </c>
      <c r="N1428" s="22" t="str">
        <f t="shared" si="137"/>
        <v>Febrero de 2015</v>
      </c>
    </row>
    <row r="1429" spans="1:14" x14ac:dyDescent="0.3">
      <c r="A1429" s="1" t="s">
        <v>890</v>
      </c>
      <c r="B1429" s="1" t="str">
        <f t="shared" si="132"/>
        <v>Febrero 23 de 2015</v>
      </c>
      <c r="C1429" s="1" t="s">
        <v>5265</v>
      </c>
      <c r="D1429" s="2">
        <v>163.25</v>
      </c>
      <c r="E1429" s="1" t="s">
        <v>5266</v>
      </c>
      <c r="F1429" s="3">
        <v>-2.8273809523809526</v>
      </c>
      <c r="G1429" s="1" t="s">
        <v>430</v>
      </c>
      <c r="H1429" s="10">
        <f t="shared" si="133"/>
        <v>3.2650000000000001</v>
      </c>
      <c r="I1429" s="8">
        <f>VLOOKUP(B1429,'TRM2'!C:D,2,0)</f>
        <v>2455.54</v>
      </c>
      <c r="J1429" s="10">
        <f t="shared" si="134"/>
        <v>8017.3380999999999</v>
      </c>
      <c r="K1429">
        <f>VLOOKUP(A1429,'Cacao Nacional'!B:D,3,0)</f>
        <v>6082.5</v>
      </c>
      <c r="L1429" s="22" t="str">
        <f t="shared" si="135"/>
        <v>Febrero</v>
      </c>
      <c r="M1429" s="22" t="str">
        <f t="shared" si="136"/>
        <v>2015</v>
      </c>
      <c r="N1429" s="22" t="str">
        <f t="shared" si="137"/>
        <v>Febrero de 2015</v>
      </c>
    </row>
    <row r="1430" spans="1:14" x14ac:dyDescent="0.3">
      <c r="A1430" s="1" t="s">
        <v>891</v>
      </c>
      <c r="B1430" s="1" t="str">
        <f t="shared" si="132"/>
        <v>Febrero 24 de 2015</v>
      </c>
      <c r="C1430" s="1" t="s">
        <v>5265</v>
      </c>
      <c r="D1430" s="2">
        <v>164</v>
      </c>
      <c r="E1430" s="1" t="s">
        <v>5266</v>
      </c>
      <c r="F1430" s="3">
        <v>0.45941807044410415</v>
      </c>
      <c r="G1430" s="1" t="s">
        <v>430</v>
      </c>
      <c r="H1430" s="10">
        <f t="shared" si="133"/>
        <v>3.28</v>
      </c>
      <c r="I1430" s="8">
        <f>VLOOKUP(B1430,'TRM2'!C:D,2,0)</f>
        <v>2489.81</v>
      </c>
      <c r="J1430" s="10">
        <f t="shared" si="134"/>
        <v>8166.5767999999989</v>
      </c>
      <c r="K1430" t="e">
        <f>VLOOKUP(A1430,'Cacao Nacional'!B:D,3,0)</f>
        <v>#N/A</v>
      </c>
      <c r="L1430" s="22" t="str">
        <f t="shared" si="135"/>
        <v>Febrero</v>
      </c>
      <c r="M1430" s="22" t="str">
        <f t="shared" si="136"/>
        <v>2015</v>
      </c>
      <c r="N1430" s="22" t="str">
        <f t="shared" si="137"/>
        <v>Febrero de 2015</v>
      </c>
    </row>
    <row r="1431" spans="1:14" x14ac:dyDescent="0.3">
      <c r="A1431" s="1" t="s">
        <v>892</v>
      </c>
      <c r="B1431" s="1" t="str">
        <f t="shared" si="132"/>
        <v>Febrero 25 de 2015</v>
      </c>
      <c r="C1431" s="1" t="s">
        <v>5265</v>
      </c>
      <c r="D1431" s="2">
        <v>158.5</v>
      </c>
      <c r="E1431" s="1" t="s">
        <v>5266</v>
      </c>
      <c r="F1431" s="3">
        <v>-3.3536585365853662</v>
      </c>
      <c r="G1431" s="1" t="s">
        <v>430</v>
      </c>
      <c r="H1431" s="10">
        <f t="shared" si="133"/>
        <v>3.17</v>
      </c>
      <c r="I1431" s="8">
        <f>VLOOKUP(B1431,'TRM2'!C:D,2,0)</f>
        <v>2500.59</v>
      </c>
      <c r="J1431" s="10">
        <f t="shared" si="134"/>
        <v>7926.8703000000005</v>
      </c>
      <c r="K1431" t="e">
        <f>VLOOKUP(A1431,'Cacao Nacional'!B:D,3,0)</f>
        <v>#N/A</v>
      </c>
      <c r="L1431" s="22" t="str">
        <f t="shared" si="135"/>
        <v>Febrero</v>
      </c>
      <c r="M1431" s="22" t="str">
        <f t="shared" si="136"/>
        <v>2015</v>
      </c>
      <c r="N1431" s="22" t="str">
        <f t="shared" si="137"/>
        <v>Febrero de 2015</v>
      </c>
    </row>
    <row r="1432" spans="1:14" x14ac:dyDescent="0.3">
      <c r="A1432" s="1" t="s">
        <v>893</v>
      </c>
      <c r="B1432" s="1" t="str">
        <f t="shared" si="132"/>
        <v>Febrero 26 de 2015</v>
      </c>
      <c r="C1432" s="1" t="s">
        <v>5265</v>
      </c>
      <c r="D1432" s="2">
        <v>155.5</v>
      </c>
      <c r="E1432" s="1" t="s">
        <v>5266</v>
      </c>
      <c r="F1432" s="3">
        <v>-1.8927444794952681</v>
      </c>
      <c r="G1432" s="1" t="s">
        <v>430</v>
      </c>
      <c r="H1432" s="10">
        <f t="shared" si="133"/>
        <v>3.11</v>
      </c>
      <c r="I1432" s="8">
        <f>VLOOKUP(B1432,'TRM2'!C:D,2,0)</f>
        <v>2489.41</v>
      </c>
      <c r="J1432" s="10">
        <f t="shared" si="134"/>
        <v>7742.0650999999989</v>
      </c>
      <c r="K1432" t="e">
        <f>VLOOKUP(A1432,'Cacao Nacional'!B:D,3,0)</f>
        <v>#N/A</v>
      </c>
      <c r="L1432" s="22" t="str">
        <f t="shared" si="135"/>
        <v>Febrero</v>
      </c>
      <c r="M1432" s="22" t="str">
        <f t="shared" si="136"/>
        <v>2015</v>
      </c>
      <c r="N1432" s="22" t="str">
        <f t="shared" si="137"/>
        <v>Febrero de 2015</v>
      </c>
    </row>
    <row r="1433" spans="1:14" x14ac:dyDescent="0.3">
      <c r="A1433" s="1" t="s">
        <v>894</v>
      </c>
      <c r="B1433" s="1" t="str">
        <f t="shared" si="132"/>
        <v>Febrero 27 de 2015</v>
      </c>
      <c r="C1433" s="1" t="s">
        <v>5265</v>
      </c>
      <c r="D1433" s="2">
        <v>155.5</v>
      </c>
      <c r="E1433" s="1" t="s">
        <v>5266</v>
      </c>
      <c r="F1433" s="3">
        <v>0</v>
      </c>
      <c r="G1433" s="1" t="s">
        <v>430</v>
      </c>
      <c r="H1433" s="10">
        <f t="shared" si="133"/>
        <v>3.11</v>
      </c>
      <c r="I1433" s="8">
        <f>VLOOKUP(B1433,'TRM2'!C:D,2,0)</f>
        <v>2484.58</v>
      </c>
      <c r="J1433" s="10">
        <f t="shared" si="134"/>
        <v>7727.0437999999995</v>
      </c>
      <c r="K1433" t="e">
        <f>VLOOKUP(A1433,'Cacao Nacional'!B:D,3,0)</f>
        <v>#N/A</v>
      </c>
      <c r="L1433" s="22" t="str">
        <f t="shared" si="135"/>
        <v>Febrero</v>
      </c>
      <c r="M1433" s="22" t="str">
        <f t="shared" si="136"/>
        <v>2015</v>
      </c>
      <c r="N1433" s="22" t="str">
        <f t="shared" si="137"/>
        <v>Febrero de 2015</v>
      </c>
    </row>
    <row r="1434" spans="1:14" x14ac:dyDescent="0.3">
      <c r="A1434" s="1" t="s">
        <v>895</v>
      </c>
      <c r="B1434" s="1" t="str">
        <f t="shared" si="132"/>
        <v>Marzo 2 de 2015</v>
      </c>
      <c r="C1434" s="1" t="s">
        <v>5265</v>
      </c>
      <c r="D1434" s="2">
        <v>153.25</v>
      </c>
      <c r="E1434" s="1" t="s">
        <v>5266</v>
      </c>
      <c r="F1434" s="3">
        <v>-1.4469453376205788</v>
      </c>
      <c r="G1434" s="1" t="s">
        <v>430</v>
      </c>
      <c r="H1434" s="10">
        <f t="shared" si="133"/>
        <v>3.0649999999999999</v>
      </c>
      <c r="I1434" s="8">
        <f>VLOOKUP(B1434,'TRM2'!C:D,2,0)</f>
        <v>2496.9899999999998</v>
      </c>
      <c r="J1434" s="10">
        <f t="shared" si="134"/>
        <v>7653.2743499999988</v>
      </c>
      <c r="K1434">
        <f>VLOOKUP(A1434,'Cacao Nacional'!B:D,3,0)</f>
        <v>6082.5</v>
      </c>
      <c r="L1434" s="22" t="str">
        <f t="shared" si="135"/>
        <v>Marzo</v>
      </c>
      <c r="M1434" s="22" t="str">
        <f t="shared" si="136"/>
        <v>2015</v>
      </c>
      <c r="N1434" s="22" t="str">
        <f t="shared" si="137"/>
        <v>Marzo de 2015</v>
      </c>
    </row>
    <row r="1435" spans="1:14" x14ac:dyDescent="0.3">
      <c r="A1435" s="1" t="s">
        <v>896</v>
      </c>
      <c r="B1435" s="1" t="str">
        <f t="shared" si="132"/>
        <v>Marzo 3 de 2015</v>
      </c>
      <c r="C1435" s="1" t="s">
        <v>5265</v>
      </c>
      <c r="D1435" s="2">
        <v>144.75</v>
      </c>
      <c r="E1435" s="1" t="s">
        <v>5266</v>
      </c>
      <c r="F1435" s="3">
        <v>-5.5464926590538335</v>
      </c>
      <c r="G1435" s="1" t="s">
        <v>430</v>
      </c>
      <c r="H1435" s="10">
        <f t="shared" si="133"/>
        <v>2.895</v>
      </c>
      <c r="I1435" s="8">
        <f>VLOOKUP(B1435,'TRM2'!C:D,2,0)</f>
        <v>2522.0300000000002</v>
      </c>
      <c r="J1435" s="10">
        <f t="shared" si="134"/>
        <v>7301.2768500000002</v>
      </c>
      <c r="K1435" t="e">
        <f>VLOOKUP(A1435,'Cacao Nacional'!B:D,3,0)</f>
        <v>#N/A</v>
      </c>
      <c r="L1435" s="22" t="str">
        <f t="shared" si="135"/>
        <v>Marzo</v>
      </c>
      <c r="M1435" s="22" t="str">
        <f t="shared" si="136"/>
        <v>2015</v>
      </c>
      <c r="N1435" s="22" t="str">
        <f t="shared" si="137"/>
        <v>Marzo de 2015</v>
      </c>
    </row>
    <row r="1436" spans="1:14" x14ac:dyDescent="0.3">
      <c r="A1436" s="1" t="s">
        <v>897</v>
      </c>
      <c r="B1436" s="1" t="str">
        <f t="shared" si="132"/>
        <v>Marzo 4 de 2015</v>
      </c>
      <c r="C1436" s="1" t="s">
        <v>5265</v>
      </c>
      <c r="D1436" s="2">
        <v>152.5</v>
      </c>
      <c r="E1436" s="1" t="s">
        <v>5266</v>
      </c>
      <c r="F1436" s="3">
        <v>5.3540587219343694</v>
      </c>
      <c r="G1436" s="1" t="s">
        <v>430</v>
      </c>
      <c r="H1436" s="10">
        <f t="shared" si="133"/>
        <v>3.05</v>
      </c>
      <c r="I1436" s="8">
        <f>VLOOKUP(B1436,'TRM2'!C:D,2,0)</f>
        <v>2555.08</v>
      </c>
      <c r="J1436" s="10">
        <f t="shared" si="134"/>
        <v>7792.9939999999997</v>
      </c>
      <c r="K1436" t="e">
        <f>VLOOKUP(A1436,'Cacao Nacional'!B:D,3,0)</f>
        <v>#N/A</v>
      </c>
      <c r="L1436" s="22" t="str">
        <f t="shared" si="135"/>
        <v>Marzo</v>
      </c>
      <c r="M1436" s="22" t="str">
        <f t="shared" si="136"/>
        <v>2015</v>
      </c>
      <c r="N1436" s="22" t="str">
        <f t="shared" si="137"/>
        <v>Marzo de 2015</v>
      </c>
    </row>
    <row r="1437" spans="1:14" x14ac:dyDescent="0.3">
      <c r="A1437" s="1" t="s">
        <v>898</v>
      </c>
      <c r="B1437" s="1" t="str">
        <f t="shared" si="132"/>
        <v>Marzo 5 de 2015</v>
      </c>
      <c r="C1437" s="1" t="s">
        <v>5265</v>
      </c>
      <c r="D1437" s="2">
        <v>150</v>
      </c>
      <c r="E1437" s="1" t="s">
        <v>5266</v>
      </c>
      <c r="F1437" s="3">
        <v>-1.639344262295082</v>
      </c>
      <c r="G1437" s="1" t="s">
        <v>430</v>
      </c>
      <c r="H1437" s="10">
        <f t="shared" si="133"/>
        <v>3</v>
      </c>
      <c r="I1437" s="8">
        <f>VLOOKUP(B1437,'TRM2'!C:D,2,0)</f>
        <v>2565.9</v>
      </c>
      <c r="J1437" s="10">
        <f t="shared" si="134"/>
        <v>7697.7000000000007</v>
      </c>
      <c r="K1437" t="e">
        <f>VLOOKUP(A1437,'Cacao Nacional'!B:D,3,0)</f>
        <v>#N/A</v>
      </c>
      <c r="L1437" s="22" t="str">
        <f t="shared" si="135"/>
        <v>Marzo</v>
      </c>
      <c r="M1437" s="22" t="str">
        <f t="shared" si="136"/>
        <v>2015</v>
      </c>
      <c r="N1437" s="22" t="str">
        <f t="shared" si="137"/>
        <v>Marzo de 2015</v>
      </c>
    </row>
    <row r="1438" spans="1:14" x14ac:dyDescent="0.3">
      <c r="A1438" s="1" t="s">
        <v>899</v>
      </c>
      <c r="B1438" s="1" t="str">
        <f t="shared" si="132"/>
        <v>Marzo 6 de 2015</v>
      </c>
      <c r="C1438" s="1" t="s">
        <v>5265</v>
      </c>
      <c r="D1438" s="2">
        <v>155</v>
      </c>
      <c r="E1438" s="1" t="s">
        <v>5266</v>
      </c>
      <c r="F1438" s="3">
        <v>3.3333333333333335</v>
      </c>
      <c r="G1438" s="1" t="s">
        <v>430</v>
      </c>
      <c r="H1438" s="10">
        <f t="shared" si="133"/>
        <v>3.1</v>
      </c>
      <c r="I1438" s="8">
        <f>VLOOKUP(B1438,'TRM2'!C:D,2,0)</f>
        <v>2543.4699999999998</v>
      </c>
      <c r="J1438" s="10">
        <f t="shared" si="134"/>
        <v>7884.7569999999996</v>
      </c>
      <c r="K1438" t="e">
        <f>VLOOKUP(A1438,'Cacao Nacional'!B:D,3,0)</f>
        <v>#N/A</v>
      </c>
      <c r="L1438" s="22" t="str">
        <f t="shared" si="135"/>
        <v>Marzo</v>
      </c>
      <c r="M1438" s="22" t="str">
        <f t="shared" si="136"/>
        <v>2015</v>
      </c>
      <c r="N1438" s="22" t="str">
        <f t="shared" si="137"/>
        <v>Marzo de 2015</v>
      </c>
    </row>
    <row r="1439" spans="1:14" x14ac:dyDescent="0.3">
      <c r="A1439" s="1" t="s">
        <v>900</v>
      </c>
      <c r="B1439" s="1" t="str">
        <f t="shared" si="132"/>
        <v>Marzo 9 de 2015</v>
      </c>
      <c r="C1439" s="1" t="s">
        <v>5265</v>
      </c>
      <c r="D1439" s="2">
        <v>152</v>
      </c>
      <c r="E1439" s="1" t="s">
        <v>5266</v>
      </c>
      <c r="F1439" s="3">
        <v>-1.935483870967742</v>
      </c>
      <c r="G1439" s="1" t="s">
        <v>430</v>
      </c>
      <c r="H1439" s="10">
        <f t="shared" si="133"/>
        <v>3.04</v>
      </c>
      <c r="I1439" s="8">
        <f>VLOOKUP(B1439,'TRM2'!C:D,2,0)</f>
        <v>2565.61</v>
      </c>
      <c r="J1439" s="10">
        <f t="shared" si="134"/>
        <v>7799.4544000000005</v>
      </c>
      <c r="K1439">
        <f>VLOOKUP(A1439,'Cacao Nacional'!B:D,3,0)</f>
        <v>6312.5</v>
      </c>
      <c r="L1439" s="22" t="str">
        <f t="shared" si="135"/>
        <v>Marzo</v>
      </c>
      <c r="M1439" s="22" t="str">
        <f t="shared" si="136"/>
        <v>2015</v>
      </c>
      <c r="N1439" s="22" t="str">
        <f t="shared" si="137"/>
        <v>Marzo de 2015</v>
      </c>
    </row>
    <row r="1440" spans="1:14" x14ac:dyDescent="0.3">
      <c r="A1440" s="1" t="s">
        <v>901</v>
      </c>
      <c r="B1440" s="1" t="str">
        <f t="shared" si="132"/>
        <v>Marzo 10 de 2015</v>
      </c>
      <c r="C1440" s="1" t="s">
        <v>5265</v>
      </c>
      <c r="D1440" s="2">
        <v>150</v>
      </c>
      <c r="E1440" s="1" t="s">
        <v>5266</v>
      </c>
      <c r="F1440" s="3">
        <v>-1.3157894736842104</v>
      </c>
      <c r="G1440" s="1" t="s">
        <v>430</v>
      </c>
      <c r="H1440" s="10">
        <f t="shared" si="133"/>
        <v>3</v>
      </c>
      <c r="I1440" s="8">
        <f>VLOOKUP(B1440,'TRM2'!C:D,2,0)</f>
        <v>2592.86</v>
      </c>
      <c r="J1440" s="10">
        <f t="shared" si="134"/>
        <v>7778.58</v>
      </c>
      <c r="K1440" t="e">
        <f>VLOOKUP(A1440,'Cacao Nacional'!B:D,3,0)</f>
        <v>#N/A</v>
      </c>
      <c r="L1440" s="22" t="str">
        <f t="shared" si="135"/>
        <v>Marzo</v>
      </c>
      <c r="M1440" s="22" t="str">
        <f t="shared" si="136"/>
        <v>2015</v>
      </c>
      <c r="N1440" s="22" t="str">
        <f t="shared" si="137"/>
        <v>Marzo de 2015</v>
      </c>
    </row>
    <row r="1441" spans="1:14" x14ac:dyDescent="0.3">
      <c r="A1441" s="1" t="s">
        <v>902</v>
      </c>
      <c r="B1441" s="1" t="str">
        <f t="shared" si="132"/>
        <v>Marzo 11 de 2015</v>
      </c>
      <c r="C1441" s="1" t="s">
        <v>5265</v>
      </c>
      <c r="D1441" s="2">
        <v>146.75</v>
      </c>
      <c r="E1441" s="1" t="s">
        <v>5266</v>
      </c>
      <c r="F1441" s="3">
        <v>-2.166666666666667</v>
      </c>
      <c r="G1441" s="1" t="s">
        <v>430</v>
      </c>
      <c r="H1441" s="10">
        <f t="shared" si="133"/>
        <v>2.9350000000000001</v>
      </c>
      <c r="I1441" s="8">
        <f>VLOOKUP(B1441,'TRM2'!C:D,2,0)</f>
        <v>2618.79</v>
      </c>
      <c r="J1441" s="10">
        <f t="shared" si="134"/>
        <v>7686.1486500000001</v>
      </c>
      <c r="K1441" t="e">
        <f>VLOOKUP(A1441,'Cacao Nacional'!B:D,3,0)</f>
        <v>#N/A</v>
      </c>
      <c r="L1441" s="22" t="str">
        <f t="shared" si="135"/>
        <v>Marzo</v>
      </c>
      <c r="M1441" s="22" t="str">
        <f t="shared" si="136"/>
        <v>2015</v>
      </c>
      <c r="N1441" s="22" t="str">
        <f t="shared" si="137"/>
        <v>Marzo de 2015</v>
      </c>
    </row>
    <row r="1442" spans="1:14" x14ac:dyDescent="0.3">
      <c r="A1442" s="1" t="s">
        <v>903</v>
      </c>
      <c r="B1442" s="1" t="str">
        <f t="shared" si="132"/>
        <v>Marzo 12 de 2015</v>
      </c>
      <c r="C1442" s="1" t="s">
        <v>5265</v>
      </c>
      <c r="D1442" s="2">
        <v>147.25</v>
      </c>
      <c r="E1442" s="1" t="s">
        <v>5266</v>
      </c>
      <c r="F1442" s="3">
        <v>0.34071550255536626</v>
      </c>
      <c r="G1442" s="1" t="s">
        <v>430</v>
      </c>
      <c r="H1442" s="10">
        <f t="shared" si="133"/>
        <v>2.9449999999999998</v>
      </c>
      <c r="I1442" s="8">
        <f>VLOOKUP(B1442,'TRM2'!C:D,2,0)</f>
        <v>2633.65</v>
      </c>
      <c r="J1442" s="10">
        <f t="shared" si="134"/>
        <v>7756.0992500000002</v>
      </c>
      <c r="K1442" t="e">
        <f>VLOOKUP(A1442,'Cacao Nacional'!B:D,3,0)</f>
        <v>#N/A</v>
      </c>
      <c r="L1442" s="22" t="str">
        <f t="shared" si="135"/>
        <v>Marzo</v>
      </c>
      <c r="M1442" s="22" t="str">
        <f t="shared" si="136"/>
        <v>2015</v>
      </c>
      <c r="N1442" s="22" t="str">
        <f t="shared" si="137"/>
        <v>Marzo de 2015</v>
      </c>
    </row>
    <row r="1443" spans="1:14" x14ac:dyDescent="0.3">
      <c r="A1443" s="1" t="s">
        <v>904</v>
      </c>
      <c r="B1443" s="1" t="str">
        <f t="shared" si="132"/>
        <v>Marzo 13 de 2015</v>
      </c>
      <c r="C1443" s="1" t="s">
        <v>5265</v>
      </c>
      <c r="D1443" s="2">
        <v>144.75</v>
      </c>
      <c r="E1443" s="1" t="s">
        <v>5266</v>
      </c>
      <c r="F1443" s="3">
        <v>-1.6977928692699491</v>
      </c>
      <c r="G1443" s="1" t="s">
        <v>430</v>
      </c>
      <c r="H1443" s="10">
        <f t="shared" si="133"/>
        <v>2.895</v>
      </c>
      <c r="I1443" s="8">
        <f>VLOOKUP(B1443,'TRM2'!C:D,2,0)</f>
        <v>2610.08</v>
      </c>
      <c r="J1443" s="10">
        <f t="shared" si="134"/>
        <v>7556.1815999999999</v>
      </c>
      <c r="K1443" t="e">
        <f>VLOOKUP(A1443,'Cacao Nacional'!B:D,3,0)</f>
        <v>#N/A</v>
      </c>
      <c r="L1443" s="22" t="str">
        <f t="shared" si="135"/>
        <v>Marzo</v>
      </c>
      <c r="M1443" s="22" t="str">
        <f t="shared" si="136"/>
        <v>2015</v>
      </c>
      <c r="N1443" s="22" t="str">
        <f t="shared" si="137"/>
        <v>Marzo de 2015</v>
      </c>
    </row>
    <row r="1444" spans="1:14" x14ac:dyDescent="0.3">
      <c r="A1444" s="1" t="s">
        <v>905</v>
      </c>
      <c r="B1444" s="1" t="str">
        <f t="shared" si="132"/>
        <v>Marzo 16 de 2015</v>
      </c>
      <c r="C1444" s="1" t="s">
        <v>5265</v>
      </c>
      <c r="D1444" s="2">
        <v>153</v>
      </c>
      <c r="E1444" s="1" t="s">
        <v>5266</v>
      </c>
      <c r="F1444" s="3">
        <v>5.6994818652849739</v>
      </c>
      <c r="G1444" s="1" t="s">
        <v>430</v>
      </c>
      <c r="H1444" s="10">
        <f t="shared" si="133"/>
        <v>3.06</v>
      </c>
      <c r="I1444" s="8">
        <f>VLOOKUP(B1444,'TRM2'!C:D,2,0)</f>
        <v>2661.52</v>
      </c>
      <c r="J1444" s="10">
        <f t="shared" si="134"/>
        <v>8144.2511999999997</v>
      </c>
      <c r="K1444">
        <f>VLOOKUP(A1444,'Cacao Nacional'!B:D,3,0)</f>
        <v>6312.5</v>
      </c>
      <c r="L1444" s="22" t="str">
        <f t="shared" si="135"/>
        <v>Marzo</v>
      </c>
      <c r="M1444" s="22" t="str">
        <f t="shared" si="136"/>
        <v>2015</v>
      </c>
      <c r="N1444" s="22" t="str">
        <f t="shared" si="137"/>
        <v>Marzo de 2015</v>
      </c>
    </row>
    <row r="1445" spans="1:14" x14ac:dyDescent="0.3">
      <c r="A1445" s="1" t="s">
        <v>906</v>
      </c>
      <c r="B1445" s="1" t="str">
        <f t="shared" si="132"/>
        <v>Marzo 17 de 2015</v>
      </c>
      <c r="C1445" s="1" t="s">
        <v>5265</v>
      </c>
      <c r="D1445" s="2">
        <v>153.25</v>
      </c>
      <c r="E1445" s="1" t="s">
        <v>5266</v>
      </c>
      <c r="F1445" s="3">
        <v>0.16339869281045752</v>
      </c>
      <c r="G1445" s="1" t="s">
        <v>430</v>
      </c>
      <c r="H1445" s="10">
        <f t="shared" si="133"/>
        <v>3.0649999999999999</v>
      </c>
      <c r="I1445" s="8">
        <f>VLOOKUP(B1445,'TRM2'!C:D,2,0)</f>
        <v>2675.08</v>
      </c>
      <c r="J1445" s="10">
        <f t="shared" si="134"/>
        <v>8199.1201999999994</v>
      </c>
      <c r="K1445" t="e">
        <f>VLOOKUP(A1445,'Cacao Nacional'!B:D,3,0)</f>
        <v>#N/A</v>
      </c>
      <c r="L1445" s="22" t="str">
        <f t="shared" si="135"/>
        <v>Marzo</v>
      </c>
      <c r="M1445" s="22" t="str">
        <f t="shared" si="136"/>
        <v>2015</v>
      </c>
      <c r="N1445" s="22" t="str">
        <f t="shared" si="137"/>
        <v>Marzo de 2015</v>
      </c>
    </row>
    <row r="1446" spans="1:14" x14ac:dyDescent="0.3">
      <c r="A1446" s="1" t="s">
        <v>907</v>
      </c>
      <c r="B1446" s="1" t="str">
        <f t="shared" si="132"/>
        <v>Marzo 18 de 2015</v>
      </c>
      <c r="C1446" s="1" t="s">
        <v>5265</v>
      </c>
      <c r="D1446" s="2">
        <v>155</v>
      </c>
      <c r="E1446" s="1" t="s">
        <v>5266</v>
      </c>
      <c r="F1446" s="3">
        <v>1.1419249592169658</v>
      </c>
      <c r="G1446" s="1" t="s">
        <v>430</v>
      </c>
      <c r="H1446" s="10">
        <f t="shared" si="133"/>
        <v>3.1</v>
      </c>
      <c r="I1446" s="8">
        <f>VLOOKUP(B1446,'TRM2'!C:D,2,0)</f>
        <v>2675.08</v>
      </c>
      <c r="J1446" s="10">
        <f t="shared" si="134"/>
        <v>8292.7479999999996</v>
      </c>
      <c r="K1446" t="e">
        <f>VLOOKUP(A1446,'Cacao Nacional'!B:D,3,0)</f>
        <v>#N/A</v>
      </c>
      <c r="L1446" s="22" t="str">
        <f t="shared" si="135"/>
        <v>Marzo</v>
      </c>
      <c r="M1446" s="22" t="str">
        <f t="shared" si="136"/>
        <v>2015</v>
      </c>
      <c r="N1446" s="22" t="str">
        <f t="shared" si="137"/>
        <v>Marzo de 2015</v>
      </c>
    </row>
    <row r="1447" spans="1:14" x14ac:dyDescent="0.3">
      <c r="A1447" s="1" t="s">
        <v>908</v>
      </c>
      <c r="B1447" s="1" t="str">
        <f t="shared" si="132"/>
        <v>Marzo 19 de 2015</v>
      </c>
      <c r="C1447" s="1" t="s">
        <v>5265</v>
      </c>
      <c r="D1447" s="2">
        <v>158.25</v>
      </c>
      <c r="E1447" s="1" t="s">
        <v>5266</v>
      </c>
      <c r="F1447" s="3">
        <v>2.0967741935483875</v>
      </c>
      <c r="G1447" s="1" t="s">
        <v>430</v>
      </c>
      <c r="H1447" s="10">
        <f t="shared" si="133"/>
        <v>3.165</v>
      </c>
      <c r="I1447" s="8">
        <f>VLOOKUP(B1447,'TRM2'!C:D,2,0)</f>
        <v>2651.49</v>
      </c>
      <c r="J1447" s="10">
        <f t="shared" si="134"/>
        <v>8391.9658499999987</v>
      </c>
      <c r="K1447" t="e">
        <f>VLOOKUP(A1447,'Cacao Nacional'!B:D,3,0)</f>
        <v>#N/A</v>
      </c>
      <c r="L1447" s="22" t="str">
        <f t="shared" si="135"/>
        <v>Marzo</v>
      </c>
      <c r="M1447" s="22" t="str">
        <f t="shared" si="136"/>
        <v>2015</v>
      </c>
      <c r="N1447" s="22" t="str">
        <f t="shared" si="137"/>
        <v>Marzo de 2015</v>
      </c>
    </row>
    <row r="1448" spans="1:14" x14ac:dyDescent="0.3">
      <c r="A1448" s="1" t="s">
        <v>909</v>
      </c>
      <c r="B1448" s="1" t="str">
        <f t="shared" si="132"/>
        <v>Marzo 20 de 2015</v>
      </c>
      <c r="C1448" s="1" t="s">
        <v>5265</v>
      </c>
      <c r="D1448" s="2">
        <v>156.75</v>
      </c>
      <c r="E1448" s="1" t="s">
        <v>5266</v>
      </c>
      <c r="F1448" s="3">
        <v>-0.94786729857819907</v>
      </c>
      <c r="G1448" s="1" t="s">
        <v>430</v>
      </c>
      <c r="H1448" s="10">
        <f t="shared" si="133"/>
        <v>3.1349999999999998</v>
      </c>
      <c r="I1448" s="8">
        <f>VLOOKUP(B1448,'TRM2'!C:D,2,0)</f>
        <v>2613.38</v>
      </c>
      <c r="J1448" s="10">
        <f t="shared" si="134"/>
        <v>8192.9462999999996</v>
      </c>
      <c r="K1448" t="e">
        <f>VLOOKUP(A1448,'Cacao Nacional'!B:D,3,0)</f>
        <v>#N/A</v>
      </c>
      <c r="L1448" s="22" t="str">
        <f t="shared" si="135"/>
        <v>Marzo</v>
      </c>
      <c r="M1448" s="22" t="str">
        <f t="shared" si="136"/>
        <v>2015</v>
      </c>
      <c r="N1448" s="22" t="str">
        <f t="shared" si="137"/>
        <v>Marzo de 2015</v>
      </c>
    </row>
    <row r="1449" spans="1:14" x14ac:dyDescent="0.3">
      <c r="A1449" s="1" t="s">
        <v>910</v>
      </c>
      <c r="B1449" s="1" t="str">
        <f t="shared" si="132"/>
        <v>Marzo 24 de 2015</v>
      </c>
      <c r="C1449" s="1" t="s">
        <v>5265</v>
      </c>
      <c r="D1449" s="2">
        <v>152.25</v>
      </c>
      <c r="E1449" s="1" t="s">
        <v>5266</v>
      </c>
      <c r="F1449" s="3">
        <v>-2.8708133971291865</v>
      </c>
      <c r="G1449" s="1" t="s">
        <v>430</v>
      </c>
      <c r="H1449" s="10">
        <f t="shared" si="133"/>
        <v>3.0449999999999999</v>
      </c>
      <c r="I1449" s="8">
        <f>VLOOKUP(B1449,'TRM2'!C:D,2,0)</f>
        <v>2587.71</v>
      </c>
      <c r="J1449" s="10">
        <f t="shared" si="134"/>
        <v>7879.5769499999997</v>
      </c>
      <c r="K1449" t="e">
        <f>VLOOKUP(A1449,'Cacao Nacional'!B:D,3,0)</f>
        <v>#N/A</v>
      </c>
      <c r="L1449" s="22" t="str">
        <f t="shared" si="135"/>
        <v>Marzo</v>
      </c>
      <c r="M1449" s="22" t="str">
        <f t="shared" si="136"/>
        <v>2015</v>
      </c>
      <c r="N1449" s="22" t="str">
        <f t="shared" si="137"/>
        <v>Marzo de 2015</v>
      </c>
    </row>
    <row r="1450" spans="1:14" x14ac:dyDescent="0.3">
      <c r="A1450" s="1" t="s">
        <v>911</v>
      </c>
      <c r="B1450" s="1" t="str">
        <f t="shared" si="132"/>
        <v>Marzo 25 de 2015</v>
      </c>
      <c r="C1450" s="1" t="s">
        <v>5265</v>
      </c>
      <c r="D1450" s="2">
        <v>155</v>
      </c>
      <c r="E1450" s="1" t="s">
        <v>5266</v>
      </c>
      <c r="F1450" s="3">
        <v>1.8062397372742198</v>
      </c>
      <c r="G1450" s="1" t="s">
        <v>430</v>
      </c>
      <c r="H1450" s="10">
        <f t="shared" si="133"/>
        <v>3.1</v>
      </c>
      <c r="I1450" s="8">
        <f>VLOOKUP(B1450,'TRM2'!C:D,2,0)</f>
        <v>2526.79</v>
      </c>
      <c r="J1450" s="10">
        <f t="shared" si="134"/>
        <v>7833.049</v>
      </c>
      <c r="K1450" t="e">
        <f>VLOOKUP(A1450,'Cacao Nacional'!B:D,3,0)</f>
        <v>#N/A</v>
      </c>
      <c r="L1450" s="22" t="str">
        <f t="shared" si="135"/>
        <v>Marzo</v>
      </c>
      <c r="M1450" s="22" t="str">
        <f t="shared" si="136"/>
        <v>2015</v>
      </c>
      <c r="N1450" s="22" t="str">
        <f t="shared" si="137"/>
        <v>Marzo de 2015</v>
      </c>
    </row>
    <row r="1451" spans="1:14" x14ac:dyDescent="0.3">
      <c r="A1451" s="1" t="s">
        <v>912</v>
      </c>
      <c r="B1451" s="1" t="str">
        <f t="shared" si="132"/>
        <v>Marzo 26 de 2015</v>
      </c>
      <c r="C1451" s="1" t="s">
        <v>5265</v>
      </c>
      <c r="D1451" s="2">
        <v>155.25</v>
      </c>
      <c r="E1451" s="1" t="s">
        <v>5266</v>
      </c>
      <c r="F1451" s="3">
        <v>0.16129032258064516</v>
      </c>
      <c r="G1451" s="1" t="s">
        <v>430</v>
      </c>
      <c r="H1451" s="10">
        <f t="shared" si="133"/>
        <v>3.105</v>
      </c>
      <c r="I1451" s="8">
        <f>VLOOKUP(B1451,'TRM2'!C:D,2,0)</f>
        <v>2535.5500000000002</v>
      </c>
      <c r="J1451" s="10">
        <f t="shared" si="134"/>
        <v>7872.8827500000007</v>
      </c>
      <c r="K1451" t="e">
        <f>VLOOKUP(A1451,'Cacao Nacional'!B:D,3,0)</f>
        <v>#N/A</v>
      </c>
      <c r="L1451" s="22" t="str">
        <f t="shared" si="135"/>
        <v>Marzo</v>
      </c>
      <c r="M1451" s="22" t="str">
        <f t="shared" si="136"/>
        <v>2015</v>
      </c>
      <c r="N1451" s="22" t="str">
        <f t="shared" si="137"/>
        <v>Marzo de 2015</v>
      </c>
    </row>
    <row r="1452" spans="1:14" x14ac:dyDescent="0.3">
      <c r="A1452" s="1" t="s">
        <v>913</v>
      </c>
      <c r="B1452" s="1" t="str">
        <f t="shared" si="132"/>
        <v>Marzo 27 de 2015</v>
      </c>
      <c r="C1452" s="1" t="s">
        <v>5265</v>
      </c>
      <c r="D1452" s="2">
        <v>153.25</v>
      </c>
      <c r="E1452" s="1" t="s">
        <v>5266</v>
      </c>
      <c r="F1452" s="3">
        <v>-1.288244766505636</v>
      </c>
      <c r="G1452" s="1" t="s">
        <v>430</v>
      </c>
      <c r="H1452" s="10">
        <f t="shared" si="133"/>
        <v>3.0649999999999999</v>
      </c>
      <c r="I1452" s="8">
        <f>VLOOKUP(B1452,'TRM2'!C:D,2,0)</f>
        <v>2551.3000000000002</v>
      </c>
      <c r="J1452" s="10">
        <f t="shared" si="134"/>
        <v>7819.7345000000005</v>
      </c>
      <c r="K1452" t="e">
        <f>VLOOKUP(A1452,'Cacao Nacional'!B:D,3,0)</f>
        <v>#N/A</v>
      </c>
      <c r="L1452" s="22" t="str">
        <f t="shared" si="135"/>
        <v>Marzo</v>
      </c>
      <c r="M1452" s="22" t="str">
        <f t="shared" si="136"/>
        <v>2015</v>
      </c>
      <c r="N1452" s="22" t="str">
        <f t="shared" si="137"/>
        <v>Marzo de 2015</v>
      </c>
    </row>
    <row r="1453" spans="1:14" x14ac:dyDescent="0.3">
      <c r="A1453" s="1" t="s">
        <v>87</v>
      </c>
      <c r="B1453" s="1" t="str">
        <f t="shared" si="132"/>
        <v>Marzo 30 de 2015</v>
      </c>
      <c r="C1453" s="1" t="s">
        <v>5265</v>
      </c>
      <c r="D1453" s="2">
        <v>147.25</v>
      </c>
      <c r="E1453" s="1" t="s">
        <v>5266</v>
      </c>
      <c r="F1453" s="3">
        <v>-3.9151712887438821</v>
      </c>
      <c r="G1453" s="1" t="s">
        <v>430</v>
      </c>
      <c r="H1453" s="10">
        <f t="shared" si="133"/>
        <v>2.9449999999999998</v>
      </c>
      <c r="I1453" s="8">
        <f>VLOOKUP(B1453,'TRM2'!C:D,2,0)</f>
        <v>2556.85</v>
      </c>
      <c r="J1453" s="10">
        <f t="shared" si="134"/>
        <v>7529.9232499999989</v>
      </c>
      <c r="K1453">
        <f>VLOOKUP(A1453,'Cacao Nacional'!B:D,3,0)</f>
        <v>6168</v>
      </c>
      <c r="L1453" s="22" t="str">
        <f t="shared" si="135"/>
        <v>Marzo</v>
      </c>
      <c r="M1453" s="22" t="str">
        <f t="shared" si="136"/>
        <v>2015</v>
      </c>
      <c r="N1453" s="22" t="str">
        <f t="shared" si="137"/>
        <v>Marzo de 2015</v>
      </c>
    </row>
    <row r="1454" spans="1:14" x14ac:dyDescent="0.3">
      <c r="A1454" s="1" t="s">
        <v>914</v>
      </c>
      <c r="B1454" s="1" t="str">
        <f t="shared" si="132"/>
        <v>Marzo 31 de 2015</v>
      </c>
      <c r="C1454" s="1" t="s">
        <v>5265</v>
      </c>
      <c r="D1454" s="2">
        <v>148</v>
      </c>
      <c r="E1454" s="1" t="s">
        <v>5266</v>
      </c>
      <c r="F1454" s="3">
        <v>0.50933786078098475</v>
      </c>
      <c r="G1454" s="1" t="s">
        <v>430</v>
      </c>
      <c r="H1454" s="10">
        <f t="shared" si="133"/>
        <v>2.96</v>
      </c>
      <c r="I1454" s="8">
        <f>VLOOKUP(B1454,'TRM2'!C:D,2,0)</f>
        <v>2576.0500000000002</v>
      </c>
      <c r="J1454" s="10">
        <f t="shared" si="134"/>
        <v>7625.1080000000002</v>
      </c>
      <c r="K1454" t="e">
        <f>VLOOKUP(A1454,'Cacao Nacional'!B:D,3,0)</f>
        <v>#N/A</v>
      </c>
      <c r="L1454" s="22" t="str">
        <f t="shared" si="135"/>
        <v>Marzo</v>
      </c>
      <c r="M1454" s="22" t="str">
        <f t="shared" si="136"/>
        <v>2015</v>
      </c>
      <c r="N1454" s="22" t="str">
        <f t="shared" si="137"/>
        <v>Marzo de 2015</v>
      </c>
    </row>
    <row r="1455" spans="1:14" x14ac:dyDescent="0.3">
      <c r="A1455" s="1" t="s">
        <v>915</v>
      </c>
      <c r="B1455" s="1" t="str">
        <f t="shared" si="132"/>
        <v>Abril 1 de 2015</v>
      </c>
      <c r="C1455" s="1" t="s">
        <v>5265</v>
      </c>
      <c r="D1455" s="2">
        <v>149.75</v>
      </c>
      <c r="E1455" s="1" t="s">
        <v>5266</v>
      </c>
      <c r="F1455" s="3">
        <v>1.1824324324324325</v>
      </c>
      <c r="G1455" s="1" t="s">
        <v>430</v>
      </c>
      <c r="H1455" s="10">
        <f t="shared" si="133"/>
        <v>2.9950000000000001</v>
      </c>
      <c r="I1455" s="8">
        <f>VLOOKUP(B1455,'TRM2'!C:D,2,0)</f>
        <v>2598.36</v>
      </c>
      <c r="J1455" s="10">
        <f t="shared" si="134"/>
        <v>7782.0882000000011</v>
      </c>
      <c r="K1455" t="e">
        <f>VLOOKUP(A1455,'Cacao Nacional'!B:D,3,0)</f>
        <v>#N/A</v>
      </c>
      <c r="L1455" s="22" t="str">
        <f t="shared" si="135"/>
        <v>Abril</v>
      </c>
      <c r="M1455" s="22" t="str">
        <f t="shared" si="136"/>
        <v>2015</v>
      </c>
      <c r="N1455" s="22" t="str">
        <f t="shared" si="137"/>
        <v>Abril de 2015</v>
      </c>
    </row>
    <row r="1456" spans="1:14" x14ac:dyDescent="0.3">
      <c r="A1456" s="1" t="s">
        <v>88</v>
      </c>
      <c r="B1456" s="1" t="str">
        <f t="shared" si="132"/>
        <v>Abril 6 de 2015</v>
      </c>
      <c r="C1456" s="1" t="s">
        <v>5265</v>
      </c>
      <c r="D1456" s="2">
        <v>161.25</v>
      </c>
      <c r="E1456" s="1" t="s">
        <v>5266</v>
      </c>
      <c r="F1456" s="3">
        <v>7.6794657762938225</v>
      </c>
      <c r="G1456" s="1" t="s">
        <v>430</v>
      </c>
      <c r="H1456" s="10">
        <f t="shared" si="133"/>
        <v>3.2250000000000001</v>
      </c>
      <c r="I1456" s="8">
        <f>VLOOKUP(B1456,'TRM2'!C:D,2,0)</f>
        <v>2576.41</v>
      </c>
      <c r="J1456" s="10">
        <f t="shared" si="134"/>
        <v>8308.9222499999996</v>
      </c>
      <c r="K1456">
        <f>VLOOKUP(A1456,'Cacao Nacional'!B:D,3,0)</f>
        <v>6040</v>
      </c>
      <c r="L1456" s="22" t="str">
        <f t="shared" si="135"/>
        <v>Abril</v>
      </c>
      <c r="M1456" s="22" t="str">
        <f t="shared" si="136"/>
        <v>2015</v>
      </c>
      <c r="N1456" s="22" t="str">
        <f t="shared" si="137"/>
        <v>Abril de 2015</v>
      </c>
    </row>
    <row r="1457" spans="1:14" x14ac:dyDescent="0.3">
      <c r="A1457" s="1" t="s">
        <v>916</v>
      </c>
      <c r="B1457" s="1" t="str">
        <f t="shared" si="132"/>
        <v>Abril 7 de 2015</v>
      </c>
      <c r="C1457" s="1" t="s">
        <v>5265</v>
      </c>
      <c r="D1457" s="2">
        <v>159.75</v>
      </c>
      <c r="E1457" s="1" t="s">
        <v>5266</v>
      </c>
      <c r="F1457" s="3">
        <v>-0.93023255813953487</v>
      </c>
      <c r="G1457" s="1" t="s">
        <v>430</v>
      </c>
      <c r="H1457" s="10">
        <f t="shared" si="133"/>
        <v>3.1949999999999998</v>
      </c>
      <c r="I1457" s="8">
        <f>VLOOKUP(B1457,'TRM2'!C:D,2,0)</f>
        <v>2522.71</v>
      </c>
      <c r="J1457" s="10">
        <f t="shared" si="134"/>
        <v>8060.0584499999995</v>
      </c>
      <c r="K1457" t="e">
        <f>VLOOKUP(A1457,'Cacao Nacional'!B:D,3,0)</f>
        <v>#N/A</v>
      </c>
      <c r="L1457" s="22" t="str">
        <f t="shared" si="135"/>
        <v>Abril</v>
      </c>
      <c r="M1457" s="22" t="str">
        <f t="shared" si="136"/>
        <v>2015</v>
      </c>
      <c r="N1457" s="22" t="str">
        <f t="shared" si="137"/>
        <v>Abril de 2015</v>
      </c>
    </row>
    <row r="1458" spans="1:14" x14ac:dyDescent="0.3">
      <c r="A1458" s="1" t="s">
        <v>917</v>
      </c>
      <c r="B1458" s="1" t="str">
        <f t="shared" si="132"/>
        <v>Abril 8 de 2015</v>
      </c>
      <c r="C1458" s="1" t="s">
        <v>5265</v>
      </c>
      <c r="D1458" s="2">
        <v>153.75</v>
      </c>
      <c r="E1458" s="1" t="s">
        <v>5266</v>
      </c>
      <c r="F1458" s="3">
        <v>-3.755868544600939</v>
      </c>
      <c r="G1458" s="1" t="s">
        <v>430</v>
      </c>
      <c r="H1458" s="10">
        <f t="shared" si="133"/>
        <v>3.0750000000000002</v>
      </c>
      <c r="I1458" s="8">
        <f>VLOOKUP(B1458,'TRM2'!C:D,2,0)</f>
        <v>2518.0500000000002</v>
      </c>
      <c r="J1458" s="10">
        <f t="shared" si="134"/>
        <v>7743.0037500000008</v>
      </c>
      <c r="K1458" t="e">
        <f>VLOOKUP(A1458,'Cacao Nacional'!B:D,3,0)</f>
        <v>#N/A</v>
      </c>
      <c r="L1458" s="22" t="str">
        <f t="shared" si="135"/>
        <v>Abril</v>
      </c>
      <c r="M1458" s="22" t="str">
        <f t="shared" si="136"/>
        <v>2015</v>
      </c>
      <c r="N1458" s="22" t="str">
        <f t="shared" si="137"/>
        <v>Abril de 2015</v>
      </c>
    </row>
    <row r="1459" spans="1:14" x14ac:dyDescent="0.3">
      <c r="A1459" s="1" t="s">
        <v>918</v>
      </c>
      <c r="B1459" s="1" t="str">
        <f t="shared" si="132"/>
        <v>Abril 9 de 2015</v>
      </c>
      <c r="C1459" s="1" t="s">
        <v>5265</v>
      </c>
      <c r="D1459" s="2">
        <v>155.25</v>
      </c>
      <c r="E1459" s="1" t="s">
        <v>5266</v>
      </c>
      <c r="F1459" s="3">
        <v>0.97560975609756095</v>
      </c>
      <c r="G1459" s="1" t="s">
        <v>430</v>
      </c>
      <c r="H1459" s="10">
        <f t="shared" si="133"/>
        <v>3.105</v>
      </c>
      <c r="I1459" s="8">
        <f>VLOOKUP(B1459,'TRM2'!C:D,2,0)</f>
        <v>2490.9</v>
      </c>
      <c r="J1459" s="10">
        <f t="shared" si="134"/>
        <v>7734.2444999999998</v>
      </c>
      <c r="K1459" t="e">
        <f>VLOOKUP(A1459,'Cacao Nacional'!B:D,3,0)</f>
        <v>#N/A</v>
      </c>
      <c r="L1459" s="22" t="str">
        <f t="shared" si="135"/>
        <v>Abril</v>
      </c>
      <c r="M1459" s="22" t="str">
        <f t="shared" si="136"/>
        <v>2015</v>
      </c>
      <c r="N1459" s="22" t="str">
        <f t="shared" si="137"/>
        <v>Abril de 2015</v>
      </c>
    </row>
    <row r="1460" spans="1:14" x14ac:dyDescent="0.3">
      <c r="A1460" s="1" t="s">
        <v>919</v>
      </c>
      <c r="B1460" s="1" t="str">
        <f t="shared" si="132"/>
        <v>Abril 10 de 2015</v>
      </c>
      <c r="C1460" s="1" t="s">
        <v>5265</v>
      </c>
      <c r="D1460" s="2">
        <v>152.75</v>
      </c>
      <c r="E1460" s="1" t="s">
        <v>5266</v>
      </c>
      <c r="F1460" s="3">
        <v>-1.6103059581320449</v>
      </c>
      <c r="G1460" s="1" t="s">
        <v>430</v>
      </c>
      <c r="H1460" s="10">
        <f t="shared" si="133"/>
        <v>3.0550000000000002</v>
      </c>
      <c r="I1460" s="8">
        <f>VLOOKUP(B1460,'TRM2'!C:D,2,0)</f>
        <v>2494.77</v>
      </c>
      <c r="J1460" s="10">
        <f t="shared" si="134"/>
        <v>7621.5223500000002</v>
      </c>
      <c r="K1460" t="e">
        <f>VLOOKUP(A1460,'Cacao Nacional'!B:D,3,0)</f>
        <v>#N/A</v>
      </c>
      <c r="L1460" s="22" t="str">
        <f t="shared" si="135"/>
        <v>Abril</v>
      </c>
      <c r="M1460" s="22" t="str">
        <f t="shared" si="136"/>
        <v>2015</v>
      </c>
      <c r="N1460" s="22" t="str">
        <f t="shared" si="137"/>
        <v>Abril de 2015</v>
      </c>
    </row>
    <row r="1461" spans="1:14" x14ac:dyDescent="0.3">
      <c r="A1461" s="1" t="s">
        <v>89</v>
      </c>
      <c r="B1461" s="1" t="str">
        <f t="shared" si="132"/>
        <v>Abril 13 de 2015</v>
      </c>
      <c r="C1461" s="1" t="s">
        <v>5265</v>
      </c>
      <c r="D1461" s="2">
        <v>151.25</v>
      </c>
      <c r="E1461" s="1" t="s">
        <v>5266</v>
      </c>
      <c r="F1461" s="3">
        <v>-0.98199672667757776</v>
      </c>
      <c r="G1461" s="1" t="s">
        <v>430</v>
      </c>
      <c r="H1461" s="10">
        <f t="shared" si="133"/>
        <v>3.0249999999999999</v>
      </c>
      <c r="I1461" s="8">
        <f>VLOOKUP(B1461,'TRM2'!C:D,2,0)</f>
        <v>2516.08</v>
      </c>
      <c r="J1461" s="10">
        <f t="shared" si="134"/>
        <v>7611.1419999999998</v>
      </c>
      <c r="K1461">
        <f>VLOOKUP(A1461,'Cacao Nacional'!B:D,3,0)</f>
        <v>6040</v>
      </c>
      <c r="L1461" s="22" t="str">
        <f t="shared" si="135"/>
        <v>Abril</v>
      </c>
      <c r="M1461" s="22" t="str">
        <f t="shared" si="136"/>
        <v>2015</v>
      </c>
      <c r="N1461" s="22" t="str">
        <f t="shared" si="137"/>
        <v>Abril de 2015</v>
      </c>
    </row>
    <row r="1462" spans="1:14" x14ac:dyDescent="0.3">
      <c r="A1462" s="1" t="s">
        <v>920</v>
      </c>
      <c r="B1462" s="1" t="str">
        <f t="shared" si="132"/>
        <v>Abril 14 de 2015</v>
      </c>
      <c r="C1462" s="1" t="s">
        <v>5265</v>
      </c>
      <c r="D1462" s="2">
        <v>151.75</v>
      </c>
      <c r="E1462" s="1" t="s">
        <v>5266</v>
      </c>
      <c r="F1462" s="3">
        <v>0.33057851239669422</v>
      </c>
      <c r="G1462" s="1" t="s">
        <v>430</v>
      </c>
      <c r="H1462" s="10">
        <f t="shared" si="133"/>
        <v>3.0350000000000001</v>
      </c>
      <c r="I1462" s="8">
        <f>VLOOKUP(B1462,'TRM2'!C:D,2,0)</f>
        <v>2537.33</v>
      </c>
      <c r="J1462" s="10">
        <f t="shared" si="134"/>
        <v>7700.79655</v>
      </c>
      <c r="K1462" t="e">
        <f>VLOOKUP(A1462,'Cacao Nacional'!B:D,3,0)</f>
        <v>#N/A</v>
      </c>
      <c r="L1462" s="22" t="str">
        <f t="shared" si="135"/>
        <v>Abril</v>
      </c>
      <c r="M1462" s="22" t="str">
        <f t="shared" si="136"/>
        <v>2015</v>
      </c>
      <c r="N1462" s="22" t="str">
        <f t="shared" si="137"/>
        <v>Abril de 2015</v>
      </c>
    </row>
    <row r="1463" spans="1:14" x14ac:dyDescent="0.3">
      <c r="A1463" s="1" t="s">
        <v>921</v>
      </c>
      <c r="B1463" s="1" t="str">
        <f t="shared" si="132"/>
        <v>Abril 15 de 2015</v>
      </c>
      <c r="C1463" s="1" t="s">
        <v>5265</v>
      </c>
      <c r="D1463" s="2">
        <v>152.25</v>
      </c>
      <c r="E1463" s="1" t="s">
        <v>5266</v>
      </c>
      <c r="F1463" s="3">
        <v>0.32948929159802309</v>
      </c>
      <c r="G1463" s="1" t="s">
        <v>430</v>
      </c>
      <c r="H1463" s="10">
        <f t="shared" si="133"/>
        <v>3.0449999999999999</v>
      </c>
      <c r="I1463" s="8">
        <f>VLOOKUP(B1463,'TRM2'!C:D,2,0)</f>
        <v>2550.83</v>
      </c>
      <c r="J1463" s="10">
        <f t="shared" si="134"/>
        <v>7767.2773499999994</v>
      </c>
      <c r="K1463" t="e">
        <f>VLOOKUP(A1463,'Cacao Nacional'!B:D,3,0)</f>
        <v>#N/A</v>
      </c>
      <c r="L1463" s="22" t="str">
        <f t="shared" si="135"/>
        <v>Abril</v>
      </c>
      <c r="M1463" s="22" t="str">
        <f t="shared" si="136"/>
        <v>2015</v>
      </c>
      <c r="N1463" s="22" t="str">
        <f t="shared" si="137"/>
        <v>Abril de 2015</v>
      </c>
    </row>
    <row r="1464" spans="1:14" x14ac:dyDescent="0.3">
      <c r="A1464" s="1" t="s">
        <v>922</v>
      </c>
      <c r="B1464" s="1" t="str">
        <f t="shared" si="132"/>
        <v>Abril 16 de 2015</v>
      </c>
      <c r="C1464" s="1" t="s">
        <v>5265</v>
      </c>
      <c r="D1464" s="2">
        <v>156.5</v>
      </c>
      <c r="E1464" s="1" t="s">
        <v>5266</v>
      </c>
      <c r="F1464" s="3">
        <v>2.7914614121510675</v>
      </c>
      <c r="G1464" s="1" t="s">
        <v>430</v>
      </c>
      <c r="H1464" s="10">
        <f t="shared" si="133"/>
        <v>3.13</v>
      </c>
      <c r="I1464" s="8">
        <f>VLOOKUP(B1464,'TRM2'!C:D,2,0)</f>
        <v>2534.63</v>
      </c>
      <c r="J1464" s="10">
        <f t="shared" si="134"/>
        <v>7933.3918999999996</v>
      </c>
      <c r="K1464" t="e">
        <f>VLOOKUP(A1464,'Cacao Nacional'!B:D,3,0)</f>
        <v>#N/A</v>
      </c>
      <c r="L1464" s="22" t="str">
        <f t="shared" si="135"/>
        <v>Abril</v>
      </c>
      <c r="M1464" s="22" t="str">
        <f t="shared" si="136"/>
        <v>2015</v>
      </c>
      <c r="N1464" s="22" t="str">
        <f t="shared" si="137"/>
        <v>Abril de 2015</v>
      </c>
    </row>
    <row r="1465" spans="1:14" x14ac:dyDescent="0.3">
      <c r="A1465" s="1" t="s">
        <v>923</v>
      </c>
      <c r="B1465" s="1" t="str">
        <f t="shared" si="132"/>
        <v>Abril 17 de 2015</v>
      </c>
      <c r="C1465" s="1" t="s">
        <v>5265</v>
      </c>
      <c r="D1465" s="2">
        <v>156.5</v>
      </c>
      <c r="E1465" s="1" t="s">
        <v>5266</v>
      </c>
      <c r="F1465" s="3">
        <v>0</v>
      </c>
      <c r="G1465" s="1" t="s">
        <v>430</v>
      </c>
      <c r="H1465" s="10">
        <f t="shared" si="133"/>
        <v>3.13</v>
      </c>
      <c r="I1465" s="8">
        <f>VLOOKUP(B1465,'TRM2'!C:D,2,0)</f>
        <v>2493.9299999999998</v>
      </c>
      <c r="J1465" s="10">
        <f t="shared" si="134"/>
        <v>7806.0008999999991</v>
      </c>
      <c r="K1465" t="e">
        <f>VLOOKUP(A1465,'Cacao Nacional'!B:D,3,0)</f>
        <v>#N/A</v>
      </c>
      <c r="L1465" s="22" t="str">
        <f t="shared" si="135"/>
        <v>Abril</v>
      </c>
      <c r="M1465" s="22" t="str">
        <f t="shared" si="136"/>
        <v>2015</v>
      </c>
      <c r="N1465" s="22" t="str">
        <f t="shared" si="137"/>
        <v>Abril de 2015</v>
      </c>
    </row>
    <row r="1466" spans="1:14" x14ac:dyDescent="0.3">
      <c r="A1466" s="1" t="s">
        <v>90</v>
      </c>
      <c r="B1466" s="1" t="str">
        <f t="shared" si="132"/>
        <v>Abril 20 de 2015</v>
      </c>
      <c r="C1466" s="1" t="s">
        <v>5265</v>
      </c>
      <c r="D1466" s="2">
        <v>156.25</v>
      </c>
      <c r="E1466" s="1" t="s">
        <v>5266</v>
      </c>
      <c r="F1466" s="3">
        <v>-0.15974440894568689</v>
      </c>
      <c r="G1466" s="1" t="s">
        <v>430</v>
      </c>
      <c r="H1466" s="10">
        <f t="shared" si="133"/>
        <v>3.125</v>
      </c>
      <c r="I1466" s="8">
        <f>VLOOKUP(B1466,'TRM2'!C:D,2,0)</f>
        <v>2495.0100000000002</v>
      </c>
      <c r="J1466" s="10">
        <f t="shared" si="134"/>
        <v>7796.9062500000009</v>
      </c>
      <c r="K1466">
        <f>VLOOKUP(A1466,'Cacao Nacional'!B:D,3,0)</f>
        <v>6040</v>
      </c>
      <c r="L1466" s="22" t="str">
        <f t="shared" si="135"/>
        <v>Abril</v>
      </c>
      <c r="M1466" s="22" t="str">
        <f t="shared" si="136"/>
        <v>2015</v>
      </c>
      <c r="N1466" s="22" t="str">
        <f t="shared" si="137"/>
        <v>Abril de 2015</v>
      </c>
    </row>
    <row r="1467" spans="1:14" x14ac:dyDescent="0.3">
      <c r="A1467" s="1" t="s">
        <v>924</v>
      </c>
      <c r="B1467" s="1" t="str">
        <f t="shared" si="132"/>
        <v>Abril 21 de 2015</v>
      </c>
      <c r="C1467" s="1" t="s">
        <v>5265</v>
      </c>
      <c r="D1467" s="2">
        <v>158.75</v>
      </c>
      <c r="E1467" s="1" t="s">
        <v>5266</v>
      </c>
      <c r="F1467" s="3">
        <v>1.6</v>
      </c>
      <c r="G1467" s="1" t="s">
        <v>430</v>
      </c>
      <c r="H1467" s="10">
        <f t="shared" si="133"/>
        <v>3.1749999999999998</v>
      </c>
      <c r="I1467" s="8">
        <f>VLOOKUP(B1467,'TRM2'!C:D,2,0)</f>
        <v>2487.0700000000002</v>
      </c>
      <c r="J1467" s="10">
        <f t="shared" si="134"/>
        <v>7896.4472500000002</v>
      </c>
      <c r="K1467" t="e">
        <f>VLOOKUP(A1467,'Cacao Nacional'!B:D,3,0)</f>
        <v>#N/A</v>
      </c>
      <c r="L1467" s="22" t="str">
        <f t="shared" si="135"/>
        <v>Abril</v>
      </c>
      <c r="M1467" s="22" t="str">
        <f t="shared" si="136"/>
        <v>2015</v>
      </c>
      <c r="N1467" s="22" t="str">
        <f t="shared" si="137"/>
        <v>Abril de 2015</v>
      </c>
    </row>
    <row r="1468" spans="1:14" x14ac:dyDescent="0.3">
      <c r="A1468" s="1" t="s">
        <v>925</v>
      </c>
      <c r="B1468" s="1" t="str">
        <f t="shared" si="132"/>
        <v>Abril 22 de 2015</v>
      </c>
      <c r="C1468" s="1" t="s">
        <v>5265</v>
      </c>
      <c r="D1468" s="2">
        <v>159.75</v>
      </c>
      <c r="E1468" s="1" t="s">
        <v>5266</v>
      </c>
      <c r="F1468" s="3">
        <v>0.62992125984251968</v>
      </c>
      <c r="G1468" s="1" t="s">
        <v>430</v>
      </c>
      <c r="H1468" s="10">
        <f t="shared" si="133"/>
        <v>3.1949999999999998</v>
      </c>
      <c r="I1468" s="8">
        <f>VLOOKUP(B1468,'TRM2'!C:D,2,0)</f>
        <v>2469.0300000000002</v>
      </c>
      <c r="J1468" s="10">
        <f t="shared" si="134"/>
        <v>7888.5508500000005</v>
      </c>
      <c r="K1468" t="e">
        <f>VLOOKUP(A1468,'Cacao Nacional'!B:D,3,0)</f>
        <v>#N/A</v>
      </c>
      <c r="L1468" s="22" t="str">
        <f t="shared" si="135"/>
        <v>Abril</v>
      </c>
      <c r="M1468" s="22" t="str">
        <f t="shared" si="136"/>
        <v>2015</v>
      </c>
      <c r="N1468" s="22" t="str">
        <f t="shared" si="137"/>
        <v>Abril de 2015</v>
      </c>
    </row>
    <row r="1469" spans="1:14" x14ac:dyDescent="0.3">
      <c r="A1469" s="1" t="s">
        <v>926</v>
      </c>
      <c r="B1469" s="1" t="str">
        <f t="shared" si="132"/>
        <v>Abril 23 de 2015</v>
      </c>
      <c r="C1469" s="1" t="s">
        <v>5265</v>
      </c>
      <c r="D1469" s="2">
        <v>159.5</v>
      </c>
      <c r="E1469" s="1" t="s">
        <v>5266</v>
      </c>
      <c r="F1469" s="3">
        <v>-0.1564945226917058</v>
      </c>
      <c r="G1469" s="1" t="s">
        <v>430</v>
      </c>
      <c r="H1469" s="10">
        <f t="shared" si="133"/>
        <v>3.19</v>
      </c>
      <c r="I1469" s="8">
        <f>VLOOKUP(B1469,'TRM2'!C:D,2,0)</f>
        <v>2488.5</v>
      </c>
      <c r="J1469" s="10">
        <f t="shared" si="134"/>
        <v>7938.3149999999996</v>
      </c>
      <c r="K1469" t="e">
        <f>VLOOKUP(A1469,'Cacao Nacional'!B:D,3,0)</f>
        <v>#N/A</v>
      </c>
      <c r="L1469" s="22" t="str">
        <f t="shared" si="135"/>
        <v>Abril</v>
      </c>
      <c r="M1469" s="22" t="str">
        <f t="shared" si="136"/>
        <v>2015</v>
      </c>
      <c r="N1469" s="22" t="str">
        <f t="shared" si="137"/>
        <v>Abril de 2015</v>
      </c>
    </row>
    <row r="1470" spans="1:14" x14ac:dyDescent="0.3">
      <c r="A1470" s="1" t="s">
        <v>927</v>
      </c>
      <c r="B1470" s="1" t="str">
        <f t="shared" si="132"/>
        <v>Abril 24 de 2015</v>
      </c>
      <c r="C1470" s="1" t="s">
        <v>5265</v>
      </c>
      <c r="D1470" s="2">
        <v>158.25</v>
      </c>
      <c r="E1470" s="1" t="s">
        <v>5266</v>
      </c>
      <c r="F1470" s="3">
        <v>-0.7836990595611284</v>
      </c>
      <c r="G1470" s="1" t="s">
        <v>430</v>
      </c>
      <c r="H1470" s="10">
        <f t="shared" si="133"/>
        <v>3.165</v>
      </c>
      <c r="I1470" s="8">
        <f>VLOOKUP(B1470,'TRM2'!C:D,2,0)</f>
        <v>2471.21</v>
      </c>
      <c r="J1470" s="10">
        <f t="shared" si="134"/>
        <v>7821.3796499999999</v>
      </c>
      <c r="K1470" t="e">
        <f>VLOOKUP(A1470,'Cacao Nacional'!B:D,3,0)</f>
        <v>#N/A</v>
      </c>
      <c r="L1470" s="22" t="str">
        <f t="shared" si="135"/>
        <v>Abril</v>
      </c>
      <c r="M1470" s="22" t="str">
        <f t="shared" si="136"/>
        <v>2015</v>
      </c>
      <c r="N1470" s="22" t="str">
        <f t="shared" si="137"/>
        <v>Abril de 2015</v>
      </c>
    </row>
    <row r="1471" spans="1:14" x14ac:dyDescent="0.3">
      <c r="A1471" s="1" t="s">
        <v>91</v>
      </c>
      <c r="B1471" s="1" t="str">
        <f t="shared" si="132"/>
        <v>Abril 27 de 2015</v>
      </c>
      <c r="C1471" s="1" t="s">
        <v>5265</v>
      </c>
      <c r="D1471" s="2">
        <v>153</v>
      </c>
      <c r="E1471" s="1" t="s">
        <v>5266</v>
      </c>
      <c r="F1471" s="3">
        <v>-3.3175355450236967</v>
      </c>
      <c r="G1471" s="1" t="s">
        <v>430</v>
      </c>
      <c r="H1471" s="10">
        <f t="shared" si="133"/>
        <v>3.06</v>
      </c>
      <c r="I1471" s="8">
        <f>VLOOKUP(B1471,'TRM2'!C:D,2,0)</f>
        <v>2461.17</v>
      </c>
      <c r="J1471" s="10">
        <f t="shared" si="134"/>
        <v>7531.1802000000007</v>
      </c>
      <c r="K1471">
        <f>VLOOKUP(A1471,'Cacao Nacional'!B:D,3,0)</f>
        <v>6012.5</v>
      </c>
      <c r="L1471" s="22" t="str">
        <f t="shared" si="135"/>
        <v>Abril</v>
      </c>
      <c r="M1471" s="22" t="str">
        <f t="shared" si="136"/>
        <v>2015</v>
      </c>
      <c r="N1471" s="22" t="str">
        <f t="shared" si="137"/>
        <v>Abril de 2015</v>
      </c>
    </row>
    <row r="1472" spans="1:14" x14ac:dyDescent="0.3">
      <c r="A1472" s="1" t="s">
        <v>928</v>
      </c>
      <c r="B1472" s="1" t="str">
        <f t="shared" si="132"/>
        <v>Abril 28 de 2015</v>
      </c>
      <c r="C1472" s="1" t="s">
        <v>5265</v>
      </c>
      <c r="D1472" s="2">
        <v>154.5</v>
      </c>
      <c r="E1472" s="1" t="s">
        <v>5266</v>
      </c>
      <c r="F1472" s="3">
        <v>0.98039215686274506</v>
      </c>
      <c r="G1472" s="1" t="s">
        <v>430</v>
      </c>
      <c r="H1472" s="10">
        <f t="shared" si="133"/>
        <v>3.09</v>
      </c>
      <c r="I1472" s="8">
        <f>VLOOKUP(B1472,'TRM2'!C:D,2,0)</f>
        <v>2419.81</v>
      </c>
      <c r="J1472" s="10">
        <f t="shared" si="134"/>
        <v>7477.2128999999995</v>
      </c>
      <c r="K1472" t="e">
        <f>VLOOKUP(A1472,'Cacao Nacional'!B:D,3,0)</f>
        <v>#N/A</v>
      </c>
      <c r="L1472" s="22" t="str">
        <f t="shared" si="135"/>
        <v>Abril</v>
      </c>
      <c r="M1472" s="22" t="str">
        <f t="shared" si="136"/>
        <v>2015</v>
      </c>
      <c r="N1472" s="22" t="str">
        <f t="shared" si="137"/>
        <v>Abril de 2015</v>
      </c>
    </row>
    <row r="1473" spans="1:14" x14ac:dyDescent="0.3">
      <c r="A1473" s="1" t="s">
        <v>929</v>
      </c>
      <c r="B1473" s="1" t="str">
        <f t="shared" si="132"/>
        <v>Abril 29 de 2015</v>
      </c>
      <c r="C1473" s="1" t="s">
        <v>5265</v>
      </c>
      <c r="D1473" s="2">
        <v>154</v>
      </c>
      <c r="E1473" s="1" t="s">
        <v>5266</v>
      </c>
      <c r="F1473" s="3">
        <v>-0.3236245954692557</v>
      </c>
      <c r="G1473" s="1" t="s">
        <v>430</v>
      </c>
      <c r="H1473" s="10">
        <f t="shared" si="133"/>
        <v>3.08</v>
      </c>
      <c r="I1473" s="8">
        <f>VLOOKUP(B1473,'TRM2'!C:D,2,0)</f>
        <v>2393.42</v>
      </c>
      <c r="J1473" s="10">
        <f t="shared" si="134"/>
        <v>7371.7336000000005</v>
      </c>
      <c r="K1473" t="e">
        <f>VLOOKUP(A1473,'Cacao Nacional'!B:D,3,0)</f>
        <v>#N/A</v>
      </c>
      <c r="L1473" s="22" t="str">
        <f t="shared" si="135"/>
        <v>Abril</v>
      </c>
      <c r="M1473" s="22" t="str">
        <f t="shared" si="136"/>
        <v>2015</v>
      </c>
      <c r="N1473" s="22" t="str">
        <f t="shared" si="137"/>
        <v>Abril de 2015</v>
      </c>
    </row>
    <row r="1474" spans="1:14" x14ac:dyDescent="0.3">
      <c r="A1474" s="1" t="s">
        <v>930</v>
      </c>
      <c r="B1474" s="1" t="str">
        <f t="shared" si="132"/>
        <v>Abril 30 de 2015</v>
      </c>
      <c r="C1474" s="1" t="s">
        <v>5265</v>
      </c>
      <c r="D1474" s="2">
        <v>152.5</v>
      </c>
      <c r="E1474" s="1" t="s">
        <v>5266</v>
      </c>
      <c r="F1474" s="3">
        <v>-0.97402597402597402</v>
      </c>
      <c r="G1474" s="1" t="s">
        <v>430</v>
      </c>
      <c r="H1474" s="10">
        <f t="shared" si="133"/>
        <v>3.05</v>
      </c>
      <c r="I1474" s="8">
        <f>VLOOKUP(B1474,'TRM2'!C:D,2,0)</f>
        <v>2388.06</v>
      </c>
      <c r="J1474" s="10">
        <f t="shared" si="134"/>
        <v>7283.5829999999996</v>
      </c>
      <c r="K1474" t="e">
        <f>VLOOKUP(A1474,'Cacao Nacional'!B:D,3,0)</f>
        <v>#N/A</v>
      </c>
      <c r="L1474" s="22" t="str">
        <f t="shared" si="135"/>
        <v>Abril</v>
      </c>
      <c r="M1474" s="22" t="str">
        <f t="shared" si="136"/>
        <v>2015</v>
      </c>
      <c r="N1474" s="22" t="str">
        <f t="shared" si="137"/>
        <v>Abril de 2015</v>
      </c>
    </row>
    <row r="1475" spans="1:14" x14ac:dyDescent="0.3">
      <c r="A1475" s="1" t="s">
        <v>92</v>
      </c>
      <c r="B1475" s="1" t="str">
        <f t="shared" ref="B1475:B1538" si="138">MID(A1475,FIND(",",A1475,1)+2,LEN(A1475)-FIND(",",A1475,1))</f>
        <v>Mayo 4 de 2015</v>
      </c>
      <c r="C1475" s="1" t="s">
        <v>5265</v>
      </c>
      <c r="D1475" s="2">
        <v>152.19</v>
      </c>
      <c r="E1475" s="1" t="s">
        <v>5266</v>
      </c>
      <c r="F1475" s="3">
        <v>-0.20327868852459163</v>
      </c>
      <c r="G1475" s="1" t="s">
        <v>430</v>
      </c>
      <c r="H1475" s="10">
        <f t="shared" ref="H1475:H1538" si="139">D1475*2/100</f>
        <v>3.0438000000000001</v>
      </c>
      <c r="I1475" s="8">
        <f>VLOOKUP(B1475,'TRM2'!C:D,2,0)</f>
        <v>2393.58</v>
      </c>
      <c r="J1475" s="10">
        <f t="shared" ref="J1475:J1538" si="140">H1475*I1475</f>
        <v>7285.5788039999998</v>
      </c>
      <c r="K1475">
        <f>VLOOKUP(A1475,'Cacao Nacional'!B:D,3,0)</f>
        <v>5980</v>
      </c>
      <c r="L1475" s="22" t="str">
        <f t="shared" ref="L1475:L1538" si="141">MID(A1475,FIND(" ",A1475,1)+1,FIND(" ",A1475,FIND(" ",A1475,1)+1)-FIND(" ",A1475,1)-1)</f>
        <v>Mayo</v>
      </c>
      <c r="M1475" s="22" t="str">
        <f t="shared" ref="M1475:M1538" si="142">RIGHT(A1475,4)</f>
        <v>2015</v>
      </c>
      <c r="N1475" s="22" t="str">
        <f t="shared" ref="N1475:N1538" si="143">_xlfn.CONCAT(L1475," de ",M1475)</f>
        <v>Mayo de 2015</v>
      </c>
    </row>
    <row r="1476" spans="1:14" x14ac:dyDescent="0.3">
      <c r="A1476" s="1" t="s">
        <v>931</v>
      </c>
      <c r="B1476" s="1" t="str">
        <f t="shared" si="138"/>
        <v>Mayo 5 de 2015</v>
      </c>
      <c r="C1476" s="1" t="s">
        <v>5265</v>
      </c>
      <c r="D1476" s="2">
        <v>151.47999999999999</v>
      </c>
      <c r="E1476" s="1" t="s">
        <v>5266</v>
      </c>
      <c r="F1476" s="3">
        <v>-0.46652211051975034</v>
      </c>
      <c r="G1476" s="1" t="s">
        <v>430</v>
      </c>
      <c r="H1476" s="10">
        <f t="shared" si="139"/>
        <v>3.0295999999999998</v>
      </c>
      <c r="I1476" s="8">
        <f>VLOOKUP(B1476,'TRM2'!C:D,2,0)</f>
        <v>2408.17</v>
      </c>
      <c r="J1476" s="10">
        <f t="shared" si="140"/>
        <v>7295.7918319999999</v>
      </c>
      <c r="K1476" t="e">
        <f>VLOOKUP(A1476,'Cacao Nacional'!B:D,3,0)</f>
        <v>#N/A</v>
      </c>
      <c r="L1476" s="22" t="str">
        <f t="shared" si="141"/>
        <v>Mayo</v>
      </c>
      <c r="M1476" s="22" t="str">
        <f t="shared" si="142"/>
        <v>2015</v>
      </c>
      <c r="N1476" s="22" t="str">
        <f t="shared" si="143"/>
        <v>Mayo de 2015</v>
      </c>
    </row>
    <row r="1477" spans="1:14" x14ac:dyDescent="0.3">
      <c r="A1477" s="1" t="s">
        <v>932</v>
      </c>
      <c r="B1477" s="1" t="str">
        <f t="shared" si="138"/>
        <v>Mayo 6 de 2015</v>
      </c>
      <c r="C1477" s="1" t="s">
        <v>5265</v>
      </c>
      <c r="D1477" s="2">
        <v>151.47999999999999</v>
      </c>
      <c r="E1477" s="1" t="s">
        <v>5266</v>
      </c>
      <c r="F1477" s="3">
        <v>0</v>
      </c>
      <c r="G1477" s="1" t="s">
        <v>430</v>
      </c>
      <c r="H1477" s="10">
        <f t="shared" si="139"/>
        <v>3.0295999999999998</v>
      </c>
      <c r="I1477" s="8">
        <f>VLOOKUP(B1477,'TRM2'!C:D,2,0)</f>
        <v>2386.7199999999998</v>
      </c>
      <c r="J1477" s="10">
        <f t="shared" si="140"/>
        <v>7230.8069119999991</v>
      </c>
      <c r="K1477" t="e">
        <f>VLOOKUP(A1477,'Cacao Nacional'!B:D,3,0)</f>
        <v>#N/A</v>
      </c>
      <c r="L1477" s="22" t="str">
        <f t="shared" si="141"/>
        <v>Mayo</v>
      </c>
      <c r="M1477" s="22" t="str">
        <f t="shared" si="142"/>
        <v>2015</v>
      </c>
      <c r="N1477" s="22" t="str">
        <f t="shared" si="143"/>
        <v>Mayo de 2015</v>
      </c>
    </row>
    <row r="1478" spans="1:14" x14ac:dyDescent="0.3">
      <c r="A1478" s="1" t="s">
        <v>933</v>
      </c>
      <c r="B1478" s="1" t="str">
        <f t="shared" si="138"/>
        <v>Mayo 7 de 2015</v>
      </c>
      <c r="C1478" s="1" t="s">
        <v>5265</v>
      </c>
      <c r="D1478" s="2">
        <v>148.59</v>
      </c>
      <c r="E1478" s="1" t="s">
        <v>5266</v>
      </c>
      <c r="F1478" s="3">
        <v>-1.9078426194877123</v>
      </c>
      <c r="G1478" s="1" t="s">
        <v>430</v>
      </c>
      <c r="H1478" s="10">
        <f t="shared" si="139"/>
        <v>2.9718</v>
      </c>
      <c r="I1478" s="8">
        <f>VLOOKUP(B1478,'TRM2'!C:D,2,0)</f>
        <v>2362.41</v>
      </c>
      <c r="J1478" s="10">
        <f t="shared" si="140"/>
        <v>7020.6100379999998</v>
      </c>
      <c r="K1478" t="e">
        <f>VLOOKUP(A1478,'Cacao Nacional'!B:D,3,0)</f>
        <v>#N/A</v>
      </c>
      <c r="L1478" s="22" t="str">
        <f t="shared" si="141"/>
        <v>Mayo</v>
      </c>
      <c r="M1478" s="22" t="str">
        <f t="shared" si="142"/>
        <v>2015</v>
      </c>
      <c r="N1478" s="22" t="str">
        <f t="shared" si="143"/>
        <v>Mayo de 2015</v>
      </c>
    </row>
    <row r="1479" spans="1:14" x14ac:dyDescent="0.3">
      <c r="A1479" s="1" t="s">
        <v>934</v>
      </c>
      <c r="B1479" s="1" t="str">
        <f t="shared" si="138"/>
        <v>Mayo 8 de 2015</v>
      </c>
      <c r="C1479" s="1" t="s">
        <v>5265</v>
      </c>
      <c r="D1479" s="2">
        <v>151.08000000000001</v>
      </c>
      <c r="E1479" s="1" t="s">
        <v>5266</v>
      </c>
      <c r="F1479" s="3">
        <v>1.6757520694528631</v>
      </c>
      <c r="G1479" s="1" t="s">
        <v>430</v>
      </c>
      <c r="H1479" s="10">
        <f t="shared" si="139"/>
        <v>3.0216000000000003</v>
      </c>
      <c r="I1479" s="8">
        <f>VLOOKUP(B1479,'TRM2'!C:D,2,0)</f>
        <v>2369.23</v>
      </c>
      <c r="J1479" s="10">
        <f t="shared" si="140"/>
        <v>7158.8653680000007</v>
      </c>
      <c r="K1479" t="e">
        <f>VLOOKUP(A1479,'Cacao Nacional'!B:D,3,0)</f>
        <v>#N/A</v>
      </c>
      <c r="L1479" s="22" t="str">
        <f t="shared" si="141"/>
        <v>Mayo</v>
      </c>
      <c r="M1479" s="22" t="str">
        <f t="shared" si="142"/>
        <v>2015</v>
      </c>
      <c r="N1479" s="22" t="str">
        <f t="shared" si="143"/>
        <v>Mayo de 2015</v>
      </c>
    </row>
    <row r="1480" spans="1:14" x14ac:dyDescent="0.3">
      <c r="A1480" s="1" t="s">
        <v>93</v>
      </c>
      <c r="B1480" s="1" t="str">
        <f t="shared" si="138"/>
        <v>Mayo 11 de 2015</v>
      </c>
      <c r="C1480" s="1" t="s">
        <v>5265</v>
      </c>
      <c r="D1480" s="2">
        <v>151.08000000000001</v>
      </c>
      <c r="E1480" s="1" t="s">
        <v>5266</v>
      </c>
      <c r="F1480" s="3">
        <v>0</v>
      </c>
      <c r="G1480" s="1" t="s">
        <v>430</v>
      </c>
      <c r="H1480" s="10">
        <f t="shared" si="139"/>
        <v>3.0216000000000003</v>
      </c>
      <c r="I1480" s="8">
        <f>VLOOKUP(B1480,'TRM2'!C:D,2,0)</f>
        <v>2360.58</v>
      </c>
      <c r="J1480" s="10">
        <f t="shared" si="140"/>
        <v>7132.7285280000006</v>
      </c>
      <c r="K1480">
        <f>VLOOKUP(A1480,'Cacao Nacional'!B:D,3,0)</f>
        <v>5980</v>
      </c>
      <c r="L1480" s="22" t="str">
        <f t="shared" si="141"/>
        <v>Mayo</v>
      </c>
      <c r="M1480" s="22" t="str">
        <f t="shared" si="142"/>
        <v>2015</v>
      </c>
      <c r="N1480" s="22" t="str">
        <f t="shared" si="143"/>
        <v>Mayo de 2015</v>
      </c>
    </row>
    <row r="1481" spans="1:14" x14ac:dyDescent="0.3">
      <c r="A1481" s="1" t="s">
        <v>935</v>
      </c>
      <c r="B1481" s="1" t="str">
        <f t="shared" si="138"/>
        <v>Mayo 12 de 2015</v>
      </c>
      <c r="C1481" s="1" t="s">
        <v>5265</v>
      </c>
      <c r="D1481" s="2">
        <v>161.02000000000001</v>
      </c>
      <c r="E1481" s="1" t="s">
        <v>5266</v>
      </c>
      <c r="F1481" s="3">
        <v>6.5792957373576888</v>
      </c>
      <c r="G1481" s="1" t="s">
        <v>430</v>
      </c>
      <c r="H1481" s="10">
        <f t="shared" si="139"/>
        <v>3.2204000000000002</v>
      </c>
      <c r="I1481" s="8">
        <f>VLOOKUP(B1481,'TRM2'!C:D,2,0)</f>
        <v>2381.5300000000002</v>
      </c>
      <c r="J1481" s="10">
        <f t="shared" si="140"/>
        <v>7669.4792120000011</v>
      </c>
      <c r="K1481" t="e">
        <f>VLOOKUP(A1481,'Cacao Nacional'!B:D,3,0)</f>
        <v>#N/A</v>
      </c>
      <c r="L1481" s="22" t="str">
        <f t="shared" si="141"/>
        <v>Mayo</v>
      </c>
      <c r="M1481" s="22" t="str">
        <f t="shared" si="142"/>
        <v>2015</v>
      </c>
      <c r="N1481" s="22" t="str">
        <f t="shared" si="143"/>
        <v>Mayo de 2015</v>
      </c>
    </row>
    <row r="1482" spans="1:14" x14ac:dyDescent="0.3">
      <c r="A1482" s="1" t="s">
        <v>936</v>
      </c>
      <c r="B1482" s="1" t="str">
        <f t="shared" si="138"/>
        <v>Mayo 13 de 2015</v>
      </c>
      <c r="C1482" s="1" t="s">
        <v>5265</v>
      </c>
      <c r="D1482" s="2">
        <v>160.28</v>
      </c>
      <c r="E1482" s="1" t="s">
        <v>5266</v>
      </c>
      <c r="F1482" s="3">
        <v>-0.45957023972177935</v>
      </c>
      <c r="G1482" s="1" t="s">
        <v>430</v>
      </c>
      <c r="H1482" s="10">
        <f t="shared" si="139"/>
        <v>3.2056</v>
      </c>
      <c r="I1482" s="8">
        <f>VLOOKUP(B1482,'TRM2'!C:D,2,0)</f>
        <v>2386.77</v>
      </c>
      <c r="J1482" s="10">
        <f t="shared" si="140"/>
        <v>7651.029912</v>
      </c>
      <c r="K1482" t="e">
        <f>VLOOKUP(A1482,'Cacao Nacional'!B:D,3,0)</f>
        <v>#N/A</v>
      </c>
      <c r="L1482" s="22" t="str">
        <f t="shared" si="141"/>
        <v>Mayo</v>
      </c>
      <c r="M1482" s="22" t="str">
        <f t="shared" si="142"/>
        <v>2015</v>
      </c>
      <c r="N1482" s="22" t="str">
        <f t="shared" si="143"/>
        <v>Mayo de 2015</v>
      </c>
    </row>
    <row r="1483" spans="1:14" x14ac:dyDescent="0.3">
      <c r="A1483" s="1" t="s">
        <v>937</v>
      </c>
      <c r="B1483" s="1" t="str">
        <f t="shared" si="138"/>
        <v>Mayo 14 de 2015</v>
      </c>
      <c r="C1483" s="1" t="s">
        <v>5265</v>
      </c>
      <c r="D1483" s="2">
        <v>160.28</v>
      </c>
      <c r="E1483" s="1" t="s">
        <v>5266</v>
      </c>
      <c r="F1483" s="3">
        <v>0</v>
      </c>
      <c r="G1483" s="1" t="s">
        <v>430</v>
      </c>
      <c r="H1483" s="10">
        <f t="shared" si="139"/>
        <v>3.2056</v>
      </c>
      <c r="I1483" s="8">
        <f>VLOOKUP(B1483,'TRM2'!C:D,2,0)</f>
        <v>2377.87</v>
      </c>
      <c r="J1483" s="10">
        <f t="shared" si="140"/>
        <v>7622.5000719999998</v>
      </c>
      <c r="K1483" t="e">
        <f>VLOOKUP(A1483,'Cacao Nacional'!B:D,3,0)</f>
        <v>#N/A</v>
      </c>
      <c r="L1483" s="22" t="str">
        <f t="shared" si="141"/>
        <v>Mayo</v>
      </c>
      <c r="M1483" s="22" t="str">
        <f t="shared" si="142"/>
        <v>2015</v>
      </c>
      <c r="N1483" s="22" t="str">
        <f t="shared" si="143"/>
        <v>Mayo de 2015</v>
      </c>
    </row>
    <row r="1484" spans="1:14" x14ac:dyDescent="0.3">
      <c r="A1484" s="1" t="s">
        <v>938</v>
      </c>
      <c r="B1484" s="1" t="str">
        <f t="shared" si="138"/>
        <v>Mayo 15 de 2015</v>
      </c>
      <c r="C1484" s="1" t="s">
        <v>5265</v>
      </c>
      <c r="D1484" s="2">
        <v>155.4</v>
      </c>
      <c r="E1484" s="1" t="s">
        <v>5266</v>
      </c>
      <c r="F1484" s="3">
        <v>-3.0446718243074589</v>
      </c>
      <c r="G1484" s="1" t="s">
        <v>430</v>
      </c>
      <c r="H1484" s="10">
        <f t="shared" si="139"/>
        <v>3.1080000000000001</v>
      </c>
      <c r="I1484" s="8">
        <f>VLOOKUP(B1484,'TRM2'!C:D,2,0)</f>
        <v>2389.4899999999998</v>
      </c>
      <c r="J1484" s="10">
        <f t="shared" si="140"/>
        <v>7426.5349199999991</v>
      </c>
      <c r="K1484" t="e">
        <f>VLOOKUP(A1484,'Cacao Nacional'!B:D,3,0)</f>
        <v>#N/A</v>
      </c>
      <c r="L1484" s="22" t="str">
        <f t="shared" si="141"/>
        <v>Mayo</v>
      </c>
      <c r="M1484" s="22" t="str">
        <f t="shared" si="142"/>
        <v>2015</v>
      </c>
      <c r="N1484" s="22" t="str">
        <f t="shared" si="143"/>
        <v>Mayo de 2015</v>
      </c>
    </row>
    <row r="1485" spans="1:14" x14ac:dyDescent="0.3">
      <c r="A1485" s="1" t="s">
        <v>939</v>
      </c>
      <c r="B1485" s="1" t="str">
        <f t="shared" si="138"/>
        <v>Mayo 19 de 2015</v>
      </c>
      <c r="C1485" s="1" t="s">
        <v>5265</v>
      </c>
      <c r="D1485" s="2">
        <v>155.4</v>
      </c>
      <c r="E1485" s="1" t="s">
        <v>5266</v>
      </c>
      <c r="F1485" s="3">
        <v>0</v>
      </c>
      <c r="G1485" s="1" t="s">
        <v>430</v>
      </c>
      <c r="H1485" s="10">
        <f t="shared" si="139"/>
        <v>3.1080000000000001</v>
      </c>
      <c r="I1485" s="8">
        <f>VLOOKUP(B1485,'TRM2'!C:D,2,0)</f>
        <v>2417.0100000000002</v>
      </c>
      <c r="J1485" s="10">
        <f t="shared" si="140"/>
        <v>7512.0670800000007</v>
      </c>
      <c r="K1485" t="e">
        <f>VLOOKUP(A1485,'Cacao Nacional'!B:D,3,0)</f>
        <v>#N/A</v>
      </c>
      <c r="L1485" s="22" t="str">
        <f t="shared" si="141"/>
        <v>Mayo</v>
      </c>
      <c r="M1485" s="22" t="str">
        <f t="shared" si="142"/>
        <v>2015</v>
      </c>
      <c r="N1485" s="22" t="str">
        <f t="shared" si="143"/>
        <v>Mayo de 2015</v>
      </c>
    </row>
    <row r="1486" spans="1:14" x14ac:dyDescent="0.3">
      <c r="A1486" s="1" t="s">
        <v>940</v>
      </c>
      <c r="B1486" s="1" t="str">
        <f t="shared" si="138"/>
        <v>Mayo 20 de 2015</v>
      </c>
      <c r="C1486" s="1" t="s">
        <v>5265</v>
      </c>
      <c r="D1486" s="2">
        <v>153.44999999999999</v>
      </c>
      <c r="E1486" s="1" t="s">
        <v>5266</v>
      </c>
      <c r="F1486" s="3">
        <v>-1.2548262548262656</v>
      </c>
      <c r="G1486" s="1" t="s">
        <v>430</v>
      </c>
      <c r="H1486" s="10">
        <f t="shared" si="139"/>
        <v>3.069</v>
      </c>
      <c r="I1486" s="8">
        <f>VLOOKUP(B1486,'TRM2'!C:D,2,0)</f>
        <v>2475.4499999999998</v>
      </c>
      <c r="J1486" s="10">
        <f t="shared" si="140"/>
        <v>7597.1560499999996</v>
      </c>
      <c r="K1486" t="e">
        <f>VLOOKUP(A1486,'Cacao Nacional'!B:D,3,0)</f>
        <v>#N/A</v>
      </c>
      <c r="L1486" s="22" t="str">
        <f t="shared" si="141"/>
        <v>Mayo</v>
      </c>
      <c r="M1486" s="22" t="str">
        <f t="shared" si="142"/>
        <v>2015</v>
      </c>
      <c r="N1486" s="22" t="str">
        <f t="shared" si="143"/>
        <v>Mayo de 2015</v>
      </c>
    </row>
    <row r="1487" spans="1:14" x14ac:dyDescent="0.3">
      <c r="A1487" s="1" t="s">
        <v>941</v>
      </c>
      <c r="B1487" s="1" t="str">
        <f t="shared" si="138"/>
        <v>Mayo 21 de 2015</v>
      </c>
      <c r="C1487" s="1" t="s">
        <v>5265</v>
      </c>
      <c r="D1487" s="2">
        <v>147.47999999999999</v>
      </c>
      <c r="E1487" s="1" t="s">
        <v>5266</v>
      </c>
      <c r="F1487" s="3">
        <v>-3.8905180840664708</v>
      </c>
      <c r="G1487" s="1" t="s">
        <v>430</v>
      </c>
      <c r="H1487" s="10">
        <f t="shared" si="139"/>
        <v>2.9495999999999998</v>
      </c>
      <c r="I1487" s="8">
        <f>VLOOKUP(B1487,'TRM2'!C:D,2,0)</f>
        <v>2503.37</v>
      </c>
      <c r="J1487" s="10">
        <f t="shared" si="140"/>
        <v>7383.9401519999992</v>
      </c>
      <c r="K1487" t="e">
        <f>VLOOKUP(A1487,'Cacao Nacional'!B:D,3,0)</f>
        <v>#N/A</v>
      </c>
      <c r="L1487" s="22" t="str">
        <f t="shared" si="141"/>
        <v>Mayo</v>
      </c>
      <c r="M1487" s="22" t="str">
        <f t="shared" si="142"/>
        <v>2015</v>
      </c>
      <c r="N1487" s="22" t="str">
        <f t="shared" si="143"/>
        <v>Mayo de 2015</v>
      </c>
    </row>
    <row r="1488" spans="1:14" x14ac:dyDescent="0.3">
      <c r="A1488" s="1" t="s">
        <v>942</v>
      </c>
      <c r="B1488" s="1" t="str">
        <f t="shared" si="138"/>
        <v>Mayo 22 de 2015</v>
      </c>
      <c r="C1488" s="1" t="s">
        <v>5265</v>
      </c>
      <c r="D1488" s="2">
        <v>145.83000000000001</v>
      </c>
      <c r="E1488" s="1" t="s">
        <v>5266</v>
      </c>
      <c r="F1488" s="3">
        <v>-1.1187957689178039</v>
      </c>
      <c r="G1488" s="1" t="s">
        <v>430</v>
      </c>
      <c r="H1488" s="10">
        <f t="shared" si="139"/>
        <v>2.9166000000000003</v>
      </c>
      <c r="I1488" s="8">
        <f>VLOOKUP(B1488,'TRM2'!C:D,2,0)</f>
        <v>2489.39</v>
      </c>
      <c r="J1488" s="10">
        <f t="shared" si="140"/>
        <v>7260.5548740000004</v>
      </c>
      <c r="K1488" t="e">
        <f>VLOOKUP(A1488,'Cacao Nacional'!B:D,3,0)</f>
        <v>#N/A</v>
      </c>
      <c r="L1488" s="22" t="str">
        <f t="shared" si="141"/>
        <v>Mayo</v>
      </c>
      <c r="M1488" s="22" t="str">
        <f t="shared" si="142"/>
        <v>2015</v>
      </c>
      <c r="N1488" s="22" t="str">
        <f t="shared" si="143"/>
        <v>Mayo de 2015</v>
      </c>
    </row>
    <row r="1489" spans="1:14" x14ac:dyDescent="0.3">
      <c r="A1489" s="1" t="s">
        <v>95</v>
      </c>
      <c r="B1489" s="1" t="str">
        <f t="shared" si="138"/>
        <v>Mayo 25 de 2015</v>
      </c>
      <c r="C1489" s="1" t="s">
        <v>5265</v>
      </c>
      <c r="D1489" s="2">
        <v>144.46</v>
      </c>
      <c r="E1489" s="1" t="s">
        <v>5266</v>
      </c>
      <c r="F1489" s="3">
        <v>-0.9394500445724504</v>
      </c>
      <c r="G1489" s="1" t="s">
        <v>430</v>
      </c>
      <c r="H1489" s="10">
        <f t="shared" si="139"/>
        <v>2.8892000000000002</v>
      </c>
      <c r="I1489" s="8">
        <f>VLOOKUP(B1489,'TRM2'!C:D,2,0)</f>
        <v>2500.2199999999998</v>
      </c>
      <c r="J1489" s="10">
        <f t="shared" si="140"/>
        <v>7223.6356239999996</v>
      </c>
      <c r="K1489">
        <f>VLOOKUP(A1489,'Cacao Nacional'!B:D,3,0)</f>
        <v>6295</v>
      </c>
      <c r="L1489" s="22" t="str">
        <f t="shared" si="141"/>
        <v>Mayo</v>
      </c>
      <c r="M1489" s="22" t="str">
        <f t="shared" si="142"/>
        <v>2015</v>
      </c>
      <c r="N1489" s="22" t="str">
        <f t="shared" si="143"/>
        <v>Mayo de 2015</v>
      </c>
    </row>
    <row r="1490" spans="1:14" x14ac:dyDescent="0.3">
      <c r="A1490" s="1" t="s">
        <v>943</v>
      </c>
      <c r="B1490" s="1" t="str">
        <f t="shared" si="138"/>
        <v>Mayo 26 de 2015</v>
      </c>
      <c r="C1490" s="1" t="s">
        <v>5265</v>
      </c>
      <c r="D1490" s="2">
        <v>142.66999999999999</v>
      </c>
      <c r="E1490" s="1" t="s">
        <v>5266</v>
      </c>
      <c r="F1490" s="3">
        <v>-1.2390973279800777</v>
      </c>
      <c r="G1490" s="1" t="s">
        <v>430</v>
      </c>
      <c r="H1490" s="10">
        <f t="shared" si="139"/>
        <v>2.8533999999999997</v>
      </c>
      <c r="I1490" s="8">
        <f>VLOOKUP(B1490,'TRM2'!C:D,2,0)</f>
        <v>2500.2199999999998</v>
      </c>
      <c r="J1490" s="10">
        <f t="shared" si="140"/>
        <v>7134.127747999999</v>
      </c>
      <c r="K1490" t="e">
        <f>VLOOKUP(A1490,'Cacao Nacional'!B:D,3,0)</f>
        <v>#N/A</v>
      </c>
      <c r="L1490" s="22" t="str">
        <f t="shared" si="141"/>
        <v>Mayo</v>
      </c>
      <c r="M1490" s="22" t="str">
        <f t="shared" si="142"/>
        <v>2015</v>
      </c>
      <c r="N1490" s="22" t="str">
        <f t="shared" si="143"/>
        <v>Mayo de 2015</v>
      </c>
    </row>
    <row r="1491" spans="1:14" x14ac:dyDescent="0.3">
      <c r="A1491" s="1" t="s">
        <v>944</v>
      </c>
      <c r="B1491" s="1" t="str">
        <f t="shared" si="138"/>
        <v>Mayo 27 de 2015</v>
      </c>
      <c r="C1491" s="1" t="s">
        <v>5265</v>
      </c>
      <c r="D1491" s="2">
        <v>142.96</v>
      </c>
      <c r="E1491" s="1" t="s">
        <v>5266</v>
      </c>
      <c r="F1491" s="3">
        <v>0.20326627882527545</v>
      </c>
      <c r="G1491" s="1" t="s">
        <v>430</v>
      </c>
      <c r="H1491" s="10">
        <f t="shared" si="139"/>
        <v>2.8592</v>
      </c>
      <c r="I1491" s="8">
        <f>VLOOKUP(B1491,'TRM2'!C:D,2,0)</f>
        <v>2542.5300000000002</v>
      </c>
      <c r="J1491" s="10">
        <f t="shared" si="140"/>
        <v>7269.6017760000004</v>
      </c>
      <c r="K1491" t="e">
        <f>VLOOKUP(A1491,'Cacao Nacional'!B:D,3,0)</f>
        <v>#N/A</v>
      </c>
      <c r="L1491" s="22" t="str">
        <f t="shared" si="141"/>
        <v>Mayo</v>
      </c>
      <c r="M1491" s="22" t="str">
        <f t="shared" si="142"/>
        <v>2015</v>
      </c>
      <c r="N1491" s="22" t="str">
        <f t="shared" si="143"/>
        <v>Mayo de 2015</v>
      </c>
    </row>
    <row r="1492" spans="1:14" x14ac:dyDescent="0.3">
      <c r="A1492" s="1" t="s">
        <v>945</v>
      </c>
      <c r="B1492" s="1" t="str">
        <f t="shared" si="138"/>
        <v>Mayo 28 de 2015</v>
      </c>
      <c r="C1492" s="1" t="s">
        <v>5265</v>
      </c>
      <c r="D1492" s="2">
        <v>142.96</v>
      </c>
      <c r="E1492" s="1" t="s">
        <v>5266</v>
      </c>
      <c r="F1492" s="3">
        <v>0</v>
      </c>
      <c r="G1492" s="1" t="s">
        <v>430</v>
      </c>
      <c r="H1492" s="10">
        <f t="shared" si="139"/>
        <v>2.8592</v>
      </c>
      <c r="I1492" s="8">
        <f>VLOOKUP(B1492,'TRM2'!C:D,2,0)</f>
        <v>2548.13</v>
      </c>
      <c r="J1492" s="10">
        <f t="shared" si="140"/>
        <v>7285.6132960000004</v>
      </c>
      <c r="K1492" t="e">
        <f>VLOOKUP(A1492,'Cacao Nacional'!B:D,3,0)</f>
        <v>#N/A</v>
      </c>
      <c r="L1492" s="22" t="str">
        <f t="shared" si="141"/>
        <v>Mayo</v>
      </c>
      <c r="M1492" s="22" t="str">
        <f t="shared" si="142"/>
        <v>2015</v>
      </c>
      <c r="N1492" s="22" t="str">
        <f t="shared" si="143"/>
        <v>Mayo de 2015</v>
      </c>
    </row>
    <row r="1493" spans="1:14" x14ac:dyDescent="0.3">
      <c r="A1493" s="1" t="s">
        <v>946</v>
      </c>
      <c r="B1493" s="1" t="str">
        <f t="shared" si="138"/>
        <v>Mayo 29 de 2015</v>
      </c>
      <c r="C1493" s="1" t="s">
        <v>5265</v>
      </c>
      <c r="D1493" s="2">
        <v>144.4</v>
      </c>
      <c r="E1493" s="1" t="s">
        <v>5266</v>
      </c>
      <c r="F1493" s="3">
        <v>1.007274762171235</v>
      </c>
      <c r="G1493" s="1" t="s">
        <v>430</v>
      </c>
      <c r="H1493" s="10">
        <f t="shared" si="139"/>
        <v>2.8879999999999999</v>
      </c>
      <c r="I1493" s="8">
        <f>VLOOKUP(B1493,'TRM2'!C:D,2,0)</f>
        <v>2549.9699999999998</v>
      </c>
      <c r="J1493" s="10">
        <f t="shared" si="140"/>
        <v>7364.3133599999992</v>
      </c>
      <c r="K1493" t="e">
        <f>VLOOKUP(A1493,'Cacao Nacional'!B:D,3,0)</f>
        <v>#N/A</v>
      </c>
      <c r="L1493" s="22" t="str">
        <f t="shared" si="141"/>
        <v>Mayo</v>
      </c>
      <c r="M1493" s="22" t="str">
        <f t="shared" si="142"/>
        <v>2015</v>
      </c>
      <c r="N1493" s="22" t="str">
        <f t="shared" si="143"/>
        <v>Mayo de 2015</v>
      </c>
    </row>
    <row r="1494" spans="1:14" x14ac:dyDescent="0.3">
      <c r="A1494" s="1" t="s">
        <v>96</v>
      </c>
      <c r="B1494" s="1" t="str">
        <f t="shared" si="138"/>
        <v>Junio 1 de 2015</v>
      </c>
      <c r="C1494" s="1" t="s">
        <v>5265</v>
      </c>
      <c r="D1494" s="2">
        <v>148.58000000000001</v>
      </c>
      <c r="E1494" s="1" t="s">
        <v>5266</v>
      </c>
      <c r="F1494" s="3">
        <v>2.8947368421052677</v>
      </c>
      <c r="G1494" s="1" t="s">
        <v>430</v>
      </c>
      <c r="H1494" s="10">
        <f t="shared" si="139"/>
        <v>2.9716000000000005</v>
      </c>
      <c r="I1494" s="8">
        <f>VLOOKUP(B1494,'TRM2'!C:D,2,0)</f>
        <v>2533.79</v>
      </c>
      <c r="J1494" s="10">
        <f t="shared" si="140"/>
        <v>7529.4103640000012</v>
      </c>
      <c r="K1494">
        <f>VLOOKUP(A1494,'Cacao Nacional'!B:D,3,0)</f>
        <v>6295</v>
      </c>
      <c r="L1494" s="22" t="str">
        <f t="shared" si="141"/>
        <v>Junio</v>
      </c>
      <c r="M1494" s="22" t="str">
        <f t="shared" si="142"/>
        <v>2015</v>
      </c>
      <c r="N1494" s="22" t="str">
        <f t="shared" si="143"/>
        <v>Junio de 2015</v>
      </c>
    </row>
    <row r="1495" spans="1:14" x14ac:dyDescent="0.3">
      <c r="A1495" s="1" t="s">
        <v>947</v>
      </c>
      <c r="B1495" s="1" t="str">
        <f t="shared" si="138"/>
        <v>Junio 2 de 2015</v>
      </c>
      <c r="C1495" s="1" t="s">
        <v>5265</v>
      </c>
      <c r="D1495" s="2">
        <v>151.62</v>
      </c>
      <c r="E1495" s="1" t="s">
        <v>5266</v>
      </c>
      <c r="F1495" s="3">
        <v>2.0460358056265933</v>
      </c>
      <c r="G1495" s="1" t="s">
        <v>430</v>
      </c>
      <c r="H1495" s="10">
        <f t="shared" si="139"/>
        <v>3.0324</v>
      </c>
      <c r="I1495" s="8">
        <f>VLOOKUP(B1495,'TRM2'!C:D,2,0)</f>
        <v>2549.29</v>
      </c>
      <c r="J1495" s="10">
        <f t="shared" si="140"/>
        <v>7730.4669960000001</v>
      </c>
      <c r="K1495" t="e">
        <f>VLOOKUP(A1495,'Cacao Nacional'!B:D,3,0)</f>
        <v>#N/A</v>
      </c>
      <c r="L1495" s="22" t="str">
        <f t="shared" si="141"/>
        <v>Junio</v>
      </c>
      <c r="M1495" s="22" t="str">
        <f t="shared" si="142"/>
        <v>2015</v>
      </c>
      <c r="N1495" s="22" t="str">
        <f t="shared" si="143"/>
        <v>Junio de 2015</v>
      </c>
    </row>
    <row r="1496" spans="1:14" x14ac:dyDescent="0.3">
      <c r="A1496" s="1" t="s">
        <v>948</v>
      </c>
      <c r="B1496" s="1" t="str">
        <f t="shared" si="138"/>
        <v>Junio 3 de 2015</v>
      </c>
      <c r="C1496" s="1" t="s">
        <v>5265</v>
      </c>
      <c r="D1496" s="2">
        <v>152.91</v>
      </c>
      <c r="E1496" s="1" t="s">
        <v>5266</v>
      </c>
      <c r="F1496" s="3">
        <v>0.85081123862286778</v>
      </c>
      <c r="G1496" s="1" t="s">
        <v>430</v>
      </c>
      <c r="H1496" s="10">
        <f t="shared" si="139"/>
        <v>3.0581999999999998</v>
      </c>
      <c r="I1496" s="8">
        <f>VLOOKUP(B1496,'TRM2'!C:D,2,0)</f>
        <v>2554.44</v>
      </c>
      <c r="J1496" s="10">
        <f t="shared" si="140"/>
        <v>7811.9884079999993</v>
      </c>
      <c r="K1496" t="e">
        <f>VLOOKUP(A1496,'Cacao Nacional'!B:D,3,0)</f>
        <v>#N/A</v>
      </c>
      <c r="L1496" s="22" t="str">
        <f t="shared" si="141"/>
        <v>Junio</v>
      </c>
      <c r="M1496" s="22" t="str">
        <f t="shared" si="142"/>
        <v>2015</v>
      </c>
      <c r="N1496" s="22" t="str">
        <f t="shared" si="143"/>
        <v>Junio de 2015</v>
      </c>
    </row>
    <row r="1497" spans="1:14" x14ac:dyDescent="0.3">
      <c r="A1497" s="1" t="s">
        <v>949</v>
      </c>
      <c r="B1497" s="1" t="str">
        <f t="shared" si="138"/>
        <v>Junio 4 de 2015</v>
      </c>
      <c r="C1497" s="1" t="s">
        <v>5265</v>
      </c>
      <c r="D1497" s="2">
        <v>154.41999999999999</v>
      </c>
      <c r="E1497" s="1" t="s">
        <v>5266</v>
      </c>
      <c r="F1497" s="3">
        <v>0.98750899221763844</v>
      </c>
      <c r="G1497" s="1" t="s">
        <v>430</v>
      </c>
      <c r="H1497" s="10">
        <f t="shared" si="139"/>
        <v>3.0883999999999996</v>
      </c>
      <c r="I1497" s="8">
        <f>VLOOKUP(B1497,'TRM2'!C:D,2,0)</f>
        <v>2571.92</v>
      </c>
      <c r="J1497" s="10">
        <f t="shared" si="140"/>
        <v>7943.1177279999993</v>
      </c>
      <c r="K1497" t="e">
        <f>VLOOKUP(A1497,'Cacao Nacional'!B:D,3,0)</f>
        <v>#N/A</v>
      </c>
      <c r="L1497" s="22" t="str">
        <f t="shared" si="141"/>
        <v>Junio</v>
      </c>
      <c r="M1497" s="22" t="str">
        <f t="shared" si="142"/>
        <v>2015</v>
      </c>
      <c r="N1497" s="22" t="str">
        <f t="shared" si="143"/>
        <v>Junio de 2015</v>
      </c>
    </row>
    <row r="1498" spans="1:14" x14ac:dyDescent="0.3">
      <c r="A1498" s="1" t="s">
        <v>950</v>
      </c>
      <c r="B1498" s="1" t="str">
        <f t="shared" si="138"/>
        <v>Junio 5 de 2015</v>
      </c>
      <c r="C1498" s="1" t="s">
        <v>5265</v>
      </c>
      <c r="D1498" s="2">
        <v>153.88999999999999</v>
      </c>
      <c r="E1498" s="1" t="s">
        <v>5266</v>
      </c>
      <c r="F1498" s="3">
        <v>-0.34321979018261961</v>
      </c>
      <c r="G1498" s="1" t="s">
        <v>430</v>
      </c>
      <c r="H1498" s="10">
        <f t="shared" si="139"/>
        <v>3.0777999999999999</v>
      </c>
      <c r="I1498" s="8">
        <f>VLOOKUP(B1498,'TRM2'!C:D,2,0)</f>
        <v>2588.56</v>
      </c>
      <c r="J1498" s="10">
        <f t="shared" si="140"/>
        <v>7967.0699679999998</v>
      </c>
      <c r="K1498" t="e">
        <f>VLOOKUP(A1498,'Cacao Nacional'!B:D,3,0)</f>
        <v>#N/A</v>
      </c>
      <c r="L1498" s="22" t="str">
        <f t="shared" si="141"/>
        <v>Junio</v>
      </c>
      <c r="M1498" s="22" t="str">
        <f t="shared" si="142"/>
        <v>2015</v>
      </c>
      <c r="N1498" s="22" t="str">
        <f t="shared" si="143"/>
        <v>Junio de 2015</v>
      </c>
    </row>
    <row r="1499" spans="1:14" x14ac:dyDescent="0.3">
      <c r="A1499" s="1" t="s">
        <v>951</v>
      </c>
      <c r="B1499" s="1" t="str">
        <f t="shared" si="138"/>
        <v>Junio 9 de 2015</v>
      </c>
      <c r="C1499" s="1" t="s">
        <v>5265</v>
      </c>
      <c r="D1499" s="2">
        <v>157.77000000000001</v>
      </c>
      <c r="E1499" s="1" t="s">
        <v>5266</v>
      </c>
      <c r="F1499" s="3">
        <v>2.5212814347911001</v>
      </c>
      <c r="G1499" s="1" t="s">
        <v>430</v>
      </c>
      <c r="H1499" s="10">
        <f t="shared" si="139"/>
        <v>3.1554000000000002</v>
      </c>
      <c r="I1499" s="8">
        <f>VLOOKUP(B1499,'TRM2'!C:D,2,0)</f>
        <v>2623.66</v>
      </c>
      <c r="J1499" s="10">
        <f t="shared" si="140"/>
        <v>8278.6967640000003</v>
      </c>
      <c r="K1499" t="e">
        <f>VLOOKUP(A1499,'Cacao Nacional'!B:D,3,0)</f>
        <v>#N/A</v>
      </c>
      <c r="L1499" s="22" t="str">
        <f t="shared" si="141"/>
        <v>Junio</v>
      </c>
      <c r="M1499" s="22" t="str">
        <f t="shared" si="142"/>
        <v>2015</v>
      </c>
      <c r="N1499" s="22" t="str">
        <f t="shared" si="143"/>
        <v>Junio de 2015</v>
      </c>
    </row>
    <row r="1500" spans="1:14" x14ac:dyDescent="0.3">
      <c r="A1500" s="1" t="s">
        <v>952</v>
      </c>
      <c r="B1500" s="1" t="str">
        <f t="shared" si="138"/>
        <v>Junio 10 de 2015</v>
      </c>
      <c r="C1500" s="1" t="s">
        <v>5265</v>
      </c>
      <c r="D1500" s="2">
        <v>156.63999999999999</v>
      </c>
      <c r="E1500" s="1" t="s">
        <v>5266</v>
      </c>
      <c r="F1500" s="3">
        <v>-0.71623249033404568</v>
      </c>
      <c r="G1500" s="1" t="s">
        <v>430</v>
      </c>
      <c r="H1500" s="10">
        <f t="shared" si="139"/>
        <v>3.1327999999999996</v>
      </c>
      <c r="I1500" s="8">
        <f>VLOOKUP(B1500,'TRM2'!C:D,2,0)</f>
        <v>2569.17</v>
      </c>
      <c r="J1500" s="10">
        <f t="shared" si="140"/>
        <v>8048.6957759999996</v>
      </c>
      <c r="K1500" t="e">
        <f>VLOOKUP(A1500,'Cacao Nacional'!B:D,3,0)</f>
        <v>#N/A</v>
      </c>
      <c r="L1500" s="22" t="str">
        <f t="shared" si="141"/>
        <v>Junio</v>
      </c>
      <c r="M1500" s="22" t="str">
        <f t="shared" si="142"/>
        <v>2015</v>
      </c>
      <c r="N1500" s="22" t="str">
        <f t="shared" si="143"/>
        <v>Junio de 2015</v>
      </c>
    </row>
    <row r="1501" spans="1:14" x14ac:dyDescent="0.3">
      <c r="A1501" s="1" t="s">
        <v>953</v>
      </c>
      <c r="B1501" s="1" t="str">
        <f t="shared" si="138"/>
        <v>Junio 11 de 2015</v>
      </c>
      <c r="C1501" s="1" t="s">
        <v>5265</v>
      </c>
      <c r="D1501" s="2">
        <v>153.28</v>
      </c>
      <c r="E1501" s="1" t="s">
        <v>5266</v>
      </c>
      <c r="F1501" s="3">
        <v>-2.145045965270675</v>
      </c>
      <c r="G1501" s="1" t="s">
        <v>430</v>
      </c>
      <c r="H1501" s="10">
        <f t="shared" si="139"/>
        <v>3.0655999999999999</v>
      </c>
      <c r="I1501" s="8">
        <f>VLOOKUP(B1501,'TRM2'!C:D,2,0)</f>
        <v>2523</v>
      </c>
      <c r="J1501" s="10">
        <f t="shared" si="140"/>
        <v>7734.5087999999996</v>
      </c>
      <c r="K1501" t="e">
        <f>VLOOKUP(A1501,'Cacao Nacional'!B:D,3,0)</f>
        <v>#N/A</v>
      </c>
      <c r="L1501" s="22" t="str">
        <f t="shared" si="141"/>
        <v>Junio</v>
      </c>
      <c r="M1501" s="22" t="str">
        <f t="shared" si="142"/>
        <v>2015</v>
      </c>
      <c r="N1501" s="22" t="str">
        <f t="shared" si="143"/>
        <v>Junio de 2015</v>
      </c>
    </row>
    <row r="1502" spans="1:14" x14ac:dyDescent="0.3">
      <c r="A1502" s="1" t="s">
        <v>954</v>
      </c>
      <c r="B1502" s="1" t="str">
        <f t="shared" si="138"/>
        <v>Junio 12 de 2015</v>
      </c>
      <c r="C1502" s="1" t="s">
        <v>5265</v>
      </c>
      <c r="D1502" s="2">
        <v>149.9</v>
      </c>
      <c r="E1502" s="1" t="s">
        <v>5266</v>
      </c>
      <c r="F1502" s="3">
        <v>-2.2051148225469697</v>
      </c>
      <c r="G1502" s="1" t="s">
        <v>430</v>
      </c>
      <c r="H1502" s="10">
        <f t="shared" si="139"/>
        <v>2.9980000000000002</v>
      </c>
      <c r="I1502" s="8">
        <f>VLOOKUP(B1502,'TRM2'!C:D,2,0)</f>
        <v>2538.5500000000002</v>
      </c>
      <c r="J1502" s="10">
        <f t="shared" si="140"/>
        <v>7610.572900000001</v>
      </c>
      <c r="K1502" t="e">
        <f>VLOOKUP(A1502,'Cacao Nacional'!B:D,3,0)</f>
        <v>#N/A</v>
      </c>
      <c r="L1502" s="22" t="str">
        <f t="shared" si="141"/>
        <v>Junio</v>
      </c>
      <c r="M1502" s="22" t="str">
        <f t="shared" si="142"/>
        <v>2015</v>
      </c>
      <c r="N1502" s="22" t="str">
        <f t="shared" si="143"/>
        <v>Junio de 2015</v>
      </c>
    </row>
    <row r="1503" spans="1:14" x14ac:dyDescent="0.3">
      <c r="A1503" s="1" t="s">
        <v>955</v>
      </c>
      <c r="B1503" s="1" t="str">
        <f t="shared" si="138"/>
        <v>Junio 16 de 2015</v>
      </c>
      <c r="C1503" s="1" t="s">
        <v>5265</v>
      </c>
      <c r="D1503" s="2">
        <v>150.5</v>
      </c>
      <c r="E1503" s="1" t="s">
        <v>5266</v>
      </c>
      <c r="F1503" s="3">
        <v>0.40026684456303824</v>
      </c>
      <c r="G1503" s="1" t="s">
        <v>430</v>
      </c>
      <c r="H1503" s="10">
        <f t="shared" si="139"/>
        <v>3.01</v>
      </c>
      <c r="I1503" s="8">
        <f>VLOOKUP(B1503,'TRM2'!C:D,2,0)</f>
        <v>2535.91</v>
      </c>
      <c r="J1503" s="10">
        <f t="shared" si="140"/>
        <v>7633.0890999999992</v>
      </c>
      <c r="K1503" t="e">
        <f>VLOOKUP(A1503,'Cacao Nacional'!B:D,3,0)</f>
        <v>#N/A</v>
      </c>
      <c r="L1503" s="22" t="str">
        <f t="shared" si="141"/>
        <v>Junio</v>
      </c>
      <c r="M1503" s="22" t="str">
        <f t="shared" si="142"/>
        <v>2015</v>
      </c>
      <c r="N1503" s="22" t="str">
        <f t="shared" si="143"/>
        <v>Junio de 2015</v>
      </c>
    </row>
    <row r="1504" spans="1:14" x14ac:dyDescent="0.3">
      <c r="A1504" s="1" t="s">
        <v>956</v>
      </c>
      <c r="B1504" s="1" t="str">
        <f t="shared" si="138"/>
        <v>Junio 17 de 2015</v>
      </c>
      <c r="C1504" s="1" t="s">
        <v>5265</v>
      </c>
      <c r="D1504" s="2">
        <v>147.97</v>
      </c>
      <c r="E1504" s="1" t="s">
        <v>5266</v>
      </c>
      <c r="F1504" s="3">
        <v>-1.6810631229235886</v>
      </c>
      <c r="G1504" s="1" t="s">
        <v>430</v>
      </c>
      <c r="H1504" s="10">
        <f t="shared" si="139"/>
        <v>2.9594</v>
      </c>
      <c r="I1504" s="8">
        <f>VLOOKUP(B1504,'TRM2'!C:D,2,0)</f>
        <v>2531.7199999999998</v>
      </c>
      <c r="J1504" s="10">
        <f t="shared" si="140"/>
        <v>7492.3721679999999</v>
      </c>
      <c r="K1504" t="e">
        <f>VLOOKUP(A1504,'Cacao Nacional'!B:D,3,0)</f>
        <v>#N/A</v>
      </c>
      <c r="L1504" s="22" t="str">
        <f t="shared" si="141"/>
        <v>Junio</v>
      </c>
      <c r="M1504" s="22" t="str">
        <f t="shared" si="142"/>
        <v>2015</v>
      </c>
      <c r="N1504" s="22" t="str">
        <f t="shared" si="143"/>
        <v>Junio de 2015</v>
      </c>
    </row>
    <row r="1505" spans="1:14" x14ac:dyDescent="0.3">
      <c r="A1505" s="1" t="s">
        <v>957</v>
      </c>
      <c r="B1505" s="1" t="str">
        <f t="shared" si="138"/>
        <v>Junio 18 de 2015</v>
      </c>
      <c r="C1505" s="1" t="s">
        <v>5265</v>
      </c>
      <c r="D1505" s="2">
        <v>150.04</v>
      </c>
      <c r="E1505" s="1" t="s">
        <v>5266</v>
      </c>
      <c r="F1505" s="3">
        <v>1.3989322159897231</v>
      </c>
      <c r="G1505" s="1" t="s">
        <v>430</v>
      </c>
      <c r="H1505" s="10">
        <f t="shared" si="139"/>
        <v>3.0007999999999999</v>
      </c>
      <c r="I1505" s="8">
        <f>VLOOKUP(B1505,'TRM2'!C:D,2,0)</f>
        <v>2550.4299999999998</v>
      </c>
      <c r="J1505" s="10">
        <f t="shared" si="140"/>
        <v>7653.3303439999991</v>
      </c>
      <c r="K1505" t="e">
        <f>VLOOKUP(A1505,'Cacao Nacional'!B:D,3,0)</f>
        <v>#N/A</v>
      </c>
      <c r="L1505" s="22" t="str">
        <f t="shared" si="141"/>
        <v>Junio</v>
      </c>
      <c r="M1505" s="22" t="str">
        <f t="shared" si="142"/>
        <v>2015</v>
      </c>
      <c r="N1505" s="22" t="str">
        <f t="shared" si="143"/>
        <v>Junio de 2015</v>
      </c>
    </row>
    <row r="1506" spans="1:14" x14ac:dyDescent="0.3">
      <c r="A1506" s="1" t="s">
        <v>958</v>
      </c>
      <c r="B1506" s="1" t="str">
        <f t="shared" si="138"/>
        <v>Junio 19 de 2015</v>
      </c>
      <c r="C1506" s="1" t="s">
        <v>5265</v>
      </c>
      <c r="D1506" s="2">
        <v>148.80000000000001</v>
      </c>
      <c r="E1506" s="1" t="s">
        <v>5266</v>
      </c>
      <c r="F1506" s="3">
        <v>-0.82644628099172268</v>
      </c>
      <c r="G1506" s="1" t="s">
        <v>430</v>
      </c>
      <c r="H1506" s="10">
        <f t="shared" si="139"/>
        <v>2.9760000000000004</v>
      </c>
      <c r="I1506" s="8">
        <f>VLOOKUP(B1506,'TRM2'!C:D,2,0)</f>
        <v>2528.85</v>
      </c>
      <c r="J1506" s="10">
        <f t="shared" si="140"/>
        <v>7525.8576000000012</v>
      </c>
      <c r="K1506" t="e">
        <f>VLOOKUP(A1506,'Cacao Nacional'!B:D,3,0)</f>
        <v>#N/A</v>
      </c>
      <c r="L1506" s="22" t="str">
        <f t="shared" si="141"/>
        <v>Junio</v>
      </c>
      <c r="M1506" s="22" t="str">
        <f t="shared" si="142"/>
        <v>2015</v>
      </c>
      <c r="N1506" s="22" t="str">
        <f t="shared" si="143"/>
        <v>Junio de 2015</v>
      </c>
    </row>
    <row r="1507" spans="1:14" x14ac:dyDescent="0.3">
      <c r="A1507" s="1" t="s">
        <v>99</v>
      </c>
      <c r="B1507" s="1" t="str">
        <f t="shared" si="138"/>
        <v>Junio 22 de 2015</v>
      </c>
      <c r="C1507" s="1" t="s">
        <v>5265</v>
      </c>
      <c r="D1507" s="2">
        <v>159.44999999999999</v>
      </c>
      <c r="E1507" s="1" t="s">
        <v>5266</v>
      </c>
      <c r="F1507" s="3">
        <v>7.157258064516113</v>
      </c>
      <c r="G1507" s="1" t="s">
        <v>430</v>
      </c>
      <c r="H1507" s="10">
        <f t="shared" si="139"/>
        <v>3.1889999999999996</v>
      </c>
      <c r="I1507" s="8">
        <f>VLOOKUP(B1507,'TRM2'!C:D,2,0)</f>
        <v>2548.1999999999998</v>
      </c>
      <c r="J1507" s="10">
        <f t="shared" si="140"/>
        <v>8126.2097999999987</v>
      </c>
      <c r="K1507">
        <f>VLOOKUP(A1507,'Cacao Nacional'!B:D,3,0)</f>
        <v>6670</v>
      </c>
      <c r="L1507" s="22" t="str">
        <f t="shared" si="141"/>
        <v>Junio</v>
      </c>
      <c r="M1507" s="22" t="str">
        <f t="shared" si="142"/>
        <v>2015</v>
      </c>
      <c r="N1507" s="22" t="str">
        <f t="shared" si="143"/>
        <v>Junio de 2015</v>
      </c>
    </row>
    <row r="1508" spans="1:14" x14ac:dyDescent="0.3">
      <c r="A1508" s="1" t="s">
        <v>959</v>
      </c>
      <c r="B1508" s="1" t="str">
        <f t="shared" si="138"/>
        <v>Junio 23 de 2015</v>
      </c>
      <c r="C1508" s="1" t="s">
        <v>5265</v>
      </c>
      <c r="D1508" s="2">
        <v>148.84</v>
      </c>
      <c r="E1508" s="1" t="s">
        <v>5266</v>
      </c>
      <c r="F1508" s="3">
        <v>-6.654123549702093</v>
      </c>
      <c r="G1508" s="1" t="s">
        <v>430</v>
      </c>
      <c r="H1508" s="10">
        <f t="shared" si="139"/>
        <v>2.9767999999999999</v>
      </c>
      <c r="I1508" s="8">
        <f>VLOOKUP(B1508,'TRM2'!C:D,2,0)</f>
        <v>2537.6799999999998</v>
      </c>
      <c r="J1508" s="10">
        <f t="shared" si="140"/>
        <v>7554.1658239999988</v>
      </c>
      <c r="K1508" t="e">
        <f>VLOOKUP(A1508,'Cacao Nacional'!B:D,3,0)</f>
        <v>#N/A</v>
      </c>
      <c r="L1508" s="22" t="str">
        <f t="shared" si="141"/>
        <v>Junio</v>
      </c>
      <c r="M1508" s="22" t="str">
        <f t="shared" si="142"/>
        <v>2015</v>
      </c>
      <c r="N1508" s="22" t="str">
        <f t="shared" si="143"/>
        <v>Junio de 2015</v>
      </c>
    </row>
    <row r="1509" spans="1:14" x14ac:dyDescent="0.3">
      <c r="A1509" s="1" t="s">
        <v>960</v>
      </c>
      <c r="B1509" s="1" t="str">
        <f t="shared" si="138"/>
        <v>Junio 24 de 2015</v>
      </c>
      <c r="C1509" s="1" t="s">
        <v>5265</v>
      </c>
      <c r="D1509" s="2">
        <v>153.65</v>
      </c>
      <c r="E1509" s="1" t="s">
        <v>5266</v>
      </c>
      <c r="F1509" s="3">
        <v>3.2316581564095692</v>
      </c>
      <c r="G1509" s="1" t="s">
        <v>430</v>
      </c>
      <c r="H1509" s="10">
        <f t="shared" si="139"/>
        <v>3.073</v>
      </c>
      <c r="I1509" s="8">
        <f>VLOOKUP(B1509,'TRM2'!C:D,2,0)</f>
        <v>2550.7399999999998</v>
      </c>
      <c r="J1509" s="10">
        <f t="shared" si="140"/>
        <v>7838.4240199999995</v>
      </c>
      <c r="K1509" t="e">
        <f>VLOOKUP(A1509,'Cacao Nacional'!B:D,3,0)</f>
        <v>#N/A</v>
      </c>
      <c r="L1509" s="22" t="str">
        <f t="shared" si="141"/>
        <v>Junio</v>
      </c>
      <c r="M1509" s="22" t="str">
        <f t="shared" si="142"/>
        <v>2015</v>
      </c>
      <c r="N1509" s="22" t="str">
        <f t="shared" si="143"/>
        <v>Junio de 2015</v>
      </c>
    </row>
    <row r="1510" spans="1:14" x14ac:dyDescent="0.3">
      <c r="A1510" s="1" t="s">
        <v>961</v>
      </c>
      <c r="B1510" s="1" t="str">
        <f t="shared" si="138"/>
        <v>Junio 25 de 2015</v>
      </c>
      <c r="C1510" s="1" t="s">
        <v>5265</v>
      </c>
      <c r="D1510" s="2">
        <v>153.16</v>
      </c>
      <c r="E1510" s="1" t="s">
        <v>5266</v>
      </c>
      <c r="F1510" s="3">
        <v>-0.31890660592255715</v>
      </c>
      <c r="G1510" s="1" t="s">
        <v>430</v>
      </c>
      <c r="H1510" s="10">
        <f t="shared" si="139"/>
        <v>3.0632000000000001</v>
      </c>
      <c r="I1510" s="8">
        <f>VLOOKUP(B1510,'TRM2'!C:D,2,0)</f>
        <v>2566.66</v>
      </c>
      <c r="J1510" s="10">
        <f t="shared" si="140"/>
        <v>7862.1929119999995</v>
      </c>
      <c r="K1510" t="e">
        <f>VLOOKUP(A1510,'Cacao Nacional'!B:D,3,0)</f>
        <v>#N/A</v>
      </c>
      <c r="L1510" s="22" t="str">
        <f t="shared" si="141"/>
        <v>Junio</v>
      </c>
      <c r="M1510" s="22" t="str">
        <f t="shared" si="142"/>
        <v>2015</v>
      </c>
      <c r="N1510" s="22" t="str">
        <f t="shared" si="143"/>
        <v>Junio de 2015</v>
      </c>
    </row>
    <row r="1511" spans="1:14" x14ac:dyDescent="0.3">
      <c r="A1511" s="1" t="s">
        <v>962</v>
      </c>
      <c r="B1511" s="1" t="str">
        <f t="shared" si="138"/>
        <v>Junio 26 de 2015</v>
      </c>
      <c r="C1511" s="1" t="s">
        <v>5265</v>
      </c>
      <c r="D1511" s="2">
        <v>152.55000000000001</v>
      </c>
      <c r="E1511" s="1" t="s">
        <v>5266</v>
      </c>
      <c r="F1511" s="3">
        <v>-0.39827631235308514</v>
      </c>
      <c r="G1511" s="1" t="s">
        <v>430</v>
      </c>
      <c r="H1511" s="10">
        <f t="shared" si="139"/>
        <v>3.0510000000000002</v>
      </c>
      <c r="I1511" s="8">
        <f>VLOOKUP(B1511,'TRM2'!C:D,2,0)</f>
        <v>2556.21</v>
      </c>
      <c r="J1511" s="10">
        <f t="shared" si="140"/>
        <v>7798.9967100000003</v>
      </c>
      <c r="K1511" t="e">
        <f>VLOOKUP(A1511,'Cacao Nacional'!B:D,3,0)</f>
        <v>#N/A</v>
      </c>
      <c r="L1511" s="22" t="str">
        <f t="shared" si="141"/>
        <v>Junio</v>
      </c>
      <c r="M1511" s="22" t="str">
        <f t="shared" si="142"/>
        <v>2015</v>
      </c>
      <c r="N1511" s="22" t="str">
        <f t="shared" si="143"/>
        <v>Junio de 2015</v>
      </c>
    </row>
    <row r="1512" spans="1:14" x14ac:dyDescent="0.3">
      <c r="A1512" s="1" t="s">
        <v>963</v>
      </c>
      <c r="B1512" s="1" t="str">
        <f t="shared" si="138"/>
        <v>Junio 30 de 2015</v>
      </c>
      <c r="C1512" s="1" t="s">
        <v>5265</v>
      </c>
      <c r="D1512" s="2">
        <v>159.43</v>
      </c>
      <c r="E1512" s="1" t="s">
        <v>5266</v>
      </c>
      <c r="F1512" s="3">
        <v>4.5099967223860995</v>
      </c>
      <c r="G1512" s="1" t="s">
        <v>430</v>
      </c>
      <c r="H1512" s="10">
        <f t="shared" si="139"/>
        <v>3.1886000000000001</v>
      </c>
      <c r="I1512" s="8">
        <f>VLOOKUP(B1512,'TRM2'!C:D,2,0)</f>
        <v>2585.11</v>
      </c>
      <c r="J1512" s="10">
        <f t="shared" si="140"/>
        <v>8242.8817460000009</v>
      </c>
      <c r="K1512" t="e">
        <f>VLOOKUP(A1512,'Cacao Nacional'!B:D,3,0)</f>
        <v>#N/A</v>
      </c>
      <c r="L1512" s="22" t="str">
        <f t="shared" si="141"/>
        <v>Junio</v>
      </c>
      <c r="M1512" s="22" t="str">
        <f t="shared" si="142"/>
        <v>2015</v>
      </c>
      <c r="N1512" s="22" t="str">
        <f t="shared" si="143"/>
        <v>Junio de 2015</v>
      </c>
    </row>
    <row r="1513" spans="1:14" x14ac:dyDescent="0.3">
      <c r="A1513" s="1" t="s">
        <v>964</v>
      </c>
      <c r="B1513" s="1" t="str">
        <f t="shared" si="138"/>
        <v>Julio 1 de 2015</v>
      </c>
      <c r="C1513" s="1" t="s">
        <v>5265</v>
      </c>
      <c r="D1513" s="2">
        <v>154.57</v>
      </c>
      <c r="E1513" s="1" t="s">
        <v>5266</v>
      </c>
      <c r="F1513" s="3">
        <v>-3.0483597817223944</v>
      </c>
      <c r="G1513" s="1" t="s">
        <v>430</v>
      </c>
      <c r="H1513" s="10">
        <f t="shared" si="139"/>
        <v>3.0913999999999997</v>
      </c>
      <c r="I1513" s="8">
        <f>VLOOKUP(B1513,'TRM2'!C:D,2,0)</f>
        <v>2598.6799999999998</v>
      </c>
      <c r="J1513" s="10">
        <f t="shared" si="140"/>
        <v>8033.5593519999984</v>
      </c>
      <c r="K1513" t="e">
        <f>VLOOKUP(A1513,'Cacao Nacional'!B:D,3,0)</f>
        <v>#N/A</v>
      </c>
      <c r="L1513" s="22" t="str">
        <f t="shared" si="141"/>
        <v>Julio</v>
      </c>
      <c r="M1513" s="22" t="str">
        <f t="shared" si="142"/>
        <v>2015</v>
      </c>
      <c r="N1513" s="22" t="str">
        <f t="shared" si="143"/>
        <v>Julio de 2015</v>
      </c>
    </row>
    <row r="1514" spans="1:14" x14ac:dyDescent="0.3">
      <c r="A1514" s="1" t="s">
        <v>965</v>
      </c>
      <c r="B1514" s="1" t="str">
        <f t="shared" si="138"/>
        <v>Julio 2 de 2015</v>
      </c>
      <c r="C1514" s="1" t="s">
        <v>5265</v>
      </c>
      <c r="D1514" s="2">
        <v>146.11000000000001</v>
      </c>
      <c r="E1514" s="1" t="s">
        <v>5266</v>
      </c>
      <c r="F1514" s="3">
        <v>-5.4732483664359055</v>
      </c>
      <c r="G1514" s="1" t="s">
        <v>430</v>
      </c>
      <c r="H1514" s="10">
        <f t="shared" si="139"/>
        <v>2.9222000000000001</v>
      </c>
      <c r="I1514" s="8">
        <f>VLOOKUP(B1514,'TRM2'!C:D,2,0)</f>
        <v>2626.8</v>
      </c>
      <c r="J1514" s="10">
        <f t="shared" si="140"/>
        <v>7676.0349600000009</v>
      </c>
      <c r="K1514" t="e">
        <f>VLOOKUP(A1514,'Cacao Nacional'!B:D,3,0)</f>
        <v>#N/A</v>
      </c>
      <c r="L1514" s="22" t="str">
        <f t="shared" si="141"/>
        <v>Julio</v>
      </c>
      <c r="M1514" s="22" t="str">
        <f t="shared" si="142"/>
        <v>2015</v>
      </c>
      <c r="N1514" s="22" t="str">
        <f t="shared" si="143"/>
        <v>Julio de 2015</v>
      </c>
    </row>
    <row r="1515" spans="1:14" x14ac:dyDescent="0.3">
      <c r="A1515" s="1" t="s">
        <v>966</v>
      </c>
      <c r="B1515" s="1" t="str">
        <f t="shared" si="138"/>
        <v>Julio 3 de 2015</v>
      </c>
      <c r="C1515" s="1" t="s">
        <v>5265</v>
      </c>
      <c r="D1515" s="2">
        <v>146.11000000000001</v>
      </c>
      <c r="E1515" s="1" t="s">
        <v>5266</v>
      </c>
      <c r="F1515" s="3">
        <v>0</v>
      </c>
      <c r="G1515" s="1" t="s">
        <v>430</v>
      </c>
      <c r="H1515" s="10">
        <f t="shared" si="139"/>
        <v>2.9222000000000001</v>
      </c>
      <c r="I1515" s="8">
        <f>VLOOKUP(B1515,'TRM2'!C:D,2,0)</f>
        <v>2623.91</v>
      </c>
      <c r="J1515" s="10">
        <f t="shared" si="140"/>
        <v>7667.5898019999995</v>
      </c>
      <c r="K1515" t="e">
        <f>VLOOKUP(A1515,'Cacao Nacional'!B:D,3,0)</f>
        <v>#N/A</v>
      </c>
      <c r="L1515" s="22" t="str">
        <f t="shared" si="141"/>
        <v>Julio</v>
      </c>
      <c r="M1515" s="22" t="str">
        <f t="shared" si="142"/>
        <v>2015</v>
      </c>
      <c r="N1515" s="22" t="str">
        <f t="shared" si="143"/>
        <v>Julio de 2015</v>
      </c>
    </row>
    <row r="1516" spans="1:14" x14ac:dyDescent="0.3">
      <c r="A1516" s="1" t="s">
        <v>101</v>
      </c>
      <c r="B1516" s="1" t="str">
        <f t="shared" si="138"/>
        <v>Julio 6 de 2015</v>
      </c>
      <c r="C1516" s="1" t="s">
        <v>5265</v>
      </c>
      <c r="D1516" s="2">
        <v>143.24</v>
      </c>
      <c r="E1516" s="1" t="s">
        <v>5266</v>
      </c>
      <c r="F1516" s="3">
        <v>-1.964273492574091</v>
      </c>
      <c r="G1516" s="1" t="s">
        <v>430</v>
      </c>
      <c r="H1516" s="10">
        <f t="shared" si="139"/>
        <v>2.8648000000000002</v>
      </c>
      <c r="I1516" s="8">
        <f>VLOOKUP(B1516,'TRM2'!C:D,2,0)</f>
        <v>2642.97</v>
      </c>
      <c r="J1516" s="10">
        <f t="shared" si="140"/>
        <v>7571.5804559999997</v>
      </c>
      <c r="K1516">
        <f>VLOOKUP(A1516,'Cacao Nacional'!B:D,3,0)</f>
        <v>6905</v>
      </c>
      <c r="L1516" s="22" t="str">
        <f t="shared" si="141"/>
        <v>Julio</v>
      </c>
      <c r="M1516" s="22" t="str">
        <f t="shared" si="142"/>
        <v>2015</v>
      </c>
      <c r="N1516" s="22" t="str">
        <f t="shared" si="143"/>
        <v>Julio de 2015</v>
      </c>
    </row>
    <row r="1517" spans="1:14" x14ac:dyDescent="0.3">
      <c r="A1517" s="1" t="s">
        <v>967</v>
      </c>
      <c r="B1517" s="1" t="str">
        <f t="shared" si="138"/>
        <v>Julio 7 de 2015</v>
      </c>
      <c r="C1517" s="1" t="s">
        <v>5265</v>
      </c>
      <c r="D1517" s="2">
        <v>142.75</v>
      </c>
      <c r="E1517" s="1" t="s">
        <v>5266</v>
      </c>
      <c r="F1517" s="3">
        <v>-0.34208321697850397</v>
      </c>
      <c r="G1517" s="1" t="s">
        <v>430</v>
      </c>
      <c r="H1517" s="10">
        <f t="shared" si="139"/>
        <v>2.855</v>
      </c>
      <c r="I1517" s="8">
        <f>VLOOKUP(B1517,'TRM2'!C:D,2,0)</f>
        <v>2665.41</v>
      </c>
      <c r="J1517" s="10">
        <f t="shared" si="140"/>
        <v>7609.7455499999996</v>
      </c>
      <c r="K1517" t="e">
        <f>VLOOKUP(A1517,'Cacao Nacional'!B:D,3,0)</f>
        <v>#N/A</v>
      </c>
      <c r="L1517" s="22" t="str">
        <f t="shared" si="141"/>
        <v>Julio</v>
      </c>
      <c r="M1517" s="22" t="str">
        <f t="shared" si="142"/>
        <v>2015</v>
      </c>
      <c r="N1517" s="22" t="str">
        <f t="shared" si="143"/>
        <v>Julio de 2015</v>
      </c>
    </row>
    <row r="1518" spans="1:14" x14ac:dyDescent="0.3">
      <c r="A1518" s="1" t="s">
        <v>968</v>
      </c>
      <c r="B1518" s="1" t="str">
        <f t="shared" si="138"/>
        <v>Julio 8 de 2015</v>
      </c>
      <c r="C1518" s="1" t="s">
        <v>5265</v>
      </c>
      <c r="D1518" s="2">
        <v>142.82</v>
      </c>
      <c r="E1518" s="1" t="s">
        <v>5266</v>
      </c>
      <c r="F1518" s="3">
        <v>4.903677758318261E-2</v>
      </c>
      <c r="G1518" s="1" t="s">
        <v>430</v>
      </c>
      <c r="H1518" s="10">
        <f t="shared" si="139"/>
        <v>2.8563999999999998</v>
      </c>
      <c r="I1518" s="8">
        <f>VLOOKUP(B1518,'TRM2'!C:D,2,0)</f>
        <v>2690.15</v>
      </c>
      <c r="J1518" s="10">
        <f t="shared" si="140"/>
        <v>7684.1444599999995</v>
      </c>
      <c r="K1518" t="e">
        <f>VLOOKUP(A1518,'Cacao Nacional'!B:D,3,0)</f>
        <v>#N/A</v>
      </c>
      <c r="L1518" s="22" t="str">
        <f t="shared" si="141"/>
        <v>Julio</v>
      </c>
      <c r="M1518" s="22" t="str">
        <f t="shared" si="142"/>
        <v>2015</v>
      </c>
      <c r="N1518" s="22" t="str">
        <f t="shared" si="143"/>
        <v>Julio de 2015</v>
      </c>
    </row>
    <row r="1519" spans="1:14" x14ac:dyDescent="0.3">
      <c r="A1519" s="1" t="s">
        <v>969</v>
      </c>
      <c r="B1519" s="1" t="str">
        <f t="shared" si="138"/>
        <v>Julio 9 de 2015</v>
      </c>
      <c r="C1519" s="1" t="s">
        <v>5265</v>
      </c>
      <c r="D1519" s="2">
        <v>143.15</v>
      </c>
      <c r="E1519" s="1" t="s">
        <v>5266</v>
      </c>
      <c r="F1519" s="3">
        <v>0.2310600756196699</v>
      </c>
      <c r="G1519" s="1" t="s">
        <v>430</v>
      </c>
      <c r="H1519" s="10">
        <f t="shared" si="139"/>
        <v>2.863</v>
      </c>
      <c r="I1519" s="8">
        <f>VLOOKUP(B1519,'TRM2'!C:D,2,0)</f>
        <v>2690.79</v>
      </c>
      <c r="J1519" s="10">
        <f t="shared" si="140"/>
        <v>7703.7317699999994</v>
      </c>
      <c r="K1519" t="e">
        <f>VLOOKUP(A1519,'Cacao Nacional'!B:D,3,0)</f>
        <v>#N/A</v>
      </c>
      <c r="L1519" s="22" t="str">
        <f t="shared" si="141"/>
        <v>Julio</v>
      </c>
      <c r="M1519" s="22" t="str">
        <f t="shared" si="142"/>
        <v>2015</v>
      </c>
      <c r="N1519" s="22" t="str">
        <f t="shared" si="143"/>
        <v>Julio de 2015</v>
      </c>
    </row>
    <row r="1520" spans="1:14" x14ac:dyDescent="0.3">
      <c r="A1520" s="1" t="s">
        <v>970</v>
      </c>
      <c r="B1520" s="1" t="str">
        <f t="shared" si="138"/>
        <v>Julio 10 de 2015</v>
      </c>
      <c r="C1520" s="1" t="s">
        <v>5265</v>
      </c>
      <c r="D1520" s="2">
        <v>144.24</v>
      </c>
      <c r="E1520" s="1" t="s">
        <v>5266</v>
      </c>
      <c r="F1520" s="3">
        <v>0.76143904994760969</v>
      </c>
      <c r="G1520" s="1" t="s">
        <v>430</v>
      </c>
      <c r="H1520" s="10">
        <f t="shared" si="139"/>
        <v>2.8848000000000003</v>
      </c>
      <c r="I1520" s="8">
        <f>VLOOKUP(B1520,'TRM2'!C:D,2,0)</f>
        <v>2670.79</v>
      </c>
      <c r="J1520" s="10">
        <f t="shared" si="140"/>
        <v>7704.6949920000006</v>
      </c>
      <c r="K1520" t="e">
        <f>VLOOKUP(A1520,'Cacao Nacional'!B:D,3,0)</f>
        <v>#N/A</v>
      </c>
      <c r="L1520" s="22" t="str">
        <f t="shared" si="141"/>
        <v>Julio</v>
      </c>
      <c r="M1520" s="22" t="str">
        <f t="shared" si="142"/>
        <v>2015</v>
      </c>
      <c r="N1520" s="22" t="str">
        <f t="shared" si="143"/>
        <v>Julio de 2015</v>
      </c>
    </row>
    <row r="1521" spans="1:14" x14ac:dyDescent="0.3">
      <c r="A1521" s="1" t="s">
        <v>102</v>
      </c>
      <c r="B1521" s="1" t="str">
        <f t="shared" si="138"/>
        <v>Julio 13 de 2015</v>
      </c>
      <c r="C1521" s="1" t="s">
        <v>5265</v>
      </c>
      <c r="D1521" s="2">
        <v>147.47999999999999</v>
      </c>
      <c r="E1521" s="1" t="s">
        <v>5266</v>
      </c>
      <c r="F1521" s="3">
        <v>2.246256239600652</v>
      </c>
      <c r="G1521" s="1" t="s">
        <v>430</v>
      </c>
      <c r="H1521" s="10">
        <f t="shared" si="139"/>
        <v>2.9495999999999998</v>
      </c>
      <c r="I1521" s="8">
        <f>VLOOKUP(B1521,'TRM2'!C:D,2,0)</f>
        <v>2667.37</v>
      </c>
      <c r="J1521" s="10">
        <f t="shared" si="140"/>
        <v>7867.6745519999995</v>
      </c>
      <c r="K1521">
        <f>VLOOKUP(A1521,'Cacao Nacional'!B:D,3,0)</f>
        <v>7242.5</v>
      </c>
      <c r="L1521" s="22" t="str">
        <f t="shared" si="141"/>
        <v>Julio</v>
      </c>
      <c r="M1521" s="22" t="str">
        <f t="shared" si="142"/>
        <v>2015</v>
      </c>
      <c r="N1521" s="22" t="str">
        <f t="shared" si="143"/>
        <v>Julio de 2015</v>
      </c>
    </row>
    <row r="1522" spans="1:14" x14ac:dyDescent="0.3">
      <c r="A1522" s="1" t="s">
        <v>971</v>
      </c>
      <c r="B1522" s="1" t="str">
        <f t="shared" si="138"/>
        <v>Julio 14 de 2015</v>
      </c>
      <c r="C1522" s="1" t="s">
        <v>5265</v>
      </c>
      <c r="D1522" s="2">
        <v>150.58000000000001</v>
      </c>
      <c r="E1522" s="1" t="s">
        <v>5266</v>
      </c>
      <c r="F1522" s="3">
        <v>2.1019799294819794</v>
      </c>
      <c r="G1522" s="1" t="s">
        <v>430</v>
      </c>
      <c r="H1522" s="10">
        <f t="shared" si="139"/>
        <v>3.0116000000000001</v>
      </c>
      <c r="I1522" s="8">
        <f>VLOOKUP(B1522,'TRM2'!C:D,2,0)</f>
        <v>2693.54</v>
      </c>
      <c r="J1522" s="10">
        <f t="shared" si="140"/>
        <v>8111.8650639999996</v>
      </c>
      <c r="K1522" t="e">
        <f>VLOOKUP(A1522,'Cacao Nacional'!B:D,3,0)</f>
        <v>#N/A</v>
      </c>
      <c r="L1522" s="22" t="str">
        <f t="shared" si="141"/>
        <v>Julio</v>
      </c>
      <c r="M1522" s="22" t="str">
        <f t="shared" si="142"/>
        <v>2015</v>
      </c>
      <c r="N1522" s="22" t="str">
        <f t="shared" si="143"/>
        <v>Julio de 2015</v>
      </c>
    </row>
    <row r="1523" spans="1:14" x14ac:dyDescent="0.3">
      <c r="A1523" s="1" t="s">
        <v>972</v>
      </c>
      <c r="B1523" s="1" t="str">
        <f t="shared" si="138"/>
        <v>Julio 15 de 2015</v>
      </c>
      <c r="C1523" s="1" t="s">
        <v>5265</v>
      </c>
      <c r="D1523" s="2">
        <v>148.61000000000001</v>
      </c>
      <c r="E1523" s="1" t="s">
        <v>5266</v>
      </c>
      <c r="F1523" s="3">
        <v>-1.3082746712710842</v>
      </c>
      <c r="G1523" s="1" t="s">
        <v>430</v>
      </c>
      <c r="H1523" s="10">
        <f t="shared" si="139"/>
        <v>2.9722000000000004</v>
      </c>
      <c r="I1523" s="8">
        <f>VLOOKUP(B1523,'TRM2'!C:D,2,0)</f>
        <v>2713.04</v>
      </c>
      <c r="J1523" s="10">
        <f t="shared" si="140"/>
        <v>8063.6974880000007</v>
      </c>
      <c r="K1523" t="e">
        <f>VLOOKUP(A1523,'Cacao Nacional'!B:D,3,0)</f>
        <v>#N/A</v>
      </c>
      <c r="L1523" s="22" t="str">
        <f t="shared" si="141"/>
        <v>Julio</v>
      </c>
      <c r="M1523" s="22" t="str">
        <f t="shared" si="142"/>
        <v>2015</v>
      </c>
      <c r="N1523" s="22" t="str">
        <f t="shared" si="143"/>
        <v>Julio de 2015</v>
      </c>
    </row>
    <row r="1524" spans="1:14" x14ac:dyDescent="0.3">
      <c r="A1524" s="1" t="s">
        <v>973</v>
      </c>
      <c r="B1524" s="1" t="str">
        <f t="shared" si="138"/>
        <v>Julio 16 de 2015</v>
      </c>
      <c r="C1524" s="1" t="s">
        <v>5265</v>
      </c>
      <c r="D1524" s="2">
        <v>147.88</v>
      </c>
      <c r="E1524" s="1" t="s">
        <v>5266</v>
      </c>
      <c r="F1524" s="3">
        <v>-0.49121862593366405</v>
      </c>
      <c r="G1524" s="1" t="s">
        <v>430</v>
      </c>
      <c r="H1524" s="10">
        <f t="shared" si="139"/>
        <v>2.9575999999999998</v>
      </c>
      <c r="I1524" s="8">
        <f>VLOOKUP(B1524,'TRM2'!C:D,2,0)</f>
        <v>2713.04</v>
      </c>
      <c r="J1524" s="10">
        <f t="shared" si="140"/>
        <v>8024.0871039999993</v>
      </c>
      <c r="K1524" t="e">
        <f>VLOOKUP(A1524,'Cacao Nacional'!B:D,3,0)</f>
        <v>#N/A</v>
      </c>
      <c r="L1524" s="22" t="str">
        <f t="shared" si="141"/>
        <v>Julio</v>
      </c>
      <c r="M1524" s="22" t="str">
        <f t="shared" si="142"/>
        <v>2015</v>
      </c>
      <c r="N1524" s="22" t="str">
        <f t="shared" si="143"/>
        <v>Julio de 2015</v>
      </c>
    </row>
    <row r="1525" spans="1:14" x14ac:dyDescent="0.3">
      <c r="A1525" s="1" t="s">
        <v>974</v>
      </c>
      <c r="B1525" s="1" t="str">
        <f t="shared" si="138"/>
        <v>Julio 17 de 2015</v>
      </c>
      <c r="C1525" s="1" t="s">
        <v>5265</v>
      </c>
      <c r="D1525" s="2">
        <v>147.38</v>
      </c>
      <c r="E1525" s="1" t="s">
        <v>5266</v>
      </c>
      <c r="F1525" s="3">
        <v>-0.33811198268866649</v>
      </c>
      <c r="G1525" s="1" t="s">
        <v>430</v>
      </c>
      <c r="H1525" s="10">
        <f t="shared" si="139"/>
        <v>2.9476</v>
      </c>
      <c r="I1525" s="8">
        <f>VLOOKUP(B1525,'TRM2'!C:D,2,0)</f>
        <v>2727.23</v>
      </c>
      <c r="J1525" s="10">
        <f t="shared" si="140"/>
        <v>8038.7831480000004</v>
      </c>
      <c r="K1525" t="e">
        <f>VLOOKUP(A1525,'Cacao Nacional'!B:D,3,0)</f>
        <v>#N/A</v>
      </c>
      <c r="L1525" s="22" t="str">
        <f t="shared" si="141"/>
        <v>Julio</v>
      </c>
      <c r="M1525" s="22" t="str">
        <f t="shared" si="142"/>
        <v>2015</v>
      </c>
      <c r="N1525" s="22" t="str">
        <f t="shared" si="143"/>
        <v>Julio de 2015</v>
      </c>
    </row>
    <row r="1526" spans="1:14" x14ac:dyDescent="0.3">
      <c r="A1526" s="1" t="s">
        <v>975</v>
      </c>
      <c r="B1526" s="1" t="str">
        <f t="shared" si="138"/>
        <v>Julio 21 de 2015</v>
      </c>
      <c r="C1526" s="1" t="s">
        <v>5265</v>
      </c>
      <c r="D1526" s="2">
        <v>143.94999999999999</v>
      </c>
      <c r="E1526" s="1" t="s">
        <v>5266</v>
      </c>
      <c r="F1526" s="3">
        <v>-2.3273171393676257</v>
      </c>
      <c r="G1526" s="1" t="s">
        <v>430</v>
      </c>
      <c r="H1526" s="10">
        <f t="shared" si="139"/>
        <v>2.8789999999999996</v>
      </c>
      <c r="I1526" s="8">
        <f>VLOOKUP(B1526,'TRM2'!C:D,2,0)</f>
        <v>2751.88</v>
      </c>
      <c r="J1526" s="10">
        <f t="shared" si="140"/>
        <v>7922.6625199999989</v>
      </c>
      <c r="K1526" t="e">
        <f>VLOOKUP(A1526,'Cacao Nacional'!B:D,3,0)</f>
        <v>#N/A</v>
      </c>
      <c r="L1526" s="22" t="str">
        <f t="shared" si="141"/>
        <v>Julio</v>
      </c>
      <c r="M1526" s="22" t="str">
        <f t="shared" si="142"/>
        <v>2015</v>
      </c>
      <c r="N1526" s="22" t="str">
        <f t="shared" si="143"/>
        <v>Julio de 2015</v>
      </c>
    </row>
    <row r="1527" spans="1:14" x14ac:dyDescent="0.3">
      <c r="A1527" s="1" t="s">
        <v>976</v>
      </c>
      <c r="B1527" s="1" t="str">
        <f t="shared" si="138"/>
        <v>Julio 22 de 2015</v>
      </c>
      <c r="C1527" s="1" t="s">
        <v>5265</v>
      </c>
      <c r="D1527" s="2">
        <v>144.69</v>
      </c>
      <c r="E1527" s="1" t="s">
        <v>5266</v>
      </c>
      <c r="F1527" s="3">
        <v>0.5140673845085163</v>
      </c>
      <c r="G1527" s="1" t="s">
        <v>430</v>
      </c>
      <c r="H1527" s="10">
        <f t="shared" si="139"/>
        <v>2.8938000000000001</v>
      </c>
      <c r="I1527" s="8">
        <f>VLOOKUP(B1527,'TRM2'!C:D,2,0)</f>
        <v>2765.1</v>
      </c>
      <c r="J1527" s="10">
        <f t="shared" si="140"/>
        <v>8001.6463800000001</v>
      </c>
      <c r="K1527" t="e">
        <f>VLOOKUP(A1527,'Cacao Nacional'!B:D,3,0)</f>
        <v>#N/A</v>
      </c>
      <c r="L1527" s="22" t="str">
        <f t="shared" si="141"/>
        <v>Julio</v>
      </c>
      <c r="M1527" s="22" t="str">
        <f t="shared" si="142"/>
        <v>2015</v>
      </c>
      <c r="N1527" s="22" t="str">
        <f t="shared" si="143"/>
        <v>Julio de 2015</v>
      </c>
    </row>
    <row r="1528" spans="1:14" x14ac:dyDescent="0.3">
      <c r="A1528" s="1" t="s">
        <v>977</v>
      </c>
      <c r="B1528" s="1" t="str">
        <f t="shared" si="138"/>
        <v>Julio 23 de 2015</v>
      </c>
      <c r="C1528" s="1" t="s">
        <v>5265</v>
      </c>
      <c r="D1528" s="2">
        <v>144.69</v>
      </c>
      <c r="E1528" s="1" t="s">
        <v>5266</v>
      </c>
      <c r="F1528" s="3">
        <v>0</v>
      </c>
      <c r="G1528" s="1" t="s">
        <v>430</v>
      </c>
      <c r="H1528" s="10">
        <f t="shared" si="139"/>
        <v>2.8938000000000001</v>
      </c>
      <c r="I1528" s="8">
        <f>VLOOKUP(B1528,'TRM2'!C:D,2,0)</f>
        <v>2790.26</v>
      </c>
      <c r="J1528" s="10">
        <f t="shared" si="140"/>
        <v>8074.454388000001</v>
      </c>
      <c r="K1528" t="e">
        <f>VLOOKUP(A1528,'Cacao Nacional'!B:D,3,0)</f>
        <v>#N/A</v>
      </c>
      <c r="L1528" s="22" t="str">
        <f t="shared" si="141"/>
        <v>Julio</v>
      </c>
      <c r="M1528" s="22" t="str">
        <f t="shared" si="142"/>
        <v>2015</v>
      </c>
      <c r="N1528" s="22" t="str">
        <f t="shared" si="143"/>
        <v>Julio de 2015</v>
      </c>
    </row>
    <row r="1529" spans="1:14" x14ac:dyDescent="0.3">
      <c r="A1529" s="1" t="s">
        <v>978</v>
      </c>
      <c r="B1529" s="1" t="str">
        <f t="shared" si="138"/>
        <v>Julio 24 de 2015</v>
      </c>
      <c r="C1529" s="1" t="s">
        <v>5265</v>
      </c>
      <c r="D1529" s="2">
        <v>144.69</v>
      </c>
      <c r="E1529" s="1" t="s">
        <v>5266</v>
      </c>
      <c r="F1529" s="3">
        <v>0</v>
      </c>
      <c r="G1529" s="1" t="s">
        <v>430</v>
      </c>
      <c r="H1529" s="10">
        <f t="shared" si="139"/>
        <v>2.8938000000000001</v>
      </c>
      <c r="I1529" s="8">
        <f>VLOOKUP(B1529,'TRM2'!C:D,2,0)</f>
        <v>2807.36</v>
      </c>
      <c r="J1529" s="10">
        <f t="shared" si="140"/>
        <v>8123.938368000001</v>
      </c>
      <c r="K1529" t="e">
        <f>VLOOKUP(A1529,'Cacao Nacional'!B:D,3,0)</f>
        <v>#N/A</v>
      </c>
      <c r="L1529" s="22" t="str">
        <f t="shared" si="141"/>
        <v>Julio</v>
      </c>
      <c r="M1529" s="22" t="str">
        <f t="shared" si="142"/>
        <v>2015</v>
      </c>
      <c r="N1529" s="22" t="str">
        <f t="shared" si="143"/>
        <v>Julio de 2015</v>
      </c>
    </row>
    <row r="1530" spans="1:14" x14ac:dyDescent="0.3">
      <c r="A1530" s="1" t="s">
        <v>104</v>
      </c>
      <c r="B1530" s="1" t="str">
        <f t="shared" si="138"/>
        <v>Julio 27 de 2015</v>
      </c>
      <c r="C1530" s="1" t="s">
        <v>5265</v>
      </c>
      <c r="D1530" s="2">
        <v>139.68</v>
      </c>
      <c r="E1530" s="1" t="s">
        <v>5266</v>
      </c>
      <c r="F1530" s="3">
        <v>-3.4625751606883624</v>
      </c>
      <c r="G1530" s="1" t="s">
        <v>430</v>
      </c>
      <c r="H1530" s="10">
        <f t="shared" si="139"/>
        <v>2.7936000000000001</v>
      </c>
      <c r="I1530" s="8">
        <f>VLOOKUP(B1530,'TRM2'!C:D,2,0)</f>
        <v>2857.46</v>
      </c>
      <c r="J1530" s="10">
        <f t="shared" si="140"/>
        <v>7982.6002560000006</v>
      </c>
      <c r="K1530">
        <f>VLOOKUP(A1530,'Cacao Nacional'!B:D,3,0)</f>
        <v>7340</v>
      </c>
      <c r="L1530" s="22" t="str">
        <f t="shared" si="141"/>
        <v>Julio</v>
      </c>
      <c r="M1530" s="22" t="str">
        <f t="shared" si="142"/>
        <v>2015</v>
      </c>
      <c r="N1530" s="22" t="str">
        <f t="shared" si="143"/>
        <v>Julio de 2015</v>
      </c>
    </row>
    <row r="1531" spans="1:14" x14ac:dyDescent="0.3">
      <c r="A1531" s="1" t="s">
        <v>979</v>
      </c>
      <c r="B1531" s="1" t="str">
        <f t="shared" si="138"/>
        <v>Julio 28 de 2015</v>
      </c>
      <c r="C1531" s="1" t="s">
        <v>5265</v>
      </c>
      <c r="D1531" s="2">
        <v>140.32</v>
      </c>
      <c r="E1531" s="1" t="s">
        <v>5266</v>
      </c>
      <c r="F1531" s="3">
        <v>0.45819014891178861</v>
      </c>
      <c r="G1531" s="1" t="s">
        <v>430</v>
      </c>
      <c r="H1531" s="10">
        <f t="shared" si="139"/>
        <v>2.8064</v>
      </c>
      <c r="I1531" s="8">
        <f>VLOOKUP(B1531,'TRM2'!C:D,2,0)</f>
        <v>2854.13</v>
      </c>
      <c r="J1531" s="10">
        <f t="shared" si="140"/>
        <v>8009.8304320000007</v>
      </c>
      <c r="K1531" t="e">
        <f>VLOOKUP(A1531,'Cacao Nacional'!B:D,3,0)</f>
        <v>#N/A</v>
      </c>
      <c r="L1531" s="22" t="str">
        <f t="shared" si="141"/>
        <v>Julio</v>
      </c>
      <c r="M1531" s="22" t="str">
        <f t="shared" si="142"/>
        <v>2015</v>
      </c>
      <c r="N1531" s="22" t="str">
        <f t="shared" si="143"/>
        <v>Julio de 2015</v>
      </c>
    </row>
    <row r="1532" spans="1:14" x14ac:dyDescent="0.3">
      <c r="A1532" s="1" t="s">
        <v>980</v>
      </c>
      <c r="B1532" s="1" t="str">
        <f t="shared" si="138"/>
        <v>Julio 29 de 2015</v>
      </c>
      <c r="C1532" s="1" t="s">
        <v>5265</v>
      </c>
      <c r="D1532" s="2">
        <v>141.46</v>
      </c>
      <c r="E1532" s="1" t="s">
        <v>5266</v>
      </c>
      <c r="F1532" s="3">
        <v>0.81242873432156126</v>
      </c>
      <c r="G1532" s="1" t="s">
        <v>430</v>
      </c>
      <c r="H1532" s="10">
        <f t="shared" si="139"/>
        <v>2.8292000000000002</v>
      </c>
      <c r="I1532" s="8">
        <f>VLOOKUP(B1532,'TRM2'!C:D,2,0)</f>
        <v>2855.44</v>
      </c>
      <c r="J1532" s="10">
        <f t="shared" si="140"/>
        <v>8078.6108480000003</v>
      </c>
      <c r="K1532" t="e">
        <f>VLOOKUP(A1532,'Cacao Nacional'!B:D,3,0)</f>
        <v>#N/A</v>
      </c>
      <c r="L1532" s="22" t="str">
        <f t="shared" si="141"/>
        <v>Julio</v>
      </c>
      <c r="M1532" s="22" t="str">
        <f t="shared" si="142"/>
        <v>2015</v>
      </c>
      <c r="N1532" s="22" t="str">
        <f t="shared" si="143"/>
        <v>Julio de 2015</v>
      </c>
    </row>
    <row r="1533" spans="1:14" x14ac:dyDescent="0.3">
      <c r="A1533" s="1" t="s">
        <v>981</v>
      </c>
      <c r="B1533" s="1" t="str">
        <f t="shared" si="138"/>
        <v>Julio 30 de 2015</v>
      </c>
      <c r="C1533" s="1" t="s">
        <v>5265</v>
      </c>
      <c r="D1533" s="2">
        <v>144.08000000000001</v>
      </c>
      <c r="E1533" s="1" t="s">
        <v>5266</v>
      </c>
      <c r="F1533" s="3">
        <v>1.8521136717093201</v>
      </c>
      <c r="G1533" s="1" t="s">
        <v>430</v>
      </c>
      <c r="H1533" s="10">
        <f t="shared" si="139"/>
        <v>2.8816000000000002</v>
      </c>
      <c r="I1533" s="8">
        <f>VLOOKUP(B1533,'TRM2'!C:D,2,0)</f>
        <v>2866.04</v>
      </c>
      <c r="J1533" s="10">
        <f t="shared" si="140"/>
        <v>8258.7808640000003</v>
      </c>
      <c r="K1533" t="e">
        <f>VLOOKUP(A1533,'Cacao Nacional'!B:D,3,0)</f>
        <v>#N/A</v>
      </c>
      <c r="L1533" s="22" t="str">
        <f t="shared" si="141"/>
        <v>Julio</v>
      </c>
      <c r="M1533" s="22" t="str">
        <f t="shared" si="142"/>
        <v>2015</v>
      </c>
      <c r="N1533" s="22" t="str">
        <f t="shared" si="143"/>
        <v>Julio de 2015</v>
      </c>
    </row>
    <row r="1534" spans="1:14" x14ac:dyDescent="0.3">
      <c r="A1534" s="1" t="s">
        <v>982</v>
      </c>
      <c r="B1534" s="1" t="str">
        <f t="shared" si="138"/>
        <v>Julio 31 de 2015</v>
      </c>
      <c r="C1534" s="1" t="s">
        <v>5265</v>
      </c>
      <c r="D1534" s="2">
        <v>144.58000000000001</v>
      </c>
      <c r="E1534" s="1" t="s">
        <v>5266</v>
      </c>
      <c r="F1534" s="3">
        <v>0.34702942809550247</v>
      </c>
      <c r="G1534" s="1" t="s">
        <v>430</v>
      </c>
      <c r="H1534" s="10">
        <f t="shared" si="139"/>
        <v>2.8916000000000004</v>
      </c>
      <c r="I1534" s="8">
        <f>VLOOKUP(B1534,'TRM2'!C:D,2,0)</f>
        <v>2855.44</v>
      </c>
      <c r="J1534" s="10">
        <f t="shared" si="140"/>
        <v>8256.7903040000019</v>
      </c>
      <c r="K1534" t="e">
        <f>VLOOKUP(A1534,'Cacao Nacional'!B:D,3,0)</f>
        <v>#N/A</v>
      </c>
      <c r="L1534" s="22" t="str">
        <f t="shared" si="141"/>
        <v>Julio</v>
      </c>
      <c r="M1534" s="22" t="str">
        <f t="shared" si="142"/>
        <v>2015</v>
      </c>
      <c r="N1534" s="22" t="str">
        <f t="shared" si="143"/>
        <v>Julio de 2015</v>
      </c>
    </row>
    <row r="1535" spans="1:14" x14ac:dyDescent="0.3">
      <c r="A1535" s="1" t="s">
        <v>105</v>
      </c>
      <c r="B1535" s="1" t="str">
        <f t="shared" si="138"/>
        <v>Agosto 3 de 2015</v>
      </c>
      <c r="C1535" s="1" t="s">
        <v>5265</v>
      </c>
      <c r="D1535" s="2">
        <v>143.11000000000001</v>
      </c>
      <c r="E1535" s="1" t="s">
        <v>5266</v>
      </c>
      <c r="F1535" s="3">
        <v>-1.0167381380550551</v>
      </c>
      <c r="G1535" s="1" t="s">
        <v>430</v>
      </c>
      <c r="H1535" s="10">
        <f t="shared" si="139"/>
        <v>2.8622000000000001</v>
      </c>
      <c r="I1535" s="8">
        <f>VLOOKUP(B1535,'TRM2'!C:D,2,0)</f>
        <v>2862.51</v>
      </c>
      <c r="J1535" s="10">
        <f t="shared" si="140"/>
        <v>8193.0761220000004</v>
      </c>
      <c r="K1535">
        <f>VLOOKUP(A1535,'Cacao Nacional'!B:D,3,0)</f>
        <v>7340</v>
      </c>
      <c r="L1535" s="22" t="str">
        <f t="shared" si="141"/>
        <v>Agosto</v>
      </c>
      <c r="M1535" s="22" t="str">
        <f t="shared" si="142"/>
        <v>2015</v>
      </c>
      <c r="N1535" s="22" t="str">
        <f t="shared" si="143"/>
        <v>Agosto de 2015</v>
      </c>
    </row>
    <row r="1536" spans="1:14" x14ac:dyDescent="0.3">
      <c r="A1536" s="1" t="s">
        <v>983</v>
      </c>
      <c r="B1536" s="1" t="str">
        <f t="shared" si="138"/>
        <v>Agosto 4 de 2015</v>
      </c>
      <c r="C1536" s="1" t="s">
        <v>5265</v>
      </c>
      <c r="D1536" s="2">
        <v>143.97</v>
      </c>
      <c r="E1536" s="1" t="s">
        <v>5266</v>
      </c>
      <c r="F1536" s="3">
        <v>0.60093634267345764</v>
      </c>
      <c r="G1536" s="1" t="s">
        <v>430</v>
      </c>
      <c r="H1536" s="10">
        <f t="shared" si="139"/>
        <v>2.8794</v>
      </c>
      <c r="I1536" s="8">
        <f>VLOOKUP(B1536,'TRM2'!C:D,2,0)</f>
        <v>2902.98</v>
      </c>
      <c r="J1536" s="10">
        <f t="shared" si="140"/>
        <v>8358.840612</v>
      </c>
      <c r="K1536" t="e">
        <f>VLOOKUP(A1536,'Cacao Nacional'!B:D,3,0)</f>
        <v>#N/A</v>
      </c>
      <c r="L1536" s="22" t="str">
        <f t="shared" si="141"/>
        <v>Agosto</v>
      </c>
      <c r="M1536" s="22" t="str">
        <f t="shared" si="142"/>
        <v>2015</v>
      </c>
      <c r="N1536" s="22" t="str">
        <f t="shared" si="143"/>
        <v>Agosto de 2015</v>
      </c>
    </row>
    <row r="1537" spans="1:14" x14ac:dyDescent="0.3">
      <c r="A1537" s="1" t="s">
        <v>984</v>
      </c>
      <c r="B1537" s="1" t="str">
        <f t="shared" si="138"/>
        <v>Agosto 5 de 2015</v>
      </c>
      <c r="C1537" s="1" t="s">
        <v>5265</v>
      </c>
      <c r="D1537" s="2">
        <v>146.56</v>
      </c>
      <c r="E1537" s="1" t="s">
        <v>5266</v>
      </c>
      <c r="F1537" s="3">
        <v>1.7989858998402468</v>
      </c>
      <c r="G1537" s="1" t="s">
        <v>430</v>
      </c>
      <c r="H1537" s="10">
        <f t="shared" si="139"/>
        <v>2.9312</v>
      </c>
      <c r="I1537" s="8">
        <f>VLOOKUP(B1537,'TRM2'!C:D,2,0)</f>
        <v>2906.95</v>
      </c>
      <c r="J1537" s="10">
        <f t="shared" si="140"/>
        <v>8520.8518399999994</v>
      </c>
      <c r="K1537" t="e">
        <f>VLOOKUP(A1537,'Cacao Nacional'!B:D,3,0)</f>
        <v>#N/A</v>
      </c>
      <c r="L1537" s="22" t="str">
        <f t="shared" si="141"/>
        <v>Agosto</v>
      </c>
      <c r="M1537" s="22" t="str">
        <f t="shared" si="142"/>
        <v>2015</v>
      </c>
      <c r="N1537" s="22" t="str">
        <f t="shared" si="143"/>
        <v>Agosto de 2015</v>
      </c>
    </row>
    <row r="1538" spans="1:14" x14ac:dyDescent="0.3">
      <c r="A1538" s="1" t="s">
        <v>985</v>
      </c>
      <c r="B1538" s="1" t="str">
        <f t="shared" si="138"/>
        <v>Agosto 6 de 2015</v>
      </c>
      <c r="C1538" s="1" t="s">
        <v>5265</v>
      </c>
      <c r="D1538" s="2">
        <v>145.03</v>
      </c>
      <c r="E1538" s="1" t="s">
        <v>5266</v>
      </c>
      <c r="F1538" s="3">
        <v>-1.0439410480349351</v>
      </c>
      <c r="G1538" s="1" t="s">
        <v>430</v>
      </c>
      <c r="H1538" s="10">
        <f t="shared" si="139"/>
        <v>2.9005999999999998</v>
      </c>
      <c r="I1538" s="8">
        <f>VLOOKUP(B1538,'TRM2'!C:D,2,0)</f>
        <v>2945.97</v>
      </c>
      <c r="J1538" s="10">
        <f t="shared" si="140"/>
        <v>8545.0805819999987</v>
      </c>
      <c r="K1538" t="e">
        <f>VLOOKUP(A1538,'Cacao Nacional'!B:D,3,0)</f>
        <v>#N/A</v>
      </c>
      <c r="L1538" s="22" t="str">
        <f t="shared" si="141"/>
        <v>Agosto</v>
      </c>
      <c r="M1538" s="22" t="str">
        <f t="shared" si="142"/>
        <v>2015</v>
      </c>
      <c r="N1538" s="22" t="str">
        <f t="shared" si="143"/>
        <v>Agosto de 2015</v>
      </c>
    </row>
    <row r="1539" spans="1:14" x14ac:dyDescent="0.3">
      <c r="A1539" s="1" t="s">
        <v>106</v>
      </c>
      <c r="B1539" s="1" t="str">
        <f t="shared" ref="B1539:B1602" si="144">MID(A1539,FIND(",",A1539,1)+2,LEN(A1539)-FIND(",",A1539,1))</f>
        <v>Agosto 10 de 2015</v>
      </c>
      <c r="C1539" s="1" t="s">
        <v>5265</v>
      </c>
      <c r="D1539" s="2">
        <v>153.35</v>
      </c>
      <c r="E1539" s="1" t="s">
        <v>5266</v>
      </c>
      <c r="F1539" s="3">
        <v>5.736744121905808</v>
      </c>
      <c r="G1539" s="1" t="s">
        <v>430</v>
      </c>
      <c r="H1539" s="10">
        <f t="shared" ref="H1539:H1602" si="145">D1539*2/100</f>
        <v>3.0669999999999997</v>
      </c>
      <c r="I1539" s="8">
        <f>VLOOKUP(B1539,'TRM2'!C:D,2,0)</f>
        <v>2955.31</v>
      </c>
      <c r="J1539" s="10">
        <f t="shared" ref="J1539:J1602" si="146">H1539*I1539</f>
        <v>9063.9357699999982</v>
      </c>
      <c r="K1539">
        <f>VLOOKUP(A1539,'Cacao Nacional'!B:D,3,0)</f>
        <v>7477.5</v>
      </c>
      <c r="L1539" s="22" t="str">
        <f t="shared" ref="L1539:L1602" si="147">MID(A1539,FIND(" ",A1539,1)+1,FIND(" ",A1539,FIND(" ",A1539,1)+1)-FIND(" ",A1539,1)-1)</f>
        <v>Agosto</v>
      </c>
      <c r="M1539" s="22" t="str">
        <f t="shared" ref="M1539:M1602" si="148">RIGHT(A1539,4)</f>
        <v>2015</v>
      </c>
      <c r="N1539" s="22" t="str">
        <f t="shared" ref="N1539:N1602" si="149">_xlfn.CONCAT(L1539," de ",M1539)</f>
        <v>Agosto de 2015</v>
      </c>
    </row>
    <row r="1540" spans="1:14" x14ac:dyDescent="0.3">
      <c r="A1540" s="1" t="s">
        <v>986</v>
      </c>
      <c r="B1540" s="1" t="str">
        <f t="shared" si="144"/>
        <v>Agosto 11 de 2015</v>
      </c>
      <c r="C1540" s="1" t="s">
        <v>5265</v>
      </c>
      <c r="D1540" s="2">
        <v>156.44999999999999</v>
      </c>
      <c r="E1540" s="1" t="s">
        <v>5266</v>
      </c>
      <c r="F1540" s="3">
        <v>2.0215194000652068</v>
      </c>
      <c r="G1540" s="1" t="s">
        <v>430</v>
      </c>
      <c r="H1540" s="10">
        <f t="shared" si="145"/>
        <v>3.1289999999999996</v>
      </c>
      <c r="I1540" s="8">
        <f>VLOOKUP(B1540,'TRM2'!C:D,2,0)</f>
        <v>2913.45</v>
      </c>
      <c r="J1540" s="10">
        <f t="shared" si="146"/>
        <v>9116.1850499999982</v>
      </c>
      <c r="K1540" t="e">
        <f>VLOOKUP(A1540,'Cacao Nacional'!B:D,3,0)</f>
        <v>#N/A</v>
      </c>
      <c r="L1540" s="22" t="str">
        <f t="shared" si="147"/>
        <v>Agosto</v>
      </c>
      <c r="M1540" s="22" t="str">
        <f t="shared" si="148"/>
        <v>2015</v>
      </c>
      <c r="N1540" s="22" t="str">
        <f t="shared" si="149"/>
        <v>Agosto de 2015</v>
      </c>
    </row>
    <row r="1541" spans="1:14" x14ac:dyDescent="0.3">
      <c r="A1541" s="1" t="s">
        <v>987</v>
      </c>
      <c r="B1541" s="1" t="str">
        <f t="shared" si="144"/>
        <v>Agosto 12 de 2015</v>
      </c>
      <c r="C1541" s="1" t="s">
        <v>5265</v>
      </c>
      <c r="D1541" s="2">
        <v>151.91999999999999</v>
      </c>
      <c r="E1541" s="1" t="s">
        <v>5266</v>
      </c>
      <c r="F1541" s="3">
        <v>-2.8954937679769905</v>
      </c>
      <c r="G1541" s="1" t="s">
        <v>430</v>
      </c>
      <c r="H1541" s="10">
        <f t="shared" si="145"/>
        <v>3.0383999999999998</v>
      </c>
      <c r="I1541" s="8">
        <f>VLOOKUP(B1541,'TRM2'!C:D,2,0)</f>
        <v>2943.97</v>
      </c>
      <c r="J1541" s="10">
        <f t="shared" si="146"/>
        <v>8944.9584479999994</v>
      </c>
      <c r="K1541" t="e">
        <f>VLOOKUP(A1541,'Cacao Nacional'!B:D,3,0)</f>
        <v>#N/A</v>
      </c>
      <c r="L1541" s="22" t="str">
        <f t="shared" si="147"/>
        <v>Agosto</v>
      </c>
      <c r="M1541" s="22" t="str">
        <f t="shared" si="148"/>
        <v>2015</v>
      </c>
      <c r="N1541" s="22" t="str">
        <f t="shared" si="149"/>
        <v>Agosto de 2015</v>
      </c>
    </row>
    <row r="1542" spans="1:14" x14ac:dyDescent="0.3">
      <c r="A1542" s="1" t="s">
        <v>988</v>
      </c>
      <c r="B1542" s="1" t="str">
        <f t="shared" si="144"/>
        <v>Agosto 13 de 2015</v>
      </c>
      <c r="C1542" s="1" t="s">
        <v>5265</v>
      </c>
      <c r="D1542" s="2">
        <v>156.9</v>
      </c>
      <c r="E1542" s="1" t="s">
        <v>5266</v>
      </c>
      <c r="F1542" s="3">
        <v>3.2780410742496171</v>
      </c>
      <c r="G1542" s="1" t="s">
        <v>430</v>
      </c>
      <c r="H1542" s="10">
        <f t="shared" si="145"/>
        <v>3.1379999999999999</v>
      </c>
      <c r="I1542" s="8">
        <f>VLOOKUP(B1542,'TRM2'!C:D,2,0)</f>
        <v>2937.63</v>
      </c>
      <c r="J1542" s="10">
        <f t="shared" si="146"/>
        <v>9218.2829399999991</v>
      </c>
      <c r="K1542" t="e">
        <f>VLOOKUP(A1542,'Cacao Nacional'!B:D,3,0)</f>
        <v>#N/A</v>
      </c>
      <c r="L1542" s="22" t="str">
        <f t="shared" si="147"/>
        <v>Agosto</v>
      </c>
      <c r="M1542" s="22" t="str">
        <f t="shared" si="148"/>
        <v>2015</v>
      </c>
      <c r="N1542" s="22" t="str">
        <f t="shared" si="149"/>
        <v>Agosto de 2015</v>
      </c>
    </row>
    <row r="1543" spans="1:14" x14ac:dyDescent="0.3">
      <c r="A1543" s="1" t="s">
        <v>989</v>
      </c>
      <c r="B1543" s="1" t="str">
        <f t="shared" si="144"/>
        <v>Agosto 14 de 2015</v>
      </c>
      <c r="C1543" s="1" t="s">
        <v>5265</v>
      </c>
      <c r="D1543" s="2">
        <v>157.26</v>
      </c>
      <c r="E1543" s="1" t="s">
        <v>5266</v>
      </c>
      <c r="F1543" s="3">
        <v>0.22944550669215116</v>
      </c>
      <c r="G1543" s="1" t="s">
        <v>430</v>
      </c>
      <c r="H1543" s="10">
        <f t="shared" si="145"/>
        <v>3.1452</v>
      </c>
      <c r="I1543" s="8">
        <f>VLOOKUP(B1543,'TRM2'!C:D,2,0)</f>
        <v>2966.12</v>
      </c>
      <c r="J1543" s="10">
        <f t="shared" si="146"/>
        <v>9329.0406239999993</v>
      </c>
      <c r="K1543" t="e">
        <f>VLOOKUP(A1543,'Cacao Nacional'!B:D,3,0)</f>
        <v>#N/A</v>
      </c>
      <c r="L1543" s="22" t="str">
        <f t="shared" si="147"/>
        <v>Agosto</v>
      </c>
      <c r="M1543" s="22" t="str">
        <f t="shared" si="148"/>
        <v>2015</v>
      </c>
      <c r="N1543" s="22" t="str">
        <f t="shared" si="149"/>
        <v>Agosto de 2015</v>
      </c>
    </row>
    <row r="1544" spans="1:14" x14ac:dyDescent="0.3">
      <c r="A1544" s="1" t="s">
        <v>990</v>
      </c>
      <c r="B1544" s="1" t="str">
        <f t="shared" si="144"/>
        <v>Agosto 18 de 2015</v>
      </c>
      <c r="C1544" s="1" t="s">
        <v>5265</v>
      </c>
      <c r="D1544" s="2">
        <v>157.26</v>
      </c>
      <c r="E1544" s="1" t="s">
        <v>5266</v>
      </c>
      <c r="F1544" s="3">
        <v>0</v>
      </c>
      <c r="G1544" s="1" t="s">
        <v>430</v>
      </c>
      <c r="H1544" s="10">
        <f t="shared" si="145"/>
        <v>3.1452</v>
      </c>
      <c r="I1544" s="8">
        <f>VLOOKUP(B1544,'TRM2'!C:D,2,0)</f>
        <v>2983.12</v>
      </c>
      <c r="J1544" s="10">
        <f t="shared" si="146"/>
        <v>9382.509023999999</v>
      </c>
      <c r="K1544" t="e">
        <f>VLOOKUP(A1544,'Cacao Nacional'!B:D,3,0)</f>
        <v>#N/A</v>
      </c>
      <c r="L1544" s="22" t="str">
        <f t="shared" si="147"/>
        <v>Agosto</v>
      </c>
      <c r="M1544" s="22" t="str">
        <f t="shared" si="148"/>
        <v>2015</v>
      </c>
      <c r="N1544" s="22" t="str">
        <f t="shared" si="149"/>
        <v>Agosto de 2015</v>
      </c>
    </row>
    <row r="1545" spans="1:14" x14ac:dyDescent="0.3">
      <c r="A1545" s="1" t="s">
        <v>991</v>
      </c>
      <c r="B1545" s="1" t="str">
        <f t="shared" si="144"/>
        <v>Agosto 19 de 2015</v>
      </c>
      <c r="C1545" s="1" t="s">
        <v>5265</v>
      </c>
      <c r="D1545" s="2">
        <v>150.21</v>
      </c>
      <c r="E1545" s="1" t="s">
        <v>5266</v>
      </c>
      <c r="F1545" s="3">
        <v>-4.4830217474246359</v>
      </c>
      <c r="G1545" s="1" t="s">
        <v>430</v>
      </c>
      <c r="H1545" s="10">
        <f t="shared" si="145"/>
        <v>3.0042</v>
      </c>
      <c r="I1545" s="8">
        <f>VLOOKUP(B1545,'TRM2'!C:D,2,0)</f>
        <v>3003.35</v>
      </c>
      <c r="J1545" s="10">
        <f t="shared" si="146"/>
        <v>9022.6640699999989</v>
      </c>
      <c r="K1545" t="e">
        <f>VLOOKUP(A1545,'Cacao Nacional'!B:D,3,0)</f>
        <v>#N/A</v>
      </c>
      <c r="L1545" s="22" t="str">
        <f t="shared" si="147"/>
        <v>Agosto</v>
      </c>
      <c r="M1545" s="22" t="str">
        <f t="shared" si="148"/>
        <v>2015</v>
      </c>
      <c r="N1545" s="22" t="str">
        <f t="shared" si="149"/>
        <v>Agosto de 2015</v>
      </c>
    </row>
    <row r="1546" spans="1:14" x14ac:dyDescent="0.3">
      <c r="A1546" s="1" t="s">
        <v>992</v>
      </c>
      <c r="B1546" s="1" t="str">
        <f t="shared" si="144"/>
        <v>Agosto 20 de 2015</v>
      </c>
      <c r="C1546" s="1" t="s">
        <v>5265</v>
      </c>
      <c r="D1546" s="2">
        <v>148.01</v>
      </c>
      <c r="E1546" s="1" t="s">
        <v>5266</v>
      </c>
      <c r="F1546" s="3">
        <v>-1.4646162039811044</v>
      </c>
      <c r="G1546" s="1" t="s">
        <v>430</v>
      </c>
      <c r="H1546" s="10">
        <f t="shared" si="145"/>
        <v>2.9601999999999999</v>
      </c>
      <c r="I1546" s="8">
        <f>VLOOKUP(B1546,'TRM2'!C:D,2,0)</f>
        <v>3027.2</v>
      </c>
      <c r="J1546" s="10">
        <f t="shared" si="146"/>
        <v>8961.11744</v>
      </c>
      <c r="K1546" t="e">
        <f>VLOOKUP(A1546,'Cacao Nacional'!B:D,3,0)</f>
        <v>#N/A</v>
      </c>
      <c r="L1546" s="22" t="str">
        <f t="shared" si="147"/>
        <v>Agosto</v>
      </c>
      <c r="M1546" s="22" t="str">
        <f t="shared" si="148"/>
        <v>2015</v>
      </c>
      <c r="N1546" s="22" t="str">
        <f t="shared" si="149"/>
        <v>Agosto de 2015</v>
      </c>
    </row>
    <row r="1547" spans="1:14" x14ac:dyDescent="0.3">
      <c r="A1547" s="1" t="s">
        <v>993</v>
      </c>
      <c r="B1547" s="1" t="str">
        <f t="shared" si="144"/>
        <v>Agosto 21 de 2015</v>
      </c>
      <c r="C1547" s="1" t="s">
        <v>5265</v>
      </c>
      <c r="D1547" s="2">
        <v>141.80000000000001</v>
      </c>
      <c r="E1547" s="1" t="s">
        <v>5266</v>
      </c>
      <c r="F1547" s="3">
        <v>-4.1956624552394972</v>
      </c>
      <c r="G1547" s="1" t="s">
        <v>430</v>
      </c>
      <c r="H1547" s="10">
        <f t="shared" si="145"/>
        <v>2.8360000000000003</v>
      </c>
      <c r="I1547" s="8">
        <f>VLOOKUP(B1547,'TRM2'!C:D,2,0)</f>
        <v>3053.65</v>
      </c>
      <c r="J1547" s="10">
        <f t="shared" si="146"/>
        <v>8660.1514000000006</v>
      </c>
      <c r="K1547" t="e">
        <f>VLOOKUP(A1547,'Cacao Nacional'!B:D,3,0)</f>
        <v>#N/A</v>
      </c>
      <c r="L1547" s="22" t="str">
        <f t="shared" si="147"/>
        <v>Agosto</v>
      </c>
      <c r="M1547" s="22" t="str">
        <f t="shared" si="148"/>
        <v>2015</v>
      </c>
      <c r="N1547" s="22" t="str">
        <f t="shared" si="149"/>
        <v>Agosto de 2015</v>
      </c>
    </row>
    <row r="1548" spans="1:14" x14ac:dyDescent="0.3">
      <c r="A1548" s="1" t="s">
        <v>108</v>
      </c>
      <c r="B1548" s="1" t="str">
        <f t="shared" si="144"/>
        <v>Agosto 24 de 2015</v>
      </c>
      <c r="C1548" s="1" t="s">
        <v>5265</v>
      </c>
      <c r="D1548" s="2">
        <v>137.9</v>
      </c>
      <c r="E1548" s="1" t="s">
        <v>5266</v>
      </c>
      <c r="F1548" s="3">
        <v>-2.7503526093088895</v>
      </c>
      <c r="G1548" s="1" t="s">
        <v>430</v>
      </c>
      <c r="H1548" s="10">
        <f t="shared" si="145"/>
        <v>2.758</v>
      </c>
      <c r="I1548" s="8">
        <f>VLOOKUP(B1548,'TRM2'!C:D,2,0)</f>
        <v>3102.6</v>
      </c>
      <c r="J1548" s="10">
        <f t="shared" si="146"/>
        <v>8556.9707999999991</v>
      </c>
      <c r="K1548">
        <f>VLOOKUP(A1548,'Cacao Nacional'!B:D,3,0)</f>
        <v>7420</v>
      </c>
      <c r="L1548" s="22" t="str">
        <f t="shared" si="147"/>
        <v>Agosto</v>
      </c>
      <c r="M1548" s="22" t="str">
        <f t="shared" si="148"/>
        <v>2015</v>
      </c>
      <c r="N1548" s="22" t="str">
        <f t="shared" si="149"/>
        <v>Agosto de 2015</v>
      </c>
    </row>
    <row r="1549" spans="1:14" x14ac:dyDescent="0.3">
      <c r="A1549" s="1" t="s">
        <v>994</v>
      </c>
      <c r="B1549" s="1" t="str">
        <f t="shared" si="144"/>
        <v>Agosto 25 de 2015</v>
      </c>
      <c r="C1549" s="1" t="s">
        <v>5265</v>
      </c>
      <c r="D1549" s="2">
        <v>136.81</v>
      </c>
      <c r="E1549" s="1" t="s">
        <v>5266</v>
      </c>
      <c r="F1549" s="3">
        <v>-0.79042784626541218</v>
      </c>
      <c r="G1549" s="1" t="s">
        <v>430</v>
      </c>
      <c r="H1549" s="10">
        <f t="shared" si="145"/>
        <v>2.7362000000000002</v>
      </c>
      <c r="I1549" s="8">
        <f>VLOOKUP(B1549,'TRM2'!C:D,2,0)</f>
        <v>3208.37</v>
      </c>
      <c r="J1549" s="10">
        <f t="shared" si="146"/>
        <v>8778.741994</v>
      </c>
      <c r="K1549" t="e">
        <f>VLOOKUP(A1549,'Cacao Nacional'!B:D,3,0)</f>
        <v>#N/A</v>
      </c>
      <c r="L1549" s="22" t="str">
        <f t="shared" si="147"/>
        <v>Agosto</v>
      </c>
      <c r="M1549" s="22" t="str">
        <f t="shared" si="148"/>
        <v>2015</v>
      </c>
      <c r="N1549" s="22" t="str">
        <f t="shared" si="149"/>
        <v>Agosto de 2015</v>
      </c>
    </row>
    <row r="1550" spans="1:14" x14ac:dyDescent="0.3">
      <c r="A1550" s="1" t="s">
        <v>995</v>
      </c>
      <c r="B1550" s="1" t="str">
        <f t="shared" si="144"/>
        <v>Agosto 26 de 2015</v>
      </c>
      <c r="C1550" s="1" t="s">
        <v>5265</v>
      </c>
      <c r="D1550" s="2">
        <v>138.55000000000001</v>
      </c>
      <c r="E1550" s="1" t="s">
        <v>5266</v>
      </c>
      <c r="F1550" s="3">
        <v>1.2718368540311447</v>
      </c>
      <c r="G1550" s="1" t="s">
        <v>430</v>
      </c>
      <c r="H1550" s="10">
        <f t="shared" si="145"/>
        <v>2.7710000000000004</v>
      </c>
      <c r="I1550" s="8">
        <f>VLOOKUP(B1550,'TRM2'!C:D,2,0)</f>
        <v>3194.24</v>
      </c>
      <c r="J1550" s="10">
        <f t="shared" si="146"/>
        <v>8851.2390400000004</v>
      </c>
      <c r="K1550" t="e">
        <f>VLOOKUP(A1550,'Cacao Nacional'!B:D,3,0)</f>
        <v>#N/A</v>
      </c>
      <c r="L1550" s="22" t="str">
        <f t="shared" si="147"/>
        <v>Agosto</v>
      </c>
      <c r="M1550" s="22" t="str">
        <f t="shared" si="148"/>
        <v>2015</v>
      </c>
      <c r="N1550" s="22" t="str">
        <f t="shared" si="149"/>
        <v>Agosto de 2015</v>
      </c>
    </row>
    <row r="1551" spans="1:14" x14ac:dyDescent="0.3">
      <c r="A1551" s="1" t="s">
        <v>996</v>
      </c>
      <c r="B1551" s="1" t="str">
        <f t="shared" si="144"/>
        <v>Agosto 27 de 2015</v>
      </c>
      <c r="C1551" s="1" t="s">
        <v>5265</v>
      </c>
      <c r="D1551" s="2">
        <v>140.76</v>
      </c>
      <c r="E1551" s="1" t="s">
        <v>5266</v>
      </c>
      <c r="F1551" s="3">
        <v>1.5950920245398625</v>
      </c>
      <c r="G1551" s="1" t="s">
        <v>430</v>
      </c>
      <c r="H1551" s="10">
        <f t="shared" si="145"/>
        <v>2.8151999999999999</v>
      </c>
      <c r="I1551" s="8">
        <f>VLOOKUP(B1551,'TRM2'!C:D,2,0)</f>
        <v>3238.51</v>
      </c>
      <c r="J1551" s="10">
        <f t="shared" si="146"/>
        <v>9117.0533520000008</v>
      </c>
      <c r="K1551" t="e">
        <f>VLOOKUP(A1551,'Cacao Nacional'!B:D,3,0)</f>
        <v>#N/A</v>
      </c>
      <c r="L1551" s="22" t="str">
        <f t="shared" si="147"/>
        <v>Agosto</v>
      </c>
      <c r="M1551" s="22" t="str">
        <f t="shared" si="148"/>
        <v>2015</v>
      </c>
      <c r="N1551" s="22" t="str">
        <f t="shared" si="149"/>
        <v>Agosto de 2015</v>
      </c>
    </row>
    <row r="1552" spans="1:14" x14ac:dyDescent="0.3">
      <c r="A1552" s="1" t="s">
        <v>997</v>
      </c>
      <c r="B1552" s="1" t="str">
        <f t="shared" si="144"/>
        <v>Agosto 28 de 2015</v>
      </c>
      <c r="C1552" s="1" t="s">
        <v>5265</v>
      </c>
      <c r="D1552" s="2">
        <v>140.13</v>
      </c>
      <c r="E1552" s="1" t="s">
        <v>5266</v>
      </c>
      <c r="F1552" s="3">
        <v>-0.44757033248081518</v>
      </c>
      <c r="G1552" s="1" t="s">
        <v>430</v>
      </c>
      <c r="H1552" s="10">
        <f t="shared" si="145"/>
        <v>2.8026</v>
      </c>
      <c r="I1552" s="8">
        <f>VLOOKUP(B1552,'TRM2'!C:D,2,0)</f>
        <v>3195.47</v>
      </c>
      <c r="J1552" s="10">
        <f t="shared" si="146"/>
        <v>8955.6242219999986</v>
      </c>
      <c r="K1552" t="e">
        <f>VLOOKUP(A1552,'Cacao Nacional'!B:D,3,0)</f>
        <v>#N/A</v>
      </c>
      <c r="L1552" s="22" t="str">
        <f t="shared" si="147"/>
        <v>Agosto</v>
      </c>
      <c r="M1552" s="22" t="str">
        <f t="shared" si="148"/>
        <v>2015</v>
      </c>
      <c r="N1552" s="22" t="str">
        <f t="shared" si="149"/>
        <v>Agosto de 2015</v>
      </c>
    </row>
    <row r="1553" spans="1:14" x14ac:dyDescent="0.3">
      <c r="A1553" s="1" t="s">
        <v>109</v>
      </c>
      <c r="B1553" s="1" t="str">
        <f t="shared" si="144"/>
        <v>Agosto 31 de 2015</v>
      </c>
      <c r="C1553" s="1" t="s">
        <v>5265</v>
      </c>
      <c r="D1553" s="2">
        <v>140.13999999999999</v>
      </c>
      <c r="E1553" s="1" t="s">
        <v>5266</v>
      </c>
      <c r="F1553" s="3">
        <v>7.1362306429678911E-3</v>
      </c>
      <c r="G1553" s="1" t="s">
        <v>430</v>
      </c>
      <c r="H1553" s="10">
        <f t="shared" si="145"/>
        <v>2.8027999999999995</v>
      </c>
      <c r="I1553" s="8">
        <f>VLOOKUP(B1553,'TRM2'!C:D,2,0)</f>
        <v>3101.01</v>
      </c>
      <c r="J1553" s="10">
        <f t="shared" si="146"/>
        <v>8691.5108279999986</v>
      </c>
      <c r="K1553">
        <f>VLOOKUP(A1553,'Cacao Nacional'!B:D,3,0)</f>
        <v>7920</v>
      </c>
      <c r="L1553" s="22" t="str">
        <f t="shared" si="147"/>
        <v>Agosto</v>
      </c>
      <c r="M1553" s="22" t="str">
        <f t="shared" si="148"/>
        <v>2015</v>
      </c>
      <c r="N1553" s="22" t="str">
        <f t="shared" si="149"/>
        <v>Agosto de 2015</v>
      </c>
    </row>
    <row r="1554" spans="1:14" x14ac:dyDescent="0.3">
      <c r="A1554" s="1" t="s">
        <v>998</v>
      </c>
      <c r="B1554" s="1" t="str">
        <f t="shared" si="144"/>
        <v>Septiembre 1 de 2015</v>
      </c>
      <c r="C1554" s="1" t="s">
        <v>5265</v>
      </c>
      <c r="D1554" s="2">
        <v>137.28</v>
      </c>
      <c r="E1554" s="1" t="s">
        <v>5266</v>
      </c>
      <c r="F1554" s="3">
        <v>-2.0408163265306021</v>
      </c>
      <c r="G1554" s="1" t="s">
        <v>430</v>
      </c>
      <c r="H1554" s="10">
        <f t="shared" si="145"/>
        <v>2.7456</v>
      </c>
      <c r="I1554" s="8">
        <f>VLOOKUP(B1554,'TRM2'!C:D,2,0)</f>
        <v>3079.97</v>
      </c>
      <c r="J1554" s="10">
        <f t="shared" si="146"/>
        <v>8456.3656319999991</v>
      </c>
      <c r="K1554" t="e">
        <f>VLOOKUP(A1554,'Cacao Nacional'!B:D,3,0)</f>
        <v>#N/A</v>
      </c>
      <c r="L1554" s="22" t="str">
        <f t="shared" si="147"/>
        <v>Septiembre</v>
      </c>
      <c r="M1554" s="22" t="str">
        <f t="shared" si="148"/>
        <v>2015</v>
      </c>
      <c r="N1554" s="22" t="str">
        <f t="shared" si="149"/>
        <v>Septiembre de 2015</v>
      </c>
    </row>
    <row r="1555" spans="1:14" x14ac:dyDescent="0.3">
      <c r="A1555" s="1" t="s">
        <v>999</v>
      </c>
      <c r="B1555" s="1" t="str">
        <f t="shared" si="144"/>
        <v>Septiembre 2 de 2015</v>
      </c>
      <c r="C1555" s="1" t="s">
        <v>5265</v>
      </c>
      <c r="D1555" s="2">
        <v>134.47</v>
      </c>
      <c r="E1555" s="1" t="s">
        <v>5266</v>
      </c>
      <c r="F1555" s="3">
        <v>-2.0469114219114237</v>
      </c>
      <c r="G1555" s="1" t="s">
        <v>430</v>
      </c>
      <c r="H1555" s="10">
        <f t="shared" si="145"/>
        <v>2.6894</v>
      </c>
      <c r="I1555" s="8">
        <f>VLOOKUP(B1555,'TRM2'!C:D,2,0)</f>
        <v>3093.64</v>
      </c>
      <c r="J1555" s="10">
        <f t="shared" si="146"/>
        <v>8320.0354159999988</v>
      </c>
      <c r="K1555" t="e">
        <f>VLOOKUP(A1555,'Cacao Nacional'!B:D,3,0)</f>
        <v>#N/A</v>
      </c>
      <c r="L1555" s="22" t="str">
        <f t="shared" si="147"/>
        <v>Septiembre</v>
      </c>
      <c r="M1555" s="22" t="str">
        <f t="shared" si="148"/>
        <v>2015</v>
      </c>
      <c r="N1555" s="22" t="str">
        <f t="shared" si="149"/>
        <v>Septiembre de 2015</v>
      </c>
    </row>
    <row r="1556" spans="1:14" x14ac:dyDescent="0.3">
      <c r="A1556" s="1" t="s">
        <v>1000</v>
      </c>
      <c r="B1556" s="1" t="str">
        <f t="shared" si="144"/>
        <v>Septiembre 3 de 2015</v>
      </c>
      <c r="C1556" s="1" t="s">
        <v>5265</v>
      </c>
      <c r="D1556" s="2">
        <v>135.52000000000001</v>
      </c>
      <c r="E1556" s="1" t="s">
        <v>5266</v>
      </c>
      <c r="F1556" s="3">
        <v>0.78084331077564617</v>
      </c>
      <c r="G1556" s="1" t="s">
        <v>430</v>
      </c>
      <c r="H1556" s="10">
        <f t="shared" si="145"/>
        <v>2.7104000000000004</v>
      </c>
      <c r="I1556" s="8">
        <f>VLOOKUP(B1556,'TRM2'!C:D,2,0)</f>
        <v>3142.34</v>
      </c>
      <c r="J1556" s="10">
        <f t="shared" si="146"/>
        <v>8516.9983360000024</v>
      </c>
      <c r="K1556" t="e">
        <f>VLOOKUP(A1556,'Cacao Nacional'!B:D,3,0)</f>
        <v>#N/A</v>
      </c>
      <c r="L1556" s="22" t="str">
        <f t="shared" si="147"/>
        <v>Septiembre</v>
      </c>
      <c r="M1556" s="22" t="str">
        <f t="shared" si="148"/>
        <v>2015</v>
      </c>
      <c r="N1556" s="22" t="str">
        <f t="shared" si="149"/>
        <v>Septiembre de 2015</v>
      </c>
    </row>
    <row r="1557" spans="1:14" x14ac:dyDescent="0.3">
      <c r="A1557" s="1" t="s">
        <v>1001</v>
      </c>
      <c r="B1557" s="1" t="str">
        <f t="shared" si="144"/>
        <v>Septiembre 4 de 2015</v>
      </c>
      <c r="C1557" s="1" t="s">
        <v>5265</v>
      </c>
      <c r="D1557" s="2">
        <v>135.55000000000001</v>
      </c>
      <c r="E1557" s="1" t="s">
        <v>5266</v>
      </c>
      <c r="F1557" s="3">
        <v>2.213695395513661E-2</v>
      </c>
      <c r="G1557" s="1" t="s">
        <v>430</v>
      </c>
      <c r="H1557" s="10">
        <f t="shared" si="145"/>
        <v>2.7110000000000003</v>
      </c>
      <c r="I1557" s="8">
        <f>VLOOKUP(B1557,'TRM2'!C:D,2,0)</f>
        <v>3119.93</v>
      </c>
      <c r="J1557" s="10">
        <f t="shared" si="146"/>
        <v>8458.1302300000007</v>
      </c>
      <c r="K1557" t="e">
        <f>VLOOKUP(A1557,'Cacao Nacional'!B:D,3,0)</f>
        <v>#N/A</v>
      </c>
      <c r="L1557" s="22" t="str">
        <f t="shared" si="147"/>
        <v>Septiembre</v>
      </c>
      <c r="M1557" s="22" t="str">
        <f t="shared" si="148"/>
        <v>2015</v>
      </c>
      <c r="N1557" s="22" t="str">
        <f t="shared" si="149"/>
        <v>Septiembre de 2015</v>
      </c>
    </row>
    <row r="1558" spans="1:14" x14ac:dyDescent="0.3">
      <c r="A1558" s="1" t="s">
        <v>110</v>
      </c>
      <c r="B1558" s="1" t="str">
        <f t="shared" si="144"/>
        <v>Septiembre 7 de 2015</v>
      </c>
      <c r="C1558" s="1" t="s">
        <v>5265</v>
      </c>
      <c r="D1558" s="2">
        <v>135.09</v>
      </c>
      <c r="E1558" s="1" t="s">
        <v>5266</v>
      </c>
      <c r="F1558" s="3">
        <v>-0.3393581704168262</v>
      </c>
      <c r="G1558" s="1" t="s">
        <v>430</v>
      </c>
      <c r="H1558" s="10">
        <f t="shared" si="145"/>
        <v>2.7018</v>
      </c>
      <c r="I1558" s="8">
        <f>VLOOKUP(B1558,'TRM2'!C:D,2,0)</f>
        <v>3113.55</v>
      </c>
      <c r="J1558" s="10">
        <f t="shared" si="146"/>
        <v>8412.1893899999995</v>
      </c>
      <c r="K1558">
        <f>VLOOKUP(A1558,'Cacao Nacional'!B:D,3,0)</f>
        <v>7850</v>
      </c>
      <c r="L1558" s="22" t="str">
        <f t="shared" si="147"/>
        <v>Septiembre</v>
      </c>
      <c r="M1558" s="22" t="str">
        <f t="shared" si="148"/>
        <v>2015</v>
      </c>
      <c r="N1558" s="22" t="str">
        <f t="shared" si="149"/>
        <v>Septiembre de 2015</v>
      </c>
    </row>
    <row r="1559" spans="1:14" x14ac:dyDescent="0.3">
      <c r="A1559" s="1" t="s">
        <v>1002</v>
      </c>
      <c r="B1559" s="1" t="str">
        <f t="shared" si="144"/>
        <v>Septiembre 8 de 2015</v>
      </c>
      <c r="C1559" s="1" t="s">
        <v>5265</v>
      </c>
      <c r="D1559" s="2">
        <v>135.09</v>
      </c>
      <c r="E1559" s="1" t="s">
        <v>5266</v>
      </c>
      <c r="F1559" s="3">
        <v>0</v>
      </c>
      <c r="G1559" s="1" t="s">
        <v>430</v>
      </c>
      <c r="H1559" s="10">
        <f t="shared" si="145"/>
        <v>2.7018</v>
      </c>
      <c r="I1559" s="8">
        <f>VLOOKUP(B1559,'TRM2'!C:D,2,0)</f>
        <v>3113.55</v>
      </c>
      <c r="J1559" s="10">
        <f t="shared" si="146"/>
        <v>8412.1893899999995</v>
      </c>
      <c r="K1559" t="e">
        <f>VLOOKUP(A1559,'Cacao Nacional'!B:D,3,0)</f>
        <v>#N/A</v>
      </c>
      <c r="L1559" s="22" t="str">
        <f t="shared" si="147"/>
        <v>Septiembre</v>
      </c>
      <c r="M1559" s="22" t="str">
        <f t="shared" si="148"/>
        <v>2015</v>
      </c>
      <c r="N1559" s="22" t="str">
        <f t="shared" si="149"/>
        <v>Septiembre de 2015</v>
      </c>
    </row>
    <row r="1560" spans="1:14" x14ac:dyDescent="0.3">
      <c r="A1560" s="1" t="s">
        <v>1003</v>
      </c>
      <c r="B1560" s="1" t="str">
        <f t="shared" si="144"/>
        <v>Septiembre 9 de 2015</v>
      </c>
      <c r="C1560" s="1" t="s">
        <v>5265</v>
      </c>
      <c r="D1560" s="2">
        <v>137.88999999999999</v>
      </c>
      <c r="E1560" s="1" t="s">
        <v>5266</v>
      </c>
      <c r="F1560" s="3">
        <v>2.072692279221247</v>
      </c>
      <c r="G1560" s="1" t="s">
        <v>430</v>
      </c>
      <c r="H1560" s="10">
        <f t="shared" si="145"/>
        <v>2.7577999999999996</v>
      </c>
      <c r="I1560" s="8">
        <f>VLOOKUP(B1560,'TRM2'!C:D,2,0)</f>
        <v>3138.46</v>
      </c>
      <c r="J1560" s="10">
        <f t="shared" si="146"/>
        <v>8655.2449879999986</v>
      </c>
      <c r="K1560" t="e">
        <f>VLOOKUP(A1560,'Cacao Nacional'!B:D,3,0)</f>
        <v>#N/A</v>
      </c>
      <c r="L1560" s="22" t="str">
        <f t="shared" si="147"/>
        <v>Septiembre</v>
      </c>
      <c r="M1560" s="22" t="str">
        <f t="shared" si="148"/>
        <v>2015</v>
      </c>
      <c r="N1560" s="22" t="str">
        <f t="shared" si="149"/>
        <v>Septiembre de 2015</v>
      </c>
    </row>
    <row r="1561" spans="1:14" x14ac:dyDescent="0.3">
      <c r="A1561" s="1" t="s">
        <v>1004</v>
      </c>
      <c r="B1561" s="1" t="str">
        <f t="shared" si="144"/>
        <v>Septiembre 10 de 2015</v>
      </c>
      <c r="C1561" s="1" t="s">
        <v>5265</v>
      </c>
      <c r="D1561" s="2">
        <v>132.65</v>
      </c>
      <c r="E1561" s="1" t="s">
        <v>5266</v>
      </c>
      <c r="F1561" s="3">
        <v>-3.80013053883529</v>
      </c>
      <c r="G1561" s="1" t="s">
        <v>430</v>
      </c>
      <c r="H1561" s="10">
        <f t="shared" si="145"/>
        <v>2.653</v>
      </c>
      <c r="I1561" s="8">
        <f>VLOOKUP(B1561,'TRM2'!C:D,2,0)</f>
        <v>3105.4</v>
      </c>
      <c r="J1561" s="10">
        <f t="shared" si="146"/>
        <v>8238.6262000000006</v>
      </c>
      <c r="K1561" t="e">
        <f>VLOOKUP(A1561,'Cacao Nacional'!B:D,3,0)</f>
        <v>#N/A</v>
      </c>
      <c r="L1561" s="22" t="str">
        <f t="shared" si="147"/>
        <v>Septiembre</v>
      </c>
      <c r="M1561" s="22" t="str">
        <f t="shared" si="148"/>
        <v>2015</v>
      </c>
      <c r="N1561" s="22" t="str">
        <f t="shared" si="149"/>
        <v>Septiembre de 2015</v>
      </c>
    </row>
    <row r="1562" spans="1:14" x14ac:dyDescent="0.3">
      <c r="A1562" s="1" t="s">
        <v>1005</v>
      </c>
      <c r="B1562" s="1" t="str">
        <f t="shared" si="144"/>
        <v>Septiembre 11 de 2015</v>
      </c>
      <c r="C1562" s="1" t="s">
        <v>5265</v>
      </c>
      <c r="D1562" s="2">
        <v>132.65</v>
      </c>
      <c r="E1562" s="1" t="s">
        <v>5266</v>
      </c>
      <c r="F1562" s="3">
        <v>0</v>
      </c>
      <c r="G1562" s="1" t="s">
        <v>430</v>
      </c>
      <c r="H1562" s="10">
        <f t="shared" si="145"/>
        <v>2.653</v>
      </c>
      <c r="I1562" s="8">
        <f>VLOOKUP(B1562,'TRM2'!C:D,2,0)</f>
        <v>3080.57</v>
      </c>
      <c r="J1562" s="10">
        <f t="shared" si="146"/>
        <v>8172.7522100000006</v>
      </c>
      <c r="K1562" t="e">
        <f>VLOOKUP(A1562,'Cacao Nacional'!B:D,3,0)</f>
        <v>#N/A</v>
      </c>
      <c r="L1562" s="22" t="str">
        <f t="shared" si="147"/>
        <v>Septiembre</v>
      </c>
      <c r="M1562" s="22" t="str">
        <f t="shared" si="148"/>
        <v>2015</v>
      </c>
      <c r="N1562" s="22" t="str">
        <f t="shared" si="149"/>
        <v>Septiembre de 2015</v>
      </c>
    </row>
    <row r="1563" spans="1:14" x14ac:dyDescent="0.3">
      <c r="A1563" s="1" t="s">
        <v>111</v>
      </c>
      <c r="B1563" s="1" t="str">
        <f t="shared" si="144"/>
        <v>Septiembre 14 de 2015</v>
      </c>
      <c r="C1563" s="1" t="s">
        <v>5265</v>
      </c>
      <c r="D1563" s="2">
        <v>136.55000000000001</v>
      </c>
      <c r="E1563" s="1" t="s">
        <v>5266</v>
      </c>
      <c r="F1563" s="3">
        <v>2.940067847719567</v>
      </c>
      <c r="G1563" s="1" t="s">
        <v>430</v>
      </c>
      <c r="H1563" s="10">
        <f t="shared" si="145"/>
        <v>2.7310000000000003</v>
      </c>
      <c r="I1563" s="8">
        <f>VLOOKUP(B1563,'TRM2'!C:D,2,0)</f>
        <v>3012.96</v>
      </c>
      <c r="J1563" s="10">
        <f t="shared" si="146"/>
        <v>8228.3937600000008</v>
      </c>
      <c r="K1563">
        <f>VLOOKUP(A1563,'Cacao Nacional'!B:D,3,0)</f>
        <v>7935</v>
      </c>
      <c r="L1563" s="22" t="str">
        <f t="shared" si="147"/>
        <v>Septiembre</v>
      </c>
      <c r="M1563" s="22" t="str">
        <f t="shared" si="148"/>
        <v>2015</v>
      </c>
      <c r="N1563" s="22" t="str">
        <f t="shared" si="149"/>
        <v>Septiembre de 2015</v>
      </c>
    </row>
    <row r="1564" spans="1:14" x14ac:dyDescent="0.3">
      <c r="A1564" s="1" t="s">
        <v>1006</v>
      </c>
      <c r="B1564" s="1" t="str">
        <f t="shared" si="144"/>
        <v>Septiembre 15 de 2015</v>
      </c>
      <c r="C1564" s="1" t="s">
        <v>5265</v>
      </c>
      <c r="D1564" s="2">
        <v>135.5</v>
      </c>
      <c r="E1564" s="1" t="s">
        <v>5266</v>
      </c>
      <c r="F1564" s="3">
        <v>-0.76894910289272156</v>
      </c>
      <c r="G1564" s="1" t="s">
        <v>430</v>
      </c>
      <c r="H1564" s="10">
        <f t="shared" si="145"/>
        <v>2.71</v>
      </c>
      <c r="I1564" s="8">
        <f>VLOOKUP(B1564,'TRM2'!C:D,2,0)</f>
        <v>3032.59</v>
      </c>
      <c r="J1564" s="10">
        <f t="shared" si="146"/>
        <v>8218.3189000000002</v>
      </c>
      <c r="K1564" t="e">
        <f>VLOOKUP(A1564,'Cacao Nacional'!B:D,3,0)</f>
        <v>#N/A</v>
      </c>
      <c r="L1564" s="22" t="str">
        <f t="shared" si="147"/>
        <v>Septiembre</v>
      </c>
      <c r="M1564" s="22" t="str">
        <f t="shared" si="148"/>
        <v>2015</v>
      </c>
      <c r="N1564" s="22" t="str">
        <f t="shared" si="149"/>
        <v>Septiembre de 2015</v>
      </c>
    </row>
    <row r="1565" spans="1:14" x14ac:dyDescent="0.3">
      <c r="A1565" s="1" t="s">
        <v>1007</v>
      </c>
      <c r="B1565" s="1" t="str">
        <f t="shared" si="144"/>
        <v>Septiembre 16 de 2015</v>
      </c>
      <c r="C1565" s="1" t="s">
        <v>5265</v>
      </c>
      <c r="D1565" s="2">
        <v>134.44</v>
      </c>
      <c r="E1565" s="1" t="s">
        <v>5266</v>
      </c>
      <c r="F1565" s="3">
        <v>-0.7822878228782304</v>
      </c>
      <c r="G1565" s="1" t="s">
        <v>430</v>
      </c>
      <c r="H1565" s="10">
        <f t="shared" si="145"/>
        <v>2.6888000000000001</v>
      </c>
      <c r="I1565" s="8">
        <f>VLOOKUP(B1565,'TRM2'!C:D,2,0)</f>
        <v>3025.28</v>
      </c>
      <c r="J1565" s="10">
        <f t="shared" si="146"/>
        <v>8134.3728640000008</v>
      </c>
      <c r="K1565" t="e">
        <f>VLOOKUP(A1565,'Cacao Nacional'!B:D,3,0)</f>
        <v>#N/A</v>
      </c>
      <c r="L1565" s="22" t="str">
        <f t="shared" si="147"/>
        <v>Septiembre</v>
      </c>
      <c r="M1565" s="22" t="str">
        <f t="shared" si="148"/>
        <v>2015</v>
      </c>
      <c r="N1565" s="22" t="str">
        <f t="shared" si="149"/>
        <v>Septiembre de 2015</v>
      </c>
    </row>
    <row r="1566" spans="1:14" x14ac:dyDescent="0.3">
      <c r="A1566" s="1" t="s">
        <v>1008</v>
      </c>
      <c r="B1566" s="1" t="str">
        <f t="shared" si="144"/>
        <v>Septiembre 17 de 2015</v>
      </c>
      <c r="C1566" s="1" t="s">
        <v>5265</v>
      </c>
      <c r="D1566" s="2">
        <v>134.56</v>
      </c>
      <c r="E1566" s="1" t="s">
        <v>5266</v>
      </c>
      <c r="F1566" s="3">
        <v>8.9259149062782317E-2</v>
      </c>
      <c r="G1566" s="1" t="s">
        <v>430</v>
      </c>
      <c r="H1566" s="10">
        <f t="shared" si="145"/>
        <v>2.6912000000000003</v>
      </c>
      <c r="I1566" s="8">
        <f>VLOOKUP(B1566,'TRM2'!C:D,2,0)</f>
        <v>2989.04</v>
      </c>
      <c r="J1566" s="10">
        <f t="shared" si="146"/>
        <v>8044.104448000001</v>
      </c>
      <c r="K1566" t="e">
        <f>VLOOKUP(A1566,'Cacao Nacional'!B:D,3,0)</f>
        <v>#N/A</v>
      </c>
      <c r="L1566" s="22" t="str">
        <f t="shared" si="147"/>
        <v>Septiembre</v>
      </c>
      <c r="M1566" s="22" t="str">
        <f t="shared" si="148"/>
        <v>2015</v>
      </c>
      <c r="N1566" s="22" t="str">
        <f t="shared" si="149"/>
        <v>Septiembre de 2015</v>
      </c>
    </row>
    <row r="1567" spans="1:14" x14ac:dyDescent="0.3">
      <c r="A1567" s="1" t="s">
        <v>1009</v>
      </c>
      <c r="B1567" s="1" t="str">
        <f t="shared" si="144"/>
        <v>Septiembre 18 de 2015</v>
      </c>
      <c r="C1567" s="1" t="s">
        <v>5265</v>
      </c>
      <c r="D1567" s="2">
        <v>134.44999999999999</v>
      </c>
      <c r="E1567" s="1" t="s">
        <v>5266</v>
      </c>
      <c r="F1567" s="3">
        <v>-8.1747919143886474E-2</v>
      </c>
      <c r="G1567" s="1" t="s">
        <v>430</v>
      </c>
      <c r="H1567" s="10">
        <f t="shared" si="145"/>
        <v>2.6889999999999996</v>
      </c>
      <c r="I1567" s="8">
        <f>VLOOKUP(B1567,'TRM2'!C:D,2,0)</f>
        <v>2975.13</v>
      </c>
      <c r="J1567" s="10">
        <f t="shared" si="146"/>
        <v>8000.124569999999</v>
      </c>
      <c r="K1567" t="e">
        <f>VLOOKUP(A1567,'Cacao Nacional'!B:D,3,0)</f>
        <v>#N/A</v>
      </c>
      <c r="L1567" s="22" t="str">
        <f t="shared" si="147"/>
        <v>Septiembre</v>
      </c>
      <c r="M1567" s="22" t="str">
        <f t="shared" si="148"/>
        <v>2015</v>
      </c>
      <c r="N1567" s="22" t="str">
        <f t="shared" si="149"/>
        <v>Septiembre de 2015</v>
      </c>
    </row>
    <row r="1568" spans="1:14" x14ac:dyDescent="0.3">
      <c r="A1568" s="1" t="s">
        <v>112</v>
      </c>
      <c r="B1568" s="1" t="str">
        <f t="shared" si="144"/>
        <v>Septiembre 21 de 2015</v>
      </c>
      <c r="C1568" s="1" t="s">
        <v>5265</v>
      </c>
      <c r="D1568" s="2">
        <v>134.41</v>
      </c>
      <c r="E1568" s="1" t="s">
        <v>5266</v>
      </c>
      <c r="F1568" s="3">
        <v>-2.9750836742277458E-2</v>
      </c>
      <c r="G1568" s="1" t="s">
        <v>430</v>
      </c>
      <c r="H1568" s="10">
        <f t="shared" si="145"/>
        <v>2.6882000000000001</v>
      </c>
      <c r="I1568" s="8">
        <f>VLOOKUP(B1568,'TRM2'!C:D,2,0)</f>
        <v>2984.9</v>
      </c>
      <c r="J1568" s="10">
        <f t="shared" si="146"/>
        <v>8024.0081800000007</v>
      </c>
      <c r="K1568">
        <f>VLOOKUP(A1568,'Cacao Nacional'!B:D,3,0)</f>
        <v>7935</v>
      </c>
      <c r="L1568" s="22" t="str">
        <f t="shared" si="147"/>
        <v>Septiembre</v>
      </c>
      <c r="M1568" s="22" t="str">
        <f t="shared" si="148"/>
        <v>2015</v>
      </c>
      <c r="N1568" s="22" t="str">
        <f t="shared" si="149"/>
        <v>Septiembre de 2015</v>
      </c>
    </row>
    <row r="1569" spans="1:14" x14ac:dyDescent="0.3">
      <c r="A1569" s="1" t="s">
        <v>1010</v>
      </c>
      <c r="B1569" s="1" t="str">
        <f t="shared" si="144"/>
        <v>Septiembre 22 de 2015</v>
      </c>
      <c r="C1569" s="1" t="s">
        <v>5265</v>
      </c>
      <c r="D1569" s="2">
        <v>133.01</v>
      </c>
      <c r="E1569" s="1" t="s">
        <v>5266</v>
      </c>
      <c r="F1569" s="3">
        <v>-1.0415891674726625</v>
      </c>
      <c r="G1569" s="1" t="s">
        <v>430</v>
      </c>
      <c r="H1569" s="10">
        <f t="shared" si="145"/>
        <v>2.6601999999999997</v>
      </c>
      <c r="I1569" s="8">
        <f>VLOOKUP(B1569,'TRM2'!C:D,2,0)</f>
        <v>3001.68</v>
      </c>
      <c r="J1569" s="10">
        <f t="shared" si="146"/>
        <v>7985.0691359999983</v>
      </c>
      <c r="K1569" t="e">
        <f>VLOOKUP(A1569,'Cacao Nacional'!B:D,3,0)</f>
        <v>#N/A</v>
      </c>
      <c r="L1569" s="22" t="str">
        <f t="shared" si="147"/>
        <v>Septiembre</v>
      </c>
      <c r="M1569" s="22" t="str">
        <f t="shared" si="148"/>
        <v>2015</v>
      </c>
      <c r="N1569" s="22" t="str">
        <f t="shared" si="149"/>
        <v>Septiembre de 2015</v>
      </c>
    </row>
    <row r="1570" spans="1:14" x14ac:dyDescent="0.3">
      <c r="A1570" s="1" t="s">
        <v>1011</v>
      </c>
      <c r="B1570" s="1" t="str">
        <f t="shared" si="144"/>
        <v>Septiembre 23 de 2015</v>
      </c>
      <c r="C1570" s="1" t="s">
        <v>5265</v>
      </c>
      <c r="D1570" s="2">
        <v>133.01</v>
      </c>
      <c r="E1570" s="1" t="s">
        <v>5266</v>
      </c>
      <c r="F1570" s="3">
        <v>0</v>
      </c>
      <c r="G1570" s="1" t="s">
        <v>430</v>
      </c>
      <c r="H1570" s="10">
        <f t="shared" si="145"/>
        <v>2.6601999999999997</v>
      </c>
      <c r="I1570" s="8">
        <f>VLOOKUP(B1570,'TRM2'!C:D,2,0)</f>
        <v>3065.74</v>
      </c>
      <c r="J1570" s="10">
        <f t="shared" si="146"/>
        <v>8155.4815479999988</v>
      </c>
      <c r="K1570" t="e">
        <f>VLOOKUP(A1570,'Cacao Nacional'!B:D,3,0)</f>
        <v>#N/A</v>
      </c>
      <c r="L1570" s="22" t="str">
        <f t="shared" si="147"/>
        <v>Septiembre</v>
      </c>
      <c r="M1570" s="22" t="str">
        <f t="shared" si="148"/>
        <v>2015</v>
      </c>
      <c r="N1570" s="22" t="str">
        <f t="shared" si="149"/>
        <v>Septiembre de 2015</v>
      </c>
    </row>
    <row r="1571" spans="1:14" x14ac:dyDescent="0.3">
      <c r="A1571" s="1" t="s">
        <v>1012</v>
      </c>
      <c r="B1571" s="1" t="str">
        <f t="shared" si="144"/>
        <v>Septiembre 24 de 2015</v>
      </c>
      <c r="C1571" s="1" t="s">
        <v>5265</v>
      </c>
      <c r="D1571" s="2">
        <v>134.96</v>
      </c>
      <c r="E1571" s="1" t="s">
        <v>5266</v>
      </c>
      <c r="F1571" s="3">
        <v>1.4660551838207783</v>
      </c>
      <c r="G1571" s="1" t="s">
        <v>430</v>
      </c>
      <c r="H1571" s="10">
        <f t="shared" si="145"/>
        <v>2.6992000000000003</v>
      </c>
      <c r="I1571" s="8">
        <f>VLOOKUP(B1571,'TRM2'!C:D,2,0)</f>
        <v>3099.28</v>
      </c>
      <c r="J1571" s="10">
        <f t="shared" si="146"/>
        <v>8365.5765760000013</v>
      </c>
      <c r="K1571" t="e">
        <f>VLOOKUP(A1571,'Cacao Nacional'!B:D,3,0)</f>
        <v>#N/A</v>
      </c>
      <c r="L1571" s="22" t="str">
        <f t="shared" si="147"/>
        <v>Septiembre</v>
      </c>
      <c r="M1571" s="22" t="str">
        <f t="shared" si="148"/>
        <v>2015</v>
      </c>
      <c r="N1571" s="22" t="str">
        <f t="shared" si="149"/>
        <v>Septiembre de 2015</v>
      </c>
    </row>
    <row r="1572" spans="1:14" x14ac:dyDescent="0.3">
      <c r="A1572" s="1" t="s">
        <v>1013</v>
      </c>
      <c r="B1572" s="1" t="str">
        <f t="shared" si="144"/>
        <v>Septiembre 25 de 2015</v>
      </c>
      <c r="C1572" s="1" t="s">
        <v>5265</v>
      </c>
      <c r="D1572" s="2">
        <v>139.72</v>
      </c>
      <c r="E1572" s="1" t="s">
        <v>5266</v>
      </c>
      <c r="F1572" s="3">
        <v>3.5269709543568393</v>
      </c>
      <c r="G1572" s="1" t="s">
        <v>430</v>
      </c>
      <c r="H1572" s="10">
        <f t="shared" si="145"/>
        <v>2.7944</v>
      </c>
      <c r="I1572" s="8">
        <f>VLOOKUP(B1572,'TRM2'!C:D,2,0)</f>
        <v>3135.17</v>
      </c>
      <c r="J1572" s="10">
        <f t="shared" si="146"/>
        <v>8760.9190479999997</v>
      </c>
      <c r="K1572" t="e">
        <f>VLOOKUP(A1572,'Cacao Nacional'!B:D,3,0)</f>
        <v>#N/A</v>
      </c>
      <c r="L1572" s="22" t="str">
        <f t="shared" si="147"/>
        <v>Septiembre</v>
      </c>
      <c r="M1572" s="22" t="str">
        <f t="shared" si="148"/>
        <v>2015</v>
      </c>
      <c r="N1572" s="22" t="str">
        <f t="shared" si="149"/>
        <v>Septiembre de 2015</v>
      </c>
    </row>
    <row r="1573" spans="1:14" x14ac:dyDescent="0.3">
      <c r="A1573" s="1" t="s">
        <v>113</v>
      </c>
      <c r="B1573" s="1" t="str">
        <f t="shared" si="144"/>
        <v>Septiembre 28 de 2015</v>
      </c>
      <c r="C1573" s="1" t="s">
        <v>5265</v>
      </c>
      <c r="D1573" s="2">
        <v>139.72</v>
      </c>
      <c r="E1573" s="1" t="s">
        <v>5266</v>
      </c>
      <c r="F1573" s="3">
        <v>0</v>
      </c>
      <c r="G1573" s="1" t="s">
        <v>430</v>
      </c>
      <c r="H1573" s="10">
        <f t="shared" si="145"/>
        <v>2.7944</v>
      </c>
      <c r="I1573" s="8">
        <f>VLOOKUP(B1573,'TRM2'!C:D,2,0)</f>
        <v>3080.44</v>
      </c>
      <c r="J1573" s="10">
        <f t="shared" si="146"/>
        <v>8607.9815359999993</v>
      </c>
      <c r="K1573">
        <f>VLOOKUP(A1573,'Cacao Nacional'!B:D,3,0)</f>
        <v>8262.5</v>
      </c>
      <c r="L1573" s="22" t="str">
        <f t="shared" si="147"/>
        <v>Septiembre</v>
      </c>
      <c r="M1573" s="22" t="str">
        <f t="shared" si="148"/>
        <v>2015</v>
      </c>
      <c r="N1573" s="22" t="str">
        <f t="shared" si="149"/>
        <v>Septiembre de 2015</v>
      </c>
    </row>
    <row r="1574" spans="1:14" x14ac:dyDescent="0.3">
      <c r="A1574" s="1" t="s">
        <v>1014</v>
      </c>
      <c r="B1574" s="1" t="str">
        <f t="shared" si="144"/>
        <v>Septiembre 29 de 2015</v>
      </c>
      <c r="C1574" s="1" t="s">
        <v>5265</v>
      </c>
      <c r="D1574" s="2">
        <v>137.77000000000001</v>
      </c>
      <c r="E1574" s="1" t="s">
        <v>5266</v>
      </c>
      <c r="F1574" s="3">
        <v>-1.395648439736608</v>
      </c>
      <c r="G1574" s="1" t="s">
        <v>430</v>
      </c>
      <c r="H1574" s="10">
        <f t="shared" si="145"/>
        <v>2.7554000000000003</v>
      </c>
      <c r="I1574" s="8">
        <f>VLOOKUP(B1574,'TRM2'!C:D,2,0)</f>
        <v>3096.98</v>
      </c>
      <c r="J1574" s="10">
        <f t="shared" si="146"/>
        <v>8533.4186920000011</v>
      </c>
      <c r="K1574" t="e">
        <f>VLOOKUP(A1574,'Cacao Nacional'!B:D,3,0)</f>
        <v>#N/A</v>
      </c>
      <c r="L1574" s="22" t="str">
        <f t="shared" si="147"/>
        <v>Septiembre</v>
      </c>
      <c r="M1574" s="22" t="str">
        <f t="shared" si="148"/>
        <v>2015</v>
      </c>
      <c r="N1574" s="22" t="str">
        <f t="shared" si="149"/>
        <v>Septiembre de 2015</v>
      </c>
    </row>
    <row r="1575" spans="1:14" x14ac:dyDescent="0.3">
      <c r="A1575" s="1" t="s">
        <v>1015</v>
      </c>
      <c r="B1575" s="1" t="str">
        <f t="shared" si="144"/>
        <v>Septiembre 30 de 2015</v>
      </c>
      <c r="C1575" s="1" t="s">
        <v>5265</v>
      </c>
      <c r="D1575" s="2">
        <v>138.25</v>
      </c>
      <c r="E1575" s="1" t="s">
        <v>5266</v>
      </c>
      <c r="F1575" s="3">
        <v>0.34840676489801098</v>
      </c>
      <c r="G1575" s="1" t="s">
        <v>430</v>
      </c>
      <c r="H1575" s="10">
        <f t="shared" si="145"/>
        <v>2.7650000000000001</v>
      </c>
      <c r="I1575" s="8">
        <f>VLOOKUP(B1575,'TRM2'!C:D,2,0)</f>
        <v>3121.94</v>
      </c>
      <c r="J1575" s="10">
        <f t="shared" si="146"/>
        <v>8632.1641</v>
      </c>
      <c r="K1575" t="e">
        <f>VLOOKUP(A1575,'Cacao Nacional'!B:D,3,0)</f>
        <v>#N/A</v>
      </c>
      <c r="L1575" s="22" t="str">
        <f t="shared" si="147"/>
        <v>Septiembre</v>
      </c>
      <c r="M1575" s="22" t="str">
        <f t="shared" si="148"/>
        <v>2015</v>
      </c>
      <c r="N1575" s="22" t="str">
        <f t="shared" si="149"/>
        <v>Septiembre de 2015</v>
      </c>
    </row>
    <row r="1576" spans="1:14" x14ac:dyDescent="0.3">
      <c r="A1576" s="1" t="s">
        <v>1016</v>
      </c>
      <c r="B1576" s="1" t="str">
        <f t="shared" si="144"/>
        <v>Octubre 1 de 2015</v>
      </c>
      <c r="C1576" s="1" t="s">
        <v>5265</v>
      </c>
      <c r="D1576" s="2">
        <v>137.85</v>
      </c>
      <c r="E1576" s="1" t="s">
        <v>5266</v>
      </c>
      <c r="F1576" s="3">
        <v>-0.28933092224231877</v>
      </c>
      <c r="G1576" s="1" t="s">
        <v>430</v>
      </c>
      <c r="H1576" s="10">
        <f t="shared" si="145"/>
        <v>2.7569999999999997</v>
      </c>
      <c r="I1576" s="8">
        <f>VLOOKUP(B1576,'TRM2'!C:D,2,0)</f>
        <v>3086.75</v>
      </c>
      <c r="J1576" s="10">
        <f t="shared" si="146"/>
        <v>8510.1697499999991</v>
      </c>
      <c r="K1576" t="e">
        <f>VLOOKUP(A1576,'Cacao Nacional'!B:D,3,0)</f>
        <v>#N/A</v>
      </c>
      <c r="L1576" s="22" t="str">
        <f t="shared" si="147"/>
        <v>Octubre</v>
      </c>
      <c r="M1576" s="22" t="str">
        <f t="shared" si="148"/>
        <v>2015</v>
      </c>
      <c r="N1576" s="22" t="str">
        <f t="shared" si="149"/>
        <v>Octubre de 2015</v>
      </c>
    </row>
    <row r="1577" spans="1:14" x14ac:dyDescent="0.3">
      <c r="A1577" s="1" t="s">
        <v>1017</v>
      </c>
      <c r="B1577" s="1" t="str">
        <f t="shared" si="144"/>
        <v>Octubre 2 de 2015</v>
      </c>
      <c r="C1577" s="1" t="s">
        <v>5265</v>
      </c>
      <c r="D1577" s="2">
        <v>141.38999999999999</v>
      </c>
      <c r="E1577" s="1" t="s">
        <v>5266</v>
      </c>
      <c r="F1577" s="3">
        <v>2.5680087051142491</v>
      </c>
      <c r="G1577" s="1" t="s">
        <v>430</v>
      </c>
      <c r="H1577" s="10">
        <f t="shared" si="145"/>
        <v>2.8277999999999999</v>
      </c>
      <c r="I1577" s="8">
        <f>VLOOKUP(B1577,'TRM2'!C:D,2,0)</f>
        <v>3061.85</v>
      </c>
      <c r="J1577" s="10">
        <f t="shared" si="146"/>
        <v>8658.2994299999991</v>
      </c>
      <c r="K1577" t="e">
        <f>VLOOKUP(A1577,'Cacao Nacional'!B:D,3,0)</f>
        <v>#N/A</v>
      </c>
      <c r="L1577" s="22" t="str">
        <f t="shared" si="147"/>
        <v>Octubre</v>
      </c>
      <c r="M1577" s="22" t="str">
        <f t="shared" si="148"/>
        <v>2015</v>
      </c>
      <c r="N1577" s="22" t="str">
        <f t="shared" si="149"/>
        <v>Octubre de 2015</v>
      </c>
    </row>
    <row r="1578" spans="1:14" x14ac:dyDescent="0.3">
      <c r="A1578" s="1" t="s">
        <v>114</v>
      </c>
      <c r="B1578" s="1" t="str">
        <f t="shared" si="144"/>
        <v>Octubre 5 de 2015</v>
      </c>
      <c r="C1578" s="1" t="s">
        <v>5265</v>
      </c>
      <c r="D1578" s="2">
        <v>144.81</v>
      </c>
      <c r="E1578" s="1" t="s">
        <v>5266</v>
      </c>
      <c r="F1578" s="3">
        <v>2.4188415022278917</v>
      </c>
      <c r="G1578" s="1" t="s">
        <v>430</v>
      </c>
      <c r="H1578" s="10">
        <f t="shared" si="145"/>
        <v>2.8961999999999999</v>
      </c>
      <c r="I1578" s="8">
        <f>VLOOKUP(B1578,'TRM2'!C:D,2,0)</f>
        <v>3034.9</v>
      </c>
      <c r="J1578" s="10">
        <f t="shared" si="146"/>
        <v>8789.6773799999992</v>
      </c>
      <c r="K1578">
        <f>VLOOKUP(A1578,'Cacao Nacional'!B:D,3,0)</f>
        <v>8097.5</v>
      </c>
      <c r="L1578" s="22" t="str">
        <f t="shared" si="147"/>
        <v>Octubre</v>
      </c>
      <c r="M1578" s="22" t="str">
        <f t="shared" si="148"/>
        <v>2015</v>
      </c>
      <c r="N1578" s="22" t="str">
        <f t="shared" si="149"/>
        <v>Octubre de 2015</v>
      </c>
    </row>
    <row r="1579" spans="1:14" x14ac:dyDescent="0.3">
      <c r="A1579" s="1" t="s">
        <v>1018</v>
      </c>
      <c r="B1579" s="1" t="str">
        <f t="shared" si="144"/>
        <v>Octubre 6 de 2015</v>
      </c>
      <c r="C1579" s="1" t="s">
        <v>5265</v>
      </c>
      <c r="D1579" s="2">
        <v>145.13999999999999</v>
      </c>
      <c r="E1579" s="1" t="s">
        <v>5266</v>
      </c>
      <c r="F1579" s="3">
        <v>0.22788481458461715</v>
      </c>
      <c r="G1579" s="1" t="s">
        <v>430</v>
      </c>
      <c r="H1579" s="10">
        <f t="shared" si="145"/>
        <v>2.9027999999999996</v>
      </c>
      <c r="I1579" s="8">
        <f>VLOOKUP(B1579,'TRM2'!C:D,2,0)</f>
        <v>2971.15</v>
      </c>
      <c r="J1579" s="10">
        <f t="shared" si="146"/>
        <v>8624.6542199999985</v>
      </c>
      <c r="K1579" t="e">
        <f>VLOOKUP(A1579,'Cacao Nacional'!B:D,3,0)</f>
        <v>#N/A</v>
      </c>
      <c r="L1579" s="22" t="str">
        <f t="shared" si="147"/>
        <v>Octubre</v>
      </c>
      <c r="M1579" s="22" t="str">
        <f t="shared" si="148"/>
        <v>2015</v>
      </c>
      <c r="N1579" s="22" t="str">
        <f t="shared" si="149"/>
        <v>Octubre de 2015</v>
      </c>
    </row>
    <row r="1580" spans="1:14" x14ac:dyDescent="0.3">
      <c r="A1580" s="1" t="s">
        <v>1019</v>
      </c>
      <c r="B1580" s="1" t="str">
        <f t="shared" si="144"/>
        <v>Octubre 7 de 2015</v>
      </c>
      <c r="C1580" s="1" t="s">
        <v>5265</v>
      </c>
      <c r="D1580" s="2">
        <v>142.88999999999999</v>
      </c>
      <c r="E1580" s="1" t="s">
        <v>5266</v>
      </c>
      <c r="F1580" s="3">
        <v>-1.5502273666804467</v>
      </c>
      <c r="G1580" s="1" t="s">
        <v>430</v>
      </c>
      <c r="H1580" s="10">
        <f t="shared" si="145"/>
        <v>2.8577999999999997</v>
      </c>
      <c r="I1580" s="8">
        <f>VLOOKUP(B1580,'TRM2'!C:D,2,0)</f>
        <v>2913.74</v>
      </c>
      <c r="J1580" s="10">
        <f t="shared" si="146"/>
        <v>8326.8861719999986</v>
      </c>
      <c r="K1580" t="e">
        <f>VLOOKUP(A1580,'Cacao Nacional'!B:D,3,0)</f>
        <v>#N/A</v>
      </c>
      <c r="L1580" s="22" t="str">
        <f t="shared" si="147"/>
        <v>Octubre</v>
      </c>
      <c r="M1580" s="22" t="str">
        <f t="shared" si="148"/>
        <v>2015</v>
      </c>
      <c r="N1580" s="22" t="str">
        <f t="shared" si="149"/>
        <v>Octubre de 2015</v>
      </c>
    </row>
    <row r="1581" spans="1:14" x14ac:dyDescent="0.3">
      <c r="A1581" s="1" t="s">
        <v>1020</v>
      </c>
      <c r="B1581" s="1" t="str">
        <f t="shared" si="144"/>
        <v>Octubre 8 de 2015</v>
      </c>
      <c r="C1581" s="1" t="s">
        <v>5265</v>
      </c>
      <c r="D1581" s="2">
        <v>145.44999999999999</v>
      </c>
      <c r="E1581" s="1" t="s">
        <v>5266</v>
      </c>
      <c r="F1581" s="3">
        <v>1.7915879347750037</v>
      </c>
      <c r="G1581" s="1" t="s">
        <v>430</v>
      </c>
      <c r="H1581" s="10">
        <f t="shared" si="145"/>
        <v>2.9089999999999998</v>
      </c>
      <c r="I1581" s="8">
        <f>VLOOKUP(B1581,'TRM2'!C:D,2,0)</f>
        <v>2891.91</v>
      </c>
      <c r="J1581" s="10">
        <f t="shared" si="146"/>
        <v>8412.5661899999996</v>
      </c>
      <c r="K1581" t="e">
        <f>VLOOKUP(A1581,'Cacao Nacional'!B:D,3,0)</f>
        <v>#N/A</v>
      </c>
      <c r="L1581" s="22" t="str">
        <f t="shared" si="147"/>
        <v>Octubre</v>
      </c>
      <c r="M1581" s="22" t="str">
        <f t="shared" si="148"/>
        <v>2015</v>
      </c>
      <c r="N1581" s="22" t="str">
        <f t="shared" si="149"/>
        <v>Octubre de 2015</v>
      </c>
    </row>
    <row r="1582" spans="1:14" x14ac:dyDescent="0.3">
      <c r="A1582" s="1" t="s">
        <v>1021</v>
      </c>
      <c r="B1582" s="1" t="str">
        <f t="shared" si="144"/>
        <v>Octubre 9 de 2015</v>
      </c>
      <c r="C1582" s="1" t="s">
        <v>5265</v>
      </c>
      <c r="D1582" s="2">
        <v>148.91999999999999</v>
      </c>
      <c r="E1582" s="1" t="s">
        <v>5266</v>
      </c>
      <c r="F1582" s="3">
        <v>2.3856995531110341</v>
      </c>
      <c r="G1582" s="1" t="s">
        <v>430</v>
      </c>
      <c r="H1582" s="10">
        <f t="shared" si="145"/>
        <v>2.9783999999999997</v>
      </c>
      <c r="I1582" s="8">
        <f>VLOOKUP(B1582,'TRM2'!C:D,2,0)</f>
        <v>2887.21</v>
      </c>
      <c r="J1582" s="10">
        <f t="shared" si="146"/>
        <v>8599.2662639999999</v>
      </c>
      <c r="K1582" t="e">
        <f>VLOOKUP(A1582,'Cacao Nacional'!B:D,3,0)</f>
        <v>#N/A</v>
      </c>
      <c r="L1582" s="22" t="str">
        <f t="shared" si="147"/>
        <v>Octubre</v>
      </c>
      <c r="M1582" s="22" t="str">
        <f t="shared" si="148"/>
        <v>2015</v>
      </c>
      <c r="N1582" s="22" t="str">
        <f t="shared" si="149"/>
        <v>Octubre de 2015</v>
      </c>
    </row>
    <row r="1583" spans="1:14" x14ac:dyDescent="0.3">
      <c r="A1583" s="1" t="s">
        <v>1022</v>
      </c>
      <c r="B1583" s="1" t="str">
        <f t="shared" si="144"/>
        <v>Octubre 13 de 2015</v>
      </c>
      <c r="C1583" s="1" t="s">
        <v>5265</v>
      </c>
      <c r="D1583" s="2">
        <v>151.1</v>
      </c>
      <c r="E1583" s="1" t="s">
        <v>5266</v>
      </c>
      <c r="F1583" s="3">
        <v>1.4638732205210898</v>
      </c>
      <c r="G1583" s="1" t="s">
        <v>430</v>
      </c>
      <c r="H1583" s="10">
        <f t="shared" si="145"/>
        <v>3.0219999999999998</v>
      </c>
      <c r="I1583" s="8">
        <f>VLOOKUP(B1583,'TRM2'!C:D,2,0)</f>
        <v>2855.74</v>
      </c>
      <c r="J1583" s="10">
        <f t="shared" si="146"/>
        <v>8630.0462799999987</v>
      </c>
      <c r="K1583" t="e">
        <f>VLOOKUP(A1583,'Cacao Nacional'!B:D,3,0)</f>
        <v>#N/A</v>
      </c>
      <c r="L1583" s="22" t="str">
        <f t="shared" si="147"/>
        <v>Octubre</v>
      </c>
      <c r="M1583" s="22" t="str">
        <f t="shared" si="148"/>
        <v>2015</v>
      </c>
      <c r="N1583" s="22" t="str">
        <f t="shared" si="149"/>
        <v>Octubre de 2015</v>
      </c>
    </row>
    <row r="1584" spans="1:14" x14ac:dyDescent="0.3">
      <c r="A1584" s="1" t="s">
        <v>1023</v>
      </c>
      <c r="B1584" s="1" t="str">
        <f t="shared" si="144"/>
        <v>Octubre 14 de 2015</v>
      </c>
      <c r="C1584" s="1" t="s">
        <v>5265</v>
      </c>
      <c r="D1584" s="2">
        <v>152.18</v>
      </c>
      <c r="E1584" s="1" t="s">
        <v>5266</v>
      </c>
      <c r="F1584" s="3">
        <v>0.71475843812045836</v>
      </c>
      <c r="G1584" s="1" t="s">
        <v>430</v>
      </c>
      <c r="H1584" s="10">
        <f t="shared" si="145"/>
        <v>3.0436000000000001</v>
      </c>
      <c r="I1584" s="8">
        <f>VLOOKUP(B1584,'TRM2'!C:D,2,0)</f>
        <v>2910.7</v>
      </c>
      <c r="J1584" s="10">
        <f t="shared" si="146"/>
        <v>8859.006519999999</v>
      </c>
      <c r="K1584" t="e">
        <f>VLOOKUP(A1584,'Cacao Nacional'!B:D,3,0)</f>
        <v>#N/A</v>
      </c>
      <c r="L1584" s="22" t="str">
        <f t="shared" si="147"/>
        <v>Octubre</v>
      </c>
      <c r="M1584" s="22" t="str">
        <f t="shared" si="148"/>
        <v>2015</v>
      </c>
      <c r="N1584" s="22" t="str">
        <f t="shared" si="149"/>
        <v>Octubre de 2015</v>
      </c>
    </row>
    <row r="1585" spans="1:14" x14ac:dyDescent="0.3">
      <c r="A1585" s="1" t="s">
        <v>1024</v>
      </c>
      <c r="B1585" s="1" t="str">
        <f t="shared" si="144"/>
        <v>Octubre 15 de 2015</v>
      </c>
      <c r="C1585" s="1" t="s">
        <v>5265</v>
      </c>
      <c r="D1585" s="2">
        <v>152.18</v>
      </c>
      <c r="E1585" s="1" t="s">
        <v>5266</v>
      </c>
      <c r="F1585" s="3">
        <v>0</v>
      </c>
      <c r="G1585" s="1" t="s">
        <v>430</v>
      </c>
      <c r="H1585" s="10">
        <f t="shared" si="145"/>
        <v>3.0436000000000001</v>
      </c>
      <c r="I1585" s="8">
        <f>VLOOKUP(B1585,'TRM2'!C:D,2,0)</f>
        <v>2928.69</v>
      </c>
      <c r="J1585" s="10">
        <f t="shared" si="146"/>
        <v>8913.7608840000012</v>
      </c>
      <c r="K1585" t="e">
        <f>VLOOKUP(A1585,'Cacao Nacional'!B:D,3,0)</f>
        <v>#N/A</v>
      </c>
      <c r="L1585" s="22" t="str">
        <f t="shared" si="147"/>
        <v>Octubre</v>
      </c>
      <c r="M1585" s="22" t="str">
        <f t="shared" si="148"/>
        <v>2015</v>
      </c>
      <c r="N1585" s="22" t="str">
        <f t="shared" si="149"/>
        <v>Octubre de 2015</v>
      </c>
    </row>
    <row r="1586" spans="1:14" x14ac:dyDescent="0.3">
      <c r="A1586" s="1" t="s">
        <v>1025</v>
      </c>
      <c r="B1586" s="1" t="str">
        <f t="shared" si="144"/>
        <v>Octubre 16 de 2015</v>
      </c>
      <c r="C1586" s="1" t="s">
        <v>5265</v>
      </c>
      <c r="D1586" s="2">
        <v>143.93</v>
      </c>
      <c r="E1586" s="1" t="s">
        <v>5266</v>
      </c>
      <c r="F1586" s="3">
        <v>-5.4212117229596526</v>
      </c>
      <c r="G1586" s="1" t="s">
        <v>430</v>
      </c>
      <c r="H1586" s="10">
        <f t="shared" si="145"/>
        <v>2.8786</v>
      </c>
      <c r="I1586" s="8">
        <f>VLOOKUP(B1586,'TRM2'!C:D,2,0)</f>
        <v>2908.87</v>
      </c>
      <c r="J1586" s="10">
        <f t="shared" si="146"/>
        <v>8373.4731819999997</v>
      </c>
      <c r="K1586" t="e">
        <f>VLOOKUP(A1586,'Cacao Nacional'!B:D,3,0)</f>
        <v>#N/A</v>
      </c>
      <c r="L1586" s="22" t="str">
        <f t="shared" si="147"/>
        <v>Octubre</v>
      </c>
      <c r="M1586" s="22" t="str">
        <f t="shared" si="148"/>
        <v>2015</v>
      </c>
      <c r="N1586" s="22" t="str">
        <f t="shared" si="149"/>
        <v>Octubre de 2015</v>
      </c>
    </row>
    <row r="1587" spans="1:14" x14ac:dyDescent="0.3">
      <c r="A1587" s="1" t="s">
        <v>116</v>
      </c>
      <c r="B1587" s="1" t="str">
        <f t="shared" si="144"/>
        <v>Octubre 19 de 2015</v>
      </c>
      <c r="C1587" s="1" t="s">
        <v>5265</v>
      </c>
      <c r="D1587" s="2">
        <v>141.61000000000001</v>
      </c>
      <c r="E1587" s="1" t="s">
        <v>5266</v>
      </c>
      <c r="F1587" s="3">
        <v>-1.6118946710206301</v>
      </c>
      <c r="G1587" s="1" t="s">
        <v>430</v>
      </c>
      <c r="H1587" s="10">
        <f t="shared" si="145"/>
        <v>2.8322000000000003</v>
      </c>
      <c r="I1587" s="8">
        <f>VLOOKUP(B1587,'TRM2'!C:D,2,0)</f>
        <v>2879.89</v>
      </c>
      <c r="J1587" s="10">
        <f t="shared" si="146"/>
        <v>8156.4244580000004</v>
      </c>
      <c r="K1587">
        <f>VLOOKUP(A1587,'Cacao Nacional'!B:D,3,0)</f>
        <v>7625</v>
      </c>
      <c r="L1587" s="22" t="str">
        <f t="shared" si="147"/>
        <v>Octubre</v>
      </c>
      <c r="M1587" s="22" t="str">
        <f t="shared" si="148"/>
        <v>2015</v>
      </c>
      <c r="N1587" s="22" t="str">
        <f t="shared" si="149"/>
        <v>Octubre de 2015</v>
      </c>
    </row>
    <row r="1588" spans="1:14" x14ac:dyDescent="0.3">
      <c r="A1588" s="1" t="s">
        <v>1026</v>
      </c>
      <c r="B1588" s="1" t="str">
        <f t="shared" si="144"/>
        <v>Octubre 20 de 2015</v>
      </c>
      <c r="C1588" s="1" t="s">
        <v>5265</v>
      </c>
      <c r="D1588" s="2">
        <v>141.94999999999999</v>
      </c>
      <c r="E1588" s="1" t="s">
        <v>5266</v>
      </c>
      <c r="F1588" s="3">
        <v>0.24009603841534849</v>
      </c>
      <c r="G1588" s="1" t="s">
        <v>430</v>
      </c>
      <c r="H1588" s="10">
        <f t="shared" si="145"/>
        <v>2.839</v>
      </c>
      <c r="I1588" s="8">
        <f>VLOOKUP(B1588,'TRM2'!C:D,2,0)</f>
        <v>2912.99</v>
      </c>
      <c r="J1588" s="10">
        <f t="shared" si="146"/>
        <v>8269.9786100000001</v>
      </c>
      <c r="K1588" t="e">
        <f>VLOOKUP(A1588,'Cacao Nacional'!B:D,3,0)</f>
        <v>#N/A</v>
      </c>
      <c r="L1588" s="22" t="str">
        <f t="shared" si="147"/>
        <v>Octubre</v>
      </c>
      <c r="M1588" s="22" t="str">
        <f t="shared" si="148"/>
        <v>2015</v>
      </c>
      <c r="N1588" s="22" t="str">
        <f t="shared" si="149"/>
        <v>Octubre de 2015</v>
      </c>
    </row>
    <row r="1589" spans="1:14" x14ac:dyDescent="0.3">
      <c r="A1589" s="1" t="s">
        <v>1027</v>
      </c>
      <c r="B1589" s="1" t="str">
        <f t="shared" si="144"/>
        <v>Octubre 21 de 2015</v>
      </c>
      <c r="C1589" s="1" t="s">
        <v>5265</v>
      </c>
      <c r="D1589" s="2">
        <v>139.16999999999999</v>
      </c>
      <c r="E1589" s="1" t="s">
        <v>5266</v>
      </c>
      <c r="F1589" s="3">
        <v>-1.9584360690383946</v>
      </c>
      <c r="G1589" s="1" t="s">
        <v>430</v>
      </c>
      <c r="H1589" s="10">
        <f t="shared" si="145"/>
        <v>2.7833999999999999</v>
      </c>
      <c r="I1589" s="8">
        <f>VLOOKUP(B1589,'TRM2'!C:D,2,0)</f>
        <v>2929.19</v>
      </c>
      <c r="J1589" s="10">
        <f t="shared" si="146"/>
        <v>8153.107446</v>
      </c>
      <c r="K1589" t="e">
        <f>VLOOKUP(A1589,'Cacao Nacional'!B:D,3,0)</f>
        <v>#N/A</v>
      </c>
      <c r="L1589" s="22" t="str">
        <f t="shared" si="147"/>
        <v>Octubre</v>
      </c>
      <c r="M1589" s="22" t="str">
        <f t="shared" si="148"/>
        <v>2015</v>
      </c>
      <c r="N1589" s="22" t="str">
        <f t="shared" si="149"/>
        <v>Octubre de 2015</v>
      </c>
    </row>
    <row r="1590" spans="1:14" x14ac:dyDescent="0.3">
      <c r="A1590" s="1" t="s">
        <v>1028</v>
      </c>
      <c r="B1590" s="1" t="str">
        <f t="shared" si="144"/>
        <v>Octubre 22 de 2015</v>
      </c>
      <c r="C1590" s="1" t="s">
        <v>5265</v>
      </c>
      <c r="D1590" s="2">
        <v>137.91</v>
      </c>
      <c r="E1590" s="1" t="s">
        <v>5266</v>
      </c>
      <c r="F1590" s="3">
        <v>-0.90536753610691323</v>
      </c>
      <c r="G1590" s="1" t="s">
        <v>430</v>
      </c>
      <c r="H1590" s="10">
        <f t="shared" si="145"/>
        <v>2.7582</v>
      </c>
      <c r="I1590" s="8">
        <f>VLOOKUP(B1590,'TRM2'!C:D,2,0)</f>
        <v>2966.68</v>
      </c>
      <c r="J1590" s="10">
        <f t="shared" si="146"/>
        <v>8182.6967759999998</v>
      </c>
      <c r="K1590" t="e">
        <f>VLOOKUP(A1590,'Cacao Nacional'!B:D,3,0)</f>
        <v>#N/A</v>
      </c>
      <c r="L1590" s="22" t="str">
        <f t="shared" si="147"/>
        <v>Octubre</v>
      </c>
      <c r="M1590" s="22" t="str">
        <f t="shared" si="148"/>
        <v>2015</v>
      </c>
      <c r="N1590" s="22" t="str">
        <f t="shared" si="149"/>
        <v>Octubre de 2015</v>
      </c>
    </row>
    <row r="1591" spans="1:14" x14ac:dyDescent="0.3">
      <c r="A1591" s="1" t="s">
        <v>1029</v>
      </c>
      <c r="B1591" s="1" t="str">
        <f t="shared" si="144"/>
        <v>Octubre 23 de 2015</v>
      </c>
      <c r="C1591" s="1" t="s">
        <v>5265</v>
      </c>
      <c r="D1591" s="2">
        <v>137.56</v>
      </c>
      <c r="E1591" s="1" t="s">
        <v>5266</v>
      </c>
      <c r="F1591" s="3">
        <v>-0.25378870277716942</v>
      </c>
      <c r="G1591" s="1" t="s">
        <v>430</v>
      </c>
      <c r="H1591" s="10">
        <f t="shared" si="145"/>
        <v>2.7511999999999999</v>
      </c>
      <c r="I1591" s="8">
        <f>VLOOKUP(B1591,'TRM2'!C:D,2,0)</f>
        <v>2925.36</v>
      </c>
      <c r="J1591" s="10">
        <f t="shared" si="146"/>
        <v>8048.2504319999998</v>
      </c>
      <c r="K1591" t="e">
        <f>VLOOKUP(A1591,'Cacao Nacional'!B:D,3,0)</f>
        <v>#N/A</v>
      </c>
      <c r="L1591" s="22" t="str">
        <f t="shared" si="147"/>
        <v>Octubre</v>
      </c>
      <c r="M1591" s="22" t="str">
        <f t="shared" si="148"/>
        <v>2015</v>
      </c>
      <c r="N1591" s="22" t="str">
        <f t="shared" si="149"/>
        <v>Octubre de 2015</v>
      </c>
    </row>
    <row r="1592" spans="1:14" x14ac:dyDescent="0.3">
      <c r="A1592" s="1" t="s">
        <v>117</v>
      </c>
      <c r="B1592" s="1" t="str">
        <f t="shared" si="144"/>
        <v>Octubre 26 de 2015</v>
      </c>
      <c r="C1592" s="1" t="s">
        <v>5265</v>
      </c>
      <c r="D1592" s="2">
        <v>137.34</v>
      </c>
      <c r="E1592" s="1" t="s">
        <v>5266</v>
      </c>
      <c r="F1592" s="3">
        <v>-0.15993021227100818</v>
      </c>
      <c r="G1592" s="1" t="s">
        <v>430</v>
      </c>
      <c r="H1592" s="10">
        <f t="shared" si="145"/>
        <v>2.7467999999999999</v>
      </c>
      <c r="I1592" s="8">
        <f>VLOOKUP(B1592,'TRM2'!C:D,2,0)</f>
        <v>2912.08</v>
      </c>
      <c r="J1592" s="10">
        <f t="shared" si="146"/>
        <v>7998.9013439999999</v>
      </c>
      <c r="K1592">
        <f>VLOOKUP(A1592,'Cacao Nacional'!B:D,3,0)</f>
        <v>7762.5</v>
      </c>
      <c r="L1592" s="22" t="str">
        <f t="shared" si="147"/>
        <v>Octubre</v>
      </c>
      <c r="M1592" s="22" t="str">
        <f t="shared" si="148"/>
        <v>2015</v>
      </c>
      <c r="N1592" s="22" t="str">
        <f t="shared" si="149"/>
        <v>Octubre de 2015</v>
      </c>
    </row>
    <row r="1593" spans="1:14" x14ac:dyDescent="0.3">
      <c r="A1593" s="1" t="s">
        <v>1030</v>
      </c>
      <c r="B1593" s="1" t="str">
        <f t="shared" si="144"/>
        <v>Octubre 27 de 2015</v>
      </c>
      <c r="C1593" s="1" t="s">
        <v>5265</v>
      </c>
      <c r="D1593" s="2">
        <v>137.21</v>
      </c>
      <c r="E1593" s="1" t="s">
        <v>5266</v>
      </c>
      <c r="F1593" s="3">
        <v>-9.4655599242751895E-2</v>
      </c>
      <c r="G1593" s="1" t="s">
        <v>430</v>
      </c>
      <c r="H1593" s="10">
        <f t="shared" si="145"/>
        <v>2.7442000000000002</v>
      </c>
      <c r="I1593" s="8">
        <f>VLOOKUP(B1593,'TRM2'!C:D,2,0)</f>
        <v>2918.21</v>
      </c>
      <c r="J1593" s="10">
        <f t="shared" si="146"/>
        <v>8008.151882000001</v>
      </c>
      <c r="K1593" t="e">
        <f>VLOOKUP(A1593,'Cacao Nacional'!B:D,3,0)</f>
        <v>#N/A</v>
      </c>
      <c r="L1593" s="22" t="str">
        <f t="shared" si="147"/>
        <v>Octubre</v>
      </c>
      <c r="M1593" s="22" t="str">
        <f t="shared" si="148"/>
        <v>2015</v>
      </c>
      <c r="N1593" s="22" t="str">
        <f t="shared" si="149"/>
        <v>Octubre de 2015</v>
      </c>
    </row>
    <row r="1594" spans="1:14" x14ac:dyDescent="0.3">
      <c r="A1594" s="1" t="s">
        <v>1031</v>
      </c>
      <c r="B1594" s="1" t="str">
        <f t="shared" si="144"/>
        <v>Octubre 28 de 2015</v>
      </c>
      <c r="C1594" s="1" t="s">
        <v>5265</v>
      </c>
      <c r="D1594" s="2">
        <v>139.01</v>
      </c>
      <c r="E1594" s="1" t="s">
        <v>5266</v>
      </c>
      <c r="F1594" s="3">
        <v>1.3118577363165824</v>
      </c>
      <c r="G1594" s="1" t="s">
        <v>430</v>
      </c>
      <c r="H1594" s="10">
        <f t="shared" si="145"/>
        <v>2.7801999999999998</v>
      </c>
      <c r="I1594" s="8">
        <f>VLOOKUP(B1594,'TRM2'!C:D,2,0)</f>
        <v>2950.87</v>
      </c>
      <c r="J1594" s="10">
        <f t="shared" si="146"/>
        <v>8204.0087739999999</v>
      </c>
      <c r="K1594" t="e">
        <f>VLOOKUP(A1594,'Cacao Nacional'!B:D,3,0)</f>
        <v>#N/A</v>
      </c>
      <c r="L1594" s="22" t="str">
        <f t="shared" si="147"/>
        <v>Octubre</v>
      </c>
      <c r="M1594" s="22" t="str">
        <f t="shared" si="148"/>
        <v>2015</v>
      </c>
      <c r="N1594" s="22" t="str">
        <f t="shared" si="149"/>
        <v>Octubre de 2015</v>
      </c>
    </row>
    <row r="1595" spans="1:14" x14ac:dyDescent="0.3">
      <c r="A1595" s="1" t="s">
        <v>1032</v>
      </c>
      <c r="B1595" s="1" t="str">
        <f t="shared" si="144"/>
        <v>Octubre 29 de 2015</v>
      </c>
      <c r="C1595" s="1" t="s">
        <v>5265</v>
      </c>
      <c r="D1595" s="2">
        <v>140.49</v>
      </c>
      <c r="E1595" s="1" t="s">
        <v>5266</v>
      </c>
      <c r="F1595" s="3">
        <v>1.0646716063592678</v>
      </c>
      <c r="G1595" s="1" t="s">
        <v>430</v>
      </c>
      <c r="H1595" s="10">
        <f t="shared" si="145"/>
        <v>2.8098000000000001</v>
      </c>
      <c r="I1595" s="8">
        <f>VLOOKUP(B1595,'TRM2'!C:D,2,0)</f>
        <v>2926.75</v>
      </c>
      <c r="J1595" s="10">
        <f t="shared" si="146"/>
        <v>8223.5821500000002</v>
      </c>
      <c r="K1595" t="e">
        <f>VLOOKUP(A1595,'Cacao Nacional'!B:D,3,0)</f>
        <v>#N/A</v>
      </c>
      <c r="L1595" s="22" t="str">
        <f t="shared" si="147"/>
        <v>Octubre</v>
      </c>
      <c r="M1595" s="22" t="str">
        <f t="shared" si="148"/>
        <v>2015</v>
      </c>
      <c r="N1595" s="22" t="str">
        <f t="shared" si="149"/>
        <v>Octubre de 2015</v>
      </c>
    </row>
    <row r="1596" spans="1:14" x14ac:dyDescent="0.3">
      <c r="A1596" s="1" t="s">
        <v>1033</v>
      </c>
      <c r="B1596" s="1" t="str">
        <f t="shared" si="144"/>
        <v>Octubre 30 de 2015</v>
      </c>
      <c r="C1596" s="1" t="s">
        <v>5265</v>
      </c>
      <c r="D1596" s="2">
        <v>141.21</v>
      </c>
      <c r="E1596" s="1" t="s">
        <v>5266</v>
      </c>
      <c r="F1596" s="3">
        <v>0.51249199231261933</v>
      </c>
      <c r="G1596" s="1" t="s">
        <v>430</v>
      </c>
      <c r="H1596" s="10">
        <f t="shared" si="145"/>
        <v>2.8242000000000003</v>
      </c>
      <c r="I1596" s="8">
        <f>VLOOKUP(B1596,'TRM2'!C:D,2,0)</f>
        <v>2921.32</v>
      </c>
      <c r="J1596" s="10">
        <f t="shared" si="146"/>
        <v>8250.3919440000009</v>
      </c>
      <c r="K1596" t="e">
        <f>VLOOKUP(A1596,'Cacao Nacional'!B:D,3,0)</f>
        <v>#N/A</v>
      </c>
      <c r="L1596" s="22" t="str">
        <f t="shared" si="147"/>
        <v>Octubre</v>
      </c>
      <c r="M1596" s="22" t="str">
        <f t="shared" si="148"/>
        <v>2015</v>
      </c>
      <c r="N1596" s="22" t="str">
        <f t="shared" si="149"/>
        <v>Octubre de 2015</v>
      </c>
    </row>
    <row r="1597" spans="1:14" x14ac:dyDescent="0.3">
      <c r="A1597" s="1" t="s">
        <v>1034</v>
      </c>
      <c r="B1597" s="1" t="str">
        <f t="shared" si="144"/>
        <v>Noviembre 3 de 2015</v>
      </c>
      <c r="C1597" s="1" t="s">
        <v>5265</v>
      </c>
      <c r="D1597" s="2">
        <v>140.16999999999999</v>
      </c>
      <c r="E1597" s="1" t="s">
        <v>5266</v>
      </c>
      <c r="F1597" s="3">
        <v>-0.73649174987608557</v>
      </c>
      <c r="G1597" s="1" t="s">
        <v>430</v>
      </c>
      <c r="H1597" s="10">
        <f t="shared" si="145"/>
        <v>2.8033999999999999</v>
      </c>
      <c r="I1597" s="8">
        <f>VLOOKUP(B1597,'TRM2'!C:D,2,0)</f>
        <v>2897.83</v>
      </c>
      <c r="J1597" s="10">
        <f t="shared" si="146"/>
        <v>8123.7766219999994</v>
      </c>
      <c r="K1597" t="e">
        <f>VLOOKUP(A1597,'Cacao Nacional'!B:D,3,0)</f>
        <v>#N/A</v>
      </c>
      <c r="L1597" s="22" t="str">
        <f t="shared" si="147"/>
        <v>Noviembre</v>
      </c>
      <c r="M1597" s="22" t="str">
        <f t="shared" si="148"/>
        <v>2015</v>
      </c>
      <c r="N1597" s="22" t="str">
        <f t="shared" si="149"/>
        <v>Noviembre de 2015</v>
      </c>
    </row>
    <row r="1598" spans="1:14" x14ac:dyDescent="0.3">
      <c r="A1598" s="1" t="s">
        <v>1035</v>
      </c>
      <c r="B1598" s="1" t="str">
        <f t="shared" si="144"/>
        <v>Noviembre 4 de 2015</v>
      </c>
      <c r="C1598" s="1" t="s">
        <v>5265</v>
      </c>
      <c r="D1598" s="2">
        <v>140.87</v>
      </c>
      <c r="E1598" s="1" t="s">
        <v>5266</v>
      </c>
      <c r="F1598" s="3">
        <v>0.49939359349362711</v>
      </c>
      <c r="G1598" s="1" t="s">
        <v>430</v>
      </c>
      <c r="H1598" s="10">
        <f t="shared" si="145"/>
        <v>2.8174000000000001</v>
      </c>
      <c r="I1598" s="8">
        <f>VLOOKUP(B1598,'TRM2'!C:D,2,0)</f>
        <v>2825.25</v>
      </c>
      <c r="J1598" s="10">
        <f t="shared" si="146"/>
        <v>7959.8593500000006</v>
      </c>
      <c r="K1598" t="e">
        <f>VLOOKUP(A1598,'Cacao Nacional'!B:D,3,0)</f>
        <v>#N/A</v>
      </c>
      <c r="L1598" s="22" t="str">
        <f t="shared" si="147"/>
        <v>Noviembre</v>
      </c>
      <c r="M1598" s="22" t="str">
        <f t="shared" si="148"/>
        <v>2015</v>
      </c>
      <c r="N1598" s="22" t="str">
        <f t="shared" si="149"/>
        <v>Noviembre de 2015</v>
      </c>
    </row>
    <row r="1599" spans="1:14" x14ac:dyDescent="0.3">
      <c r="A1599" s="1" t="s">
        <v>1036</v>
      </c>
      <c r="B1599" s="1" t="str">
        <f t="shared" si="144"/>
        <v>Noviembre 5 de 2015</v>
      </c>
      <c r="C1599" s="1" t="s">
        <v>5265</v>
      </c>
      <c r="D1599" s="2">
        <v>141.18</v>
      </c>
      <c r="E1599" s="1" t="s">
        <v>5266</v>
      </c>
      <c r="F1599" s="3">
        <v>0.2200610491942942</v>
      </c>
      <c r="G1599" s="1" t="s">
        <v>430</v>
      </c>
      <c r="H1599" s="10">
        <f t="shared" si="145"/>
        <v>2.8236000000000003</v>
      </c>
      <c r="I1599" s="8">
        <f>VLOOKUP(B1599,'TRM2'!C:D,2,0)</f>
        <v>2819.63</v>
      </c>
      <c r="J1599" s="10">
        <f t="shared" si="146"/>
        <v>7961.5072680000012</v>
      </c>
      <c r="K1599" t="e">
        <f>VLOOKUP(A1599,'Cacao Nacional'!B:D,3,0)</f>
        <v>#N/A</v>
      </c>
      <c r="L1599" s="22" t="str">
        <f t="shared" si="147"/>
        <v>Noviembre</v>
      </c>
      <c r="M1599" s="22" t="str">
        <f t="shared" si="148"/>
        <v>2015</v>
      </c>
      <c r="N1599" s="22" t="str">
        <f t="shared" si="149"/>
        <v>Noviembre de 2015</v>
      </c>
    </row>
    <row r="1600" spans="1:14" x14ac:dyDescent="0.3">
      <c r="A1600" s="1" t="s">
        <v>1037</v>
      </c>
      <c r="B1600" s="1" t="str">
        <f t="shared" si="144"/>
        <v>Noviembre 6 de 2015</v>
      </c>
      <c r="C1600" s="1" t="s">
        <v>5265</v>
      </c>
      <c r="D1600" s="2">
        <v>138.37</v>
      </c>
      <c r="E1600" s="1" t="s">
        <v>5266</v>
      </c>
      <c r="F1600" s="3">
        <v>-1.9903669074939807</v>
      </c>
      <c r="G1600" s="1" t="s">
        <v>430</v>
      </c>
      <c r="H1600" s="10">
        <f t="shared" si="145"/>
        <v>2.7674000000000003</v>
      </c>
      <c r="I1600" s="8">
        <f>VLOOKUP(B1600,'TRM2'!C:D,2,0)</f>
        <v>2853.32</v>
      </c>
      <c r="J1600" s="10">
        <f t="shared" si="146"/>
        <v>7896.2777680000017</v>
      </c>
      <c r="K1600" t="e">
        <f>VLOOKUP(A1600,'Cacao Nacional'!B:D,3,0)</f>
        <v>#N/A</v>
      </c>
      <c r="L1600" s="22" t="str">
        <f t="shared" si="147"/>
        <v>Noviembre</v>
      </c>
      <c r="M1600" s="22" t="str">
        <f t="shared" si="148"/>
        <v>2015</v>
      </c>
      <c r="N1600" s="22" t="str">
        <f t="shared" si="149"/>
        <v>Noviembre de 2015</v>
      </c>
    </row>
    <row r="1601" spans="1:14" x14ac:dyDescent="0.3">
      <c r="A1601" s="1" t="s">
        <v>119</v>
      </c>
      <c r="B1601" s="1" t="str">
        <f t="shared" si="144"/>
        <v>Noviembre 9 de 2015</v>
      </c>
      <c r="C1601" s="1" t="s">
        <v>5265</v>
      </c>
      <c r="D1601" s="2">
        <v>137.93</v>
      </c>
      <c r="E1601" s="1" t="s">
        <v>5266</v>
      </c>
      <c r="F1601" s="3">
        <v>-0.31798800317987835</v>
      </c>
      <c r="G1601" s="1" t="s">
        <v>430</v>
      </c>
      <c r="H1601" s="10">
        <f t="shared" si="145"/>
        <v>2.7585999999999999</v>
      </c>
      <c r="I1601" s="8">
        <f>VLOOKUP(B1601,'TRM2'!C:D,2,0)</f>
        <v>2896.19</v>
      </c>
      <c r="J1601" s="10">
        <f t="shared" si="146"/>
        <v>7989.4297340000003</v>
      </c>
      <c r="K1601">
        <f>VLOOKUP(A1601,'Cacao Nacional'!B:D,3,0)</f>
        <v>7807.5</v>
      </c>
      <c r="L1601" s="22" t="str">
        <f t="shared" si="147"/>
        <v>Noviembre</v>
      </c>
      <c r="M1601" s="22" t="str">
        <f t="shared" si="148"/>
        <v>2015</v>
      </c>
      <c r="N1601" s="22" t="str">
        <f t="shared" si="149"/>
        <v>Noviembre de 2015</v>
      </c>
    </row>
    <row r="1602" spans="1:14" x14ac:dyDescent="0.3">
      <c r="A1602" s="1" t="s">
        <v>1038</v>
      </c>
      <c r="B1602" s="1" t="str">
        <f t="shared" si="144"/>
        <v>Noviembre 10 de 2015</v>
      </c>
      <c r="C1602" s="1" t="s">
        <v>5265</v>
      </c>
      <c r="D1602" s="2">
        <v>137</v>
      </c>
      <c r="E1602" s="1" t="s">
        <v>5266</v>
      </c>
      <c r="F1602" s="3">
        <v>-0.67425505691293175</v>
      </c>
      <c r="G1602" s="1" t="s">
        <v>430</v>
      </c>
      <c r="H1602" s="10">
        <f t="shared" si="145"/>
        <v>2.74</v>
      </c>
      <c r="I1602" s="8">
        <f>VLOOKUP(B1602,'TRM2'!C:D,2,0)</f>
        <v>2921.15</v>
      </c>
      <c r="J1602" s="10">
        <f t="shared" si="146"/>
        <v>8003.9510000000009</v>
      </c>
      <c r="K1602" t="e">
        <f>VLOOKUP(A1602,'Cacao Nacional'!B:D,3,0)</f>
        <v>#N/A</v>
      </c>
      <c r="L1602" s="22" t="str">
        <f t="shared" si="147"/>
        <v>Noviembre</v>
      </c>
      <c r="M1602" s="22" t="str">
        <f t="shared" si="148"/>
        <v>2015</v>
      </c>
      <c r="N1602" s="22" t="str">
        <f t="shared" si="149"/>
        <v>Noviembre de 2015</v>
      </c>
    </row>
    <row r="1603" spans="1:14" x14ac:dyDescent="0.3">
      <c r="A1603" s="1" t="s">
        <v>1039</v>
      </c>
      <c r="B1603" s="1" t="str">
        <f t="shared" ref="B1603:B1666" si="150">MID(A1603,FIND(",",A1603,1)+2,LEN(A1603)-FIND(",",A1603,1))</f>
        <v>Noviembre 11 de 2015</v>
      </c>
      <c r="C1603" s="1" t="s">
        <v>5265</v>
      </c>
      <c r="D1603" s="2">
        <v>137.49</v>
      </c>
      <c r="E1603" s="1" t="s">
        <v>5266</v>
      </c>
      <c r="F1603" s="3">
        <v>0.357664233576649</v>
      </c>
      <c r="G1603" s="1" t="s">
        <v>430</v>
      </c>
      <c r="H1603" s="10">
        <f t="shared" ref="H1603:H1666" si="151">D1603*2/100</f>
        <v>2.7498</v>
      </c>
      <c r="I1603" s="8">
        <f>VLOOKUP(B1603,'TRM2'!C:D,2,0)</f>
        <v>2935.86</v>
      </c>
      <c r="J1603" s="10">
        <f t="shared" ref="J1603:J1666" si="152">H1603*I1603</f>
        <v>8073.0278280000002</v>
      </c>
      <c r="K1603" t="e">
        <f>VLOOKUP(A1603,'Cacao Nacional'!B:D,3,0)</f>
        <v>#N/A</v>
      </c>
      <c r="L1603" s="22" t="str">
        <f t="shared" ref="L1603:L1666" si="153">MID(A1603,FIND(" ",A1603,1)+1,FIND(" ",A1603,FIND(" ",A1603,1)+1)-FIND(" ",A1603,1)-1)</f>
        <v>Noviembre</v>
      </c>
      <c r="M1603" s="22" t="str">
        <f t="shared" ref="M1603:M1666" si="154">RIGHT(A1603,4)</f>
        <v>2015</v>
      </c>
      <c r="N1603" s="22" t="str">
        <f t="shared" ref="N1603:N1666" si="155">_xlfn.CONCAT(L1603," de ",M1603)</f>
        <v>Noviembre de 2015</v>
      </c>
    </row>
    <row r="1604" spans="1:14" x14ac:dyDescent="0.3">
      <c r="A1604" s="1" t="s">
        <v>1040</v>
      </c>
      <c r="B1604" s="1" t="str">
        <f t="shared" si="150"/>
        <v>Noviembre 12 de 2015</v>
      </c>
      <c r="C1604" s="1" t="s">
        <v>5265</v>
      </c>
      <c r="D1604" s="2">
        <v>134.83000000000001</v>
      </c>
      <c r="E1604" s="1" t="s">
        <v>5266</v>
      </c>
      <c r="F1604" s="3">
        <v>-1.9346861589933786</v>
      </c>
      <c r="G1604" s="1" t="s">
        <v>430</v>
      </c>
      <c r="H1604" s="10">
        <f t="shared" si="151"/>
        <v>2.6966000000000001</v>
      </c>
      <c r="I1604" s="8">
        <f>VLOOKUP(B1604,'TRM2'!C:D,2,0)</f>
        <v>2935.86</v>
      </c>
      <c r="J1604" s="10">
        <f t="shared" si="152"/>
        <v>7916.8400760000004</v>
      </c>
      <c r="K1604" t="e">
        <f>VLOOKUP(A1604,'Cacao Nacional'!B:D,3,0)</f>
        <v>#N/A</v>
      </c>
      <c r="L1604" s="22" t="str">
        <f t="shared" si="153"/>
        <v>Noviembre</v>
      </c>
      <c r="M1604" s="22" t="str">
        <f t="shared" si="154"/>
        <v>2015</v>
      </c>
      <c r="N1604" s="22" t="str">
        <f t="shared" si="155"/>
        <v>Noviembre de 2015</v>
      </c>
    </row>
    <row r="1605" spans="1:14" x14ac:dyDescent="0.3">
      <c r="A1605" s="1" t="s">
        <v>1041</v>
      </c>
      <c r="B1605" s="1" t="str">
        <f t="shared" si="150"/>
        <v>Noviembre 13 de 2015</v>
      </c>
      <c r="C1605" s="1" t="s">
        <v>5265</v>
      </c>
      <c r="D1605" s="2">
        <v>132.04</v>
      </c>
      <c r="E1605" s="1" t="s">
        <v>5266</v>
      </c>
      <c r="F1605" s="3">
        <v>-2.0692724171178671</v>
      </c>
      <c r="G1605" s="1" t="s">
        <v>430</v>
      </c>
      <c r="H1605" s="10">
        <f t="shared" si="151"/>
        <v>2.6408</v>
      </c>
      <c r="I1605" s="8">
        <f>VLOOKUP(B1605,'TRM2'!C:D,2,0)</f>
        <v>3009.36</v>
      </c>
      <c r="J1605" s="10">
        <f t="shared" si="152"/>
        <v>7947.1178880000007</v>
      </c>
      <c r="K1605" t="e">
        <f>VLOOKUP(A1605,'Cacao Nacional'!B:D,3,0)</f>
        <v>#N/A</v>
      </c>
      <c r="L1605" s="22" t="str">
        <f t="shared" si="153"/>
        <v>Noviembre</v>
      </c>
      <c r="M1605" s="22" t="str">
        <f t="shared" si="154"/>
        <v>2015</v>
      </c>
      <c r="N1605" s="22" t="str">
        <f t="shared" si="155"/>
        <v>Noviembre de 2015</v>
      </c>
    </row>
    <row r="1606" spans="1:14" x14ac:dyDescent="0.3">
      <c r="A1606" s="1" t="s">
        <v>1042</v>
      </c>
      <c r="B1606" s="1" t="str">
        <f t="shared" si="150"/>
        <v>Noviembre 17 de 2015</v>
      </c>
      <c r="C1606" s="1" t="s">
        <v>5265</v>
      </c>
      <c r="D1606" s="2">
        <v>135.57</v>
      </c>
      <c r="E1606" s="1" t="s">
        <v>5266</v>
      </c>
      <c r="F1606" s="3">
        <v>2.6734322932444723</v>
      </c>
      <c r="G1606" s="1" t="s">
        <v>430</v>
      </c>
      <c r="H1606" s="10">
        <f t="shared" si="151"/>
        <v>2.7113999999999998</v>
      </c>
      <c r="I1606" s="8">
        <f>VLOOKUP(B1606,'TRM2'!C:D,2,0)</f>
        <v>3073.23</v>
      </c>
      <c r="J1606" s="10">
        <f t="shared" si="152"/>
        <v>8332.7558219999992</v>
      </c>
      <c r="K1606" t="e">
        <f>VLOOKUP(A1606,'Cacao Nacional'!B:D,3,0)</f>
        <v>#N/A</v>
      </c>
      <c r="L1606" s="22" t="str">
        <f t="shared" si="153"/>
        <v>Noviembre</v>
      </c>
      <c r="M1606" s="22" t="str">
        <f t="shared" si="154"/>
        <v>2015</v>
      </c>
      <c r="N1606" s="22" t="str">
        <f t="shared" si="155"/>
        <v>Noviembre de 2015</v>
      </c>
    </row>
    <row r="1607" spans="1:14" x14ac:dyDescent="0.3">
      <c r="A1607" s="1" t="s">
        <v>1043</v>
      </c>
      <c r="B1607" s="1" t="str">
        <f t="shared" si="150"/>
        <v>Noviembre 18 de 2015</v>
      </c>
      <c r="C1607" s="1" t="s">
        <v>5265</v>
      </c>
      <c r="D1607" s="2">
        <v>142.47</v>
      </c>
      <c r="E1607" s="1" t="s">
        <v>5266</v>
      </c>
      <c r="F1607" s="3">
        <v>5.0896215976986108</v>
      </c>
      <c r="G1607" s="1" t="s">
        <v>430</v>
      </c>
      <c r="H1607" s="10">
        <f t="shared" si="151"/>
        <v>2.8494000000000002</v>
      </c>
      <c r="I1607" s="8">
        <f>VLOOKUP(B1607,'TRM2'!C:D,2,0)</f>
        <v>3069.24</v>
      </c>
      <c r="J1607" s="10">
        <f t="shared" si="152"/>
        <v>8745.4924559999999</v>
      </c>
      <c r="K1607" t="e">
        <f>VLOOKUP(A1607,'Cacao Nacional'!B:D,3,0)</f>
        <v>#N/A</v>
      </c>
      <c r="L1607" s="22" t="str">
        <f t="shared" si="153"/>
        <v>Noviembre</v>
      </c>
      <c r="M1607" s="22" t="str">
        <f t="shared" si="154"/>
        <v>2015</v>
      </c>
      <c r="N1607" s="22" t="str">
        <f t="shared" si="155"/>
        <v>Noviembre de 2015</v>
      </c>
    </row>
    <row r="1608" spans="1:14" x14ac:dyDescent="0.3">
      <c r="A1608" s="1" t="s">
        <v>1044</v>
      </c>
      <c r="B1608" s="1" t="str">
        <f t="shared" si="150"/>
        <v>Noviembre 19 de 2015</v>
      </c>
      <c r="C1608" s="1" t="s">
        <v>5265</v>
      </c>
      <c r="D1608" s="2">
        <v>139.30000000000001</v>
      </c>
      <c r="E1608" s="1" t="s">
        <v>5266</v>
      </c>
      <c r="F1608" s="3">
        <v>-2.2250298308415717</v>
      </c>
      <c r="G1608" s="1" t="s">
        <v>430</v>
      </c>
      <c r="H1608" s="10">
        <f t="shared" si="151"/>
        <v>2.786</v>
      </c>
      <c r="I1608" s="8">
        <f>VLOOKUP(B1608,'TRM2'!C:D,2,0)</f>
        <v>3108.7</v>
      </c>
      <c r="J1608" s="10">
        <f t="shared" si="152"/>
        <v>8660.8382000000001</v>
      </c>
      <c r="K1608" t="e">
        <f>VLOOKUP(A1608,'Cacao Nacional'!B:D,3,0)</f>
        <v>#N/A</v>
      </c>
      <c r="L1608" s="22" t="str">
        <f t="shared" si="153"/>
        <v>Noviembre</v>
      </c>
      <c r="M1608" s="22" t="str">
        <f t="shared" si="154"/>
        <v>2015</v>
      </c>
      <c r="N1608" s="22" t="str">
        <f t="shared" si="155"/>
        <v>Noviembre de 2015</v>
      </c>
    </row>
    <row r="1609" spans="1:14" x14ac:dyDescent="0.3">
      <c r="A1609" s="1" t="s">
        <v>1045</v>
      </c>
      <c r="B1609" s="1" t="str">
        <f t="shared" si="150"/>
        <v>Noviembre 20 de 2015</v>
      </c>
      <c r="C1609" s="1" t="s">
        <v>5265</v>
      </c>
      <c r="D1609" s="2">
        <v>142.19999999999999</v>
      </c>
      <c r="E1609" s="1" t="s">
        <v>5266</v>
      </c>
      <c r="F1609" s="3">
        <v>2.0818377602297033</v>
      </c>
      <c r="G1609" s="1" t="s">
        <v>430</v>
      </c>
      <c r="H1609" s="10">
        <f t="shared" si="151"/>
        <v>2.8439999999999999</v>
      </c>
      <c r="I1609" s="8">
        <f>VLOOKUP(B1609,'TRM2'!C:D,2,0)</f>
        <v>3082.04</v>
      </c>
      <c r="J1609" s="10">
        <f t="shared" si="152"/>
        <v>8765.3217599999989</v>
      </c>
      <c r="K1609" t="e">
        <f>VLOOKUP(A1609,'Cacao Nacional'!B:D,3,0)</f>
        <v>#N/A</v>
      </c>
      <c r="L1609" s="22" t="str">
        <f t="shared" si="153"/>
        <v>Noviembre</v>
      </c>
      <c r="M1609" s="22" t="str">
        <f t="shared" si="154"/>
        <v>2015</v>
      </c>
      <c r="N1609" s="22" t="str">
        <f t="shared" si="155"/>
        <v>Noviembre de 2015</v>
      </c>
    </row>
    <row r="1610" spans="1:14" x14ac:dyDescent="0.3">
      <c r="A1610" s="1" t="s">
        <v>121</v>
      </c>
      <c r="B1610" s="1" t="str">
        <f t="shared" si="150"/>
        <v>Noviembre 23 de 2015</v>
      </c>
      <c r="C1610" s="1" t="s">
        <v>5265</v>
      </c>
      <c r="D1610" s="2">
        <v>139.74</v>
      </c>
      <c r="E1610" s="1" t="s">
        <v>5266</v>
      </c>
      <c r="F1610" s="3">
        <v>-1.7299578059071588</v>
      </c>
      <c r="G1610" s="1" t="s">
        <v>430</v>
      </c>
      <c r="H1610" s="10">
        <f t="shared" si="151"/>
        <v>2.7948000000000004</v>
      </c>
      <c r="I1610" s="8">
        <f>VLOOKUP(B1610,'TRM2'!C:D,2,0)</f>
        <v>3047.31</v>
      </c>
      <c r="J1610" s="10">
        <f t="shared" si="152"/>
        <v>8516.6219880000008</v>
      </c>
      <c r="K1610">
        <f>VLOOKUP(A1610,'Cacao Nacional'!B:D,3,0)</f>
        <v>8537.5</v>
      </c>
      <c r="L1610" s="22" t="str">
        <f t="shared" si="153"/>
        <v>Noviembre</v>
      </c>
      <c r="M1610" s="22" t="str">
        <f t="shared" si="154"/>
        <v>2015</v>
      </c>
      <c r="N1610" s="22" t="str">
        <f t="shared" si="155"/>
        <v>Noviembre de 2015</v>
      </c>
    </row>
    <row r="1611" spans="1:14" x14ac:dyDescent="0.3">
      <c r="A1611" s="1" t="s">
        <v>1046</v>
      </c>
      <c r="B1611" s="1" t="str">
        <f t="shared" si="150"/>
        <v>Noviembre 24 de 2015</v>
      </c>
      <c r="C1611" s="1" t="s">
        <v>5265</v>
      </c>
      <c r="D1611" s="2">
        <v>141.37</v>
      </c>
      <c r="E1611" s="1" t="s">
        <v>5266</v>
      </c>
      <c r="F1611" s="3">
        <v>1.1664519822527519</v>
      </c>
      <c r="G1611" s="1" t="s">
        <v>430</v>
      </c>
      <c r="H1611" s="10">
        <f t="shared" si="151"/>
        <v>2.8273999999999999</v>
      </c>
      <c r="I1611" s="8">
        <f>VLOOKUP(B1611,'TRM2'!C:D,2,0)</f>
        <v>3086.82</v>
      </c>
      <c r="J1611" s="10">
        <f t="shared" si="152"/>
        <v>8727.6748680000001</v>
      </c>
      <c r="K1611" t="e">
        <f>VLOOKUP(A1611,'Cacao Nacional'!B:D,3,0)</f>
        <v>#N/A</v>
      </c>
      <c r="L1611" s="22" t="str">
        <f t="shared" si="153"/>
        <v>Noviembre</v>
      </c>
      <c r="M1611" s="22" t="str">
        <f t="shared" si="154"/>
        <v>2015</v>
      </c>
      <c r="N1611" s="22" t="str">
        <f t="shared" si="155"/>
        <v>Noviembre de 2015</v>
      </c>
    </row>
    <row r="1612" spans="1:14" x14ac:dyDescent="0.3">
      <c r="A1612" s="1" t="s">
        <v>1047</v>
      </c>
      <c r="B1612" s="1" t="str">
        <f t="shared" si="150"/>
        <v>Noviembre 25 de 2015</v>
      </c>
      <c r="C1612" s="1" t="s">
        <v>5265</v>
      </c>
      <c r="D1612" s="2">
        <v>142.65</v>
      </c>
      <c r="E1612" s="1" t="s">
        <v>5266</v>
      </c>
      <c r="F1612" s="3">
        <v>0.90542547923887751</v>
      </c>
      <c r="G1612" s="1" t="s">
        <v>430</v>
      </c>
      <c r="H1612" s="10">
        <f t="shared" si="151"/>
        <v>2.8530000000000002</v>
      </c>
      <c r="I1612" s="8">
        <f>VLOOKUP(B1612,'TRM2'!C:D,2,0)</f>
        <v>3074.35</v>
      </c>
      <c r="J1612" s="10">
        <f t="shared" si="152"/>
        <v>8771.1205499999996</v>
      </c>
      <c r="K1612" t="e">
        <f>VLOOKUP(A1612,'Cacao Nacional'!B:D,3,0)</f>
        <v>#N/A</v>
      </c>
      <c r="L1612" s="22" t="str">
        <f t="shared" si="153"/>
        <v>Noviembre</v>
      </c>
      <c r="M1612" s="22" t="str">
        <f t="shared" si="154"/>
        <v>2015</v>
      </c>
      <c r="N1612" s="22" t="str">
        <f t="shared" si="155"/>
        <v>Noviembre de 2015</v>
      </c>
    </row>
    <row r="1613" spans="1:14" x14ac:dyDescent="0.3">
      <c r="A1613" s="1" t="s">
        <v>1048</v>
      </c>
      <c r="B1613" s="1" t="str">
        <f t="shared" si="150"/>
        <v>Noviembre 26 de 2015</v>
      </c>
      <c r="C1613" s="1" t="s">
        <v>5265</v>
      </c>
      <c r="D1613" s="2">
        <v>143.12</v>
      </c>
      <c r="E1613" s="1" t="s">
        <v>5266</v>
      </c>
      <c r="F1613" s="3">
        <v>0.32947774272695329</v>
      </c>
      <c r="G1613" s="1" t="s">
        <v>430</v>
      </c>
      <c r="H1613" s="10">
        <f t="shared" si="151"/>
        <v>2.8624000000000001</v>
      </c>
      <c r="I1613" s="8">
        <f>VLOOKUP(B1613,'TRM2'!C:D,2,0)</f>
        <v>3099.75</v>
      </c>
      <c r="J1613" s="10">
        <f t="shared" si="152"/>
        <v>8872.724400000001</v>
      </c>
      <c r="K1613" t="e">
        <f>VLOOKUP(A1613,'Cacao Nacional'!B:D,3,0)</f>
        <v>#N/A</v>
      </c>
      <c r="L1613" s="22" t="str">
        <f t="shared" si="153"/>
        <v>Noviembre</v>
      </c>
      <c r="M1613" s="22" t="str">
        <f t="shared" si="154"/>
        <v>2015</v>
      </c>
      <c r="N1613" s="22" t="str">
        <f t="shared" si="155"/>
        <v>Noviembre de 2015</v>
      </c>
    </row>
    <row r="1614" spans="1:14" x14ac:dyDescent="0.3">
      <c r="A1614" s="1" t="s">
        <v>1049</v>
      </c>
      <c r="B1614" s="1" t="str">
        <f t="shared" si="150"/>
        <v>Noviembre 27 de 2015</v>
      </c>
      <c r="C1614" s="1" t="s">
        <v>5265</v>
      </c>
      <c r="D1614" s="2">
        <v>141.36000000000001</v>
      </c>
      <c r="E1614" s="1" t="s">
        <v>5266</v>
      </c>
      <c r="F1614" s="3">
        <v>-1.2297372833985403</v>
      </c>
      <c r="G1614" s="1" t="s">
        <v>430</v>
      </c>
      <c r="H1614" s="10">
        <f t="shared" si="151"/>
        <v>2.8272000000000004</v>
      </c>
      <c r="I1614" s="8">
        <f>VLOOKUP(B1614,'TRM2'!C:D,2,0)</f>
        <v>3099.75</v>
      </c>
      <c r="J1614" s="10">
        <f t="shared" si="152"/>
        <v>8763.6132000000016</v>
      </c>
      <c r="K1614" t="e">
        <f>VLOOKUP(A1614,'Cacao Nacional'!B:D,3,0)</f>
        <v>#N/A</v>
      </c>
      <c r="L1614" s="22" t="str">
        <f t="shared" si="153"/>
        <v>Noviembre</v>
      </c>
      <c r="M1614" s="22" t="str">
        <f t="shared" si="154"/>
        <v>2015</v>
      </c>
      <c r="N1614" s="22" t="str">
        <f t="shared" si="155"/>
        <v>Noviembre de 2015</v>
      </c>
    </row>
    <row r="1615" spans="1:14" x14ac:dyDescent="0.3">
      <c r="A1615" s="1" t="s">
        <v>122</v>
      </c>
      <c r="B1615" s="1" t="str">
        <f t="shared" si="150"/>
        <v>Noviembre 30 de 2015</v>
      </c>
      <c r="C1615" s="1" t="s">
        <v>5265</v>
      </c>
      <c r="D1615" s="2">
        <v>137.35</v>
      </c>
      <c r="E1615" s="1" t="s">
        <v>5266</v>
      </c>
      <c r="F1615" s="3">
        <v>-2.8367289190718865</v>
      </c>
      <c r="G1615" s="1" t="s">
        <v>430</v>
      </c>
      <c r="H1615" s="10">
        <f t="shared" si="151"/>
        <v>2.7469999999999999</v>
      </c>
      <c r="I1615" s="8">
        <f>VLOOKUP(B1615,'TRM2'!C:D,2,0)</f>
        <v>3101.1</v>
      </c>
      <c r="J1615" s="10">
        <f t="shared" si="152"/>
        <v>8518.7217000000001</v>
      </c>
      <c r="K1615">
        <f>VLOOKUP(A1615,'Cacao Nacional'!B:D,3,0)</f>
        <v>8672.5</v>
      </c>
      <c r="L1615" s="22" t="str">
        <f t="shared" si="153"/>
        <v>Noviembre</v>
      </c>
      <c r="M1615" s="22" t="str">
        <f t="shared" si="154"/>
        <v>2015</v>
      </c>
      <c r="N1615" s="22" t="str">
        <f t="shared" si="155"/>
        <v>Noviembre de 2015</v>
      </c>
    </row>
    <row r="1616" spans="1:14" x14ac:dyDescent="0.3">
      <c r="A1616" s="1" t="s">
        <v>1050</v>
      </c>
      <c r="B1616" s="1" t="str">
        <f t="shared" si="150"/>
        <v>Diciembre 1 de 2015</v>
      </c>
      <c r="C1616" s="1" t="s">
        <v>5265</v>
      </c>
      <c r="D1616" s="2">
        <v>137.71</v>
      </c>
      <c r="E1616" s="1" t="s">
        <v>5266</v>
      </c>
      <c r="F1616" s="3">
        <v>0.26210411357845914</v>
      </c>
      <c r="G1616" s="1" t="s">
        <v>430</v>
      </c>
      <c r="H1616" s="10">
        <f t="shared" si="151"/>
        <v>2.7542</v>
      </c>
      <c r="I1616" s="8">
        <f>VLOOKUP(B1616,'TRM2'!C:D,2,0)</f>
        <v>3142.11</v>
      </c>
      <c r="J1616" s="10">
        <f t="shared" si="152"/>
        <v>8653.9993620000005</v>
      </c>
      <c r="K1616" t="e">
        <f>VLOOKUP(A1616,'Cacao Nacional'!B:D,3,0)</f>
        <v>#N/A</v>
      </c>
      <c r="L1616" s="22" t="str">
        <f t="shared" si="153"/>
        <v>Diciembre</v>
      </c>
      <c r="M1616" s="22" t="str">
        <f t="shared" si="154"/>
        <v>2015</v>
      </c>
      <c r="N1616" s="22" t="str">
        <f t="shared" si="155"/>
        <v>Diciembre de 2015</v>
      </c>
    </row>
    <row r="1617" spans="1:14" x14ac:dyDescent="0.3">
      <c r="A1617" s="1" t="s">
        <v>1051</v>
      </c>
      <c r="B1617" s="1" t="str">
        <f t="shared" si="150"/>
        <v>Diciembre 2 de 2015</v>
      </c>
      <c r="C1617" s="1" t="s">
        <v>5265</v>
      </c>
      <c r="D1617" s="2">
        <v>138.41</v>
      </c>
      <c r="E1617" s="1" t="s">
        <v>5266</v>
      </c>
      <c r="F1617" s="3">
        <v>0.50831457410499492</v>
      </c>
      <c r="G1617" s="1" t="s">
        <v>430</v>
      </c>
      <c r="H1617" s="10">
        <f t="shared" si="151"/>
        <v>2.7681999999999998</v>
      </c>
      <c r="I1617" s="8">
        <f>VLOOKUP(B1617,'TRM2'!C:D,2,0)</f>
        <v>3131.95</v>
      </c>
      <c r="J1617" s="10">
        <f t="shared" si="152"/>
        <v>8669.863989999998</v>
      </c>
      <c r="K1617" t="e">
        <f>VLOOKUP(A1617,'Cacao Nacional'!B:D,3,0)</f>
        <v>#N/A</v>
      </c>
      <c r="L1617" s="22" t="str">
        <f t="shared" si="153"/>
        <v>Diciembre</v>
      </c>
      <c r="M1617" s="22" t="str">
        <f t="shared" si="154"/>
        <v>2015</v>
      </c>
      <c r="N1617" s="22" t="str">
        <f t="shared" si="155"/>
        <v>Diciembre de 2015</v>
      </c>
    </row>
    <row r="1618" spans="1:14" x14ac:dyDescent="0.3">
      <c r="A1618" s="1" t="s">
        <v>1052</v>
      </c>
      <c r="B1618" s="1" t="str">
        <f t="shared" si="150"/>
        <v>Diciembre 3 de 2015</v>
      </c>
      <c r="C1618" s="1" t="s">
        <v>5265</v>
      </c>
      <c r="D1618" s="2">
        <v>141.56</v>
      </c>
      <c r="E1618" s="1" t="s">
        <v>5266</v>
      </c>
      <c r="F1618" s="3">
        <v>2.2758471208727737</v>
      </c>
      <c r="G1618" s="1" t="s">
        <v>430</v>
      </c>
      <c r="H1618" s="10">
        <f t="shared" si="151"/>
        <v>2.8311999999999999</v>
      </c>
      <c r="I1618" s="8">
        <f>VLOOKUP(B1618,'TRM2'!C:D,2,0)</f>
        <v>3166.67</v>
      </c>
      <c r="J1618" s="10">
        <f t="shared" si="152"/>
        <v>8965.4761039999994</v>
      </c>
      <c r="K1618" t="e">
        <f>VLOOKUP(A1618,'Cacao Nacional'!B:D,3,0)</f>
        <v>#N/A</v>
      </c>
      <c r="L1618" s="22" t="str">
        <f t="shared" si="153"/>
        <v>Diciembre</v>
      </c>
      <c r="M1618" s="22" t="str">
        <f t="shared" si="154"/>
        <v>2015</v>
      </c>
      <c r="N1618" s="22" t="str">
        <f t="shared" si="155"/>
        <v>Diciembre de 2015</v>
      </c>
    </row>
    <row r="1619" spans="1:14" x14ac:dyDescent="0.3">
      <c r="A1619" s="1" t="s">
        <v>1053</v>
      </c>
      <c r="B1619" s="1" t="str">
        <f t="shared" si="150"/>
        <v>Diciembre 4 de 2015</v>
      </c>
      <c r="C1619" s="1" t="s">
        <v>5265</v>
      </c>
      <c r="D1619" s="2">
        <v>143.78</v>
      </c>
      <c r="E1619" s="1" t="s">
        <v>5266</v>
      </c>
      <c r="F1619" s="3">
        <v>1.568239615710652</v>
      </c>
      <c r="G1619" s="1" t="s">
        <v>430</v>
      </c>
      <c r="H1619" s="10">
        <f t="shared" si="151"/>
        <v>2.8755999999999999</v>
      </c>
      <c r="I1619" s="8">
        <f>VLOOKUP(B1619,'TRM2'!C:D,2,0)</f>
        <v>3149.12</v>
      </c>
      <c r="J1619" s="10">
        <f t="shared" si="152"/>
        <v>9055.6094720000001</v>
      </c>
      <c r="K1619" t="e">
        <f>VLOOKUP(A1619,'Cacao Nacional'!B:D,3,0)</f>
        <v>#N/A</v>
      </c>
      <c r="L1619" s="22" t="str">
        <f t="shared" si="153"/>
        <v>Diciembre</v>
      </c>
      <c r="M1619" s="22" t="str">
        <f t="shared" si="154"/>
        <v>2015</v>
      </c>
      <c r="N1619" s="22" t="str">
        <f t="shared" si="155"/>
        <v>Diciembre de 2015</v>
      </c>
    </row>
    <row r="1620" spans="1:14" x14ac:dyDescent="0.3">
      <c r="A1620" s="1" t="s">
        <v>123</v>
      </c>
      <c r="B1620" s="1" t="str">
        <f t="shared" si="150"/>
        <v>Diciembre 7 de 2015</v>
      </c>
      <c r="C1620" s="1" t="s">
        <v>5265</v>
      </c>
      <c r="D1620" s="2">
        <v>142.85</v>
      </c>
      <c r="E1620" s="1" t="s">
        <v>5266</v>
      </c>
      <c r="F1620" s="3">
        <v>-0.64682153289748701</v>
      </c>
      <c r="G1620" s="1" t="s">
        <v>430</v>
      </c>
      <c r="H1620" s="10">
        <f t="shared" si="151"/>
        <v>2.8569999999999998</v>
      </c>
      <c r="I1620" s="8">
        <f>VLOOKUP(B1620,'TRM2'!C:D,2,0)</f>
        <v>3179.22</v>
      </c>
      <c r="J1620" s="10">
        <f t="shared" si="152"/>
        <v>9083.0315399999981</v>
      </c>
      <c r="K1620">
        <f>VLOOKUP(A1620,'Cacao Nacional'!B:D,3,0)</f>
        <v>8800</v>
      </c>
      <c r="L1620" s="22" t="str">
        <f t="shared" si="153"/>
        <v>Diciembre</v>
      </c>
      <c r="M1620" s="22" t="str">
        <f t="shared" si="154"/>
        <v>2015</v>
      </c>
      <c r="N1620" s="22" t="str">
        <f t="shared" si="155"/>
        <v>Diciembre de 2015</v>
      </c>
    </row>
    <row r="1621" spans="1:14" x14ac:dyDescent="0.3">
      <c r="A1621" s="1" t="s">
        <v>1054</v>
      </c>
      <c r="B1621" s="1" t="str">
        <f t="shared" si="150"/>
        <v>Diciembre 9 de 2015</v>
      </c>
      <c r="C1621" s="1" t="s">
        <v>5265</v>
      </c>
      <c r="D1621" s="2">
        <v>144.11000000000001</v>
      </c>
      <c r="E1621" s="1" t="s">
        <v>5266</v>
      </c>
      <c r="F1621" s="3">
        <v>0.88204410220512375</v>
      </c>
      <c r="G1621" s="1" t="s">
        <v>430</v>
      </c>
      <c r="H1621" s="10">
        <f t="shared" si="151"/>
        <v>2.8822000000000001</v>
      </c>
      <c r="I1621" s="8">
        <f>VLOOKUP(B1621,'TRM2'!C:D,2,0)</f>
        <v>3287.03</v>
      </c>
      <c r="J1621" s="10">
        <f t="shared" si="152"/>
        <v>9473.8778660000007</v>
      </c>
      <c r="K1621" t="e">
        <f>VLOOKUP(A1621,'Cacao Nacional'!B:D,3,0)</f>
        <v>#N/A</v>
      </c>
      <c r="L1621" s="22" t="str">
        <f t="shared" si="153"/>
        <v>Diciembre</v>
      </c>
      <c r="M1621" s="22" t="str">
        <f t="shared" si="154"/>
        <v>2015</v>
      </c>
      <c r="N1621" s="22" t="str">
        <f t="shared" si="155"/>
        <v>Diciembre de 2015</v>
      </c>
    </row>
    <row r="1622" spans="1:14" x14ac:dyDescent="0.3">
      <c r="A1622" s="1" t="s">
        <v>1055</v>
      </c>
      <c r="B1622" s="1" t="str">
        <f t="shared" si="150"/>
        <v>Diciembre 10 de 2015</v>
      </c>
      <c r="C1622" s="1" t="s">
        <v>5265</v>
      </c>
      <c r="D1622" s="2">
        <v>143.69999999999999</v>
      </c>
      <c r="E1622" s="1" t="s">
        <v>5266</v>
      </c>
      <c r="F1622" s="3">
        <v>-0.28450489209633267</v>
      </c>
      <c r="G1622" s="1" t="s">
        <v>430</v>
      </c>
      <c r="H1622" s="10">
        <f t="shared" si="151"/>
        <v>2.8739999999999997</v>
      </c>
      <c r="I1622" s="8">
        <f>VLOOKUP(B1622,'TRM2'!C:D,2,0)</f>
        <v>3294.02</v>
      </c>
      <c r="J1622" s="10">
        <f t="shared" si="152"/>
        <v>9467.0134799999996</v>
      </c>
      <c r="K1622" t="e">
        <f>VLOOKUP(A1622,'Cacao Nacional'!B:D,3,0)</f>
        <v>#N/A</v>
      </c>
      <c r="L1622" s="22" t="str">
        <f t="shared" si="153"/>
        <v>Diciembre</v>
      </c>
      <c r="M1622" s="22" t="str">
        <f t="shared" si="154"/>
        <v>2015</v>
      </c>
      <c r="N1622" s="22" t="str">
        <f t="shared" si="155"/>
        <v>Diciembre de 2015</v>
      </c>
    </row>
    <row r="1623" spans="1:14" x14ac:dyDescent="0.3">
      <c r="A1623" s="1" t="s">
        <v>1056</v>
      </c>
      <c r="B1623" s="1" t="str">
        <f t="shared" si="150"/>
        <v>Diciembre 11 de 2015</v>
      </c>
      <c r="C1623" s="1" t="s">
        <v>5265</v>
      </c>
      <c r="D1623" s="2">
        <v>138.87</v>
      </c>
      <c r="E1623" s="1" t="s">
        <v>5266</v>
      </c>
      <c r="F1623" s="3">
        <v>-3.3611691022964401</v>
      </c>
      <c r="G1623" s="1" t="s">
        <v>430</v>
      </c>
      <c r="H1623" s="10">
        <f t="shared" si="151"/>
        <v>2.7774000000000001</v>
      </c>
      <c r="I1623" s="8">
        <f>VLOOKUP(B1623,'TRM2'!C:D,2,0)</f>
        <v>3259.56</v>
      </c>
      <c r="J1623" s="10">
        <f t="shared" si="152"/>
        <v>9053.101944</v>
      </c>
      <c r="K1623" t="e">
        <f>VLOOKUP(A1623,'Cacao Nacional'!B:D,3,0)</f>
        <v>#N/A</v>
      </c>
      <c r="L1623" s="22" t="str">
        <f t="shared" si="153"/>
        <v>Diciembre</v>
      </c>
      <c r="M1623" s="22" t="str">
        <f t="shared" si="154"/>
        <v>2015</v>
      </c>
      <c r="N1623" s="22" t="str">
        <f t="shared" si="155"/>
        <v>Diciembre de 2015</v>
      </c>
    </row>
    <row r="1624" spans="1:14" x14ac:dyDescent="0.3">
      <c r="A1624" s="1" t="s">
        <v>124</v>
      </c>
      <c r="B1624" s="1" t="str">
        <f t="shared" si="150"/>
        <v>Diciembre 14 de 2015</v>
      </c>
      <c r="C1624" s="1" t="s">
        <v>5265</v>
      </c>
      <c r="D1624" s="2">
        <v>137.43</v>
      </c>
      <c r="E1624" s="1" t="s">
        <v>5266</v>
      </c>
      <c r="F1624" s="3">
        <v>-1.0369410239792594</v>
      </c>
      <c r="G1624" s="1" t="s">
        <v>430</v>
      </c>
      <c r="H1624" s="10">
        <f t="shared" si="151"/>
        <v>2.7486000000000002</v>
      </c>
      <c r="I1624" s="8">
        <f>VLOOKUP(B1624,'TRM2'!C:D,2,0)</f>
        <v>3299.36</v>
      </c>
      <c r="J1624" s="10">
        <f t="shared" si="152"/>
        <v>9068.6208960000004</v>
      </c>
      <c r="K1624">
        <f>VLOOKUP(A1624,'Cacao Nacional'!B:D,3,0)</f>
        <v>9245</v>
      </c>
      <c r="L1624" s="22" t="str">
        <f t="shared" si="153"/>
        <v>Diciembre</v>
      </c>
      <c r="M1624" s="22" t="str">
        <f t="shared" si="154"/>
        <v>2015</v>
      </c>
      <c r="N1624" s="22" t="str">
        <f t="shared" si="155"/>
        <v>Diciembre de 2015</v>
      </c>
    </row>
    <row r="1625" spans="1:14" x14ac:dyDescent="0.3">
      <c r="A1625" s="1" t="s">
        <v>1057</v>
      </c>
      <c r="B1625" s="1" t="str">
        <f t="shared" si="150"/>
        <v>Diciembre 15 de 2015</v>
      </c>
      <c r="C1625" s="1" t="s">
        <v>5265</v>
      </c>
      <c r="D1625" s="2">
        <v>137.75</v>
      </c>
      <c r="E1625" s="1" t="s">
        <v>5266</v>
      </c>
      <c r="F1625" s="3">
        <v>0.23284581241358743</v>
      </c>
      <c r="G1625" s="1" t="s">
        <v>430</v>
      </c>
      <c r="H1625" s="10">
        <f t="shared" si="151"/>
        <v>2.7549999999999999</v>
      </c>
      <c r="I1625" s="8">
        <f>VLOOKUP(B1625,'TRM2'!C:D,2,0)</f>
        <v>3356</v>
      </c>
      <c r="J1625" s="10">
        <f t="shared" si="152"/>
        <v>9245.7799999999988</v>
      </c>
      <c r="K1625" t="e">
        <f>VLOOKUP(A1625,'Cacao Nacional'!B:D,3,0)</f>
        <v>#N/A</v>
      </c>
      <c r="L1625" s="22" t="str">
        <f t="shared" si="153"/>
        <v>Diciembre</v>
      </c>
      <c r="M1625" s="22" t="str">
        <f t="shared" si="154"/>
        <v>2015</v>
      </c>
      <c r="N1625" s="22" t="str">
        <f t="shared" si="155"/>
        <v>Diciembre de 2015</v>
      </c>
    </row>
    <row r="1626" spans="1:14" x14ac:dyDescent="0.3">
      <c r="A1626" s="1" t="s">
        <v>1058</v>
      </c>
      <c r="B1626" s="1" t="str">
        <f t="shared" si="150"/>
        <v>Diciembre 16 de 2015</v>
      </c>
      <c r="C1626" s="1" t="s">
        <v>5265</v>
      </c>
      <c r="D1626" s="2">
        <v>136.68</v>
      </c>
      <c r="E1626" s="1" t="s">
        <v>5266</v>
      </c>
      <c r="F1626" s="3">
        <v>-0.77676950998184624</v>
      </c>
      <c r="G1626" s="1" t="s">
        <v>430</v>
      </c>
      <c r="H1626" s="10">
        <f t="shared" si="151"/>
        <v>2.7336</v>
      </c>
      <c r="I1626" s="8">
        <f>VLOOKUP(B1626,'TRM2'!C:D,2,0)</f>
        <v>3328.08</v>
      </c>
      <c r="J1626" s="10">
        <f t="shared" si="152"/>
        <v>9097.6394880000007</v>
      </c>
      <c r="K1626" t="e">
        <f>VLOOKUP(A1626,'Cacao Nacional'!B:D,3,0)</f>
        <v>#N/A</v>
      </c>
      <c r="L1626" s="22" t="str">
        <f t="shared" si="153"/>
        <v>Diciembre</v>
      </c>
      <c r="M1626" s="22" t="str">
        <f t="shared" si="154"/>
        <v>2015</v>
      </c>
      <c r="N1626" s="22" t="str">
        <f t="shared" si="155"/>
        <v>Diciembre de 2015</v>
      </c>
    </row>
    <row r="1627" spans="1:14" x14ac:dyDescent="0.3">
      <c r="A1627" s="1" t="s">
        <v>1059</v>
      </c>
      <c r="B1627" s="1" t="str">
        <f t="shared" si="150"/>
        <v>Diciembre 17 de 2015</v>
      </c>
      <c r="C1627" s="1" t="s">
        <v>5265</v>
      </c>
      <c r="D1627" s="2">
        <v>136.05000000000001</v>
      </c>
      <c r="E1627" s="1" t="s">
        <v>5266</v>
      </c>
      <c r="F1627" s="3">
        <v>-0.46093064091307828</v>
      </c>
      <c r="G1627" s="1" t="s">
        <v>430</v>
      </c>
      <c r="H1627" s="10">
        <f t="shared" si="151"/>
        <v>2.7210000000000001</v>
      </c>
      <c r="I1627" s="8">
        <f>VLOOKUP(B1627,'TRM2'!C:D,2,0)</f>
        <v>3317.72</v>
      </c>
      <c r="J1627" s="10">
        <f t="shared" si="152"/>
        <v>9027.5161200000002</v>
      </c>
      <c r="K1627" t="e">
        <f>VLOOKUP(A1627,'Cacao Nacional'!B:D,3,0)</f>
        <v>#N/A</v>
      </c>
      <c r="L1627" s="22" t="str">
        <f t="shared" si="153"/>
        <v>Diciembre</v>
      </c>
      <c r="M1627" s="22" t="str">
        <f t="shared" si="154"/>
        <v>2015</v>
      </c>
      <c r="N1627" s="22" t="str">
        <f t="shared" si="155"/>
        <v>Diciembre de 2015</v>
      </c>
    </row>
    <row r="1628" spans="1:14" x14ac:dyDescent="0.3">
      <c r="A1628" s="1" t="s">
        <v>1060</v>
      </c>
      <c r="B1628" s="1" t="str">
        <f t="shared" si="150"/>
        <v>Diciembre 18 de 2015</v>
      </c>
      <c r="C1628" s="1" t="s">
        <v>5265</v>
      </c>
      <c r="D1628" s="2">
        <v>136.86000000000001</v>
      </c>
      <c r="E1628" s="1" t="s">
        <v>5266</v>
      </c>
      <c r="F1628" s="3">
        <v>0.59536934950386056</v>
      </c>
      <c r="G1628" s="1" t="s">
        <v>430</v>
      </c>
      <c r="H1628" s="10">
        <f t="shared" si="151"/>
        <v>2.7372000000000001</v>
      </c>
      <c r="I1628" s="8">
        <f>VLOOKUP(B1628,'TRM2'!C:D,2,0)</f>
        <v>3333.37</v>
      </c>
      <c r="J1628" s="10">
        <f t="shared" si="152"/>
        <v>9124.1003639999999</v>
      </c>
      <c r="K1628" t="e">
        <f>VLOOKUP(A1628,'Cacao Nacional'!B:D,3,0)</f>
        <v>#N/A</v>
      </c>
      <c r="L1628" s="22" t="str">
        <f t="shared" si="153"/>
        <v>Diciembre</v>
      </c>
      <c r="M1628" s="22" t="str">
        <f t="shared" si="154"/>
        <v>2015</v>
      </c>
      <c r="N1628" s="22" t="str">
        <f t="shared" si="155"/>
        <v>Diciembre de 2015</v>
      </c>
    </row>
    <row r="1629" spans="1:14" x14ac:dyDescent="0.3">
      <c r="A1629" s="1" t="s">
        <v>125</v>
      </c>
      <c r="B1629" s="1" t="str">
        <f t="shared" si="150"/>
        <v>Diciembre 21 de 2015</v>
      </c>
      <c r="C1629" s="1" t="s">
        <v>5265</v>
      </c>
      <c r="D1629" s="2">
        <v>136.63999999999999</v>
      </c>
      <c r="E1629" s="1" t="s">
        <v>5266</v>
      </c>
      <c r="F1629" s="3">
        <v>-0.16074820984950114</v>
      </c>
      <c r="G1629" s="1" t="s">
        <v>430</v>
      </c>
      <c r="H1629" s="10">
        <f t="shared" si="151"/>
        <v>2.7327999999999997</v>
      </c>
      <c r="I1629" s="8">
        <f>VLOOKUP(B1629,'TRM2'!C:D,2,0)</f>
        <v>3337.68</v>
      </c>
      <c r="J1629" s="10">
        <f t="shared" si="152"/>
        <v>9121.211903999998</v>
      </c>
      <c r="K1629">
        <f>VLOOKUP(A1629,'Cacao Nacional'!B:D,3,0)</f>
        <v>9342.5</v>
      </c>
      <c r="L1629" s="22" t="str">
        <f t="shared" si="153"/>
        <v>Diciembre</v>
      </c>
      <c r="M1629" s="22" t="str">
        <f t="shared" si="154"/>
        <v>2015</v>
      </c>
      <c r="N1629" s="22" t="str">
        <f t="shared" si="155"/>
        <v>Diciembre de 2015</v>
      </c>
    </row>
    <row r="1630" spans="1:14" x14ac:dyDescent="0.3">
      <c r="A1630" s="1" t="s">
        <v>1061</v>
      </c>
      <c r="B1630" s="1" t="str">
        <f t="shared" si="150"/>
        <v>Diciembre 22 de 2015</v>
      </c>
      <c r="C1630" s="1" t="s">
        <v>5265</v>
      </c>
      <c r="D1630" s="2">
        <v>137.62</v>
      </c>
      <c r="E1630" s="1" t="s">
        <v>5266</v>
      </c>
      <c r="F1630" s="3">
        <v>0.71721311475411176</v>
      </c>
      <c r="G1630" s="1" t="s">
        <v>430</v>
      </c>
      <c r="H1630" s="10">
        <f t="shared" si="151"/>
        <v>2.7524000000000002</v>
      </c>
      <c r="I1630" s="8">
        <f>VLOOKUP(B1630,'TRM2'!C:D,2,0)</f>
        <v>3332.7</v>
      </c>
      <c r="J1630" s="10">
        <f t="shared" si="152"/>
        <v>9172.9234799999995</v>
      </c>
      <c r="K1630" t="e">
        <f>VLOOKUP(A1630,'Cacao Nacional'!B:D,3,0)</f>
        <v>#N/A</v>
      </c>
      <c r="L1630" s="22" t="str">
        <f t="shared" si="153"/>
        <v>Diciembre</v>
      </c>
      <c r="M1630" s="22" t="str">
        <f t="shared" si="154"/>
        <v>2015</v>
      </c>
      <c r="N1630" s="22" t="str">
        <f t="shared" si="155"/>
        <v>Diciembre de 2015</v>
      </c>
    </row>
    <row r="1631" spans="1:14" x14ac:dyDescent="0.3">
      <c r="A1631" s="1" t="s">
        <v>1062</v>
      </c>
      <c r="B1631" s="1" t="str">
        <f t="shared" si="150"/>
        <v>Diciembre 23 de 2015</v>
      </c>
      <c r="C1631" s="1" t="s">
        <v>5265</v>
      </c>
      <c r="D1631" s="2">
        <v>137.72</v>
      </c>
      <c r="E1631" s="1" t="s">
        <v>5266</v>
      </c>
      <c r="F1631" s="3">
        <v>7.2663856997525297E-2</v>
      </c>
      <c r="G1631" s="1" t="s">
        <v>430</v>
      </c>
      <c r="H1631" s="10">
        <f t="shared" si="151"/>
        <v>2.7544</v>
      </c>
      <c r="I1631" s="8">
        <f>VLOOKUP(B1631,'TRM2'!C:D,2,0)</f>
        <v>3307.24</v>
      </c>
      <c r="J1631" s="10">
        <f t="shared" si="152"/>
        <v>9109.4618559999999</v>
      </c>
      <c r="K1631" t="e">
        <f>VLOOKUP(A1631,'Cacao Nacional'!B:D,3,0)</f>
        <v>#N/A</v>
      </c>
      <c r="L1631" s="22" t="str">
        <f t="shared" si="153"/>
        <v>Diciembre</v>
      </c>
      <c r="M1631" s="22" t="str">
        <f t="shared" si="154"/>
        <v>2015</v>
      </c>
      <c r="N1631" s="22" t="str">
        <f t="shared" si="155"/>
        <v>Diciembre de 2015</v>
      </c>
    </row>
    <row r="1632" spans="1:14" x14ac:dyDescent="0.3">
      <c r="A1632" s="1" t="s">
        <v>1063</v>
      </c>
      <c r="B1632" s="1" t="str">
        <f t="shared" si="150"/>
        <v>Diciembre 24 de 2015</v>
      </c>
      <c r="C1632" s="1" t="s">
        <v>5265</v>
      </c>
      <c r="D1632" s="2">
        <v>137.72</v>
      </c>
      <c r="E1632" s="1" t="s">
        <v>5266</v>
      </c>
      <c r="F1632" s="3">
        <v>0</v>
      </c>
      <c r="G1632" s="1" t="s">
        <v>430</v>
      </c>
      <c r="H1632" s="10">
        <f t="shared" si="151"/>
        <v>2.7544</v>
      </c>
      <c r="I1632" s="8">
        <f>VLOOKUP(B1632,'TRM2'!C:D,2,0)</f>
        <v>3255.19</v>
      </c>
      <c r="J1632" s="10">
        <f t="shared" si="152"/>
        <v>8966.0953360000003</v>
      </c>
      <c r="K1632" t="e">
        <f>VLOOKUP(A1632,'Cacao Nacional'!B:D,3,0)</f>
        <v>#N/A</v>
      </c>
      <c r="L1632" s="22" t="str">
        <f t="shared" si="153"/>
        <v>Diciembre</v>
      </c>
      <c r="M1632" s="22" t="str">
        <f t="shared" si="154"/>
        <v>2015</v>
      </c>
      <c r="N1632" s="22" t="str">
        <f t="shared" si="155"/>
        <v>Diciembre de 2015</v>
      </c>
    </row>
    <row r="1633" spans="1:14" x14ac:dyDescent="0.3">
      <c r="A1633" s="1" t="s">
        <v>126</v>
      </c>
      <c r="B1633" s="1" t="str">
        <f t="shared" si="150"/>
        <v>Diciembre 28 de 2015</v>
      </c>
      <c r="C1633" s="1" t="s">
        <v>5265</v>
      </c>
      <c r="D1633" s="2">
        <v>137.72</v>
      </c>
      <c r="E1633" s="1" t="s">
        <v>5266</v>
      </c>
      <c r="F1633" s="3">
        <v>0</v>
      </c>
      <c r="G1633" s="1" t="s">
        <v>430</v>
      </c>
      <c r="H1633" s="10">
        <f t="shared" si="151"/>
        <v>2.7544</v>
      </c>
      <c r="I1633" s="8">
        <f>VLOOKUP(B1633,'TRM2'!C:D,2,0)</f>
        <v>3172.03</v>
      </c>
      <c r="J1633" s="10">
        <f t="shared" si="152"/>
        <v>8737.0394319999996</v>
      </c>
      <c r="K1633">
        <f>VLOOKUP(A1633,'Cacao Nacional'!B:D,3,0)</f>
        <v>8872.5</v>
      </c>
      <c r="L1633" s="22" t="str">
        <f t="shared" si="153"/>
        <v>Diciembre</v>
      </c>
      <c r="M1633" s="22" t="str">
        <f t="shared" si="154"/>
        <v>2015</v>
      </c>
      <c r="N1633" s="22" t="str">
        <f t="shared" si="155"/>
        <v>Diciembre de 2015</v>
      </c>
    </row>
    <row r="1634" spans="1:14" x14ac:dyDescent="0.3">
      <c r="A1634" s="1" t="s">
        <v>1064</v>
      </c>
      <c r="B1634" s="1" t="str">
        <f t="shared" si="150"/>
        <v>Diciembre 29 de 2015</v>
      </c>
      <c r="C1634" s="1" t="s">
        <v>5265</v>
      </c>
      <c r="D1634" s="2">
        <v>137.72</v>
      </c>
      <c r="E1634" s="1" t="s">
        <v>5266</v>
      </c>
      <c r="F1634" s="3">
        <v>0</v>
      </c>
      <c r="G1634" s="1" t="s">
        <v>430</v>
      </c>
      <c r="H1634" s="10">
        <f t="shared" si="151"/>
        <v>2.7544</v>
      </c>
      <c r="I1634" s="8">
        <f>VLOOKUP(B1634,'TRM2'!C:D,2,0)</f>
        <v>3180.83</v>
      </c>
      <c r="J1634" s="10">
        <f t="shared" si="152"/>
        <v>8761.278151999999</v>
      </c>
      <c r="K1634" t="e">
        <f>VLOOKUP(A1634,'Cacao Nacional'!B:D,3,0)</f>
        <v>#N/A</v>
      </c>
      <c r="L1634" s="22" t="str">
        <f t="shared" si="153"/>
        <v>Diciembre</v>
      </c>
      <c r="M1634" s="22" t="str">
        <f t="shared" si="154"/>
        <v>2015</v>
      </c>
      <c r="N1634" s="22" t="str">
        <f t="shared" si="155"/>
        <v>Diciembre de 2015</v>
      </c>
    </row>
    <row r="1635" spans="1:14" x14ac:dyDescent="0.3">
      <c r="A1635" s="1" t="s">
        <v>1065</v>
      </c>
      <c r="B1635" s="1" t="str">
        <f t="shared" si="150"/>
        <v>Diciembre 30 de 2015</v>
      </c>
      <c r="C1635" s="1" t="s">
        <v>5265</v>
      </c>
      <c r="D1635" s="2">
        <v>142.38999999999999</v>
      </c>
      <c r="E1635" s="1" t="s">
        <v>5266</v>
      </c>
      <c r="F1635" s="3">
        <v>3.390938135347072</v>
      </c>
      <c r="G1635" s="1" t="s">
        <v>430</v>
      </c>
      <c r="H1635" s="10">
        <f t="shared" si="151"/>
        <v>2.8477999999999999</v>
      </c>
      <c r="I1635" s="8">
        <f>VLOOKUP(B1635,'TRM2'!C:D,2,0)</f>
        <v>3180.83</v>
      </c>
      <c r="J1635" s="10">
        <f t="shared" si="152"/>
        <v>9058.3676739999992</v>
      </c>
      <c r="K1635" t="e">
        <f>VLOOKUP(A1635,'Cacao Nacional'!B:D,3,0)</f>
        <v>#N/A</v>
      </c>
      <c r="L1635" s="22" t="str">
        <f t="shared" si="153"/>
        <v>Diciembre</v>
      </c>
      <c r="M1635" s="22" t="str">
        <f t="shared" si="154"/>
        <v>2015</v>
      </c>
      <c r="N1635" s="22" t="str">
        <f t="shared" si="155"/>
        <v>Diciembre de 2015</v>
      </c>
    </row>
    <row r="1636" spans="1:14" x14ac:dyDescent="0.3">
      <c r="A1636" s="1" t="s">
        <v>1066</v>
      </c>
      <c r="B1636" s="1" t="str">
        <f t="shared" si="150"/>
        <v>Diciembre 31 de 2015</v>
      </c>
      <c r="C1636" s="1" t="s">
        <v>5265</v>
      </c>
      <c r="D1636" s="2">
        <v>142.38999999999999</v>
      </c>
      <c r="E1636" s="1" t="s">
        <v>5266</v>
      </c>
      <c r="F1636" s="3">
        <v>0</v>
      </c>
      <c r="G1636" s="1" t="s">
        <v>430</v>
      </c>
      <c r="H1636" s="10">
        <f t="shared" si="151"/>
        <v>2.8477999999999999</v>
      </c>
      <c r="I1636" s="8">
        <f>VLOOKUP(B1636,'TRM2'!C:D,2,0)</f>
        <v>3149.47</v>
      </c>
      <c r="J1636" s="10">
        <f t="shared" si="152"/>
        <v>8969.0606659999994</v>
      </c>
      <c r="K1636" t="e">
        <f>VLOOKUP(A1636,'Cacao Nacional'!B:D,3,0)</f>
        <v>#N/A</v>
      </c>
      <c r="L1636" s="22" t="str">
        <f t="shared" si="153"/>
        <v>Diciembre</v>
      </c>
      <c r="M1636" s="22" t="str">
        <f t="shared" si="154"/>
        <v>2015</v>
      </c>
      <c r="N1636" s="22" t="str">
        <f t="shared" si="155"/>
        <v>Diciembre de 2015</v>
      </c>
    </row>
    <row r="1637" spans="1:14" x14ac:dyDescent="0.3">
      <c r="A1637" s="1" t="s">
        <v>127</v>
      </c>
      <c r="B1637" s="1" t="str">
        <f t="shared" si="150"/>
        <v>Enero 4 de 2016</v>
      </c>
      <c r="C1637" s="1" t="s">
        <v>5265</v>
      </c>
      <c r="D1637" s="2">
        <v>141.75</v>
      </c>
      <c r="E1637" s="1" t="s">
        <v>5266</v>
      </c>
      <c r="F1637" s="3">
        <v>-0.4494697661352528</v>
      </c>
      <c r="G1637" s="1" t="s">
        <v>430</v>
      </c>
      <c r="H1637" s="10">
        <f t="shared" si="151"/>
        <v>2.835</v>
      </c>
      <c r="I1637" s="8">
        <f>VLOOKUP(B1637,'TRM2'!C:D,2,0)</f>
        <v>3149.47</v>
      </c>
      <c r="J1637" s="10">
        <f t="shared" si="152"/>
        <v>8928.7474499999989</v>
      </c>
      <c r="K1637">
        <f>VLOOKUP(A1637,'Cacao Nacional'!B:D,3,0)</f>
        <v>8562.5</v>
      </c>
      <c r="L1637" s="22" t="str">
        <f t="shared" si="153"/>
        <v>Enero</v>
      </c>
      <c r="M1637" s="22" t="str">
        <f t="shared" si="154"/>
        <v>2016</v>
      </c>
      <c r="N1637" s="22" t="str">
        <f t="shared" si="155"/>
        <v>Enero de 2016</v>
      </c>
    </row>
    <row r="1638" spans="1:14" x14ac:dyDescent="0.3">
      <c r="A1638" s="1" t="s">
        <v>1067</v>
      </c>
      <c r="B1638" s="1" t="str">
        <f t="shared" si="150"/>
        <v>Enero 5 de 2016</v>
      </c>
      <c r="C1638" s="1" t="s">
        <v>5265</v>
      </c>
      <c r="D1638" s="2">
        <v>141.25</v>
      </c>
      <c r="E1638" s="1" t="s">
        <v>5266</v>
      </c>
      <c r="F1638" s="3">
        <v>-0.35273368606701938</v>
      </c>
      <c r="G1638" s="1" t="s">
        <v>430</v>
      </c>
      <c r="H1638" s="10">
        <f t="shared" si="151"/>
        <v>2.8250000000000002</v>
      </c>
      <c r="I1638" s="8">
        <f>VLOOKUP(B1638,'TRM2'!C:D,2,0)</f>
        <v>3213.24</v>
      </c>
      <c r="J1638" s="10">
        <f t="shared" si="152"/>
        <v>9077.4030000000002</v>
      </c>
      <c r="K1638" t="e">
        <f>VLOOKUP(A1638,'Cacao Nacional'!B:D,3,0)</f>
        <v>#N/A</v>
      </c>
      <c r="L1638" s="22" t="str">
        <f t="shared" si="153"/>
        <v>Enero</v>
      </c>
      <c r="M1638" s="22" t="str">
        <f t="shared" si="154"/>
        <v>2016</v>
      </c>
      <c r="N1638" s="22" t="str">
        <f t="shared" si="155"/>
        <v>Enero de 2016</v>
      </c>
    </row>
    <row r="1639" spans="1:14" x14ac:dyDescent="0.3">
      <c r="A1639" s="1" t="s">
        <v>1068</v>
      </c>
      <c r="B1639" s="1" t="str">
        <f t="shared" si="150"/>
        <v>Enero 6 de 2016</v>
      </c>
      <c r="C1639" s="1" t="s">
        <v>5265</v>
      </c>
      <c r="D1639" s="2">
        <v>137.76</v>
      </c>
      <c r="E1639" s="1" t="s">
        <v>5266</v>
      </c>
      <c r="F1639" s="3">
        <v>-2.4707964601769978</v>
      </c>
      <c r="G1639" s="1" t="s">
        <v>430</v>
      </c>
      <c r="H1639" s="10">
        <f t="shared" si="151"/>
        <v>2.7551999999999999</v>
      </c>
      <c r="I1639" s="8">
        <f>VLOOKUP(B1639,'TRM2'!C:D,2,0)</f>
        <v>3203.86</v>
      </c>
      <c r="J1639" s="10">
        <f t="shared" si="152"/>
        <v>8827.2750720000004</v>
      </c>
      <c r="K1639" t="e">
        <f>VLOOKUP(A1639,'Cacao Nacional'!B:D,3,0)</f>
        <v>#N/A</v>
      </c>
      <c r="L1639" s="22" t="str">
        <f t="shared" si="153"/>
        <v>Enero</v>
      </c>
      <c r="M1639" s="22" t="str">
        <f t="shared" si="154"/>
        <v>2016</v>
      </c>
      <c r="N1639" s="22" t="str">
        <f t="shared" si="155"/>
        <v>Enero de 2016</v>
      </c>
    </row>
    <row r="1640" spans="1:14" x14ac:dyDescent="0.3">
      <c r="A1640" s="1" t="s">
        <v>1069</v>
      </c>
      <c r="B1640" s="1" t="str">
        <f t="shared" si="150"/>
        <v>Enero 7 de 2016</v>
      </c>
      <c r="C1640" s="1" t="s">
        <v>5265</v>
      </c>
      <c r="D1640" s="2">
        <v>136.74</v>
      </c>
      <c r="E1640" s="1" t="s">
        <v>5266</v>
      </c>
      <c r="F1640" s="3">
        <v>-0.74041811846688577</v>
      </c>
      <c r="G1640" s="1" t="s">
        <v>430</v>
      </c>
      <c r="H1640" s="10">
        <f t="shared" si="151"/>
        <v>2.7348000000000003</v>
      </c>
      <c r="I1640" s="8">
        <f>VLOOKUP(B1640,'TRM2'!C:D,2,0)</f>
        <v>3250.69</v>
      </c>
      <c r="J1640" s="10">
        <f t="shared" si="152"/>
        <v>8889.9870120000014</v>
      </c>
      <c r="K1640" t="e">
        <f>VLOOKUP(A1640,'Cacao Nacional'!B:D,3,0)</f>
        <v>#N/A</v>
      </c>
      <c r="L1640" s="22" t="str">
        <f t="shared" si="153"/>
        <v>Enero</v>
      </c>
      <c r="M1640" s="22" t="str">
        <f t="shared" si="154"/>
        <v>2016</v>
      </c>
      <c r="N1640" s="22" t="str">
        <f t="shared" si="155"/>
        <v>Enero de 2016</v>
      </c>
    </row>
    <row r="1641" spans="1:14" x14ac:dyDescent="0.3">
      <c r="A1641" s="1" t="s">
        <v>1070</v>
      </c>
      <c r="B1641" s="1" t="str">
        <f t="shared" si="150"/>
        <v>Enero 8 de 2016</v>
      </c>
      <c r="C1641" s="1" t="s">
        <v>5265</v>
      </c>
      <c r="D1641" s="2">
        <v>136.85</v>
      </c>
      <c r="E1641" s="1" t="s">
        <v>5266</v>
      </c>
      <c r="F1641" s="3">
        <v>8.0444639461741421E-2</v>
      </c>
      <c r="G1641" s="1" t="s">
        <v>430</v>
      </c>
      <c r="H1641" s="10">
        <f t="shared" si="151"/>
        <v>2.7370000000000001</v>
      </c>
      <c r="I1641" s="8">
        <f>VLOOKUP(B1641,'TRM2'!C:D,2,0)</f>
        <v>3287.28</v>
      </c>
      <c r="J1641" s="10">
        <f t="shared" si="152"/>
        <v>8997.2853600000017</v>
      </c>
      <c r="K1641" t="e">
        <f>VLOOKUP(A1641,'Cacao Nacional'!B:D,3,0)</f>
        <v>#N/A</v>
      </c>
      <c r="L1641" s="22" t="str">
        <f t="shared" si="153"/>
        <v>Enero</v>
      </c>
      <c r="M1641" s="22" t="str">
        <f t="shared" si="154"/>
        <v>2016</v>
      </c>
      <c r="N1641" s="22" t="str">
        <f t="shared" si="155"/>
        <v>Enero de 2016</v>
      </c>
    </row>
    <row r="1642" spans="1:14" x14ac:dyDescent="0.3">
      <c r="A1642" s="1" t="s">
        <v>128</v>
      </c>
      <c r="B1642" s="1" t="str">
        <f t="shared" si="150"/>
        <v>Enero 11 de 2016</v>
      </c>
      <c r="C1642" s="1" t="s">
        <v>5265</v>
      </c>
      <c r="D1642" s="2">
        <v>132.75</v>
      </c>
      <c r="E1642" s="1" t="s">
        <v>5266</v>
      </c>
      <c r="F1642" s="3">
        <v>-2.9959810010960868</v>
      </c>
      <c r="G1642" s="1" t="s">
        <v>430</v>
      </c>
      <c r="H1642" s="10">
        <f t="shared" si="151"/>
        <v>2.6549999999999998</v>
      </c>
      <c r="I1642" s="8">
        <f>VLOOKUP(B1642,'TRM2'!C:D,2,0)</f>
        <v>3268.37</v>
      </c>
      <c r="J1642" s="10">
        <f t="shared" si="152"/>
        <v>8677.5223499999993</v>
      </c>
      <c r="K1642">
        <f>VLOOKUP(A1642,'Cacao Nacional'!B:D,3,0)</f>
        <v>8292.5</v>
      </c>
      <c r="L1642" s="22" t="str">
        <f t="shared" si="153"/>
        <v>Enero</v>
      </c>
      <c r="M1642" s="22" t="str">
        <f t="shared" si="154"/>
        <v>2016</v>
      </c>
      <c r="N1642" s="22" t="str">
        <f t="shared" si="155"/>
        <v>Enero de 2016</v>
      </c>
    </row>
    <row r="1643" spans="1:14" x14ac:dyDescent="0.3">
      <c r="A1643" s="1" t="s">
        <v>1071</v>
      </c>
      <c r="B1643" s="1" t="str">
        <f t="shared" si="150"/>
        <v>Enero 12 de 2016</v>
      </c>
      <c r="C1643" s="1" t="s">
        <v>5265</v>
      </c>
      <c r="D1643" s="2">
        <v>132.68</v>
      </c>
      <c r="E1643" s="1" t="s">
        <v>5266</v>
      </c>
      <c r="F1643" s="3">
        <v>-5.2730696798488276E-2</v>
      </c>
      <c r="G1643" s="1" t="s">
        <v>430</v>
      </c>
      <c r="H1643" s="10">
        <f t="shared" si="151"/>
        <v>2.6536</v>
      </c>
      <c r="I1643" s="8">
        <f>VLOOKUP(B1643,'TRM2'!C:D,2,0)</f>
        <v>3268.37</v>
      </c>
      <c r="J1643" s="10">
        <f t="shared" si="152"/>
        <v>8672.9466319999992</v>
      </c>
      <c r="K1643" t="e">
        <f>VLOOKUP(A1643,'Cacao Nacional'!B:D,3,0)</f>
        <v>#N/A</v>
      </c>
      <c r="L1643" s="22" t="str">
        <f t="shared" si="153"/>
        <v>Enero</v>
      </c>
      <c r="M1643" s="22" t="str">
        <f t="shared" si="154"/>
        <v>2016</v>
      </c>
      <c r="N1643" s="22" t="str">
        <f t="shared" si="155"/>
        <v>Enero de 2016</v>
      </c>
    </row>
    <row r="1644" spans="1:14" x14ac:dyDescent="0.3">
      <c r="A1644" s="1" t="s">
        <v>1072</v>
      </c>
      <c r="B1644" s="1" t="str">
        <f t="shared" si="150"/>
        <v>Enero 13 de 2016</v>
      </c>
      <c r="C1644" s="1" t="s">
        <v>5265</v>
      </c>
      <c r="D1644" s="2">
        <v>133.30000000000001</v>
      </c>
      <c r="E1644" s="1" t="s">
        <v>5266</v>
      </c>
      <c r="F1644" s="3">
        <v>0.46728971962617166</v>
      </c>
      <c r="G1644" s="1" t="s">
        <v>430</v>
      </c>
      <c r="H1644" s="10">
        <f t="shared" si="151"/>
        <v>2.6660000000000004</v>
      </c>
      <c r="I1644" s="8">
        <f>VLOOKUP(B1644,'TRM2'!C:D,2,0)</f>
        <v>3146.51</v>
      </c>
      <c r="J1644" s="10">
        <f t="shared" si="152"/>
        <v>8388.5956600000009</v>
      </c>
      <c r="K1644" t="e">
        <f>VLOOKUP(A1644,'Cacao Nacional'!B:D,3,0)</f>
        <v>#N/A</v>
      </c>
      <c r="L1644" s="22" t="str">
        <f t="shared" si="153"/>
        <v>Enero</v>
      </c>
      <c r="M1644" s="22" t="str">
        <f t="shared" si="154"/>
        <v>2016</v>
      </c>
      <c r="N1644" s="22" t="str">
        <f t="shared" si="155"/>
        <v>Enero de 2016</v>
      </c>
    </row>
    <row r="1645" spans="1:14" x14ac:dyDescent="0.3">
      <c r="A1645" s="1" t="s">
        <v>1073</v>
      </c>
      <c r="B1645" s="1" t="str">
        <f t="shared" si="150"/>
        <v>Enero 14 de 2016</v>
      </c>
      <c r="C1645" s="1" t="s">
        <v>5265</v>
      </c>
      <c r="D1645" s="2">
        <v>133.30000000000001</v>
      </c>
      <c r="E1645" s="1" t="s">
        <v>5266</v>
      </c>
      <c r="F1645" s="3">
        <v>0</v>
      </c>
      <c r="G1645" s="1" t="s">
        <v>430</v>
      </c>
      <c r="H1645" s="10">
        <f t="shared" si="151"/>
        <v>2.6660000000000004</v>
      </c>
      <c r="I1645" s="8">
        <f>VLOOKUP(B1645,'TRM2'!C:D,2,0)</f>
        <v>3235.45</v>
      </c>
      <c r="J1645" s="10">
        <f t="shared" si="152"/>
        <v>8625.7097000000012</v>
      </c>
      <c r="K1645" t="e">
        <f>VLOOKUP(A1645,'Cacao Nacional'!B:D,3,0)</f>
        <v>#N/A</v>
      </c>
      <c r="L1645" s="22" t="str">
        <f t="shared" si="153"/>
        <v>Enero</v>
      </c>
      <c r="M1645" s="22" t="str">
        <f t="shared" si="154"/>
        <v>2016</v>
      </c>
      <c r="N1645" s="22" t="str">
        <f t="shared" si="155"/>
        <v>Enero de 2016</v>
      </c>
    </row>
    <row r="1646" spans="1:14" x14ac:dyDescent="0.3">
      <c r="A1646" s="1" t="s">
        <v>1074</v>
      </c>
      <c r="B1646" s="1" t="str">
        <f t="shared" si="150"/>
        <v>Enero 15 de 2016</v>
      </c>
      <c r="C1646" s="1" t="s">
        <v>5265</v>
      </c>
      <c r="D1646" s="2">
        <v>133.13999999999999</v>
      </c>
      <c r="E1646" s="1" t="s">
        <v>5266</v>
      </c>
      <c r="F1646" s="3">
        <v>-0.12003000750189423</v>
      </c>
      <c r="G1646" s="1" t="s">
        <v>430</v>
      </c>
      <c r="H1646" s="10">
        <f t="shared" si="151"/>
        <v>2.6627999999999998</v>
      </c>
      <c r="I1646" s="8">
        <f>VLOOKUP(B1646,'TRM2'!C:D,2,0)</f>
        <v>3240.71</v>
      </c>
      <c r="J1646" s="10">
        <f t="shared" si="152"/>
        <v>8629.362588</v>
      </c>
      <c r="K1646" t="e">
        <f>VLOOKUP(A1646,'Cacao Nacional'!B:D,3,0)</f>
        <v>#N/A</v>
      </c>
      <c r="L1646" s="22" t="str">
        <f t="shared" si="153"/>
        <v>Enero</v>
      </c>
      <c r="M1646" s="22" t="str">
        <f t="shared" si="154"/>
        <v>2016</v>
      </c>
      <c r="N1646" s="22" t="str">
        <f t="shared" si="155"/>
        <v>Enero de 2016</v>
      </c>
    </row>
    <row r="1647" spans="1:14" x14ac:dyDescent="0.3">
      <c r="A1647" s="1" t="s">
        <v>129</v>
      </c>
      <c r="B1647" s="1" t="str">
        <f t="shared" si="150"/>
        <v>Enero 18 de 2016</v>
      </c>
      <c r="C1647" s="1" t="s">
        <v>5265</v>
      </c>
      <c r="D1647" s="2">
        <v>133.55000000000001</v>
      </c>
      <c r="E1647" s="1" t="s">
        <v>5266</v>
      </c>
      <c r="F1647" s="3">
        <v>0.30794652245758225</v>
      </c>
      <c r="G1647" s="1" t="s">
        <v>430</v>
      </c>
      <c r="H1647" s="10">
        <f t="shared" si="151"/>
        <v>2.6710000000000003</v>
      </c>
      <c r="I1647" s="8">
        <f>VLOOKUP(B1647,'TRM2'!C:D,2,0)</f>
        <v>3293.94</v>
      </c>
      <c r="J1647" s="10">
        <f t="shared" si="152"/>
        <v>8798.1137400000007</v>
      </c>
      <c r="K1647">
        <f>VLOOKUP(A1647,'Cacao Nacional'!B:D,3,0)</f>
        <v>7922.5</v>
      </c>
      <c r="L1647" s="22" t="str">
        <f t="shared" si="153"/>
        <v>Enero</v>
      </c>
      <c r="M1647" s="22" t="str">
        <f t="shared" si="154"/>
        <v>2016</v>
      </c>
      <c r="N1647" s="22" t="str">
        <f t="shared" si="155"/>
        <v>Enero de 2016</v>
      </c>
    </row>
    <row r="1648" spans="1:14" x14ac:dyDescent="0.3">
      <c r="A1648" s="1" t="s">
        <v>1075</v>
      </c>
      <c r="B1648" s="1" t="str">
        <f t="shared" si="150"/>
        <v>Enero 19 de 2016</v>
      </c>
      <c r="C1648" s="1" t="s">
        <v>5265</v>
      </c>
      <c r="D1648" s="2">
        <v>133.97</v>
      </c>
      <c r="E1648" s="1" t="s">
        <v>5266</v>
      </c>
      <c r="F1648" s="3">
        <v>0.31448895544738859</v>
      </c>
      <c r="G1648" s="1" t="s">
        <v>430</v>
      </c>
      <c r="H1648" s="10">
        <f t="shared" si="151"/>
        <v>2.6793999999999998</v>
      </c>
      <c r="I1648" s="8">
        <f>VLOOKUP(B1648,'TRM2'!C:D,2,0)</f>
        <v>3293.94</v>
      </c>
      <c r="J1648" s="10">
        <f t="shared" si="152"/>
        <v>8825.7828360000003</v>
      </c>
      <c r="K1648" t="e">
        <f>VLOOKUP(A1648,'Cacao Nacional'!B:D,3,0)</f>
        <v>#N/A</v>
      </c>
      <c r="L1648" s="22" t="str">
        <f t="shared" si="153"/>
        <v>Enero</v>
      </c>
      <c r="M1648" s="22" t="str">
        <f t="shared" si="154"/>
        <v>2016</v>
      </c>
      <c r="N1648" s="22" t="str">
        <f t="shared" si="155"/>
        <v>Enero de 2016</v>
      </c>
    </row>
    <row r="1649" spans="1:14" x14ac:dyDescent="0.3">
      <c r="A1649" s="1" t="s">
        <v>1076</v>
      </c>
      <c r="B1649" s="1" t="str">
        <f t="shared" si="150"/>
        <v>Enero 20 de 2016</v>
      </c>
      <c r="C1649" s="1" t="s">
        <v>5265</v>
      </c>
      <c r="D1649" s="2">
        <v>130.52000000000001</v>
      </c>
      <c r="E1649" s="1" t="s">
        <v>5266</v>
      </c>
      <c r="F1649" s="3">
        <v>-2.575203403747099</v>
      </c>
      <c r="G1649" s="1" t="s">
        <v>430</v>
      </c>
      <c r="H1649" s="10">
        <f t="shared" si="151"/>
        <v>2.6104000000000003</v>
      </c>
      <c r="I1649" s="8">
        <f>VLOOKUP(B1649,'TRM2'!C:D,2,0)</f>
        <v>3297.46</v>
      </c>
      <c r="J1649" s="10">
        <f t="shared" si="152"/>
        <v>8607.6895840000016</v>
      </c>
      <c r="K1649" t="e">
        <f>VLOOKUP(A1649,'Cacao Nacional'!B:D,3,0)</f>
        <v>#N/A</v>
      </c>
      <c r="L1649" s="22" t="str">
        <f t="shared" si="153"/>
        <v>Enero</v>
      </c>
      <c r="M1649" s="22" t="str">
        <f t="shared" si="154"/>
        <v>2016</v>
      </c>
      <c r="N1649" s="22" t="str">
        <f t="shared" si="155"/>
        <v>Enero de 2016</v>
      </c>
    </row>
    <row r="1650" spans="1:14" x14ac:dyDescent="0.3">
      <c r="A1650" s="1" t="s">
        <v>1077</v>
      </c>
      <c r="B1650" s="1" t="str">
        <f t="shared" si="150"/>
        <v>Enero 21 de 2016</v>
      </c>
      <c r="C1650" s="1" t="s">
        <v>5265</v>
      </c>
      <c r="D1650" s="2">
        <v>132.62</v>
      </c>
      <c r="E1650" s="1" t="s">
        <v>5266</v>
      </c>
      <c r="F1650" s="3">
        <v>1.6089488201041942</v>
      </c>
      <c r="G1650" s="1" t="s">
        <v>430</v>
      </c>
      <c r="H1650" s="10">
        <f t="shared" si="151"/>
        <v>2.6524000000000001</v>
      </c>
      <c r="I1650" s="8">
        <f>VLOOKUP(B1650,'TRM2'!C:D,2,0)</f>
        <v>3357.67</v>
      </c>
      <c r="J1650" s="10">
        <f t="shared" si="152"/>
        <v>8905.8839079999998</v>
      </c>
      <c r="K1650" t="e">
        <f>VLOOKUP(A1650,'Cacao Nacional'!B:D,3,0)</f>
        <v>#N/A</v>
      </c>
      <c r="L1650" s="22" t="str">
        <f t="shared" si="153"/>
        <v>Enero</v>
      </c>
      <c r="M1650" s="22" t="str">
        <f t="shared" si="154"/>
        <v>2016</v>
      </c>
      <c r="N1650" s="22" t="str">
        <f t="shared" si="155"/>
        <v>Enero de 2016</v>
      </c>
    </row>
    <row r="1651" spans="1:14" x14ac:dyDescent="0.3">
      <c r="A1651" s="1" t="s">
        <v>1078</v>
      </c>
      <c r="B1651" s="1" t="str">
        <f t="shared" si="150"/>
        <v>Enero 22 de 2016</v>
      </c>
      <c r="C1651" s="1" t="s">
        <v>5265</v>
      </c>
      <c r="D1651" s="2">
        <v>134.38999999999999</v>
      </c>
      <c r="E1651" s="1" t="s">
        <v>5266</v>
      </c>
      <c r="F1651" s="3">
        <v>1.3346403257427097</v>
      </c>
      <c r="G1651" s="1" t="s">
        <v>430</v>
      </c>
      <c r="H1651" s="10">
        <f t="shared" si="151"/>
        <v>2.6877999999999997</v>
      </c>
      <c r="I1651" s="8">
        <f>VLOOKUP(B1651,'TRM2'!C:D,2,0)</f>
        <v>3368.49</v>
      </c>
      <c r="J1651" s="10">
        <f t="shared" si="152"/>
        <v>9053.8274219999985</v>
      </c>
      <c r="K1651" t="e">
        <f>VLOOKUP(A1651,'Cacao Nacional'!B:D,3,0)</f>
        <v>#N/A</v>
      </c>
      <c r="L1651" s="22" t="str">
        <f t="shared" si="153"/>
        <v>Enero</v>
      </c>
      <c r="M1651" s="22" t="str">
        <f t="shared" si="154"/>
        <v>2016</v>
      </c>
      <c r="N1651" s="22" t="str">
        <f t="shared" si="155"/>
        <v>Enero de 2016</v>
      </c>
    </row>
    <row r="1652" spans="1:14" x14ac:dyDescent="0.3">
      <c r="A1652" s="1" t="s">
        <v>130</v>
      </c>
      <c r="B1652" s="1" t="str">
        <f t="shared" si="150"/>
        <v>Enero 25 de 2016</v>
      </c>
      <c r="C1652" s="1" t="s">
        <v>5265</v>
      </c>
      <c r="D1652" s="2">
        <v>134.87</v>
      </c>
      <c r="E1652" s="1" t="s">
        <v>5266</v>
      </c>
      <c r="F1652" s="3">
        <v>0.35716943224943687</v>
      </c>
      <c r="G1652" s="1" t="s">
        <v>430</v>
      </c>
      <c r="H1652" s="10">
        <f t="shared" si="151"/>
        <v>2.6974</v>
      </c>
      <c r="I1652" s="8">
        <f>VLOOKUP(B1652,'TRM2'!C:D,2,0)</f>
        <v>3281.74</v>
      </c>
      <c r="J1652" s="10">
        <f t="shared" si="152"/>
        <v>8852.1654760000001</v>
      </c>
      <c r="K1652">
        <f>VLOOKUP(A1652,'Cacao Nacional'!B:D,3,0)</f>
        <v>8000</v>
      </c>
      <c r="L1652" s="22" t="str">
        <f t="shared" si="153"/>
        <v>Enero</v>
      </c>
      <c r="M1652" s="22" t="str">
        <f t="shared" si="154"/>
        <v>2016</v>
      </c>
      <c r="N1652" s="22" t="str">
        <f t="shared" si="155"/>
        <v>Enero de 2016</v>
      </c>
    </row>
    <row r="1653" spans="1:14" x14ac:dyDescent="0.3">
      <c r="A1653" s="1" t="s">
        <v>1079</v>
      </c>
      <c r="B1653" s="1" t="str">
        <f t="shared" si="150"/>
        <v>Enero 26 de 2016</v>
      </c>
      <c r="C1653" s="1" t="s">
        <v>5265</v>
      </c>
      <c r="D1653" s="2">
        <v>135.15</v>
      </c>
      <c r="E1653" s="1" t="s">
        <v>5266</v>
      </c>
      <c r="F1653" s="3">
        <v>0.20760732557277461</v>
      </c>
      <c r="G1653" s="1" t="s">
        <v>430</v>
      </c>
      <c r="H1653" s="10">
        <f t="shared" si="151"/>
        <v>2.7030000000000003</v>
      </c>
      <c r="I1653" s="8">
        <f>VLOOKUP(B1653,'TRM2'!C:D,2,0)</f>
        <v>3362.38</v>
      </c>
      <c r="J1653" s="10">
        <f t="shared" si="152"/>
        <v>9088.5131400000009</v>
      </c>
      <c r="K1653" t="e">
        <f>VLOOKUP(A1653,'Cacao Nacional'!B:D,3,0)</f>
        <v>#N/A</v>
      </c>
      <c r="L1653" s="22" t="str">
        <f t="shared" si="153"/>
        <v>Enero</v>
      </c>
      <c r="M1653" s="22" t="str">
        <f t="shared" si="154"/>
        <v>2016</v>
      </c>
      <c r="N1653" s="22" t="str">
        <f t="shared" si="155"/>
        <v>Enero de 2016</v>
      </c>
    </row>
    <row r="1654" spans="1:14" x14ac:dyDescent="0.3">
      <c r="A1654" s="1" t="s">
        <v>1080</v>
      </c>
      <c r="B1654" s="1" t="str">
        <f t="shared" si="150"/>
        <v>Enero 27 de 2016</v>
      </c>
      <c r="C1654" s="1" t="s">
        <v>5265</v>
      </c>
      <c r="D1654" s="2">
        <v>137.01</v>
      </c>
      <c r="E1654" s="1" t="s">
        <v>5266</v>
      </c>
      <c r="F1654" s="3">
        <v>1.3762486126525972</v>
      </c>
      <c r="G1654" s="1" t="s">
        <v>430</v>
      </c>
      <c r="H1654" s="10">
        <f t="shared" si="151"/>
        <v>2.7401999999999997</v>
      </c>
      <c r="I1654" s="8">
        <f>VLOOKUP(B1654,'TRM2'!C:D,2,0)</f>
        <v>3375.8</v>
      </c>
      <c r="J1654" s="10">
        <f t="shared" si="152"/>
        <v>9250.3671599999998</v>
      </c>
      <c r="K1654" t="e">
        <f>VLOOKUP(A1654,'Cacao Nacional'!B:D,3,0)</f>
        <v>#N/A</v>
      </c>
      <c r="L1654" s="22" t="str">
        <f t="shared" si="153"/>
        <v>Enero</v>
      </c>
      <c r="M1654" s="22" t="str">
        <f t="shared" si="154"/>
        <v>2016</v>
      </c>
      <c r="N1654" s="22" t="str">
        <f t="shared" si="155"/>
        <v>Enero de 2016</v>
      </c>
    </row>
    <row r="1655" spans="1:14" x14ac:dyDescent="0.3">
      <c r="A1655" s="1" t="s">
        <v>1081</v>
      </c>
      <c r="B1655" s="1" t="str">
        <f t="shared" si="150"/>
        <v>Enero 28 de 2016</v>
      </c>
      <c r="C1655" s="1" t="s">
        <v>5265</v>
      </c>
      <c r="D1655" s="2">
        <v>137.56</v>
      </c>
      <c r="E1655" s="1" t="s">
        <v>5266</v>
      </c>
      <c r="F1655" s="3">
        <v>0.40143055251442328</v>
      </c>
      <c r="G1655" s="1" t="s">
        <v>430</v>
      </c>
      <c r="H1655" s="10">
        <f t="shared" si="151"/>
        <v>2.7511999999999999</v>
      </c>
      <c r="I1655" s="8">
        <f>VLOOKUP(B1655,'TRM2'!C:D,2,0)</f>
        <v>3366.63</v>
      </c>
      <c r="J1655" s="10">
        <f t="shared" si="152"/>
        <v>9262.2724560000006</v>
      </c>
      <c r="K1655" t="e">
        <f>VLOOKUP(A1655,'Cacao Nacional'!B:D,3,0)</f>
        <v>#N/A</v>
      </c>
      <c r="L1655" s="22" t="str">
        <f t="shared" si="153"/>
        <v>Enero</v>
      </c>
      <c r="M1655" s="22" t="str">
        <f t="shared" si="154"/>
        <v>2016</v>
      </c>
      <c r="N1655" s="22" t="str">
        <f t="shared" si="155"/>
        <v>Enero de 2016</v>
      </c>
    </row>
    <row r="1656" spans="1:14" x14ac:dyDescent="0.3">
      <c r="A1656" s="1" t="s">
        <v>1082</v>
      </c>
      <c r="B1656" s="1" t="str">
        <f t="shared" si="150"/>
        <v>Enero 29 de 2016</v>
      </c>
      <c r="C1656" s="1" t="s">
        <v>5265</v>
      </c>
      <c r="D1656" s="2">
        <v>134.38999999999999</v>
      </c>
      <c r="E1656" s="1" t="s">
        <v>5266</v>
      </c>
      <c r="F1656" s="3">
        <v>-2.3044489677231867</v>
      </c>
      <c r="G1656" s="1" t="s">
        <v>430</v>
      </c>
      <c r="H1656" s="10">
        <f t="shared" si="151"/>
        <v>2.6877999999999997</v>
      </c>
      <c r="I1656" s="8">
        <f>VLOOKUP(B1656,'TRM2'!C:D,2,0)</f>
        <v>3302.92</v>
      </c>
      <c r="J1656" s="10">
        <f t="shared" si="152"/>
        <v>8877.5883759999997</v>
      </c>
      <c r="K1656" t="e">
        <f>VLOOKUP(A1656,'Cacao Nacional'!B:D,3,0)</f>
        <v>#N/A</v>
      </c>
      <c r="L1656" s="22" t="str">
        <f t="shared" si="153"/>
        <v>Enero</v>
      </c>
      <c r="M1656" s="22" t="str">
        <f t="shared" si="154"/>
        <v>2016</v>
      </c>
      <c r="N1656" s="22" t="str">
        <f t="shared" si="155"/>
        <v>Enero de 2016</v>
      </c>
    </row>
    <row r="1657" spans="1:14" x14ac:dyDescent="0.3">
      <c r="A1657" s="1" t="s">
        <v>131</v>
      </c>
      <c r="B1657" s="1" t="str">
        <f t="shared" si="150"/>
        <v>Febrero 1 de 2016</v>
      </c>
      <c r="C1657" s="1" t="s">
        <v>5265</v>
      </c>
      <c r="D1657" s="2">
        <v>136.52000000000001</v>
      </c>
      <c r="E1657" s="1" t="s">
        <v>5266</v>
      </c>
      <c r="F1657" s="3">
        <v>1.5849393556068341</v>
      </c>
      <c r="G1657" s="1" t="s">
        <v>430</v>
      </c>
      <c r="H1657" s="10">
        <f t="shared" si="151"/>
        <v>2.7304000000000004</v>
      </c>
      <c r="I1657" s="8">
        <f>VLOOKUP(B1657,'TRM2'!C:D,2,0)</f>
        <v>3287.31</v>
      </c>
      <c r="J1657" s="10">
        <f t="shared" si="152"/>
        <v>8975.6712240000015</v>
      </c>
      <c r="K1657">
        <f>VLOOKUP(A1657,'Cacao Nacional'!B:D,3,0)</f>
        <v>8090</v>
      </c>
      <c r="L1657" s="22" t="str">
        <f t="shared" si="153"/>
        <v>Febrero</v>
      </c>
      <c r="M1657" s="22" t="str">
        <f t="shared" si="154"/>
        <v>2016</v>
      </c>
      <c r="N1657" s="22" t="str">
        <f t="shared" si="155"/>
        <v>Febrero de 2016</v>
      </c>
    </row>
    <row r="1658" spans="1:14" x14ac:dyDescent="0.3">
      <c r="A1658" s="1" t="s">
        <v>1083</v>
      </c>
      <c r="B1658" s="1" t="str">
        <f t="shared" si="150"/>
        <v>Febrero 2 de 2016</v>
      </c>
      <c r="C1658" s="1" t="s">
        <v>5265</v>
      </c>
      <c r="D1658" s="2">
        <v>139.79</v>
      </c>
      <c r="E1658" s="1" t="s">
        <v>5266</v>
      </c>
      <c r="F1658" s="3">
        <v>2.3952534427190022</v>
      </c>
      <c r="G1658" s="1" t="s">
        <v>430</v>
      </c>
      <c r="H1658" s="10">
        <f t="shared" si="151"/>
        <v>2.7957999999999998</v>
      </c>
      <c r="I1658" s="8">
        <f>VLOOKUP(B1658,'TRM2'!C:D,2,0)</f>
        <v>3326.82</v>
      </c>
      <c r="J1658" s="10">
        <f t="shared" si="152"/>
        <v>9301.1233560000001</v>
      </c>
      <c r="K1658" t="e">
        <f>VLOOKUP(A1658,'Cacao Nacional'!B:D,3,0)</f>
        <v>#N/A</v>
      </c>
      <c r="L1658" s="22" t="str">
        <f t="shared" si="153"/>
        <v>Febrero</v>
      </c>
      <c r="M1658" s="22" t="str">
        <f t="shared" si="154"/>
        <v>2016</v>
      </c>
      <c r="N1658" s="22" t="str">
        <f t="shared" si="155"/>
        <v>Febrero de 2016</v>
      </c>
    </row>
    <row r="1659" spans="1:14" x14ac:dyDescent="0.3">
      <c r="A1659" s="1" t="s">
        <v>1084</v>
      </c>
      <c r="B1659" s="1" t="str">
        <f t="shared" si="150"/>
        <v>Febrero 3 de 2016</v>
      </c>
      <c r="C1659" s="1" t="s">
        <v>5265</v>
      </c>
      <c r="D1659" s="2">
        <v>141.87</v>
      </c>
      <c r="E1659" s="1" t="s">
        <v>5266</v>
      </c>
      <c r="F1659" s="3">
        <v>1.4879462050218275</v>
      </c>
      <c r="G1659" s="1" t="s">
        <v>430</v>
      </c>
      <c r="H1659" s="10">
        <f t="shared" si="151"/>
        <v>2.8374000000000001</v>
      </c>
      <c r="I1659" s="8">
        <f>VLOOKUP(B1659,'TRM2'!C:D,2,0)</f>
        <v>3387.69</v>
      </c>
      <c r="J1659" s="10">
        <f t="shared" si="152"/>
        <v>9612.2316060000012</v>
      </c>
      <c r="K1659" t="e">
        <f>VLOOKUP(A1659,'Cacao Nacional'!B:D,3,0)</f>
        <v>#N/A</v>
      </c>
      <c r="L1659" s="22" t="str">
        <f t="shared" si="153"/>
        <v>Febrero</v>
      </c>
      <c r="M1659" s="22" t="str">
        <f t="shared" si="154"/>
        <v>2016</v>
      </c>
      <c r="N1659" s="22" t="str">
        <f t="shared" si="155"/>
        <v>Febrero de 2016</v>
      </c>
    </row>
    <row r="1660" spans="1:14" x14ac:dyDescent="0.3">
      <c r="A1660" s="1" t="s">
        <v>1085</v>
      </c>
      <c r="B1660" s="1" t="str">
        <f t="shared" si="150"/>
        <v>Febrero 4 de 2016</v>
      </c>
      <c r="C1660" s="1" t="s">
        <v>5265</v>
      </c>
      <c r="D1660" s="2">
        <v>143.69</v>
      </c>
      <c r="E1660" s="1" t="s">
        <v>5266</v>
      </c>
      <c r="F1660" s="3">
        <v>1.2828645943469326</v>
      </c>
      <c r="G1660" s="1" t="s">
        <v>430</v>
      </c>
      <c r="H1660" s="10">
        <f t="shared" si="151"/>
        <v>2.8738000000000001</v>
      </c>
      <c r="I1660" s="8">
        <f>VLOOKUP(B1660,'TRM2'!C:D,2,0)</f>
        <v>3382.2</v>
      </c>
      <c r="J1660" s="10">
        <f t="shared" si="152"/>
        <v>9719.7663599999996</v>
      </c>
      <c r="K1660" t="e">
        <f>VLOOKUP(A1660,'Cacao Nacional'!B:D,3,0)</f>
        <v>#N/A</v>
      </c>
      <c r="L1660" s="22" t="str">
        <f t="shared" si="153"/>
        <v>Febrero</v>
      </c>
      <c r="M1660" s="22" t="str">
        <f t="shared" si="154"/>
        <v>2016</v>
      </c>
      <c r="N1660" s="22" t="str">
        <f t="shared" si="155"/>
        <v>Febrero de 2016</v>
      </c>
    </row>
    <row r="1661" spans="1:14" x14ac:dyDescent="0.3">
      <c r="A1661" s="1" t="s">
        <v>1086</v>
      </c>
      <c r="B1661" s="1" t="str">
        <f t="shared" si="150"/>
        <v>Febrero 5 de 2016</v>
      </c>
      <c r="C1661" s="1" t="s">
        <v>5265</v>
      </c>
      <c r="D1661" s="2">
        <v>141.02000000000001</v>
      </c>
      <c r="E1661" s="1" t="s">
        <v>5266</v>
      </c>
      <c r="F1661" s="3">
        <v>-1.8581668870484984</v>
      </c>
      <c r="G1661" s="1" t="s">
        <v>430</v>
      </c>
      <c r="H1661" s="10">
        <f t="shared" si="151"/>
        <v>2.8204000000000002</v>
      </c>
      <c r="I1661" s="8">
        <f>VLOOKUP(B1661,'TRM2'!C:D,2,0)</f>
        <v>3315.75</v>
      </c>
      <c r="J1661" s="10">
        <f t="shared" si="152"/>
        <v>9351.7413000000015</v>
      </c>
      <c r="K1661" t="e">
        <f>VLOOKUP(A1661,'Cacao Nacional'!B:D,3,0)</f>
        <v>#N/A</v>
      </c>
      <c r="L1661" s="22" t="str">
        <f t="shared" si="153"/>
        <v>Febrero</v>
      </c>
      <c r="M1661" s="22" t="str">
        <f t="shared" si="154"/>
        <v>2016</v>
      </c>
      <c r="N1661" s="22" t="str">
        <f t="shared" si="155"/>
        <v>Febrero de 2016</v>
      </c>
    </row>
    <row r="1662" spans="1:14" x14ac:dyDescent="0.3">
      <c r="A1662" s="1" t="s">
        <v>132</v>
      </c>
      <c r="B1662" s="1" t="str">
        <f t="shared" si="150"/>
        <v>Febrero 8 de 2016</v>
      </c>
      <c r="C1662" s="1" t="s">
        <v>5265</v>
      </c>
      <c r="D1662" s="2">
        <v>136.5</v>
      </c>
      <c r="E1662" s="1" t="s">
        <v>5266</v>
      </c>
      <c r="F1662" s="3">
        <v>-3.2052191178556302</v>
      </c>
      <c r="G1662" s="1" t="s">
        <v>430</v>
      </c>
      <c r="H1662" s="10">
        <f t="shared" si="151"/>
        <v>2.73</v>
      </c>
      <c r="I1662" s="8">
        <f>VLOOKUP(B1662,'TRM2'!C:D,2,0)</f>
        <v>3320.49</v>
      </c>
      <c r="J1662" s="10">
        <f t="shared" si="152"/>
        <v>9064.9376999999986</v>
      </c>
      <c r="K1662">
        <f>VLOOKUP(A1662,'Cacao Nacional'!B:D,3,0)</f>
        <v>8040</v>
      </c>
      <c r="L1662" s="22" t="str">
        <f t="shared" si="153"/>
        <v>Febrero</v>
      </c>
      <c r="M1662" s="22" t="str">
        <f t="shared" si="154"/>
        <v>2016</v>
      </c>
      <c r="N1662" s="22" t="str">
        <f t="shared" si="155"/>
        <v>Febrero de 2016</v>
      </c>
    </row>
    <row r="1663" spans="1:14" x14ac:dyDescent="0.3">
      <c r="A1663" s="1" t="s">
        <v>1087</v>
      </c>
      <c r="B1663" s="1" t="str">
        <f t="shared" si="150"/>
        <v>Febrero 9 de 2016</v>
      </c>
      <c r="C1663" s="1" t="s">
        <v>5265</v>
      </c>
      <c r="D1663" s="2">
        <v>136.04</v>
      </c>
      <c r="E1663" s="1" t="s">
        <v>5266</v>
      </c>
      <c r="F1663" s="3">
        <v>-0.33699633699634279</v>
      </c>
      <c r="G1663" s="1" t="s">
        <v>430</v>
      </c>
      <c r="H1663" s="10">
        <f t="shared" si="151"/>
        <v>2.7207999999999997</v>
      </c>
      <c r="I1663" s="8">
        <f>VLOOKUP(B1663,'TRM2'!C:D,2,0)</f>
        <v>3367.02</v>
      </c>
      <c r="J1663" s="10">
        <f t="shared" si="152"/>
        <v>9160.9880159999993</v>
      </c>
      <c r="K1663" t="e">
        <f>VLOOKUP(A1663,'Cacao Nacional'!B:D,3,0)</f>
        <v>#N/A</v>
      </c>
      <c r="L1663" s="22" t="str">
        <f t="shared" si="153"/>
        <v>Febrero</v>
      </c>
      <c r="M1663" s="22" t="str">
        <f t="shared" si="154"/>
        <v>2016</v>
      </c>
      <c r="N1663" s="22" t="str">
        <f t="shared" si="155"/>
        <v>Febrero de 2016</v>
      </c>
    </row>
    <row r="1664" spans="1:14" x14ac:dyDescent="0.3">
      <c r="A1664" s="1" t="s">
        <v>1088</v>
      </c>
      <c r="B1664" s="1" t="str">
        <f t="shared" si="150"/>
        <v>Febrero 10 de 2016</v>
      </c>
      <c r="C1664" s="1" t="s">
        <v>5265</v>
      </c>
      <c r="D1664" s="2">
        <v>135.76</v>
      </c>
      <c r="E1664" s="1" t="s">
        <v>5266</v>
      </c>
      <c r="F1664" s="3">
        <v>-0.20582181711261477</v>
      </c>
      <c r="G1664" s="1" t="s">
        <v>430</v>
      </c>
      <c r="H1664" s="10">
        <f t="shared" si="151"/>
        <v>2.7151999999999998</v>
      </c>
      <c r="I1664" s="8">
        <f>VLOOKUP(B1664,'TRM2'!C:D,2,0)</f>
        <v>3391.93</v>
      </c>
      <c r="J1664" s="10">
        <f t="shared" si="152"/>
        <v>9209.7683359999992</v>
      </c>
      <c r="K1664" t="e">
        <f>VLOOKUP(A1664,'Cacao Nacional'!B:D,3,0)</f>
        <v>#N/A</v>
      </c>
      <c r="L1664" s="22" t="str">
        <f t="shared" si="153"/>
        <v>Febrero</v>
      </c>
      <c r="M1664" s="22" t="str">
        <f t="shared" si="154"/>
        <v>2016</v>
      </c>
      <c r="N1664" s="22" t="str">
        <f t="shared" si="155"/>
        <v>Febrero de 2016</v>
      </c>
    </row>
    <row r="1665" spans="1:14" x14ac:dyDescent="0.3">
      <c r="A1665" s="1" t="s">
        <v>1089</v>
      </c>
      <c r="B1665" s="1" t="str">
        <f t="shared" si="150"/>
        <v>Febrero 11 de 2016</v>
      </c>
      <c r="C1665" s="1" t="s">
        <v>5265</v>
      </c>
      <c r="D1665" s="2">
        <v>134.04</v>
      </c>
      <c r="E1665" s="1" t="s">
        <v>5266</v>
      </c>
      <c r="F1665" s="3">
        <v>-1.2669416617560392</v>
      </c>
      <c r="G1665" s="1" t="s">
        <v>430</v>
      </c>
      <c r="H1665" s="10">
        <f t="shared" si="151"/>
        <v>2.6807999999999996</v>
      </c>
      <c r="I1665" s="8">
        <f>VLOOKUP(B1665,'TRM2'!C:D,2,0)</f>
        <v>3385.65</v>
      </c>
      <c r="J1665" s="10">
        <f t="shared" si="152"/>
        <v>9076.2505199999996</v>
      </c>
      <c r="K1665" t="e">
        <f>VLOOKUP(A1665,'Cacao Nacional'!B:D,3,0)</f>
        <v>#N/A</v>
      </c>
      <c r="L1665" s="22" t="str">
        <f t="shared" si="153"/>
        <v>Febrero</v>
      </c>
      <c r="M1665" s="22" t="str">
        <f t="shared" si="154"/>
        <v>2016</v>
      </c>
      <c r="N1665" s="22" t="str">
        <f t="shared" si="155"/>
        <v>Febrero de 2016</v>
      </c>
    </row>
    <row r="1666" spans="1:14" x14ac:dyDescent="0.3">
      <c r="A1666" s="1" t="s">
        <v>1090</v>
      </c>
      <c r="B1666" s="1" t="str">
        <f t="shared" si="150"/>
        <v>Febrero 12 de 2016</v>
      </c>
      <c r="C1666" s="1" t="s">
        <v>5265</v>
      </c>
      <c r="D1666" s="2">
        <v>136.52000000000001</v>
      </c>
      <c r="E1666" s="1" t="s">
        <v>5266</v>
      </c>
      <c r="F1666" s="3">
        <v>1.8501939719486857</v>
      </c>
      <c r="G1666" s="1" t="s">
        <v>430</v>
      </c>
      <c r="H1666" s="10">
        <f t="shared" si="151"/>
        <v>2.7304000000000004</v>
      </c>
      <c r="I1666" s="8">
        <f>VLOOKUP(B1666,'TRM2'!C:D,2,0)</f>
        <v>3434.89</v>
      </c>
      <c r="J1666" s="10">
        <f t="shared" si="152"/>
        <v>9378.6236560000016</v>
      </c>
      <c r="K1666" t="e">
        <f>VLOOKUP(A1666,'Cacao Nacional'!B:D,3,0)</f>
        <v>#N/A</v>
      </c>
      <c r="L1666" s="22" t="str">
        <f t="shared" si="153"/>
        <v>Febrero</v>
      </c>
      <c r="M1666" s="22" t="str">
        <f t="shared" si="154"/>
        <v>2016</v>
      </c>
      <c r="N1666" s="22" t="str">
        <f t="shared" si="155"/>
        <v>Febrero de 2016</v>
      </c>
    </row>
    <row r="1667" spans="1:14" x14ac:dyDescent="0.3">
      <c r="A1667" s="1" t="s">
        <v>133</v>
      </c>
      <c r="B1667" s="1" t="str">
        <f t="shared" ref="B1667:B1730" si="156">MID(A1667,FIND(",",A1667,1)+2,LEN(A1667)-FIND(",",A1667,1))</f>
        <v>Febrero 15 de 2016</v>
      </c>
      <c r="C1667" s="1" t="s">
        <v>5265</v>
      </c>
      <c r="D1667" s="2">
        <v>137.41</v>
      </c>
      <c r="E1667" s="1" t="s">
        <v>5266</v>
      </c>
      <c r="F1667" s="3">
        <v>0.65191913272779545</v>
      </c>
      <c r="G1667" s="1" t="s">
        <v>430</v>
      </c>
      <c r="H1667" s="10">
        <f t="shared" ref="H1667:H1730" si="157">D1667*2/100</f>
        <v>2.7481999999999998</v>
      </c>
      <c r="I1667" s="8">
        <f>VLOOKUP(B1667,'TRM2'!C:D,2,0)</f>
        <v>3409.82</v>
      </c>
      <c r="J1667" s="10">
        <f t="shared" ref="J1667:J1730" si="158">H1667*I1667</f>
        <v>9370.8673239999989</v>
      </c>
      <c r="K1667">
        <f>VLOOKUP(A1667,'Cacao Nacional'!B:D,3,0)</f>
        <v>7995</v>
      </c>
      <c r="L1667" s="22" t="str">
        <f t="shared" ref="L1667:L1730" si="159">MID(A1667,FIND(" ",A1667,1)+1,FIND(" ",A1667,FIND(" ",A1667,1)+1)-FIND(" ",A1667,1)-1)</f>
        <v>Febrero</v>
      </c>
      <c r="M1667" s="22" t="str">
        <f t="shared" ref="M1667:M1730" si="160">RIGHT(A1667,4)</f>
        <v>2016</v>
      </c>
      <c r="N1667" s="22" t="str">
        <f t="shared" ref="N1667:N1730" si="161">_xlfn.CONCAT(L1667," de ",M1667)</f>
        <v>Febrero de 2016</v>
      </c>
    </row>
    <row r="1668" spans="1:14" x14ac:dyDescent="0.3">
      <c r="A1668" s="1" t="s">
        <v>1091</v>
      </c>
      <c r="B1668" s="1" t="str">
        <f t="shared" si="156"/>
        <v>Febrero 16 de 2016</v>
      </c>
      <c r="C1668" s="1" t="s">
        <v>5265</v>
      </c>
      <c r="D1668" s="2">
        <v>136.43</v>
      </c>
      <c r="E1668" s="1" t="s">
        <v>5266</v>
      </c>
      <c r="F1668" s="3">
        <v>-0.71319409067752693</v>
      </c>
      <c r="G1668" s="1" t="s">
        <v>430</v>
      </c>
      <c r="H1668" s="10">
        <f t="shared" si="157"/>
        <v>2.7286000000000001</v>
      </c>
      <c r="I1668" s="8">
        <f>VLOOKUP(B1668,'TRM2'!C:D,2,0)</f>
        <v>3409.82</v>
      </c>
      <c r="J1668" s="10">
        <f t="shared" si="158"/>
        <v>9304.0348520000007</v>
      </c>
      <c r="K1668" t="e">
        <f>VLOOKUP(A1668,'Cacao Nacional'!B:D,3,0)</f>
        <v>#N/A</v>
      </c>
      <c r="L1668" s="22" t="str">
        <f t="shared" si="159"/>
        <v>Febrero</v>
      </c>
      <c r="M1668" s="22" t="str">
        <f t="shared" si="160"/>
        <v>2016</v>
      </c>
      <c r="N1668" s="22" t="str">
        <f t="shared" si="161"/>
        <v>Febrero de 2016</v>
      </c>
    </row>
    <row r="1669" spans="1:14" x14ac:dyDescent="0.3">
      <c r="A1669" s="1" t="s">
        <v>1092</v>
      </c>
      <c r="B1669" s="1" t="str">
        <f t="shared" si="156"/>
        <v>Febrero 17 de 2016</v>
      </c>
      <c r="C1669" s="1" t="s">
        <v>5265</v>
      </c>
      <c r="D1669" s="2">
        <v>135.72999999999999</v>
      </c>
      <c r="E1669" s="1" t="s">
        <v>5266</v>
      </c>
      <c r="F1669" s="3">
        <v>-0.51308363263213153</v>
      </c>
      <c r="G1669" s="1" t="s">
        <v>430</v>
      </c>
      <c r="H1669" s="10">
        <f t="shared" si="157"/>
        <v>2.7145999999999999</v>
      </c>
      <c r="I1669" s="8">
        <f>VLOOKUP(B1669,'TRM2'!C:D,2,0)</f>
        <v>3406.87</v>
      </c>
      <c r="J1669" s="10">
        <f t="shared" si="158"/>
        <v>9248.2893019999992</v>
      </c>
      <c r="K1669" t="e">
        <f>VLOOKUP(A1669,'Cacao Nacional'!B:D,3,0)</f>
        <v>#N/A</v>
      </c>
      <c r="L1669" s="22" t="str">
        <f t="shared" si="159"/>
        <v>Febrero</v>
      </c>
      <c r="M1669" s="22" t="str">
        <f t="shared" si="160"/>
        <v>2016</v>
      </c>
      <c r="N1669" s="22" t="str">
        <f t="shared" si="161"/>
        <v>Febrero de 2016</v>
      </c>
    </row>
    <row r="1670" spans="1:14" x14ac:dyDescent="0.3">
      <c r="A1670" s="1" t="s">
        <v>1093</v>
      </c>
      <c r="B1670" s="1" t="str">
        <f t="shared" si="156"/>
        <v>Febrero 18 de 2016</v>
      </c>
      <c r="C1670" s="1" t="s">
        <v>5265</v>
      </c>
      <c r="D1670" s="2">
        <v>134.62</v>
      </c>
      <c r="E1670" s="1" t="s">
        <v>5266</v>
      </c>
      <c r="F1670" s="3">
        <v>-0.81780004420539698</v>
      </c>
      <c r="G1670" s="1" t="s">
        <v>430</v>
      </c>
      <c r="H1670" s="10">
        <f t="shared" si="157"/>
        <v>2.6924000000000001</v>
      </c>
      <c r="I1670" s="8">
        <f>VLOOKUP(B1670,'TRM2'!C:D,2,0)</f>
        <v>3391.87</v>
      </c>
      <c r="J1670" s="10">
        <f t="shared" si="158"/>
        <v>9132.2707879999998</v>
      </c>
      <c r="K1670" t="e">
        <f>VLOOKUP(A1670,'Cacao Nacional'!B:D,3,0)</f>
        <v>#N/A</v>
      </c>
      <c r="L1670" s="22" t="str">
        <f t="shared" si="159"/>
        <v>Febrero</v>
      </c>
      <c r="M1670" s="22" t="str">
        <f t="shared" si="160"/>
        <v>2016</v>
      </c>
      <c r="N1670" s="22" t="str">
        <f t="shared" si="161"/>
        <v>Febrero de 2016</v>
      </c>
    </row>
    <row r="1671" spans="1:14" x14ac:dyDescent="0.3">
      <c r="A1671" s="1" t="s">
        <v>1094</v>
      </c>
      <c r="B1671" s="1" t="str">
        <f t="shared" si="156"/>
        <v>Febrero 19 de 2016</v>
      </c>
      <c r="C1671" s="1" t="s">
        <v>5265</v>
      </c>
      <c r="D1671" s="2">
        <v>135.79</v>
      </c>
      <c r="E1671" s="1" t="s">
        <v>5266</v>
      </c>
      <c r="F1671" s="3">
        <v>0.86911305898082558</v>
      </c>
      <c r="G1671" s="1" t="s">
        <v>430</v>
      </c>
      <c r="H1671" s="10">
        <f t="shared" si="157"/>
        <v>2.7157999999999998</v>
      </c>
      <c r="I1671" s="8">
        <f>VLOOKUP(B1671,'TRM2'!C:D,2,0)</f>
        <v>3338.03</v>
      </c>
      <c r="J1671" s="10">
        <f t="shared" si="158"/>
        <v>9065.4218739999997</v>
      </c>
      <c r="K1671" t="e">
        <f>VLOOKUP(A1671,'Cacao Nacional'!B:D,3,0)</f>
        <v>#N/A</v>
      </c>
      <c r="L1671" s="22" t="str">
        <f t="shared" si="159"/>
        <v>Febrero</v>
      </c>
      <c r="M1671" s="22" t="str">
        <f t="shared" si="160"/>
        <v>2016</v>
      </c>
      <c r="N1671" s="22" t="str">
        <f t="shared" si="161"/>
        <v>Febrero de 2016</v>
      </c>
    </row>
    <row r="1672" spans="1:14" x14ac:dyDescent="0.3">
      <c r="A1672" s="1" t="s">
        <v>134</v>
      </c>
      <c r="B1672" s="1" t="str">
        <f t="shared" si="156"/>
        <v>Febrero 22 de 2016</v>
      </c>
      <c r="C1672" s="1" t="s">
        <v>5265</v>
      </c>
      <c r="D1672" s="2">
        <v>139.08000000000001</v>
      </c>
      <c r="E1672" s="1" t="s">
        <v>5266</v>
      </c>
      <c r="F1672" s="3">
        <v>2.4228588261285959</v>
      </c>
      <c r="G1672" s="1" t="s">
        <v>430</v>
      </c>
      <c r="H1672" s="10">
        <f t="shared" si="157"/>
        <v>2.7816000000000001</v>
      </c>
      <c r="I1672" s="8">
        <f>VLOOKUP(B1672,'TRM2'!C:D,2,0)</f>
        <v>3356.78</v>
      </c>
      <c r="J1672" s="10">
        <f t="shared" si="158"/>
        <v>9337.2192480000012</v>
      </c>
      <c r="K1672">
        <f>VLOOKUP(A1672,'Cacao Nacional'!B:D,3,0)</f>
        <v>8280</v>
      </c>
      <c r="L1672" s="22" t="str">
        <f t="shared" si="159"/>
        <v>Febrero</v>
      </c>
      <c r="M1672" s="22" t="str">
        <f t="shared" si="160"/>
        <v>2016</v>
      </c>
      <c r="N1672" s="22" t="str">
        <f t="shared" si="161"/>
        <v>Febrero de 2016</v>
      </c>
    </row>
    <row r="1673" spans="1:14" x14ac:dyDescent="0.3">
      <c r="A1673" s="1" t="s">
        <v>1095</v>
      </c>
      <c r="B1673" s="1" t="str">
        <f t="shared" si="156"/>
        <v>Febrero 23 de 2016</v>
      </c>
      <c r="C1673" s="1" t="s">
        <v>5265</v>
      </c>
      <c r="D1673" s="2">
        <v>138.69</v>
      </c>
      <c r="E1673" s="1" t="s">
        <v>5266</v>
      </c>
      <c r="F1673" s="3">
        <v>-0.28041415012943249</v>
      </c>
      <c r="G1673" s="1" t="s">
        <v>430</v>
      </c>
      <c r="H1673" s="10">
        <f t="shared" si="157"/>
        <v>2.7738</v>
      </c>
      <c r="I1673" s="8">
        <f>VLOOKUP(B1673,'TRM2'!C:D,2,0)</f>
        <v>3314.24</v>
      </c>
      <c r="J1673" s="10">
        <f t="shared" si="158"/>
        <v>9193.038912</v>
      </c>
      <c r="K1673" t="e">
        <f>VLOOKUP(A1673,'Cacao Nacional'!B:D,3,0)</f>
        <v>#N/A</v>
      </c>
      <c r="L1673" s="22" t="str">
        <f t="shared" si="159"/>
        <v>Febrero</v>
      </c>
      <c r="M1673" s="22" t="str">
        <f t="shared" si="160"/>
        <v>2016</v>
      </c>
      <c r="N1673" s="22" t="str">
        <f t="shared" si="161"/>
        <v>Febrero de 2016</v>
      </c>
    </row>
    <row r="1674" spans="1:14" x14ac:dyDescent="0.3">
      <c r="A1674" s="1" t="s">
        <v>1096</v>
      </c>
      <c r="B1674" s="1" t="str">
        <f t="shared" si="156"/>
        <v>Febrero 24 de 2016</v>
      </c>
      <c r="C1674" s="1" t="s">
        <v>5265</v>
      </c>
      <c r="D1674" s="2">
        <v>136.22999999999999</v>
      </c>
      <c r="E1674" s="1" t="s">
        <v>5266</v>
      </c>
      <c r="F1674" s="3">
        <v>-1.7737399956738107</v>
      </c>
      <c r="G1674" s="1" t="s">
        <v>430</v>
      </c>
      <c r="H1674" s="10">
        <f t="shared" si="157"/>
        <v>2.7245999999999997</v>
      </c>
      <c r="I1674" s="8">
        <f>VLOOKUP(B1674,'TRM2'!C:D,2,0)</f>
        <v>3322.54</v>
      </c>
      <c r="J1674" s="10">
        <f t="shared" si="158"/>
        <v>9052.5924839999989</v>
      </c>
      <c r="K1674" t="e">
        <f>VLOOKUP(A1674,'Cacao Nacional'!B:D,3,0)</f>
        <v>#N/A</v>
      </c>
      <c r="L1674" s="22" t="str">
        <f t="shared" si="159"/>
        <v>Febrero</v>
      </c>
      <c r="M1674" s="22" t="str">
        <f t="shared" si="160"/>
        <v>2016</v>
      </c>
      <c r="N1674" s="22" t="str">
        <f t="shared" si="161"/>
        <v>Febrero de 2016</v>
      </c>
    </row>
    <row r="1675" spans="1:14" x14ac:dyDescent="0.3">
      <c r="A1675" s="1" t="s">
        <v>1097</v>
      </c>
      <c r="B1675" s="1" t="str">
        <f t="shared" si="156"/>
        <v>Febrero 25 de 2016</v>
      </c>
      <c r="C1675" s="1" t="s">
        <v>5265</v>
      </c>
      <c r="D1675" s="2">
        <v>135.66</v>
      </c>
      <c r="E1675" s="1" t="s">
        <v>5266</v>
      </c>
      <c r="F1675" s="3">
        <v>-0.41841004184099923</v>
      </c>
      <c r="G1675" s="1" t="s">
        <v>430</v>
      </c>
      <c r="H1675" s="10">
        <f t="shared" si="157"/>
        <v>2.7132000000000001</v>
      </c>
      <c r="I1675" s="8">
        <f>VLOOKUP(B1675,'TRM2'!C:D,2,0)</f>
        <v>3341.69</v>
      </c>
      <c r="J1675" s="10">
        <f t="shared" si="158"/>
        <v>9066.6733079999995</v>
      </c>
      <c r="K1675" t="e">
        <f>VLOOKUP(A1675,'Cacao Nacional'!B:D,3,0)</f>
        <v>#N/A</v>
      </c>
      <c r="L1675" s="22" t="str">
        <f t="shared" si="159"/>
        <v>Febrero</v>
      </c>
      <c r="M1675" s="22" t="str">
        <f t="shared" si="160"/>
        <v>2016</v>
      </c>
      <c r="N1675" s="22" t="str">
        <f t="shared" si="161"/>
        <v>Febrero de 2016</v>
      </c>
    </row>
    <row r="1676" spans="1:14" x14ac:dyDescent="0.3">
      <c r="A1676" s="1" t="s">
        <v>1098</v>
      </c>
      <c r="B1676" s="1" t="str">
        <f t="shared" si="156"/>
        <v>Febrero 26 de 2016</v>
      </c>
      <c r="C1676" s="1" t="s">
        <v>5265</v>
      </c>
      <c r="D1676" s="2">
        <v>134.63</v>
      </c>
      <c r="E1676" s="1" t="s">
        <v>5266</v>
      </c>
      <c r="F1676" s="3">
        <v>-0.75925106884859295</v>
      </c>
      <c r="G1676" s="1" t="s">
        <v>430</v>
      </c>
      <c r="H1676" s="10">
        <f t="shared" si="157"/>
        <v>2.6926000000000001</v>
      </c>
      <c r="I1676" s="8">
        <f>VLOOKUP(B1676,'TRM2'!C:D,2,0)</f>
        <v>3310.16</v>
      </c>
      <c r="J1676" s="10">
        <f t="shared" si="158"/>
        <v>8912.9368159999995</v>
      </c>
      <c r="K1676" t="e">
        <f>VLOOKUP(A1676,'Cacao Nacional'!B:D,3,0)</f>
        <v>#N/A</v>
      </c>
      <c r="L1676" s="22" t="str">
        <f t="shared" si="159"/>
        <v>Febrero</v>
      </c>
      <c r="M1676" s="22" t="str">
        <f t="shared" si="160"/>
        <v>2016</v>
      </c>
      <c r="N1676" s="22" t="str">
        <f t="shared" si="161"/>
        <v>Febrero de 2016</v>
      </c>
    </row>
    <row r="1677" spans="1:14" x14ac:dyDescent="0.3">
      <c r="A1677" s="1" t="s">
        <v>135</v>
      </c>
      <c r="B1677" s="1" t="str">
        <f t="shared" si="156"/>
        <v>Febrero 29 de 2016</v>
      </c>
      <c r="C1677" s="1" t="s">
        <v>5265</v>
      </c>
      <c r="D1677" s="2">
        <v>134.47999999999999</v>
      </c>
      <c r="E1677" s="1" t="s">
        <v>5266</v>
      </c>
      <c r="F1677" s="3">
        <v>-0.11141647478274211</v>
      </c>
      <c r="G1677" s="1" t="s">
        <v>430</v>
      </c>
      <c r="H1677" s="10">
        <f t="shared" si="157"/>
        <v>2.6896</v>
      </c>
      <c r="I1677" s="8">
        <f>VLOOKUP(B1677,'TRM2'!C:D,2,0)</f>
        <v>3306</v>
      </c>
      <c r="J1677" s="10">
        <f t="shared" si="158"/>
        <v>8891.8176000000003</v>
      </c>
      <c r="K1677">
        <f>VLOOKUP(A1677,'Cacao Nacional'!B:D,3,0)</f>
        <v>8412.5</v>
      </c>
      <c r="L1677" s="22" t="str">
        <f t="shared" si="159"/>
        <v>Febrero</v>
      </c>
      <c r="M1677" s="22" t="str">
        <f t="shared" si="160"/>
        <v>2016</v>
      </c>
      <c r="N1677" s="22" t="str">
        <f t="shared" si="161"/>
        <v>Febrero de 2016</v>
      </c>
    </row>
    <row r="1678" spans="1:14" x14ac:dyDescent="0.3">
      <c r="A1678" s="1" t="s">
        <v>1099</v>
      </c>
      <c r="B1678" s="1" t="str">
        <f t="shared" si="156"/>
        <v>Marzo 1 de 2016</v>
      </c>
      <c r="C1678" s="1" t="s">
        <v>5265</v>
      </c>
      <c r="D1678" s="2">
        <v>133.99</v>
      </c>
      <c r="E1678" s="1" t="s">
        <v>5266</v>
      </c>
      <c r="F1678" s="3">
        <v>-0.36436644854251987</v>
      </c>
      <c r="G1678" s="1" t="s">
        <v>430</v>
      </c>
      <c r="H1678" s="10">
        <f t="shared" si="157"/>
        <v>2.6798000000000002</v>
      </c>
      <c r="I1678" s="8">
        <f>VLOOKUP(B1678,'TRM2'!C:D,2,0)</f>
        <v>3319.8</v>
      </c>
      <c r="J1678" s="10">
        <f t="shared" si="158"/>
        <v>8896.4000400000004</v>
      </c>
      <c r="K1678" t="e">
        <f>VLOOKUP(A1678,'Cacao Nacional'!B:D,3,0)</f>
        <v>#N/A</v>
      </c>
      <c r="L1678" s="22" t="str">
        <f t="shared" si="159"/>
        <v>Marzo</v>
      </c>
      <c r="M1678" s="22" t="str">
        <f t="shared" si="160"/>
        <v>2016</v>
      </c>
      <c r="N1678" s="22" t="str">
        <f t="shared" si="161"/>
        <v>Marzo de 2016</v>
      </c>
    </row>
    <row r="1679" spans="1:14" x14ac:dyDescent="0.3">
      <c r="A1679" s="1" t="s">
        <v>1100</v>
      </c>
      <c r="B1679" s="1" t="str">
        <f t="shared" si="156"/>
        <v>Marzo 2 de 2016</v>
      </c>
      <c r="C1679" s="1" t="s">
        <v>5265</v>
      </c>
      <c r="D1679" s="2">
        <v>134.93</v>
      </c>
      <c r="E1679" s="1" t="s">
        <v>5266</v>
      </c>
      <c r="F1679" s="3">
        <v>0.70154489140980492</v>
      </c>
      <c r="G1679" s="1" t="s">
        <v>430</v>
      </c>
      <c r="H1679" s="10">
        <f t="shared" si="157"/>
        <v>2.6986000000000003</v>
      </c>
      <c r="I1679" s="8">
        <f>VLOOKUP(B1679,'TRM2'!C:D,2,0)</f>
        <v>3268.86</v>
      </c>
      <c r="J1679" s="10">
        <f t="shared" si="158"/>
        <v>8821.345596000001</v>
      </c>
      <c r="K1679" t="e">
        <f>VLOOKUP(A1679,'Cacao Nacional'!B:D,3,0)</f>
        <v>#N/A</v>
      </c>
      <c r="L1679" s="22" t="str">
        <f t="shared" si="159"/>
        <v>Marzo</v>
      </c>
      <c r="M1679" s="22" t="str">
        <f t="shared" si="160"/>
        <v>2016</v>
      </c>
      <c r="N1679" s="22" t="str">
        <f t="shared" si="161"/>
        <v>Marzo de 2016</v>
      </c>
    </row>
    <row r="1680" spans="1:14" x14ac:dyDescent="0.3">
      <c r="A1680" s="1" t="s">
        <v>1101</v>
      </c>
      <c r="B1680" s="1" t="str">
        <f t="shared" si="156"/>
        <v>Marzo 3 de 2016</v>
      </c>
      <c r="C1680" s="1" t="s">
        <v>5265</v>
      </c>
      <c r="D1680" s="2">
        <v>137.24</v>
      </c>
      <c r="E1680" s="1" t="s">
        <v>5266</v>
      </c>
      <c r="F1680" s="3">
        <v>1.7119988141999571</v>
      </c>
      <c r="G1680" s="1" t="s">
        <v>430</v>
      </c>
      <c r="H1680" s="10">
        <f t="shared" si="157"/>
        <v>2.7448000000000001</v>
      </c>
      <c r="I1680" s="8">
        <f>VLOOKUP(B1680,'TRM2'!C:D,2,0)</f>
        <v>3205.6</v>
      </c>
      <c r="J1680" s="10">
        <f t="shared" si="158"/>
        <v>8798.730880000001</v>
      </c>
      <c r="K1680" t="e">
        <f>VLOOKUP(A1680,'Cacao Nacional'!B:D,3,0)</f>
        <v>#N/A</v>
      </c>
      <c r="L1680" s="22" t="str">
        <f t="shared" si="159"/>
        <v>Marzo</v>
      </c>
      <c r="M1680" s="22" t="str">
        <f t="shared" si="160"/>
        <v>2016</v>
      </c>
      <c r="N1680" s="22" t="str">
        <f t="shared" si="161"/>
        <v>Marzo de 2016</v>
      </c>
    </row>
    <row r="1681" spans="1:14" x14ac:dyDescent="0.3">
      <c r="A1681" s="1" t="s">
        <v>1102</v>
      </c>
      <c r="B1681" s="1" t="str">
        <f t="shared" si="156"/>
        <v>Marzo 4 de 2016</v>
      </c>
      <c r="C1681" s="1" t="s">
        <v>5265</v>
      </c>
      <c r="D1681" s="2">
        <v>140.34</v>
      </c>
      <c r="E1681" s="1" t="s">
        <v>5266</v>
      </c>
      <c r="F1681" s="3">
        <v>2.2588166715243325</v>
      </c>
      <c r="G1681" s="1" t="s">
        <v>430</v>
      </c>
      <c r="H1681" s="10">
        <f t="shared" si="157"/>
        <v>2.8068</v>
      </c>
      <c r="I1681" s="8">
        <f>VLOOKUP(B1681,'TRM2'!C:D,2,0)</f>
        <v>3203.03</v>
      </c>
      <c r="J1681" s="10">
        <f t="shared" si="158"/>
        <v>8990.264604</v>
      </c>
      <c r="K1681" t="e">
        <f>VLOOKUP(A1681,'Cacao Nacional'!B:D,3,0)</f>
        <v>#N/A</v>
      </c>
      <c r="L1681" s="22" t="str">
        <f t="shared" si="159"/>
        <v>Marzo</v>
      </c>
      <c r="M1681" s="22" t="str">
        <f t="shared" si="160"/>
        <v>2016</v>
      </c>
      <c r="N1681" s="22" t="str">
        <f t="shared" si="161"/>
        <v>Marzo de 2016</v>
      </c>
    </row>
    <row r="1682" spans="1:14" x14ac:dyDescent="0.3">
      <c r="A1682" s="1" t="s">
        <v>136</v>
      </c>
      <c r="B1682" s="1" t="str">
        <f t="shared" si="156"/>
        <v>Marzo 7 de 2016</v>
      </c>
      <c r="C1682" s="1" t="s">
        <v>5265</v>
      </c>
      <c r="D1682" s="2">
        <v>140.65</v>
      </c>
      <c r="E1682" s="1" t="s">
        <v>5266</v>
      </c>
      <c r="F1682" s="3">
        <v>0.2208921191392349</v>
      </c>
      <c r="G1682" s="1" t="s">
        <v>430</v>
      </c>
      <c r="H1682" s="10">
        <f t="shared" si="157"/>
        <v>2.8130000000000002</v>
      </c>
      <c r="I1682" s="8">
        <f>VLOOKUP(B1682,'TRM2'!C:D,2,0)</f>
        <v>3163.25</v>
      </c>
      <c r="J1682" s="10">
        <f t="shared" si="158"/>
        <v>8898.2222500000007</v>
      </c>
      <c r="K1682">
        <f>VLOOKUP(A1682,'Cacao Nacional'!B:D,3,0)</f>
        <v>8247.5</v>
      </c>
      <c r="L1682" s="22" t="str">
        <f t="shared" si="159"/>
        <v>Marzo</v>
      </c>
      <c r="M1682" s="22" t="str">
        <f t="shared" si="160"/>
        <v>2016</v>
      </c>
      <c r="N1682" s="22" t="str">
        <f t="shared" si="161"/>
        <v>Marzo de 2016</v>
      </c>
    </row>
    <row r="1683" spans="1:14" x14ac:dyDescent="0.3">
      <c r="A1683" s="1" t="s">
        <v>1103</v>
      </c>
      <c r="B1683" s="1" t="str">
        <f t="shared" si="156"/>
        <v>Marzo 8 de 2016</v>
      </c>
      <c r="C1683" s="1" t="s">
        <v>5265</v>
      </c>
      <c r="D1683" s="2">
        <v>141.38</v>
      </c>
      <c r="E1683" s="1" t="s">
        <v>5266</v>
      </c>
      <c r="F1683" s="3">
        <v>0.51901884109490914</v>
      </c>
      <c r="G1683" s="1" t="s">
        <v>430</v>
      </c>
      <c r="H1683" s="10">
        <f t="shared" si="157"/>
        <v>2.8275999999999999</v>
      </c>
      <c r="I1683" s="8">
        <f>VLOOKUP(B1683,'TRM2'!C:D,2,0)</f>
        <v>3135.28</v>
      </c>
      <c r="J1683" s="10">
        <f t="shared" si="158"/>
        <v>8865.317728</v>
      </c>
      <c r="K1683" t="e">
        <f>VLOOKUP(A1683,'Cacao Nacional'!B:D,3,0)</f>
        <v>#N/A</v>
      </c>
      <c r="L1683" s="22" t="str">
        <f t="shared" si="159"/>
        <v>Marzo</v>
      </c>
      <c r="M1683" s="22" t="str">
        <f t="shared" si="160"/>
        <v>2016</v>
      </c>
      <c r="N1683" s="22" t="str">
        <f t="shared" si="161"/>
        <v>Marzo de 2016</v>
      </c>
    </row>
    <row r="1684" spans="1:14" x14ac:dyDescent="0.3">
      <c r="A1684" s="1" t="s">
        <v>1104</v>
      </c>
      <c r="B1684" s="1" t="str">
        <f t="shared" si="156"/>
        <v>Marzo 9 de 2016</v>
      </c>
      <c r="C1684" s="1" t="s">
        <v>5265</v>
      </c>
      <c r="D1684" s="2">
        <v>141.35</v>
      </c>
      <c r="E1684" s="1" t="s">
        <v>5266</v>
      </c>
      <c r="F1684" s="3">
        <v>-2.1219408685812093E-2</v>
      </c>
      <c r="G1684" s="1" t="s">
        <v>430</v>
      </c>
      <c r="H1684" s="10">
        <f t="shared" si="157"/>
        <v>2.827</v>
      </c>
      <c r="I1684" s="8">
        <f>VLOOKUP(B1684,'TRM2'!C:D,2,0)</f>
        <v>3155.9</v>
      </c>
      <c r="J1684" s="10">
        <f t="shared" si="158"/>
        <v>8921.7293000000009</v>
      </c>
      <c r="K1684" t="e">
        <f>VLOOKUP(A1684,'Cacao Nacional'!B:D,3,0)</f>
        <v>#N/A</v>
      </c>
      <c r="L1684" s="22" t="str">
        <f t="shared" si="159"/>
        <v>Marzo</v>
      </c>
      <c r="M1684" s="22" t="str">
        <f t="shared" si="160"/>
        <v>2016</v>
      </c>
      <c r="N1684" s="22" t="str">
        <f t="shared" si="161"/>
        <v>Marzo de 2016</v>
      </c>
    </row>
    <row r="1685" spans="1:14" x14ac:dyDescent="0.3">
      <c r="A1685" s="1" t="s">
        <v>1105</v>
      </c>
      <c r="B1685" s="1" t="str">
        <f t="shared" si="156"/>
        <v>Marzo 10 de 2016</v>
      </c>
      <c r="C1685" s="1" t="s">
        <v>5265</v>
      </c>
      <c r="D1685" s="2">
        <v>141.07</v>
      </c>
      <c r="E1685" s="1" t="s">
        <v>5266</v>
      </c>
      <c r="F1685" s="3">
        <v>-0.19808984789529618</v>
      </c>
      <c r="G1685" s="1" t="s">
        <v>430</v>
      </c>
      <c r="H1685" s="10">
        <f t="shared" si="157"/>
        <v>2.8213999999999997</v>
      </c>
      <c r="I1685" s="8">
        <f>VLOOKUP(B1685,'TRM2'!C:D,2,0)</f>
        <v>3192.49</v>
      </c>
      <c r="J1685" s="10">
        <f t="shared" si="158"/>
        <v>9007.2912859999979</v>
      </c>
      <c r="K1685" t="e">
        <f>VLOOKUP(A1685,'Cacao Nacional'!B:D,3,0)</f>
        <v>#N/A</v>
      </c>
      <c r="L1685" s="22" t="str">
        <f t="shared" si="159"/>
        <v>Marzo</v>
      </c>
      <c r="M1685" s="22" t="str">
        <f t="shared" si="160"/>
        <v>2016</v>
      </c>
      <c r="N1685" s="22" t="str">
        <f t="shared" si="161"/>
        <v>Marzo de 2016</v>
      </c>
    </row>
    <row r="1686" spans="1:14" x14ac:dyDescent="0.3">
      <c r="A1686" s="1" t="s">
        <v>1106</v>
      </c>
      <c r="B1686" s="1" t="str">
        <f t="shared" si="156"/>
        <v>Marzo 11 de 2016</v>
      </c>
      <c r="C1686" s="1" t="s">
        <v>5265</v>
      </c>
      <c r="D1686" s="2">
        <v>144.4</v>
      </c>
      <c r="E1686" s="1" t="s">
        <v>5266</v>
      </c>
      <c r="F1686" s="3">
        <v>2.3605302332175606</v>
      </c>
      <c r="G1686" s="1" t="s">
        <v>430</v>
      </c>
      <c r="H1686" s="10">
        <f t="shared" si="157"/>
        <v>2.8879999999999999</v>
      </c>
      <c r="I1686" s="8">
        <f>VLOOKUP(B1686,'TRM2'!C:D,2,0)</f>
        <v>3204.27</v>
      </c>
      <c r="J1686" s="10">
        <f t="shared" si="158"/>
        <v>9253.9317599999995</v>
      </c>
      <c r="K1686" t="e">
        <f>VLOOKUP(A1686,'Cacao Nacional'!B:D,3,0)</f>
        <v>#N/A</v>
      </c>
      <c r="L1686" s="22" t="str">
        <f t="shared" si="159"/>
        <v>Marzo</v>
      </c>
      <c r="M1686" s="22" t="str">
        <f t="shared" si="160"/>
        <v>2016</v>
      </c>
      <c r="N1686" s="22" t="str">
        <f t="shared" si="161"/>
        <v>Marzo de 2016</v>
      </c>
    </row>
    <row r="1687" spans="1:14" x14ac:dyDescent="0.3">
      <c r="A1687" s="1" t="s">
        <v>137</v>
      </c>
      <c r="B1687" s="1" t="str">
        <f t="shared" si="156"/>
        <v>Marzo 14 de 2016</v>
      </c>
      <c r="C1687" s="1" t="s">
        <v>5265</v>
      </c>
      <c r="D1687" s="2">
        <v>146.69999999999999</v>
      </c>
      <c r="E1687" s="1" t="s">
        <v>5266</v>
      </c>
      <c r="F1687" s="3">
        <v>1.5927977839335064</v>
      </c>
      <c r="G1687" s="1" t="s">
        <v>430</v>
      </c>
      <c r="H1687" s="10">
        <f t="shared" si="157"/>
        <v>2.9339999999999997</v>
      </c>
      <c r="I1687" s="8">
        <f>VLOOKUP(B1687,'TRM2'!C:D,2,0)</f>
        <v>3164.12</v>
      </c>
      <c r="J1687" s="10">
        <f t="shared" si="158"/>
        <v>9283.5280799999982</v>
      </c>
      <c r="K1687">
        <f>VLOOKUP(A1687,'Cacao Nacional'!B:D,3,0)</f>
        <v>8380</v>
      </c>
      <c r="L1687" s="22" t="str">
        <f t="shared" si="159"/>
        <v>Marzo</v>
      </c>
      <c r="M1687" s="22" t="str">
        <f t="shared" si="160"/>
        <v>2016</v>
      </c>
      <c r="N1687" s="22" t="str">
        <f t="shared" si="161"/>
        <v>Marzo de 2016</v>
      </c>
    </row>
    <row r="1688" spans="1:14" x14ac:dyDescent="0.3">
      <c r="A1688" s="1" t="s">
        <v>1107</v>
      </c>
      <c r="B1688" s="1" t="str">
        <f t="shared" si="156"/>
        <v>Marzo 15 de 2016</v>
      </c>
      <c r="C1688" s="1" t="s">
        <v>5265</v>
      </c>
      <c r="D1688" s="2">
        <v>145.72999999999999</v>
      </c>
      <c r="E1688" s="1" t="s">
        <v>5266</v>
      </c>
      <c r="F1688" s="3">
        <v>-0.66121336059986302</v>
      </c>
      <c r="G1688" s="1" t="s">
        <v>430</v>
      </c>
      <c r="H1688" s="10">
        <f t="shared" si="157"/>
        <v>2.9145999999999996</v>
      </c>
      <c r="I1688" s="8">
        <f>VLOOKUP(B1688,'TRM2'!C:D,2,0)</f>
        <v>3175.95</v>
      </c>
      <c r="J1688" s="10">
        <f t="shared" si="158"/>
        <v>9256.6238699999976</v>
      </c>
      <c r="K1688" t="e">
        <f>VLOOKUP(A1688,'Cacao Nacional'!B:D,3,0)</f>
        <v>#N/A</v>
      </c>
      <c r="L1688" s="22" t="str">
        <f t="shared" si="159"/>
        <v>Marzo</v>
      </c>
      <c r="M1688" s="22" t="str">
        <f t="shared" si="160"/>
        <v>2016</v>
      </c>
      <c r="N1688" s="22" t="str">
        <f t="shared" si="161"/>
        <v>Marzo de 2016</v>
      </c>
    </row>
    <row r="1689" spans="1:14" x14ac:dyDescent="0.3">
      <c r="A1689" s="1" t="s">
        <v>1108</v>
      </c>
      <c r="B1689" s="1" t="str">
        <f t="shared" si="156"/>
        <v>Marzo 16 de 2016</v>
      </c>
      <c r="C1689" s="1" t="s">
        <v>5265</v>
      </c>
      <c r="D1689" s="2">
        <v>148.81</v>
      </c>
      <c r="E1689" s="1" t="s">
        <v>5266</v>
      </c>
      <c r="F1689" s="3">
        <v>2.1134975639882061</v>
      </c>
      <c r="G1689" s="1" t="s">
        <v>430</v>
      </c>
      <c r="H1689" s="10">
        <f t="shared" si="157"/>
        <v>2.9762</v>
      </c>
      <c r="I1689" s="8">
        <f>VLOOKUP(B1689,'TRM2'!C:D,2,0)</f>
        <v>3175.88</v>
      </c>
      <c r="J1689" s="10">
        <f t="shared" si="158"/>
        <v>9452.0540560000009</v>
      </c>
      <c r="K1689" t="e">
        <f>VLOOKUP(A1689,'Cacao Nacional'!B:D,3,0)</f>
        <v>#N/A</v>
      </c>
      <c r="L1689" s="22" t="str">
        <f t="shared" si="159"/>
        <v>Marzo</v>
      </c>
      <c r="M1689" s="22" t="str">
        <f t="shared" si="160"/>
        <v>2016</v>
      </c>
      <c r="N1689" s="22" t="str">
        <f t="shared" si="161"/>
        <v>Marzo de 2016</v>
      </c>
    </row>
    <row r="1690" spans="1:14" x14ac:dyDescent="0.3">
      <c r="A1690" s="1" t="s">
        <v>1109</v>
      </c>
      <c r="B1690" s="1" t="str">
        <f t="shared" si="156"/>
        <v>Marzo 17 de 2016</v>
      </c>
      <c r="C1690" s="1" t="s">
        <v>5265</v>
      </c>
      <c r="D1690" s="2">
        <v>150.57</v>
      </c>
      <c r="E1690" s="1" t="s">
        <v>5266</v>
      </c>
      <c r="F1690" s="3">
        <v>1.1827162153081048</v>
      </c>
      <c r="G1690" s="1" t="s">
        <v>430</v>
      </c>
      <c r="H1690" s="10">
        <f t="shared" si="157"/>
        <v>3.0114000000000001</v>
      </c>
      <c r="I1690" s="8">
        <f>VLOOKUP(B1690,'TRM2'!C:D,2,0)</f>
        <v>3155.9</v>
      </c>
      <c r="J1690" s="10">
        <f t="shared" si="158"/>
        <v>9503.6772600000004</v>
      </c>
      <c r="K1690" t="e">
        <f>VLOOKUP(A1690,'Cacao Nacional'!B:D,3,0)</f>
        <v>#N/A</v>
      </c>
      <c r="L1690" s="22" t="str">
        <f t="shared" si="159"/>
        <v>Marzo</v>
      </c>
      <c r="M1690" s="22" t="str">
        <f t="shared" si="160"/>
        <v>2016</v>
      </c>
      <c r="N1690" s="22" t="str">
        <f t="shared" si="161"/>
        <v>Marzo de 2016</v>
      </c>
    </row>
    <row r="1691" spans="1:14" x14ac:dyDescent="0.3">
      <c r="A1691" s="1" t="s">
        <v>1110</v>
      </c>
      <c r="B1691" s="1" t="str">
        <f t="shared" si="156"/>
        <v>Marzo 18 de 2016</v>
      </c>
      <c r="C1691" s="1" t="s">
        <v>5265</v>
      </c>
      <c r="D1691" s="2">
        <v>151.81</v>
      </c>
      <c r="E1691" s="1" t="s">
        <v>5266</v>
      </c>
      <c r="F1691" s="3">
        <v>0.82353722521087158</v>
      </c>
      <c r="G1691" s="1" t="s">
        <v>430</v>
      </c>
      <c r="H1691" s="10">
        <f t="shared" si="157"/>
        <v>3.0362</v>
      </c>
      <c r="I1691" s="8">
        <f>VLOOKUP(B1691,'TRM2'!C:D,2,0)</f>
        <v>3087.39</v>
      </c>
      <c r="J1691" s="10">
        <f t="shared" si="158"/>
        <v>9373.9335179999998</v>
      </c>
      <c r="K1691" t="e">
        <f>VLOOKUP(A1691,'Cacao Nacional'!B:D,3,0)</f>
        <v>#N/A</v>
      </c>
      <c r="L1691" s="22" t="str">
        <f t="shared" si="159"/>
        <v>Marzo</v>
      </c>
      <c r="M1691" s="22" t="str">
        <f t="shared" si="160"/>
        <v>2016</v>
      </c>
      <c r="N1691" s="22" t="str">
        <f t="shared" si="161"/>
        <v>Marzo de 2016</v>
      </c>
    </row>
    <row r="1692" spans="1:14" x14ac:dyDescent="0.3">
      <c r="A1692" s="1" t="s">
        <v>1111</v>
      </c>
      <c r="B1692" s="1" t="str">
        <f t="shared" si="156"/>
        <v>Marzo 22 de 2016</v>
      </c>
      <c r="C1692" s="1" t="s">
        <v>5265</v>
      </c>
      <c r="D1692" s="2">
        <v>154.54</v>
      </c>
      <c r="E1692" s="1" t="s">
        <v>5266</v>
      </c>
      <c r="F1692" s="3">
        <v>1.798300507212957</v>
      </c>
      <c r="G1692" s="1" t="s">
        <v>430</v>
      </c>
      <c r="H1692" s="10">
        <f t="shared" si="157"/>
        <v>3.0907999999999998</v>
      </c>
      <c r="I1692" s="8">
        <f>VLOOKUP(B1692,'TRM2'!C:D,2,0)</f>
        <v>3065.79</v>
      </c>
      <c r="J1692" s="10">
        <f t="shared" si="158"/>
        <v>9475.743731999999</v>
      </c>
      <c r="K1692" t="e">
        <f>VLOOKUP(A1692,'Cacao Nacional'!B:D,3,0)</f>
        <v>#N/A</v>
      </c>
      <c r="L1692" s="22" t="str">
        <f t="shared" si="159"/>
        <v>Marzo</v>
      </c>
      <c r="M1692" s="22" t="str">
        <f t="shared" si="160"/>
        <v>2016</v>
      </c>
      <c r="N1692" s="22" t="str">
        <f t="shared" si="161"/>
        <v>Marzo de 2016</v>
      </c>
    </row>
    <row r="1693" spans="1:14" x14ac:dyDescent="0.3">
      <c r="A1693" s="1" t="s">
        <v>1112</v>
      </c>
      <c r="B1693" s="1" t="str">
        <f t="shared" si="156"/>
        <v>Marzo 23 de 2016</v>
      </c>
      <c r="C1693" s="1" t="s">
        <v>5265</v>
      </c>
      <c r="D1693" s="2">
        <v>151.51</v>
      </c>
      <c r="E1693" s="1" t="s">
        <v>5266</v>
      </c>
      <c r="F1693" s="3">
        <v>-1.9606574349682937</v>
      </c>
      <c r="G1693" s="1" t="s">
        <v>430</v>
      </c>
      <c r="H1693" s="10">
        <f t="shared" si="157"/>
        <v>3.0301999999999998</v>
      </c>
      <c r="I1693" s="8">
        <f>VLOOKUP(B1693,'TRM2'!C:D,2,0)</f>
        <v>3050.31</v>
      </c>
      <c r="J1693" s="10">
        <f t="shared" si="158"/>
        <v>9243.0493619999997</v>
      </c>
      <c r="K1693" t="e">
        <f>VLOOKUP(A1693,'Cacao Nacional'!B:D,3,0)</f>
        <v>#N/A</v>
      </c>
      <c r="L1693" s="22" t="str">
        <f t="shared" si="159"/>
        <v>Marzo</v>
      </c>
      <c r="M1693" s="22" t="str">
        <f t="shared" si="160"/>
        <v>2016</v>
      </c>
      <c r="N1693" s="22" t="str">
        <f t="shared" si="161"/>
        <v>Marzo de 2016</v>
      </c>
    </row>
    <row r="1694" spans="1:14" x14ac:dyDescent="0.3">
      <c r="A1694" s="1" t="s">
        <v>139</v>
      </c>
      <c r="B1694" s="1" t="str">
        <f t="shared" si="156"/>
        <v>Marzo 28 de 2016</v>
      </c>
      <c r="C1694" s="1" t="s">
        <v>5265</v>
      </c>
      <c r="D1694" s="2">
        <v>148.05000000000001</v>
      </c>
      <c r="E1694" s="1" t="s">
        <v>5266</v>
      </c>
      <c r="F1694" s="3">
        <v>-2.2836776450399179</v>
      </c>
      <c r="G1694" s="1" t="s">
        <v>430</v>
      </c>
      <c r="H1694" s="10">
        <f t="shared" si="157"/>
        <v>2.9610000000000003</v>
      </c>
      <c r="I1694" s="8">
        <f>VLOOKUP(B1694,'TRM2'!C:D,2,0)</f>
        <v>3058.8</v>
      </c>
      <c r="J1694" s="10">
        <f t="shared" si="158"/>
        <v>9057.1068000000014</v>
      </c>
      <c r="K1694">
        <f>VLOOKUP(A1694,'Cacao Nacional'!B:D,3,0)</f>
        <v>8152.5</v>
      </c>
      <c r="L1694" s="22" t="str">
        <f t="shared" si="159"/>
        <v>Marzo</v>
      </c>
      <c r="M1694" s="22" t="str">
        <f t="shared" si="160"/>
        <v>2016</v>
      </c>
      <c r="N1694" s="22" t="str">
        <f t="shared" si="161"/>
        <v>Marzo de 2016</v>
      </c>
    </row>
    <row r="1695" spans="1:14" x14ac:dyDescent="0.3">
      <c r="A1695" s="1" t="s">
        <v>1113</v>
      </c>
      <c r="B1695" s="1" t="str">
        <f t="shared" si="156"/>
        <v>Marzo 29 de 2016</v>
      </c>
      <c r="C1695" s="1" t="s">
        <v>5265</v>
      </c>
      <c r="D1695" s="2">
        <v>147.15</v>
      </c>
      <c r="E1695" s="1" t="s">
        <v>5266</v>
      </c>
      <c r="F1695" s="3">
        <v>-0.60790273556231389</v>
      </c>
      <c r="G1695" s="1" t="s">
        <v>430</v>
      </c>
      <c r="H1695" s="10">
        <f t="shared" si="157"/>
        <v>2.9430000000000001</v>
      </c>
      <c r="I1695" s="8">
        <f>VLOOKUP(B1695,'TRM2'!C:D,2,0)</f>
        <v>3047.85</v>
      </c>
      <c r="J1695" s="10">
        <f t="shared" si="158"/>
        <v>8969.8225500000008</v>
      </c>
      <c r="K1695" t="e">
        <f>VLOOKUP(A1695,'Cacao Nacional'!B:D,3,0)</f>
        <v>#N/A</v>
      </c>
      <c r="L1695" s="22" t="str">
        <f t="shared" si="159"/>
        <v>Marzo</v>
      </c>
      <c r="M1695" s="22" t="str">
        <f t="shared" si="160"/>
        <v>2016</v>
      </c>
      <c r="N1695" s="22" t="str">
        <f t="shared" si="161"/>
        <v>Marzo de 2016</v>
      </c>
    </row>
    <row r="1696" spans="1:14" x14ac:dyDescent="0.3">
      <c r="A1696" s="1" t="s">
        <v>1114</v>
      </c>
      <c r="B1696" s="1" t="str">
        <f t="shared" si="156"/>
        <v>Marzo 30 de 2016</v>
      </c>
      <c r="C1696" s="1" t="s">
        <v>5265</v>
      </c>
      <c r="D1696" s="2">
        <v>147.19</v>
      </c>
      <c r="E1696" s="1" t="s">
        <v>5266</v>
      </c>
      <c r="F1696" s="3">
        <v>2.7183146449196085E-2</v>
      </c>
      <c r="G1696" s="1" t="s">
        <v>430</v>
      </c>
      <c r="H1696" s="10">
        <f t="shared" si="157"/>
        <v>2.9438</v>
      </c>
      <c r="I1696" s="8">
        <f>VLOOKUP(B1696,'TRM2'!C:D,2,0)</f>
        <v>3052.33</v>
      </c>
      <c r="J1696" s="10">
        <f t="shared" si="158"/>
        <v>8985.4490539999988</v>
      </c>
      <c r="K1696" t="e">
        <f>VLOOKUP(A1696,'Cacao Nacional'!B:D,3,0)</f>
        <v>#N/A</v>
      </c>
      <c r="L1696" s="22" t="str">
        <f t="shared" si="159"/>
        <v>Marzo</v>
      </c>
      <c r="M1696" s="22" t="str">
        <f t="shared" si="160"/>
        <v>2016</v>
      </c>
      <c r="N1696" s="22" t="str">
        <f t="shared" si="161"/>
        <v>Marzo de 2016</v>
      </c>
    </row>
    <row r="1697" spans="1:14" x14ac:dyDescent="0.3">
      <c r="A1697" s="1" t="s">
        <v>1115</v>
      </c>
      <c r="B1697" s="1" t="str">
        <f t="shared" si="156"/>
        <v>Marzo 31 de 2016</v>
      </c>
      <c r="C1697" s="1" t="s">
        <v>5265</v>
      </c>
      <c r="D1697" s="2">
        <v>147.27000000000001</v>
      </c>
      <c r="E1697" s="1" t="s">
        <v>5266</v>
      </c>
      <c r="F1697" s="3">
        <v>5.4351518445555073E-2</v>
      </c>
      <c r="G1697" s="1" t="s">
        <v>430</v>
      </c>
      <c r="H1697" s="10">
        <f t="shared" si="157"/>
        <v>2.9454000000000002</v>
      </c>
      <c r="I1697" s="8">
        <f>VLOOKUP(B1697,'TRM2'!C:D,2,0)</f>
        <v>3022.35</v>
      </c>
      <c r="J1697" s="10">
        <f t="shared" si="158"/>
        <v>8902.0296900000012</v>
      </c>
      <c r="K1697" t="e">
        <f>VLOOKUP(A1697,'Cacao Nacional'!B:D,3,0)</f>
        <v>#N/A</v>
      </c>
      <c r="L1697" s="22" t="str">
        <f t="shared" si="159"/>
        <v>Marzo</v>
      </c>
      <c r="M1697" s="22" t="str">
        <f t="shared" si="160"/>
        <v>2016</v>
      </c>
      <c r="N1697" s="22" t="str">
        <f t="shared" si="161"/>
        <v>Marzo de 2016</v>
      </c>
    </row>
    <row r="1698" spans="1:14" x14ac:dyDescent="0.3">
      <c r="A1698" s="1" t="s">
        <v>1116</v>
      </c>
      <c r="B1698" s="1" t="str">
        <f t="shared" si="156"/>
        <v>Abril 1 de 2016</v>
      </c>
      <c r="C1698" s="1" t="s">
        <v>5265</v>
      </c>
      <c r="D1698" s="2">
        <v>147.47999999999999</v>
      </c>
      <c r="E1698" s="1" t="s">
        <v>5266</v>
      </c>
      <c r="F1698" s="3">
        <v>0.14259523324504619</v>
      </c>
      <c r="G1698" s="1" t="s">
        <v>430</v>
      </c>
      <c r="H1698" s="10">
        <f t="shared" si="157"/>
        <v>2.9495999999999998</v>
      </c>
      <c r="I1698" s="8">
        <f>VLOOKUP(B1698,'TRM2'!C:D,2,0)</f>
        <v>3000.63</v>
      </c>
      <c r="J1698" s="10">
        <f t="shared" si="158"/>
        <v>8850.6582479999997</v>
      </c>
      <c r="K1698" t="e">
        <f>VLOOKUP(A1698,'Cacao Nacional'!B:D,3,0)</f>
        <v>#N/A</v>
      </c>
      <c r="L1698" s="22" t="str">
        <f t="shared" si="159"/>
        <v>Abril</v>
      </c>
      <c r="M1698" s="22" t="str">
        <f t="shared" si="160"/>
        <v>2016</v>
      </c>
      <c r="N1698" s="22" t="str">
        <f t="shared" si="161"/>
        <v>Abril de 2016</v>
      </c>
    </row>
    <row r="1699" spans="1:14" x14ac:dyDescent="0.3">
      <c r="A1699" s="1" t="s">
        <v>140</v>
      </c>
      <c r="B1699" s="1" t="str">
        <f t="shared" si="156"/>
        <v>Abril 4 de 2016</v>
      </c>
      <c r="C1699" s="1" t="s">
        <v>5265</v>
      </c>
      <c r="D1699" s="2">
        <v>143.63999999999999</v>
      </c>
      <c r="E1699" s="1" t="s">
        <v>5266</v>
      </c>
      <c r="F1699" s="3">
        <v>-2.6037428803905636</v>
      </c>
      <c r="G1699" s="1" t="s">
        <v>430</v>
      </c>
      <c r="H1699" s="10">
        <f t="shared" si="157"/>
        <v>2.8727999999999998</v>
      </c>
      <c r="I1699" s="8">
        <f>VLOOKUP(B1699,'TRM2'!C:D,2,0)</f>
        <v>3038.48</v>
      </c>
      <c r="J1699" s="10">
        <f t="shared" si="158"/>
        <v>8728.9453439999997</v>
      </c>
      <c r="K1699">
        <f>VLOOKUP(A1699,'Cacao Nacional'!B:D,3,0)</f>
        <v>7725</v>
      </c>
      <c r="L1699" s="22" t="str">
        <f t="shared" si="159"/>
        <v>Abril</v>
      </c>
      <c r="M1699" s="22" t="str">
        <f t="shared" si="160"/>
        <v>2016</v>
      </c>
      <c r="N1699" s="22" t="str">
        <f t="shared" si="161"/>
        <v>Abril de 2016</v>
      </c>
    </row>
    <row r="1700" spans="1:14" x14ac:dyDescent="0.3">
      <c r="A1700" s="1" t="s">
        <v>1117</v>
      </c>
      <c r="B1700" s="1" t="str">
        <f t="shared" si="156"/>
        <v>Abril 5 de 2016</v>
      </c>
      <c r="C1700" s="1" t="s">
        <v>5265</v>
      </c>
      <c r="D1700" s="2">
        <v>141.44999999999999</v>
      </c>
      <c r="E1700" s="1" t="s">
        <v>5266</v>
      </c>
      <c r="F1700" s="3">
        <v>-1.5246449456975757</v>
      </c>
      <c r="G1700" s="1" t="s">
        <v>430</v>
      </c>
      <c r="H1700" s="10">
        <f t="shared" si="157"/>
        <v>2.8289999999999997</v>
      </c>
      <c r="I1700" s="8">
        <f>VLOOKUP(B1700,'TRM2'!C:D,2,0)</f>
        <v>3066.94</v>
      </c>
      <c r="J1700" s="10">
        <f t="shared" si="158"/>
        <v>8676.3732599999985</v>
      </c>
      <c r="K1700" t="e">
        <f>VLOOKUP(A1700,'Cacao Nacional'!B:D,3,0)</f>
        <v>#N/A</v>
      </c>
      <c r="L1700" s="22" t="str">
        <f t="shared" si="159"/>
        <v>Abril</v>
      </c>
      <c r="M1700" s="22" t="str">
        <f t="shared" si="160"/>
        <v>2016</v>
      </c>
      <c r="N1700" s="22" t="str">
        <f t="shared" si="161"/>
        <v>Abril de 2016</v>
      </c>
    </row>
    <row r="1701" spans="1:14" x14ac:dyDescent="0.3">
      <c r="A1701" s="1" t="s">
        <v>1118</v>
      </c>
      <c r="B1701" s="1" t="str">
        <f t="shared" si="156"/>
        <v>Abril 6 de 2016</v>
      </c>
      <c r="C1701" s="1" t="s">
        <v>5265</v>
      </c>
      <c r="D1701" s="2">
        <v>142.13</v>
      </c>
      <c r="E1701" s="1" t="s">
        <v>5266</v>
      </c>
      <c r="F1701" s="3">
        <v>0.48073524213503488</v>
      </c>
      <c r="G1701" s="1" t="s">
        <v>430</v>
      </c>
      <c r="H1701" s="10">
        <f t="shared" si="157"/>
        <v>2.8426</v>
      </c>
      <c r="I1701" s="8">
        <f>VLOOKUP(B1701,'TRM2'!C:D,2,0)</f>
        <v>3085.82</v>
      </c>
      <c r="J1701" s="10">
        <f t="shared" si="158"/>
        <v>8771.751932000001</v>
      </c>
      <c r="K1701" t="e">
        <f>VLOOKUP(A1701,'Cacao Nacional'!B:D,3,0)</f>
        <v>#N/A</v>
      </c>
      <c r="L1701" s="22" t="str">
        <f t="shared" si="159"/>
        <v>Abril</v>
      </c>
      <c r="M1701" s="22" t="str">
        <f t="shared" si="160"/>
        <v>2016</v>
      </c>
      <c r="N1701" s="22" t="str">
        <f t="shared" si="161"/>
        <v>Abril de 2016</v>
      </c>
    </row>
    <row r="1702" spans="1:14" x14ac:dyDescent="0.3">
      <c r="A1702" s="1" t="s">
        <v>1119</v>
      </c>
      <c r="B1702" s="1" t="str">
        <f t="shared" si="156"/>
        <v>Abril 7 de 2016</v>
      </c>
      <c r="C1702" s="1" t="s">
        <v>5265</v>
      </c>
      <c r="D1702" s="2">
        <v>147.47999999999999</v>
      </c>
      <c r="E1702" s="1" t="s">
        <v>5266</v>
      </c>
      <c r="F1702" s="3">
        <v>3.7641595722226091</v>
      </c>
      <c r="G1702" s="1" t="s">
        <v>430</v>
      </c>
      <c r="H1702" s="10">
        <f t="shared" si="157"/>
        <v>2.9495999999999998</v>
      </c>
      <c r="I1702" s="8">
        <f>VLOOKUP(B1702,'TRM2'!C:D,2,0)</f>
        <v>3081.39</v>
      </c>
      <c r="J1702" s="10">
        <f t="shared" si="158"/>
        <v>9088.8679439999996</v>
      </c>
      <c r="K1702" t="e">
        <f>VLOOKUP(A1702,'Cacao Nacional'!B:D,3,0)</f>
        <v>#N/A</v>
      </c>
      <c r="L1702" s="22" t="str">
        <f t="shared" si="159"/>
        <v>Abril</v>
      </c>
      <c r="M1702" s="22" t="str">
        <f t="shared" si="160"/>
        <v>2016</v>
      </c>
      <c r="N1702" s="22" t="str">
        <f t="shared" si="161"/>
        <v>Abril de 2016</v>
      </c>
    </row>
    <row r="1703" spans="1:14" x14ac:dyDescent="0.3">
      <c r="A1703" s="1" t="s">
        <v>1120</v>
      </c>
      <c r="B1703" s="1" t="str">
        <f t="shared" si="156"/>
        <v>Abril 8 de 2016</v>
      </c>
      <c r="C1703" s="1" t="s">
        <v>5265</v>
      </c>
      <c r="D1703" s="2">
        <v>140.86000000000001</v>
      </c>
      <c r="E1703" s="1" t="s">
        <v>5266</v>
      </c>
      <c r="F1703" s="3">
        <v>-4.488744236506629</v>
      </c>
      <c r="G1703" s="1" t="s">
        <v>430</v>
      </c>
      <c r="H1703" s="10">
        <f t="shared" si="157"/>
        <v>2.8172000000000001</v>
      </c>
      <c r="I1703" s="8">
        <f>VLOOKUP(B1703,'TRM2'!C:D,2,0)</f>
        <v>3109.6</v>
      </c>
      <c r="J1703" s="10">
        <f t="shared" si="158"/>
        <v>8760.3651200000004</v>
      </c>
      <c r="K1703" t="e">
        <f>VLOOKUP(A1703,'Cacao Nacional'!B:D,3,0)</f>
        <v>#N/A</v>
      </c>
      <c r="L1703" s="22" t="str">
        <f t="shared" si="159"/>
        <v>Abril</v>
      </c>
      <c r="M1703" s="22" t="str">
        <f t="shared" si="160"/>
        <v>2016</v>
      </c>
      <c r="N1703" s="22" t="str">
        <f t="shared" si="161"/>
        <v>Abril de 2016</v>
      </c>
    </row>
    <row r="1704" spans="1:14" x14ac:dyDescent="0.3">
      <c r="A1704" s="1" t="s">
        <v>141</v>
      </c>
      <c r="B1704" s="1" t="str">
        <f t="shared" si="156"/>
        <v>Abril 11 de 2016</v>
      </c>
      <c r="C1704" s="1" t="s">
        <v>5265</v>
      </c>
      <c r="D1704" s="2">
        <v>142.84</v>
      </c>
      <c r="E1704" s="1" t="s">
        <v>5266</v>
      </c>
      <c r="F1704" s="3">
        <v>1.4056510009938872</v>
      </c>
      <c r="G1704" s="1" t="s">
        <v>430</v>
      </c>
      <c r="H1704" s="10">
        <f t="shared" si="157"/>
        <v>2.8568000000000002</v>
      </c>
      <c r="I1704" s="8">
        <f>VLOOKUP(B1704,'TRM2'!C:D,2,0)</f>
        <v>3076.29</v>
      </c>
      <c r="J1704" s="10">
        <f t="shared" si="158"/>
        <v>8788.3452720000005</v>
      </c>
      <c r="K1704">
        <f>VLOOKUP(A1704,'Cacao Nacional'!B:D,3,0)</f>
        <v>7725</v>
      </c>
      <c r="L1704" s="22" t="str">
        <f t="shared" si="159"/>
        <v>Abril</v>
      </c>
      <c r="M1704" s="22" t="str">
        <f t="shared" si="160"/>
        <v>2016</v>
      </c>
      <c r="N1704" s="22" t="str">
        <f t="shared" si="161"/>
        <v>Abril de 2016</v>
      </c>
    </row>
    <row r="1705" spans="1:14" x14ac:dyDescent="0.3">
      <c r="A1705" s="1" t="s">
        <v>1121</v>
      </c>
      <c r="B1705" s="1" t="str">
        <f t="shared" si="156"/>
        <v>Abril 12 de 2016</v>
      </c>
      <c r="C1705" s="1" t="s">
        <v>5265</v>
      </c>
      <c r="D1705" s="2">
        <v>145.16</v>
      </c>
      <c r="E1705" s="1" t="s">
        <v>5266</v>
      </c>
      <c r="F1705" s="3">
        <v>1.624194903388402</v>
      </c>
      <c r="G1705" s="1" t="s">
        <v>430</v>
      </c>
      <c r="H1705" s="10">
        <f t="shared" si="157"/>
        <v>2.9032</v>
      </c>
      <c r="I1705" s="8">
        <f>VLOOKUP(B1705,'TRM2'!C:D,2,0)</f>
        <v>3057.96</v>
      </c>
      <c r="J1705" s="10">
        <f t="shared" si="158"/>
        <v>8877.8694720000003</v>
      </c>
      <c r="K1705" t="e">
        <f>VLOOKUP(A1705,'Cacao Nacional'!B:D,3,0)</f>
        <v>#N/A</v>
      </c>
      <c r="L1705" s="22" t="str">
        <f t="shared" si="159"/>
        <v>Abril</v>
      </c>
      <c r="M1705" s="22" t="str">
        <f t="shared" si="160"/>
        <v>2016</v>
      </c>
      <c r="N1705" s="22" t="str">
        <f t="shared" si="161"/>
        <v>Abril de 2016</v>
      </c>
    </row>
    <row r="1706" spans="1:14" x14ac:dyDescent="0.3">
      <c r="A1706" s="1" t="s">
        <v>1122</v>
      </c>
      <c r="B1706" s="1" t="str">
        <f t="shared" si="156"/>
        <v>Abril 13 de 2016</v>
      </c>
      <c r="C1706" s="1" t="s">
        <v>5265</v>
      </c>
      <c r="D1706" s="2">
        <v>143.16999999999999</v>
      </c>
      <c r="E1706" s="1" t="s">
        <v>5266</v>
      </c>
      <c r="F1706" s="3">
        <v>-1.3709010746762256</v>
      </c>
      <c r="G1706" s="1" t="s">
        <v>430</v>
      </c>
      <c r="H1706" s="10">
        <f t="shared" si="157"/>
        <v>2.8633999999999999</v>
      </c>
      <c r="I1706" s="8">
        <f>VLOOKUP(B1706,'TRM2'!C:D,2,0)</f>
        <v>3036.57</v>
      </c>
      <c r="J1706" s="10">
        <f t="shared" si="158"/>
        <v>8694.9145380000009</v>
      </c>
      <c r="K1706" t="e">
        <f>VLOOKUP(A1706,'Cacao Nacional'!B:D,3,0)</f>
        <v>#N/A</v>
      </c>
      <c r="L1706" s="22" t="str">
        <f t="shared" si="159"/>
        <v>Abril</v>
      </c>
      <c r="M1706" s="22" t="str">
        <f t="shared" si="160"/>
        <v>2016</v>
      </c>
      <c r="N1706" s="22" t="str">
        <f t="shared" si="161"/>
        <v>Abril de 2016</v>
      </c>
    </row>
    <row r="1707" spans="1:14" x14ac:dyDescent="0.3">
      <c r="A1707" s="1" t="s">
        <v>1123</v>
      </c>
      <c r="B1707" s="1" t="str">
        <f t="shared" si="156"/>
        <v>Abril 14 de 2016</v>
      </c>
      <c r="C1707" s="1" t="s">
        <v>5265</v>
      </c>
      <c r="D1707" s="2">
        <v>144.07</v>
      </c>
      <c r="E1707" s="1" t="s">
        <v>5266</v>
      </c>
      <c r="F1707" s="3">
        <v>0.62862331494028478</v>
      </c>
      <c r="G1707" s="1" t="s">
        <v>430</v>
      </c>
      <c r="H1707" s="10">
        <f t="shared" si="157"/>
        <v>2.8813999999999997</v>
      </c>
      <c r="I1707" s="8">
        <f>VLOOKUP(B1707,'TRM2'!C:D,2,0)</f>
        <v>3006.35</v>
      </c>
      <c r="J1707" s="10">
        <f t="shared" si="158"/>
        <v>8662.4968899999985</v>
      </c>
      <c r="K1707" t="e">
        <f>VLOOKUP(A1707,'Cacao Nacional'!B:D,3,0)</f>
        <v>#N/A</v>
      </c>
      <c r="L1707" s="22" t="str">
        <f t="shared" si="159"/>
        <v>Abril</v>
      </c>
      <c r="M1707" s="22" t="str">
        <f t="shared" si="160"/>
        <v>2016</v>
      </c>
      <c r="N1707" s="22" t="str">
        <f t="shared" si="161"/>
        <v>Abril de 2016</v>
      </c>
    </row>
    <row r="1708" spans="1:14" x14ac:dyDescent="0.3">
      <c r="A1708" s="1" t="s">
        <v>1124</v>
      </c>
      <c r="B1708" s="1" t="str">
        <f t="shared" si="156"/>
        <v>Abril 15 de 2016</v>
      </c>
      <c r="C1708" s="1" t="s">
        <v>5265</v>
      </c>
      <c r="D1708" s="2">
        <v>144.30000000000001</v>
      </c>
      <c r="E1708" s="1" t="s">
        <v>5266</v>
      </c>
      <c r="F1708" s="3">
        <v>0.15964461719998488</v>
      </c>
      <c r="G1708" s="1" t="s">
        <v>430</v>
      </c>
      <c r="H1708" s="10">
        <f t="shared" si="157"/>
        <v>2.8860000000000001</v>
      </c>
      <c r="I1708" s="8">
        <f>VLOOKUP(B1708,'TRM2'!C:D,2,0)</f>
        <v>3000.78</v>
      </c>
      <c r="J1708" s="10">
        <f t="shared" si="158"/>
        <v>8660.2510800000018</v>
      </c>
      <c r="K1708" t="e">
        <f>VLOOKUP(A1708,'Cacao Nacional'!B:D,3,0)</f>
        <v>#N/A</v>
      </c>
      <c r="L1708" s="22" t="str">
        <f t="shared" si="159"/>
        <v>Abril</v>
      </c>
      <c r="M1708" s="22" t="str">
        <f t="shared" si="160"/>
        <v>2016</v>
      </c>
      <c r="N1708" s="22" t="str">
        <f t="shared" si="161"/>
        <v>Abril de 2016</v>
      </c>
    </row>
    <row r="1709" spans="1:14" x14ac:dyDescent="0.3">
      <c r="A1709" s="1" t="s">
        <v>142</v>
      </c>
      <c r="B1709" s="1" t="str">
        <f t="shared" si="156"/>
        <v>Abril 18 de 2016</v>
      </c>
      <c r="C1709" s="1" t="s">
        <v>5265</v>
      </c>
      <c r="D1709" s="2">
        <v>145.31</v>
      </c>
      <c r="E1709" s="1" t="s">
        <v>5266</v>
      </c>
      <c r="F1709" s="3">
        <v>0.69993069993069357</v>
      </c>
      <c r="G1709" s="1" t="s">
        <v>430</v>
      </c>
      <c r="H1709" s="10">
        <f t="shared" si="157"/>
        <v>2.9062000000000001</v>
      </c>
      <c r="I1709" s="8">
        <f>VLOOKUP(B1709,'TRM2'!C:D,2,0)</f>
        <v>2999.38</v>
      </c>
      <c r="J1709" s="10">
        <f t="shared" si="158"/>
        <v>8716.7981560000007</v>
      </c>
      <c r="K1709">
        <f>VLOOKUP(A1709,'Cacao Nacional'!B:D,3,0)</f>
        <v>7725</v>
      </c>
      <c r="L1709" s="22" t="str">
        <f t="shared" si="159"/>
        <v>Abril</v>
      </c>
      <c r="M1709" s="22" t="str">
        <f t="shared" si="160"/>
        <v>2016</v>
      </c>
      <c r="N1709" s="22" t="str">
        <f t="shared" si="161"/>
        <v>Abril de 2016</v>
      </c>
    </row>
    <row r="1710" spans="1:14" x14ac:dyDescent="0.3">
      <c r="A1710" s="1" t="s">
        <v>1125</v>
      </c>
      <c r="B1710" s="1" t="str">
        <f t="shared" si="156"/>
        <v>Abril 19 de 2016</v>
      </c>
      <c r="C1710" s="1" t="s">
        <v>5265</v>
      </c>
      <c r="D1710" s="2">
        <v>146.93</v>
      </c>
      <c r="E1710" s="1" t="s">
        <v>5266</v>
      </c>
      <c r="F1710" s="3">
        <v>1.1148578900282187</v>
      </c>
      <c r="G1710" s="1" t="s">
        <v>430</v>
      </c>
      <c r="H1710" s="10">
        <f t="shared" si="157"/>
        <v>2.9386000000000001</v>
      </c>
      <c r="I1710" s="8">
        <f>VLOOKUP(B1710,'TRM2'!C:D,2,0)</f>
        <v>2995.86</v>
      </c>
      <c r="J1710" s="10">
        <f t="shared" si="158"/>
        <v>8803.6341960000009</v>
      </c>
      <c r="K1710" t="e">
        <f>VLOOKUP(A1710,'Cacao Nacional'!B:D,3,0)</f>
        <v>#N/A</v>
      </c>
      <c r="L1710" s="22" t="str">
        <f t="shared" si="159"/>
        <v>Abril</v>
      </c>
      <c r="M1710" s="22" t="str">
        <f t="shared" si="160"/>
        <v>2016</v>
      </c>
      <c r="N1710" s="22" t="str">
        <f t="shared" si="161"/>
        <v>Abril de 2016</v>
      </c>
    </row>
    <row r="1711" spans="1:14" x14ac:dyDescent="0.3">
      <c r="A1711" s="1" t="s">
        <v>1126</v>
      </c>
      <c r="B1711" s="1" t="str">
        <f t="shared" si="156"/>
        <v>Abril 20 de 2016</v>
      </c>
      <c r="C1711" s="1" t="s">
        <v>5265</v>
      </c>
      <c r="D1711" s="2">
        <v>147.61000000000001</v>
      </c>
      <c r="E1711" s="1" t="s">
        <v>5266</v>
      </c>
      <c r="F1711" s="3">
        <v>0.4628054175457747</v>
      </c>
      <c r="G1711" s="1" t="s">
        <v>430</v>
      </c>
      <c r="H1711" s="10">
        <f t="shared" si="157"/>
        <v>2.9522000000000004</v>
      </c>
      <c r="I1711" s="8">
        <f>VLOOKUP(B1711,'TRM2'!C:D,2,0)</f>
        <v>2912.2</v>
      </c>
      <c r="J1711" s="10">
        <f t="shared" si="158"/>
        <v>8597.3968400000012</v>
      </c>
      <c r="K1711" t="e">
        <f>VLOOKUP(A1711,'Cacao Nacional'!B:D,3,0)</f>
        <v>#N/A</v>
      </c>
      <c r="L1711" s="22" t="str">
        <f t="shared" si="159"/>
        <v>Abril</v>
      </c>
      <c r="M1711" s="22" t="str">
        <f t="shared" si="160"/>
        <v>2016</v>
      </c>
      <c r="N1711" s="22" t="str">
        <f t="shared" si="161"/>
        <v>Abril de 2016</v>
      </c>
    </row>
    <row r="1712" spans="1:14" x14ac:dyDescent="0.3">
      <c r="A1712" s="1" t="s">
        <v>1127</v>
      </c>
      <c r="B1712" s="1" t="str">
        <f t="shared" si="156"/>
        <v>Abril 21 de 2016</v>
      </c>
      <c r="C1712" s="1" t="s">
        <v>5265</v>
      </c>
      <c r="D1712" s="2">
        <v>144.24</v>
      </c>
      <c r="E1712" s="1" t="s">
        <v>5266</v>
      </c>
      <c r="F1712" s="3">
        <v>-2.2830431542578444</v>
      </c>
      <c r="G1712" s="1" t="s">
        <v>430</v>
      </c>
      <c r="H1712" s="10">
        <f t="shared" si="157"/>
        <v>2.8848000000000003</v>
      </c>
      <c r="I1712" s="8">
        <f>VLOOKUP(B1712,'TRM2'!C:D,2,0)</f>
        <v>2899.92</v>
      </c>
      <c r="J1712" s="10">
        <f t="shared" si="158"/>
        <v>8365.6892160000007</v>
      </c>
      <c r="K1712" t="e">
        <f>VLOOKUP(A1712,'Cacao Nacional'!B:D,3,0)</f>
        <v>#N/A</v>
      </c>
      <c r="L1712" s="22" t="str">
        <f t="shared" si="159"/>
        <v>Abril</v>
      </c>
      <c r="M1712" s="22" t="str">
        <f t="shared" si="160"/>
        <v>2016</v>
      </c>
      <c r="N1712" s="22" t="str">
        <f t="shared" si="161"/>
        <v>Abril de 2016</v>
      </c>
    </row>
    <row r="1713" spans="1:14" x14ac:dyDescent="0.3">
      <c r="A1713" s="1" t="s">
        <v>1128</v>
      </c>
      <c r="B1713" s="1" t="str">
        <f t="shared" si="156"/>
        <v>Abril 22 de 2016</v>
      </c>
      <c r="C1713" s="1" t="s">
        <v>5265</v>
      </c>
      <c r="D1713" s="2">
        <v>143.05000000000001</v>
      </c>
      <c r="E1713" s="1" t="s">
        <v>5266</v>
      </c>
      <c r="F1713" s="3">
        <v>-0.82501386577925517</v>
      </c>
      <c r="G1713" s="1" t="s">
        <v>430</v>
      </c>
      <c r="H1713" s="10">
        <f t="shared" si="157"/>
        <v>2.8610000000000002</v>
      </c>
      <c r="I1713" s="8">
        <f>VLOOKUP(B1713,'TRM2'!C:D,2,0)</f>
        <v>2928.7</v>
      </c>
      <c r="J1713" s="10">
        <f t="shared" si="158"/>
        <v>8379.0107000000007</v>
      </c>
      <c r="K1713" t="e">
        <f>VLOOKUP(A1713,'Cacao Nacional'!B:D,3,0)</f>
        <v>#N/A</v>
      </c>
      <c r="L1713" s="22" t="str">
        <f t="shared" si="159"/>
        <v>Abril</v>
      </c>
      <c r="M1713" s="22" t="str">
        <f t="shared" si="160"/>
        <v>2016</v>
      </c>
      <c r="N1713" s="22" t="str">
        <f t="shared" si="161"/>
        <v>Abril de 2016</v>
      </c>
    </row>
    <row r="1714" spans="1:14" x14ac:dyDescent="0.3">
      <c r="A1714" s="1" t="s">
        <v>143</v>
      </c>
      <c r="B1714" s="1" t="str">
        <f t="shared" si="156"/>
        <v>Abril 25 de 2016</v>
      </c>
      <c r="C1714" s="1" t="s">
        <v>5265</v>
      </c>
      <c r="D1714" s="2">
        <v>143.37</v>
      </c>
      <c r="E1714" s="1" t="s">
        <v>5266</v>
      </c>
      <c r="F1714" s="3">
        <v>0.22369800768961423</v>
      </c>
      <c r="G1714" s="1" t="s">
        <v>430</v>
      </c>
      <c r="H1714" s="10">
        <f t="shared" si="157"/>
        <v>2.8673999999999999</v>
      </c>
      <c r="I1714" s="8">
        <f>VLOOKUP(B1714,'TRM2'!C:D,2,0)</f>
        <v>2939.7</v>
      </c>
      <c r="J1714" s="10">
        <f t="shared" si="158"/>
        <v>8429.2957799999986</v>
      </c>
      <c r="K1714">
        <f>VLOOKUP(A1714,'Cacao Nacional'!B:D,3,0)</f>
        <v>7985</v>
      </c>
      <c r="L1714" s="22" t="str">
        <f t="shared" si="159"/>
        <v>Abril</v>
      </c>
      <c r="M1714" s="22" t="str">
        <f t="shared" si="160"/>
        <v>2016</v>
      </c>
      <c r="N1714" s="22" t="str">
        <f t="shared" si="161"/>
        <v>Abril de 2016</v>
      </c>
    </row>
    <row r="1715" spans="1:14" x14ac:dyDescent="0.3">
      <c r="A1715" s="1" t="s">
        <v>1129</v>
      </c>
      <c r="B1715" s="1" t="str">
        <f t="shared" si="156"/>
        <v>Abril 26 de 2016</v>
      </c>
      <c r="C1715" s="1" t="s">
        <v>5265</v>
      </c>
      <c r="D1715" s="2">
        <v>145.68</v>
      </c>
      <c r="E1715" s="1" t="s">
        <v>5266</v>
      </c>
      <c r="F1715" s="3">
        <v>1.6112157355095222</v>
      </c>
      <c r="G1715" s="1" t="s">
        <v>430</v>
      </c>
      <c r="H1715" s="10">
        <f t="shared" si="157"/>
        <v>2.9136000000000002</v>
      </c>
      <c r="I1715" s="8">
        <f>VLOOKUP(B1715,'TRM2'!C:D,2,0)</f>
        <v>2962.08</v>
      </c>
      <c r="J1715" s="10">
        <f t="shared" si="158"/>
        <v>8630.316288</v>
      </c>
      <c r="K1715" t="e">
        <f>VLOOKUP(A1715,'Cacao Nacional'!B:D,3,0)</f>
        <v>#N/A</v>
      </c>
      <c r="L1715" s="22" t="str">
        <f t="shared" si="159"/>
        <v>Abril</v>
      </c>
      <c r="M1715" s="22" t="str">
        <f t="shared" si="160"/>
        <v>2016</v>
      </c>
      <c r="N1715" s="22" t="str">
        <f t="shared" si="161"/>
        <v>Abril de 2016</v>
      </c>
    </row>
    <row r="1716" spans="1:14" x14ac:dyDescent="0.3">
      <c r="A1716" s="1" t="s">
        <v>1130</v>
      </c>
      <c r="B1716" s="1" t="str">
        <f t="shared" si="156"/>
        <v>Abril 27 de 2016</v>
      </c>
      <c r="C1716" s="1" t="s">
        <v>5265</v>
      </c>
      <c r="D1716" s="2">
        <v>141.47</v>
      </c>
      <c r="E1716" s="1" t="s">
        <v>5266</v>
      </c>
      <c r="F1716" s="3">
        <v>-2.8898956617243328</v>
      </c>
      <c r="G1716" s="1" t="s">
        <v>430</v>
      </c>
      <c r="H1716" s="10">
        <f t="shared" si="157"/>
        <v>2.8294000000000001</v>
      </c>
      <c r="I1716" s="8">
        <f>VLOOKUP(B1716,'TRM2'!C:D,2,0)</f>
        <v>2945.37</v>
      </c>
      <c r="J1716" s="10">
        <f t="shared" si="158"/>
        <v>8333.6298779999997</v>
      </c>
      <c r="K1716" t="e">
        <f>VLOOKUP(A1716,'Cacao Nacional'!B:D,3,0)</f>
        <v>#N/A</v>
      </c>
      <c r="L1716" s="22" t="str">
        <f t="shared" si="159"/>
        <v>Abril</v>
      </c>
      <c r="M1716" s="22" t="str">
        <f t="shared" si="160"/>
        <v>2016</v>
      </c>
      <c r="N1716" s="22" t="str">
        <f t="shared" si="161"/>
        <v>Abril de 2016</v>
      </c>
    </row>
    <row r="1717" spans="1:14" x14ac:dyDescent="0.3">
      <c r="A1717" s="1" t="s">
        <v>1131</v>
      </c>
      <c r="B1717" s="1" t="str">
        <f t="shared" si="156"/>
        <v>Abril 28 de 2016</v>
      </c>
      <c r="C1717" s="1" t="s">
        <v>5265</v>
      </c>
      <c r="D1717" s="2">
        <v>140.84</v>
      </c>
      <c r="E1717" s="1" t="s">
        <v>5266</v>
      </c>
      <c r="F1717" s="3">
        <v>-0.44532409698168895</v>
      </c>
      <c r="G1717" s="1" t="s">
        <v>430</v>
      </c>
      <c r="H1717" s="10">
        <f t="shared" si="157"/>
        <v>2.8168000000000002</v>
      </c>
      <c r="I1717" s="8">
        <f>VLOOKUP(B1717,'TRM2'!C:D,2,0)</f>
        <v>2943.23</v>
      </c>
      <c r="J1717" s="10">
        <f t="shared" si="158"/>
        <v>8290.490264</v>
      </c>
      <c r="K1717" t="e">
        <f>VLOOKUP(A1717,'Cacao Nacional'!B:D,3,0)</f>
        <v>#N/A</v>
      </c>
      <c r="L1717" s="22" t="str">
        <f t="shared" si="159"/>
        <v>Abril</v>
      </c>
      <c r="M1717" s="22" t="str">
        <f t="shared" si="160"/>
        <v>2016</v>
      </c>
      <c r="N1717" s="22" t="str">
        <f t="shared" si="161"/>
        <v>Abril de 2016</v>
      </c>
    </row>
    <row r="1718" spans="1:14" x14ac:dyDescent="0.3">
      <c r="A1718" s="1" t="s">
        <v>1132</v>
      </c>
      <c r="B1718" s="1" t="str">
        <f t="shared" si="156"/>
        <v>Abril 29 de 2016</v>
      </c>
      <c r="C1718" s="1" t="s">
        <v>5265</v>
      </c>
      <c r="D1718" s="2">
        <v>140.84</v>
      </c>
      <c r="E1718" s="1" t="s">
        <v>5266</v>
      </c>
      <c r="F1718" s="3">
        <v>0</v>
      </c>
      <c r="G1718" s="1" t="s">
        <v>430</v>
      </c>
      <c r="H1718" s="10">
        <f t="shared" si="157"/>
        <v>2.8168000000000002</v>
      </c>
      <c r="I1718" s="8">
        <f>VLOOKUP(B1718,'TRM2'!C:D,2,0)</f>
        <v>2885.72</v>
      </c>
      <c r="J1718" s="10">
        <f t="shared" si="158"/>
        <v>8128.4960959999999</v>
      </c>
      <c r="K1718" t="e">
        <f>VLOOKUP(A1718,'Cacao Nacional'!B:D,3,0)</f>
        <v>#N/A</v>
      </c>
      <c r="L1718" s="22" t="str">
        <f t="shared" si="159"/>
        <v>Abril</v>
      </c>
      <c r="M1718" s="22" t="str">
        <f t="shared" si="160"/>
        <v>2016</v>
      </c>
      <c r="N1718" s="22" t="str">
        <f t="shared" si="161"/>
        <v>Abril de 2016</v>
      </c>
    </row>
    <row r="1719" spans="1:14" x14ac:dyDescent="0.3">
      <c r="A1719" s="1" t="s">
        <v>144</v>
      </c>
      <c r="B1719" s="1" t="str">
        <f t="shared" si="156"/>
        <v>Mayo 2 de 2016</v>
      </c>
      <c r="C1719" s="1" t="s">
        <v>5265</v>
      </c>
      <c r="D1719" s="2">
        <v>139.80000000000001</v>
      </c>
      <c r="E1719" s="1" t="s">
        <v>5266</v>
      </c>
      <c r="F1719" s="3">
        <v>-0.73842658335699518</v>
      </c>
      <c r="G1719" s="1" t="s">
        <v>430</v>
      </c>
      <c r="H1719" s="10">
        <f t="shared" si="157"/>
        <v>2.7960000000000003</v>
      </c>
      <c r="I1719" s="8">
        <f>VLOOKUP(B1719,'TRM2'!C:D,2,0)</f>
        <v>2851.14</v>
      </c>
      <c r="J1719" s="10">
        <f t="shared" si="158"/>
        <v>7971.7874400000001</v>
      </c>
      <c r="K1719">
        <f>VLOOKUP(A1719,'Cacao Nacional'!B:D,3,0)</f>
        <v>8190</v>
      </c>
      <c r="L1719" s="22" t="str">
        <f t="shared" si="159"/>
        <v>Mayo</v>
      </c>
      <c r="M1719" s="22" t="str">
        <f t="shared" si="160"/>
        <v>2016</v>
      </c>
      <c r="N1719" s="22" t="str">
        <f t="shared" si="161"/>
        <v>Mayo de 2016</v>
      </c>
    </row>
    <row r="1720" spans="1:14" x14ac:dyDescent="0.3">
      <c r="A1720" s="1" t="s">
        <v>1133</v>
      </c>
      <c r="B1720" s="1" t="str">
        <f t="shared" si="156"/>
        <v>Mayo 3 de 2016</v>
      </c>
      <c r="C1720" s="1" t="s">
        <v>5265</v>
      </c>
      <c r="D1720" s="2">
        <v>139.16999999999999</v>
      </c>
      <c r="E1720" s="1" t="s">
        <v>5266</v>
      </c>
      <c r="F1720" s="3">
        <v>-0.45064377682405138</v>
      </c>
      <c r="G1720" s="1" t="s">
        <v>430</v>
      </c>
      <c r="H1720" s="10">
        <f t="shared" si="157"/>
        <v>2.7833999999999999</v>
      </c>
      <c r="I1720" s="8">
        <f>VLOOKUP(B1720,'TRM2'!C:D,2,0)</f>
        <v>2833.78</v>
      </c>
      <c r="J1720" s="10">
        <f t="shared" si="158"/>
        <v>7887.5432520000004</v>
      </c>
      <c r="K1720" t="e">
        <f>VLOOKUP(A1720,'Cacao Nacional'!B:D,3,0)</f>
        <v>#N/A</v>
      </c>
      <c r="L1720" s="22" t="str">
        <f t="shared" si="159"/>
        <v>Mayo</v>
      </c>
      <c r="M1720" s="22" t="str">
        <f t="shared" si="160"/>
        <v>2016</v>
      </c>
      <c r="N1720" s="22" t="str">
        <f t="shared" si="161"/>
        <v>Mayo de 2016</v>
      </c>
    </row>
    <row r="1721" spans="1:14" x14ac:dyDescent="0.3">
      <c r="A1721" s="1" t="s">
        <v>1134</v>
      </c>
      <c r="B1721" s="1" t="str">
        <f t="shared" si="156"/>
        <v>Mayo 4 de 2016</v>
      </c>
      <c r="C1721" s="1" t="s">
        <v>5265</v>
      </c>
      <c r="D1721" s="2">
        <v>139.52000000000001</v>
      </c>
      <c r="E1721" s="1" t="s">
        <v>5266</v>
      </c>
      <c r="F1721" s="3">
        <v>0.25149098225193844</v>
      </c>
      <c r="G1721" s="1" t="s">
        <v>430</v>
      </c>
      <c r="H1721" s="10">
        <f t="shared" si="157"/>
        <v>2.7904</v>
      </c>
      <c r="I1721" s="8">
        <f>VLOOKUP(B1721,'TRM2'!C:D,2,0)</f>
        <v>2895.51</v>
      </c>
      <c r="J1721" s="10">
        <f t="shared" si="158"/>
        <v>8079.631104000001</v>
      </c>
      <c r="K1721" t="e">
        <f>VLOOKUP(A1721,'Cacao Nacional'!B:D,3,0)</f>
        <v>#N/A</v>
      </c>
      <c r="L1721" s="22" t="str">
        <f t="shared" si="159"/>
        <v>Mayo</v>
      </c>
      <c r="M1721" s="22" t="str">
        <f t="shared" si="160"/>
        <v>2016</v>
      </c>
      <c r="N1721" s="22" t="str">
        <f t="shared" si="161"/>
        <v>Mayo de 2016</v>
      </c>
    </row>
    <row r="1722" spans="1:14" x14ac:dyDescent="0.3">
      <c r="A1722" s="1" t="s">
        <v>1135</v>
      </c>
      <c r="B1722" s="1" t="str">
        <f t="shared" si="156"/>
        <v>Mayo 5 de 2016</v>
      </c>
      <c r="C1722" s="1" t="s">
        <v>5265</v>
      </c>
      <c r="D1722" s="2">
        <v>141.27000000000001</v>
      </c>
      <c r="E1722" s="1" t="s">
        <v>5266</v>
      </c>
      <c r="F1722" s="3">
        <v>1.2543004587155964</v>
      </c>
      <c r="G1722" s="1" t="s">
        <v>430</v>
      </c>
      <c r="H1722" s="10">
        <f t="shared" si="157"/>
        <v>2.8254000000000001</v>
      </c>
      <c r="I1722" s="8">
        <f>VLOOKUP(B1722,'TRM2'!C:D,2,0)</f>
        <v>2942.16</v>
      </c>
      <c r="J1722" s="10">
        <f t="shared" si="158"/>
        <v>8312.7788639999999</v>
      </c>
      <c r="K1722" t="e">
        <f>VLOOKUP(A1722,'Cacao Nacional'!B:D,3,0)</f>
        <v>#N/A</v>
      </c>
      <c r="L1722" s="22" t="str">
        <f t="shared" si="159"/>
        <v>Mayo</v>
      </c>
      <c r="M1722" s="22" t="str">
        <f t="shared" si="160"/>
        <v>2016</v>
      </c>
      <c r="N1722" s="22" t="str">
        <f t="shared" si="161"/>
        <v>Mayo de 2016</v>
      </c>
    </row>
    <row r="1723" spans="1:14" x14ac:dyDescent="0.3">
      <c r="A1723" s="1" t="s">
        <v>1136</v>
      </c>
      <c r="B1723" s="1" t="str">
        <f t="shared" si="156"/>
        <v>Mayo 6 de 2016</v>
      </c>
      <c r="C1723" s="1" t="s">
        <v>5265</v>
      </c>
      <c r="D1723" s="2">
        <v>143.74</v>
      </c>
      <c r="E1723" s="1" t="s">
        <v>5266</v>
      </c>
      <c r="F1723" s="3">
        <v>1.7484250017696601</v>
      </c>
      <c r="G1723" s="1" t="s">
        <v>430</v>
      </c>
      <c r="H1723" s="10">
        <f t="shared" si="157"/>
        <v>2.8748</v>
      </c>
      <c r="I1723" s="8">
        <f>VLOOKUP(B1723,'TRM2'!C:D,2,0)</f>
        <v>2952.37</v>
      </c>
      <c r="J1723" s="10">
        <f t="shared" si="158"/>
        <v>8487.4732760000006</v>
      </c>
      <c r="K1723" t="e">
        <f>VLOOKUP(A1723,'Cacao Nacional'!B:D,3,0)</f>
        <v>#N/A</v>
      </c>
      <c r="L1723" s="22" t="str">
        <f t="shared" si="159"/>
        <v>Mayo</v>
      </c>
      <c r="M1723" s="22" t="str">
        <f t="shared" si="160"/>
        <v>2016</v>
      </c>
      <c r="N1723" s="22" t="str">
        <f t="shared" si="161"/>
        <v>Mayo de 2016</v>
      </c>
    </row>
    <row r="1724" spans="1:14" x14ac:dyDescent="0.3">
      <c r="A1724" s="1" t="s">
        <v>1137</v>
      </c>
      <c r="B1724" s="1" t="str">
        <f t="shared" si="156"/>
        <v>Mayo 10 de 2016</v>
      </c>
      <c r="C1724" s="1" t="s">
        <v>5265</v>
      </c>
      <c r="D1724" s="2">
        <v>148.46</v>
      </c>
      <c r="E1724" s="1" t="s">
        <v>5266</v>
      </c>
      <c r="F1724" s="3">
        <v>3.2837066926394867</v>
      </c>
      <c r="G1724" s="1" t="s">
        <v>430</v>
      </c>
      <c r="H1724" s="10">
        <f t="shared" si="157"/>
        <v>2.9692000000000003</v>
      </c>
      <c r="I1724" s="8">
        <f>VLOOKUP(B1724,'TRM2'!C:D,2,0)</f>
        <v>2969.62</v>
      </c>
      <c r="J1724" s="10">
        <f t="shared" si="158"/>
        <v>8817.3957040000005</v>
      </c>
      <c r="K1724" t="e">
        <f>VLOOKUP(A1724,'Cacao Nacional'!B:D,3,0)</f>
        <v>#N/A</v>
      </c>
      <c r="L1724" s="22" t="str">
        <f t="shared" si="159"/>
        <v>Mayo</v>
      </c>
      <c r="M1724" s="22" t="str">
        <f t="shared" si="160"/>
        <v>2016</v>
      </c>
      <c r="N1724" s="22" t="str">
        <f t="shared" si="161"/>
        <v>Mayo de 2016</v>
      </c>
    </row>
    <row r="1725" spans="1:14" x14ac:dyDescent="0.3">
      <c r="A1725" s="1" t="s">
        <v>1138</v>
      </c>
      <c r="B1725" s="1" t="str">
        <f t="shared" si="156"/>
        <v>Mayo 11 de 2016</v>
      </c>
      <c r="C1725" s="1" t="s">
        <v>5265</v>
      </c>
      <c r="D1725" s="2">
        <v>148.79</v>
      </c>
      <c r="E1725" s="1" t="s">
        <v>5266</v>
      </c>
      <c r="F1725" s="3">
        <v>0.22228209618751454</v>
      </c>
      <c r="G1725" s="1" t="s">
        <v>430</v>
      </c>
      <c r="H1725" s="10">
        <f t="shared" si="157"/>
        <v>2.9758</v>
      </c>
      <c r="I1725" s="8">
        <f>VLOOKUP(B1725,'TRM2'!C:D,2,0)</f>
        <v>2979.54</v>
      </c>
      <c r="J1725" s="10">
        <f t="shared" si="158"/>
        <v>8866.5151320000004</v>
      </c>
      <c r="K1725" t="e">
        <f>VLOOKUP(A1725,'Cacao Nacional'!B:D,3,0)</f>
        <v>#N/A</v>
      </c>
      <c r="L1725" s="22" t="str">
        <f t="shared" si="159"/>
        <v>Mayo</v>
      </c>
      <c r="M1725" s="22" t="str">
        <f t="shared" si="160"/>
        <v>2016</v>
      </c>
      <c r="N1725" s="22" t="str">
        <f t="shared" si="161"/>
        <v>Mayo de 2016</v>
      </c>
    </row>
    <row r="1726" spans="1:14" x14ac:dyDescent="0.3">
      <c r="A1726" s="1" t="s">
        <v>1139</v>
      </c>
      <c r="B1726" s="1" t="str">
        <f t="shared" si="156"/>
        <v>Mayo 12 de 2016</v>
      </c>
      <c r="C1726" s="1" t="s">
        <v>5265</v>
      </c>
      <c r="D1726" s="2">
        <v>149.62</v>
      </c>
      <c r="E1726" s="1" t="s">
        <v>5266</v>
      </c>
      <c r="F1726" s="3">
        <v>0.55783318771423651</v>
      </c>
      <c r="G1726" s="1" t="s">
        <v>430</v>
      </c>
      <c r="H1726" s="10">
        <f t="shared" si="157"/>
        <v>2.9923999999999999</v>
      </c>
      <c r="I1726" s="8">
        <f>VLOOKUP(B1726,'TRM2'!C:D,2,0)</f>
        <v>2956.82</v>
      </c>
      <c r="J1726" s="10">
        <f t="shared" si="158"/>
        <v>8847.9881679999999</v>
      </c>
      <c r="K1726" t="e">
        <f>VLOOKUP(A1726,'Cacao Nacional'!B:D,3,0)</f>
        <v>#N/A</v>
      </c>
      <c r="L1726" s="22" t="str">
        <f t="shared" si="159"/>
        <v>Mayo</v>
      </c>
      <c r="M1726" s="22" t="str">
        <f t="shared" si="160"/>
        <v>2016</v>
      </c>
      <c r="N1726" s="22" t="str">
        <f t="shared" si="161"/>
        <v>Mayo de 2016</v>
      </c>
    </row>
    <row r="1727" spans="1:14" x14ac:dyDescent="0.3">
      <c r="A1727" s="1" t="s">
        <v>1140</v>
      </c>
      <c r="B1727" s="1" t="str">
        <f t="shared" si="156"/>
        <v>Mayo 13 de 2016</v>
      </c>
      <c r="C1727" s="1" t="s">
        <v>5265</v>
      </c>
      <c r="D1727" s="2">
        <v>149.47999999999999</v>
      </c>
      <c r="E1727" s="1" t="s">
        <v>5266</v>
      </c>
      <c r="F1727" s="3">
        <v>-9.3570378291682105E-2</v>
      </c>
      <c r="G1727" s="1" t="s">
        <v>430</v>
      </c>
      <c r="H1727" s="10">
        <f t="shared" si="157"/>
        <v>2.9895999999999998</v>
      </c>
      <c r="I1727" s="8">
        <f>VLOOKUP(B1727,'TRM2'!C:D,2,0)</f>
        <v>2934.88</v>
      </c>
      <c r="J1727" s="10">
        <f t="shared" si="158"/>
        <v>8774.1172480000005</v>
      </c>
      <c r="K1727" t="e">
        <f>VLOOKUP(A1727,'Cacao Nacional'!B:D,3,0)</f>
        <v>#N/A</v>
      </c>
      <c r="L1727" s="22" t="str">
        <f t="shared" si="159"/>
        <v>Mayo</v>
      </c>
      <c r="M1727" s="22" t="str">
        <f t="shared" si="160"/>
        <v>2016</v>
      </c>
      <c r="N1727" s="22" t="str">
        <f t="shared" si="161"/>
        <v>Mayo de 2016</v>
      </c>
    </row>
    <row r="1728" spans="1:14" x14ac:dyDescent="0.3">
      <c r="A1728" s="1" t="s">
        <v>146</v>
      </c>
      <c r="B1728" s="1" t="str">
        <f t="shared" si="156"/>
        <v>Mayo 16 de 2016</v>
      </c>
      <c r="C1728" s="1" t="s">
        <v>5265</v>
      </c>
      <c r="D1728" s="2">
        <v>153.25</v>
      </c>
      <c r="E1728" s="1" t="s">
        <v>5266</v>
      </c>
      <c r="F1728" s="3">
        <v>2.5220765319775293</v>
      </c>
      <c r="G1728" s="1" t="s">
        <v>430</v>
      </c>
      <c r="H1728" s="10">
        <f t="shared" si="157"/>
        <v>3.0649999999999999</v>
      </c>
      <c r="I1728" s="8">
        <f>VLOOKUP(B1728,'TRM2'!C:D,2,0)</f>
        <v>2983.82</v>
      </c>
      <c r="J1728" s="10">
        <f t="shared" si="158"/>
        <v>9145.408300000001</v>
      </c>
      <c r="K1728">
        <f>VLOOKUP(A1728,'Cacao Nacional'!B:D,3,0)</f>
        <v>8025</v>
      </c>
      <c r="L1728" s="22" t="str">
        <f t="shared" si="159"/>
        <v>Mayo</v>
      </c>
      <c r="M1728" s="22" t="str">
        <f t="shared" si="160"/>
        <v>2016</v>
      </c>
      <c r="N1728" s="22" t="str">
        <f t="shared" si="161"/>
        <v>Mayo de 2016</v>
      </c>
    </row>
    <row r="1729" spans="1:14" x14ac:dyDescent="0.3">
      <c r="A1729" s="1" t="s">
        <v>1141</v>
      </c>
      <c r="B1729" s="1" t="str">
        <f t="shared" si="156"/>
        <v>Mayo 17 de 2016</v>
      </c>
      <c r="C1729" s="1" t="s">
        <v>5265</v>
      </c>
      <c r="D1729" s="2">
        <v>151.55000000000001</v>
      </c>
      <c r="E1729" s="1" t="s">
        <v>5266</v>
      </c>
      <c r="F1729" s="3">
        <v>-1.1092985318107593</v>
      </c>
      <c r="G1729" s="1" t="s">
        <v>430</v>
      </c>
      <c r="H1729" s="10">
        <f t="shared" si="157"/>
        <v>3.0310000000000001</v>
      </c>
      <c r="I1729" s="8">
        <f>VLOOKUP(B1729,'TRM2'!C:D,2,0)</f>
        <v>3007.74</v>
      </c>
      <c r="J1729" s="10">
        <f t="shared" si="158"/>
        <v>9116.4599400000006</v>
      </c>
      <c r="K1729" t="e">
        <f>VLOOKUP(A1729,'Cacao Nacional'!B:D,3,0)</f>
        <v>#N/A</v>
      </c>
      <c r="L1729" s="22" t="str">
        <f t="shared" si="159"/>
        <v>Mayo</v>
      </c>
      <c r="M1729" s="22" t="str">
        <f t="shared" si="160"/>
        <v>2016</v>
      </c>
      <c r="N1729" s="22" t="str">
        <f t="shared" si="161"/>
        <v>Mayo de 2016</v>
      </c>
    </row>
    <row r="1730" spans="1:14" x14ac:dyDescent="0.3">
      <c r="A1730" s="1" t="s">
        <v>1142</v>
      </c>
      <c r="B1730" s="1" t="str">
        <f t="shared" si="156"/>
        <v>Mayo 18 de 2016</v>
      </c>
      <c r="C1730" s="1" t="s">
        <v>5265</v>
      </c>
      <c r="D1730" s="2">
        <v>149.53</v>
      </c>
      <c r="E1730" s="1" t="s">
        <v>5266</v>
      </c>
      <c r="F1730" s="3">
        <v>-1.3328934345100694</v>
      </c>
      <c r="G1730" s="1" t="s">
        <v>430</v>
      </c>
      <c r="H1730" s="10">
        <f t="shared" si="157"/>
        <v>2.9906000000000001</v>
      </c>
      <c r="I1730" s="8">
        <f>VLOOKUP(B1730,'TRM2'!C:D,2,0)</f>
        <v>3020.89</v>
      </c>
      <c r="J1730" s="10">
        <f t="shared" si="158"/>
        <v>9034.2736339999992</v>
      </c>
      <c r="K1730" t="e">
        <f>VLOOKUP(A1730,'Cacao Nacional'!B:D,3,0)</f>
        <v>#N/A</v>
      </c>
      <c r="L1730" s="22" t="str">
        <f t="shared" si="159"/>
        <v>Mayo</v>
      </c>
      <c r="M1730" s="22" t="str">
        <f t="shared" si="160"/>
        <v>2016</v>
      </c>
      <c r="N1730" s="22" t="str">
        <f t="shared" si="161"/>
        <v>Mayo de 2016</v>
      </c>
    </row>
    <row r="1731" spans="1:14" x14ac:dyDescent="0.3">
      <c r="A1731" s="1" t="s">
        <v>1143</v>
      </c>
      <c r="B1731" s="1" t="str">
        <f t="shared" ref="B1731:B1794" si="162">MID(A1731,FIND(",",A1731,1)+2,LEN(A1731)-FIND(",",A1731,1))</f>
        <v>Mayo 19 de 2016</v>
      </c>
      <c r="C1731" s="1" t="s">
        <v>5265</v>
      </c>
      <c r="D1731" s="2">
        <v>143.56</v>
      </c>
      <c r="E1731" s="1" t="s">
        <v>5266</v>
      </c>
      <c r="F1731" s="3">
        <v>-3.9925098642412884</v>
      </c>
      <c r="G1731" s="1" t="s">
        <v>430</v>
      </c>
      <c r="H1731" s="10">
        <f t="shared" ref="H1731:H1794" si="163">D1731*2/100</f>
        <v>2.8712</v>
      </c>
      <c r="I1731" s="8">
        <f>VLOOKUP(B1731,'TRM2'!C:D,2,0)</f>
        <v>3031.48</v>
      </c>
      <c r="J1731" s="10">
        <f t="shared" ref="J1731:J1794" si="164">H1731*I1731</f>
        <v>8703.9853760000005</v>
      </c>
      <c r="K1731" t="e">
        <f>VLOOKUP(A1731,'Cacao Nacional'!B:D,3,0)</f>
        <v>#N/A</v>
      </c>
      <c r="L1731" s="22" t="str">
        <f t="shared" ref="L1731:L1794" si="165">MID(A1731,FIND(" ",A1731,1)+1,FIND(" ",A1731,FIND(" ",A1731,1)+1)-FIND(" ",A1731,1)-1)</f>
        <v>Mayo</v>
      </c>
      <c r="M1731" s="22" t="str">
        <f t="shared" ref="M1731:M1794" si="166">RIGHT(A1731,4)</f>
        <v>2016</v>
      </c>
      <c r="N1731" s="22" t="str">
        <f t="shared" ref="N1731:N1794" si="167">_xlfn.CONCAT(L1731," de ",M1731)</f>
        <v>Mayo de 2016</v>
      </c>
    </row>
    <row r="1732" spans="1:14" x14ac:dyDescent="0.3">
      <c r="A1732" s="1" t="s">
        <v>1144</v>
      </c>
      <c r="B1732" s="1" t="str">
        <f t="shared" si="162"/>
        <v>Mayo 20 de 2016</v>
      </c>
      <c r="C1732" s="1" t="s">
        <v>5265</v>
      </c>
      <c r="D1732" s="2">
        <v>144.19999999999999</v>
      </c>
      <c r="E1732" s="1" t="s">
        <v>5266</v>
      </c>
      <c r="F1732" s="3">
        <v>0.44580663137363219</v>
      </c>
      <c r="G1732" s="1" t="s">
        <v>430</v>
      </c>
      <c r="H1732" s="10">
        <f t="shared" si="163"/>
        <v>2.8839999999999999</v>
      </c>
      <c r="I1732" s="8">
        <f>VLOOKUP(B1732,'TRM2'!C:D,2,0)</f>
        <v>3056.06</v>
      </c>
      <c r="J1732" s="10">
        <f t="shared" si="164"/>
        <v>8813.6770399999987</v>
      </c>
      <c r="K1732" t="e">
        <f>VLOOKUP(A1732,'Cacao Nacional'!B:D,3,0)</f>
        <v>#N/A</v>
      </c>
      <c r="L1732" s="22" t="str">
        <f t="shared" si="165"/>
        <v>Mayo</v>
      </c>
      <c r="M1732" s="22" t="str">
        <f t="shared" si="166"/>
        <v>2016</v>
      </c>
      <c r="N1732" s="22" t="str">
        <f t="shared" si="167"/>
        <v>Mayo de 2016</v>
      </c>
    </row>
    <row r="1733" spans="1:14" x14ac:dyDescent="0.3">
      <c r="A1733" s="1" t="s">
        <v>147</v>
      </c>
      <c r="B1733" s="1" t="str">
        <f t="shared" si="162"/>
        <v>Mayo 23 de 2016</v>
      </c>
      <c r="C1733" s="1" t="s">
        <v>5265</v>
      </c>
      <c r="D1733" s="2">
        <v>142.21</v>
      </c>
      <c r="E1733" s="1" t="s">
        <v>5266</v>
      </c>
      <c r="F1733" s="3">
        <v>-1.380027739251027</v>
      </c>
      <c r="G1733" s="1" t="s">
        <v>430</v>
      </c>
      <c r="H1733" s="10">
        <f t="shared" si="163"/>
        <v>2.8442000000000003</v>
      </c>
      <c r="I1733" s="8">
        <f>VLOOKUP(B1733,'TRM2'!C:D,2,0)</f>
        <v>3047.99</v>
      </c>
      <c r="J1733" s="10">
        <f t="shared" si="164"/>
        <v>8669.0931579999997</v>
      </c>
      <c r="K1733">
        <f>VLOOKUP(A1733,'Cacao Nacional'!B:D,3,0)</f>
        <v>8150</v>
      </c>
      <c r="L1733" s="22" t="str">
        <f t="shared" si="165"/>
        <v>Mayo</v>
      </c>
      <c r="M1733" s="22" t="str">
        <f t="shared" si="166"/>
        <v>2016</v>
      </c>
      <c r="N1733" s="22" t="str">
        <f t="shared" si="167"/>
        <v>Mayo de 2016</v>
      </c>
    </row>
    <row r="1734" spans="1:14" x14ac:dyDescent="0.3">
      <c r="A1734" s="1" t="s">
        <v>1145</v>
      </c>
      <c r="B1734" s="1" t="str">
        <f t="shared" si="162"/>
        <v>Mayo 24 de 2016</v>
      </c>
      <c r="C1734" s="1" t="s">
        <v>5265</v>
      </c>
      <c r="D1734" s="2">
        <v>141.16</v>
      </c>
      <c r="E1734" s="1" t="s">
        <v>5266</v>
      </c>
      <c r="F1734" s="3">
        <v>-0.73834470149779285</v>
      </c>
      <c r="G1734" s="1" t="s">
        <v>430</v>
      </c>
      <c r="H1734" s="10">
        <f t="shared" si="163"/>
        <v>2.8231999999999999</v>
      </c>
      <c r="I1734" s="8">
        <f>VLOOKUP(B1734,'TRM2'!C:D,2,0)</f>
        <v>3058.25</v>
      </c>
      <c r="J1734" s="10">
        <f t="shared" si="164"/>
        <v>8634.0514000000003</v>
      </c>
      <c r="K1734" t="e">
        <f>VLOOKUP(A1734,'Cacao Nacional'!B:D,3,0)</f>
        <v>#N/A</v>
      </c>
      <c r="L1734" s="22" t="str">
        <f t="shared" si="165"/>
        <v>Mayo</v>
      </c>
      <c r="M1734" s="22" t="str">
        <f t="shared" si="166"/>
        <v>2016</v>
      </c>
      <c r="N1734" s="22" t="str">
        <f t="shared" si="167"/>
        <v>Mayo de 2016</v>
      </c>
    </row>
    <row r="1735" spans="1:14" x14ac:dyDescent="0.3">
      <c r="A1735" s="1" t="s">
        <v>1146</v>
      </c>
      <c r="B1735" s="1" t="str">
        <f t="shared" si="162"/>
        <v>Mayo 25 de 2016</v>
      </c>
      <c r="C1735" s="1" t="s">
        <v>5265</v>
      </c>
      <c r="D1735" s="2">
        <v>141.26</v>
      </c>
      <c r="E1735" s="1" t="s">
        <v>5266</v>
      </c>
      <c r="F1735" s="3">
        <v>7.0841598186451055E-2</v>
      </c>
      <c r="G1735" s="1" t="s">
        <v>430</v>
      </c>
      <c r="H1735" s="10">
        <f t="shared" si="163"/>
        <v>2.8251999999999997</v>
      </c>
      <c r="I1735" s="8">
        <f>VLOOKUP(B1735,'TRM2'!C:D,2,0)</f>
        <v>3059.92</v>
      </c>
      <c r="J1735" s="10">
        <f t="shared" si="164"/>
        <v>8644.8859839999986</v>
      </c>
      <c r="K1735" t="e">
        <f>VLOOKUP(A1735,'Cacao Nacional'!B:D,3,0)</f>
        <v>#N/A</v>
      </c>
      <c r="L1735" s="22" t="str">
        <f t="shared" si="165"/>
        <v>Mayo</v>
      </c>
      <c r="M1735" s="22" t="str">
        <f t="shared" si="166"/>
        <v>2016</v>
      </c>
      <c r="N1735" s="22" t="str">
        <f t="shared" si="167"/>
        <v>Mayo de 2016</v>
      </c>
    </row>
    <row r="1736" spans="1:14" x14ac:dyDescent="0.3">
      <c r="A1736" s="1" t="s">
        <v>1147</v>
      </c>
      <c r="B1736" s="1" t="str">
        <f t="shared" si="162"/>
        <v>Mayo 26 de 2016</v>
      </c>
      <c r="C1736" s="1" t="s">
        <v>5265</v>
      </c>
      <c r="D1736" s="2">
        <v>141.26</v>
      </c>
      <c r="E1736" s="1" t="s">
        <v>5266</v>
      </c>
      <c r="F1736" s="3">
        <v>0</v>
      </c>
      <c r="G1736" s="1" t="s">
        <v>430</v>
      </c>
      <c r="H1736" s="10">
        <f t="shared" si="163"/>
        <v>2.8251999999999997</v>
      </c>
      <c r="I1736" s="8">
        <f>VLOOKUP(B1736,'TRM2'!C:D,2,0)</f>
        <v>3061.89</v>
      </c>
      <c r="J1736" s="10">
        <f t="shared" si="164"/>
        <v>8650.4516279999989</v>
      </c>
      <c r="K1736" t="e">
        <f>VLOOKUP(A1736,'Cacao Nacional'!B:D,3,0)</f>
        <v>#N/A</v>
      </c>
      <c r="L1736" s="22" t="str">
        <f t="shared" si="165"/>
        <v>Mayo</v>
      </c>
      <c r="M1736" s="22" t="str">
        <f t="shared" si="166"/>
        <v>2016</v>
      </c>
      <c r="N1736" s="22" t="str">
        <f t="shared" si="167"/>
        <v>Mayo de 2016</v>
      </c>
    </row>
    <row r="1737" spans="1:14" x14ac:dyDescent="0.3">
      <c r="A1737" s="1" t="s">
        <v>1148</v>
      </c>
      <c r="B1737" s="1" t="str">
        <f t="shared" si="162"/>
        <v>Mayo 27 de 2016</v>
      </c>
      <c r="C1737" s="1" t="s">
        <v>5265</v>
      </c>
      <c r="D1737" s="2">
        <v>141.09</v>
      </c>
      <c r="E1737" s="1" t="s">
        <v>5266</v>
      </c>
      <c r="F1737" s="3">
        <v>-0.12034546226814916</v>
      </c>
      <c r="G1737" s="1" t="s">
        <v>430</v>
      </c>
      <c r="H1737" s="10">
        <f t="shared" si="163"/>
        <v>2.8218000000000001</v>
      </c>
      <c r="I1737" s="8">
        <f>VLOOKUP(B1737,'TRM2'!C:D,2,0)</f>
        <v>3054.6</v>
      </c>
      <c r="J1737" s="10">
        <f t="shared" si="164"/>
        <v>8619.4702799999995</v>
      </c>
      <c r="K1737" t="e">
        <f>VLOOKUP(A1737,'Cacao Nacional'!B:D,3,0)</f>
        <v>#N/A</v>
      </c>
      <c r="L1737" s="22" t="str">
        <f t="shared" si="165"/>
        <v>Mayo</v>
      </c>
      <c r="M1737" s="22" t="str">
        <f t="shared" si="166"/>
        <v>2016</v>
      </c>
      <c r="N1737" s="22" t="str">
        <f t="shared" si="167"/>
        <v>Mayo de 2016</v>
      </c>
    </row>
    <row r="1738" spans="1:14" x14ac:dyDescent="0.3">
      <c r="A1738" s="1" t="s">
        <v>1149</v>
      </c>
      <c r="B1738" s="1" t="str">
        <f t="shared" si="162"/>
        <v>Mayo 31 de 2016</v>
      </c>
      <c r="C1738" s="1" t="s">
        <v>5265</v>
      </c>
      <c r="D1738" s="2">
        <v>142</v>
      </c>
      <c r="E1738" s="1" t="s">
        <v>5266</v>
      </c>
      <c r="F1738" s="3">
        <v>0.64497838259266893</v>
      </c>
      <c r="G1738" s="1" t="s">
        <v>430</v>
      </c>
      <c r="H1738" s="10">
        <f t="shared" si="163"/>
        <v>2.84</v>
      </c>
      <c r="I1738" s="8">
        <f>VLOOKUP(B1738,'TRM2'!C:D,2,0)</f>
        <v>3069.17</v>
      </c>
      <c r="J1738" s="10">
        <f t="shared" si="164"/>
        <v>8716.4427999999989</v>
      </c>
      <c r="K1738" t="e">
        <f>VLOOKUP(A1738,'Cacao Nacional'!B:D,3,0)</f>
        <v>#N/A</v>
      </c>
      <c r="L1738" s="22" t="str">
        <f t="shared" si="165"/>
        <v>Mayo</v>
      </c>
      <c r="M1738" s="22" t="str">
        <f t="shared" si="166"/>
        <v>2016</v>
      </c>
      <c r="N1738" s="22" t="str">
        <f t="shared" si="167"/>
        <v>Mayo de 2016</v>
      </c>
    </row>
    <row r="1739" spans="1:14" x14ac:dyDescent="0.3">
      <c r="A1739" s="1" t="s">
        <v>1150</v>
      </c>
      <c r="B1739" s="1" t="str">
        <f t="shared" si="162"/>
        <v>Junio 1 de 2016</v>
      </c>
      <c r="C1739" s="1" t="s">
        <v>5265</v>
      </c>
      <c r="D1739" s="2">
        <v>142.69</v>
      </c>
      <c r="E1739" s="1" t="s">
        <v>5266</v>
      </c>
      <c r="F1739" s="3">
        <v>0.48591549295774489</v>
      </c>
      <c r="G1739" s="1" t="s">
        <v>430</v>
      </c>
      <c r="H1739" s="10">
        <f t="shared" si="163"/>
        <v>2.8538000000000001</v>
      </c>
      <c r="I1739" s="8">
        <f>VLOOKUP(B1739,'TRM2'!C:D,2,0)</f>
        <v>3089.65</v>
      </c>
      <c r="J1739" s="10">
        <f t="shared" si="164"/>
        <v>8817.2431699999997</v>
      </c>
      <c r="K1739" t="e">
        <f>VLOOKUP(A1739,'Cacao Nacional'!B:D,3,0)</f>
        <v>#N/A</v>
      </c>
      <c r="L1739" s="22" t="str">
        <f t="shared" si="165"/>
        <v>Junio</v>
      </c>
      <c r="M1739" s="22" t="str">
        <f t="shared" si="166"/>
        <v>2016</v>
      </c>
      <c r="N1739" s="22" t="str">
        <f t="shared" si="167"/>
        <v>Junio de 2016</v>
      </c>
    </row>
    <row r="1740" spans="1:14" x14ac:dyDescent="0.3">
      <c r="A1740" s="1" t="s">
        <v>1151</v>
      </c>
      <c r="B1740" s="1" t="str">
        <f t="shared" si="162"/>
        <v>Junio 2 de 2016</v>
      </c>
      <c r="C1740" s="1" t="s">
        <v>5265</v>
      </c>
      <c r="D1740" s="2">
        <v>143.85</v>
      </c>
      <c r="E1740" s="1" t="s">
        <v>5266</v>
      </c>
      <c r="F1740" s="3">
        <v>0.81295115284883079</v>
      </c>
      <c r="G1740" s="1" t="s">
        <v>430</v>
      </c>
      <c r="H1740" s="10">
        <f t="shared" si="163"/>
        <v>2.8769999999999998</v>
      </c>
      <c r="I1740" s="8">
        <f>VLOOKUP(B1740,'TRM2'!C:D,2,0)</f>
        <v>3117.83</v>
      </c>
      <c r="J1740" s="10">
        <f t="shared" si="164"/>
        <v>8969.9969099999998</v>
      </c>
      <c r="K1740" t="e">
        <f>VLOOKUP(A1740,'Cacao Nacional'!B:D,3,0)</f>
        <v>#N/A</v>
      </c>
      <c r="L1740" s="22" t="str">
        <f t="shared" si="165"/>
        <v>Junio</v>
      </c>
      <c r="M1740" s="22" t="str">
        <f t="shared" si="166"/>
        <v>2016</v>
      </c>
      <c r="N1740" s="22" t="str">
        <f t="shared" si="167"/>
        <v>Junio de 2016</v>
      </c>
    </row>
    <row r="1741" spans="1:14" x14ac:dyDescent="0.3">
      <c r="A1741" s="1" t="s">
        <v>1152</v>
      </c>
      <c r="B1741" s="1" t="str">
        <f t="shared" si="162"/>
        <v>Junio 3 de 2016</v>
      </c>
      <c r="C1741" s="1" t="s">
        <v>5265</v>
      </c>
      <c r="D1741" s="2">
        <v>147.83000000000001</v>
      </c>
      <c r="E1741" s="1" t="s">
        <v>5266</v>
      </c>
      <c r="F1741" s="3">
        <v>2.7667709419534363</v>
      </c>
      <c r="G1741" s="1" t="s">
        <v>430</v>
      </c>
      <c r="H1741" s="10">
        <f t="shared" si="163"/>
        <v>2.9566000000000003</v>
      </c>
      <c r="I1741" s="8">
        <f>VLOOKUP(B1741,'TRM2'!C:D,2,0)</f>
        <v>3110.88</v>
      </c>
      <c r="J1741" s="10">
        <f t="shared" si="164"/>
        <v>9197.6278080000011</v>
      </c>
      <c r="K1741" t="e">
        <f>VLOOKUP(A1741,'Cacao Nacional'!B:D,3,0)</f>
        <v>#N/A</v>
      </c>
      <c r="L1741" s="22" t="str">
        <f t="shared" si="165"/>
        <v>Junio</v>
      </c>
      <c r="M1741" s="22" t="str">
        <f t="shared" si="166"/>
        <v>2016</v>
      </c>
      <c r="N1741" s="22" t="str">
        <f t="shared" si="167"/>
        <v>Junio de 2016</v>
      </c>
    </row>
    <row r="1742" spans="1:14" x14ac:dyDescent="0.3">
      <c r="A1742" s="1" t="s">
        <v>1153</v>
      </c>
      <c r="B1742" s="1" t="str">
        <f t="shared" si="162"/>
        <v>Junio 7 de 2016</v>
      </c>
      <c r="C1742" s="1" t="s">
        <v>5265</v>
      </c>
      <c r="D1742" s="2">
        <v>153.19</v>
      </c>
      <c r="E1742" s="1" t="s">
        <v>5266</v>
      </c>
      <c r="F1742" s="3">
        <v>3.6257863762429716</v>
      </c>
      <c r="G1742" s="1" t="s">
        <v>430</v>
      </c>
      <c r="H1742" s="10">
        <f t="shared" si="163"/>
        <v>3.0638000000000001</v>
      </c>
      <c r="I1742" s="8">
        <f>VLOOKUP(B1742,'TRM2'!C:D,2,0)</f>
        <v>3017.71</v>
      </c>
      <c r="J1742" s="10">
        <f t="shared" si="164"/>
        <v>9245.6598979999999</v>
      </c>
      <c r="K1742" t="e">
        <f>VLOOKUP(A1742,'Cacao Nacional'!B:D,3,0)</f>
        <v>#N/A</v>
      </c>
      <c r="L1742" s="22" t="str">
        <f t="shared" si="165"/>
        <v>Junio</v>
      </c>
      <c r="M1742" s="22" t="str">
        <f t="shared" si="166"/>
        <v>2016</v>
      </c>
      <c r="N1742" s="22" t="str">
        <f t="shared" si="167"/>
        <v>Junio de 2016</v>
      </c>
    </row>
    <row r="1743" spans="1:14" x14ac:dyDescent="0.3">
      <c r="A1743" s="1" t="s">
        <v>1154</v>
      </c>
      <c r="B1743" s="1" t="str">
        <f t="shared" si="162"/>
        <v>Junio 8 de 2016</v>
      </c>
      <c r="C1743" s="1" t="s">
        <v>5265</v>
      </c>
      <c r="D1743" s="2">
        <v>160.52000000000001</v>
      </c>
      <c r="E1743" s="1" t="s">
        <v>5266</v>
      </c>
      <c r="F1743" s="3">
        <v>4.7849076310464218</v>
      </c>
      <c r="G1743" s="1" t="s">
        <v>430</v>
      </c>
      <c r="H1743" s="10">
        <f t="shared" si="163"/>
        <v>3.2104000000000004</v>
      </c>
      <c r="I1743" s="8">
        <f>VLOOKUP(B1743,'TRM2'!C:D,2,0)</f>
        <v>2950.95</v>
      </c>
      <c r="J1743" s="10">
        <f t="shared" si="164"/>
        <v>9473.7298800000008</v>
      </c>
      <c r="K1743" t="e">
        <f>VLOOKUP(A1743,'Cacao Nacional'!B:D,3,0)</f>
        <v>#N/A</v>
      </c>
      <c r="L1743" s="22" t="str">
        <f t="shared" si="165"/>
        <v>Junio</v>
      </c>
      <c r="M1743" s="22" t="str">
        <f t="shared" si="166"/>
        <v>2016</v>
      </c>
      <c r="N1743" s="22" t="str">
        <f t="shared" si="167"/>
        <v>Junio de 2016</v>
      </c>
    </row>
    <row r="1744" spans="1:14" x14ac:dyDescent="0.3">
      <c r="A1744" s="1" t="s">
        <v>1155</v>
      </c>
      <c r="B1744" s="1" t="str">
        <f t="shared" si="162"/>
        <v>Junio 9 de 2016</v>
      </c>
      <c r="C1744" s="1" t="s">
        <v>5265</v>
      </c>
      <c r="D1744" s="2">
        <v>155.68</v>
      </c>
      <c r="E1744" s="1" t="s">
        <v>5266</v>
      </c>
      <c r="F1744" s="3">
        <v>-3.0152005980563188</v>
      </c>
      <c r="G1744" s="1" t="s">
        <v>430</v>
      </c>
      <c r="H1744" s="10">
        <f t="shared" si="163"/>
        <v>3.1135999999999999</v>
      </c>
      <c r="I1744" s="8">
        <f>VLOOKUP(B1744,'TRM2'!C:D,2,0)</f>
        <v>2905.23</v>
      </c>
      <c r="J1744" s="10">
        <f t="shared" si="164"/>
        <v>9045.7241279999998</v>
      </c>
      <c r="K1744" t="e">
        <f>VLOOKUP(A1744,'Cacao Nacional'!B:D,3,0)</f>
        <v>#N/A</v>
      </c>
      <c r="L1744" s="22" t="str">
        <f t="shared" si="165"/>
        <v>Junio</v>
      </c>
      <c r="M1744" s="22" t="str">
        <f t="shared" si="166"/>
        <v>2016</v>
      </c>
      <c r="N1744" s="22" t="str">
        <f t="shared" si="167"/>
        <v>Junio de 2016</v>
      </c>
    </row>
    <row r="1745" spans="1:14" x14ac:dyDescent="0.3">
      <c r="A1745" s="1" t="s">
        <v>1156</v>
      </c>
      <c r="B1745" s="1" t="str">
        <f t="shared" si="162"/>
        <v>Junio 10 de 2016</v>
      </c>
      <c r="C1745" s="1" t="s">
        <v>5265</v>
      </c>
      <c r="D1745" s="2">
        <v>157.79</v>
      </c>
      <c r="E1745" s="1" t="s">
        <v>5266</v>
      </c>
      <c r="F1745" s="3">
        <v>1.3553442959917683</v>
      </c>
      <c r="G1745" s="1" t="s">
        <v>430</v>
      </c>
      <c r="H1745" s="10">
        <f t="shared" si="163"/>
        <v>3.1557999999999997</v>
      </c>
      <c r="I1745" s="8">
        <f>VLOOKUP(B1745,'TRM2'!C:D,2,0)</f>
        <v>2942.13</v>
      </c>
      <c r="J1745" s="10">
        <f t="shared" si="164"/>
        <v>9284.7738539999991</v>
      </c>
      <c r="K1745" t="e">
        <f>VLOOKUP(A1745,'Cacao Nacional'!B:D,3,0)</f>
        <v>#N/A</v>
      </c>
      <c r="L1745" s="22" t="str">
        <f t="shared" si="165"/>
        <v>Junio</v>
      </c>
      <c r="M1745" s="22" t="str">
        <f t="shared" si="166"/>
        <v>2016</v>
      </c>
      <c r="N1745" s="22" t="str">
        <f t="shared" si="167"/>
        <v>Junio de 2016</v>
      </c>
    </row>
    <row r="1746" spans="1:14" x14ac:dyDescent="0.3">
      <c r="A1746" s="1" t="s">
        <v>150</v>
      </c>
      <c r="B1746" s="1" t="str">
        <f t="shared" si="162"/>
        <v>Junio 13 de 2016</v>
      </c>
      <c r="C1746" s="1" t="s">
        <v>5265</v>
      </c>
      <c r="D1746" s="2">
        <v>158.43</v>
      </c>
      <c r="E1746" s="1" t="s">
        <v>5266</v>
      </c>
      <c r="F1746" s="3">
        <v>0.40560238291400896</v>
      </c>
      <c r="G1746" s="1" t="s">
        <v>430</v>
      </c>
      <c r="H1746" s="10">
        <f t="shared" si="163"/>
        <v>3.1686000000000001</v>
      </c>
      <c r="I1746" s="8">
        <f>VLOOKUP(B1746,'TRM2'!C:D,2,0)</f>
        <v>2969.83</v>
      </c>
      <c r="J1746" s="10">
        <f t="shared" si="164"/>
        <v>9410.2033379999993</v>
      </c>
      <c r="K1746">
        <f>VLOOKUP(A1746,'Cacao Nacional'!B:D,3,0)</f>
        <v>8035</v>
      </c>
      <c r="L1746" s="22" t="str">
        <f t="shared" si="165"/>
        <v>Junio</v>
      </c>
      <c r="M1746" s="22" t="str">
        <f t="shared" si="166"/>
        <v>2016</v>
      </c>
      <c r="N1746" s="22" t="str">
        <f t="shared" si="167"/>
        <v>Junio de 2016</v>
      </c>
    </row>
    <row r="1747" spans="1:14" x14ac:dyDescent="0.3">
      <c r="A1747" s="1" t="s">
        <v>1157</v>
      </c>
      <c r="B1747" s="1" t="str">
        <f t="shared" si="162"/>
        <v>Junio 14 de 2016</v>
      </c>
      <c r="C1747" s="1" t="s">
        <v>5265</v>
      </c>
      <c r="D1747" s="2">
        <v>156.88</v>
      </c>
      <c r="E1747" s="1" t="s">
        <v>5266</v>
      </c>
      <c r="F1747" s="3">
        <v>-0.97835005996339786</v>
      </c>
      <c r="G1747" s="1" t="s">
        <v>430</v>
      </c>
      <c r="H1747" s="10">
        <f t="shared" si="163"/>
        <v>3.1375999999999999</v>
      </c>
      <c r="I1747" s="8">
        <f>VLOOKUP(B1747,'TRM2'!C:D,2,0)</f>
        <v>2990.35</v>
      </c>
      <c r="J1747" s="10">
        <f t="shared" si="164"/>
        <v>9382.5221600000004</v>
      </c>
      <c r="K1747" t="e">
        <f>VLOOKUP(A1747,'Cacao Nacional'!B:D,3,0)</f>
        <v>#N/A</v>
      </c>
      <c r="L1747" s="22" t="str">
        <f t="shared" si="165"/>
        <v>Junio</v>
      </c>
      <c r="M1747" s="22" t="str">
        <f t="shared" si="166"/>
        <v>2016</v>
      </c>
      <c r="N1747" s="22" t="str">
        <f t="shared" si="167"/>
        <v>Junio de 2016</v>
      </c>
    </row>
    <row r="1748" spans="1:14" x14ac:dyDescent="0.3">
      <c r="A1748" s="1" t="s">
        <v>1158</v>
      </c>
      <c r="B1748" s="1" t="str">
        <f t="shared" si="162"/>
        <v>Junio 15 de 2016</v>
      </c>
      <c r="C1748" s="1" t="s">
        <v>5265</v>
      </c>
      <c r="D1748" s="2">
        <v>159.16</v>
      </c>
      <c r="E1748" s="1" t="s">
        <v>5266</v>
      </c>
      <c r="F1748" s="3">
        <v>1.4533401325854165</v>
      </c>
      <c r="G1748" s="1" t="s">
        <v>430</v>
      </c>
      <c r="H1748" s="10">
        <f t="shared" si="163"/>
        <v>3.1831999999999998</v>
      </c>
      <c r="I1748" s="8">
        <f>VLOOKUP(B1748,'TRM2'!C:D,2,0)</f>
        <v>3003.28</v>
      </c>
      <c r="J1748" s="10">
        <f t="shared" si="164"/>
        <v>9560.0408960000004</v>
      </c>
      <c r="K1748" t="e">
        <f>VLOOKUP(A1748,'Cacao Nacional'!B:D,3,0)</f>
        <v>#N/A</v>
      </c>
      <c r="L1748" s="22" t="str">
        <f t="shared" si="165"/>
        <v>Junio</v>
      </c>
      <c r="M1748" s="22" t="str">
        <f t="shared" si="166"/>
        <v>2016</v>
      </c>
      <c r="N1748" s="22" t="str">
        <f t="shared" si="167"/>
        <v>Junio de 2016</v>
      </c>
    </row>
    <row r="1749" spans="1:14" x14ac:dyDescent="0.3">
      <c r="A1749" s="1" t="s">
        <v>1159</v>
      </c>
      <c r="B1749" s="1" t="str">
        <f t="shared" si="162"/>
        <v>Junio 16 de 2016</v>
      </c>
      <c r="C1749" s="1" t="s">
        <v>5265</v>
      </c>
      <c r="D1749" s="2">
        <v>160.35</v>
      </c>
      <c r="E1749" s="1" t="s">
        <v>5266</v>
      </c>
      <c r="F1749" s="3">
        <v>0.74767529530032528</v>
      </c>
      <c r="G1749" s="1" t="s">
        <v>430</v>
      </c>
      <c r="H1749" s="10">
        <f t="shared" si="163"/>
        <v>3.2069999999999999</v>
      </c>
      <c r="I1749" s="8">
        <f>VLOOKUP(B1749,'TRM2'!C:D,2,0)</f>
        <v>2989.56</v>
      </c>
      <c r="J1749" s="10">
        <f t="shared" si="164"/>
        <v>9587.5189199999986</v>
      </c>
      <c r="K1749" t="e">
        <f>VLOOKUP(A1749,'Cacao Nacional'!B:D,3,0)</f>
        <v>#N/A</v>
      </c>
      <c r="L1749" s="22" t="str">
        <f t="shared" si="165"/>
        <v>Junio</v>
      </c>
      <c r="M1749" s="22" t="str">
        <f t="shared" si="166"/>
        <v>2016</v>
      </c>
      <c r="N1749" s="22" t="str">
        <f t="shared" si="167"/>
        <v>Junio de 2016</v>
      </c>
    </row>
    <row r="1750" spans="1:14" x14ac:dyDescent="0.3">
      <c r="A1750" s="1" t="s">
        <v>1160</v>
      </c>
      <c r="B1750" s="1" t="str">
        <f t="shared" si="162"/>
        <v>Junio 17 de 2016</v>
      </c>
      <c r="C1750" s="1" t="s">
        <v>5265</v>
      </c>
      <c r="D1750" s="2">
        <v>161.26</v>
      </c>
      <c r="E1750" s="1" t="s">
        <v>5266</v>
      </c>
      <c r="F1750" s="3">
        <v>0.56750857499220242</v>
      </c>
      <c r="G1750" s="1" t="s">
        <v>430</v>
      </c>
      <c r="H1750" s="10">
        <f t="shared" si="163"/>
        <v>3.2251999999999996</v>
      </c>
      <c r="I1750" s="8">
        <f>VLOOKUP(B1750,'TRM2'!C:D,2,0)</f>
        <v>3019.12</v>
      </c>
      <c r="J1750" s="10">
        <f t="shared" si="164"/>
        <v>9737.2658239999982</v>
      </c>
      <c r="K1750" t="e">
        <f>VLOOKUP(A1750,'Cacao Nacional'!B:D,3,0)</f>
        <v>#N/A</v>
      </c>
      <c r="L1750" s="22" t="str">
        <f t="shared" si="165"/>
        <v>Junio</v>
      </c>
      <c r="M1750" s="22" t="str">
        <f t="shared" si="166"/>
        <v>2016</v>
      </c>
      <c r="N1750" s="22" t="str">
        <f t="shared" si="167"/>
        <v>Junio de 2016</v>
      </c>
    </row>
    <row r="1751" spans="1:14" x14ac:dyDescent="0.3">
      <c r="A1751" s="1" t="s">
        <v>151</v>
      </c>
      <c r="B1751" s="1" t="str">
        <f t="shared" si="162"/>
        <v>Junio 20 de 2016</v>
      </c>
      <c r="C1751" s="1" t="s">
        <v>5265</v>
      </c>
      <c r="D1751" s="2">
        <v>160.72999999999999</v>
      </c>
      <c r="E1751" s="1" t="s">
        <v>5266</v>
      </c>
      <c r="F1751" s="3">
        <v>-0.32866178841622301</v>
      </c>
      <c r="G1751" s="1" t="s">
        <v>430</v>
      </c>
      <c r="H1751" s="10">
        <f t="shared" si="163"/>
        <v>3.2145999999999999</v>
      </c>
      <c r="I1751" s="8">
        <f>VLOOKUP(B1751,'TRM2'!C:D,2,0)</f>
        <v>3010.91</v>
      </c>
      <c r="J1751" s="10">
        <f t="shared" si="164"/>
        <v>9678.8712859999996</v>
      </c>
      <c r="K1751">
        <f>VLOOKUP(A1751,'Cacao Nacional'!B:D,3,0)</f>
        <v>8205</v>
      </c>
      <c r="L1751" s="22" t="str">
        <f t="shared" si="165"/>
        <v>Junio</v>
      </c>
      <c r="M1751" s="22" t="str">
        <f t="shared" si="166"/>
        <v>2016</v>
      </c>
      <c r="N1751" s="22" t="str">
        <f t="shared" si="167"/>
        <v>Junio de 2016</v>
      </c>
    </row>
    <row r="1752" spans="1:14" x14ac:dyDescent="0.3">
      <c r="A1752" s="1" t="s">
        <v>1161</v>
      </c>
      <c r="B1752" s="1" t="str">
        <f t="shared" si="162"/>
        <v>Junio 21 de 2016</v>
      </c>
      <c r="C1752" s="1" t="s">
        <v>5265</v>
      </c>
      <c r="D1752" s="2">
        <v>159.99</v>
      </c>
      <c r="E1752" s="1" t="s">
        <v>5266</v>
      </c>
      <c r="F1752" s="3">
        <v>-0.46039942761151043</v>
      </c>
      <c r="G1752" s="1" t="s">
        <v>430</v>
      </c>
      <c r="H1752" s="10">
        <f t="shared" si="163"/>
        <v>3.1998000000000002</v>
      </c>
      <c r="I1752" s="8">
        <f>VLOOKUP(B1752,'TRM2'!C:D,2,0)</f>
        <v>2972.97</v>
      </c>
      <c r="J1752" s="10">
        <f t="shared" si="164"/>
        <v>9512.9094060000007</v>
      </c>
      <c r="K1752" t="e">
        <f>VLOOKUP(A1752,'Cacao Nacional'!B:D,3,0)</f>
        <v>#N/A</v>
      </c>
      <c r="L1752" s="22" t="str">
        <f t="shared" si="165"/>
        <v>Junio</v>
      </c>
      <c r="M1752" s="22" t="str">
        <f t="shared" si="166"/>
        <v>2016</v>
      </c>
      <c r="N1752" s="22" t="str">
        <f t="shared" si="167"/>
        <v>Junio de 2016</v>
      </c>
    </row>
    <row r="1753" spans="1:14" x14ac:dyDescent="0.3">
      <c r="A1753" s="1" t="s">
        <v>1162</v>
      </c>
      <c r="B1753" s="1" t="str">
        <f t="shared" si="162"/>
        <v>Junio 22 de 2016</v>
      </c>
      <c r="C1753" s="1" t="s">
        <v>5265</v>
      </c>
      <c r="D1753" s="2">
        <v>158.85</v>
      </c>
      <c r="E1753" s="1" t="s">
        <v>5266</v>
      </c>
      <c r="F1753" s="3">
        <v>-0.71254453403338625</v>
      </c>
      <c r="G1753" s="1" t="s">
        <v>430</v>
      </c>
      <c r="H1753" s="10">
        <f t="shared" si="163"/>
        <v>3.177</v>
      </c>
      <c r="I1753" s="8">
        <f>VLOOKUP(B1753,'TRM2'!C:D,2,0)</f>
        <v>2976.29</v>
      </c>
      <c r="J1753" s="10">
        <f t="shared" si="164"/>
        <v>9455.6733299999996</v>
      </c>
      <c r="K1753" t="e">
        <f>VLOOKUP(A1753,'Cacao Nacional'!B:D,3,0)</f>
        <v>#N/A</v>
      </c>
      <c r="L1753" s="22" t="str">
        <f t="shared" si="165"/>
        <v>Junio</v>
      </c>
      <c r="M1753" s="22" t="str">
        <f t="shared" si="166"/>
        <v>2016</v>
      </c>
      <c r="N1753" s="22" t="str">
        <f t="shared" si="167"/>
        <v>Junio de 2016</v>
      </c>
    </row>
    <row r="1754" spans="1:14" x14ac:dyDescent="0.3">
      <c r="A1754" s="1" t="s">
        <v>1163</v>
      </c>
      <c r="B1754" s="1" t="str">
        <f t="shared" si="162"/>
        <v>Junio 23 de 2016</v>
      </c>
      <c r="C1754" s="1" t="s">
        <v>5265</v>
      </c>
      <c r="D1754" s="2">
        <v>161.30000000000001</v>
      </c>
      <c r="E1754" s="1" t="s">
        <v>5266</v>
      </c>
      <c r="F1754" s="3">
        <v>1.542335536669825</v>
      </c>
      <c r="G1754" s="1" t="s">
        <v>430</v>
      </c>
      <c r="H1754" s="10">
        <f t="shared" si="163"/>
        <v>3.2260000000000004</v>
      </c>
      <c r="I1754" s="8">
        <f>VLOOKUP(B1754,'TRM2'!C:D,2,0)</f>
        <v>2944.06</v>
      </c>
      <c r="J1754" s="10">
        <f t="shared" si="164"/>
        <v>9497.5375600000007</v>
      </c>
      <c r="K1754" t="e">
        <f>VLOOKUP(A1754,'Cacao Nacional'!B:D,3,0)</f>
        <v>#N/A</v>
      </c>
      <c r="L1754" s="22" t="str">
        <f t="shared" si="165"/>
        <v>Junio</v>
      </c>
      <c r="M1754" s="22" t="str">
        <f t="shared" si="166"/>
        <v>2016</v>
      </c>
      <c r="N1754" s="22" t="str">
        <f t="shared" si="167"/>
        <v>Junio de 2016</v>
      </c>
    </row>
    <row r="1755" spans="1:14" x14ac:dyDescent="0.3">
      <c r="A1755" s="1" t="s">
        <v>1164</v>
      </c>
      <c r="B1755" s="1" t="str">
        <f t="shared" si="162"/>
        <v>Junio 24 de 2016</v>
      </c>
      <c r="C1755" s="1" t="s">
        <v>5265</v>
      </c>
      <c r="D1755" s="2">
        <v>156.47999999999999</v>
      </c>
      <c r="E1755" s="1" t="s">
        <v>5266</v>
      </c>
      <c r="F1755" s="3">
        <v>-2.9882207067576076</v>
      </c>
      <c r="G1755" s="1" t="s">
        <v>430</v>
      </c>
      <c r="H1755" s="10">
        <f t="shared" si="163"/>
        <v>3.1295999999999999</v>
      </c>
      <c r="I1755" s="8">
        <f>VLOOKUP(B1755,'TRM2'!C:D,2,0)</f>
        <v>2897.53</v>
      </c>
      <c r="J1755" s="10">
        <f t="shared" si="164"/>
        <v>9068.1098880000009</v>
      </c>
      <c r="K1755" t="e">
        <f>VLOOKUP(A1755,'Cacao Nacional'!B:D,3,0)</f>
        <v>#N/A</v>
      </c>
      <c r="L1755" s="22" t="str">
        <f t="shared" si="165"/>
        <v>Junio</v>
      </c>
      <c r="M1755" s="22" t="str">
        <f t="shared" si="166"/>
        <v>2016</v>
      </c>
      <c r="N1755" s="22" t="str">
        <f t="shared" si="167"/>
        <v>Junio de 2016</v>
      </c>
    </row>
    <row r="1756" spans="1:14" x14ac:dyDescent="0.3">
      <c r="A1756" s="1" t="s">
        <v>152</v>
      </c>
      <c r="B1756" s="1" t="str">
        <f t="shared" si="162"/>
        <v>Junio 27 de 2016</v>
      </c>
      <c r="C1756" s="1" t="s">
        <v>5265</v>
      </c>
      <c r="D1756" s="2">
        <v>155.88</v>
      </c>
      <c r="E1756" s="1" t="s">
        <v>5266</v>
      </c>
      <c r="F1756" s="3">
        <v>-0.38343558282208229</v>
      </c>
      <c r="G1756" s="1" t="s">
        <v>430</v>
      </c>
      <c r="H1756" s="10">
        <f t="shared" si="163"/>
        <v>3.1175999999999999</v>
      </c>
      <c r="I1756" s="8">
        <f>VLOOKUP(B1756,'TRM2'!C:D,2,0)</f>
        <v>2972.92</v>
      </c>
      <c r="J1756" s="10">
        <f t="shared" si="164"/>
        <v>9268.3753919999999</v>
      </c>
      <c r="K1756">
        <f>VLOOKUP(A1756,'Cacao Nacional'!B:D,3,0)</f>
        <v>8122.5</v>
      </c>
      <c r="L1756" s="22" t="str">
        <f t="shared" si="165"/>
        <v>Junio</v>
      </c>
      <c r="M1756" s="22" t="str">
        <f t="shared" si="166"/>
        <v>2016</v>
      </c>
      <c r="N1756" s="22" t="str">
        <f t="shared" si="167"/>
        <v>Junio de 2016</v>
      </c>
    </row>
    <row r="1757" spans="1:14" x14ac:dyDescent="0.3">
      <c r="A1757" s="1" t="s">
        <v>1165</v>
      </c>
      <c r="B1757" s="1" t="str">
        <f t="shared" si="162"/>
        <v>Junio 28 de 2016</v>
      </c>
      <c r="C1757" s="1" t="s">
        <v>5265</v>
      </c>
      <c r="D1757" s="2">
        <v>160.04</v>
      </c>
      <c r="E1757" s="1" t="s">
        <v>5266</v>
      </c>
      <c r="F1757" s="3">
        <v>2.6687195278419273</v>
      </c>
      <c r="G1757" s="1" t="s">
        <v>430</v>
      </c>
      <c r="H1757" s="10">
        <f t="shared" si="163"/>
        <v>3.2007999999999996</v>
      </c>
      <c r="I1757" s="8">
        <f>VLOOKUP(B1757,'TRM2'!C:D,2,0)</f>
        <v>3022.78</v>
      </c>
      <c r="J1757" s="10">
        <f t="shared" si="164"/>
        <v>9675.3142239999997</v>
      </c>
      <c r="K1757" t="e">
        <f>VLOOKUP(A1757,'Cacao Nacional'!B:D,3,0)</f>
        <v>#N/A</v>
      </c>
      <c r="L1757" s="22" t="str">
        <f t="shared" si="165"/>
        <v>Junio</v>
      </c>
      <c r="M1757" s="22" t="str">
        <f t="shared" si="166"/>
        <v>2016</v>
      </c>
      <c r="N1757" s="22" t="str">
        <f t="shared" si="167"/>
        <v>Junio de 2016</v>
      </c>
    </row>
    <row r="1758" spans="1:14" x14ac:dyDescent="0.3">
      <c r="A1758" s="1" t="s">
        <v>1166</v>
      </c>
      <c r="B1758" s="1" t="str">
        <f t="shared" si="162"/>
        <v>Junio 29 de 2016</v>
      </c>
      <c r="C1758" s="1" t="s">
        <v>5265</v>
      </c>
      <c r="D1758" s="2">
        <v>163.59</v>
      </c>
      <c r="E1758" s="1" t="s">
        <v>5266</v>
      </c>
      <c r="F1758" s="3">
        <v>2.2181954511372228</v>
      </c>
      <c r="G1758" s="1" t="s">
        <v>430</v>
      </c>
      <c r="H1758" s="10">
        <f t="shared" si="163"/>
        <v>3.2718000000000003</v>
      </c>
      <c r="I1758" s="8">
        <f>VLOOKUP(B1758,'TRM2'!C:D,2,0)</f>
        <v>3005.18</v>
      </c>
      <c r="J1758" s="10">
        <f t="shared" si="164"/>
        <v>9832.3479239999997</v>
      </c>
      <c r="K1758" t="e">
        <f>VLOOKUP(A1758,'Cacao Nacional'!B:D,3,0)</f>
        <v>#N/A</v>
      </c>
      <c r="L1758" s="22" t="str">
        <f t="shared" si="165"/>
        <v>Junio</v>
      </c>
      <c r="M1758" s="22" t="str">
        <f t="shared" si="166"/>
        <v>2016</v>
      </c>
      <c r="N1758" s="22" t="str">
        <f t="shared" si="167"/>
        <v>Junio de 2016</v>
      </c>
    </row>
    <row r="1759" spans="1:14" x14ac:dyDescent="0.3">
      <c r="A1759" s="1" t="s">
        <v>1167</v>
      </c>
      <c r="B1759" s="1" t="str">
        <f t="shared" si="162"/>
        <v>Junio 30 de 2016</v>
      </c>
      <c r="C1759" s="1" t="s">
        <v>5265</v>
      </c>
      <c r="D1759" s="2">
        <v>155.88</v>
      </c>
      <c r="E1759" s="1" t="s">
        <v>5266</v>
      </c>
      <c r="F1759" s="3">
        <v>-4.7130020172382219</v>
      </c>
      <c r="G1759" s="1" t="s">
        <v>430</v>
      </c>
      <c r="H1759" s="10">
        <f t="shared" si="163"/>
        <v>3.1175999999999999</v>
      </c>
      <c r="I1759" s="8">
        <f>VLOOKUP(B1759,'TRM2'!C:D,2,0)</f>
        <v>2916.15</v>
      </c>
      <c r="J1759" s="10">
        <f t="shared" si="164"/>
        <v>9091.3892400000004</v>
      </c>
      <c r="K1759" t="e">
        <f>VLOOKUP(A1759,'Cacao Nacional'!B:D,3,0)</f>
        <v>#N/A</v>
      </c>
      <c r="L1759" s="22" t="str">
        <f t="shared" si="165"/>
        <v>Junio</v>
      </c>
      <c r="M1759" s="22" t="str">
        <f t="shared" si="166"/>
        <v>2016</v>
      </c>
      <c r="N1759" s="22" t="str">
        <f t="shared" si="167"/>
        <v>Junio de 2016</v>
      </c>
    </row>
    <row r="1760" spans="1:14" x14ac:dyDescent="0.3">
      <c r="A1760" s="1" t="s">
        <v>1168</v>
      </c>
      <c r="B1760" s="1" t="str">
        <f t="shared" si="162"/>
        <v>Julio 1 de 2016</v>
      </c>
      <c r="C1760" s="1" t="s">
        <v>5265</v>
      </c>
      <c r="D1760" s="2">
        <v>164.97</v>
      </c>
      <c r="E1760" s="1" t="s">
        <v>5266</v>
      </c>
      <c r="F1760" s="3">
        <v>5.8314087759815267</v>
      </c>
      <c r="G1760" s="1" t="s">
        <v>430</v>
      </c>
      <c r="H1760" s="10">
        <f t="shared" si="163"/>
        <v>3.2993999999999999</v>
      </c>
      <c r="I1760" s="8">
        <f>VLOOKUP(B1760,'TRM2'!C:D,2,0)</f>
        <v>2919.01</v>
      </c>
      <c r="J1760" s="10">
        <f t="shared" si="164"/>
        <v>9630.9815940000008</v>
      </c>
      <c r="K1760" t="e">
        <f>VLOOKUP(A1760,'Cacao Nacional'!B:D,3,0)</f>
        <v>#N/A</v>
      </c>
      <c r="L1760" s="22" t="str">
        <f t="shared" si="165"/>
        <v>Julio</v>
      </c>
      <c r="M1760" s="22" t="str">
        <f t="shared" si="166"/>
        <v>2016</v>
      </c>
      <c r="N1760" s="22" t="str">
        <f t="shared" si="167"/>
        <v>Julio de 2016</v>
      </c>
    </row>
    <row r="1761" spans="1:14" x14ac:dyDescent="0.3">
      <c r="A1761" s="1" t="s">
        <v>1169</v>
      </c>
      <c r="B1761" s="1" t="str">
        <f t="shared" si="162"/>
        <v>Julio 5 de 2016</v>
      </c>
      <c r="C1761" s="1" t="s">
        <v>5265</v>
      </c>
      <c r="D1761" s="2">
        <v>164.46</v>
      </c>
      <c r="E1761" s="1" t="s">
        <v>5266</v>
      </c>
      <c r="F1761" s="3">
        <v>-0.30914711765775044</v>
      </c>
      <c r="G1761" s="1" t="s">
        <v>430</v>
      </c>
      <c r="H1761" s="10">
        <f t="shared" si="163"/>
        <v>3.2892000000000001</v>
      </c>
      <c r="I1761" s="8">
        <f>VLOOKUP(B1761,'TRM2'!C:D,2,0)</f>
        <v>2914.38</v>
      </c>
      <c r="J1761" s="10">
        <f t="shared" si="164"/>
        <v>9585.9786960000001</v>
      </c>
      <c r="K1761" t="e">
        <f>VLOOKUP(A1761,'Cacao Nacional'!B:D,3,0)</f>
        <v>#N/A</v>
      </c>
      <c r="L1761" s="22" t="str">
        <f t="shared" si="165"/>
        <v>Julio</v>
      </c>
      <c r="M1761" s="22" t="str">
        <f t="shared" si="166"/>
        <v>2016</v>
      </c>
      <c r="N1761" s="22" t="str">
        <f t="shared" si="167"/>
        <v>Julio de 2016</v>
      </c>
    </row>
    <row r="1762" spans="1:14" x14ac:dyDescent="0.3">
      <c r="A1762" s="1" t="s">
        <v>1170</v>
      </c>
      <c r="B1762" s="1" t="str">
        <f t="shared" si="162"/>
        <v>Julio 6 de 2016</v>
      </c>
      <c r="C1762" s="1" t="s">
        <v>5265</v>
      </c>
      <c r="D1762" s="2">
        <v>162.13999999999999</v>
      </c>
      <c r="E1762" s="1" t="s">
        <v>5266</v>
      </c>
      <c r="F1762" s="3">
        <v>-1.4106773683570604</v>
      </c>
      <c r="G1762" s="1" t="s">
        <v>430</v>
      </c>
      <c r="H1762" s="10">
        <f t="shared" si="163"/>
        <v>3.2427999999999999</v>
      </c>
      <c r="I1762" s="8">
        <f>VLOOKUP(B1762,'TRM2'!C:D,2,0)</f>
        <v>2966.87</v>
      </c>
      <c r="J1762" s="10">
        <f t="shared" si="164"/>
        <v>9620.9660359999998</v>
      </c>
      <c r="K1762" t="e">
        <f>VLOOKUP(A1762,'Cacao Nacional'!B:D,3,0)</f>
        <v>#N/A</v>
      </c>
      <c r="L1762" s="22" t="str">
        <f t="shared" si="165"/>
        <v>Julio</v>
      </c>
      <c r="M1762" s="22" t="str">
        <f t="shared" si="166"/>
        <v>2016</v>
      </c>
      <c r="N1762" s="22" t="str">
        <f t="shared" si="167"/>
        <v>Julio de 2016</v>
      </c>
    </row>
    <row r="1763" spans="1:14" x14ac:dyDescent="0.3">
      <c r="A1763" s="1" t="s">
        <v>1171</v>
      </c>
      <c r="B1763" s="1" t="str">
        <f t="shared" si="162"/>
        <v>Julio 7 de 2016</v>
      </c>
      <c r="C1763" s="1" t="s">
        <v>5265</v>
      </c>
      <c r="D1763" s="2">
        <v>160.84</v>
      </c>
      <c r="E1763" s="1" t="s">
        <v>5266</v>
      </c>
      <c r="F1763" s="3">
        <v>-0.80177624275316584</v>
      </c>
      <c r="G1763" s="1" t="s">
        <v>430</v>
      </c>
      <c r="H1763" s="10">
        <f t="shared" si="163"/>
        <v>3.2168000000000001</v>
      </c>
      <c r="I1763" s="8">
        <f>VLOOKUP(B1763,'TRM2'!C:D,2,0)</f>
        <v>3003.2</v>
      </c>
      <c r="J1763" s="10">
        <f t="shared" si="164"/>
        <v>9660.6937600000001</v>
      </c>
      <c r="K1763" t="e">
        <f>VLOOKUP(A1763,'Cacao Nacional'!B:D,3,0)</f>
        <v>#N/A</v>
      </c>
      <c r="L1763" s="22" t="str">
        <f t="shared" si="165"/>
        <v>Julio</v>
      </c>
      <c r="M1763" s="22" t="str">
        <f t="shared" si="166"/>
        <v>2016</v>
      </c>
      <c r="N1763" s="22" t="str">
        <f t="shared" si="167"/>
        <v>Julio de 2016</v>
      </c>
    </row>
    <row r="1764" spans="1:14" x14ac:dyDescent="0.3">
      <c r="A1764" s="1" t="s">
        <v>1172</v>
      </c>
      <c r="B1764" s="1" t="str">
        <f t="shared" si="162"/>
        <v>Julio 8 de 2016</v>
      </c>
      <c r="C1764" s="1" t="s">
        <v>5265</v>
      </c>
      <c r="D1764" s="2">
        <v>163.37</v>
      </c>
      <c r="E1764" s="1" t="s">
        <v>5266</v>
      </c>
      <c r="F1764" s="3">
        <v>1.5729917930862976</v>
      </c>
      <c r="G1764" s="1" t="s">
        <v>430</v>
      </c>
      <c r="H1764" s="10">
        <f t="shared" si="163"/>
        <v>3.2674000000000003</v>
      </c>
      <c r="I1764" s="8">
        <f>VLOOKUP(B1764,'TRM2'!C:D,2,0)</f>
        <v>2986.49</v>
      </c>
      <c r="J1764" s="10">
        <f t="shared" si="164"/>
        <v>9758.0574259999994</v>
      </c>
      <c r="K1764" t="e">
        <f>VLOOKUP(A1764,'Cacao Nacional'!B:D,3,0)</f>
        <v>#N/A</v>
      </c>
      <c r="L1764" s="22" t="str">
        <f t="shared" si="165"/>
        <v>Julio</v>
      </c>
      <c r="M1764" s="22" t="str">
        <f t="shared" si="166"/>
        <v>2016</v>
      </c>
      <c r="N1764" s="22" t="str">
        <f t="shared" si="167"/>
        <v>Julio de 2016</v>
      </c>
    </row>
    <row r="1765" spans="1:14" x14ac:dyDescent="0.3">
      <c r="A1765" s="1" t="s">
        <v>154</v>
      </c>
      <c r="B1765" s="1" t="str">
        <f t="shared" si="162"/>
        <v>Julio 11 de 2016</v>
      </c>
      <c r="C1765" s="1" t="s">
        <v>5265</v>
      </c>
      <c r="D1765" s="2">
        <v>167.94</v>
      </c>
      <c r="E1765" s="1" t="s">
        <v>5266</v>
      </c>
      <c r="F1765" s="3">
        <v>2.7973312113607105</v>
      </c>
      <c r="G1765" s="1" t="s">
        <v>430</v>
      </c>
      <c r="H1765" s="10">
        <f t="shared" si="163"/>
        <v>3.3588</v>
      </c>
      <c r="I1765" s="8">
        <f>VLOOKUP(B1765,'TRM2'!C:D,2,0)</f>
        <v>2952.64</v>
      </c>
      <c r="J1765" s="10">
        <f t="shared" si="164"/>
        <v>9917.3272319999996</v>
      </c>
      <c r="K1765">
        <f>VLOOKUP(A1765,'Cacao Nacional'!B:D,3,0)</f>
        <v>8080</v>
      </c>
      <c r="L1765" s="22" t="str">
        <f t="shared" si="165"/>
        <v>Julio</v>
      </c>
      <c r="M1765" s="22" t="str">
        <f t="shared" si="166"/>
        <v>2016</v>
      </c>
      <c r="N1765" s="22" t="str">
        <f t="shared" si="167"/>
        <v>Julio de 2016</v>
      </c>
    </row>
    <row r="1766" spans="1:14" x14ac:dyDescent="0.3">
      <c r="A1766" s="1" t="s">
        <v>1173</v>
      </c>
      <c r="B1766" s="1" t="str">
        <f t="shared" si="162"/>
        <v>Julio 12 de 2016</v>
      </c>
      <c r="C1766" s="1" t="s">
        <v>5265</v>
      </c>
      <c r="D1766" s="2">
        <v>166.22</v>
      </c>
      <c r="E1766" s="1" t="s">
        <v>5266</v>
      </c>
      <c r="F1766" s="3">
        <v>-1.0241753007026313</v>
      </c>
      <c r="G1766" s="1" t="s">
        <v>430</v>
      </c>
      <c r="H1766" s="10">
        <f t="shared" si="163"/>
        <v>3.3243999999999998</v>
      </c>
      <c r="I1766" s="8">
        <f>VLOOKUP(B1766,'TRM2'!C:D,2,0)</f>
        <v>2929.81</v>
      </c>
      <c r="J1766" s="10">
        <f t="shared" si="164"/>
        <v>9739.8603640000001</v>
      </c>
      <c r="K1766" t="e">
        <f>VLOOKUP(A1766,'Cacao Nacional'!B:D,3,0)</f>
        <v>#N/A</v>
      </c>
      <c r="L1766" s="22" t="str">
        <f t="shared" si="165"/>
        <v>Julio</v>
      </c>
      <c r="M1766" s="22" t="str">
        <f t="shared" si="166"/>
        <v>2016</v>
      </c>
      <c r="N1766" s="22" t="str">
        <f t="shared" si="167"/>
        <v>Julio de 2016</v>
      </c>
    </row>
    <row r="1767" spans="1:14" x14ac:dyDescent="0.3">
      <c r="A1767" s="1" t="s">
        <v>1174</v>
      </c>
      <c r="B1767" s="1" t="str">
        <f t="shared" si="162"/>
        <v>Julio 13 de 2016</v>
      </c>
      <c r="C1767" s="1" t="s">
        <v>5265</v>
      </c>
      <c r="D1767" s="2">
        <v>166.39</v>
      </c>
      <c r="E1767" s="1" t="s">
        <v>5266</v>
      </c>
      <c r="F1767" s="3">
        <v>0.10227409457344934</v>
      </c>
      <c r="G1767" s="1" t="s">
        <v>430</v>
      </c>
      <c r="H1767" s="10">
        <f t="shared" si="163"/>
        <v>3.3277999999999999</v>
      </c>
      <c r="I1767" s="8">
        <f>VLOOKUP(B1767,'TRM2'!C:D,2,0)</f>
        <v>2911.91</v>
      </c>
      <c r="J1767" s="10">
        <f t="shared" si="164"/>
        <v>9690.2540979999994</v>
      </c>
      <c r="K1767" t="e">
        <f>VLOOKUP(A1767,'Cacao Nacional'!B:D,3,0)</f>
        <v>#N/A</v>
      </c>
      <c r="L1767" s="22" t="str">
        <f t="shared" si="165"/>
        <v>Julio</v>
      </c>
      <c r="M1767" s="22" t="str">
        <f t="shared" si="166"/>
        <v>2016</v>
      </c>
      <c r="N1767" s="22" t="str">
        <f t="shared" si="167"/>
        <v>Julio de 2016</v>
      </c>
    </row>
    <row r="1768" spans="1:14" x14ac:dyDescent="0.3">
      <c r="A1768" s="1" t="s">
        <v>1175</v>
      </c>
      <c r="B1768" s="1" t="str">
        <f t="shared" si="162"/>
        <v>Julio 14 de 2016</v>
      </c>
      <c r="C1768" s="1" t="s">
        <v>5265</v>
      </c>
      <c r="D1768" s="2">
        <v>170.18</v>
      </c>
      <c r="E1768" s="1" t="s">
        <v>5266</v>
      </c>
      <c r="F1768" s="3">
        <v>2.2777811166536575</v>
      </c>
      <c r="G1768" s="1" t="s">
        <v>430</v>
      </c>
      <c r="H1768" s="10">
        <f t="shared" si="163"/>
        <v>3.4036</v>
      </c>
      <c r="I1768" s="8">
        <f>VLOOKUP(B1768,'TRM2'!C:D,2,0)</f>
        <v>2936.53</v>
      </c>
      <c r="J1768" s="10">
        <f t="shared" si="164"/>
        <v>9994.7735080000002</v>
      </c>
      <c r="K1768" t="e">
        <f>VLOOKUP(A1768,'Cacao Nacional'!B:D,3,0)</f>
        <v>#N/A</v>
      </c>
      <c r="L1768" s="22" t="str">
        <f t="shared" si="165"/>
        <v>Julio</v>
      </c>
      <c r="M1768" s="22" t="str">
        <f t="shared" si="166"/>
        <v>2016</v>
      </c>
      <c r="N1768" s="22" t="str">
        <f t="shared" si="167"/>
        <v>Julio de 2016</v>
      </c>
    </row>
    <row r="1769" spans="1:14" x14ac:dyDescent="0.3">
      <c r="A1769" s="1" t="s">
        <v>1176</v>
      </c>
      <c r="B1769" s="1" t="str">
        <f t="shared" si="162"/>
        <v>Julio 15 de 2016</v>
      </c>
      <c r="C1769" s="1" t="s">
        <v>5265</v>
      </c>
      <c r="D1769" s="2">
        <v>167.01</v>
      </c>
      <c r="E1769" s="1" t="s">
        <v>5266</v>
      </c>
      <c r="F1769" s="3">
        <v>-1.8627335762134303</v>
      </c>
      <c r="G1769" s="1" t="s">
        <v>430</v>
      </c>
      <c r="H1769" s="10">
        <f t="shared" si="163"/>
        <v>3.3401999999999998</v>
      </c>
      <c r="I1769" s="8">
        <f>VLOOKUP(B1769,'TRM2'!C:D,2,0)</f>
        <v>2923.07</v>
      </c>
      <c r="J1769" s="10">
        <f t="shared" si="164"/>
        <v>9763.6384140000009</v>
      </c>
      <c r="K1769" t="e">
        <f>VLOOKUP(A1769,'Cacao Nacional'!B:D,3,0)</f>
        <v>#N/A</v>
      </c>
      <c r="L1769" s="22" t="str">
        <f t="shared" si="165"/>
        <v>Julio</v>
      </c>
      <c r="M1769" s="22" t="str">
        <f t="shared" si="166"/>
        <v>2016</v>
      </c>
      <c r="N1769" s="22" t="str">
        <f t="shared" si="167"/>
        <v>Julio de 2016</v>
      </c>
    </row>
    <row r="1770" spans="1:14" x14ac:dyDescent="0.3">
      <c r="A1770" s="1" t="s">
        <v>155</v>
      </c>
      <c r="B1770" s="1" t="str">
        <f t="shared" si="162"/>
        <v>Julio 18 de 2016</v>
      </c>
      <c r="C1770" s="1" t="s">
        <v>5265</v>
      </c>
      <c r="D1770" s="2">
        <v>167.35</v>
      </c>
      <c r="E1770" s="1" t="s">
        <v>5266</v>
      </c>
      <c r="F1770" s="3">
        <v>0.20358062391473772</v>
      </c>
      <c r="G1770" s="1" t="s">
        <v>430</v>
      </c>
      <c r="H1770" s="10">
        <f t="shared" si="163"/>
        <v>3.347</v>
      </c>
      <c r="I1770" s="8">
        <f>VLOOKUP(B1770,'TRM2'!C:D,2,0)</f>
        <v>2923.46</v>
      </c>
      <c r="J1770" s="10">
        <f t="shared" si="164"/>
        <v>9784.8206200000004</v>
      </c>
      <c r="K1770">
        <f>VLOOKUP(A1770,'Cacao Nacional'!B:D,3,0)</f>
        <v>7980</v>
      </c>
      <c r="L1770" s="22" t="str">
        <f t="shared" si="165"/>
        <v>Julio</v>
      </c>
      <c r="M1770" s="22" t="str">
        <f t="shared" si="166"/>
        <v>2016</v>
      </c>
      <c r="N1770" s="22" t="str">
        <f t="shared" si="167"/>
        <v>Julio de 2016</v>
      </c>
    </row>
    <row r="1771" spans="1:14" x14ac:dyDescent="0.3">
      <c r="A1771" s="1" t="s">
        <v>1177</v>
      </c>
      <c r="B1771" s="1" t="str">
        <f t="shared" si="162"/>
        <v>Julio 19 de 2016</v>
      </c>
      <c r="C1771" s="1" t="s">
        <v>5265</v>
      </c>
      <c r="D1771" s="2">
        <v>166.61</v>
      </c>
      <c r="E1771" s="1" t="s">
        <v>5266</v>
      </c>
      <c r="F1771" s="3">
        <v>-0.44218703316401592</v>
      </c>
      <c r="G1771" s="1" t="s">
        <v>430</v>
      </c>
      <c r="H1771" s="10">
        <f t="shared" si="163"/>
        <v>3.3322000000000003</v>
      </c>
      <c r="I1771" s="8">
        <f>VLOOKUP(B1771,'TRM2'!C:D,2,0)</f>
        <v>2928.3</v>
      </c>
      <c r="J1771" s="10">
        <f t="shared" si="164"/>
        <v>9757.6812600000012</v>
      </c>
      <c r="K1771" t="e">
        <f>VLOOKUP(A1771,'Cacao Nacional'!B:D,3,0)</f>
        <v>#N/A</v>
      </c>
      <c r="L1771" s="22" t="str">
        <f t="shared" si="165"/>
        <v>Julio</v>
      </c>
      <c r="M1771" s="22" t="str">
        <f t="shared" si="166"/>
        <v>2016</v>
      </c>
      <c r="N1771" s="22" t="str">
        <f t="shared" si="167"/>
        <v>Julio de 2016</v>
      </c>
    </row>
    <row r="1772" spans="1:14" x14ac:dyDescent="0.3">
      <c r="A1772" s="1" t="s">
        <v>1178</v>
      </c>
      <c r="B1772" s="1" t="str">
        <f t="shared" si="162"/>
        <v>Julio 21 de 2016</v>
      </c>
      <c r="C1772" s="1" t="s">
        <v>5265</v>
      </c>
      <c r="D1772" s="2">
        <v>166.61</v>
      </c>
      <c r="E1772" s="1" t="s">
        <v>5266</v>
      </c>
      <c r="F1772" s="3">
        <v>0</v>
      </c>
      <c r="G1772" s="1" t="s">
        <v>430</v>
      </c>
      <c r="H1772" s="10">
        <f t="shared" si="163"/>
        <v>3.3322000000000003</v>
      </c>
      <c r="I1772" s="8">
        <f>VLOOKUP(B1772,'TRM2'!C:D,2,0)</f>
        <v>2931.08</v>
      </c>
      <c r="J1772" s="10">
        <f t="shared" si="164"/>
        <v>9766.9447760000003</v>
      </c>
      <c r="K1772" t="e">
        <f>VLOOKUP(A1772,'Cacao Nacional'!B:D,3,0)</f>
        <v>#N/A</v>
      </c>
      <c r="L1772" s="22" t="str">
        <f t="shared" si="165"/>
        <v>Julio</v>
      </c>
      <c r="M1772" s="22" t="str">
        <f t="shared" si="166"/>
        <v>2016</v>
      </c>
      <c r="N1772" s="22" t="str">
        <f t="shared" si="167"/>
        <v>Julio de 2016</v>
      </c>
    </row>
    <row r="1773" spans="1:14" x14ac:dyDescent="0.3">
      <c r="A1773" s="1" t="s">
        <v>1179</v>
      </c>
      <c r="B1773" s="1" t="str">
        <f t="shared" si="162"/>
        <v>Julio 22 de 2016</v>
      </c>
      <c r="C1773" s="1" t="s">
        <v>5265</v>
      </c>
      <c r="D1773" s="2">
        <v>166.61</v>
      </c>
      <c r="E1773" s="1" t="s">
        <v>5266</v>
      </c>
      <c r="F1773" s="3">
        <v>0</v>
      </c>
      <c r="G1773" s="1" t="s">
        <v>430</v>
      </c>
      <c r="H1773" s="10">
        <f t="shared" si="163"/>
        <v>3.3322000000000003</v>
      </c>
      <c r="I1773" s="8">
        <f>VLOOKUP(B1773,'TRM2'!C:D,2,0)</f>
        <v>2928.67</v>
      </c>
      <c r="J1773" s="10">
        <f t="shared" si="164"/>
        <v>9758.9141740000014</v>
      </c>
      <c r="K1773" t="e">
        <f>VLOOKUP(A1773,'Cacao Nacional'!B:D,3,0)</f>
        <v>#N/A</v>
      </c>
      <c r="L1773" s="22" t="str">
        <f t="shared" si="165"/>
        <v>Julio</v>
      </c>
      <c r="M1773" s="22" t="str">
        <f t="shared" si="166"/>
        <v>2016</v>
      </c>
      <c r="N1773" s="22" t="str">
        <f t="shared" si="167"/>
        <v>Julio de 2016</v>
      </c>
    </row>
    <row r="1774" spans="1:14" x14ac:dyDescent="0.3">
      <c r="A1774" s="1" t="s">
        <v>156</v>
      </c>
      <c r="B1774" s="1" t="str">
        <f t="shared" si="162"/>
        <v>Julio 25 de 2016</v>
      </c>
      <c r="C1774" s="1" t="s">
        <v>5265</v>
      </c>
      <c r="D1774" s="2">
        <v>159.94999999999999</v>
      </c>
      <c r="E1774" s="1" t="s">
        <v>5266</v>
      </c>
      <c r="F1774" s="3">
        <v>-3.9973591020947268</v>
      </c>
      <c r="G1774" s="1" t="s">
        <v>430</v>
      </c>
      <c r="H1774" s="10">
        <f t="shared" si="163"/>
        <v>3.1989999999999998</v>
      </c>
      <c r="I1774" s="8">
        <f>VLOOKUP(B1774,'TRM2'!C:D,2,0)</f>
        <v>2942.65</v>
      </c>
      <c r="J1774" s="10">
        <f t="shared" si="164"/>
        <v>9413.5373500000005</v>
      </c>
      <c r="K1774">
        <f>VLOOKUP(A1774,'Cacao Nacional'!B:D,3,0)</f>
        <v>7735</v>
      </c>
      <c r="L1774" s="22" t="str">
        <f t="shared" si="165"/>
        <v>Julio</v>
      </c>
      <c r="M1774" s="22" t="str">
        <f t="shared" si="166"/>
        <v>2016</v>
      </c>
      <c r="N1774" s="22" t="str">
        <f t="shared" si="167"/>
        <v>Julio de 2016</v>
      </c>
    </row>
    <row r="1775" spans="1:14" x14ac:dyDescent="0.3">
      <c r="A1775" s="1" t="s">
        <v>1180</v>
      </c>
      <c r="B1775" s="1" t="str">
        <f t="shared" si="162"/>
        <v>Julio 26 de 2016</v>
      </c>
      <c r="C1775" s="1" t="s">
        <v>5265</v>
      </c>
      <c r="D1775" s="2">
        <v>161.41</v>
      </c>
      <c r="E1775" s="1" t="s">
        <v>5266</v>
      </c>
      <c r="F1775" s="3">
        <v>0.91278524538918915</v>
      </c>
      <c r="G1775" s="1" t="s">
        <v>430</v>
      </c>
      <c r="H1775" s="10">
        <f t="shared" si="163"/>
        <v>3.2281999999999997</v>
      </c>
      <c r="I1775" s="8">
        <f>VLOOKUP(B1775,'TRM2'!C:D,2,0)</f>
        <v>2997.25</v>
      </c>
      <c r="J1775" s="10">
        <f t="shared" si="164"/>
        <v>9675.7224499999993</v>
      </c>
      <c r="K1775" t="e">
        <f>VLOOKUP(A1775,'Cacao Nacional'!B:D,3,0)</f>
        <v>#N/A</v>
      </c>
      <c r="L1775" s="22" t="str">
        <f t="shared" si="165"/>
        <v>Julio</v>
      </c>
      <c r="M1775" s="22" t="str">
        <f t="shared" si="166"/>
        <v>2016</v>
      </c>
      <c r="N1775" s="22" t="str">
        <f t="shared" si="167"/>
        <v>Julio de 2016</v>
      </c>
    </row>
    <row r="1776" spans="1:14" x14ac:dyDescent="0.3">
      <c r="A1776" s="1" t="s">
        <v>1181</v>
      </c>
      <c r="B1776" s="1" t="str">
        <f t="shared" si="162"/>
        <v>Julio 27 de 2016</v>
      </c>
      <c r="C1776" s="1" t="s">
        <v>5265</v>
      </c>
      <c r="D1776" s="2">
        <v>160.38999999999999</v>
      </c>
      <c r="E1776" s="1" t="s">
        <v>5266</v>
      </c>
      <c r="F1776" s="3">
        <v>-0.6319311071185244</v>
      </c>
      <c r="G1776" s="1" t="s">
        <v>430</v>
      </c>
      <c r="H1776" s="10">
        <f t="shared" si="163"/>
        <v>3.2077999999999998</v>
      </c>
      <c r="I1776" s="8">
        <f>VLOOKUP(B1776,'TRM2'!C:D,2,0)</f>
        <v>3055.15</v>
      </c>
      <c r="J1776" s="10">
        <f t="shared" si="164"/>
        <v>9800.3101699999988</v>
      </c>
      <c r="K1776" t="e">
        <f>VLOOKUP(A1776,'Cacao Nacional'!B:D,3,0)</f>
        <v>#N/A</v>
      </c>
      <c r="L1776" s="22" t="str">
        <f t="shared" si="165"/>
        <v>Julio</v>
      </c>
      <c r="M1776" s="22" t="str">
        <f t="shared" si="166"/>
        <v>2016</v>
      </c>
      <c r="N1776" s="22" t="str">
        <f t="shared" si="167"/>
        <v>Julio de 2016</v>
      </c>
    </row>
    <row r="1777" spans="1:14" x14ac:dyDescent="0.3">
      <c r="A1777" s="1" t="s">
        <v>1182</v>
      </c>
      <c r="B1777" s="1" t="str">
        <f t="shared" si="162"/>
        <v>Julio 28 de 2016</v>
      </c>
      <c r="C1777" s="1" t="s">
        <v>5265</v>
      </c>
      <c r="D1777" s="2">
        <v>161.22</v>
      </c>
      <c r="E1777" s="1" t="s">
        <v>5266</v>
      </c>
      <c r="F1777" s="3">
        <v>0.51748862148513786</v>
      </c>
      <c r="G1777" s="1" t="s">
        <v>430</v>
      </c>
      <c r="H1777" s="10">
        <f t="shared" si="163"/>
        <v>3.2244000000000002</v>
      </c>
      <c r="I1777" s="8">
        <f>VLOOKUP(B1777,'TRM2'!C:D,2,0)</f>
        <v>3073.52</v>
      </c>
      <c r="J1777" s="10">
        <f t="shared" si="164"/>
        <v>9910.2578880000001</v>
      </c>
      <c r="K1777" t="e">
        <f>VLOOKUP(A1777,'Cacao Nacional'!B:D,3,0)</f>
        <v>#N/A</v>
      </c>
      <c r="L1777" s="22" t="str">
        <f t="shared" si="165"/>
        <v>Julio</v>
      </c>
      <c r="M1777" s="22" t="str">
        <f t="shared" si="166"/>
        <v>2016</v>
      </c>
      <c r="N1777" s="22" t="str">
        <f t="shared" si="167"/>
        <v>Julio de 2016</v>
      </c>
    </row>
    <row r="1778" spans="1:14" x14ac:dyDescent="0.3">
      <c r="A1778" s="1" t="s">
        <v>1183</v>
      </c>
      <c r="B1778" s="1" t="str">
        <f t="shared" si="162"/>
        <v>Julio 29 de 2016</v>
      </c>
      <c r="C1778" s="1" t="s">
        <v>5265</v>
      </c>
      <c r="D1778" s="2">
        <v>165.19</v>
      </c>
      <c r="E1778" s="1" t="s">
        <v>5266</v>
      </c>
      <c r="F1778" s="3">
        <v>2.4624736385063883</v>
      </c>
      <c r="G1778" s="1" t="s">
        <v>430</v>
      </c>
      <c r="H1778" s="10">
        <f t="shared" si="163"/>
        <v>3.3037999999999998</v>
      </c>
      <c r="I1778" s="8">
        <f>VLOOKUP(B1778,'TRM2'!C:D,2,0)</f>
        <v>3091.78</v>
      </c>
      <c r="J1778" s="10">
        <f t="shared" si="164"/>
        <v>10214.622764</v>
      </c>
      <c r="K1778" t="e">
        <f>VLOOKUP(A1778,'Cacao Nacional'!B:D,3,0)</f>
        <v>#N/A</v>
      </c>
      <c r="L1778" s="22" t="str">
        <f t="shared" si="165"/>
        <v>Julio</v>
      </c>
      <c r="M1778" s="22" t="str">
        <f t="shared" si="166"/>
        <v>2016</v>
      </c>
      <c r="N1778" s="22" t="str">
        <f t="shared" si="167"/>
        <v>Julio de 2016</v>
      </c>
    </row>
    <row r="1779" spans="1:14" x14ac:dyDescent="0.3">
      <c r="A1779" s="1" t="s">
        <v>157</v>
      </c>
      <c r="B1779" s="1" t="str">
        <f t="shared" si="162"/>
        <v>Agosto 1 de 2016</v>
      </c>
      <c r="C1779" s="1" t="s">
        <v>5265</v>
      </c>
      <c r="D1779" s="2">
        <v>162.21</v>
      </c>
      <c r="E1779" s="1" t="s">
        <v>5266</v>
      </c>
      <c r="F1779" s="3">
        <v>-1.8039832919668197</v>
      </c>
      <c r="G1779" s="1" t="s">
        <v>430</v>
      </c>
      <c r="H1779" s="10">
        <f t="shared" si="163"/>
        <v>3.2442000000000002</v>
      </c>
      <c r="I1779" s="8">
        <f>VLOOKUP(B1779,'TRM2'!C:D,2,0)</f>
        <v>3081.75</v>
      </c>
      <c r="J1779" s="10">
        <f t="shared" si="164"/>
        <v>9997.8133500000004</v>
      </c>
      <c r="K1779">
        <f>VLOOKUP(A1779,'Cacao Nacional'!B:D,3,0)</f>
        <v>7735</v>
      </c>
      <c r="L1779" s="22" t="str">
        <f t="shared" si="165"/>
        <v>Agosto</v>
      </c>
      <c r="M1779" s="22" t="str">
        <f t="shared" si="166"/>
        <v>2016</v>
      </c>
      <c r="N1779" s="22" t="str">
        <f t="shared" si="167"/>
        <v>Agosto de 2016</v>
      </c>
    </row>
    <row r="1780" spans="1:14" x14ac:dyDescent="0.3">
      <c r="A1780" s="1" t="s">
        <v>1184</v>
      </c>
      <c r="B1780" s="1" t="str">
        <f t="shared" si="162"/>
        <v>Agosto 2 de 2016</v>
      </c>
      <c r="C1780" s="1" t="s">
        <v>5265</v>
      </c>
      <c r="D1780" s="2">
        <v>161.76</v>
      </c>
      <c r="E1780" s="1" t="s">
        <v>5266</v>
      </c>
      <c r="F1780" s="3">
        <v>-0.27741816164232602</v>
      </c>
      <c r="G1780" s="1" t="s">
        <v>430</v>
      </c>
      <c r="H1780" s="10">
        <f t="shared" si="163"/>
        <v>3.2351999999999999</v>
      </c>
      <c r="I1780" s="8">
        <f>VLOOKUP(B1780,'TRM2'!C:D,2,0)</f>
        <v>3090.28</v>
      </c>
      <c r="J1780" s="10">
        <f t="shared" si="164"/>
        <v>9997.6738559999994</v>
      </c>
      <c r="K1780" t="e">
        <f>VLOOKUP(A1780,'Cacao Nacional'!B:D,3,0)</f>
        <v>#N/A</v>
      </c>
      <c r="L1780" s="22" t="str">
        <f t="shared" si="165"/>
        <v>Agosto</v>
      </c>
      <c r="M1780" s="22" t="str">
        <f t="shared" si="166"/>
        <v>2016</v>
      </c>
      <c r="N1780" s="22" t="str">
        <f t="shared" si="167"/>
        <v>Agosto de 2016</v>
      </c>
    </row>
    <row r="1781" spans="1:14" x14ac:dyDescent="0.3">
      <c r="A1781" s="1" t="s">
        <v>1185</v>
      </c>
      <c r="B1781" s="1" t="str">
        <f t="shared" si="162"/>
        <v>Agosto 3 de 2016</v>
      </c>
      <c r="C1781" s="1" t="s">
        <v>5265</v>
      </c>
      <c r="D1781" s="2">
        <v>161.16999999999999</v>
      </c>
      <c r="E1781" s="1" t="s">
        <v>5266</v>
      </c>
      <c r="F1781" s="3">
        <v>-0.36473788328387946</v>
      </c>
      <c r="G1781" s="1" t="s">
        <v>430</v>
      </c>
      <c r="H1781" s="10">
        <f t="shared" si="163"/>
        <v>3.2233999999999998</v>
      </c>
      <c r="I1781" s="8">
        <f>VLOOKUP(B1781,'TRM2'!C:D,2,0)</f>
        <v>3084.81</v>
      </c>
      <c r="J1781" s="10">
        <f t="shared" si="164"/>
        <v>9943.5765539999993</v>
      </c>
      <c r="K1781" t="e">
        <f>VLOOKUP(A1781,'Cacao Nacional'!B:D,3,0)</f>
        <v>#N/A</v>
      </c>
      <c r="L1781" s="22" t="str">
        <f t="shared" si="165"/>
        <v>Agosto</v>
      </c>
      <c r="M1781" s="22" t="str">
        <f t="shared" si="166"/>
        <v>2016</v>
      </c>
      <c r="N1781" s="22" t="str">
        <f t="shared" si="167"/>
        <v>Agosto de 2016</v>
      </c>
    </row>
    <row r="1782" spans="1:14" x14ac:dyDescent="0.3">
      <c r="A1782" s="1" t="s">
        <v>1186</v>
      </c>
      <c r="B1782" s="1" t="str">
        <f t="shared" si="162"/>
        <v>Agosto 4 de 2016</v>
      </c>
      <c r="C1782" s="1" t="s">
        <v>5265</v>
      </c>
      <c r="D1782" s="2">
        <v>162.13999999999999</v>
      </c>
      <c r="E1782" s="1" t="s">
        <v>5266</v>
      </c>
      <c r="F1782" s="3">
        <v>0.60184897933858594</v>
      </c>
      <c r="G1782" s="1" t="s">
        <v>430</v>
      </c>
      <c r="H1782" s="10">
        <f t="shared" si="163"/>
        <v>3.2427999999999999</v>
      </c>
      <c r="I1782" s="8">
        <f>VLOOKUP(B1782,'TRM2'!C:D,2,0)</f>
        <v>3110.43</v>
      </c>
      <c r="J1782" s="10">
        <f t="shared" si="164"/>
        <v>10086.502403999999</v>
      </c>
      <c r="K1782" t="e">
        <f>VLOOKUP(A1782,'Cacao Nacional'!B:D,3,0)</f>
        <v>#N/A</v>
      </c>
      <c r="L1782" s="22" t="str">
        <f t="shared" si="165"/>
        <v>Agosto</v>
      </c>
      <c r="M1782" s="22" t="str">
        <f t="shared" si="166"/>
        <v>2016</v>
      </c>
      <c r="N1782" s="22" t="str">
        <f t="shared" si="167"/>
        <v>Agosto de 2016</v>
      </c>
    </row>
    <row r="1783" spans="1:14" x14ac:dyDescent="0.3">
      <c r="A1783" s="1" t="s">
        <v>1187</v>
      </c>
      <c r="B1783" s="1" t="str">
        <f t="shared" si="162"/>
        <v>Agosto 5 de 2016</v>
      </c>
      <c r="C1783" s="1" t="s">
        <v>5265</v>
      </c>
      <c r="D1783" s="2">
        <v>163.15</v>
      </c>
      <c r="E1783" s="1" t="s">
        <v>5266</v>
      </c>
      <c r="F1783" s="3">
        <v>0.6229184655236335</v>
      </c>
      <c r="G1783" s="1" t="s">
        <v>430</v>
      </c>
      <c r="H1783" s="10">
        <f t="shared" si="163"/>
        <v>3.2629999999999999</v>
      </c>
      <c r="I1783" s="8">
        <f>VLOOKUP(B1783,'TRM2'!C:D,2,0)</f>
        <v>3079.83</v>
      </c>
      <c r="J1783" s="10">
        <f t="shared" si="164"/>
        <v>10049.485289999999</v>
      </c>
      <c r="K1783" t="e">
        <f>VLOOKUP(A1783,'Cacao Nacional'!B:D,3,0)</f>
        <v>#N/A</v>
      </c>
      <c r="L1783" s="22" t="str">
        <f t="shared" si="165"/>
        <v>Agosto</v>
      </c>
      <c r="M1783" s="22" t="str">
        <f t="shared" si="166"/>
        <v>2016</v>
      </c>
      <c r="N1783" s="22" t="str">
        <f t="shared" si="167"/>
        <v>Agosto de 2016</v>
      </c>
    </row>
    <row r="1784" spans="1:14" x14ac:dyDescent="0.3">
      <c r="A1784" s="1" t="s">
        <v>158</v>
      </c>
      <c r="B1784" s="1" t="str">
        <f t="shared" si="162"/>
        <v>Agosto 8 de 2016</v>
      </c>
      <c r="C1784" s="1" t="s">
        <v>5265</v>
      </c>
      <c r="D1784" s="2">
        <v>162.32</v>
      </c>
      <c r="E1784" s="1" t="s">
        <v>5266</v>
      </c>
      <c r="F1784" s="3">
        <v>-0.508734293594859</v>
      </c>
      <c r="G1784" s="1" t="s">
        <v>430</v>
      </c>
      <c r="H1784" s="10">
        <f t="shared" si="163"/>
        <v>3.2464</v>
      </c>
      <c r="I1784" s="8">
        <f>VLOOKUP(B1784,'TRM2'!C:D,2,0)</f>
        <v>3052.8</v>
      </c>
      <c r="J1784" s="10">
        <f t="shared" si="164"/>
        <v>9910.6099200000008</v>
      </c>
      <c r="K1784">
        <f>VLOOKUP(A1784,'Cacao Nacional'!B:D,3,0)</f>
        <v>8032.5</v>
      </c>
      <c r="L1784" s="22" t="str">
        <f t="shared" si="165"/>
        <v>Agosto</v>
      </c>
      <c r="M1784" s="22" t="str">
        <f t="shared" si="166"/>
        <v>2016</v>
      </c>
      <c r="N1784" s="22" t="str">
        <f t="shared" si="167"/>
        <v>Agosto de 2016</v>
      </c>
    </row>
    <row r="1785" spans="1:14" x14ac:dyDescent="0.3">
      <c r="A1785" s="1" t="s">
        <v>1188</v>
      </c>
      <c r="B1785" s="1" t="str">
        <f t="shared" si="162"/>
        <v>Agosto 9 de 2016</v>
      </c>
      <c r="C1785" s="1" t="s">
        <v>5265</v>
      </c>
      <c r="D1785" s="2">
        <v>162.44</v>
      </c>
      <c r="E1785" s="1" t="s">
        <v>5266</v>
      </c>
      <c r="F1785" s="3">
        <v>7.3928043371121591E-2</v>
      </c>
      <c r="G1785" s="1" t="s">
        <v>430</v>
      </c>
      <c r="H1785" s="10">
        <f t="shared" si="163"/>
        <v>3.2488000000000001</v>
      </c>
      <c r="I1785" s="8">
        <f>VLOOKUP(B1785,'TRM2'!C:D,2,0)</f>
        <v>2992.5</v>
      </c>
      <c r="J1785" s="10">
        <f t="shared" si="164"/>
        <v>9722.0339999999997</v>
      </c>
      <c r="K1785" t="e">
        <f>VLOOKUP(A1785,'Cacao Nacional'!B:D,3,0)</f>
        <v>#N/A</v>
      </c>
      <c r="L1785" s="22" t="str">
        <f t="shared" si="165"/>
        <v>Agosto</v>
      </c>
      <c r="M1785" s="22" t="str">
        <f t="shared" si="166"/>
        <v>2016</v>
      </c>
      <c r="N1785" s="22" t="str">
        <f t="shared" si="167"/>
        <v>Agosto de 2016</v>
      </c>
    </row>
    <row r="1786" spans="1:14" x14ac:dyDescent="0.3">
      <c r="A1786" s="1" t="s">
        <v>1189</v>
      </c>
      <c r="B1786" s="1" t="str">
        <f t="shared" si="162"/>
        <v>Agosto 10 de 2016</v>
      </c>
      <c r="C1786" s="1" t="s">
        <v>5265</v>
      </c>
      <c r="D1786" s="2">
        <v>160.16999999999999</v>
      </c>
      <c r="E1786" s="1" t="s">
        <v>5266</v>
      </c>
      <c r="F1786" s="3">
        <v>-1.3974390544200999</v>
      </c>
      <c r="G1786" s="1" t="s">
        <v>430</v>
      </c>
      <c r="H1786" s="10">
        <f t="shared" si="163"/>
        <v>3.2033999999999998</v>
      </c>
      <c r="I1786" s="8">
        <f>VLOOKUP(B1786,'TRM2'!C:D,2,0)</f>
        <v>2974.31</v>
      </c>
      <c r="J1786" s="10">
        <f t="shared" si="164"/>
        <v>9527.9046539999999</v>
      </c>
      <c r="K1786" t="e">
        <f>VLOOKUP(A1786,'Cacao Nacional'!B:D,3,0)</f>
        <v>#N/A</v>
      </c>
      <c r="L1786" s="22" t="str">
        <f t="shared" si="165"/>
        <v>Agosto</v>
      </c>
      <c r="M1786" s="22" t="str">
        <f t="shared" si="166"/>
        <v>2016</v>
      </c>
      <c r="N1786" s="22" t="str">
        <f t="shared" si="167"/>
        <v>Agosto de 2016</v>
      </c>
    </row>
    <row r="1787" spans="1:14" x14ac:dyDescent="0.3">
      <c r="A1787" s="1" t="s">
        <v>1190</v>
      </c>
      <c r="B1787" s="1" t="str">
        <f t="shared" si="162"/>
        <v>Agosto 11 de 2016</v>
      </c>
      <c r="C1787" s="1" t="s">
        <v>5265</v>
      </c>
      <c r="D1787" s="2">
        <v>159.03</v>
      </c>
      <c r="E1787" s="1" t="s">
        <v>5266</v>
      </c>
      <c r="F1787" s="3">
        <v>-0.71174377224198448</v>
      </c>
      <c r="G1787" s="1" t="s">
        <v>430</v>
      </c>
      <c r="H1787" s="10">
        <f t="shared" si="163"/>
        <v>3.1806000000000001</v>
      </c>
      <c r="I1787" s="8">
        <f>VLOOKUP(B1787,'TRM2'!C:D,2,0)</f>
        <v>2954.9</v>
      </c>
      <c r="J1787" s="10">
        <f t="shared" si="164"/>
        <v>9398.3549400000011</v>
      </c>
      <c r="K1787" t="e">
        <f>VLOOKUP(A1787,'Cacao Nacional'!B:D,3,0)</f>
        <v>#N/A</v>
      </c>
      <c r="L1787" s="22" t="str">
        <f t="shared" si="165"/>
        <v>Agosto</v>
      </c>
      <c r="M1787" s="22" t="str">
        <f t="shared" si="166"/>
        <v>2016</v>
      </c>
      <c r="N1787" s="22" t="str">
        <f t="shared" si="167"/>
        <v>Agosto de 2016</v>
      </c>
    </row>
    <row r="1788" spans="1:14" x14ac:dyDescent="0.3">
      <c r="A1788" s="1" t="s">
        <v>1191</v>
      </c>
      <c r="B1788" s="1" t="str">
        <f t="shared" si="162"/>
        <v>Agosto 12 de 2016</v>
      </c>
      <c r="C1788" s="1" t="s">
        <v>5265</v>
      </c>
      <c r="D1788" s="2">
        <v>157.63999999999999</v>
      </c>
      <c r="E1788" s="1" t="s">
        <v>5266</v>
      </c>
      <c r="F1788" s="3">
        <v>-0.87404892158713132</v>
      </c>
      <c r="G1788" s="1" t="s">
        <v>430</v>
      </c>
      <c r="H1788" s="10">
        <f t="shared" si="163"/>
        <v>3.1527999999999996</v>
      </c>
      <c r="I1788" s="8">
        <f>VLOOKUP(B1788,'TRM2'!C:D,2,0)</f>
        <v>2911.26</v>
      </c>
      <c r="J1788" s="10">
        <f t="shared" si="164"/>
        <v>9178.6205279999995</v>
      </c>
      <c r="K1788" t="e">
        <f>VLOOKUP(A1788,'Cacao Nacional'!B:D,3,0)</f>
        <v>#N/A</v>
      </c>
      <c r="L1788" s="22" t="str">
        <f t="shared" si="165"/>
        <v>Agosto</v>
      </c>
      <c r="M1788" s="22" t="str">
        <f t="shared" si="166"/>
        <v>2016</v>
      </c>
      <c r="N1788" s="22" t="str">
        <f t="shared" si="167"/>
        <v>Agosto de 2016</v>
      </c>
    </row>
    <row r="1789" spans="1:14" x14ac:dyDescent="0.3">
      <c r="A1789" s="1" t="s">
        <v>1192</v>
      </c>
      <c r="B1789" s="1" t="str">
        <f t="shared" si="162"/>
        <v>Agosto 16 de 2016</v>
      </c>
      <c r="C1789" s="1" t="s">
        <v>5265</v>
      </c>
      <c r="D1789" s="2">
        <v>158.06</v>
      </c>
      <c r="E1789" s="1" t="s">
        <v>5266</v>
      </c>
      <c r="F1789" s="3">
        <v>0.26642984014210602</v>
      </c>
      <c r="G1789" s="1" t="s">
        <v>430</v>
      </c>
      <c r="H1789" s="10">
        <f t="shared" si="163"/>
        <v>3.1612</v>
      </c>
      <c r="I1789" s="8">
        <f>VLOOKUP(B1789,'TRM2'!C:D,2,0)</f>
        <v>2908.67</v>
      </c>
      <c r="J1789" s="10">
        <f t="shared" si="164"/>
        <v>9194.8876039999996</v>
      </c>
      <c r="K1789" t="e">
        <f>VLOOKUP(A1789,'Cacao Nacional'!B:D,3,0)</f>
        <v>#N/A</v>
      </c>
      <c r="L1789" s="22" t="str">
        <f t="shared" si="165"/>
        <v>Agosto</v>
      </c>
      <c r="M1789" s="22" t="str">
        <f t="shared" si="166"/>
        <v>2016</v>
      </c>
      <c r="N1789" s="22" t="str">
        <f t="shared" si="167"/>
        <v>Agosto de 2016</v>
      </c>
    </row>
    <row r="1790" spans="1:14" x14ac:dyDescent="0.3">
      <c r="A1790" s="1" t="s">
        <v>1193</v>
      </c>
      <c r="B1790" s="1" t="str">
        <f t="shared" si="162"/>
        <v>Agosto 17 de 2016</v>
      </c>
      <c r="C1790" s="1" t="s">
        <v>5265</v>
      </c>
      <c r="D1790" s="2">
        <v>155.84</v>
      </c>
      <c r="E1790" s="1" t="s">
        <v>5266</v>
      </c>
      <c r="F1790" s="3">
        <v>-1.4045299253448049</v>
      </c>
      <c r="G1790" s="1" t="s">
        <v>430</v>
      </c>
      <c r="H1790" s="10">
        <f t="shared" si="163"/>
        <v>3.1168</v>
      </c>
      <c r="I1790" s="8">
        <f>VLOOKUP(B1790,'TRM2'!C:D,2,0)</f>
        <v>2905.3</v>
      </c>
      <c r="J1790" s="10">
        <f t="shared" si="164"/>
        <v>9055.2390400000004</v>
      </c>
      <c r="K1790" t="e">
        <f>VLOOKUP(A1790,'Cacao Nacional'!B:D,3,0)</f>
        <v>#N/A</v>
      </c>
      <c r="L1790" s="22" t="str">
        <f t="shared" si="165"/>
        <v>Agosto</v>
      </c>
      <c r="M1790" s="22" t="str">
        <f t="shared" si="166"/>
        <v>2016</v>
      </c>
      <c r="N1790" s="22" t="str">
        <f t="shared" si="167"/>
        <v>Agosto de 2016</v>
      </c>
    </row>
    <row r="1791" spans="1:14" x14ac:dyDescent="0.3">
      <c r="A1791" s="1" t="s">
        <v>1194</v>
      </c>
      <c r="B1791" s="1" t="str">
        <f t="shared" si="162"/>
        <v>Agosto 18 de 2016</v>
      </c>
      <c r="C1791" s="1" t="s">
        <v>5265</v>
      </c>
      <c r="D1791" s="2">
        <v>158.31</v>
      </c>
      <c r="E1791" s="1" t="s">
        <v>5266</v>
      </c>
      <c r="F1791" s="3">
        <v>1.5849589322381923</v>
      </c>
      <c r="G1791" s="1" t="s">
        <v>430</v>
      </c>
      <c r="H1791" s="10">
        <f t="shared" si="163"/>
        <v>3.1661999999999999</v>
      </c>
      <c r="I1791" s="8">
        <f>VLOOKUP(B1791,'TRM2'!C:D,2,0)</f>
        <v>2918.07</v>
      </c>
      <c r="J1791" s="10">
        <f t="shared" si="164"/>
        <v>9239.1932340000003</v>
      </c>
      <c r="K1791" t="e">
        <f>VLOOKUP(A1791,'Cacao Nacional'!B:D,3,0)</f>
        <v>#N/A</v>
      </c>
      <c r="L1791" s="22" t="str">
        <f t="shared" si="165"/>
        <v>Agosto</v>
      </c>
      <c r="M1791" s="22" t="str">
        <f t="shared" si="166"/>
        <v>2016</v>
      </c>
      <c r="N1791" s="22" t="str">
        <f t="shared" si="167"/>
        <v>Agosto de 2016</v>
      </c>
    </row>
    <row r="1792" spans="1:14" x14ac:dyDescent="0.3">
      <c r="A1792" s="1" t="s">
        <v>1195</v>
      </c>
      <c r="B1792" s="1" t="str">
        <f t="shared" si="162"/>
        <v>Agosto 19 de 2016</v>
      </c>
      <c r="C1792" s="1" t="s">
        <v>5265</v>
      </c>
      <c r="D1792" s="2">
        <v>158.53</v>
      </c>
      <c r="E1792" s="1" t="s">
        <v>5266</v>
      </c>
      <c r="F1792" s="3">
        <v>0.13896784789337305</v>
      </c>
      <c r="G1792" s="1" t="s">
        <v>430</v>
      </c>
      <c r="H1792" s="10">
        <f t="shared" si="163"/>
        <v>3.1705999999999999</v>
      </c>
      <c r="I1792" s="8">
        <f>VLOOKUP(B1792,'TRM2'!C:D,2,0)</f>
        <v>2884.02</v>
      </c>
      <c r="J1792" s="10">
        <f t="shared" si="164"/>
        <v>9144.0738119999987</v>
      </c>
      <c r="K1792" t="e">
        <f>VLOOKUP(A1792,'Cacao Nacional'!B:D,3,0)</f>
        <v>#N/A</v>
      </c>
      <c r="L1792" s="22" t="str">
        <f t="shared" si="165"/>
        <v>Agosto</v>
      </c>
      <c r="M1792" s="22" t="str">
        <f t="shared" si="166"/>
        <v>2016</v>
      </c>
      <c r="N1792" s="22" t="str">
        <f t="shared" si="167"/>
        <v>Agosto de 2016</v>
      </c>
    </row>
    <row r="1793" spans="1:14" x14ac:dyDescent="0.3">
      <c r="A1793" s="1" t="s">
        <v>160</v>
      </c>
      <c r="B1793" s="1" t="str">
        <f t="shared" si="162"/>
        <v>Agosto 22 de 2016</v>
      </c>
      <c r="C1793" s="1" t="s">
        <v>5265</v>
      </c>
      <c r="D1793" s="2">
        <v>163.13999999999999</v>
      </c>
      <c r="E1793" s="1" t="s">
        <v>5266</v>
      </c>
      <c r="F1793" s="3">
        <v>2.9079669463192994</v>
      </c>
      <c r="G1793" s="1" t="s">
        <v>430</v>
      </c>
      <c r="H1793" s="10">
        <f t="shared" si="163"/>
        <v>3.2627999999999999</v>
      </c>
      <c r="I1793" s="8">
        <f>VLOOKUP(B1793,'TRM2'!C:D,2,0)</f>
        <v>2867.37</v>
      </c>
      <c r="J1793" s="10">
        <f t="shared" si="164"/>
        <v>9355.6548359999997</v>
      </c>
      <c r="K1793">
        <f>VLOOKUP(A1793,'Cacao Nacional'!B:D,3,0)</f>
        <v>7955</v>
      </c>
      <c r="L1793" s="22" t="str">
        <f t="shared" si="165"/>
        <v>Agosto</v>
      </c>
      <c r="M1793" s="22" t="str">
        <f t="shared" si="166"/>
        <v>2016</v>
      </c>
      <c r="N1793" s="22" t="str">
        <f t="shared" si="167"/>
        <v>Agosto de 2016</v>
      </c>
    </row>
    <row r="1794" spans="1:14" x14ac:dyDescent="0.3">
      <c r="A1794" s="1" t="s">
        <v>1196</v>
      </c>
      <c r="B1794" s="1" t="str">
        <f t="shared" si="162"/>
        <v>Agosto 23 de 2016</v>
      </c>
      <c r="C1794" s="1" t="s">
        <v>5265</v>
      </c>
      <c r="D1794" s="2">
        <v>164.05</v>
      </c>
      <c r="E1794" s="1" t="s">
        <v>5266</v>
      </c>
      <c r="F1794" s="3">
        <v>0.55780311388992587</v>
      </c>
      <c r="G1794" s="1" t="s">
        <v>430</v>
      </c>
      <c r="H1794" s="10">
        <f t="shared" si="163"/>
        <v>3.2810000000000001</v>
      </c>
      <c r="I1794" s="8">
        <f>VLOOKUP(B1794,'TRM2'!C:D,2,0)</f>
        <v>2883.89</v>
      </c>
      <c r="J1794" s="10">
        <f t="shared" si="164"/>
        <v>9462.0430899999992</v>
      </c>
      <c r="K1794" t="e">
        <f>VLOOKUP(A1794,'Cacao Nacional'!B:D,3,0)</f>
        <v>#N/A</v>
      </c>
      <c r="L1794" s="22" t="str">
        <f t="shared" si="165"/>
        <v>Agosto</v>
      </c>
      <c r="M1794" s="22" t="str">
        <f t="shared" si="166"/>
        <v>2016</v>
      </c>
      <c r="N1794" s="22" t="str">
        <f t="shared" si="167"/>
        <v>Agosto de 2016</v>
      </c>
    </row>
    <row r="1795" spans="1:14" x14ac:dyDescent="0.3">
      <c r="A1795" s="1" t="s">
        <v>1197</v>
      </c>
      <c r="B1795" s="1" t="str">
        <f t="shared" ref="B1795:B1858" si="168">MID(A1795,FIND(",",A1795,1)+2,LEN(A1795)-FIND(",",A1795,1))</f>
        <v>Agosto 24 de 2016</v>
      </c>
      <c r="C1795" s="1" t="s">
        <v>5265</v>
      </c>
      <c r="D1795" s="2">
        <v>160.61000000000001</v>
      </c>
      <c r="E1795" s="1" t="s">
        <v>5266</v>
      </c>
      <c r="F1795" s="3">
        <v>-2.0969216702224918</v>
      </c>
      <c r="G1795" s="1" t="s">
        <v>430</v>
      </c>
      <c r="H1795" s="10">
        <f t="shared" ref="H1795:H1858" si="169">D1795*2/100</f>
        <v>3.2122000000000002</v>
      </c>
      <c r="I1795" s="8">
        <f>VLOOKUP(B1795,'TRM2'!C:D,2,0)</f>
        <v>2909.1</v>
      </c>
      <c r="J1795" s="10">
        <f t="shared" ref="J1795:J1858" si="170">H1795*I1795</f>
        <v>9344.6110200000003</v>
      </c>
      <c r="K1795" t="e">
        <f>VLOOKUP(A1795,'Cacao Nacional'!B:D,3,0)</f>
        <v>#N/A</v>
      </c>
      <c r="L1795" s="22" t="str">
        <f t="shared" ref="L1795:L1858" si="171">MID(A1795,FIND(" ",A1795,1)+1,FIND(" ",A1795,FIND(" ",A1795,1)+1)-FIND(" ",A1795,1)-1)</f>
        <v>Agosto</v>
      </c>
      <c r="M1795" s="22" t="str">
        <f t="shared" ref="M1795:M1858" si="172">RIGHT(A1795,4)</f>
        <v>2016</v>
      </c>
      <c r="N1795" s="22" t="str">
        <f t="shared" ref="N1795:N1858" si="173">_xlfn.CONCAT(L1795," de ",M1795)</f>
        <v>Agosto de 2016</v>
      </c>
    </row>
    <row r="1796" spans="1:14" x14ac:dyDescent="0.3">
      <c r="A1796" s="1" t="s">
        <v>1198</v>
      </c>
      <c r="B1796" s="1" t="str">
        <f t="shared" si="168"/>
        <v>Agosto 25 de 2016</v>
      </c>
      <c r="C1796" s="1" t="s">
        <v>5265</v>
      </c>
      <c r="D1796" s="2">
        <v>160.54</v>
      </c>
      <c r="E1796" s="1" t="s">
        <v>5266</v>
      </c>
      <c r="F1796" s="3">
        <v>-4.3583836622888734E-2</v>
      </c>
      <c r="G1796" s="1" t="s">
        <v>430</v>
      </c>
      <c r="H1796" s="10">
        <f t="shared" si="169"/>
        <v>3.2107999999999999</v>
      </c>
      <c r="I1796" s="8">
        <f>VLOOKUP(B1796,'TRM2'!C:D,2,0)</f>
        <v>2938.28</v>
      </c>
      <c r="J1796" s="10">
        <f t="shared" si="170"/>
        <v>9434.229424000001</v>
      </c>
      <c r="K1796" t="e">
        <f>VLOOKUP(A1796,'Cacao Nacional'!B:D,3,0)</f>
        <v>#N/A</v>
      </c>
      <c r="L1796" s="22" t="str">
        <f t="shared" si="171"/>
        <v>Agosto</v>
      </c>
      <c r="M1796" s="22" t="str">
        <f t="shared" si="172"/>
        <v>2016</v>
      </c>
      <c r="N1796" s="22" t="str">
        <f t="shared" si="173"/>
        <v>Agosto de 2016</v>
      </c>
    </row>
    <row r="1797" spans="1:14" x14ac:dyDescent="0.3">
      <c r="A1797" s="1" t="s">
        <v>1199</v>
      </c>
      <c r="B1797" s="1" t="str">
        <f t="shared" si="168"/>
        <v>Agosto 26 de 2016</v>
      </c>
      <c r="C1797" s="1" t="s">
        <v>5265</v>
      </c>
      <c r="D1797" s="2">
        <v>161.22</v>
      </c>
      <c r="E1797" s="1" t="s">
        <v>5266</v>
      </c>
      <c r="F1797" s="3">
        <v>0.42357044973215824</v>
      </c>
      <c r="G1797" s="1" t="s">
        <v>430</v>
      </c>
      <c r="H1797" s="10">
        <f t="shared" si="169"/>
        <v>3.2244000000000002</v>
      </c>
      <c r="I1797" s="8">
        <f>VLOOKUP(B1797,'TRM2'!C:D,2,0)</f>
        <v>2915.67</v>
      </c>
      <c r="J1797" s="10">
        <f t="shared" si="170"/>
        <v>9401.2863480000015</v>
      </c>
      <c r="K1797" t="e">
        <f>VLOOKUP(A1797,'Cacao Nacional'!B:D,3,0)</f>
        <v>#N/A</v>
      </c>
      <c r="L1797" s="22" t="str">
        <f t="shared" si="171"/>
        <v>Agosto</v>
      </c>
      <c r="M1797" s="22" t="str">
        <f t="shared" si="172"/>
        <v>2016</v>
      </c>
      <c r="N1797" s="22" t="str">
        <f t="shared" si="173"/>
        <v>Agosto de 2016</v>
      </c>
    </row>
    <row r="1798" spans="1:14" x14ac:dyDescent="0.3">
      <c r="A1798" s="1" t="s">
        <v>161</v>
      </c>
      <c r="B1798" s="1" t="str">
        <f t="shared" si="168"/>
        <v>Agosto 29 de 2016</v>
      </c>
      <c r="C1798" s="1" t="s">
        <v>5265</v>
      </c>
      <c r="D1798" s="2">
        <v>161.99</v>
      </c>
      <c r="E1798" s="1" t="s">
        <v>5266</v>
      </c>
      <c r="F1798" s="3">
        <v>0.47760823719142181</v>
      </c>
      <c r="G1798" s="1" t="s">
        <v>430</v>
      </c>
      <c r="H1798" s="10">
        <f t="shared" si="169"/>
        <v>3.2398000000000002</v>
      </c>
      <c r="I1798" s="8">
        <f>VLOOKUP(B1798,'TRM2'!C:D,2,0)</f>
        <v>2882.69</v>
      </c>
      <c r="J1798" s="10">
        <f t="shared" si="170"/>
        <v>9339.3390620000009</v>
      </c>
      <c r="K1798">
        <f>VLOOKUP(A1798,'Cacao Nacional'!B:D,3,0)</f>
        <v>7955</v>
      </c>
      <c r="L1798" s="22" t="str">
        <f t="shared" si="171"/>
        <v>Agosto</v>
      </c>
      <c r="M1798" s="22" t="str">
        <f t="shared" si="172"/>
        <v>2016</v>
      </c>
      <c r="N1798" s="22" t="str">
        <f t="shared" si="173"/>
        <v>Agosto de 2016</v>
      </c>
    </row>
    <row r="1799" spans="1:14" x14ac:dyDescent="0.3">
      <c r="A1799" s="1" t="s">
        <v>1200</v>
      </c>
      <c r="B1799" s="1" t="str">
        <f t="shared" si="168"/>
        <v>Agosto 30 de 2016</v>
      </c>
      <c r="C1799" s="1" t="s">
        <v>5265</v>
      </c>
      <c r="D1799" s="2">
        <v>162.1</v>
      </c>
      <c r="E1799" s="1" t="s">
        <v>5266</v>
      </c>
      <c r="F1799" s="3">
        <v>6.7905426260871163E-2</v>
      </c>
      <c r="G1799" s="1" t="s">
        <v>430</v>
      </c>
      <c r="H1799" s="10">
        <f t="shared" si="169"/>
        <v>3.242</v>
      </c>
      <c r="I1799" s="8">
        <f>VLOOKUP(B1799,'TRM2'!C:D,2,0)</f>
        <v>2924.29</v>
      </c>
      <c r="J1799" s="10">
        <f t="shared" si="170"/>
        <v>9480.5481799999998</v>
      </c>
      <c r="K1799" t="e">
        <f>VLOOKUP(A1799,'Cacao Nacional'!B:D,3,0)</f>
        <v>#N/A</v>
      </c>
      <c r="L1799" s="22" t="str">
        <f t="shared" si="171"/>
        <v>Agosto</v>
      </c>
      <c r="M1799" s="22" t="str">
        <f t="shared" si="172"/>
        <v>2016</v>
      </c>
      <c r="N1799" s="22" t="str">
        <f t="shared" si="173"/>
        <v>Agosto de 2016</v>
      </c>
    </row>
    <row r="1800" spans="1:14" x14ac:dyDescent="0.3">
      <c r="A1800" s="1" t="s">
        <v>1201</v>
      </c>
      <c r="B1800" s="1" t="str">
        <f t="shared" si="168"/>
        <v>Agosto 31 de 2016</v>
      </c>
      <c r="C1800" s="1" t="s">
        <v>5265</v>
      </c>
      <c r="D1800" s="2">
        <v>163.38</v>
      </c>
      <c r="E1800" s="1" t="s">
        <v>5266</v>
      </c>
      <c r="F1800" s="3">
        <v>0.78963602714373915</v>
      </c>
      <c r="G1800" s="1" t="s">
        <v>430</v>
      </c>
      <c r="H1800" s="10">
        <f t="shared" si="169"/>
        <v>3.2675999999999998</v>
      </c>
      <c r="I1800" s="8">
        <f>VLOOKUP(B1800,'TRM2'!C:D,2,0)</f>
        <v>2933.82</v>
      </c>
      <c r="J1800" s="10">
        <f t="shared" si="170"/>
        <v>9586.5502319999996</v>
      </c>
      <c r="K1800" t="e">
        <f>VLOOKUP(A1800,'Cacao Nacional'!B:D,3,0)</f>
        <v>#N/A</v>
      </c>
      <c r="L1800" s="22" t="str">
        <f t="shared" si="171"/>
        <v>Agosto</v>
      </c>
      <c r="M1800" s="22" t="str">
        <f t="shared" si="172"/>
        <v>2016</v>
      </c>
      <c r="N1800" s="22" t="str">
        <f t="shared" si="173"/>
        <v>Agosto de 2016</v>
      </c>
    </row>
    <row r="1801" spans="1:14" x14ac:dyDescent="0.3">
      <c r="A1801" s="1" t="s">
        <v>1202</v>
      </c>
      <c r="B1801" s="1" t="str">
        <f t="shared" si="168"/>
        <v>Septiembre 1 de 2016</v>
      </c>
      <c r="C1801" s="1" t="s">
        <v>5265</v>
      </c>
      <c r="D1801" s="2">
        <v>168.19</v>
      </c>
      <c r="E1801" s="1" t="s">
        <v>5266</v>
      </c>
      <c r="F1801" s="3">
        <v>2.9440568000979326</v>
      </c>
      <c r="G1801" s="1" t="s">
        <v>430</v>
      </c>
      <c r="H1801" s="10">
        <f t="shared" si="169"/>
        <v>3.3637999999999999</v>
      </c>
      <c r="I1801" s="8">
        <f>VLOOKUP(B1801,'TRM2'!C:D,2,0)</f>
        <v>2956.53</v>
      </c>
      <c r="J1801" s="10">
        <f t="shared" si="170"/>
        <v>9945.1756139999998</v>
      </c>
      <c r="K1801" t="e">
        <f>VLOOKUP(A1801,'Cacao Nacional'!B:D,3,0)</f>
        <v>#N/A</v>
      </c>
      <c r="L1801" s="22" t="str">
        <f t="shared" si="171"/>
        <v>Septiembre</v>
      </c>
      <c r="M1801" s="22" t="str">
        <f t="shared" si="172"/>
        <v>2016</v>
      </c>
      <c r="N1801" s="22" t="str">
        <f t="shared" si="173"/>
        <v>Septiembre de 2016</v>
      </c>
    </row>
    <row r="1802" spans="1:14" x14ac:dyDescent="0.3">
      <c r="A1802" s="1" t="s">
        <v>1203</v>
      </c>
      <c r="B1802" s="1" t="str">
        <f t="shared" si="168"/>
        <v>Septiembre 2 de 2016</v>
      </c>
      <c r="C1802" s="1" t="s">
        <v>5265</v>
      </c>
      <c r="D1802" s="2">
        <v>168.07</v>
      </c>
      <c r="E1802" s="1" t="s">
        <v>5266</v>
      </c>
      <c r="F1802" s="3">
        <v>-7.1347880373389946E-2</v>
      </c>
      <c r="G1802" s="1" t="s">
        <v>430</v>
      </c>
      <c r="H1802" s="10">
        <f t="shared" si="169"/>
        <v>3.3613999999999997</v>
      </c>
      <c r="I1802" s="8">
        <f>VLOOKUP(B1802,'TRM2'!C:D,2,0)</f>
        <v>2986.36</v>
      </c>
      <c r="J1802" s="10">
        <f t="shared" si="170"/>
        <v>10038.350504</v>
      </c>
      <c r="K1802" t="e">
        <f>VLOOKUP(A1802,'Cacao Nacional'!B:D,3,0)</f>
        <v>#N/A</v>
      </c>
      <c r="L1802" s="22" t="str">
        <f t="shared" si="171"/>
        <v>Septiembre</v>
      </c>
      <c r="M1802" s="22" t="str">
        <f t="shared" si="172"/>
        <v>2016</v>
      </c>
      <c r="N1802" s="22" t="str">
        <f t="shared" si="173"/>
        <v>Septiembre de 2016</v>
      </c>
    </row>
    <row r="1803" spans="1:14" x14ac:dyDescent="0.3">
      <c r="A1803" s="1" t="s">
        <v>162</v>
      </c>
      <c r="B1803" s="1" t="str">
        <f t="shared" si="168"/>
        <v>Septiembre 5 de 2016</v>
      </c>
      <c r="C1803" s="1" t="s">
        <v>5265</v>
      </c>
      <c r="D1803" s="2">
        <v>167.7</v>
      </c>
      <c r="E1803" s="1" t="s">
        <v>5266</v>
      </c>
      <c r="F1803" s="3">
        <v>-0.22014636758493755</v>
      </c>
      <c r="G1803" s="1" t="s">
        <v>430</v>
      </c>
      <c r="H1803" s="10">
        <f t="shared" si="169"/>
        <v>3.3539999999999996</v>
      </c>
      <c r="I1803" s="8">
        <f>VLOOKUP(B1803,'TRM2'!C:D,2,0)</f>
        <v>2957.56</v>
      </c>
      <c r="J1803" s="10">
        <f t="shared" si="170"/>
        <v>9919.6562399999984</v>
      </c>
      <c r="K1803">
        <f>VLOOKUP(A1803,'Cacao Nacional'!B:D,3,0)</f>
        <v>7955</v>
      </c>
      <c r="L1803" s="22" t="str">
        <f t="shared" si="171"/>
        <v>Septiembre</v>
      </c>
      <c r="M1803" s="22" t="str">
        <f t="shared" si="172"/>
        <v>2016</v>
      </c>
      <c r="N1803" s="22" t="str">
        <f t="shared" si="173"/>
        <v>Septiembre de 2016</v>
      </c>
    </row>
    <row r="1804" spans="1:14" x14ac:dyDescent="0.3">
      <c r="A1804" s="1" t="s">
        <v>1204</v>
      </c>
      <c r="B1804" s="1" t="str">
        <f t="shared" si="168"/>
        <v>Septiembre 6 de 2016</v>
      </c>
      <c r="C1804" s="1" t="s">
        <v>5265</v>
      </c>
      <c r="D1804" s="2">
        <v>176.09</v>
      </c>
      <c r="E1804" s="1" t="s">
        <v>5266</v>
      </c>
      <c r="F1804" s="3">
        <v>5.0029815146094307</v>
      </c>
      <c r="G1804" s="1" t="s">
        <v>430</v>
      </c>
      <c r="H1804" s="10">
        <f t="shared" si="169"/>
        <v>3.5218000000000003</v>
      </c>
      <c r="I1804" s="8">
        <f>VLOOKUP(B1804,'TRM2'!C:D,2,0)</f>
        <v>2957.56</v>
      </c>
      <c r="J1804" s="10">
        <f t="shared" si="170"/>
        <v>10415.934808</v>
      </c>
      <c r="K1804" t="e">
        <f>VLOOKUP(A1804,'Cacao Nacional'!B:D,3,0)</f>
        <v>#N/A</v>
      </c>
      <c r="L1804" s="22" t="str">
        <f t="shared" si="171"/>
        <v>Septiembre</v>
      </c>
      <c r="M1804" s="22" t="str">
        <f t="shared" si="172"/>
        <v>2016</v>
      </c>
      <c r="N1804" s="22" t="str">
        <f t="shared" si="173"/>
        <v>Septiembre de 2016</v>
      </c>
    </row>
    <row r="1805" spans="1:14" x14ac:dyDescent="0.3">
      <c r="A1805" s="1" t="s">
        <v>1205</v>
      </c>
      <c r="B1805" s="1" t="str">
        <f t="shared" si="168"/>
        <v>Septiembre 7 de 2016</v>
      </c>
      <c r="C1805" s="1" t="s">
        <v>5265</v>
      </c>
      <c r="D1805" s="2">
        <v>169.99</v>
      </c>
      <c r="E1805" s="1" t="s">
        <v>5266</v>
      </c>
      <c r="F1805" s="3">
        <v>-3.4641376568800015</v>
      </c>
      <c r="G1805" s="1" t="s">
        <v>430</v>
      </c>
      <c r="H1805" s="10">
        <f t="shared" si="169"/>
        <v>3.3998000000000004</v>
      </c>
      <c r="I1805" s="8">
        <f>VLOOKUP(B1805,'TRM2'!C:D,2,0)</f>
        <v>2887.64</v>
      </c>
      <c r="J1805" s="10">
        <f t="shared" si="170"/>
        <v>9817.3984720000008</v>
      </c>
      <c r="K1805" t="e">
        <f>VLOOKUP(A1805,'Cacao Nacional'!B:D,3,0)</f>
        <v>#N/A</v>
      </c>
      <c r="L1805" s="22" t="str">
        <f t="shared" si="171"/>
        <v>Septiembre</v>
      </c>
      <c r="M1805" s="22" t="str">
        <f t="shared" si="172"/>
        <v>2016</v>
      </c>
      <c r="N1805" s="22" t="str">
        <f t="shared" si="173"/>
        <v>Septiembre de 2016</v>
      </c>
    </row>
    <row r="1806" spans="1:14" x14ac:dyDescent="0.3">
      <c r="A1806" s="1" t="s">
        <v>1206</v>
      </c>
      <c r="B1806" s="1" t="str">
        <f t="shared" si="168"/>
        <v>Septiembre 8 de 2016</v>
      </c>
      <c r="C1806" s="1" t="s">
        <v>5265</v>
      </c>
      <c r="D1806" s="2">
        <v>171.31</v>
      </c>
      <c r="E1806" s="1" t="s">
        <v>5266</v>
      </c>
      <c r="F1806" s="3">
        <v>0.77651626566268195</v>
      </c>
      <c r="G1806" s="1" t="s">
        <v>430</v>
      </c>
      <c r="H1806" s="10">
        <f t="shared" si="169"/>
        <v>3.4262000000000001</v>
      </c>
      <c r="I1806" s="8">
        <f>VLOOKUP(B1806,'TRM2'!C:D,2,0)</f>
        <v>2840.38</v>
      </c>
      <c r="J1806" s="10">
        <f t="shared" si="170"/>
        <v>9731.7099560000006</v>
      </c>
      <c r="K1806" t="e">
        <f>VLOOKUP(A1806,'Cacao Nacional'!B:D,3,0)</f>
        <v>#N/A</v>
      </c>
      <c r="L1806" s="22" t="str">
        <f t="shared" si="171"/>
        <v>Septiembre</v>
      </c>
      <c r="M1806" s="22" t="str">
        <f t="shared" si="172"/>
        <v>2016</v>
      </c>
      <c r="N1806" s="22" t="str">
        <f t="shared" si="173"/>
        <v>Septiembre de 2016</v>
      </c>
    </row>
    <row r="1807" spans="1:14" x14ac:dyDescent="0.3">
      <c r="A1807" s="1" t="s">
        <v>1207</v>
      </c>
      <c r="B1807" s="1" t="str">
        <f t="shared" si="168"/>
        <v>Septiembre 9 de 2016</v>
      </c>
      <c r="C1807" s="1" t="s">
        <v>5265</v>
      </c>
      <c r="D1807" s="2">
        <v>171.27</v>
      </c>
      <c r="E1807" s="1" t="s">
        <v>5266</v>
      </c>
      <c r="F1807" s="3">
        <v>-2.3349483392675289E-2</v>
      </c>
      <c r="G1807" s="1" t="s">
        <v>430</v>
      </c>
      <c r="H1807" s="10">
        <f t="shared" si="169"/>
        <v>3.4254000000000002</v>
      </c>
      <c r="I1807" s="8">
        <f>VLOOKUP(B1807,'TRM2'!C:D,2,0)</f>
        <v>2846.13</v>
      </c>
      <c r="J1807" s="10">
        <f t="shared" si="170"/>
        <v>9749.133702000001</v>
      </c>
      <c r="K1807" t="e">
        <f>VLOOKUP(A1807,'Cacao Nacional'!B:D,3,0)</f>
        <v>#N/A</v>
      </c>
      <c r="L1807" s="22" t="str">
        <f t="shared" si="171"/>
        <v>Septiembre</v>
      </c>
      <c r="M1807" s="22" t="str">
        <f t="shared" si="172"/>
        <v>2016</v>
      </c>
      <c r="N1807" s="22" t="str">
        <f t="shared" si="173"/>
        <v>Septiembre de 2016</v>
      </c>
    </row>
    <row r="1808" spans="1:14" x14ac:dyDescent="0.3">
      <c r="A1808" s="1" t="s">
        <v>163</v>
      </c>
      <c r="B1808" s="1" t="str">
        <f t="shared" si="168"/>
        <v>Septiembre 12 de 2016</v>
      </c>
      <c r="C1808" s="1" t="s">
        <v>5265</v>
      </c>
      <c r="D1808" s="2">
        <v>167.77</v>
      </c>
      <c r="E1808" s="1" t="s">
        <v>5266</v>
      </c>
      <c r="F1808" s="3">
        <v>-2.0435569568517544</v>
      </c>
      <c r="G1808" s="1" t="s">
        <v>430</v>
      </c>
      <c r="H1808" s="10">
        <f t="shared" si="169"/>
        <v>3.3554000000000004</v>
      </c>
      <c r="I1808" s="8">
        <f>VLOOKUP(B1808,'TRM2'!C:D,2,0)</f>
        <v>2899.29</v>
      </c>
      <c r="J1808" s="10">
        <f t="shared" si="170"/>
        <v>9728.2776660000018</v>
      </c>
      <c r="K1808">
        <f>VLOOKUP(A1808,'Cacao Nacional'!B:D,3,0)</f>
        <v>7700</v>
      </c>
      <c r="L1808" s="22" t="str">
        <f t="shared" si="171"/>
        <v>Septiembre</v>
      </c>
      <c r="M1808" s="22" t="str">
        <f t="shared" si="172"/>
        <v>2016</v>
      </c>
      <c r="N1808" s="22" t="str">
        <f t="shared" si="173"/>
        <v>Septiembre de 2016</v>
      </c>
    </row>
    <row r="1809" spans="1:14" x14ac:dyDescent="0.3">
      <c r="A1809" s="1" t="s">
        <v>1208</v>
      </c>
      <c r="B1809" s="1" t="str">
        <f t="shared" si="168"/>
        <v>Septiembre 13 de 2016</v>
      </c>
      <c r="C1809" s="1" t="s">
        <v>5265</v>
      </c>
      <c r="D1809" s="2">
        <v>167.37</v>
      </c>
      <c r="E1809" s="1" t="s">
        <v>5266</v>
      </c>
      <c r="F1809" s="3">
        <v>-0.23842164868570406</v>
      </c>
      <c r="G1809" s="1" t="s">
        <v>430</v>
      </c>
      <c r="H1809" s="10">
        <f t="shared" si="169"/>
        <v>3.3473999999999999</v>
      </c>
      <c r="I1809" s="8">
        <f>VLOOKUP(B1809,'TRM2'!C:D,2,0)</f>
        <v>2942.29</v>
      </c>
      <c r="J1809" s="10">
        <f t="shared" si="170"/>
        <v>9849.0215459999999</v>
      </c>
      <c r="K1809" t="e">
        <f>VLOOKUP(A1809,'Cacao Nacional'!B:D,3,0)</f>
        <v>#N/A</v>
      </c>
      <c r="L1809" s="22" t="str">
        <f t="shared" si="171"/>
        <v>Septiembre</v>
      </c>
      <c r="M1809" s="22" t="str">
        <f t="shared" si="172"/>
        <v>2016</v>
      </c>
      <c r="N1809" s="22" t="str">
        <f t="shared" si="173"/>
        <v>Septiembre de 2016</v>
      </c>
    </row>
    <row r="1810" spans="1:14" x14ac:dyDescent="0.3">
      <c r="A1810" s="1" t="s">
        <v>1209</v>
      </c>
      <c r="B1810" s="1" t="str">
        <f t="shared" si="168"/>
        <v>Septiembre 14 de 2016</v>
      </c>
      <c r="C1810" s="1" t="s">
        <v>5265</v>
      </c>
      <c r="D1810" s="2">
        <v>165.31</v>
      </c>
      <c r="E1810" s="1" t="s">
        <v>5266</v>
      </c>
      <c r="F1810" s="3">
        <v>-1.2308059986855482</v>
      </c>
      <c r="G1810" s="1" t="s">
        <v>430</v>
      </c>
      <c r="H1810" s="10">
        <f t="shared" si="169"/>
        <v>3.3062</v>
      </c>
      <c r="I1810" s="8">
        <f>VLOOKUP(B1810,'TRM2'!C:D,2,0)</f>
        <v>2976.19</v>
      </c>
      <c r="J1810" s="10">
        <f t="shared" si="170"/>
        <v>9839.8793779999996</v>
      </c>
      <c r="K1810" t="e">
        <f>VLOOKUP(A1810,'Cacao Nacional'!B:D,3,0)</f>
        <v>#N/A</v>
      </c>
      <c r="L1810" s="22" t="str">
        <f t="shared" si="171"/>
        <v>Septiembre</v>
      </c>
      <c r="M1810" s="22" t="str">
        <f t="shared" si="172"/>
        <v>2016</v>
      </c>
      <c r="N1810" s="22" t="str">
        <f t="shared" si="173"/>
        <v>Septiembre de 2016</v>
      </c>
    </row>
    <row r="1811" spans="1:14" x14ac:dyDescent="0.3">
      <c r="A1811" s="1" t="s">
        <v>1210</v>
      </c>
      <c r="B1811" s="1" t="str">
        <f t="shared" si="168"/>
        <v>Septiembre 15 de 2016</v>
      </c>
      <c r="C1811" s="1" t="s">
        <v>5265</v>
      </c>
      <c r="D1811" s="2">
        <v>165.48</v>
      </c>
      <c r="E1811" s="1" t="s">
        <v>5266</v>
      </c>
      <c r="F1811" s="3">
        <v>0.10283709394470236</v>
      </c>
      <c r="G1811" s="1" t="s">
        <v>430</v>
      </c>
      <c r="H1811" s="10">
        <f t="shared" si="169"/>
        <v>3.3095999999999997</v>
      </c>
      <c r="I1811" s="8">
        <f>VLOOKUP(B1811,'TRM2'!C:D,2,0)</f>
        <v>2972.65</v>
      </c>
      <c r="J1811" s="10">
        <f t="shared" si="170"/>
        <v>9838.282439999999</v>
      </c>
      <c r="K1811" t="e">
        <f>VLOOKUP(A1811,'Cacao Nacional'!B:D,3,0)</f>
        <v>#N/A</v>
      </c>
      <c r="L1811" s="22" t="str">
        <f t="shared" si="171"/>
        <v>Septiembre</v>
      </c>
      <c r="M1811" s="22" t="str">
        <f t="shared" si="172"/>
        <v>2016</v>
      </c>
      <c r="N1811" s="22" t="str">
        <f t="shared" si="173"/>
        <v>Septiembre de 2016</v>
      </c>
    </row>
    <row r="1812" spans="1:14" x14ac:dyDescent="0.3">
      <c r="A1812" s="1" t="s">
        <v>1211</v>
      </c>
      <c r="B1812" s="1" t="str">
        <f t="shared" si="168"/>
        <v>Septiembre 16 de 2016</v>
      </c>
      <c r="C1812" s="1" t="s">
        <v>5265</v>
      </c>
      <c r="D1812" s="2">
        <v>165.08</v>
      </c>
      <c r="E1812" s="1" t="s">
        <v>5266</v>
      </c>
      <c r="F1812" s="3">
        <v>-0.24172105390378129</v>
      </c>
      <c r="G1812" s="1" t="s">
        <v>430</v>
      </c>
      <c r="H1812" s="10">
        <f t="shared" si="169"/>
        <v>3.3016000000000001</v>
      </c>
      <c r="I1812" s="8">
        <f>VLOOKUP(B1812,'TRM2'!C:D,2,0)</f>
        <v>2938.5</v>
      </c>
      <c r="J1812" s="10">
        <f t="shared" si="170"/>
        <v>9701.7515999999996</v>
      </c>
      <c r="K1812" t="e">
        <f>VLOOKUP(A1812,'Cacao Nacional'!B:D,3,0)</f>
        <v>#N/A</v>
      </c>
      <c r="L1812" s="22" t="str">
        <f t="shared" si="171"/>
        <v>Septiembre</v>
      </c>
      <c r="M1812" s="22" t="str">
        <f t="shared" si="172"/>
        <v>2016</v>
      </c>
      <c r="N1812" s="22" t="str">
        <f t="shared" si="173"/>
        <v>Septiembre de 2016</v>
      </c>
    </row>
    <row r="1813" spans="1:14" x14ac:dyDescent="0.3">
      <c r="A1813" s="1" t="s">
        <v>164</v>
      </c>
      <c r="B1813" s="1" t="str">
        <f t="shared" si="168"/>
        <v>Septiembre 19 de 2016</v>
      </c>
      <c r="C1813" s="1" t="s">
        <v>5265</v>
      </c>
      <c r="D1813" s="2">
        <v>164.56</v>
      </c>
      <c r="E1813" s="1" t="s">
        <v>5266</v>
      </c>
      <c r="F1813" s="3">
        <v>-0.31499878846620438</v>
      </c>
      <c r="G1813" s="1" t="s">
        <v>430</v>
      </c>
      <c r="H1813" s="10">
        <f t="shared" si="169"/>
        <v>3.2911999999999999</v>
      </c>
      <c r="I1813" s="8">
        <f>VLOOKUP(B1813,'TRM2'!C:D,2,0)</f>
        <v>2956.58</v>
      </c>
      <c r="J1813" s="10">
        <f t="shared" si="170"/>
        <v>9730.6960959999997</v>
      </c>
      <c r="K1813">
        <f>VLOOKUP(A1813,'Cacao Nacional'!B:D,3,0)</f>
        <v>7700</v>
      </c>
      <c r="L1813" s="22" t="str">
        <f t="shared" si="171"/>
        <v>Septiembre</v>
      </c>
      <c r="M1813" s="22" t="str">
        <f t="shared" si="172"/>
        <v>2016</v>
      </c>
      <c r="N1813" s="22" t="str">
        <f t="shared" si="173"/>
        <v>Septiembre de 2016</v>
      </c>
    </row>
    <row r="1814" spans="1:14" x14ac:dyDescent="0.3">
      <c r="A1814" s="1" t="s">
        <v>1212</v>
      </c>
      <c r="B1814" s="1" t="str">
        <f t="shared" si="168"/>
        <v>Septiembre 20 de 2016</v>
      </c>
      <c r="C1814" s="1" t="s">
        <v>5265</v>
      </c>
      <c r="D1814" s="2">
        <v>168.58</v>
      </c>
      <c r="E1814" s="1" t="s">
        <v>5266</v>
      </c>
      <c r="F1814" s="3">
        <v>2.4428779776373419</v>
      </c>
      <c r="G1814" s="1" t="s">
        <v>430</v>
      </c>
      <c r="H1814" s="10">
        <f t="shared" si="169"/>
        <v>3.3716000000000004</v>
      </c>
      <c r="I1814" s="8">
        <f>VLOOKUP(B1814,'TRM2'!C:D,2,0)</f>
        <v>2928.18</v>
      </c>
      <c r="J1814" s="10">
        <f t="shared" si="170"/>
        <v>9872.6516879999999</v>
      </c>
      <c r="K1814" t="e">
        <f>VLOOKUP(A1814,'Cacao Nacional'!B:D,3,0)</f>
        <v>#N/A</v>
      </c>
      <c r="L1814" s="22" t="str">
        <f t="shared" si="171"/>
        <v>Septiembre</v>
      </c>
      <c r="M1814" s="22" t="str">
        <f t="shared" si="172"/>
        <v>2016</v>
      </c>
      <c r="N1814" s="22" t="str">
        <f t="shared" si="173"/>
        <v>Septiembre de 2016</v>
      </c>
    </row>
    <row r="1815" spans="1:14" x14ac:dyDescent="0.3">
      <c r="A1815" s="1" t="s">
        <v>1213</v>
      </c>
      <c r="B1815" s="1" t="str">
        <f t="shared" si="168"/>
        <v>Septiembre 21 de 2016</v>
      </c>
      <c r="C1815" s="1" t="s">
        <v>5265</v>
      </c>
      <c r="D1815" s="2">
        <v>172.11</v>
      </c>
      <c r="E1815" s="1" t="s">
        <v>5266</v>
      </c>
      <c r="F1815" s="3">
        <v>2.0939613240004751</v>
      </c>
      <c r="G1815" s="1" t="s">
        <v>430</v>
      </c>
      <c r="H1815" s="10">
        <f t="shared" si="169"/>
        <v>3.4422000000000001</v>
      </c>
      <c r="I1815" s="8">
        <f>VLOOKUP(B1815,'TRM2'!C:D,2,0)</f>
        <v>2911.11</v>
      </c>
      <c r="J1815" s="10">
        <f t="shared" si="170"/>
        <v>10020.622842000001</v>
      </c>
      <c r="K1815" t="e">
        <f>VLOOKUP(A1815,'Cacao Nacional'!B:D,3,0)</f>
        <v>#N/A</v>
      </c>
      <c r="L1815" s="22" t="str">
        <f t="shared" si="171"/>
        <v>Septiembre</v>
      </c>
      <c r="M1815" s="22" t="str">
        <f t="shared" si="172"/>
        <v>2016</v>
      </c>
      <c r="N1815" s="22" t="str">
        <f t="shared" si="173"/>
        <v>Septiembre de 2016</v>
      </c>
    </row>
    <row r="1816" spans="1:14" x14ac:dyDescent="0.3">
      <c r="A1816" s="1" t="s">
        <v>1214</v>
      </c>
      <c r="B1816" s="1" t="str">
        <f t="shared" si="168"/>
        <v>Septiembre 22 de 2016</v>
      </c>
      <c r="C1816" s="1" t="s">
        <v>5265</v>
      </c>
      <c r="D1816" s="2">
        <v>173.7</v>
      </c>
      <c r="E1816" s="1" t="s">
        <v>5266</v>
      </c>
      <c r="F1816" s="3">
        <v>0.92382778455637371</v>
      </c>
      <c r="G1816" s="1" t="s">
        <v>430</v>
      </c>
      <c r="H1816" s="10">
        <f t="shared" si="169"/>
        <v>3.4739999999999998</v>
      </c>
      <c r="I1816" s="8">
        <f>VLOOKUP(B1816,'TRM2'!C:D,2,0)</f>
        <v>2894.15</v>
      </c>
      <c r="J1816" s="10">
        <f t="shared" si="170"/>
        <v>10054.277099999999</v>
      </c>
      <c r="K1816" t="e">
        <f>VLOOKUP(A1816,'Cacao Nacional'!B:D,3,0)</f>
        <v>#N/A</v>
      </c>
      <c r="L1816" s="22" t="str">
        <f t="shared" si="171"/>
        <v>Septiembre</v>
      </c>
      <c r="M1816" s="22" t="str">
        <f t="shared" si="172"/>
        <v>2016</v>
      </c>
      <c r="N1816" s="22" t="str">
        <f t="shared" si="173"/>
        <v>Septiembre de 2016</v>
      </c>
    </row>
    <row r="1817" spans="1:14" x14ac:dyDescent="0.3">
      <c r="A1817" s="1" t="s">
        <v>1215</v>
      </c>
      <c r="B1817" s="1" t="str">
        <f t="shared" si="168"/>
        <v>Septiembre 23 de 2016</v>
      </c>
      <c r="C1817" s="1" t="s">
        <v>5265</v>
      </c>
      <c r="D1817" s="2">
        <v>172.9</v>
      </c>
      <c r="E1817" s="1" t="s">
        <v>5266</v>
      </c>
      <c r="F1817" s="3">
        <v>-0.46056419113412955</v>
      </c>
      <c r="G1817" s="1" t="s">
        <v>430</v>
      </c>
      <c r="H1817" s="10">
        <f t="shared" si="169"/>
        <v>3.4580000000000002</v>
      </c>
      <c r="I1817" s="8">
        <f>VLOOKUP(B1817,'TRM2'!C:D,2,0)</f>
        <v>2862.52</v>
      </c>
      <c r="J1817" s="10">
        <f t="shared" si="170"/>
        <v>9898.5941600000006</v>
      </c>
      <c r="K1817" t="e">
        <f>VLOOKUP(A1817,'Cacao Nacional'!B:D,3,0)</f>
        <v>#N/A</v>
      </c>
      <c r="L1817" s="22" t="str">
        <f t="shared" si="171"/>
        <v>Septiembre</v>
      </c>
      <c r="M1817" s="22" t="str">
        <f t="shared" si="172"/>
        <v>2016</v>
      </c>
      <c r="N1817" s="22" t="str">
        <f t="shared" si="173"/>
        <v>Septiembre de 2016</v>
      </c>
    </row>
    <row r="1818" spans="1:14" x14ac:dyDescent="0.3">
      <c r="A1818" s="1" t="s">
        <v>165</v>
      </c>
      <c r="B1818" s="1" t="str">
        <f t="shared" si="168"/>
        <v>Septiembre 26 de 2016</v>
      </c>
      <c r="C1818" s="1" t="s">
        <v>5265</v>
      </c>
      <c r="D1818" s="2">
        <v>168.71</v>
      </c>
      <c r="E1818" s="1" t="s">
        <v>5266</v>
      </c>
      <c r="F1818" s="3">
        <v>-2.4233661075766322</v>
      </c>
      <c r="G1818" s="1" t="s">
        <v>430</v>
      </c>
      <c r="H1818" s="10">
        <f t="shared" si="169"/>
        <v>3.3742000000000001</v>
      </c>
      <c r="I1818" s="8">
        <f>VLOOKUP(B1818,'TRM2'!C:D,2,0)</f>
        <v>2917.95</v>
      </c>
      <c r="J1818" s="10">
        <f t="shared" si="170"/>
        <v>9845.7468900000003</v>
      </c>
      <c r="K1818">
        <f>VLOOKUP(A1818,'Cacao Nacional'!B:D,3,0)</f>
        <v>7775</v>
      </c>
      <c r="L1818" s="22" t="str">
        <f t="shared" si="171"/>
        <v>Septiembre</v>
      </c>
      <c r="M1818" s="22" t="str">
        <f t="shared" si="172"/>
        <v>2016</v>
      </c>
      <c r="N1818" s="22" t="str">
        <f t="shared" si="173"/>
        <v>Septiembre de 2016</v>
      </c>
    </row>
    <row r="1819" spans="1:14" x14ac:dyDescent="0.3">
      <c r="A1819" s="1" t="s">
        <v>1216</v>
      </c>
      <c r="B1819" s="1" t="str">
        <f t="shared" si="168"/>
        <v>Septiembre 27 de 2016</v>
      </c>
      <c r="C1819" s="1" t="s">
        <v>5265</v>
      </c>
      <c r="D1819" s="2">
        <v>169.81</v>
      </c>
      <c r="E1819" s="1" t="s">
        <v>5266</v>
      </c>
      <c r="F1819" s="3">
        <v>0.65200640151739331</v>
      </c>
      <c r="G1819" s="1" t="s">
        <v>430</v>
      </c>
      <c r="H1819" s="10">
        <f t="shared" si="169"/>
        <v>3.3961999999999999</v>
      </c>
      <c r="I1819" s="8">
        <f>VLOOKUP(B1819,'TRM2'!C:D,2,0)</f>
        <v>2917.58</v>
      </c>
      <c r="J1819" s="10">
        <f t="shared" si="170"/>
        <v>9908.6851959999985</v>
      </c>
      <c r="K1819" t="e">
        <f>VLOOKUP(A1819,'Cacao Nacional'!B:D,3,0)</f>
        <v>#N/A</v>
      </c>
      <c r="L1819" s="22" t="str">
        <f t="shared" si="171"/>
        <v>Septiembre</v>
      </c>
      <c r="M1819" s="22" t="str">
        <f t="shared" si="172"/>
        <v>2016</v>
      </c>
      <c r="N1819" s="22" t="str">
        <f t="shared" si="173"/>
        <v>Septiembre de 2016</v>
      </c>
    </row>
    <row r="1820" spans="1:14" x14ac:dyDescent="0.3">
      <c r="A1820" s="1" t="s">
        <v>1217</v>
      </c>
      <c r="B1820" s="1" t="str">
        <f t="shared" si="168"/>
        <v>Septiembre 28 de 2016</v>
      </c>
      <c r="C1820" s="1" t="s">
        <v>5265</v>
      </c>
      <c r="D1820" s="2">
        <v>170.43</v>
      </c>
      <c r="E1820" s="1" t="s">
        <v>5266</v>
      </c>
      <c r="F1820" s="3">
        <v>0.36511395088628734</v>
      </c>
      <c r="G1820" s="1" t="s">
        <v>430</v>
      </c>
      <c r="H1820" s="10">
        <f t="shared" si="169"/>
        <v>3.4086000000000003</v>
      </c>
      <c r="I1820" s="8">
        <f>VLOOKUP(B1820,'TRM2'!C:D,2,0)</f>
        <v>2921.99</v>
      </c>
      <c r="J1820" s="10">
        <f t="shared" si="170"/>
        <v>9959.8951140000008</v>
      </c>
      <c r="K1820" t="e">
        <f>VLOOKUP(A1820,'Cacao Nacional'!B:D,3,0)</f>
        <v>#N/A</v>
      </c>
      <c r="L1820" s="22" t="str">
        <f t="shared" si="171"/>
        <v>Septiembre</v>
      </c>
      <c r="M1820" s="22" t="str">
        <f t="shared" si="172"/>
        <v>2016</v>
      </c>
      <c r="N1820" s="22" t="str">
        <f t="shared" si="173"/>
        <v>Septiembre de 2016</v>
      </c>
    </row>
    <row r="1821" spans="1:14" x14ac:dyDescent="0.3">
      <c r="A1821" s="1" t="s">
        <v>1218</v>
      </c>
      <c r="B1821" s="1" t="str">
        <f t="shared" si="168"/>
        <v>Septiembre 29 de 2016</v>
      </c>
      <c r="C1821" s="1" t="s">
        <v>5265</v>
      </c>
      <c r="D1821" s="2">
        <v>169.91</v>
      </c>
      <c r="E1821" s="1" t="s">
        <v>5266</v>
      </c>
      <c r="F1821" s="3">
        <v>-0.30511060259344613</v>
      </c>
      <c r="G1821" s="1" t="s">
        <v>430</v>
      </c>
      <c r="H1821" s="10">
        <f t="shared" si="169"/>
        <v>3.3982000000000001</v>
      </c>
      <c r="I1821" s="8">
        <f>VLOOKUP(B1821,'TRM2'!C:D,2,0)</f>
        <v>2914.11</v>
      </c>
      <c r="J1821" s="10">
        <f t="shared" si="170"/>
        <v>9902.728602000001</v>
      </c>
      <c r="K1821" t="e">
        <f>VLOOKUP(A1821,'Cacao Nacional'!B:D,3,0)</f>
        <v>#N/A</v>
      </c>
      <c r="L1821" s="22" t="str">
        <f t="shared" si="171"/>
        <v>Septiembre</v>
      </c>
      <c r="M1821" s="22" t="str">
        <f t="shared" si="172"/>
        <v>2016</v>
      </c>
      <c r="N1821" s="22" t="str">
        <f t="shared" si="173"/>
        <v>Septiembre de 2016</v>
      </c>
    </row>
    <row r="1822" spans="1:14" x14ac:dyDescent="0.3">
      <c r="A1822" s="1" t="s">
        <v>1219</v>
      </c>
      <c r="B1822" s="1" t="str">
        <f t="shared" si="168"/>
        <v>Septiembre 30 de 2016</v>
      </c>
      <c r="C1822" s="1" t="s">
        <v>5265</v>
      </c>
      <c r="D1822" s="2">
        <v>167.94</v>
      </c>
      <c r="E1822" s="1" t="s">
        <v>5266</v>
      </c>
      <c r="F1822" s="3">
        <v>-1.159437349184862</v>
      </c>
      <c r="G1822" s="1" t="s">
        <v>430</v>
      </c>
      <c r="H1822" s="10">
        <f t="shared" si="169"/>
        <v>3.3588</v>
      </c>
      <c r="I1822" s="8">
        <f>VLOOKUP(B1822,'TRM2'!C:D,2,0)</f>
        <v>2879.95</v>
      </c>
      <c r="J1822" s="10">
        <f t="shared" si="170"/>
        <v>9673.1760599999998</v>
      </c>
      <c r="K1822" t="e">
        <f>VLOOKUP(A1822,'Cacao Nacional'!B:D,3,0)</f>
        <v>#N/A</v>
      </c>
      <c r="L1822" s="22" t="str">
        <f t="shared" si="171"/>
        <v>Septiembre</v>
      </c>
      <c r="M1822" s="22" t="str">
        <f t="shared" si="172"/>
        <v>2016</v>
      </c>
      <c r="N1822" s="22" t="str">
        <f t="shared" si="173"/>
        <v>Septiembre de 2016</v>
      </c>
    </row>
    <row r="1823" spans="1:14" x14ac:dyDescent="0.3">
      <c r="A1823" s="1" t="s">
        <v>5279</v>
      </c>
      <c r="B1823" s="1" t="str">
        <f t="shared" si="168"/>
        <v>Octubre 1 de 2016</v>
      </c>
      <c r="C1823" s="1" t="s">
        <v>5265</v>
      </c>
      <c r="D1823" s="2">
        <v>168.45</v>
      </c>
      <c r="E1823" s="1" t="s">
        <v>5266</v>
      </c>
      <c r="F1823" s="3">
        <v>0.30367988567344939</v>
      </c>
      <c r="G1823" s="1" t="s">
        <v>430</v>
      </c>
      <c r="H1823" s="10">
        <f t="shared" si="169"/>
        <v>3.3689999999999998</v>
      </c>
      <c r="I1823" s="8" t="e">
        <f>VLOOKUP(B1823,'TRM2'!C:D,2,0)</f>
        <v>#N/A</v>
      </c>
      <c r="J1823" s="10" t="e">
        <f t="shared" si="170"/>
        <v>#N/A</v>
      </c>
      <c r="K1823" t="e">
        <f>VLOOKUP(A1823,'Cacao Nacional'!B:D,3,0)</f>
        <v>#N/A</v>
      </c>
      <c r="L1823" s="22" t="str">
        <f t="shared" si="171"/>
        <v>Octubre</v>
      </c>
      <c r="M1823" s="22" t="str">
        <f t="shared" si="172"/>
        <v>2016</v>
      </c>
      <c r="N1823" s="22" t="str">
        <f t="shared" si="173"/>
        <v>Octubre de 2016</v>
      </c>
    </row>
    <row r="1824" spans="1:14" x14ac:dyDescent="0.3">
      <c r="A1824" s="1" t="s">
        <v>166</v>
      </c>
      <c r="B1824" s="1" t="str">
        <f t="shared" si="168"/>
        <v>Octubre 3 de 2016</v>
      </c>
      <c r="C1824" s="1" t="s">
        <v>5265</v>
      </c>
      <c r="D1824" s="2">
        <v>164.5</v>
      </c>
      <c r="E1824" s="1" t="s">
        <v>5266</v>
      </c>
      <c r="F1824" s="3">
        <v>-2.3449094686850631</v>
      </c>
      <c r="G1824" s="1" t="s">
        <v>430</v>
      </c>
      <c r="H1824" s="10">
        <f t="shared" si="169"/>
        <v>3.29</v>
      </c>
      <c r="I1824" s="8">
        <f>VLOOKUP(B1824,'TRM2'!C:D,2,0)</f>
        <v>2880.08</v>
      </c>
      <c r="J1824" s="10">
        <f t="shared" si="170"/>
        <v>9475.4632000000001</v>
      </c>
      <c r="K1824">
        <f>VLOOKUP(A1824,'Cacao Nacional'!B:D,3,0)</f>
        <v>7875</v>
      </c>
      <c r="L1824" s="22" t="str">
        <f t="shared" si="171"/>
        <v>Octubre</v>
      </c>
      <c r="M1824" s="22" t="str">
        <f t="shared" si="172"/>
        <v>2016</v>
      </c>
      <c r="N1824" s="22" t="str">
        <f t="shared" si="173"/>
        <v>Octubre de 2016</v>
      </c>
    </row>
    <row r="1825" spans="1:14" x14ac:dyDescent="0.3">
      <c r="A1825" s="1" t="s">
        <v>1220</v>
      </c>
      <c r="B1825" s="1" t="str">
        <f t="shared" si="168"/>
        <v>Octubre 4 de 2016</v>
      </c>
      <c r="C1825" s="1" t="s">
        <v>5265</v>
      </c>
      <c r="D1825" s="2">
        <v>164.61</v>
      </c>
      <c r="E1825" s="1" t="s">
        <v>5266</v>
      </c>
      <c r="F1825" s="3">
        <v>6.6869300911862398E-2</v>
      </c>
      <c r="G1825" s="1" t="s">
        <v>430</v>
      </c>
      <c r="H1825" s="10">
        <f t="shared" si="169"/>
        <v>3.2922000000000002</v>
      </c>
      <c r="I1825" s="8">
        <f>VLOOKUP(B1825,'TRM2'!C:D,2,0)</f>
        <v>2880.08</v>
      </c>
      <c r="J1825" s="10">
        <f t="shared" si="170"/>
        <v>9481.7993760000008</v>
      </c>
      <c r="K1825" t="e">
        <f>VLOOKUP(A1825,'Cacao Nacional'!B:D,3,0)</f>
        <v>#N/A</v>
      </c>
      <c r="L1825" s="22" t="str">
        <f t="shared" si="171"/>
        <v>Octubre</v>
      </c>
      <c r="M1825" s="22" t="str">
        <f t="shared" si="172"/>
        <v>2016</v>
      </c>
      <c r="N1825" s="22" t="str">
        <f t="shared" si="173"/>
        <v>Octubre de 2016</v>
      </c>
    </row>
    <row r="1826" spans="1:14" x14ac:dyDescent="0.3">
      <c r="A1826" s="1" t="s">
        <v>1221</v>
      </c>
      <c r="B1826" s="1" t="str">
        <f t="shared" si="168"/>
        <v>Octubre 5 de 2016</v>
      </c>
      <c r="C1826" s="1" t="s">
        <v>5265</v>
      </c>
      <c r="D1826" s="2">
        <v>165.72</v>
      </c>
      <c r="E1826" s="1" t="s">
        <v>5266</v>
      </c>
      <c r="F1826" s="3">
        <v>0.67432112265353572</v>
      </c>
      <c r="G1826" s="1" t="s">
        <v>430</v>
      </c>
      <c r="H1826" s="10">
        <f t="shared" si="169"/>
        <v>3.3144</v>
      </c>
      <c r="I1826" s="8">
        <f>VLOOKUP(B1826,'TRM2'!C:D,2,0)</f>
        <v>2963.06</v>
      </c>
      <c r="J1826" s="10">
        <f t="shared" si="170"/>
        <v>9820.7660639999995</v>
      </c>
      <c r="K1826" t="e">
        <f>VLOOKUP(A1826,'Cacao Nacional'!B:D,3,0)</f>
        <v>#N/A</v>
      </c>
      <c r="L1826" s="22" t="str">
        <f t="shared" si="171"/>
        <v>Octubre</v>
      </c>
      <c r="M1826" s="22" t="str">
        <f t="shared" si="172"/>
        <v>2016</v>
      </c>
      <c r="N1826" s="22" t="str">
        <f t="shared" si="173"/>
        <v>Octubre de 2016</v>
      </c>
    </row>
    <row r="1827" spans="1:14" x14ac:dyDescent="0.3">
      <c r="A1827" s="1" t="s">
        <v>1222</v>
      </c>
      <c r="B1827" s="1" t="str">
        <f t="shared" si="168"/>
        <v>Octubre 6 de 2016</v>
      </c>
      <c r="C1827" s="1" t="s">
        <v>5265</v>
      </c>
      <c r="D1827" s="2">
        <v>163.76</v>
      </c>
      <c r="E1827" s="1" t="s">
        <v>5266</v>
      </c>
      <c r="F1827" s="3">
        <v>-1.1827178373159595</v>
      </c>
      <c r="G1827" s="1" t="s">
        <v>430</v>
      </c>
      <c r="H1827" s="10">
        <f t="shared" si="169"/>
        <v>3.2751999999999999</v>
      </c>
      <c r="I1827" s="8">
        <f>VLOOKUP(B1827,'TRM2'!C:D,2,0)</f>
        <v>2964.93</v>
      </c>
      <c r="J1827" s="10">
        <f t="shared" si="170"/>
        <v>9710.7387359999993</v>
      </c>
      <c r="K1827" t="e">
        <f>VLOOKUP(A1827,'Cacao Nacional'!B:D,3,0)</f>
        <v>#N/A</v>
      </c>
      <c r="L1827" s="22" t="str">
        <f t="shared" si="171"/>
        <v>Octubre</v>
      </c>
      <c r="M1827" s="22" t="str">
        <f t="shared" si="172"/>
        <v>2016</v>
      </c>
      <c r="N1827" s="22" t="str">
        <f t="shared" si="173"/>
        <v>Octubre de 2016</v>
      </c>
    </row>
    <row r="1828" spans="1:14" x14ac:dyDescent="0.3">
      <c r="A1828" s="1" t="s">
        <v>1223</v>
      </c>
      <c r="B1828" s="1" t="str">
        <f t="shared" si="168"/>
        <v>Octubre 7 de 2016</v>
      </c>
      <c r="C1828" s="1" t="s">
        <v>5265</v>
      </c>
      <c r="D1828" s="2">
        <v>165.17</v>
      </c>
      <c r="E1828" s="1" t="s">
        <v>5266</v>
      </c>
      <c r="F1828" s="3">
        <v>0.8610161211529046</v>
      </c>
      <c r="G1828" s="1" t="s">
        <v>430</v>
      </c>
      <c r="H1828" s="10">
        <f t="shared" si="169"/>
        <v>3.3033999999999999</v>
      </c>
      <c r="I1828" s="8">
        <f>VLOOKUP(B1828,'TRM2'!C:D,2,0)</f>
        <v>2924.8</v>
      </c>
      <c r="J1828" s="10">
        <f t="shared" si="170"/>
        <v>9661.7843200000007</v>
      </c>
      <c r="K1828" t="e">
        <f>VLOOKUP(A1828,'Cacao Nacional'!B:D,3,0)</f>
        <v>#N/A</v>
      </c>
      <c r="L1828" s="22" t="str">
        <f t="shared" si="171"/>
        <v>Octubre</v>
      </c>
      <c r="M1828" s="22" t="str">
        <f t="shared" si="172"/>
        <v>2016</v>
      </c>
      <c r="N1828" s="22" t="str">
        <f t="shared" si="173"/>
        <v>Octubre de 2016</v>
      </c>
    </row>
    <row r="1829" spans="1:14" x14ac:dyDescent="0.3">
      <c r="A1829" s="1" t="s">
        <v>167</v>
      </c>
      <c r="B1829" s="1" t="str">
        <f t="shared" si="168"/>
        <v>Octubre 10 de 2016</v>
      </c>
      <c r="C1829" s="1" t="s">
        <v>5265</v>
      </c>
      <c r="D1829" s="2">
        <v>169.89</v>
      </c>
      <c r="E1829" s="1" t="s">
        <v>5266</v>
      </c>
      <c r="F1829" s="3">
        <v>2.8576618029908571</v>
      </c>
      <c r="G1829" s="1" t="s">
        <v>430</v>
      </c>
      <c r="H1829" s="10">
        <f t="shared" si="169"/>
        <v>3.3977999999999997</v>
      </c>
      <c r="I1829" s="8">
        <f>VLOOKUP(B1829,'TRM2'!C:D,2,0)</f>
        <v>2913.96</v>
      </c>
      <c r="J1829" s="10">
        <f t="shared" si="170"/>
        <v>9901.0532879999992</v>
      </c>
      <c r="K1829">
        <f>VLOOKUP(A1829,'Cacao Nacional'!B:D,3,0)</f>
        <v>7875</v>
      </c>
      <c r="L1829" s="22" t="str">
        <f t="shared" si="171"/>
        <v>Octubre</v>
      </c>
      <c r="M1829" s="22" t="str">
        <f t="shared" si="172"/>
        <v>2016</v>
      </c>
      <c r="N1829" s="22" t="str">
        <f t="shared" si="173"/>
        <v>Octubre de 2016</v>
      </c>
    </row>
    <row r="1830" spans="1:14" x14ac:dyDescent="0.3">
      <c r="A1830" s="1" t="s">
        <v>1224</v>
      </c>
      <c r="B1830" s="1" t="str">
        <f t="shared" si="168"/>
        <v>Octubre 11 de 2016</v>
      </c>
      <c r="C1830" s="1" t="s">
        <v>5265</v>
      </c>
      <c r="D1830" s="2">
        <v>167.91</v>
      </c>
      <c r="E1830" s="1" t="s">
        <v>5266</v>
      </c>
      <c r="F1830" s="3">
        <v>-1.1654600035316911</v>
      </c>
      <c r="G1830" s="1" t="s">
        <v>430</v>
      </c>
      <c r="H1830" s="10">
        <f t="shared" si="169"/>
        <v>3.3582000000000001</v>
      </c>
      <c r="I1830" s="8">
        <f>VLOOKUP(B1830,'TRM2'!C:D,2,0)</f>
        <v>2913.96</v>
      </c>
      <c r="J1830" s="10">
        <f t="shared" si="170"/>
        <v>9785.6604719999996</v>
      </c>
      <c r="K1830" t="e">
        <f>VLOOKUP(A1830,'Cacao Nacional'!B:D,3,0)</f>
        <v>#N/A</v>
      </c>
      <c r="L1830" s="22" t="str">
        <f t="shared" si="171"/>
        <v>Octubre</v>
      </c>
      <c r="M1830" s="22" t="str">
        <f t="shared" si="172"/>
        <v>2016</v>
      </c>
      <c r="N1830" s="22" t="str">
        <f t="shared" si="173"/>
        <v>Octubre de 2016</v>
      </c>
    </row>
    <row r="1831" spans="1:14" x14ac:dyDescent="0.3">
      <c r="A1831" s="1" t="s">
        <v>1225</v>
      </c>
      <c r="B1831" s="1" t="str">
        <f t="shared" si="168"/>
        <v>Octubre 12 de 2016</v>
      </c>
      <c r="C1831" s="1" t="s">
        <v>5265</v>
      </c>
      <c r="D1831" s="2">
        <v>168.82</v>
      </c>
      <c r="E1831" s="1" t="s">
        <v>5266</v>
      </c>
      <c r="F1831" s="3">
        <v>0.54195700077422226</v>
      </c>
      <c r="G1831" s="1" t="s">
        <v>430</v>
      </c>
      <c r="H1831" s="10">
        <f t="shared" si="169"/>
        <v>3.3763999999999998</v>
      </c>
      <c r="I1831" s="8">
        <f>VLOOKUP(B1831,'TRM2'!C:D,2,0)</f>
        <v>2919.51</v>
      </c>
      <c r="J1831" s="10">
        <f t="shared" si="170"/>
        <v>9857.4335640000008</v>
      </c>
      <c r="K1831" t="e">
        <f>VLOOKUP(A1831,'Cacao Nacional'!B:D,3,0)</f>
        <v>#N/A</v>
      </c>
      <c r="L1831" s="22" t="str">
        <f t="shared" si="171"/>
        <v>Octubre</v>
      </c>
      <c r="M1831" s="22" t="str">
        <f t="shared" si="172"/>
        <v>2016</v>
      </c>
      <c r="N1831" s="22" t="str">
        <f t="shared" si="173"/>
        <v>Octubre de 2016</v>
      </c>
    </row>
    <row r="1832" spans="1:14" x14ac:dyDescent="0.3">
      <c r="A1832" s="1" t="s">
        <v>1226</v>
      </c>
      <c r="B1832" s="1" t="str">
        <f t="shared" si="168"/>
        <v>Octubre 13 de 2016</v>
      </c>
      <c r="C1832" s="1" t="s">
        <v>5265</v>
      </c>
      <c r="D1832" s="2">
        <v>169.75</v>
      </c>
      <c r="E1832" s="1" t="s">
        <v>5266</v>
      </c>
      <c r="F1832" s="3">
        <v>0.55088259684871865</v>
      </c>
      <c r="G1832" s="1" t="s">
        <v>430</v>
      </c>
      <c r="H1832" s="10">
        <f t="shared" si="169"/>
        <v>3.395</v>
      </c>
      <c r="I1832" s="8">
        <f>VLOOKUP(B1832,'TRM2'!C:D,2,0)</f>
        <v>2919.18</v>
      </c>
      <c r="J1832" s="10">
        <f t="shared" si="170"/>
        <v>9910.6160999999993</v>
      </c>
      <c r="K1832" t="e">
        <f>VLOOKUP(A1832,'Cacao Nacional'!B:D,3,0)</f>
        <v>#N/A</v>
      </c>
      <c r="L1832" s="22" t="str">
        <f t="shared" si="171"/>
        <v>Octubre</v>
      </c>
      <c r="M1832" s="22" t="str">
        <f t="shared" si="172"/>
        <v>2016</v>
      </c>
      <c r="N1832" s="22" t="str">
        <f t="shared" si="173"/>
        <v>Octubre de 2016</v>
      </c>
    </row>
    <row r="1833" spans="1:14" x14ac:dyDescent="0.3">
      <c r="A1833" s="1" t="s">
        <v>1227</v>
      </c>
      <c r="B1833" s="1" t="str">
        <f t="shared" si="168"/>
        <v>Octubre 14 de 2016</v>
      </c>
      <c r="C1833" s="1" t="s">
        <v>5265</v>
      </c>
      <c r="D1833" s="2">
        <v>172.27</v>
      </c>
      <c r="E1833" s="1" t="s">
        <v>5266</v>
      </c>
      <c r="F1833" s="3">
        <v>1.4845360824742329</v>
      </c>
      <c r="G1833" s="1" t="s">
        <v>430</v>
      </c>
      <c r="H1833" s="10">
        <f t="shared" si="169"/>
        <v>3.4454000000000002</v>
      </c>
      <c r="I1833" s="8">
        <f>VLOOKUP(B1833,'TRM2'!C:D,2,0)</f>
        <v>2930.78</v>
      </c>
      <c r="J1833" s="10">
        <f t="shared" si="170"/>
        <v>10097.709412000002</v>
      </c>
      <c r="K1833" t="e">
        <f>VLOOKUP(A1833,'Cacao Nacional'!B:D,3,0)</f>
        <v>#N/A</v>
      </c>
      <c r="L1833" s="22" t="str">
        <f t="shared" si="171"/>
        <v>Octubre</v>
      </c>
      <c r="M1833" s="22" t="str">
        <f t="shared" si="172"/>
        <v>2016</v>
      </c>
      <c r="N1833" s="22" t="str">
        <f t="shared" si="173"/>
        <v>Octubre de 2016</v>
      </c>
    </row>
    <row r="1834" spans="1:14" x14ac:dyDescent="0.3">
      <c r="A1834" s="1" t="s">
        <v>168</v>
      </c>
      <c r="B1834" s="1" t="str">
        <f t="shared" si="168"/>
        <v>Octubre 17 de 2016</v>
      </c>
      <c r="C1834" s="1" t="s">
        <v>5265</v>
      </c>
      <c r="D1834" s="2">
        <v>173.26</v>
      </c>
      <c r="E1834" s="1" t="s">
        <v>5266</v>
      </c>
      <c r="F1834" s="3">
        <v>0.57467928252161182</v>
      </c>
      <c r="G1834" s="1" t="s">
        <v>430</v>
      </c>
      <c r="H1834" s="10">
        <f t="shared" si="169"/>
        <v>3.4651999999999998</v>
      </c>
      <c r="I1834" s="8">
        <f>VLOOKUP(B1834,'TRM2'!C:D,2,0)</f>
        <v>2915.67</v>
      </c>
      <c r="J1834" s="10">
        <f t="shared" si="170"/>
        <v>10103.379684</v>
      </c>
      <c r="K1834">
        <f>VLOOKUP(A1834,'Cacao Nacional'!B:D,3,0)</f>
        <v>7767.5</v>
      </c>
      <c r="L1834" s="22" t="str">
        <f t="shared" si="171"/>
        <v>Octubre</v>
      </c>
      <c r="M1834" s="22" t="str">
        <f t="shared" si="172"/>
        <v>2016</v>
      </c>
      <c r="N1834" s="22" t="str">
        <f t="shared" si="173"/>
        <v>Octubre de 2016</v>
      </c>
    </row>
    <row r="1835" spans="1:14" x14ac:dyDescent="0.3">
      <c r="A1835" s="1" t="s">
        <v>1228</v>
      </c>
      <c r="B1835" s="1" t="str">
        <f t="shared" si="168"/>
        <v>Octubre 18 de 2016</v>
      </c>
      <c r="C1835" s="1" t="s">
        <v>5265</v>
      </c>
      <c r="D1835" s="2">
        <v>175.05</v>
      </c>
      <c r="E1835" s="1" t="s">
        <v>5266</v>
      </c>
      <c r="F1835" s="3">
        <v>1.0331294009003926</v>
      </c>
      <c r="G1835" s="1" t="s">
        <v>430</v>
      </c>
      <c r="H1835" s="10">
        <f t="shared" si="169"/>
        <v>3.5010000000000003</v>
      </c>
      <c r="I1835" s="8">
        <f>VLOOKUP(B1835,'TRM2'!C:D,2,0)</f>
        <v>2915.67</v>
      </c>
      <c r="J1835" s="10">
        <f t="shared" si="170"/>
        <v>10207.760670000001</v>
      </c>
      <c r="K1835" t="e">
        <f>VLOOKUP(A1835,'Cacao Nacional'!B:D,3,0)</f>
        <v>#N/A</v>
      </c>
      <c r="L1835" s="22" t="str">
        <f t="shared" si="171"/>
        <v>Octubre</v>
      </c>
      <c r="M1835" s="22" t="str">
        <f t="shared" si="172"/>
        <v>2016</v>
      </c>
      <c r="N1835" s="22" t="str">
        <f t="shared" si="173"/>
        <v>Octubre de 2016</v>
      </c>
    </row>
    <row r="1836" spans="1:14" x14ac:dyDescent="0.3">
      <c r="A1836" s="1" t="s">
        <v>1229</v>
      </c>
      <c r="B1836" s="1" t="str">
        <f t="shared" si="168"/>
        <v>Octubre 19 de 2016</v>
      </c>
      <c r="C1836" s="1" t="s">
        <v>5265</v>
      </c>
      <c r="D1836" s="2">
        <v>174.19</v>
      </c>
      <c r="E1836" s="1" t="s">
        <v>5266</v>
      </c>
      <c r="F1836" s="3">
        <v>-0.49128820337047341</v>
      </c>
      <c r="G1836" s="1" t="s">
        <v>430</v>
      </c>
      <c r="H1836" s="10">
        <f t="shared" si="169"/>
        <v>3.4838</v>
      </c>
      <c r="I1836" s="8">
        <f>VLOOKUP(B1836,'TRM2'!C:D,2,0)</f>
        <v>2905.93</v>
      </c>
      <c r="J1836" s="10">
        <f t="shared" si="170"/>
        <v>10123.678934</v>
      </c>
      <c r="K1836" t="e">
        <f>VLOOKUP(A1836,'Cacao Nacional'!B:D,3,0)</f>
        <v>#N/A</v>
      </c>
      <c r="L1836" s="22" t="str">
        <f t="shared" si="171"/>
        <v>Octubre</v>
      </c>
      <c r="M1836" s="22" t="str">
        <f t="shared" si="172"/>
        <v>2016</v>
      </c>
      <c r="N1836" s="22" t="str">
        <f t="shared" si="173"/>
        <v>Octubre de 2016</v>
      </c>
    </row>
    <row r="1837" spans="1:14" x14ac:dyDescent="0.3">
      <c r="A1837" s="1" t="s">
        <v>1230</v>
      </c>
      <c r="B1837" s="1" t="str">
        <f t="shared" si="168"/>
        <v>Octubre 20 de 2016</v>
      </c>
      <c r="C1837" s="1" t="s">
        <v>5265</v>
      </c>
      <c r="D1837" s="2">
        <v>172.51</v>
      </c>
      <c r="E1837" s="1" t="s">
        <v>5266</v>
      </c>
      <c r="F1837" s="3">
        <v>-0.9644640909351897</v>
      </c>
      <c r="G1837" s="1" t="s">
        <v>430</v>
      </c>
      <c r="H1837" s="10">
        <f t="shared" si="169"/>
        <v>3.4501999999999997</v>
      </c>
      <c r="I1837" s="8">
        <f>VLOOKUP(B1837,'TRM2'!C:D,2,0)</f>
        <v>2914.15</v>
      </c>
      <c r="J1837" s="10">
        <f t="shared" si="170"/>
        <v>10054.400329999999</v>
      </c>
      <c r="K1837" t="e">
        <f>VLOOKUP(A1837,'Cacao Nacional'!B:D,3,0)</f>
        <v>#N/A</v>
      </c>
      <c r="L1837" s="22" t="str">
        <f t="shared" si="171"/>
        <v>Octubre</v>
      </c>
      <c r="M1837" s="22" t="str">
        <f t="shared" si="172"/>
        <v>2016</v>
      </c>
      <c r="N1837" s="22" t="str">
        <f t="shared" si="173"/>
        <v>Octubre de 2016</v>
      </c>
    </row>
    <row r="1838" spans="1:14" x14ac:dyDescent="0.3">
      <c r="A1838" s="1" t="s">
        <v>1231</v>
      </c>
      <c r="B1838" s="1" t="str">
        <f t="shared" si="168"/>
        <v>Octubre 21 de 2016</v>
      </c>
      <c r="C1838" s="1" t="s">
        <v>5265</v>
      </c>
      <c r="D1838" s="2">
        <v>172.61</v>
      </c>
      <c r="E1838" s="1" t="s">
        <v>5266</v>
      </c>
      <c r="F1838" s="3">
        <v>5.7967654049053817E-2</v>
      </c>
      <c r="G1838" s="1" t="s">
        <v>430</v>
      </c>
      <c r="H1838" s="10">
        <f t="shared" si="169"/>
        <v>3.4522000000000004</v>
      </c>
      <c r="I1838" s="8">
        <f>VLOOKUP(B1838,'TRM2'!C:D,2,0)</f>
        <v>2934.03</v>
      </c>
      <c r="J1838" s="10">
        <f t="shared" si="170"/>
        <v>10128.858366000002</v>
      </c>
      <c r="K1838" t="e">
        <f>VLOOKUP(A1838,'Cacao Nacional'!B:D,3,0)</f>
        <v>#N/A</v>
      </c>
      <c r="L1838" s="22" t="str">
        <f t="shared" si="171"/>
        <v>Octubre</v>
      </c>
      <c r="M1838" s="22" t="str">
        <f t="shared" si="172"/>
        <v>2016</v>
      </c>
      <c r="N1838" s="22" t="str">
        <f t="shared" si="173"/>
        <v>Octubre de 2016</v>
      </c>
    </row>
    <row r="1839" spans="1:14" x14ac:dyDescent="0.3">
      <c r="A1839" s="1" t="s">
        <v>169</v>
      </c>
      <c r="B1839" s="1" t="str">
        <f t="shared" si="168"/>
        <v>Octubre 24 de 2016</v>
      </c>
      <c r="C1839" s="1" t="s">
        <v>5265</v>
      </c>
      <c r="D1839" s="2">
        <v>174.14</v>
      </c>
      <c r="E1839" s="1" t="s">
        <v>5266</v>
      </c>
      <c r="F1839" s="3">
        <v>0.88639128671570167</v>
      </c>
      <c r="G1839" s="1" t="s">
        <v>430</v>
      </c>
      <c r="H1839" s="10">
        <f t="shared" si="169"/>
        <v>3.4827999999999997</v>
      </c>
      <c r="I1839" s="8">
        <f>VLOOKUP(B1839,'TRM2'!C:D,2,0)</f>
        <v>2944.25</v>
      </c>
      <c r="J1839" s="10">
        <f t="shared" si="170"/>
        <v>10254.233899999999</v>
      </c>
      <c r="K1839">
        <f>VLOOKUP(A1839,'Cacao Nacional'!B:D,3,0)</f>
        <v>7767.5</v>
      </c>
      <c r="L1839" s="22" t="str">
        <f t="shared" si="171"/>
        <v>Octubre</v>
      </c>
      <c r="M1839" s="22" t="str">
        <f t="shared" si="172"/>
        <v>2016</v>
      </c>
      <c r="N1839" s="22" t="str">
        <f t="shared" si="173"/>
        <v>Octubre de 2016</v>
      </c>
    </row>
    <row r="1840" spans="1:14" x14ac:dyDescent="0.3">
      <c r="A1840" s="1" t="s">
        <v>1232</v>
      </c>
      <c r="B1840" s="1" t="str">
        <f t="shared" si="168"/>
        <v>Octubre 25 de 2016</v>
      </c>
      <c r="C1840" s="1" t="s">
        <v>5265</v>
      </c>
      <c r="D1840" s="2">
        <v>180.13</v>
      </c>
      <c r="E1840" s="1" t="s">
        <v>5266</v>
      </c>
      <c r="F1840" s="3">
        <v>3.4397611117491724</v>
      </c>
      <c r="G1840" s="1" t="s">
        <v>430</v>
      </c>
      <c r="H1840" s="10">
        <f t="shared" si="169"/>
        <v>3.6025999999999998</v>
      </c>
      <c r="I1840" s="8">
        <f>VLOOKUP(B1840,'TRM2'!C:D,2,0)</f>
        <v>2929.83</v>
      </c>
      <c r="J1840" s="10">
        <f t="shared" si="170"/>
        <v>10555.005557999999</v>
      </c>
      <c r="K1840" t="e">
        <f>VLOOKUP(A1840,'Cacao Nacional'!B:D,3,0)</f>
        <v>#N/A</v>
      </c>
      <c r="L1840" s="22" t="str">
        <f t="shared" si="171"/>
        <v>Octubre</v>
      </c>
      <c r="M1840" s="22" t="str">
        <f t="shared" si="172"/>
        <v>2016</v>
      </c>
      <c r="N1840" s="22" t="str">
        <f t="shared" si="173"/>
        <v>Octubre de 2016</v>
      </c>
    </row>
    <row r="1841" spans="1:14" x14ac:dyDescent="0.3">
      <c r="A1841" s="1" t="s">
        <v>1233</v>
      </c>
      <c r="B1841" s="1" t="str">
        <f t="shared" si="168"/>
        <v>Octubre 26 de 2016</v>
      </c>
      <c r="C1841" s="1" t="s">
        <v>5265</v>
      </c>
      <c r="D1841" s="2">
        <v>179.9</v>
      </c>
      <c r="E1841" s="1" t="s">
        <v>5266</v>
      </c>
      <c r="F1841" s="3">
        <v>-0.12768556042857368</v>
      </c>
      <c r="G1841" s="1" t="s">
        <v>430</v>
      </c>
      <c r="H1841" s="10">
        <f t="shared" si="169"/>
        <v>3.5980000000000003</v>
      </c>
      <c r="I1841" s="8">
        <f>VLOOKUP(B1841,'TRM2'!C:D,2,0)</f>
        <v>2941.34</v>
      </c>
      <c r="J1841" s="10">
        <f t="shared" si="170"/>
        <v>10582.941320000002</v>
      </c>
      <c r="K1841" t="e">
        <f>VLOOKUP(A1841,'Cacao Nacional'!B:D,3,0)</f>
        <v>#N/A</v>
      </c>
      <c r="L1841" s="22" t="str">
        <f t="shared" si="171"/>
        <v>Octubre</v>
      </c>
      <c r="M1841" s="22" t="str">
        <f t="shared" si="172"/>
        <v>2016</v>
      </c>
      <c r="N1841" s="22" t="str">
        <f t="shared" si="173"/>
        <v>Octubre de 2016</v>
      </c>
    </row>
    <row r="1842" spans="1:14" x14ac:dyDescent="0.3">
      <c r="A1842" s="1" t="s">
        <v>1234</v>
      </c>
      <c r="B1842" s="1" t="str">
        <f t="shared" si="168"/>
        <v>Octubre 27 de 2016</v>
      </c>
      <c r="C1842" s="1" t="s">
        <v>5265</v>
      </c>
      <c r="D1842" s="2">
        <v>180.96</v>
      </c>
      <c r="E1842" s="1" t="s">
        <v>5266</v>
      </c>
      <c r="F1842" s="3">
        <v>0.58921623123957878</v>
      </c>
      <c r="G1842" s="1" t="s">
        <v>430</v>
      </c>
      <c r="H1842" s="10">
        <f t="shared" si="169"/>
        <v>3.6192000000000002</v>
      </c>
      <c r="I1842" s="8">
        <f>VLOOKUP(B1842,'TRM2'!C:D,2,0)</f>
        <v>2965.18</v>
      </c>
      <c r="J1842" s="10">
        <f t="shared" si="170"/>
        <v>10731.579455999999</v>
      </c>
      <c r="K1842" t="e">
        <f>VLOOKUP(A1842,'Cacao Nacional'!B:D,3,0)</f>
        <v>#N/A</v>
      </c>
      <c r="L1842" s="22" t="str">
        <f t="shared" si="171"/>
        <v>Octubre</v>
      </c>
      <c r="M1842" s="22" t="str">
        <f t="shared" si="172"/>
        <v>2016</v>
      </c>
      <c r="N1842" s="22" t="str">
        <f t="shared" si="173"/>
        <v>Octubre de 2016</v>
      </c>
    </row>
    <row r="1843" spans="1:14" x14ac:dyDescent="0.3">
      <c r="A1843" s="1" t="s">
        <v>1235</v>
      </c>
      <c r="B1843" s="1" t="str">
        <f t="shared" si="168"/>
        <v>Octubre 28 de 2016</v>
      </c>
      <c r="C1843" s="1" t="s">
        <v>5265</v>
      </c>
      <c r="D1843" s="2">
        <v>181.79</v>
      </c>
      <c r="E1843" s="1" t="s">
        <v>5266</v>
      </c>
      <c r="F1843" s="3">
        <v>0.45866489832006196</v>
      </c>
      <c r="G1843" s="1" t="s">
        <v>430</v>
      </c>
      <c r="H1843" s="10">
        <f t="shared" si="169"/>
        <v>3.6357999999999997</v>
      </c>
      <c r="I1843" s="8">
        <f>VLOOKUP(B1843,'TRM2'!C:D,2,0)</f>
        <v>2966.61</v>
      </c>
      <c r="J1843" s="10">
        <f t="shared" si="170"/>
        <v>10786.000638</v>
      </c>
      <c r="K1843" t="e">
        <f>VLOOKUP(A1843,'Cacao Nacional'!B:D,3,0)</f>
        <v>#N/A</v>
      </c>
      <c r="L1843" s="22" t="str">
        <f t="shared" si="171"/>
        <v>Octubre</v>
      </c>
      <c r="M1843" s="22" t="str">
        <f t="shared" si="172"/>
        <v>2016</v>
      </c>
      <c r="N1843" s="22" t="str">
        <f t="shared" si="173"/>
        <v>Octubre de 2016</v>
      </c>
    </row>
    <row r="1844" spans="1:14" x14ac:dyDescent="0.3">
      <c r="A1844" s="1" t="s">
        <v>170</v>
      </c>
      <c r="B1844" s="1" t="str">
        <f t="shared" si="168"/>
        <v>Octubre 31 de 2016</v>
      </c>
      <c r="C1844" s="1" t="s">
        <v>5265</v>
      </c>
      <c r="D1844" s="2">
        <v>180.99</v>
      </c>
      <c r="E1844" s="1" t="s">
        <v>5266</v>
      </c>
      <c r="F1844" s="3">
        <v>-0.44006821057262935</v>
      </c>
      <c r="G1844" s="1" t="s">
        <v>430</v>
      </c>
      <c r="H1844" s="10">
        <f t="shared" si="169"/>
        <v>3.6198000000000001</v>
      </c>
      <c r="I1844" s="8">
        <f>VLOOKUP(B1844,'TRM2'!C:D,2,0)</f>
        <v>2967.66</v>
      </c>
      <c r="J1844" s="10">
        <f t="shared" si="170"/>
        <v>10742.335668</v>
      </c>
      <c r="K1844">
        <f>VLOOKUP(A1844,'Cacao Nacional'!B:D,3,0)</f>
        <v>7530</v>
      </c>
      <c r="L1844" s="22" t="str">
        <f t="shared" si="171"/>
        <v>Octubre</v>
      </c>
      <c r="M1844" s="22" t="str">
        <f t="shared" si="172"/>
        <v>2016</v>
      </c>
      <c r="N1844" s="22" t="str">
        <f t="shared" si="173"/>
        <v>Octubre de 2016</v>
      </c>
    </row>
    <row r="1845" spans="1:14" x14ac:dyDescent="0.3">
      <c r="A1845" s="1" t="s">
        <v>1236</v>
      </c>
      <c r="B1845" s="1" t="str">
        <f t="shared" si="168"/>
        <v>Noviembre 1 de 2016</v>
      </c>
      <c r="C1845" s="1" t="s">
        <v>5265</v>
      </c>
      <c r="D1845" s="2">
        <v>178.36</v>
      </c>
      <c r="E1845" s="1" t="s">
        <v>5266</v>
      </c>
      <c r="F1845" s="3">
        <v>-1.4531189568484422</v>
      </c>
      <c r="G1845" s="1" t="s">
        <v>430</v>
      </c>
      <c r="H1845" s="10">
        <f t="shared" si="169"/>
        <v>3.5672000000000001</v>
      </c>
      <c r="I1845" s="8">
        <f>VLOOKUP(B1845,'TRM2'!C:D,2,0)</f>
        <v>2998.55</v>
      </c>
      <c r="J1845" s="10">
        <f t="shared" si="170"/>
        <v>10696.427560000002</v>
      </c>
      <c r="K1845" t="e">
        <f>VLOOKUP(A1845,'Cacao Nacional'!B:D,3,0)</f>
        <v>#N/A</v>
      </c>
      <c r="L1845" s="22" t="str">
        <f t="shared" si="171"/>
        <v>Noviembre</v>
      </c>
      <c r="M1845" s="22" t="str">
        <f t="shared" si="172"/>
        <v>2016</v>
      </c>
      <c r="N1845" s="22" t="str">
        <f t="shared" si="173"/>
        <v>Noviembre de 2016</v>
      </c>
    </row>
    <row r="1846" spans="1:14" x14ac:dyDescent="0.3">
      <c r="A1846" s="1" t="s">
        <v>1237</v>
      </c>
      <c r="B1846" s="1" t="str">
        <f t="shared" si="168"/>
        <v>Noviembre 2 de 2016</v>
      </c>
      <c r="C1846" s="1" t="s">
        <v>5265</v>
      </c>
      <c r="D1846" s="2">
        <v>179.15</v>
      </c>
      <c r="E1846" s="1" t="s">
        <v>5266</v>
      </c>
      <c r="F1846" s="3">
        <v>0.44292442251625475</v>
      </c>
      <c r="G1846" s="1" t="s">
        <v>430</v>
      </c>
      <c r="H1846" s="10">
        <f t="shared" si="169"/>
        <v>3.5830000000000002</v>
      </c>
      <c r="I1846" s="8">
        <f>VLOOKUP(B1846,'TRM2'!C:D,2,0)</f>
        <v>3026.68</v>
      </c>
      <c r="J1846" s="10">
        <f t="shared" si="170"/>
        <v>10844.594440000001</v>
      </c>
      <c r="K1846" t="e">
        <f>VLOOKUP(A1846,'Cacao Nacional'!B:D,3,0)</f>
        <v>#N/A</v>
      </c>
      <c r="L1846" s="22" t="str">
        <f t="shared" si="171"/>
        <v>Noviembre</v>
      </c>
      <c r="M1846" s="22" t="str">
        <f t="shared" si="172"/>
        <v>2016</v>
      </c>
      <c r="N1846" s="22" t="str">
        <f t="shared" si="173"/>
        <v>Noviembre de 2016</v>
      </c>
    </row>
    <row r="1847" spans="1:14" x14ac:dyDescent="0.3">
      <c r="A1847" s="1" t="s">
        <v>1238</v>
      </c>
      <c r="B1847" s="1" t="str">
        <f t="shared" si="168"/>
        <v>Noviembre 3 de 2016</v>
      </c>
      <c r="C1847" s="1" t="s">
        <v>5265</v>
      </c>
      <c r="D1847" s="2">
        <v>181.75</v>
      </c>
      <c r="E1847" s="1" t="s">
        <v>5266</v>
      </c>
      <c r="F1847" s="3">
        <v>1.4512977951437311</v>
      </c>
      <c r="G1847" s="1" t="s">
        <v>430</v>
      </c>
      <c r="H1847" s="10">
        <f t="shared" si="169"/>
        <v>3.6349999999999998</v>
      </c>
      <c r="I1847" s="8">
        <f>VLOOKUP(B1847,'TRM2'!C:D,2,0)</f>
        <v>3070.54</v>
      </c>
      <c r="J1847" s="10">
        <f t="shared" si="170"/>
        <v>11161.412899999999</v>
      </c>
      <c r="K1847" t="e">
        <f>VLOOKUP(A1847,'Cacao Nacional'!B:D,3,0)</f>
        <v>#N/A</v>
      </c>
      <c r="L1847" s="22" t="str">
        <f t="shared" si="171"/>
        <v>Noviembre</v>
      </c>
      <c r="M1847" s="22" t="str">
        <f t="shared" si="172"/>
        <v>2016</v>
      </c>
      <c r="N1847" s="22" t="str">
        <f t="shared" si="173"/>
        <v>Noviembre de 2016</v>
      </c>
    </row>
    <row r="1848" spans="1:14" x14ac:dyDescent="0.3">
      <c r="A1848" s="1" t="s">
        <v>1239</v>
      </c>
      <c r="B1848" s="1" t="str">
        <f t="shared" si="168"/>
        <v>Noviembre 4 de 2016</v>
      </c>
      <c r="C1848" s="1" t="s">
        <v>5265</v>
      </c>
      <c r="D1848" s="2">
        <v>187.25</v>
      </c>
      <c r="E1848" s="1" t="s">
        <v>5266</v>
      </c>
      <c r="F1848" s="3">
        <v>3.0261348005502064</v>
      </c>
      <c r="G1848" s="1" t="s">
        <v>430</v>
      </c>
      <c r="H1848" s="10">
        <f t="shared" si="169"/>
        <v>3.7450000000000001</v>
      </c>
      <c r="I1848" s="8">
        <f>VLOOKUP(B1848,'TRM2'!C:D,2,0)</f>
        <v>3071.12</v>
      </c>
      <c r="J1848" s="10">
        <f t="shared" si="170"/>
        <v>11501.3444</v>
      </c>
      <c r="K1848" t="e">
        <f>VLOOKUP(A1848,'Cacao Nacional'!B:D,3,0)</f>
        <v>#N/A</v>
      </c>
      <c r="L1848" s="22" t="str">
        <f t="shared" si="171"/>
        <v>Noviembre</v>
      </c>
      <c r="M1848" s="22" t="str">
        <f t="shared" si="172"/>
        <v>2016</v>
      </c>
      <c r="N1848" s="22" t="str">
        <f t="shared" si="173"/>
        <v>Noviembre de 2016</v>
      </c>
    </row>
    <row r="1849" spans="1:14" x14ac:dyDescent="0.3">
      <c r="A1849" s="1" t="s">
        <v>171</v>
      </c>
      <c r="B1849" s="1" t="str">
        <f t="shared" si="168"/>
        <v>Noviembre 7 de 2016</v>
      </c>
      <c r="C1849" s="1" t="s">
        <v>5265</v>
      </c>
      <c r="D1849" s="2">
        <v>190.07</v>
      </c>
      <c r="E1849" s="1" t="s">
        <v>5266</v>
      </c>
      <c r="F1849" s="3">
        <v>1.5060080106809042</v>
      </c>
      <c r="G1849" s="1" t="s">
        <v>430</v>
      </c>
      <c r="H1849" s="10">
        <f t="shared" si="169"/>
        <v>3.8013999999999997</v>
      </c>
      <c r="I1849" s="8">
        <f>VLOOKUP(B1849,'TRM2'!C:D,2,0)</f>
        <v>3070.4</v>
      </c>
      <c r="J1849" s="10">
        <f t="shared" si="170"/>
        <v>11671.81856</v>
      </c>
      <c r="K1849">
        <f>VLOOKUP(A1849,'Cacao Nacional'!B:D,3,0)</f>
        <v>7607.5</v>
      </c>
      <c r="L1849" s="22" t="str">
        <f t="shared" si="171"/>
        <v>Noviembre</v>
      </c>
      <c r="M1849" s="22" t="str">
        <f t="shared" si="172"/>
        <v>2016</v>
      </c>
      <c r="N1849" s="22" t="str">
        <f t="shared" si="173"/>
        <v>Noviembre de 2016</v>
      </c>
    </row>
    <row r="1850" spans="1:14" x14ac:dyDescent="0.3">
      <c r="A1850" s="1" t="s">
        <v>1240</v>
      </c>
      <c r="B1850" s="1" t="str">
        <f t="shared" si="168"/>
        <v>Noviembre 8 de 2016</v>
      </c>
      <c r="C1850" s="1" t="s">
        <v>5265</v>
      </c>
      <c r="D1850" s="2">
        <v>184.1</v>
      </c>
      <c r="E1850" s="1" t="s">
        <v>5266</v>
      </c>
      <c r="F1850" s="3">
        <v>-3.140948071763034</v>
      </c>
      <c r="G1850" s="1" t="s">
        <v>430</v>
      </c>
      <c r="H1850" s="10">
        <f t="shared" si="169"/>
        <v>3.6819999999999999</v>
      </c>
      <c r="I1850" s="8">
        <f>VLOOKUP(B1850,'TRM2'!C:D,2,0)</f>
        <v>3070.4</v>
      </c>
      <c r="J1850" s="10">
        <f t="shared" si="170"/>
        <v>11305.212799999999</v>
      </c>
      <c r="K1850" t="e">
        <f>VLOOKUP(A1850,'Cacao Nacional'!B:D,3,0)</f>
        <v>#N/A</v>
      </c>
      <c r="L1850" s="22" t="str">
        <f t="shared" si="171"/>
        <v>Noviembre</v>
      </c>
      <c r="M1850" s="22" t="str">
        <f t="shared" si="172"/>
        <v>2016</v>
      </c>
      <c r="N1850" s="22" t="str">
        <f t="shared" si="173"/>
        <v>Noviembre de 2016</v>
      </c>
    </row>
    <row r="1851" spans="1:14" x14ac:dyDescent="0.3">
      <c r="A1851" s="1" t="s">
        <v>1241</v>
      </c>
      <c r="B1851" s="1" t="str">
        <f t="shared" si="168"/>
        <v>Noviembre 9 de 2016</v>
      </c>
      <c r="C1851" s="1" t="s">
        <v>5265</v>
      </c>
      <c r="D1851" s="2">
        <v>186.04</v>
      </c>
      <c r="E1851" s="1" t="s">
        <v>5266</v>
      </c>
      <c r="F1851" s="3">
        <v>1.0537751222161855</v>
      </c>
      <c r="G1851" s="1" t="s">
        <v>430</v>
      </c>
      <c r="H1851" s="10">
        <f t="shared" si="169"/>
        <v>3.7207999999999997</v>
      </c>
      <c r="I1851" s="8">
        <f>VLOOKUP(B1851,'TRM2'!C:D,2,0)</f>
        <v>2984.78</v>
      </c>
      <c r="J1851" s="10">
        <f t="shared" si="170"/>
        <v>11105.769424</v>
      </c>
      <c r="K1851" t="e">
        <f>VLOOKUP(A1851,'Cacao Nacional'!B:D,3,0)</f>
        <v>#N/A</v>
      </c>
      <c r="L1851" s="22" t="str">
        <f t="shared" si="171"/>
        <v>Noviembre</v>
      </c>
      <c r="M1851" s="22" t="str">
        <f t="shared" si="172"/>
        <v>2016</v>
      </c>
      <c r="N1851" s="22" t="str">
        <f t="shared" si="173"/>
        <v>Noviembre de 2016</v>
      </c>
    </row>
    <row r="1852" spans="1:14" x14ac:dyDescent="0.3">
      <c r="A1852" s="1" t="s">
        <v>1242</v>
      </c>
      <c r="B1852" s="1" t="str">
        <f t="shared" si="168"/>
        <v>Noviembre 10 de 2016</v>
      </c>
      <c r="C1852" s="1" t="s">
        <v>5265</v>
      </c>
      <c r="D1852" s="2">
        <v>179.13</v>
      </c>
      <c r="E1852" s="1" t="s">
        <v>5266</v>
      </c>
      <c r="F1852" s="3">
        <v>-3.7142549989249609</v>
      </c>
      <c r="G1852" s="1" t="s">
        <v>430</v>
      </c>
      <c r="H1852" s="10">
        <f t="shared" si="169"/>
        <v>3.5825999999999998</v>
      </c>
      <c r="I1852" s="8">
        <f>VLOOKUP(B1852,'TRM2'!C:D,2,0)</f>
        <v>3012.12</v>
      </c>
      <c r="J1852" s="10">
        <f t="shared" si="170"/>
        <v>10791.221111999999</v>
      </c>
      <c r="K1852" t="e">
        <f>VLOOKUP(A1852,'Cacao Nacional'!B:D,3,0)</f>
        <v>#N/A</v>
      </c>
      <c r="L1852" s="22" t="str">
        <f t="shared" si="171"/>
        <v>Noviembre</v>
      </c>
      <c r="M1852" s="22" t="str">
        <f t="shared" si="172"/>
        <v>2016</v>
      </c>
      <c r="N1852" s="22" t="str">
        <f t="shared" si="173"/>
        <v>Noviembre de 2016</v>
      </c>
    </row>
    <row r="1853" spans="1:14" x14ac:dyDescent="0.3">
      <c r="A1853" s="1" t="s">
        <v>1243</v>
      </c>
      <c r="B1853" s="1" t="str">
        <f t="shared" si="168"/>
        <v>Noviembre 11 de 2016</v>
      </c>
      <c r="C1853" s="1" t="s">
        <v>5265</v>
      </c>
      <c r="D1853" s="2">
        <v>178.77</v>
      </c>
      <c r="E1853" s="1" t="s">
        <v>5266</v>
      </c>
      <c r="F1853" s="3">
        <v>-0.20097136158096648</v>
      </c>
      <c r="G1853" s="1" t="s">
        <v>430</v>
      </c>
      <c r="H1853" s="10">
        <f t="shared" si="169"/>
        <v>3.5754000000000001</v>
      </c>
      <c r="I1853" s="8">
        <f>VLOOKUP(B1853,'TRM2'!C:D,2,0)</f>
        <v>3100.12</v>
      </c>
      <c r="J1853" s="10">
        <f t="shared" si="170"/>
        <v>11084.169048</v>
      </c>
      <c r="K1853" t="e">
        <f>VLOOKUP(A1853,'Cacao Nacional'!B:D,3,0)</f>
        <v>#N/A</v>
      </c>
      <c r="L1853" s="22" t="str">
        <f t="shared" si="171"/>
        <v>Noviembre</v>
      </c>
      <c r="M1853" s="22" t="str">
        <f t="shared" si="172"/>
        <v>2016</v>
      </c>
      <c r="N1853" s="22" t="str">
        <f t="shared" si="173"/>
        <v>Noviembre de 2016</v>
      </c>
    </row>
    <row r="1854" spans="1:14" x14ac:dyDescent="0.3">
      <c r="A1854" s="1" t="s">
        <v>172</v>
      </c>
      <c r="B1854" s="1" t="str">
        <f t="shared" si="168"/>
        <v>Noviembre 14 de 2016</v>
      </c>
      <c r="C1854" s="1" t="s">
        <v>5265</v>
      </c>
      <c r="D1854" s="2">
        <v>179.56</v>
      </c>
      <c r="E1854" s="1" t="s">
        <v>5266</v>
      </c>
      <c r="F1854" s="3">
        <v>0.44190859763942048</v>
      </c>
      <c r="G1854" s="1" t="s">
        <v>430</v>
      </c>
      <c r="H1854" s="10">
        <f t="shared" si="169"/>
        <v>3.5912000000000002</v>
      </c>
      <c r="I1854" s="8">
        <f>VLOOKUP(B1854,'TRM2'!C:D,2,0)</f>
        <v>3100.12</v>
      </c>
      <c r="J1854" s="10">
        <f t="shared" si="170"/>
        <v>11133.150944000001</v>
      </c>
      <c r="K1854">
        <f>VLOOKUP(A1854,'Cacao Nacional'!B:D,3,0)</f>
        <v>7132.5</v>
      </c>
      <c r="L1854" s="22" t="str">
        <f t="shared" si="171"/>
        <v>Noviembre</v>
      </c>
      <c r="M1854" s="22" t="str">
        <f t="shared" si="172"/>
        <v>2016</v>
      </c>
      <c r="N1854" s="22" t="str">
        <f t="shared" si="173"/>
        <v>Noviembre de 2016</v>
      </c>
    </row>
    <row r="1855" spans="1:14" x14ac:dyDescent="0.3">
      <c r="A1855" s="1" t="s">
        <v>1244</v>
      </c>
      <c r="B1855" s="1" t="str">
        <f t="shared" si="168"/>
        <v>Noviembre 15 de 2016</v>
      </c>
      <c r="C1855" s="1" t="s">
        <v>5265</v>
      </c>
      <c r="D1855" s="2">
        <v>179.91</v>
      </c>
      <c r="E1855" s="1" t="s">
        <v>5266</v>
      </c>
      <c r="F1855" s="3">
        <v>0.19492091779906123</v>
      </c>
      <c r="G1855" s="1" t="s">
        <v>430</v>
      </c>
      <c r="H1855" s="10">
        <f t="shared" si="169"/>
        <v>3.5981999999999998</v>
      </c>
      <c r="I1855" s="8">
        <f>VLOOKUP(B1855,'TRM2'!C:D,2,0)</f>
        <v>3100.12</v>
      </c>
      <c r="J1855" s="10">
        <f t="shared" si="170"/>
        <v>11154.851783999999</v>
      </c>
      <c r="K1855" t="e">
        <f>VLOOKUP(A1855,'Cacao Nacional'!B:D,3,0)</f>
        <v>#N/A</v>
      </c>
      <c r="L1855" s="22" t="str">
        <f t="shared" si="171"/>
        <v>Noviembre</v>
      </c>
      <c r="M1855" s="22" t="str">
        <f t="shared" si="172"/>
        <v>2016</v>
      </c>
      <c r="N1855" s="22" t="str">
        <f t="shared" si="173"/>
        <v>Noviembre de 2016</v>
      </c>
    </row>
    <row r="1856" spans="1:14" x14ac:dyDescent="0.3">
      <c r="A1856" s="1" t="s">
        <v>1245</v>
      </c>
      <c r="B1856" s="1" t="str">
        <f t="shared" si="168"/>
        <v>Noviembre 16 de 2016</v>
      </c>
      <c r="C1856" s="1" t="s">
        <v>5265</v>
      </c>
      <c r="D1856" s="2">
        <v>179.06</v>
      </c>
      <c r="E1856" s="1" t="s">
        <v>5266</v>
      </c>
      <c r="F1856" s="3">
        <v>-0.47245845144794307</v>
      </c>
      <c r="G1856" s="1" t="s">
        <v>430</v>
      </c>
      <c r="H1856" s="10">
        <f t="shared" si="169"/>
        <v>3.5811999999999999</v>
      </c>
      <c r="I1856" s="8">
        <f>VLOOKUP(B1856,'TRM2'!C:D,2,0)</f>
        <v>3124.91</v>
      </c>
      <c r="J1856" s="10">
        <f t="shared" si="170"/>
        <v>11190.927691999999</v>
      </c>
      <c r="K1856" t="e">
        <f>VLOOKUP(A1856,'Cacao Nacional'!B:D,3,0)</f>
        <v>#N/A</v>
      </c>
      <c r="L1856" s="22" t="str">
        <f t="shared" si="171"/>
        <v>Noviembre</v>
      </c>
      <c r="M1856" s="22" t="str">
        <f t="shared" si="172"/>
        <v>2016</v>
      </c>
      <c r="N1856" s="22" t="str">
        <f t="shared" si="173"/>
        <v>Noviembre de 2016</v>
      </c>
    </row>
    <row r="1857" spans="1:14" x14ac:dyDescent="0.3">
      <c r="A1857" s="1" t="s">
        <v>1246</v>
      </c>
      <c r="B1857" s="1" t="str">
        <f t="shared" si="168"/>
        <v>Noviembre 17 de 2016</v>
      </c>
      <c r="C1857" s="1" t="s">
        <v>5265</v>
      </c>
      <c r="D1857" s="2">
        <v>178.1</v>
      </c>
      <c r="E1857" s="1" t="s">
        <v>5266</v>
      </c>
      <c r="F1857" s="3">
        <v>-0.536133139729704</v>
      </c>
      <c r="G1857" s="1" t="s">
        <v>430</v>
      </c>
      <c r="H1857" s="10">
        <f t="shared" si="169"/>
        <v>3.5619999999999998</v>
      </c>
      <c r="I1857" s="8">
        <f>VLOOKUP(B1857,'TRM2'!C:D,2,0)</f>
        <v>3131.11</v>
      </c>
      <c r="J1857" s="10">
        <f t="shared" si="170"/>
        <v>11153.01382</v>
      </c>
      <c r="K1857" t="e">
        <f>VLOOKUP(A1857,'Cacao Nacional'!B:D,3,0)</f>
        <v>#N/A</v>
      </c>
      <c r="L1857" s="22" t="str">
        <f t="shared" si="171"/>
        <v>Noviembre</v>
      </c>
      <c r="M1857" s="22" t="str">
        <f t="shared" si="172"/>
        <v>2016</v>
      </c>
      <c r="N1857" s="22" t="str">
        <f t="shared" si="173"/>
        <v>Noviembre de 2016</v>
      </c>
    </row>
    <row r="1858" spans="1:14" x14ac:dyDescent="0.3">
      <c r="A1858" s="1" t="s">
        <v>1247</v>
      </c>
      <c r="B1858" s="1" t="str">
        <f t="shared" si="168"/>
        <v>Noviembre 18 de 2016</v>
      </c>
      <c r="C1858" s="1" t="s">
        <v>5265</v>
      </c>
      <c r="D1858" s="2">
        <v>176.98</v>
      </c>
      <c r="E1858" s="1" t="s">
        <v>5266</v>
      </c>
      <c r="F1858" s="3">
        <v>-0.62886019090398904</v>
      </c>
      <c r="G1858" s="1" t="s">
        <v>430</v>
      </c>
      <c r="H1858" s="10">
        <f t="shared" si="169"/>
        <v>3.5395999999999996</v>
      </c>
      <c r="I1858" s="8">
        <f>VLOOKUP(B1858,'TRM2'!C:D,2,0)</f>
        <v>3135.65</v>
      </c>
      <c r="J1858" s="10">
        <f t="shared" si="170"/>
        <v>11098.946739999999</v>
      </c>
      <c r="K1858" t="e">
        <f>VLOOKUP(A1858,'Cacao Nacional'!B:D,3,0)</f>
        <v>#N/A</v>
      </c>
      <c r="L1858" s="22" t="str">
        <f t="shared" si="171"/>
        <v>Noviembre</v>
      </c>
      <c r="M1858" s="22" t="str">
        <f t="shared" si="172"/>
        <v>2016</v>
      </c>
      <c r="N1858" s="22" t="str">
        <f t="shared" si="173"/>
        <v>Noviembre de 2016</v>
      </c>
    </row>
    <row r="1859" spans="1:14" x14ac:dyDescent="0.3">
      <c r="A1859" s="1" t="s">
        <v>173</v>
      </c>
      <c r="B1859" s="1" t="str">
        <f t="shared" ref="B1859:B1922" si="174">MID(A1859,FIND(",",A1859,1)+2,LEN(A1859)-FIND(",",A1859,1))</f>
        <v>Noviembre 21 de 2016</v>
      </c>
      <c r="C1859" s="1" t="s">
        <v>5265</v>
      </c>
      <c r="D1859" s="2">
        <v>177.45</v>
      </c>
      <c r="E1859" s="1" t="s">
        <v>5266</v>
      </c>
      <c r="F1859" s="3">
        <v>0.26556673070403369</v>
      </c>
      <c r="G1859" s="1" t="s">
        <v>430</v>
      </c>
      <c r="H1859" s="10">
        <f t="shared" ref="H1859:H1922" si="175">D1859*2/100</f>
        <v>3.5489999999999999</v>
      </c>
      <c r="I1859" s="8">
        <f>VLOOKUP(B1859,'TRM2'!C:D,2,0)</f>
        <v>3163.49</v>
      </c>
      <c r="J1859" s="10">
        <f t="shared" ref="J1859:J1922" si="176">H1859*I1859</f>
        <v>11227.226009999998</v>
      </c>
      <c r="K1859">
        <f>VLOOKUP(A1859,'Cacao Nacional'!B:D,3,0)</f>
        <v>6947.5</v>
      </c>
      <c r="L1859" s="22" t="str">
        <f t="shared" ref="L1859:L1922" si="177">MID(A1859,FIND(" ",A1859,1)+1,FIND(" ",A1859,FIND(" ",A1859,1)+1)-FIND(" ",A1859,1)-1)</f>
        <v>Noviembre</v>
      </c>
      <c r="M1859" s="22" t="str">
        <f t="shared" ref="M1859:M1922" si="178">RIGHT(A1859,4)</f>
        <v>2016</v>
      </c>
      <c r="N1859" s="22" t="str">
        <f t="shared" ref="N1859:N1922" si="179">_xlfn.CONCAT(L1859," de ",M1859)</f>
        <v>Noviembre de 2016</v>
      </c>
    </row>
    <row r="1860" spans="1:14" x14ac:dyDescent="0.3">
      <c r="A1860" s="1" t="s">
        <v>1248</v>
      </c>
      <c r="B1860" s="1" t="str">
        <f t="shared" si="174"/>
        <v>Noviembre 22 de 2016</v>
      </c>
      <c r="C1860" s="1" t="s">
        <v>5265</v>
      </c>
      <c r="D1860" s="2">
        <v>176.63</v>
      </c>
      <c r="E1860" s="1" t="s">
        <v>5266</v>
      </c>
      <c r="F1860" s="3">
        <v>-0.46210200056353523</v>
      </c>
      <c r="G1860" s="1" t="s">
        <v>430</v>
      </c>
      <c r="H1860" s="10">
        <f t="shared" si="175"/>
        <v>3.5326</v>
      </c>
      <c r="I1860" s="8">
        <f>VLOOKUP(B1860,'TRM2'!C:D,2,0)</f>
        <v>3144.72</v>
      </c>
      <c r="J1860" s="10">
        <f t="shared" si="176"/>
        <v>11109.037871999999</v>
      </c>
      <c r="K1860" t="e">
        <f>VLOOKUP(A1860,'Cacao Nacional'!B:D,3,0)</f>
        <v>#N/A</v>
      </c>
      <c r="L1860" s="22" t="str">
        <f t="shared" si="177"/>
        <v>Noviembre</v>
      </c>
      <c r="M1860" s="22" t="str">
        <f t="shared" si="178"/>
        <v>2016</v>
      </c>
      <c r="N1860" s="22" t="str">
        <f t="shared" si="179"/>
        <v>Noviembre de 2016</v>
      </c>
    </row>
    <row r="1861" spans="1:14" x14ac:dyDescent="0.3">
      <c r="A1861" s="1" t="s">
        <v>1249</v>
      </c>
      <c r="B1861" s="1" t="str">
        <f t="shared" si="174"/>
        <v>Noviembre 23 de 2016</v>
      </c>
      <c r="C1861" s="1" t="s">
        <v>5265</v>
      </c>
      <c r="D1861" s="2">
        <v>172.72</v>
      </c>
      <c r="E1861" s="1" t="s">
        <v>5266</v>
      </c>
      <c r="F1861" s="3">
        <v>-2.2136669874879673</v>
      </c>
      <c r="G1861" s="1" t="s">
        <v>430</v>
      </c>
      <c r="H1861" s="10">
        <f t="shared" si="175"/>
        <v>3.4544000000000001</v>
      </c>
      <c r="I1861" s="8">
        <f>VLOOKUP(B1861,'TRM2'!C:D,2,0)</f>
        <v>3139.76</v>
      </c>
      <c r="J1861" s="10">
        <f t="shared" si="176"/>
        <v>10845.986944000002</v>
      </c>
      <c r="K1861" t="e">
        <f>VLOOKUP(A1861,'Cacao Nacional'!B:D,3,0)</f>
        <v>#N/A</v>
      </c>
      <c r="L1861" s="22" t="str">
        <f t="shared" si="177"/>
        <v>Noviembre</v>
      </c>
      <c r="M1861" s="22" t="str">
        <f t="shared" si="178"/>
        <v>2016</v>
      </c>
      <c r="N1861" s="22" t="str">
        <f t="shared" si="179"/>
        <v>Noviembre de 2016</v>
      </c>
    </row>
    <row r="1862" spans="1:14" x14ac:dyDescent="0.3">
      <c r="A1862" s="1" t="s">
        <v>1250</v>
      </c>
      <c r="B1862" s="1" t="str">
        <f t="shared" si="174"/>
        <v>Noviembre 24 de 2016</v>
      </c>
      <c r="C1862" s="1" t="s">
        <v>5265</v>
      </c>
      <c r="D1862" s="2">
        <v>172.49</v>
      </c>
      <c r="E1862" s="1" t="s">
        <v>5266</v>
      </c>
      <c r="F1862" s="3">
        <v>-0.13316350162111495</v>
      </c>
      <c r="G1862" s="1" t="s">
        <v>430</v>
      </c>
      <c r="H1862" s="10">
        <f t="shared" si="175"/>
        <v>3.4498000000000002</v>
      </c>
      <c r="I1862" s="8">
        <f>VLOOKUP(B1862,'TRM2'!C:D,2,0)</f>
        <v>3187.97</v>
      </c>
      <c r="J1862" s="10">
        <f t="shared" si="176"/>
        <v>10997.858905999999</v>
      </c>
      <c r="K1862" t="e">
        <f>VLOOKUP(A1862,'Cacao Nacional'!B:D,3,0)</f>
        <v>#N/A</v>
      </c>
      <c r="L1862" s="22" t="str">
        <f t="shared" si="177"/>
        <v>Noviembre</v>
      </c>
      <c r="M1862" s="22" t="str">
        <f t="shared" si="178"/>
        <v>2016</v>
      </c>
      <c r="N1862" s="22" t="str">
        <f t="shared" si="179"/>
        <v>Noviembre de 2016</v>
      </c>
    </row>
    <row r="1863" spans="1:14" x14ac:dyDescent="0.3">
      <c r="A1863" s="1" t="s">
        <v>1251</v>
      </c>
      <c r="B1863" s="1" t="str">
        <f t="shared" si="174"/>
        <v>Noviembre 25 de 2016</v>
      </c>
      <c r="C1863" s="1" t="s">
        <v>5265</v>
      </c>
      <c r="D1863" s="2">
        <v>169.9</v>
      </c>
      <c r="E1863" s="1" t="s">
        <v>5266</v>
      </c>
      <c r="F1863" s="3">
        <v>-1.5015363209461436</v>
      </c>
      <c r="G1863" s="1" t="s">
        <v>430</v>
      </c>
      <c r="H1863" s="10">
        <f t="shared" si="175"/>
        <v>3.3980000000000001</v>
      </c>
      <c r="I1863" s="8">
        <f>VLOOKUP(B1863,'TRM2'!C:D,2,0)</f>
        <v>3187.97</v>
      </c>
      <c r="J1863" s="10">
        <f t="shared" si="176"/>
        <v>10832.72206</v>
      </c>
      <c r="K1863" t="e">
        <f>VLOOKUP(A1863,'Cacao Nacional'!B:D,3,0)</f>
        <v>#N/A</v>
      </c>
      <c r="L1863" s="22" t="str">
        <f t="shared" si="177"/>
        <v>Noviembre</v>
      </c>
      <c r="M1863" s="22" t="str">
        <f t="shared" si="178"/>
        <v>2016</v>
      </c>
      <c r="N1863" s="22" t="str">
        <f t="shared" si="179"/>
        <v>Noviembre de 2016</v>
      </c>
    </row>
    <row r="1864" spans="1:14" x14ac:dyDescent="0.3">
      <c r="A1864" s="1" t="s">
        <v>174</v>
      </c>
      <c r="B1864" s="1" t="str">
        <f t="shared" si="174"/>
        <v>Noviembre 28 de 2016</v>
      </c>
      <c r="C1864" s="1" t="s">
        <v>5265</v>
      </c>
      <c r="D1864" s="2">
        <v>171.56</v>
      </c>
      <c r="E1864" s="1" t="s">
        <v>5266</v>
      </c>
      <c r="F1864" s="3">
        <v>0.97704532077692552</v>
      </c>
      <c r="G1864" s="1" t="s">
        <v>430</v>
      </c>
      <c r="H1864" s="10">
        <f t="shared" si="175"/>
        <v>3.4312</v>
      </c>
      <c r="I1864" s="8">
        <f>VLOOKUP(B1864,'TRM2'!C:D,2,0)</f>
        <v>3170.64</v>
      </c>
      <c r="J1864" s="10">
        <f t="shared" si="176"/>
        <v>10879.099968</v>
      </c>
      <c r="K1864">
        <f>VLOOKUP(A1864,'Cacao Nacional'!B:D,3,0)</f>
        <v>6947.5</v>
      </c>
      <c r="L1864" s="22" t="str">
        <f t="shared" si="177"/>
        <v>Noviembre</v>
      </c>
      <c r="M1864" s="22" t="str">
        <f t="shared" si="178"/>
        <v>2016</v>
      </c>
      <c r="N1864" s="22" t="str">
        <f t="shared" si="179"/>
        <v>Noviembre de 2016</v>
      </c>
    </row>
    <row r="1865" spans="1:14" x14ac:dyDescent="0.3">
      <c r="A1865" s="1" t="s">
        <v>1252</v>
      </c>
      <c r="B1865" s="1" t="str">
        <f t="shared" si="174"/>
        <v>Noviembre 29 de 2016</v>
      </c>
      <c r="C1865" s="1" t="s">
        <v>5265</v>
      </c>
      <c r="D1865" s="2">
        <v>167.97</v>
      </c>
      <c r="E1865" s="1" t="s">
        <v>5266</v>
      </c>
      <c r="F1865" s="3">
        <v>-2.0925623688505501</v>
      </c>
      <c r="G1865" s="1" t="s">
        <v>430</v>
      </c>
      <c r="H1865" s="10">
        <f t="shared" si="175"/>
        <v>3.3593999999999999</v>
      </c>
      <c r="I1865" s="8">
        <f>VLOOKUP(B1865,'TRM2'!C:D,2,0)</f>
        <v>3142.2</v>
      </c>
      <c r="J1865" s="10">
        <f t="shared" si="176"/>
        <v>10555.90668</v>
      </c>
      <c r="K1865" t="e">
        <f>VLOOKUP(A1865,'Cacao Nacional'!B:D,3,0)</f>
        <v>#N/A</v>
      </c>
      <c r="L1865" s="22" t="str">
        <f t="shared" si="177"/>
        <v>Noviembre</v>
      </c>
      <c r="M1865" s="22" t="str">
        <f t="shared" si="178"/>
        <v>2016</v>
      </c>
      <c r="N1865" s="22" t="str">
        <f t="shared" si="179"/>
        <v>Noviembre de 2016</v>
      </c>
    </row>
    <row r="1866" spans="1:14" x14ac:dyDescent="0.3">
      <c r="A1866" s="1" t="s">
        <v>1253</v>
      </c>
      <c r="B1866" s="1" t="str">
        <f t="shared" si="174"/>
        <v>Noviembre 30 de 2016</v>
      </c>
      <c r="C1866" s="1" t="s">
        <v>5265</v>
      </c>
      <c r="D1866" s="2">
        <v>165.79</v>
      </c>
      <c r="E1866" s="1" t="s">
        <v>5266</v>
      </c>
      <c r="F1866" s="3">
        <v>-1.2978508066916752</v>
      </c>
      <c r="G1866" s="1" t="s">
        <v>430</v>
      </c>
      <c r="H1866" s="10">
        <f t="shared" si="175"/>
        <v>3.3157999999999999</v>
      </c>
      <c r="I1866" s="8">
        <f>VLOOKUP(B1866,'TRM2'!C:D,2,0)</f>
        <v>3165.09</v>
      </c>
      <c r="J1866" s="10">
        <f t="shared" si="176"/>
        <v>10494.805421999999</v>
      </c>
      <c r="K1866" t="e">
        <f>VLOOKUP(A1866,'Cacao Nacional'!B:D,3,0)</f>
        <v>#N/A</v>
      </c>
      <c r="L1866" s="22" t="str">
        <f t="shared" si="177"/>
        <v>Noviembre</v>
      </c>
      <c r="M1866" s="22" t="str">
        <f t="shared" si="178"/>
        <v>2016</v>
      </c>
      <c r="N1866" s="22" t="str">
        <f t="shared" si="179"/>
        <v>Noviembre de 2016</v>
      </c>
    </row>
    <row r="1867" spans="1:14" x14ac:dyDescent="0.3">
      <c r="A1867" s="1" t="s">
        <v>1254</v>
      </c>
      <c r="B1867" s="1" t="str">
        <f t="shared" si="174"/>
        <v>Diciembre 1 de 2016</v>
      </c>
      <c r="C1867" s="1" t="s">
        <v>5265</v>
      </c>
      <c r="D1867" s="2">
        <v>160.44</v>
      </c>
      <c r="E1867" s="1" t="s">
        <v>5266</v>
      </c>
      <c r="F1867" s="3">
        <v>-3.2269738826225911</v>
      </c>
      <c r="G1867" s="1" t="s">
        <v>430</v>
      </c>
      <c r="H1867" s="10">
        <f t="shared" si="175"/>
        <v>3.2088000000000001</v>
      </c>
      <c r="I1867" s="8">
        <f>VLOOKUP(B1867,'TRM2'!C:D,2,0)</f>
        <v>3085.6</v>
      </c>
      <c r="J1867" s="10">
        <f t="shared" si="176"/>
        <v>9901.0732800000005</v>
      </c>
      <c r="K1867" t="e">
        <f>VLOOKUP(A1867,'Cacao Nacional'!B:D,3,0)</f>
        <v>#N/A</v>
      </c>
      <c r="L1867" s="22" t="str">
        <f t="shared" si="177"/>
        <v>Diciembre</v>
      </c>
      <c r="M1867" s="22" t="str">
        <f t="shared" si="178"/>
        <v>2016</v>
      </c>
      <c r="N1867" s="22" t="str">
        <f t="shared" si="179"/>
        <v>Diciembre de 2016</v>
      </c>
    </row>
    <row r="1868" spans="1:14" x14ac:dyDescent="0.3">
      <c r="A1868" s="1" t="s">
        <v>1255</v>
      </c>
      <c r="B1868" s="1" t="str">
        <f t="shared" si="174"/>
        <v>Diciembre 2 de 2016</v>
      </c>
      <c r="C1868" s="1" t="s">
        <v>5265</v>
      </c>
      <c r="D1868" s="2">
        <v>160.78</v>
      </c>
      <c r="E1868" s="1" t="s">
        <v>5266</v>
      </c>
      <c r="F1868" s="3">
        <v>0.21191722762403603</v>
      </c>
      <c r="G1868" s="1" t="s">
        <v>430</v>
      </c>
      <c r="H1868" s="10">
        <f t="shared" si="175"/>
        <v>3.2156000000000002</v>
      </c>
      <c r="I1868" s="8">
        <f>VLOOKUP(B1868,'TRM2'!C:D,2,0)</f>
        <v>3068.34</v>
      </c>
      <c r="J1868" s="10">
        <f t="shared" si="176"/>
        <v>9866.5541040000007</v>
      </c>
      <c r="K1868" t="e">
        <f>VLOOKUP(A1868,'Cacao Nacional'!B:D,3,0)</f>
        <v>#N/A</v>
      </c>
      <c r="L1868" s="22" t="str">
        <f t="shared" si="177"/>
        <v>Diciembre</v>
      </c>
      <c r="M1868" s="22" t="str">
        <f t="shared" si="178"/>
        <v>2016</v>
      </c>
      <c r="N1868" s="22" t="str">
        <f t="shared" si="179"/>
        <v>Diciembre de 2016</v>
      </c>
    </row>
    <row r="1869" spans="1:14" x14ac:dyDescent="0.3">
      <c r="A1869" s="1" t="s">
        <v>175</v>
      </c>
      <c r="B1869" s="1" t="str">
        <f t="shared" si="174"/>
        <v>Diciembre 5 de 2016</v>
      </c>
      <c r="C1869" s="1" t="s">
        <v>5265</v>
      </c>
      <c r="D1869" s="2">
        <v>159.72999999999999</v>
      </c>
      <c r="E1869" s="1" t="s">
        <v>5266</v>
      </c>
      <c r="F1869" s="3">
        <v>-0.65306630177883529</v>
      </c>
      <c r="G1869" s="1" t="s">
        <v>430</v>
      </c>
      <c r="H1869" s="10">
        <f t="shared" si="175"/>
        <v>3.1945999999999999</v>
      </c>
      <c r="I1869" s="8">
        <f>VLOOKUP(B1869,'TRM2'!C:D,2,0)</f>
        <v>3061.04</v>
      </c>
      <c r="J1869" s="10">
        <f t="shared" si="176"/>
        <v>9778.7983839999997</v>
      </c>
      <c r="K1869">
        <f>VLOOKUP(A1869,'Cacao Nacional'!B:D,3,0)</f>
        <v>6757.5</v>
      </c>
      <c r="L1869" s="22" t="str">
        <f t="shared" si="177"/>
        <v>Diciembre</v>
      </c>
      <c r="M1869" s="22" t="str">
        <f t="shared" si="178"/>
        <v>2016</v>
      </c>
      <c r="N1869" s="22" t="str">
        <f t="shared" si="179"/>
        <v>Diciembre de 2016</v>
      </c>
    </row>
    <row r="1870" spans="1:14" x14ac:dyDescent="0.3">
      <c r="A1870" s="1" t="s">
        <v>1256</v>
      </c>
      <c r="B1870" s="1" t="str">
        <f t="shared" si="174"/>
        <v>Diciembre 6 de 2016</v>
      </c>
      <c r="C1870" s="1" t="s">
        <v>5265</v>
      </c>
      <c r="D1870" s="2">
        <v>158.31</v>
      </c>
      <c r="E1870" s="1" t="s">
        <v>5266</v>
      </c>
      <c r="F1870" s="3">
        <v>-0.88900018781693335</v>
      </c>
      <c r="G1870" s="1" t="s">
        <v>430</v>
      </c>
      <c r="H1870" s="10">
        <f t="shared" si="175"/>
        <v>3.1661999999999999</v>
      </c>
      <c r="I1870" s="8">
        <f>VLOOKUP(B1870,'TRM2'!C:D,2,0)</f>
        <v>3049.47</v>
      </c>
      <c r="J1870" s="10">
        <f t="shared" si="176"/>
        <v>9655.231914</v>
      </c>
      <c r="K1870" t="e">
        <f>VLOOKUP(A1870,'Cacao Nacional'!B:D,3,0)</f>
        <v>#N/A</v>
      </c>
      <c r="L1870" s="22" t="str">
        <f t="shared" si="177"/>
        <v>Diciembre</v>
      </c>
      <c r="M1870" s="22" t="str">
        <f t="shared" si="178"/>
        <v>2016</v>
      </c>
      <c r="N1870" s="22" t="str">
        <f t="shared" si="179"/>
        <v>Diciembre de 2016</v>
      </c>
    </row>
    <row r="1871" spans="1:14" x14ac:dyDescent="0.3">
      <c r="A1871" s="1" t="s">
        <v>1257</v>
      </c>
      <c r="B1871" s="1" t="str">
        <f t="shared" si="174"/>
        <v>Diciembre 7 de 2016</v>
      </c>
      <c r="C1871" s="1" t="s">
        <v>5265</v>
      </c>
      <c r="D1871" s="2">
        <v>157.61000000000001</v>
      </c>
      <c r="E1871" s="1" t="s">
        <v>5266</v>
      </c>
      <c r="F1871" s="3">
        <v>-0.44217042511527299</v>
      </c>
      <c r="G1871" s="1" t="s">
        <v>430</v>
      </c>
      <c r="H1871" s="10">
        <f t="shared" si="175"/>
        <v>3.1522000000000001</v>
      </c>
      <c r="I1871" s="8">
        <f>VLOOKUP(B1871,'TRM2'!C:D,2,0)</f>
        <v>3015.47</v>
      </c>
      <c r="J1871" s="10">
        <f t="shared" si="176"/>
        <v>9505.3645340000003</v>
      </c>
      <c r="K1871" t="e">
        <f>VLOOKUP(A1871,'Cacao Nacional'!B:D,3,0)</f>
        <v>#N/A</v>
      </c>
      <c r="L1871" s="22" t="str">
        <f t="shared" si="177"/>
        <v>Diciembre</v>
      </c>
      <c r="M1871" s="22" t="str">
        <f t="shared" si="178"/>
        <v>2016</v>
      </c>
      <c r="N1871" s="22" t="str">
        <f t="shared" si="179"/>
        <v>Diciembre de 2016</v>
      </c>
    </row>
    <row r="1872" spans="1:14" x14ac:dyDescent="0.3">
      <c r="A1872" s="1" t="s">
        <v>1258</v>
      </c>
      <c r="B1872" s="1" t="str">
        <f t="shared" si="174"/>
        <v>Diciembre 8 de 2016</v>
      </c>
      <c r="C1872" s="1" t="s">
        <v>5265</v>
      </c>
      <c r="D1872" s="2">
        <v>157.22999999999999</v>
      </c>
      <c r="E1872" s="1" t="s">
        <v>5266</v>
      </c>
      <c r="F1872" s="3">
        <v>-0.24110145295350793</v>
      </c>
      <c r="G1872" s="1" t="s">
        <v>430</v>
      </c>
      <c r="H1872" s="10">
        <f t="shared" si="175"/>
        <v>3.1445999999999996</v>
      </c>
      <c r="I1872" s="8">
        <f>VLOOKUP(B1872,'TRM2'!C:D,2,0)</f>
        <v>2989.71</v>
      </c>
      <c r="J1872" s="10">
        <f t="shared" si="176"/>
        <v>9401.4420659999996</v>
      </c>
      <c r="K1872" t="e">
        <f>VLOOKUP(A1872,'Cacao Nacional'!B:D,3,0)</f>
        <v>#N/A</v>
      </c>
      <c r="L1872" s="22" t="str">
        <f t="shared" si="177"/>
        <v>Diciembre</v>
      </c>
      <c r="M1872" s="22" t="str">
        <f t="shared" si="178"/>
        <v>2016</v>
      </c>
      <c r="N1872" s="22" t="str">
        <f t="shared" si="179"/>
        <v>Diciembre de 2016</v>
      </c>
    </row>
    <row r="1873" spans="1:14" x14ac:dyDescent="0.3">
      <c r="A1873" s="1" t="s">
        <v>1259</v>
      </c>
      <c r="B1873" s="1" t="str">
        <f t="shared" si="174"/>
        <v>Diciembre 9 de 2016</v>
      </c>
      <c r="C1873" s="1" t="s">
        <v>5265</v>
      </c>
      <c r="D1873" s="2">
        <v>155.37</v>
      </c>
      <c r="E1873" s="1" t="s">
        <v>5266</v>
      </c>
      <c r="F1873" s="3">
        <v>-1.1829803472619635</v>
      </c>
      <c r="G1873" s="1" t="s">
        <v>430</v>
      </c>
      <c r="H1873" s="10">
        <f t="shared" si="175"/>
        <v>3.1074000000000002</v>
      </c>
      <c r="I1873" s="8">
        <f>VLOOKUP(B1873,'TRM2'!C:D,2,0)</f>
        <v>2989.71</v>
      </c>
      <c r="J1873" s="10">
        <f t="shared" si="176"/>
        <v>9290.2248540000001</v>
      </c>
      <c r="K1873" t="e">
        <f>VLOOKUP(A1873,'Cacao Nacional'!B:D,3,0)</f>
        <v>#N/A</v>
      </c>
      <c r="L1873" s="22" t="str">
        <f t="shared" si="177"/>
        <v>Diciembre</v>
      </c>
      <c r="M1873" s="22" t="str">
        <f t="shared" si="178"/>
        <v>2016</v>
      </c>
      <c r="N1873" s="22" t="str">
        <f t="shared" si="179"/>
        <v>Diciembre de 2016</v>
      </c>
    </row>
    <row r="1874" spans="1:14" x14ac:dyDescent="0.3">
      <c r="A1874" s="1" t="s">
        <v>176</v>
      </c>
      <c r="B1874" s="1" t="str">
        <f t="shared" si="174"/>
        <v>Diciembre 12 de 2016</v>
      </c>
      <c r="C1874" s="1" t="s">
        <v>5265</v>
      </c>
      <c r="D1874" s="2">
        <v>157.06</v>
      </c>
      <c r="E1874" s="1" t="s">
        <v>5266</v>
      </c>
      <c r="F1874" s="3">
        <v>1.0877260732445115</v>
      </c>
      <c r="G1874" s="1" t="s">
        <v>430</v>
      </c>
      <c r="H1874" s="10">
        <f t="shared" si="175"/>
        <v>3.1412</v>
      </c>
      <c r="I1874" s="8">
        <f>VLOOKUP(B1874,'TRM2'!C:D,2,0)</f>
        <v>3002.8</v>
      </c>
      <c r="J1874" s="10">
        <f t="shared" si="176"/>
        <v>9432.3953600000004</v>
      </c>
      <c r="K1874">
        <f>VLOOKUP(A1874,'Cacao Nacional'!B:D,3,0)</f>
        <v>6650</v>
      </c>
      <c r="L1874" s="22" t="str">
        <f t="shared" si="177"/>
        <v>Diciembre</v>
      </c>
      <c r="M1874" s="22" t="str">
        <f t="shared" si="178"/>
        <v>2016</v>
      </c>
      <c r="N1874" s="22" t="str">
        <f t="shared" si="179"/>
        <v>Diciembre de 2016</v>
      </c>
    </row>
    <row r="1875" spans="1:14" x14ac:dyDescent="0.3">
      <c r="A1875" s="1" t="s">
        <v>1260</v>
      </c>
      <c r="B1875" s="1" t="str">
        <f t="shared" si="174"/>
        <v>Diciembre 13 de 2016</v>
      </c>
      <c r="C1875" s="1" t="s">
        <v>5265</v>
      </c>
      <c r="D1875" s="2">
        <v>158.30000000000001</v>
      </c>
      <c r="E1875" s="1" t="s">
        <v>5266</v>
      </c>
      <c r="F1875" s="3">
        <v>0.78950719470266728</v>
      </c>
      <c r="G1875" s="1" t="s">
        <v>430</v>
      </c>
      <c r="H1875" s="10">
        <f t="shared" si="175"/>
        <v>3.1660000000000004</v>
      </c>
      <c r="I1875" s="8">
        <f>VLOOKUP(B1875,'TRM2'!C:D,2,0)</f>
        <v>2984.02</v>
      </c>
      <c r="J1875" s="10">
        <f t="shared" si="176"/>
        <v>9447.4073200000003</v>
      </c>
      <c r="K1875" t="e">
        <f>VLOOKUP(A1875,'Cacao Nacional'!B:D,3,0)</f>
        <v>#N/A</v>
      </c>
      <c r="L1875" s="22" t="str">
        <f t="shared" si="177"/>
        <v>Diciembre</v>
      </c>
      <c r="M1875" s="22" t="str">
        <f t="shared" si="178"/>
        <v>2016</v>
      </c>
      <c r="N1875" s="22" t="str">
        <f t="shared" si="179"/>
        <v>Diciembre de 2016</v>
      </c>
    </row>
    <row r="1876" spans="1:14" x14ac:dyDescent="0.3">
      <c r="A1876" s="1" t="s">
        <v>1261</v>
      </c>
      <c r="B1876" s="1" t="str">
        <f t="shared" si="174"/>
        <v>Diciembre 14 de 2016</v>
      </c>
      <c r="C1876" s="1" t="s">
        <v>5265</v>
      </c>
      <c r="D1876" s="2">
        <v>159.66</v>
      </c>
      <c r="E1876" s="1" t="s">
        <v>5266</v>
      </c>
      <c r="F1876" s="3">
        <v>0.85912823752367984</v>
      </c>
      <c r="G1876" s="1" t="s">
        <v>430</v>
      </c>
      <c r="H1876" s="10">
        <f t="shared" si="175"/>
        <v>3.1932</v>
      </c>
      <c r="I1876" s="8">
        <f>VLOOKUP(B1876,'TRM2'!C:D,2,0)</f>
        <v>2982.29</v>
      </c>
      <c r="J1876" s="10">
        <f t="shared" si="176"/>
        <v>9523.0484280000001</v>
      </c>
      <c r="K1876" t="e">
        <f>VLOOKUP(A1876,'Cacao Nacional'!B:D,3,0)</f>
        <v>#N/A</v>
      </c>
      <c r="L1876" s="22" t="str">
        <f t="shared" si="177"/>
        <v>Diciembre</v>
      </c>
      <c r="M1876" s="22" t="str">
        <f t="shared" si="178"/>
        <v>2016</v>
      </c>
      <c r="N1876" s="22" t="str">
        <f t="shared" si="179"/>
        <v>Diciembre de 2016</v>
      </c>
    </row>
    <row r="1877" spans="1:14" x14ac:dyDescent="0.3">
      <c r="A1877" s="1" t="s">
        <v>1262</v>
      </c>
      <c r="B1877" s="1" t="str">
        <f t="shared" si="174"/>
        <v>Diciembre 15 de 2016</v>
      </c>
      <c r="C1877" s="1" t="s">
        <v>5265</v>
      </c>
      <c r="D1877" s="2">
        <v>157.94999999999999</v>
      </c>
      <c r="E1877" s="1" t="s">
        <v>5266</v>
      </c>
      <c r="F1877" s="3">
        <v>-1.0710259301014706</v>
      </c>
      <c r="G1877" s="1" t="s">
        <v>430</v>
      </c>
      <c r="H1877" s="10">
        <f t="shared" si="175"/>
        <v>3.1589999999999998</v>
      </c>
      <c r="I1877" s="8">
        <f>VLOOKUP(B1877,'TRM2'!C:D,2,0)</f>
        <v>2964.56</v>
      </c>
      <c r="J1877" s="10">
        <f t="shared" si="176"/>
        <v>9365.0450399999991</v>
      </c>
      <c r="K1877" t="e">
        <f>VLOOKUP(A1877,'Cacao Nacional'!B:D,3,0)</f>
        <v>#N/A</v>
      </c>
      <c r="L1877" s="22" t="str">
        <f t="shared" si="177"/>
        <v>Diciembre</v>
      </c>
      <c r="M1877" s="22" t="str">
        <f t="shared" si="178"/>
        <v>2016</v>
      </c>
      <c r="N1877" s="22" t="str">
        <f t="shared" si="179"/>
        <v>Diciembre de 2016</v>
      </c>
    </row>
    <row r="1878" spans="1:14" x14ac:dyDescent="0.3">
      <c r="A1878" s="1" t="s">
        <v>1263</v>
      </c>
      <c r="B1878" s="1" t="str">
        <f t="shared" si="174"/>
        <v>Diciembre 16 de 2016</v>
      </c>
      <c r="C1878" s="1" t="s">
        <v>5265</v>
      </c>
      <c r="D1878" s="2">
        <v>158.32</v>
      </c>
      <c r="E1878" s="1" t="s">
        <v>5266</v>
      </c>
      <c r="F1878" s="3">
        <v>0.23425134536245937</v>
      </c>
      <c r="G1878" s="1" t="s">
        <v>430</v>
      </c>
      <c r="H1878" s="10">
        <f t="shared" si="175"/>
        <v>3.1663999999999999</v>
      </c>
      <c r="I1878" s="8">
        <f>VLOOKUP(B1878,'TRM2'!C:D,2,0)</f>
        <v>3000.47</v>
      </c>
      <c r="J1878" s="10">
        <f t="shared" si="176"/>
        <v>9500.6882079999996</v>
      </c>
      <c r="K1878" t="e">
        <f>VLOOKUP(A1878,'Cacao Nacional'!B:D,3,0)</f>
        <v>#N/A</v>
      </c>
      <c r="L1878" s="22" t="str">
        <f t="shared" si="177"/>
        <v>Diciembre</v>
      </c>
      <c r="M1878" s="22" t="str">
        <f t="shared" si="178"/>
        <v>2016</v>
      </c>
      <c r="N1878" s="22" t="str">
        <f t="shared" si="179"/>
        <v>Diciembre de 2016</v>
      </c>
    </row>
    <row r="1879" spans="1:14" x14ac:dyDescent="0.3">
      <c r="A1879" s="1" t="s">
        <v>177</v>
      </c>
      <c r="B1879" s="1" t="str">
        <f t="shared" si="174"/>
        <v>Diciembre 19 de 2016</v>
      </c>
      <c r="C1879" s="1" t="s">
        <v>5265</v>
      </c>
      <c r="D1879" s="2">
        <v>159.87</v>
      </c>
      <c r="E1879" s="1" t="s">
        <v>5266</v>
      </c>
      <c r="F1879" s="3">
        <v>0.97902981303689463</v>
      </c>
      <c r="G1879" s="1" t="s">
        <v>430</v>
      </c>
      <c r="H1879" s="10">
        <f t="shared" si="175"/>
        <v>3.1974</v>
      </c>
      <c r="I1879" s="8">
        <f>VLOOKUP(B1879,'TRM2'!C:D,2,0)</f>
        <v>2997.2</v>
      </c>
      <c r="J1879" s="10">
        <f t="shared" si="176"/>
        <v>9583.2472799999996</v>
      </c>
      <c r="K1879">
        <f>VLOOKUP(A1879,'Cacao Nacional'!B:D,3,0)</f>
        <v>6597.5</v>
      </c>
      <c r="L1879" s="22" t="str">
        <f t="shared" si="177"/>
        <v>Diciembre</v>
      </c>
      <c r="M1879" s="22" t="str">
        <f t="shared" si="178"/>
        <v>2016</v>
      </c>
      <c r="N1879" s="22" t="str">
        <f t="shared" si="179"/>
        <v>Diciembre de 2016</v>
      </c>
    </row>
    <row r="1880" spans="1:14" x14ac:dyDescent="0.3">
      <c r="A1880" s="1" t="s">
        <v>1264</v>
      </c>
      <c r="B1880" s="1" t="str">
        <f t="shared" si="174"/>
        <v>Diciembre 20 de 2016</v>
      </c>
      <c r="C1880" s="1" t="s">
        <v>5265</v>
      </c>
      <c r="D1880" s="2">
        <v>159.94</v>
      </c>
      <c r="E1880" s="1" t="s">
        <v>5266</v>
      </c>
      <c r="F1880" s="3">
        <v>4.3785575780317242E-2</v>
      </c>
      <c r="G1880" s="1" t="s">
        <v>430</v>
      </c>
      <c r="H1880" s="10">
        <f t="shared" si="175"/>
        <v>3.1987999999999999</v>
      </c>
      <c r="I1880" s="8">
        <f>VLOOKUP(B1880,'TRM2'!C:D,2,0)</f>
        <v>3019.44</v>
      </c>
      <c r="J1880" s="10">
        <f t="shared" si="176"/>
        <v>9658.584671999999</v>
      </c>
      <c r="K1880" t="e">
        <f>VLOOKUP(A1880,'Cacao Nacional'!B:D,3,0)</f>
        <v>#N/A</v>
      </c>
      <c r="L1880" s="22" t="str">
        <f t="shared" si="177"/>
        <v>Diciembre</v>
      </c>
      <c r="M1880" s="22" t="str">
        <f t="shared" si="178"/>
        <v>2016</v>
      </c>
      <c r="N1880" s="22" t="str">
        <f t="shared" si="179"/>
        <v>Diciembre de 2016</v>
      </c>
    </row>
    <row r="1881" spans="1:14" x14ac:dyDescent="0.3">
      <c r="A1881" s="1" t="s">
        <v>1265</v>
      </c>
      <c r="B1881" s="1" t="str">
        <f t="shared" si="174"/>
        <v>Diciembre 21 de 2016</v>
      </c>
      <c r="C1881" s="1" t="s">
        <v>5265</v>
      </c>
      <c r="D1881" s="2">
        <v>160.63999999999999</v>
      </c>
      <c r="E1881" s="1" t="s">
        <v>5266</v>
      </c>
      <c r="F1881" s="3">
        <v>0.43766412404651034</v>
      </c>
      <c r="G1881" s="1" t="s">
        <v>430</v>
      </c>
      <c r="H1881" s="10">
        <f t="shared" si="175"/>
        <v>3.2127999999999997</v>
      </c>
      <c r="I1881" s="8">
        <f>VLOOKUP(B1881,'TRM2'!C:D,2,0)</f>
        <v>2988.06</v>
      </c>
      <c r="J1881" s="10">
        <f t="shared" si="176"/>
        <v>9600.0391679999993</v>
      </c>
      <c r="K1881" t="e">
        <f>VLOOKUP(A1881,'Cacao Nacional'!B:D,3,0)</f>
        <v>#N/A</v>
      </c>
      <c r="L1881" s="22" t="str">
        <f t="shared" si="177"/>
        <v>Diciembre</v>
      </c>
      <c r="M1881" s="22" t="str">
        <f t="shared" si="178"/>
        <v>2016</v>
      </c>
      <c r="N1881" s="22" t="str">
        <f t="shared" si="179"/>
        <v>Diciembre de 2016</v>
      </c>
    </row>
    <row r="1882" spans="1:14" x14ac:dyDescent="0.3">
      <c r="A1882" s="1" t="s">
        <v>1266</v>
      </c>
      <c r="B1882" s="1" t="str">
        <f t="shared" si="174"/>
        <v>Diciembre 22 de 2016</v>
      </c>
      <c r="C1882" s="1" t="s">
        <v>5265</v>
      </c>
      <c r="D1882" s="2">
        <v>155.75</v>
      </c>
      <c r="E1882" s="1" t="s">
        <v>5266</v>
      </c>
      <c r="F1882" s="3">
        <v>-3.0440737051792746</v>
      </c>
      <c r="G1882" s="1" t="s">
        <v>430</v>
      </c>
      <c r="H1882" s="10">
        <f t="shared" si="175"/>
        <v>3.1150000000000002</v>
      </c>
      <c r="I1882" s="8">
        <f>VLOOKUP(B1882,'TRM2'!C:D,2,0)</f>
        <v>2989.14</v>
      </c>
      <c r="J1882" s="10">
        <f t="shared" si="176"/>
        <v>9311.1710999999996</v>
      </c>
      <c r="K1882" t="e">
        <f>VLOOKUP(A1882,'Cacao Nacional'!B:D,3,0)</f>
        <v>#N/A</v>
      </c>
      <c r="L1882" s="22" t="str">
        <f t="shared" si="177"/>
        <v>Diciembre</v>
      </c>
      <c r="M1882" s="22" t="str">
        <f t="shared" si="178"/>
        <v>2016</v>
      </c>
      <c r="N1882" s="22" t="str">
        <f t="shared" si="179"/>
        <v>Diciembre de 2016</v>
      </c>
    </row>
    <row r="1883" spans="1:14" x14ac:dyDescent="0.3">
      <c r="A1883" s="1" t="s">
        <v>1267</v>
      </c>
      <c r="B1883" s="1" t="str">
        <f t="shared" si="174"/>
        <v>Diciembre 23 de 2016</v>
      </c>
      <c r="C1883" s="1" t="s">
        <v>5265</v>
      </c>
      <c r="D1883" s="2">
        <v>153.06</v>
      </c>
      <c r="E1883" s="1" t="s">
        <v>5266</v>
      </c>
      <c r="F1883" s="3">
        <v>-1.7271268057784899</v>
      </c>
      <c r="G1883" s="1" t="s">
        <v>430</v>
      </c>
      <c r="H1883" s="10">
        <f t="shared" si="175"/>
        <v>3.0611999999999999</v>
      </c>
      <c r="I1883" s="8">
        <f>VLOOKUP(B1883,'TRM2'!C:D,2,0)</f>
        <v>2996.03</v>
      </c>
      <c r="J1883" s="10">
        <f t="shared" si="176"/>
        <v>9171.4470359999996</v>
      </c>
      <c r="K1883" t="e">
        <f>VLOOKUP(A1883,'Cacao Nacional'!B:D,3,0)</f>
        <v>#N/A</v>
      </c>
      <c r="L1883" s="22" t="str">
        <f t="shared" si="177"/>
        <v>Diciembre</v>
      </c>
      <c r="M1883" s="22" t="str">
        <f t="shared" si="178"/>
        <v>2016</v>
      </c>
      <c r="N1883" s="22" t="str">
        <f t="shared" si="179"/>
        <v>Diciembre de 2016</v>
      </c>
    </row>
    <row r="1884" spans="1:14" x14ac:dyDescent="0.3">
      <c r="A1884" s="1" t="s">
        <v>178</v>
      </c>
      <c r="B1884" s="1" t="str">
        <f t="shared" si="174"/>
        <v>Diciembre 26 de 2016</v>
      </c>
      <c r="C1884" s="1" t="s">
        <v>5265</v>
      </c>
      <c r="D1884" s="2">
        <v>151.9</v>
      </c>
      <c r="E1884" s="1" t="s">
        <v>5266</v>
      </c>
      <c r="F1884" s="3">
        <v>-0.75787272964850161</v>
      </c>
      <c r="G1884" s="1" t="s">
        <v>430</v>
      </c>
      <c r="H1884" s="10">
        <f t="shared" si="175"/>
        <v>3.0380000000000003</v>
      </c>
      <c r="I1884" s="8">
        <f>VLOOKUP(B1884,'TRM2'!C:D,2,0)</f>
        <v>2996.6</v>
      </c>
      <c r="J1884" s="10">
        <f t="shared" si="176"/>
        <v>9103.6707999999999</v>
      </c>
      <c r="K1884">
        <f>VLOOKUP(A1884,'Cacao Nacional'!B:D,3,0)</f>
        <v>6225</v>
      </c>
      <c r="L1884" s="22" t="str">
        <f t="shared" si="177"/>
        <v>Diciembre</v>
      </c>
      <c r="M1884" s="22" t="str">
        <f t="shared" si="178"/>
        <v>2016</v>
      </c>
      <c r="N1884" s="22" t="str">
        <f t="shared" si="179"/>
        <v>Diciembre de 2016</v>
      </c>
    </row>
    <row r="1885" spans="1:14" x14ac:dyDescent="0.3">
      <c r="A1885" s="1" t="s">
        <v>1268</v>
      </c>
      <c r="B1885" s="1" t="str">
        <f t="shared" si="174"/>
        <v>Diciembre 27 de 2016</v>
      </c>
      <c r="C1885" s="1" t="s">
        <v>5265</v>
      </c>
      <c r="D1885" s="2">
        <v>149.83000000000001</v>
      </c>
      <c r="E1885" s="1" t="s">
        <v>5266</v>
      </c>
      <c r="F1885" s="3">
        <v>-1.3627386438446301</v>
      </c>
      <c r="G1885" s="1" t="s">
        <v>430</v>
      </c>
      <c r="H1885" s="10">
        <f t="shared" si="175"/>
        <v>2.9966000000000004</v>
      </c>
      <c r="I1885" s="8">
        <f>VLOOKUP(B1885,'TRM2'!C:D,2,0)</f>
        <v>2996.6</v>
      </c>
      <c r="J1885" s="10">
        <f t="shared" si="176"/>
        <v>8979.6115600000012</v>
      </c>
      <c r="K1885" t="e">
        <f>VLOOKUP(A1885,'Cacao Nacional'!B:D,3,0)</f>
        <v>#N/A</v>
      </c>
      <c r="L1885" s="22" t="str">
        <f t="shared" si="177"/>
        <v>Diciembre</v>
      </c>
      <c r="M1885" s="22" t="str">
        <f t="shared" si="178"/>
        <v>2016</v>
      </c>
      <c r="N1885" s="22" t="str">
        <f t="shared" si="179"/>
        <v>Diciembre de 2016</v>
      </c>
    </row>
    <row r="1886" spans="1:14" x14ac:dyDescent="0.3">
      <c r="A1886" s="1" t="s">
        <v>1269</v>
      </c>
      <c r="B1886" s="1" t="str">
        <f t="shared" si="174"/>
        <v>Diciembre 28 de 2016</v>
      </c>
      <c r="C1886" s="1" t="s">
        <v>5265</v>
      </c>
      <c r="D1886" s="2">
        <v>149.37</v>
      </c>
      <c r="E1886" s="1" t="s">
        <v>5266</v>
      </c>
      <c r="F1886" s="3">
        <v>-0.3070146165654461</v>
      </c>
      <c r="G1886" s="1" t="s">
        <v>430</v>
      </c>
      <c r="H1886" s="10">
        <f t="shared" si="175"/>
        <v>2.9874000000000001</v>
      </c>
      <c r="I1886" s="8">
        <f>VLOOKUP(B1886,'TRM2'!C:D,2,0)</f>
        <v>2992.81</v>
      </c>
      <c r="J1886" s="10">
        <f t="shared" si="176"/>
        <v>8940.7205940000003</v>
      </c>
      <c r="K1886" t="e">
        <f>VLOOKUP(A1886,'Cacao Nacional'!B:D,3,0)</f>
        <v>#N/A</v>
      </c>
      <c r="L1886" s="22" t="str">
        <f t="shared" si="177"/>
        <v>Diciembre</v>
      </c>
      <c r="M1886" s="22" t="str">
        <f t="shared" si="178"/>
        <v>2016</v>
      </c>
      <c r="N1886" s="22" t="str">
        <f t="shared" si="179"/>
        <v>Diciembre de 2016</v>
      </c>
    </row>
    <row r="1887" spans="1:14" x14ac:dyDescent="0.3">
      <c r="A1887" s="1" t="s">
        <v>1270</v>
      </c>
      <c r="B1887" s="1" t="str">
        <f t="shared" si="174"/>
        <v>Diciembre 29 de 2016</v>
      </c>
      <c r="C1887" s="1" t="s">
        <v>5265</v>
      </c>
      <c r="D1887" s="2">
        <v>151.69999999999999</v>
      </c>
      <c r="E1887" s="1" t="s">
        <v>5266</v>
      </c>
      <c r="F1887" s="3">
        <v>1.5598848497020712</v>
      </c>
      <c r="G1887" s="1" t="s">
        <v>430</v>
      </c>
      <c r="H1887" s="10">
        <f t="shared" si="175"/>
        <v>3.0339999999999998</v>
      </c>
      <c r="I1887" s="8">
        <f>VLOOKUP(B1887,'TRM2'!C:D,2,0)</f>
        <v>3019.72</v>
      </c>
      <c r="J1887" s="10">
        <f t="shared" si="176"/>
        <v>9161.8304799999987</v>
      </c>
      <c r="K1887" t="e">
        <f>VLOOKUP(A1887,'Cacao Nacional'!B:D,3,0)</f>
        <v>#N/A</v>
      </c>
      <c r="L1887" s="22" t="str">
        <f t="shared" si="177"/>
        <v>Diciembre</v>
      </c>
      <c r="M1887" s="22" t="str">
        <f t="shared" si="178"/>
        <v>2016</v>
      </c>
      <c r="N1887" s="22" t="str">
        <f t="shared" si="179"/>
        <v>Diciembre de 2016</v>
      </c>
    </row>
    <row r="1888" spans="1:14" x14ac:dyDescent="0.3">
      <c r="A1888" s="1" t="s">
        <v>1271</v>
      </c>
      <c r="B1888" s="1" t="str">
        <f t="shared" si="174"/>
        <v>Diciembre 30 de 2016</v>
      </c>
      <c r="C1888" s="1" t="s">
        <v>5265</v>
      </c>
      <c r="D1888" s="2">
        <v>153.32</v>
      </c>
      <c r="E1888" s="1" t="s">
        <v>5266</v>
      </c>
      <c r="F1888" s="3">
        <v>1.0678971654581442</v>
      </c>
      <c r="G1888" s="1" t="s">
        <v>430</v>
      </c>
      <c r="H1888" s="10">
        <f t="shared" si="175"/>
        <v>3.0663999999999998</v>
      </c>
      <c r="I1888" s="8">
        <f>VLOOKUP(B1888,'TRM2'!C:D,2,0)</f>
        <v>3000.71</v>
      </c>
      <c r="J1888" s="10">
        <f t="shared" si="176"/>
        <v>9201.377144</v>
      </c>
      <c r="K1888" t="e">
        <f>VLOOKUP(A1888,'Cacao Nacional'!B:D,3,0)</f>
        <v>#N/A</v>
      </c>
      <c r="L1888" s="22" t="str">
        <f t="shared" si="177"/>
        <v>Diciembre</v>
      </c>
      <c r="M1888" s="22" t="str">
        <f t="shared" si="178"/>
        <v>2016</v>
      </c>
      <c r="N1888" s="22" t="str">
        <f t="shared" si="179"/>
        <v>Diciembre de 2016</v>
      </c>
    </row>
    <row r="1889" spans="1:14" x14ac:dyDescent="0.3">
      <c r="A1889" s="1" t="s">
        <v>179</v>
      </c>
      <c r="B1889" s="1" t="str">
        <f t="shared" si="174"/>
        <v>Enero 2 de 2017</v>
      </c>
      <c r="C1889" s="1" t="s">
        <v>5265</v>
      </c>
      <c r="D1889" s="2">
        <v>153.55000000000001</v>
      </c>
      <c r="E1889" s="1" t="s">
        <v>5266</v>
      </c>
      <c r="F1889" s="3">
        <v>0.15001304461258688</v>
      </c>
      <c r="G1889" s="1" t="s">
        <v>430</v>
      </c>
      <c r="H1889" s="10">
        <f t="shared" si="175"/>
        <v>3.0710000000000002</v>
      </c>
      <c r="I1889" s="8">
        <f>VLOOKUP(B1889,'TRM2'!C:D,2,0)</f>
        <v>3000.71</v>
      </c>
      <c r="J1889" s="10">
        <f t="shared" si="176"/>
        <v>9215.1804100000008</v>
      </c>
      <c r="K1889">
        <f>VLOOKUP(A1889,'Cacao Nacional'!B:D,3,0)</f>
        <v>6225</v>
      </c>
      <c r="L1889" s="22" t="str">
        <f t="shared" si="177"/>
        <v>Enero</v>
      </c>
      <c r="M1889" s="22" t="str">
        <f t="shared" si="178"/>
        <v>2017</v>
      </c>
      <c r="N1889" s="22" t="str">
        <f t="shared" si="179"/>
        <v>Enero de 2017</v>
      </c>
    </row>
    <row r="1890" spans="1:14" x14ac:dyDescent="0.3">
      <c r="A1890" s="1" t="s">
        <v>1272</v>
      </c>
      <c r="B1890" s="1" t="str">
        <f t="shared" si="174"/>
        <v>Enero 3 de 2017</v>
      </c>
      <c r="C1890" s="1" t="s">
        <v>5265</v>
      </c>
      <c r="D1890" s="2">
        <v>153.4</v>
      </c>
      <c r="E1890" s="1" t="s">
        <v>5266</v>
      </c>
      <c r="F1890" s="3">
        <v>-9.7688049495282092E-2</v>
      </c>
      <c r="G1890" s="1" t="s">
        <v>430</v>
      </c>
      <c r="H1890" s="10">
        <f t="shared" si="175"/>
        <v>3.0680000000000001</v>
      </c>
      <c r="I1890" s="8">
        <f>VLOOKUP(B1890,'TRM2'!C:D,2,0)</f>
        <v>3000.71</v>
      </c>
      <c r="J1890" s="10">
        <f t="shared" si="176"/>
        <v>9206.1782800000001</v>
      </c>
      <c r="K1890" t="e">
        <f>VLOOKUP(A1890,'Cacao Nacional'!B:D,3,0)</f>
        <v>#N/A</v>
      </c>
      <c r="L1890" s="22" t="str">
        <f t="shared" si="177"/>
        <v>Enero</v>
      </c>
      <c r="M1890" s="22" t="str">
        <f t="shared" si="178"/>
        <v>2017</v>
      </c>
      <c r="N1890" s="22" t="str">
        <f t="shared" si="179"/>
        <v>Enero de 2017</v>
      </c>
    </row>
    <row r="1891" spans="1:14" x14ac:dyDescent="0.3">
      <c r="A1891" s="1" t="s">
        <v>1273</v>
      </c>
      <c r="B1891" s="1" t="str">
        <f t="shared" si="174"/>
        <v>Enero 4 de 2017</v>
      </c>
      <c r="C1891" s="1" t="s">
        <v>5265</v>
      </c>
      <c r="D1891" s="2">
        <v>158.13999999999999</v>
      </c>
      <c r="E1891" s="1" t="s">
        <v>5266</v>
      </c>
      <c r="F1891" s="3">
        <v>3.0899608865710433</v>
      </c>
      <c r="G1891" s="1" t="s">
        <v>430</v>
      </c>
      <c r="H1891" s="10">
        <f t="shared" si="175"/>
        <v>3.1627999999999998</v>
      </c>
      <c r="I1891" s="8">
        <f>VLOOKUP(B1891,'TRM2'!C:D,2,0)</f>
        <v>2981.06</v>
      </c>
      <c r="J1891" s="10">
        <f t="shared" si="176"/>
        <v>9428.4965679999987</v>
      </c>
      <c r="K1891" t="e">
        <f>VLOOKUP(A1891,'Cacao Nacional'!B:D,3,0)</f>
        <v>#N/A</v>
      </c>
      <c r="L1891" s="22" t="str">
        <f t="shared" si="177"/>
        <v>Enero</v>
      </c>
      <c r="M1891" s="22" t="str">
        <f t="shared" si="178"/>
        <v>2017</v>
      </c>
      <c r="N1891" s="22" t="str">
        <f t="shared" si="179"/>
        <v>Enero de 2017</v>
      </c>
    </row>
    <row r="1892" spans="1:14" x14ac:dyDescent="0.3">
      <c r="A1892" s="1" t="s">
        <v>1274</v>
      </c>
      <c r="B1892" s="1" t="str">
        <f t="shared" si="174"/>
        <v>Enero 5 de 2017</v>
      </c>
      <c r="C1892" s="1" t="s">
        <v>5265</v>
      </c>
      <c r="D1892" s="2">
        <v>160.25</v>
      </c>
      <c r="E1892" s="1" t="s">
        <v>5266</v>
      </c>
      <c r="F1892" s="3">
        <v>1.3342607815859453</v>
      </c>
      <c r="G1892" s="1" t="s">
        <v>430</v>
      </c>
      <c r="H1892" s="10">
        <f t="shared" si="175"/>
        <v>3.2050000000000001</v>
      </c>
      <c r="I1892" s="8">
        <f>VLOOKUP(B1892,'TRM2'!C:D,2,0)</f>
        <v>2965.36</v>
      </c>
      <c r="J1892" s="10">
        <f t="shared" si="176"/>
        <v>9503.9788000000008</v>
      </c>
      <c r="K1892" t="e">
        <f>VLOOKUP(A1892,'Cacao Nacional'!B:D,3,0)</f>
        <v>#N/A</v>
      </c>
      <c r="L1892" s="22" t="str">
        <f t="shared" si="177"/>
        <v>Enero</v>
      </c>
      <c r="M1892" s="22" t="str">
        <f t="shared" si="178"/>
        <v>2017</v>
      </c>
      <c r="N1892" s="22" t="str">
        <f t="shared" si="179"/>
        <v>Enero de 2017</v>
      </c>
    </row>
    <row r="1893" spans="1:14" x14ac:dyDescent="0.3">
      <c r="A1893" s="1" t="s">
        <v>1275</v>
      </c>
      <c r="B1893" s="1" t="str">
        <f t="shared" si="174"/>
        <v>Enero 6 de 2017</v>
      </c>
      <c r="C1893" s="1" t="s">
        <v>5265</v>
      </c>
      <c r="D1893" s="2">
        <v>159.22</v>
      </c>
      <c r="E1893" s="1" t="s">
        <v>5266</v>
      </c>
      <c r="F1893" s="3">
        <v>-0.64274570982839385</v>
      </c>
      <c r="G1893" s="1" t="s">
        <v>430</v>
      </c>
      <c r="H1893" s="10">
        <f t="shared" si="175"/>
        <v>3.1844000000000001</v>
      </c>
      <c r="I1893" s="8">
        <f>VLOOKUP(B1893,'TRM2'!C:D,2,0)</f>
        <v>2941.08</v>
      </c>
      <c r="J1893" s="10">
        <f t="shared" si="176"/>
        <v>9365.5751519999994</v>
      </c>
      <c r="K1893" t="e">
        <f>VLOOKUP(A1893,'Cacao Nacional'!B:D,3,0)</f>
        <v>#N/A</v>
      </c>
      <c r="L1893" s="22" t="str">
        <f t="shared" si="177"/>
        <v>Enero</v>
      </c>
      <c r="M1893" s="22" t="str">
        <f t="shared" si="178"/>
        <v>2017</v>
      </c>
      <c r="N1893" s="22" t="str">
        <f t="shared" si="179"/>
        <v>Enero de 2017</v>
      </c>
    </row>
    <row r="1894" spans="1:14" x14ac:dyDescent="0.3">
      <c r="A1894" s="1" t="s">
        <v>180</v>
      </c>
      <c r="B1894" s="1" t="str">
        <f t="shared" si="174"/>
        <v>Enero 9 de 2017</v>
      </c>
      <c r="C1894" s="1" t="s">
        <v>5265</v>
      </c>
      <c r="D1894" s="2">
        <v>160.35</v>
      </c>
      <c r="E1894" s="1" t="s">
        <v>5266</v>
      </c>
      <c r="F1894" s="3">
        <v>0.70970983544780519</v>
      </c>
      <c r="G1894" s="1" t="s">
        <v>430</v>
      </c>
      <c r="H1894" s="10">
        <f t="shared" si="175"/>
        <v>3.2069999999999999</v>
      </c>
      <c r="I1894" s="8">
        <f>VLOOKUP(B1894,'TRM2'!C:D,2,0)</f>
        <v>2919.01</v>
      </c>
      <c r="J1894" s="10">
        <f t="shared" si="176"/>
        <v>9361.2650699999995</v>
      </c>
      <c r="K1894">
        <f>VLOOKUP(A1894,'Cacao Nacional'!B:D,3,0)</f>
        <v>5955</v>
      </c>
      <c r="L1894" s="22" t="str">
        <f t="shared" si="177"/>
        <v>Enero</v>
      </c>
      <c r="M1894" s="22" t="str">
        <f t="shared" si="178"/>
        <v>2017</v>
      </c>
      <c r="N1894" s="22" t="str">
        <f t="shared" si="179"/>
        <v>Enero de 2017</v>
      </c>
    </row>
    <row r="1895" spans="1:14" x14ac:dyDescent="0.3">
      <c r="A1895" s="1" t="s">
        <v>1276</v>
      </c>
      <c r="B1895" s="1" t="str">
        <f t="shared" si="174"/>
        <v>Enero 10 de 2017</v>
      </c>
      <c r="C1895" s="1" t="s">
        <v>5265</v>
      </c>
      <c r="D1895" s="2">
        <v>163.86</v>
      </c>
      <c r="E1895" s="1" t="s">
        <v>5266</v>
      </c>
      <c r="F1895" s="3">
        <v>2.1889616463985151</v>
      </c>
      <c r="G1895" s="1" t="s">
        <v>430</v>
      </c>
      <c r="H1895" s="10">
        <f t="shared" si="175"/>
        <v>3.2772000000000001</v>
      </c>
      <c r="I1895" s="8">
        <f>VLOOKUP(B1895,'TRM2'!C:D,2,0)</f>
        <v>2919.01</v>
      </c>
      <c r="J1895" s="10">
        <f t="shared" si="176"/>
        <v>9566.1795720000009</v>
      </c>
      <c r="K1895" t="e">
        <f>VLOOKUP(A1895,'Cacao Nacional'!B:D,3,0)</f>
        <v>#N/A</v>
      </c>
      <c r="L1895" s="22" t="str">
        <f t="shared" si="177"/>
        <v>Enero</v>
      </c>
      <c r="M1895" s="22" t="str">
        <f t="shared" si="178"/>
        <v>2017</v>
      </c>
      <c r="N1895" s="22" t="str">
        <f t="shared" si="179"/>
        <v>Enero de 2017</v>
      </c>
    </row>
    <row r="1896" spans="1:14" x14ac:dyDescent="0.3">
      <c r="A1896" s="1" t="s">
        <v>1277</v>
      </c>
      <c r="B1896" s="1" t="str">
        <f t="shared" si="174"/>
        <v>Enero 11 de 2017</v>
      </c>
      <c r="C1896" s="1" t="s">
        <v>5265</v>
      </c>
      <c r="D1896" s="2">
        <v>165.01</v>
      </c>
      <c r="E1896" s="1" t="s">
        <v>5266</v>
      </c>
      <c r="F1896" s="3">
        <v>0.70181862565603392</v>
      </c>
      <c r="G1896" s="1" t="s">
        <v>430</v>
      </c>
      <c r="H1896" s="10">
        <f t="shared" si="175"/>
        <v>3.3001999999999998</v>
      </c>
      <c r="I1896" s="8">
        <f>VLOOKUP(B1896,'TRM2'!C:D,2,0)</f>
        <v>2949.6</v>
      </c>
      <c r="J1896" s="10">
        <f t="shared" si="176"/>
        <v>9734.2699199999988</v>
      </c>
      <c r="K1896" t="e">
        <f>VLOOKUP(A1896,'Cacao Nacional'!B:D,3,0)</f>
        <v>#N/A</v>
      </c>
      <c r="L1896" s="22" t="str">
        <f t="shared" si="177"/>
        <v>Enero</v>
      </c>
      <c r="M1896" s="22" t="str">
        <f t="shared" si="178"/>
        <v>2017</v>
      </c>
      <c r="N1896" s="22" t="str">
        <f t="shared" si="179"/>
        <v>Enero de 2017</v>
      </c>
    </row>
    <row r="1897" spans="1:14" x14ac:dyDescent="0.3">
      <c r="A1897" s="1" t="s">
        <v>1278</v>
      </c>
      <c r="B1897" s="1" t="str">
        <f t="shared" si="174"/>
        <v>Enero 12 de 2017</v>
      </c>
      <c r="C1897" s="1" t="s">
        <v>5265</v>
      </c>
      <c r="D1897" s="2">
        <v>165.6</v>
      </c>
      <c r="E1897" s="1" t="s">
        <v>5266</v>
      </c>
      <c r="F1897" s="3">
        <v>0.35755408763105473</v>
      </c>
      <c r="G1897" s="1" t="s">
        <v>430</v>
      </c>
      <c r="H1897" s="10">
        <f t="shared" si="175"/>
        <v>3.3119999999999998</v>
      </c>
      <c r="I1897" s="8">
        <f>VLOOKUP(B1897,'TRM2'!C:D,2,0)</f>
        <v>2980.8</v>
      </c>
      <c r="J1897" s="10">
        <f t="shared" si="176"/>
        <v>9872.4096000000009</v>
      </c>
      <c r="K1897" t="e">
        <f>VLOOKUP(A1897,'Cacao Nacional'!B:D,3,0)</f>
        <v>#N/A</v>
      </c>
      <c r="L1897" s="22" t="str">
        <f t="shared" si="177"/>
        <v>Enero</v>
      </c>
      <c r="M1897" s="22" t="str">
        <f t="shared" si="178"/>
        <v>2017</v>
      </c>
      <c r="N1897" s="22" t="str">
        <f t="shared" si="179"/>
        <v>Enero de 2017</v>
      </c>
    </row>
    <row r="1898" spans="1:14" x14ac:dyDescent="0.3">
      <c r="A1898" s="1" t="s">
        <v>1279</v>
      </c>
      <c r="B1898" s="1" t="str">
        <f t="shared" si="174"/>
        <v>Enero 13 de 2017</v>
      </c>
      <c r="C1898" s="1" t="s">
        <v>5265</v>
      </c>
      <c r="D1898" s="2">
        <v>165.95</v>
      </c>
      <c r="E1898" s="1" t="s">
        <v>5266</v>
      </c>
      <c r="F1898" s="3">
        <v>0.21135265700482747</v>
      </c>
      <c r="G1898" s="1" t="s">
        <v>430</v>
      </c>
      <c r="H1898" s="10">
        <f t="shared" si="175"/>
        <v>3.319</v>
      </c>
      <c r="I1898" s="8">
        <f>VLOOKUP(B1898,'TRM2'!C:D,2,0)</f>
        <v>2930.19</v>
      </c>
      <c r="J1898" s="10">
        <f t="shared" si="176"/>
        <v>9725.3006100000002</v>
      </c>
      <c r="K1898" t="e">
        <f>VLOOKUP(A1898,'Cacao Nacional'!B:D,3,0)</f>
        <v>#N/A</v>
      </c>
      <c r="L1898" s="22" t="str">
        <f t="shared" si="177"/>
        <v>Enero</v>
      </c>
      <c r="M1898" s="22" t="str">
        <f t="shared" si="178"/>
        <v>2017</v>
      </c>
      <c r="N1898" s="22" t="str">
        <f t="shared" si="179"/>
        <v>Enero de 2017</v>
      </c>
    </row>
    <row r="1899" spans="1:14" x14ac:dyDescent="0.3">
      <c r="A1899" s="1" t="s">
        <v>181</v>
      </c>
      <c r="B1899" s="1" t="str">
        <f t="shared" si="174"/>
        <v>Enero 16 de 2017</v>
      </c>
      <c r="C1899" s="1" t="s">
        <v>5265</v>
      </c>
      <c r="D1899" s="2">
        <v>165.67</v>
      </c>
      <c r="E1899" s="1" t="s">
        <v>5266</v>
      </c>
      <c r="F1899" s="3">
        <v>-0.16872551973486058</v>
      </c>
      <c r="G1899" s="1" t="s">
        <v>430</v>
      </c>
      <c r="H1899" s="10">
        <f t="shared" si="175"/>
        <v>3.3133999999999997</v>
      </c>
      <c r="I1899" s="8">
        <f>VLOOKUP(B1899,'TRM2'!C:D,2,0)</f>
        <v>2935.96</v>
      </c>
      <c r="J1899" s="10">
        <f t="shared" si="176"/>
        <v>9728.0098639999997</v>
      </c>
      <c r="K1899">
        <f>VLOOKUP(A1899,'Cacao Nacional'!B:D,3,0)</f>
        <v>5875</v>
      </c>
      <c r="L1899" s="22" t="str">
        <f t="shared" si="177"/>
        <v>Enero</v>
      </c>
      <c r="M1899" s="22" t="str">
        <f t="shared" si="178"/>
        <v>2017</v>
      </c>
      <c r="N1899" s="22" t="str">
        <f t="shared" si="179"/>
        <v>Enero de 2017</v>
      </c>
    </row>
    <row r="1900" spans="1:14" x14ac:dyDescent="0.3">
      <c r="A1900" s="1" t="s">
        <v>1280</v>
      </c>
      <c r="B1900" s="1" t="str">
        <f t="shared" si="174"/>
        <v>Enero 17 de 2017</v>
      </c>
      <c r="C1900" s="1" t="s">
        <v>5265</v>
      </c>
      <c r="D1900" s="2">
        <v>166.73</v>
      </c>
      <c r="E1900" s="1" t="s">
        <v>5266</v>
      </c>
      <c r="F1900" s="3">
        <v>0.63982616043942919</v>
      </c>
      <c r="G1900" s="1" t="s">
        <v>430</v>
      </c>
      <c r="H1900" s="10">
        <f t="shared" si="175"/>
        <v>3.3346</v>
      </c>
      <c r="I1900" s="8">
        <f>VLOOKUP(B1900,'TRM2'!C:D,2,0)</f>
        <v>2935.96</v>
      </c>
      <c r="J1900" s="10">
        <f t="shared" si="176"/>
        <v>9790.2522160000008</v>
      </c>
      <c r="K1900" t="e">
        <f>VLOOKUP(A1900,'Cacao Nacional'!B:D,3,0)</f>
        <v>#N/A</v>
      </c>
      <c r="L1900" s="22" t="str">
        <f t="shared" si="177"/>
        <v>Enero</v>
      </c>
      <c r="M1900" s="22" t="str">
        <f t="shared" si="178"/>
        <v>2017</v>
      </c>
      <c r="N1900" s="22" t="str">
        <f t="shared" si="179"/>
        <v>Enero de 2017</v>
      </c>
    </row>
    <row r="1901" spans="1:14" x14ac:dyDescent="0.3">
      <c r="A1901" s="1" t="s">
        <v>1281</v>
      </c>
      <c r="B1901" s="1" t="str">
        <f t="shared" si="174"/>
        <v>Enero 18 de 2017</v>
      </c>
      <c r="C1901" s="1" t="s">
        <v>5265</v>
      </c>
      <c r="D1901" s="2">
        <v>165.96</v>
      </c>
      <c r="E1901" s="1" t="s">
        <v>5266</v>
      </c>
      <c r="F1901" s="3">
        <v>-0.4618245066874479</v>
      </c>
      <c r="G1901" s="1" t="s">
        <v>430</v>
      </c>
      <c r="H1901" s="10">
        <f t="shared" si="175"/>
        <v>3.3192000000000004</v>
      </c>
      <c r="I1901" s="8">
        <f>VLOOKUP(B1901,'TRM2'!C:D,2,0)</f>
        <v>2924.77</v>
      </c>
      <c r="J1901" s="10">
        <f t="shared" si="176"/>
        <v>9707.8965840000019</v>
      </c>
      <c r="K1901" t="e">
        <f>VLOOKUP(A1901,'Cacao Nacional'!B:D,3,0)</f>
        <v>#N/A</v>
      </c>
      <c r="L1901" s="22" t="str">
        <f t="shared" si="177"/>
        <v>Enero</v>
      </c>
      <c r="M1901" s="22" t="str">
        <f t="shared" si="178"/>
        <v>2017</v>
      </c>
      <c r="N1901" s="22" t="str">
        <f t="shared" si="179"/>
        <v>Enero de 2017</v>
      </c>
    </row>
    <row r="1902" spans="1:14" x14ac:dyDescent="0.3">
      <c r="A1902" s="1" t="s">
        <v>1282</v>
      </c>
      <c r="B1902" s="1" t="str">
        <f t="shared" si="174"/>
        <v>Enero 19 de 2017</v>
      </c>
      <c r="C1902" s="1" t="s">
        <v>5265</v>
      </c>
      <c r="D1902" s="2">
        <v>167.17</v>
      </c>
      <c r="E1902" s="1" t="s">
        <v>5266</v>
      </c>
      <c r="F1902" s="3">
        <v>0.72909134731259317</v>
      </c>
      <c r="G1902" s="1" t="s">
        <v>430</v>
      </c>
      <c r="H1902" s="10">
        <f t="shared" si="175"/>
        <v>3.3433999999999999</v>
      </c>
      <c r="I1902" s="8">
        <f>VLOOKUP(B1902,'TRM2'!C:D,2,0)</f>
        <v>2934.58</v>
      </c>
      <c r="J1902" s="10">
        <f t="shared" si="176"/>
        <v>9811.4747719999996</v>
      </c>
      <c r="K1902" t="e">
        <f>VLOOKUP(A1902,'Cacao Nacional'!B:D,3,0)</f>
        <v>#N/A</v>
      </c>
      <c r="L1902" s="22" t="str">
        <f t="shared" si="177"/>
        <v>Enero</v>
      </c>
      <c r="M1902" s="22" t="str">
        <f t="shared" si="178"/>
        <v>2017</v>
      </c>
      <c r="N1902" s="22" t="str">
        <f t="shared" si="179"/>
        <v>Enero de 2017</v>
      </c>
    </row>
    <row r="1903" spans="1:14" x14ac:dyDescent="0.3">
      <c r="A1903" s="1" t="s">
        <v>1283</v>
      </c>
      <c r="B1903" s="1" t="str">
        <f t="shared" si="174"/>
        <v>Enero 20 de 2017</v>
      </c>
      <c r="C1903" s="1" t="s">
        <v>5265</v>
      </c>
      <c r="D1903" s="2">
        <v>169.68</v>
      </c>
      <c r="E1903" s="1" t="s">
        <v>5266</v>
      </c>
      <c r="F1903" s="3">
        <v>1.5014655739666325</v>
      </c>
      <c r="G1903" s="1" t="s">
        <v>430</v>
      </c>
      <c r="H1903" s="10">
        <f t="shared" si="175"/>
        <v>3.3936000000000002</v>
      </c>
      <c r="I1903" s="8">
        <f>VLOOKUP(B1903,'TRM2'!C:D,2,0)</f>
        <v>2938.24</v>
      </c>
      <c r="J1903" s="10">
        <f t="shared" si="176"/>
        <v>9971.2112639999996</v>
      </c>
      <c r="K1903" t="e">
        <f>VLOOKUP(A1903,'Cacao Nacional'!B:D,3,0)</f>
        <v>#N/A</v>
      </c>
      <c r="L1903" s="22" t="str">
        <f t="shared" si="177"/>
        <v>Enero</v>
      </c>
      <c r="M1903" s="22" t="str">
        <f t="shared" si="178"/>
        <v>2017</v>
      </c>
      <c r="N1903" s="22" t="str">
        <f t="shared" si="179"/>
        <v>Enero de 2017</v>
      </c>
    </row>
    <row r="1904" spans="1:14" x14ac:dyDescent="0.3">
      <c r="A1904" s="1" t="s">
        <v>182</v>
      </c>
      <c r="B1904" s="1" t="str">
        <f t="shared" si="174"/>
        <v>Enero 23 de 2017</v>
      </c>
      <c r="C1904" s="1" t="s">
        <v>5265</v>
      </c>
      <c r="D1904" s="2">
        <v>172.76</v>
      </c>
      <c r="E1904" s="1" t="s">
        <v>5266</v>
      </c>
      <c r="F1904" s="3">
        <v>1.8151815181518056</v>
      </c>
      <c r="G1904" s="1" t="s">
        <v>430</v>
      </c>
      <c r="H1904" s="10">
        <f t="shared" si="175"/>
        <v>3.4551999999999996</v>
      </c>
      <c r="I1904" s="8">
        <f>VLOOKUP(B1904,'TRM2'!C:D,2,0)</f>
        <v>2927.91</v>
      </c>
      <c r="J1904" s="10">
        <f t="shared" si="176"/>
        <v>10116.514631999999</v>
      </c>
      <c r="K1904">
        <f>VLOOKUP(A1904,'Cacao Nacional'!B:D,3,0)</f>
        <v>5925</v>
      </c>
      <c r="L1904" s="22" t="str">
        <f t="shared" si="177"/>
        <v>Enero</v>
      </c>
      <c r="M1904" s="22" t="str">
        <f t="shared" si="178"/>
        <v>2017</v>
      </c>
      <c r="N1904" s="22" t="str">
        <f t="shared" si="179"/>
        <v>Enero de 2017</v>
      </c>
    </row>
    <row r="1905" spans="1:14" x14ac:dyDescent="0.3">
      <c r="A1905" s="1" t="s">
        <v>1284</v>
      </c>
      <c r="B1905" s="1" t="str">
        <f t="shared" si="174"/>
        <v>Enero 24 de 2017</v>
      </c>
      <c r="C1905" s="1" t="s">
        <v>5265</v>
      </c>
      <c r="D1905" s="2">
        <v>169.97</v>
      </c>
      <c r="E1905" s="1" t="s">
        <v>5266</v>
      </c>
      <c r="F1905" s="3">
        <v>-1.6149571660106461</v>
      </c>
      <c r="G1905" s="1" t="s">
        <v>430</v>
      </c>
      <c r="H1905" s="10">
        <f t="shared" si="175"/>
        <v>3.3994</v>
      </c>
      <c r="I1905" s="8">
        <f>VLOOKUP(B1905,'TRM2'!C:D,2,0)</f>
        <v>2908.53</v>
      </c>
      <c r="J1905" s="10">
        <f t="shared" si="176"/>
        <v>9887.2568820000015</v>
      </c>
      <c r="K1905" t="e">
        <f>VLOOKUP(A1905,'Cacao Nacional'!B:D,3,0)</f>
        <v>#N/A</v>
      </c>
      <c r="L1905" s="22" t="str">
        <f t="shared" si="177"/>
        <v>Enero</v>
      </c>
      <c r="M1905" s="22" t="str">
        <f t="shared" si="178"/>
        <v>2017</v>
      </c>
      <c r="N1905" s="22" t="str">
        <f t="shared" si="179"/>
        <v>Enero de 2017</v>
      </c>
    </row>
    <row r="1906" spans="1:14" x14ac:dyDescent="0.3">
      <c r="A1906" s="1" t="s">
        <v>1285</v>
      </c>
      <c r="B1906" s="1" t="str">
        <f t="shared" si="174"/>
        <v>Enero 25 de 2017</v>
      </c>
      <c r="C1906" s="1" t="s">
        <v>5265</v>
      </c>
      <c r="D1906" s="2">
        <v>170.55</v>
      </c>
      <c r="E1906" s="1" t="s">
        <v>5266</v>
      </c>
      <c r="F1906" s="3">
        <v>0.34123668882744751</v>
      </c>
      <c r="G1906" s="1" t="s">
        <v>430</v>
      </c>
      <c r="H1906" s="10">
        <f t="shared" si="175"/>
        <v>3.411</v>
      </c>
      <c r="I1906" s="8">
        <f>VLOOKUP(B1906,'TRM2'!C:D,2,0)</f>
        <v>2932.01</v>
      </c>
      <c r="J1906" s="10">
        <f t="shared" si="176"/>
        <v>10001.08611</v>
      </c>
      <c r="K1906" t="e">
        <f>VLOOKUP(A1906,'Cacao Nacional'!B:D,3,0)</f>
        <v>#N/A</v>
      </c>
      <c r="L1906" s="22" t="str">
        <f t="shared" si="177"/>
        <v>Enero</v>
      </c>
      <c r="M1906" s="22" t="str">
        <f t="shared" si="178"/>
        <v>2017</v>
      </c>
      <c r="N1906" s="22" t="str">
        <f t="shared" si="179"/>
        <v>Enero de 2017</v>
      </c>
    </row>
    <row r="1907" spans="1:14" x14ac:dyDescent="0.3">
      <c r="A1907" s="1" t="s">
        <v>1286</v>
      </c>
      <c r="B1907" s="1" t="str">
        <f t="shared" si="174"/>
        <v>Enero 26 de 2017</v>
      </c>
      <c r="C1907" s="1" t="s">
        <v>5265</v>
      </c>
      <c r="D1907" s="2">
        <v>168.6</v>
      </c>
      <c r="E1907" s="1" t="s">
        <v>5266</v>
      </c>
      <c r="F1907" s="3">
        <v>-1.1433597185576176</v>
      </c>
      <c r="G1907" s="1" t="s">
        <v>430</v>
      </c>
      <c r="H1907" s="10">
        <f t="shared" si="175"/>
        <v>3.3719999999999999</v>
      </c>
      <c r="I1907" s="8">
        <f>VLOOKUP(B1907,'TRM2'!C:D,2,0)</f>
        <v>2927.53</v>
      </c>
      <c r="J1907" s="10">
        <f t="shared" si="176"/>
        <v>9871.6311600000008</v>
      </c>
      <c r="K1907" t="e">
        <f>VLOOKUP(A1907,'Cacao Nacional'!B:D,3,0)</f>
        <v>#N/A</v>
      </c>
      <c r="L1907" s="22" t="str">
        <f t="shared" si="177"/>
        <v>Enero</v>
      </c>
      <c r="M1907" s="22" t="str">
        <f t="shared" si="178"/>
        <v>2017</v>
      </c>
      <c r="N1907" s="22" t="str">
        <f t="shared" si="179"/>
        <v>Enero de 2017</v>
      </c>
    </row>
    <row r="1908" spans="1:14" x14ac:dyDescent="0.3">
      <c r="A1908" s="1" t="s">
        <v>1287</v>
      </c>
      <c r="B1908" s="1" t="str">
        <f t="shared" si="174"/>
        <v>Enero 27 de 2017</v>
      </c>
      <c r="C1908" s="1" t="s">
        <v>5265</v>
      </c>
      <c r="D1908" s="2">
        <v>169.7</v>
      </c>
      <c r="E1908" s="1" t="s">
        <v>5266</v>
      </c>
      <c r="F1908" s="3">
        <v>0.65243179122182349</v>
      </c>
      <c r="G1908" s="1" t="s">
        <v>430</v>
      </c>
      <c r="H1908" s="10">
        <f t="shared" si="175"/>
        <v>3.3939999999999997</v>
      </c>
      <c r="I1908" s="8">
        <f>VLOOKUP(B1908,'TRM2'!C:D,2,0)</f>
        <v>2936.72</v>
      </c>
      <c r="J1908" s="10">
        <f t="shared" si="176"/>
        <v>9967.2276799999981</v>
      </c>
      <c r="K1908" t="e">
        <f>VLOOKUP(A1908,'Cacao Nacional'!B:D,3,0)</f>
        <v>#N/A</v>
      </c>
      <c r="L1908" s="22" t="str">
        <f t="shared" si="177"/>
        <v>Enero</v>
      </c>
      <c r="M1908" s="22" t="str">
        <f t="shared" si="178"/>
        <v>2017</v>
      </c>
      <c r="N1908" s="22" t="str">
        <f t="shared" si="179"/>
        <v>Enero de 2017</v>
      </c>
    </row>
    <row r="1909" spans="1:14" x14ac:dyDescent="0.3">
      <c r="A1909" s="1" t="s">
        <v>183</v>
      </c>
      <c r="B1909" s="1" t="str">
        <f t="shared" si="174"/>
        <v>Enero 30 de 2017</v>
      </c>
      <c r="C1909" s="1" t="s">
        <v>5265</v>
      </c>
      <c r="D1909" s="2">
        <v>169.57</v>
      </c>
      <c r="E1909" s="1" t="s">
        <v>5266</v>
      </c>
      <c r="F1909" s="3">
        <v>-7.660577489687416E-2</v>
      </c>
      <c r="G1909" s="1" t="s">
        <v>430</v>
      </c>
      <c r="H1909" s="10">
        <f t="shared" si="175"/>
        <v>3.3914</v>
      </c>
      <c r="I1909" s="8">
        <f>VLOOKUP(B1909,'TRM2'!C:D,2,0)</f>
        <v>2930.17</v>
      </c>
      <c r="J1909" s="10">
        <f t="shared" si="176"/>
        <v>9937.3785380000008</v>
      </c>
      <c r="K1909">
        <f>VLOOKUP(A1909,'Cacao Nacional'!B:D,3,0)</f>
        <v>5907.5</v>
      </c>
      <c r="L1909" s="22" t="str">
        <f t="shared" si="177"/>
        <v>Enero</v>
      </c>
      <c r="M1909" s="22" t="str">
        <f t="shared" si="178"/>
        <v>2017</v>
      </c>
      <c r="N1909" s="22" t="str">
        <f t="shared" si="179"/>
        <v>Enero de 2017</v>
      </c>
    </row>
    <row r="1910" spans="1:14" x14ac:dyDescent="0.3">
      <c r="A1910" s="1" t="s">
        <v>1288</v>
      </c>
      <c r="B1910" s="1" t="str">
        <f t="shared" si="174"/>
        <v>Enero 31 de 2017</v>
      </c>
      <c r="C1910" s="1" t="s">
        <v>5265</v>
      </c>
      <c r="D1910" s="2">
        <v>167.53</v>
      </c>
      <c r="E1910" s="1" t="s">
        <v>5266</v>
      </c>
      <c r="F1910" s="3">
        <v>-1.2030429910951184</v>
      </c>
      <c r="G1910" s="1" t="s">
        <v>430</v>
      </c>
      <c r="H1910" s="10">
        <f t="shared" si="175"/>
        <v>3.3506</v>
      </c>
      <c r="I1910" s="8">
        <f>VLOOKUP(B1910,'TRM2'!C:D,2,0)</f>
        <v>2936.66</v>
      </c>
      <c r="J1910" s="10">
        <f t="shared" si="176"/>
        <v>9839.572995999999</v>
      </c>
      <c r="K1910" t="e">
        <f>VLOOKUP(A1910,'Cacao Nacional'!B:D,3,0)</f>
        <v>#N/A</v>
      </c>
      <c r="L1910" s="22" t="str">
        <f t="shared" si="177"/>
        <v>Enero</v>
      </c>
      <c r="M1910" s="22" t="str">
        <f t="shared" si="178"/>
        <v>2017</v>
      </c>
      <c r="N1910" s="22" t="str">
        <f t="shared" si="179"/>
        <v>Enero de 2017</v>
      </c>
    </row>
    <row r="1911" spans="1:14" x14ac:dyDescent="0.3">
      <c r="A1911" s="1" t="s">
        <v>1289</v>
      </c>
      <c r="B1911" s="1" t="str">
        <f t="shared" si="174"/>
        <v>Febrero 1 de 2017</v>
      </c>
      <c r="C1911" s="1" t="s">
        <v>5265</v>
      </c>
      <c r="D1911" s="2">
        <v>168.81</v>
      </c>
      <c r="E1911" s="1" t="s">
        <v>5266</v>
      </c>
      <c r="F1911" s="3">
        <v>0.76404226108756701</v>
      </c>
      <c r="G1911" s="1" t="s">
        <v>430</v>
      </c>
      <c r="H1911" s="10">
        <f t="shared" si="175"/>
        <v>3.3761999999999999</v>
      </c>
      <c r="I1911" s="8">
        <f>VLOOKUP(B1911,'TRM2'!C:D,2,0)</f>
        <v>2921.9</v>
      </c>
      <c r="J1911" s="10">
        <f t="shared" si="176"/>
        <v>9864.91878</v>
      </c>
      <c r="K1911" t="e">
        <f>VLOOKUP(A1911,'Cacao Nacional'!B:D,3,0)</f>
        <v>#N/A</v>
      </c>
      <c r="L1911" s="22" t="str">
        <f t="shared" si="177"/>
        <v>Febrero</v>
      </c>
      <c r="M1911" s="22" t="str">
        <f t="shared" si="178"/>
        <v>2017</v>
      </c>
      <c r="N1911" s="22" t="str">
        <f t="shared" si="179"/>
        <v>Febrero de 2017</v>
      </c>
    </row>
    <row r="1912" spans="1:14" x14ac:dyDescent="0.3">
      <c r="A1912" s="1" t="s">
        <v>1290</v>
      </c>
      <c r="B1912" s="1" t="str">
        <f t="shared" si="174"/>
        <v>Febrero 2 de 2017</v>
      </c>
      <c r="C1912" s="1" t="s">
        <v>5265</v>
      </c>
      <c r="D1912" s="2">
        <v>164.82</v>
      </c>
      <c r="E1912" s="1" t="s">
        <v>5266</v>
      </c>
      <c r="F1912" s="3">
        <v>-2.3636040518926658</v>
      </c>
      <c r="G1912" s="1" t="s">
        <v>430</v>
      </c>
      <c r="H1912" s="10">
        <f t="shared" si="175"/>
        <v>3.2963999999999998</v>
      </c>
      <c r="I1912" s="8">
        <f>VLOOKUP(B1912,'TRM2'!C:D,2,0)</f>
        <v>2906.78</v>
      </c>
      <c r="J1912" s="10">
        <f t="shared" si="176"/>
        <v>9581.909592</v>
      </c>
      <c r="K1912" t="e">
        <f>VLOOKUP(A1912,'Cacao Nacional'!B:D,3,0)</f>
        <v>#N/A</v>
      </c>
      <c r="L1912" s="22" t="str">
        <f t="shared" si="177"/>
        <v>Febrero</v>
      </c>
      <c r="M1912" s="22" t="str">
        <f t="shared" si="178"/>
        <v>2017</v>
      </c>
      <c r="N1912" s="22" t="str">
        <f t="shared" si="179"/>
        <v>Febrero de 2017</v>
      </c>
    </row>
    <row r="1913" spans="1:14" x14ac:dyDescent="0.3">
      <c r="A1913" s="1" t="s">
        <v>1291</v>
      </c>
      <c r="B1913" s="1" t="str">
        <f t="shared" si="174"/>
        <v>Febrero 3 de 2017</v>
      </c>
      <c r="C1913" s="1" t="s">
        <v>5265</v>
      </c>
      <c r="D1913" s="2">
        <v>164.97</v>
      </c>
      <c r="E1913" s="1" t="s">
        <v>5266</v>
      </c>
      <c r="F1913" s="3">
        <v>9.1008372770298315E-2</v>
      </c>
      <c r="G1913" s="1" t="s">
        <v>430</v>
      </c>
      <c r="H1913" s="10">
        <f t="shared" si="175"/>
        <v>3.2993999999999999</v>
      </c>
      <c r="I1913" s="8">
        <f>VLOOKUP(B1913,'TRM2'!C:D,2,0)</f>
        <v>2882.2</v>
      </c>
      <c r="J1913" s="10">
        <f t="shared" si="176"/>
        <v>9509.5306799999998</v>
      </c>
      <c r="K1913" t="e">
        <f>VLOOKUP(A1913,'Cacao Nacional'!B:D,3,0)</f>
        <v>#N/A</v>
      </c>
      <c r="L1913" s="22" t="str">
        <f t="shared" si="177"/>
        <v>Febrero</v>
      </c>
      <c r="M1913" s="22" t="str">
        <f t="shared" si="178"/>
        <v>2017</v>
      </c>
      <c r="N1913" s="22" t="str">
        <f t="shared" si="179"/>
        <v>Febrero de 2017</v>
      </c>
    </row>
    <row r="1914" spans="1:14" x14ac:dyDescent="0.3">
      <c r="A1914" s="1" t="s">
        <v>184</v>
      </c>
      <c r="B1914" s="1" t="str">
        <f t="shared" si="174"/>
        <v>Febrero 6 de 2017</v>
      </c>
      <c r="C1914" s="1" t="s">
        <v>5265</v>
      </c>
      <c r="D1914" s="2">
        <v>162.68</v>
      </c>
      <c r="E1914" s="1" t="s">
        <v>5266</v>
      </c>
      <c r="F1914" s="3">
        <v>-1.388131175365213</v>
      </c>
      <c r="G1914" s="1" t="s">
        <v>430</v>
      </c>
      <c r="H1914" s="10">
        <f t="shared" si="175"/>
        <v>3.2536</v>
      </c>
      <c r="I1914" s="8">
        <f>VLOOKUP(B1914,'TRM2'!C:D,2,0)</f>
        <v>2855.8</v>
      </c>
      <c r="J1914" s="10">
        <f t="shared" si="176"/>
        <v>9291.6308800000006</v>
      </c>
      <c r="K1914">
        <f>VLOOKUP(A1914,'Cacao Nacional'!B:D,3,0)</f>
        <v>5722.5</v>
      </c>
      <c r="L1914" s="22" t="str">
        <f t="shared" si="177"/>
        <v>Febrero</v>
      </c>
      <c r="M1914" s="22" t="str">
        <f t="shared" si="178"/>
        <v>2017</v>
      </c>
      <c r="N1914" s="22" t="str">
        <f t="shared" si="179"/>
        <v>Febrero de 2017</v>
      </c>
    </row>
    <row r="1915" spans="1:14" x14ac:dyDescent="0.3">
      <c r="A1915" s="1" t="s">
        <v>1292</v>
      </c>
      <c r="B1915" s="1" t="str">
        <f t="shared" si="174"/>
        <v>Febrero 7 de 2017</v>
      </c>
      <c r="C1915" s="1" t="s">
        <v>5265</v>
      </c>
      <c r="D1915" s="2">
        <v>161.18</v>
      </c>
      <c r="E1915" s="1" t="s">
        <v>5266</v>
      </c>
      <c r="F1915" s="3">
        <v>-0.92205556921563814</v>
      </c>
      <c r="G1915" s="1" t="s">
        <v>430</v>
      </c>
      <c r="H1915" s="10">
        <f t="shared" si="175"/>
        <v>3.2236000000000002</v>
      </c>
      <c r="I1915" s="8">
        <f>VLOOKUP(B1915,'TRM2'!C:D,2,0)</f>
        <v>2853.99</v>
      </c>
      <c r="J1915" s="10">
        <f t="shared" si="176"/>
        <v>9200.1221640000003</v>
      </c>
      <c r="K1915" t="e">
        <f>VLOOKUP(A1915,'Cacao Nacional'!B:D,3,0)</f>
        <v>#N/A</v>
      </c>
      <c r="L1915" s="22" t="str">
        <f t="shared" si="177"/>
        <v>Febrero</v>
      </c>
      <c r="M1915" s="22" t="str">
        <f t="shared" si="178"/>
        <v>2017</v>
      </c>
      <c r="N1915" s="22" t="str">
        <f t="shared" si="179"/>
        <v>Febrero de 2017</v>
      </c>
    </row>
    <row r="1916" spans="1:14" x14ac:dyDescent="0.3">
      <c r="A1916" s="1" t="s">
        <v>1293</v>
      </c>
      <c r="B1916" s="1" t="str">
        <f t="shared" si="174"/>
        <v>Febrero 8 de 2017</v>
      </c>
      <c r="C1916" s="1" t="s">
        <v>5265</v>
      </c>
      <c r="D1916" s="2">
        <v>160.78</v>
      </c>
      <c r="E1916" s="1" t="s">
        <v>5266</v>
      </c>
      <c r="F1916" s="3">
        <v>-0.2481697481077092</v>
      </c>
      <c r="G1916" s="1" t="s">
        <v>430</v>
      </c>
      <c r="H1916" s="10">
        <f t="shared" si="175"/>
        <v>3.2156000000000002</v>
      </c>
      <c r="I1916" s="8">
        <f>VLOOKUP(B1916,'TRM2'!C:D,2,0)</f>
        <v>2867.76</v>
      </c>
      <c r="J1916" s="10">
        <f t="shared" si="176"/>
        <v>9221.5690560000021</v>
      </c>
      <c r="K1916" t="e">
        <f>VLOOKUP(A1916,'Cacao Nacional'!B:D,3,0)</f>
        <v>#N/A</v>
      </c>
      <c r="L1916" s="22" t="str">
        <f t="shared" si="177"/>
        <v>Febrero</v>
      </c>
      <c r="M1916" s="22" t="str">
        <f t="shared" si="178"/>
        <v>2017</v>
      </c>
      <c r="N1916" s="22" t="str">
        <f t="shared" si="179"/>
        <v>Febrero de 2017</v>
      </c>
    </row>
    <row r="1917" spans="1:14" x14ac:dyDescent="0.3">
      <c r="A1917" s="1" t="s">
        <v>1294</v>
      </c>
      <c r="B1917" s="1" t="str">
        <f t="shared" si="174"/>
        <v>Febrero 9 de 2017</v>
      </c>
      <c r="C1917" s="1" t="s">
        <v>5265</v>
      </c>
      <c r="D1917" s="2">
        <v>163.41999999999999</v>
      </c>
      <c r="E1917" s="1" t="s">
        <v>5266</v>
      </c>
      <c r="F1917" s="3">
        <v>1.6419952730439022</v>
      </c>
      <c r="G1917" s="1" t="s">
        <v>430</v>
      </c>
      <c r="H1917" s="10">
        <f t="shared" si="175"/>
        <v>3.2683999999999997</v>
      </c>
      <c r="I1917" s="8">
        <f>VLOOKUP(B1917,'TRM2'!C:D,2,0)</f>
        <v>2879.49</v>
      </c>
      <c r="J1917" s="10">
        <f t="shared" si="176"/>
        <v>9411.3251159999982</v>
      </c>
      <c r="K1917" t="e">
        <f>VLOOKUP(A1917,'Cacao Nacional'!B:D,3,0)</f>
        <v>#N/A</v>
      </c>
      <c r="L1917" s="22" t="str">
        <f t="shared" si="177"/>
        <v>Febrero</v>
      </c>
      <c r="M1917" s="22" t="str">
        <f t="shared" si="178"/>
        <v>2017</v>
      </c>
      <c r="N1917" s="22" t="str">
        <f t="shared" si="179"/>
        <v>Febrero de 2017</v>
      </c>
    </row>
    <row r="1918" spans="1:14" x14ac:dyDescent="0.3">
      <c r="A1918" s="1" t="s">
        <v>1295</v>
      </c>
      <c r="B1918" s="1" t="str">
        <f t="shared" si="174"/>
        <v>Febrero 10 de 2017</v>
      </c>
      <c r="C1918" s="1" t="s">
        <v>5265</v>
      </c>
      <c r="D1918" s="2">
        <v>164.06</v>
      </c>
      <c r="E1918" s="1" t="s">
        <v>5266</v>
      </c>
      <c r="F1918" s="3">
        <v>0.39162893158733003</v>
      </c>
      <c r="G1918" s="1" t="s">
        <v>430</v>
      </c>
      <c r="H1918" s="10">
        <f t="shared" si="175"/>
        <v>3.2812000000000001</v>
      </c>
      <c r="I1918" s="8">
        <f>VLOOKUP(B1918,'TRM2'!C:D,2,0)</f>
        <v>2862.63</v>
      </c>
      <c r="J1918" s="10">
        <f t="shared" si="176"/>
        <v>9392.8615559999998</v>
      </c>
      <c r="K1918" t="e">
        <f>VLOOKUP(A1918,'Cacao Nacional'!B:D,3,0)</f>
        <v>#N/A</v>
      </c>
      <c r="L1918" s="22" t="str">
        <f t="shared" si="177"/>
        <v>Febrero</v>
      </c>
      <c r="M1918" s="22" t="str">
        <f t="shared" si="178"/>
        <v>2017</v>
      </c>
      <c r="N1918" s="22" t="str">
        <f t="shared" si="179"/>
        <v>Febrero de 2017</v>
      </c>
    </row>
    <row r="1919" spans="1:14" x14ac:dyDescent="0.3">
      <c r="A1919" s="1" t="s">
        <v>185</v>
      </c>
      <c r="B1919" s="1" t="str">
        <f t="shared" si="174"/>
        <v>Febrero 13 de 2017</v>
      </c>
      <c r="C1919" s="1" t="s">
        <v>5265</v>
      </c>
      <c r="D1919" s="2">
        <v>163.03</v>
      </c>
      <c r="E1919" s="1" t="s">
        <v>5266</v>
      </c>
      <c r="F1919" s="3">
        <v>-0.627819090576619</v>
      </c>
      <c r="G1919" s="1" t="s">
        <v>430</v>
      </c>
      <c r="H1919" s="10">
        <f t="shared" si="175"/>
        <v>3.2606000000000002</v>
      </c>
      <c r="I1919" s="8">
        <f>VLOOKUP(B1919,'TRM2'!C:D,2,0)</f>
        <v>2851.98</v>
      </c>
      <c r="J1919" s="10">
        <f t="shared" si="176"/>
        <v>9299.1659880000007</v>
      </c>
      <c r="K1919">
        <f>VLOOKUP(A1919,'Cacao Nacional'!B:D,3,0)</f>
        <v>5665</v>
      </c>
      <c r="L1919" s="22" t="str">
        <f t="shared" si="177"/>
        <v>Febrero</v>
      </c>
      <c r="M1919" s="22" t="str">
        <f t="shared" si="178"/>
        <v>2017</v>
      </c>
      <c r="N1919" s="22" t="str">
        <f t="shared" si="179"/>
        <v>Febrero de 2017</v>
      </c>
    </row>
    <row r="1920" spans="1:14" x14ac:dyDescent="0.3">
      <c r="A1920" s="1" t="s">
        <v>1296</v>
      </c>
      <c r="B1920" s="1" t="str">
        <f t="shared" si="174"/>
        <v>Febrero 14 de 2017</v>
      </c>
      <c r="C1920" s="1" t="s">
        <v>5265</v>
      </c>
      <c r="D1920" s="2">
        <v>162.04</v>
      </c>
      <c r="E1920" s="1" t="s">
        <v>5266</v>
      </c>
      <c r="F1920" s="3">
        <v>-0.6072501993498185</v>
      </c>
      <c r="G1920" s="1" t="s">
        <v>430</v>
      </c>
      <c r="H1920" s="10">
        <f t="shared" si="175"/>
        <v>3.2407999999999997</v>
      </c>
      <c r="I1920" s="8">
        <f>VLOOKUP(B1920,'TRM2'!C:D,2,0)</f>
        <v>2875.46</v>
      </c>
      <c r="J1920" s="10">
        <f t="shared" si="176"/>
        <v>9318.7907679999989</v>
      </c>
      <c r="K1920" t="e">
        <f>VLOOKUP(A1920,'Cacao Nacional'!B:D,3,0)</f>
        <v>#N/A</v>
      </c>
      <c r="L1920" s="22" t="str">
        <f t="shared" si="177"/>
        <v>Febrero</v>
      </c>
      <c r="M1920" s="22" t="str">
        <f t="shared" si="178"/>
        <v>2017</v>
      </c>
      <c r="N1920" s="22" t="str">
        <f t="shared" si="179"/>
        <v>Febrero de 2017</v>
      </c>
    </row>
    <row r="1921" spans="1:14" x14ac:dyDescent="0.3">
      <c r="A1921" s="1" t="s">
        <v>1297</v>
      </c>
      <c r="B1921" s="1" t="str">
        <f t="shared" si="174"/>
        <v>Febrero 15 de 2017</v>
      </c>
      <c r="C1921" s="1" t="s">
        <v>5265</v>
      </c>
      <c r="D1921" s="2">
        <v>162.56</v>
      </c>
      <c r="E1921" s="1" t="s">
        <v>5266</v>
      </c>
      <c r="F1921" s="3">
        <v>0.32090841767465461</v>
      </c>
      <c r="G1921" s="1" t="s">
        <v>430</v>
      </c>
      <c r="H1921" s="10">
        <f t="shared" si="175"/>
        <v>3.2511999999999999</v>
      </c>
      <c r="I1921" s="8">
        <f>VLOOKUP(B1921,'TRM2'!C:D,2,0)</f>
        <v>2867.64</v>
      </c>
      <c r="J1921" s="10">
        <f t="shared" si="176"/>
        <v>9323.2711679999993</v>
      </c>
      <c r="K1921" t="e">
        <f>VLOOKUP(A1921,'Cacao Nacional'!B:D,3,0)</f>
        <v>#N/A</v>
      </c>
      <c r="L1921" s="22" t="str">
        <f t="shared" si="177"/>
        <v>Febrero</v>
      </c>
      <c r="M1921" s="22" t="str">
        <f t="shared" si="178"/>
        <v>2017</v>
      </c>
      <c r="N1921" s="22" t="str">
        <f t="shared" si="179"/>
        <v>Febrero de 2017</v>
      </c>
    </row>
    <row r="1922" spans="1:14" x14ac:dyDescent="0.3">
      <c r="A1922" s="1" t="s">
        <v>1298</v>
      </c>
      <c r="B1922" s="1" t="str">
        <f t="shared" si="174"/>
        <v>Febrero 16 de 2017</v>
      </c>
      <c r="C1922" s="1" t="s">
        <v>5265</v>
      </c>
      <c r="D1922" s="2">
        <v>164.03</v>
      </c>
      <c r="E1922" s="1" t="s">
        <v>5266</v>
      </c>
      <c r="F1922" s="3">
        <v>0.90428149606299135</v>
      </c>
      <c r="G1922" s="1" t="s">
        <v>430</v>
      </c>
      <c r="H1922" s="10">
        <f t="shared" si="175"/>
        <v>3.2806000000000002</v>
      </c>
      <c r="I1922" s="8">
        <f>VLOOKUP(B1922,'TRM2'!C:D,2,0)</f>
        <v>2876.03</v>
      </c>
      <c r="J1922" s="10">
        <f t="shared" si="176"/>
        <v>9435.1040180000018</v>
      </c>
      <c r="K1922" t="e">
        <f>VLOOKUP(A1922,'Cacao Nacional'!B:D,3,0)</f>
        <v>#N/A</v>
      </c>
      <c r="L1922" s="22" t="str">
        <f t="shared" si="177"/>
        <v>Febrero</v>
      </c>
      <c r="M1922" s="22" t="str">
        <f t="shared" si="178"/>
        <v>2017</v>
      </c>
      <c r="N1922" s="22" t="str">
        <f t="shared" si="179"/>
        <v>Febrero de 2017</v>
      </c>
    </row>
    <row r="1923" spans="1:14" x14ac:dyDescent="0.3">
      <c r="A1923" s="1" t="s">
        <v>1299</v>
      </c>
      <c r="B1923" s="1" t="str">
        <f t="shared" ref="B1923:B1986" si="180">MID(A1923,FIND(",",A1923,1)+2,LEN(A1923)-FIND(",",A1923,1))</f>
        <v>Febrero 17 de 2017</v>
      </c>
      <c r="C1923" s="1" t="s">
        <v>5265</v>
      </c>
      <c r="D1923" s="2">
        <v>165.1</v>
      </c>
      <c r="E1923" s="1" t="s">
        <v>5266</v>
      </c>
      <c r="F1923" s="3">
        <v>0.65231969761628561</v>
      </c>
      <c r="G1923" s="1" t="s">
        <v>430</v>
      </c>
      <c r="H1923" s="10">
        <f t="shared" ref="H1923:H1986" si="181">D1923*2/100</f>
        <v>3.302</v>
      </c>
      <c r="I1923" s="8">
        <f>VLOOKUP(B1923,'TRM2'!C:D,2,0)</f>
        <v>2875.68</v>
      </c>
      <c r="J1923" s="10">
        <f t="shared" ref="J1923:J1986" si="182">H1923*I1923</f>
        <v>9495.495359999999</v>
      </c>
      <c r="K1923" t="e">
        <f>VLOOKUP(A1923,'Cacao Nacional'!B:D,3,0)</f>
        <v>#N/A</v>
      </c>
      <c r="L1923" s="22" t="str">
        <f t="shared" ref="L1923:L1986" si="183">MID(A1923,FIND(" ",A1923,1)+1,FIND(" ",A1923,FIND(" ",A1923,1)+1)-FIND(" ",A1923,1)-1)</f>
        <v>Febrero</v>
      </c>
      <c r="M1923" s="22" t="str">
        <f t="shared" ref="M1923:M1986" si="184">RIGHT(A1923,4)</f>
        <v>2017</v>
      </c>
      <c r="N1923" s="22" t="str">
        <f t="shared" ref="N1923:N1986" si="185">_xlfn.CONCAT(L1923," de ",M1923)</f>
        <v>Febrero de 2017</v>
      </c>
    </row>
    <row r="1924" spans="1:14" x14ac:dyDescent="0.3">
      <c r="A1924" s="1" t="s">
        <v>186</v>
      </c>
      <c r="B1924" s="1" t="str">
        <f t="shared" si="180"/>
        <v>Febrero 20 de 2017</v>
      </c>
      <c r="C1924" s="1" t="s">
        <v>5265</v>
      </c>
      <c r="D1924" s="2">
        <v>165.11</v>
      </c>
      <c r="E1924" s="1" t="s">
        <v>5266</v>
      </c>
      <c r="F1924" s="3">
        <v>6.0569351908051653E-3</v>
      </c>
      <c r="G1924" s="1" t="s">
        <v>430</v>
      </c>
      <c r="H1924" s="10">
        <f t="shared" si="181"/>
        <v>3.3022000000000005</v>
      </c>
      <c r="I1924" s="8">
        <f>VLOOKUP(B1924,'TRM2'!C:D,2,0)</f>
        <v>2902.81</v>
      </c>
      <c r="J1924" s="10">
        <f t="shared" si="182"/>
        <v>9585.6591820000012</v>
      </c>
      <c r="K1924">
        <f>VLOOKUP(A1924,'Cacao Nacional'!B:D,3,0)</f>
        <v>5665</v>
      </c>
      <c r="L1924" s="22" t="str">
        <f t="shared" si="183"/>
        <v>Febrero</v>
      </c>
      <c r="M1924" s="22" t="str">
        <f t="shared" si="184"/>
        <v>2017</v>
      </c>
      <c r="N1924" s="22" t="str">
        <f t="shared" si="185"/>
        <v>Febrero de 2017</v>
      </c>
    </row>
    <row r="1925" spans="1:14" x14ac:dyDescent="0.3">
      <c r="A1925" s="1" t="s">
        <v>1300</v>
      </c>
      <c r="B1925" s="1" t="str">
        <f t="shared" si="180"/>
        <v>Febrero 21 de 2017</v>
      </c>
      <c r="C1925" s="1" t="s">
        <v>5265</v>
      </c>
      <c r="D1925" s="2">
        <v>167.39</v>
      </c>
      <c r="E1925" s="1" t="s">
        <v>5266</v>
      </c>
      <c r="F1925" s="3">
        <v>1.3808975834292125</v>
      </c>
      <c r="G1925" s="1" t="s">
        <v>430</v>
      </c>
      <c r="H1925" s="10">
        <f t="shared" si="181"/>
        <v>3.3477999999999999</v>
      </c>
      <c r="I1925" s="8">
        <f>VLOOKUP(B1925,'TRM2'!C:D,2,0)</f>
        <v>2902.81</v>
      </c>
      <c r="J1925" s="10">
        <f t="shared" si="182"/>
        <v>9718.0273180000004</v>
      </c>
      <c r="K1925" t="e">
        <f>VLOOKUP(A1925,'Cacao Nacional'!B:D,3,0)</f>
        <v>#N/A</v>
      </c>
      <c r="L1925" s="22" t="str">
        <f t="shared" si="183"/>
        <v>Febrero</v>
      </c>
      <c r="M1925" s="22" t="str">
        <f t="shared" si="184"/>
        <v>2017</v>
      </c>
      <c r="N1925" s="22" t="str">
        <f t="shared" si="185"/>
        <v>Febrero de 2017</v>
      </c>
    </row>
    <row r="1926" spans="1:14" x14ac:dyDescent="0.3">
      <c r="A1926" s="1" t="s">
        <v>1301</v>
      </c>
      <c r="B1926" s="1" t="str">
        <f t="shared" si="180"/>
        <v>Febrero 22 de 2017</v>
      </c>
      <c r="C1926" s="1" t="s">
        <v>5265</v>
      </c>
      <c r="D1926" s="2">
        <v>167.08</v>
      </c>
      <c r="E1926" s="1" t="s">
        <v>5266</v>
      </c>
      <c r="F1926" s="3">
        <v>-0.18519624828243855</v>
      </c>
      <c r="G1926" s="1" t="s">
        <v>430</v>
      </c>
      <c r="H1926" s="10">
        <f t="shared" si="181"/>
        <v>3.3416000000000001</v>
      </c>
      <c r="I1926" s="8">
        <f>VLOOKUP(B1926,'TRM2'!C:D,2,0)</f>
        <v>2902.68</v>
      </c>
      <c r="J1926" s="10">
        <f t="shared" si="182"/>
        <v>9699.595487999999</v>
      </c>
      <c r="K1926" t="e">
        <f>VLOOKUP(A1926,'Cacao Nacional'!B:D,3,0)</f>
        <v>#N/A</v>
      </c>
      <c r="L1926" s="22" t="str">
        <f t="shared" si="183"/>
        <v>Febrero</v>
      </c>
      <c r="M1926" s="22" t="str">
        <f t="shared" si="184"/>
        <v>2017</v>
      </c>
      <c r="N1926" s="22" t="str">
        <f t="shared" si="185"/>
        <v>Febrero de 2017</v>
      </c>
    </row>
    <row r="1927" spans="1:14" x14ac:dyDescent="0.3">
      <c r="A1927" s="1" t="s">
        <v>1302</v>
      </c>
      <c r="B1927" s="1" t="str">
        <f t="shared" si="180"/>
        <v>Febrero 23 de 2017</v>
      </c>
      <c r="C1927" s="1" t="s">
        <v>5265</v>
      </c>
      <c r="D1927" s="2">
        <v>166.46</v>
      </c>
      <c r="E1927" s="1" t="s">
        <v>5266</v>
      </c>
      <c r="F1927" s="3">
        <v>-0.37107972228872665</v>
      </c>
      <c r="G1927" s="1" t="s">
        <v>430</v>
      </c>
      <c r="H1927" s="10">
        <f t="shared" si="181"/>
        <v>3.3292000000000002</v>
      </c>
      <c r="I1927" s="8">
        <f>VLOOKUP(B1927,'TRM2'!C:D,2,0)</f>
        <v>2893.55</v>
      </c>
      <c r="J1927" s="10">
        <f t="shared" si="182"/>
        <v>9633.2066600000016</v>
      </c>
      <c r="K1927" t="e">
        <f>VLOOKUP(A1927,'Cacao Nacional'!B:D,3,0)</f>
        <v>#N/A</v>
      </c>
      <c r="L1927" s="22" t="str">
        <f t="shared" si="183"/>
        <v>Febrero</v>
      </c>
      <c r="M1927" s="22" t="str">
        <f t="shared" si="184"/>
        <v>2017</v>
      </c>
      <c r="N1927" s="22" t="str">
        <f t="shared" si="185"/>
        <v>Febrero de 2017</v>
      </c>
    </row>
    <row r="1928" spans="1:14" x14ac:dyDescent="0.3">
      <c r="A1928" s="1" t="s">
        <v>1303</v>
      </c>
      <c r="B1928" s="1" t="str">
        <f t="shared" si="180"/>
        <v>Febrero 24 de 2017</v>
      </c>
      <c r="C1928" s="1" t="s">
        <v>5265</v>
      </c>
      <c r="D1928" s="2">
        <v>162.31</v>
      </c>
      <c r="E1928" s="1" t="s">
        <v>5266</v>
      </c>
      <c r="F1928" s="3">
        <v>-2.4930914333773915</v>
      </c>
      <c r="G1928" s="1" t="s">
        <v>430</v>
      </c>
      <c r="H1928" s="10">
        <f t="shared" si="181"/>
        <v>3.2462</v>
      </c>
      <c r="I1928" s="8">
        <f>VLOOKUP(B1928,'TRM2'!C:D,2,0)</f>
        <v>2871.67</v>
      </c>
      <c r="J1928" s="10">
        <f t="shared" si="182"/>
        <v>9322.0151540000006</v>
      </c>
      <c r="K1928" t="e">
        <f>VLOOKUP(A1928,'Cacao Nacional'!B:D,3,0)</f>
        <v>#N/A</v>
      </c>
      <c r="L1928" s="22" t="str">
        <f t="shared" si="183"/>
        <v>Febrero</v>
      </c>
      <c r="M1928" s="22" t="str">
        <f t="shared" si="184"/>
        <v>2017</v>
      </c>
      <c r="N1928" s="22" t="str">
        <f t="shared" si="185"/>
        <v>Febrero de 2017</v>
      </c>
    </row>
    <row r="1929" spans="1:14" x14ac:dyDescent="0.3">
      <c r="A1929" s="1" t="s">
        <v>187</v>
      </c>
      <c r="B1929" s="1" t="str">
        <f t="shared" si="180"/>
        <v>Febrero 27 de 2017</v>
      </c>
      <c r="C1929" s="1" t="s">
        <v>5265</v>
      </c>
      <c r="D1929" s="2">
        <v>158.21</v>
      </c>
      <c r="E1929" s="1" t="s">
        <v>5266</v>
      </c>
      <c r="F1929" s="3">
        <v>-2.5260304355862204</v>
      </c>
      <c r="G1929" s="1" t="s">
        <v>430</v>
      </c>
      <c r="H1929" s="10">
        <f t="shared" si="181"/>
        <v>3.1642000000000001</v>
      </c>
      <c r="I1929" s="8">
        <f>VLOOKUP(B1929,'TRM2'!C:D,2,0)</f>
        <v>2886.52</v>
      </c>
      <c r="J1929" s="10">
        <f t="shared" si="182"/>
        <v>9133.5265840000011</v>
      </c>
      <c r="K1929">
        <f>VLOOKUP(A1929,'Cacao Nacional'!B:D,3,0)</f>
        <v>5665</v>
      </c>
      <c r="L1929" s="22" t="str">
        <f t="shared" si="183"/>
        <v>Febrero</v>
      </c>
      <c r="M1929" s="22" t="str">
        <f t="shared" si="184"/>
        <v>2017</v>
      </c>
      <c r="N1929" s="22" t="str">
        <f t="shared" si="185"/>
        <v>Febrero de 2017</v>
      </c>
    </row>
    <row r="1930" spans="1:14" x14ac:dyDescent="0.3">
      <c r="A1930" s="1" t="s">
        <v>1304</v>
      </c>
      <c r="B1930" s="1" t="str">
        <f t="shared" si="180"/>
        <v>Febrero 28 de 2017</v>
      </c>
      <c r="C1930" s="1" t="s">
        <v>5265</v>
      </c>
      <c r="D1930" s="2">
        <v>159.44</v>
      </c>
      <c r="E1930" s="1" t="s">
        <v>5266</v>
      </c>
      <c r="F1930" s="3">
        <v>0.77744769610011366</v>
      </c>
      <c r="G1930" s="1" t="s">
        <v>430</v>
      </c>
      <c r="H1930" s="10">
        <f t="shared" si="181"/>
        <v>3.1888000000000001</v>
      </c>
      <c r="I1930" s="8">
        <f>VLOOKUP(B1930,'TRM2'!C:D,2,0)</f>
        <v>2896.27</v>
      </c>
      <c r="J1930" s="10">
        <f t="shared" si="182"/>
        <v>9235.6257760000008</v>
      </c>
      <c r="K1930" t="e">
        <f>VLOOKUP(A1930,'Cacao Nacional'!B:D,3,0)</f>
        <v>#N/A</v>
      </c>
      <c r="L1930" s="22" t="str">
        <f t="shared" si="183"/>
        <v>Febrero</v>
      </c>
      <c r="M1930" s="22" t="str">
        <f t="shared" si="184"/>
        <v>2017</v>
      </c>
      <c r="N1930" s="22" t="str">
        <f t="shared" si="185"/>
        <v>Febrero de 2017</v>
      </c>
    </row>
    <row r="1931" spans="1:14" x14ac:dyDescent="0.3">
      <c r="A1931" s="1" t="s">
        <v>1305</v>
      </c>
      <c r="B1931" s="1" t="str">
        <f t="shared" si="180"/>
        <v>Marzo 1 de 2017</v>
      </c>
      <c r="C1931" s="1" t="s">
        <v>5265</v>
      </c>
      <c r="D1931" s="2">
        <v>160.43</v>
      </c>
      <c r="E1931" s="1" t="s">
        <v>5266</v>
      </c>
      <c r="F1931" s="3">
        <v>0.62092323130958926</v>
      </c>
      <c r="G1931" s="1" t="s">
        <v>430</v>
      </c>
      <c r="H1931" s="10">
        <f t="shared" si="181"/>
        <v>3.2086000000000001</v>
      </c>
      <c r="I1931" s="8">
        <f>VLOOKUP(B1931,'TRM2'!C:D,2,0)</f>
        <v>2919.17</v>
      </c>
      <c r="J1931" s="10">
        <f t="shared" si="182"/>
        <v>9366.4488620000011</v>
      </c>
      <c r="K1931" t="e">
        <f>VLOOKUP(A1931,'Cacao Nacional'!B:D,3,0)</f>
        <v>#N/A</v>
      </c>
      <c r="L1931" s="22" t="str">
        <f t="shared" si="183"/>
        <v>Marzo</v>
      </c>
      <c r="M1931" s="22" t="str">
        <f t="shared" si="184"/>
        <v>2017</v>
      </c>
      <c r="N1931" s="22" t="str">
        <f t="shared" si="185"/>
        <v>Marzo de 2017</v>
      </c>
    </row>
    <row r="1932" spans="1:14" x14ac:dyDescent="0.3">
      <c r="A1932" s="1" t="s">
        <v>1306</v>
      </c>
      <c r="B1932" s="1" t="str">
        <f t="shared" si="180"/>
        <v>Marzo 2 de 2017</v>
      </c>
      <c r="C1932" s="1" t="s">
        <v>5265</v>
      </c>
      <c r="D1932" s="2">
        <v>160.91999999999999</v>
      </c>
      <c r="E1932" s="1" t="s">
        <v>5266</v>
      </c>
      <c r="F1932" s="3">
        <v>0.30542915913481306</v>
      </c>
      <c r="G1932" s="1" t="s">
        <v>430</v>
      </c>
      <c r="H1932" s="10">
        <f t="shared" si="181"/>
        <v>3.2183999999999999</v>
      </c>
      <c r="I1932" s="8">
        <f>VLOOKUP(B1932,'TRM2'!C:D,2,0)</f>
        <v>2935.75</v>
      </c>
      <c r="J1932" s="10">
        <f t="shared" si="182"/>
        <v>9448.4177999999993</v>
      </c>
      <c r="K1932" t="e">
        <f>VLOOKUP(A1932,'Cacao Nacional'!B:D,3,0)</f>
        <v>#N/A</v>
      </c>
      <c r="L1932" s="22" t="str">
        <f t="shared" si="183"/>
        <v>Marzo</v>
      </c>
      <c r="M1932" s="22" t="str">
        <f t="shared" si="184"/>
        <v>2017</v>
      </c>
      <c r="N1932" s="22" t="str">
        <f t="shared" si="185"/>
        <v>Marzo de 2017</v>
      </c>
    </row>
    <row r="1933" spans="1:14" x14ac:dyDescent="0.3">
      <c r="A1933" s="1" t="s">
        <v>1307</v>
      </c>
      <c r="B1933" s="1" t="str">
        <f t="shared" si="180"/>
        <v>Marzo 3 de 2017</v>
      </c>
      <c r="C1933" s="1" t="s">
        <v>5265</v>
      </c>
      <c r="D1933" s="2">
        <v>159.62</v>
      </c>
      <c r="E1933" s="1" t="s">
        <v>5266</v>
      </c>
      <c r="F1933" s="3">
        <v>-0.80785483470046171</v>
      </c>
      <c r="G1933" s="1" t="s">
        <v>430</v>
      </c>
      <c r="H1933" s="10">
        <f t="shared" si="181"/>
        <v>3.1924000000000001</v>
      </c>
      <c r="I1933" s="8">
        <f>VLOOKUP(B1933,'TRM2'!C:D,2,0)</f>
        <v>2960.91</v>
      </c>
      <c r="J1933" s="10">
        <f t="shared" si="182"/>
        <v>9452.4090840000008</v>
      </c>
      <c r="K1933" t="e">
        <f>VLOOKUP(A1933,'Cacao Nacional'!B:D,3,0)</f>
        <v>#N/A</v>
      </c>
      <c r="L1933" s="22" t="str">
        <f t="shared" si="183"/>
        <v>Marzo</v>
      </c>
      <c r="M1933" s="22" t="str">
        <f t="shared" si="184"/>
        <v>2017</v>
      </c>
      <c r="N1933" s="22" t="str">
        <f t="shared" si="185"/>
        <v>Marzo de 2017</v>
      </c>
    </row>
    <row r="1934" spans="1:14" x14ac:dyDescent="0.3">
      <c r="A1934" s="1" t="s">
        <v>188</v>
      </c>
      <c r="B1934" s="1" t="str">
        <f t="shared" si="180"/>
        <v>Marzo 6 de 2017</v>
      </c>
      <c r="C1934" s="1" t="s">
        <v>5265</v>
      </c>
      <c r="D1934" s="2">
        <v>157.76</v>
      </c>
      <c r="E1934" s="1" t="s">
        <v>5266</v>
      </c>
      <c r="F1934" s="3">
        <v>-1.1652675103370589</v>
      </c>
      <c r="G1934" s="1" t="s">
        <v>430</v>
      </c>
      <c r="H1934" s="10">
        <f t="shared" si="181"/>
        <v>3.1551999999999998</v>
      </c>
      <c r="I1934" s="8">
        <f>VLOOKUP(B1934,'TRM2'!C:D,2,0)</f>
        <v>2977.43</v>
      </c>
      <c r="J1934" s="10">
        <f t="shared" si="182"/>
        <v>9394.3871359999994</v>
      </c>
      <c r="K1934">
        <f>VLOOKUP(A1934,'Cacao Nacional'!B:D,3,0)</f>
        <v>5645</v>
      </c>
      <c r="L1934" s="22" t="str">
        <f t="shared" si="183"/>
        <v>Marzo</v>
      </c>
      <c r="M1934" s="22" t="str">
        <f t="shared" si="184"/>
        <v>2017</v>
      </c>
      <c r="N1934" s="22" t="str">
        <f t="shared" si="185"/>
        <v>Marzo de 2017</v>
      </c>
    </row>
    <row r="1935" spans="1:14" x14ac:dyDescent="0.3">
      <c r="A1935" s="1" t="s">
        <v>1308</v>
      </c>
      <c r="B1935" s="1" t="str">
        <f t="shared" si="180"/>
        <v>Marzo 7 de 2017</v>
      </c>
      <c r="C1935" s="1" t="s">
        <v>5265</v>
      </c>
      <c r="D1935" s="2">
        <v>156.99</v>
      </c>
      <c r="E1935" s="1" t="s">
        <v>5266</v>
      </c>
      <c r="F1935" s="3">
        <v>-0.48808316430019133</v>
      </c>
      <c r="G1935" s="1" t="s">
        <v>430</v>
      </c>
      <c r="H1935" s="10">
        <f t="shared" si="181"/>
        <v>3.1398000000000001</v>
      </c>
      <c r="I1935" s="8">
        <f>VLOOKUP(B1935,'TRM2'!C:D,2,0)</f>
        <v>2966.67</v>
      </c>
      <c r="J1935" s="10">
        <f t="shared" si="182"/>
        <v>9314.7504660000013</v>
      </c>
      <c r="K1935" t="e">
        <f>VLOOKUP(A1935,'Cacao Nacional'!B:D,3,0)</f>
        <v>#N/A</v>
      </c>
      <c r="L1935" s="22" t="str">
        <f t="shared" si="183"/>
        <v>Marzo</v>
      </c>
      <c r="M1935" s="22" t="str">
        <f t="shared" si="184"/>
        <v>2017</v>
      </c>
      <c r="N1935" s="22" t="str">
        <f t="shared" si="185"/>
        <v>Marzo de 2017</v>
      </c>
    </row>
    <row r="1936" spans="1:14" x14ac:dyDescent="0.3">
      <c r="A1936" s="1" t="s">
        <v>1309</v>
      </c>
      <c r="B1936" s="1" t="str">
        <f t="shared" si="180"/>
        <v>Marzo 8 de 2017</v>
      </c>
      <c r="C1936" s="1" t="s">
        <v>5265</v>
      </c>
      <c r="D1936" s="2">
        <v>157.99</v>
      </c>
      <c r="E1936" s="1" t="s">
        <v>5266</v>
      </c>
      <c r="F1936" s="3">
        <v>0.63698324734059486</v>
      </c>
      <c r="G1936" s="1" t="s">
        <v>430</v>
      </c>
      <c r="H1936" s="10">
        <f t="shared" si="181"/>
        <v>3.1598000000000002</v>
      </c>
      <c r="I1936" s="8">
        <f>VLOOKUP(B1936,'TRM2'!C:D,2,0)</f>
        <v>2972.44</v>
      </c>
      <c r="J1936" s="10">
        <f t="shared" si="182"/>
        <v>9392.315912</v>
      </c>
      <c r="K1936" t="e">
        <f>VLOOKUP(A1936,'Cacao Nacional'!B:D,3,0)</f>
        <v>#N/A</v>
      </c>
      <c r="L1936" s="22" t="str">
        <f t="shared" si="183"/>
        <v>Marzo</v>
      </c>
      <c r="M1936" s="22" t="str">
        <f t="shared" si="184"/>
        <v>2017</v>
      </c>
      <c r="N1936" s="22" t="str">
        <f t="shared" si="185"/>
        <v>Marzo de 2017</v>
      </c>
    </row>
    <row r="1937" spans="1:14" x14ac:dyDescent="0.3">
      <c r="A1937" s="1" t="s">
        <v>5280</v>
      </c>
      <c r="B1937" s="1" t="str">
        <f t="shared" si="180"/>
        <v>Marzo 9 de 2017</v>
      </c>
      <c r="C1937" s="1" t="s">
        <v>5265</v>
      </c>
      <c r="D1937" s="2">
        <v>157.19</v>
      </c>
      <c r="E1937" s="1" t="s">
        <v>5266</v>
      </c>
      <c r="F1937" s="3">
        <v>-0.50636116209887416</v>
      </c>
      <c r="G1937" s="1" t="s">
        <v>430</v>
      </c>
      <c r="H1937" s="10">
        <f t="shared" si="181"/>
        <v>3.1438000000000001</v>
      </c>
      <c r="I1937" s="8">
        <f>VLOOKUP(B1937,'TRM2'!C:D,2,0)</f>
        <v>2987.88</v>
      </c>
      <c r="J1937" s="10">
        <f t="shared" si="182"/>
        <v>9393.2971440000001</v>
      </c>
      <c r="K1937" t="e">
        <f>VLOOKUP(A1937,'Cacao Nacional'!B:D,3,0)</f>
        <v>#N/A</v>
      </c>
      <c r="L1937" s="22" t="str">
        <f t="shared" si="183"/>
        <v>Marzo</v>
      </c>
      <c r="M1937" s="22" t="str">
        <f t="shared" si="184"/>
        <v>2017</v>
      </c>
      <c r="N1937" s="22" t="str">
        <f t="shared" si="185"/>
        <v>Marzo de 2017</v>
      </c>
    </row>
    <row r="1938" spans="1:14" x14ac:dyDescent="0.3">
      <c r="A1938" s="1" t="s">
        <v>5281</v>
      </c>
      <c r="B1938" s="1" t="str">
        <f t="shared" si="180"/>
        <v>Marzo 10 de 2017</v>
      </c>
      <c r="C1938" s="1" t="s">
        <v>5265</v>
      </c>
      <c r="D1938" s="2">
        <v>157.38</v>
      </c>
      <c r="E1938" s="1" t="s">
        <v>5266</v>
      </c>
      <c r="F1938" s="3">
        <v>0.12087282906037135</v>
      </c>
      <c r="G1938" s="1" t="s">
        <v>430</v>
      </c>
      <c r="H1938" s="10">
        <f t="shared" si="181"/>
        <v>3.1475999999999997</v>
      </c>
      <c r="I1938" s="8">
        <f>VLOOKUP(B1938,'TRM2'!C:D,2,0)</f>
        <v>3004.43</v>
      </c>
      <c r="J1938" s="10">
        <f t="shared" si="182"/>
        <v>9456.7438679999996</v>
      </c>
      <c r="K1938" t="e">
        <f>VLOOKUP(A1938,'Cacao Nacional'!B:D,3,0)</f>
        <v>#N/A</v>
      </c>
      <c r="L1938" s="22" t="str">
        <f t="shared" si="183"/>
        <v>Marzo</v>
      </c>
      <c r="M1938" s="22" t="str">
        <f t="shared" si="184"/>
        <v>2017</v>
      </c>
      <c r="N1938" s="22" t="str">
        <f t="shared" si="185"/>
        <v>Marzo de 2017</v>
      </c>
    </row>
    <row r="1939" spans="1:14" x14ac:dyDescent="0.3">
      <c r="A1939" s="1" t="s">
        <v>189</v>
      </c>
      <c r="B1939" s="1" t="str">
        <f t="shared" si="180"/>
        <v>Marzo 13 de 2017</v>
      </c>
      <c r="C1939" s="1" t="s">
        <v>5265</v>
      </c>
      <c r="D1939" s="2">
        <v>158.62</v>
      </c>
      <c r="E1939" s="1" t="s">
        <v>5266</v>
      </c>
      <c r="F1939" s="3">
        <v>0.78790189350616924</v>
      </c>
      <c r="G1939" s="1" t="s">
        <v>430</v>
      </c>
      <c r="H1939" s="10">
        <f t="shared" si="181"/>
        <v>3.1724000000000001</v>
      </c>
      <c r="I1939" s="8">
        <f>VLOOKUP(B1939,'TRM2'!C:D,2,0)</f>
        <v>2980.83</v>
      </c>
      <c r="J1939" s="10">
        <f t="shared" si="182"/>
        <v>9456.3850920000004</v>
      </c>
      <c r="K1939">
        <f>VLOOKUP(A1939,'Cacao Nacional'!B:D,3,0)</f>
        <v>5637.5</v>
      </c>
      <c r="L1939" s="22" t="str">
        <f t="shared" si="183"/>
        <v>Marzo</v>
      </c>
      <c r="M1939" s="22" t="str">
        <f t="shared" si="184"/>
        <v>2017</v>
      </c>
      <c r="N1939" s="22" t="str">
        <f t="shared" si="185"/>
        <v>Marzo de 2017</v>
      </c>
    </row>
    <row r="1940" spans="1:14" x14ac:dyDescent="0.3">
      <c r="A1940" s="1" t="s">
        <v>1310</v>
      </c>
      <c r="B1940" s="1" t="str">
        <f t="shared" si="180"/>
        <v>Marzo 14 de 2017</v>
      </c>
      <c r="C1940" s="1" t="s">
        <v>5265</v>
      </c>
      <c r="D1940" s="2">
        <v>158.30000000000001</v>
      </c>
      <c r="E1940" s="1" t="s">
        <v>5266</v>
      </c>
      <c r="F1940" s="3">
        <v>-0.20174000756524599</v>
      </c>
      <c r="G1940" s="1" t="s">
        <v>430</v>
      </c>
      <c r="H1940" s="10">
        <f t="shared" si="181"/>
        <v>3.1660000000000004</v>
      </c>
      <c r="I1940" s="8">
        <f>VLOOKUP(B1940,'TRM2'!C:D,2,0)</f>
        <v>2987.93</v>
      </c>
      <c r="J1940" s="10">
        <f t="shared" si="182"/>
        <v>9459.7863800000014</v>
      </c>
      <c r="K1940" t="e">
        <f>VLOOKUP(A1940,'Cacao Nacional'!B:D,3,0)</f>
        <v>#N/A</v>
      </c>
      <c r="L1940" s="22" t="str">
        <f t="shared" si="183"/>
        <v>Marzo</v>
      </c>
      <c r="M1940" s="22" t="str">
        <f t="shared" si="184"/>
        <v>2017</v>
      </c>
      <c r="N1940" s="22" t="str">
        <f t="shared" si="185"/>
        <v>Marzo de 2017</v>
      </c>
    </row>
    <row r="1941" spans="1:14" x14ac:dyDescent="0.3">
      <c r="A1941" s="1" t="s">
        <v>1311</v>
      </c>
      <c r="B1941" s="1" t="str">
        <f t="shared" si="180"/>
        <v>Marzo 15 de 2017</v>
      </c>
      <c r="C1941" s="1" t="s">
        <v>5265</v>
      </c>
      <c r="D1941" s="2">
        <v>158.06</v>
      </c>
      <c r="E1941" s="1" t="s">
        <v>5266</v>
      </c>
      <c r="F1941" s="3">
        <v>-0.15161086544536265</v>
      </c>
      <c r="G1941" s="1" t="s">
        <v>430</v>
      </c>
      <c r="H1941" s="10">
        <f t="shared" si="181"/>
        <v>3.1612</v>
      </c>
      <c r="I1941" s="8">
        <f>VLOOKUP(B1941,'TRM2'!C:D,2,0)</f>
        <v>2997.73</v>
      </c>
      <c r="J1941" s="10">
        <f t="shared" si="182"/>
        <v>9476.4240759999993</v>
      </c>
      <c r="K1941" t="e">
        <f>VLOOKUP(A1941,'Cacao Nacional'!B:D,3,0)</f>
        <v>#N/A</v>
      </c>
      <c r="L1941" s="22" t="str">
        <f t="shared" si="183"/>
        <v>Marzo</v>
      </c>
      <c r="M1941" s="22" t="str">
        <f t="shared" si="184"/>
        <v>2017</v>
      </c>
      <c r="N1941" s="22" t="str">
        <f t="shared" si="185"/>
        <v>Marzo de 2017</v>
      </c>
    </row>
    <row r="1942" spans="1:14" x14ac:dyDescent="0.3">
      <c r="A1942" s="1" t="s">
        <v>1312</v>
      </c>
      <c r="B1942" s="1" t="str">
        <f t="shared" si="180"/>
        <v>Marzo 16 de 2017</v>
      </c>
      <c r="C1942" s="1" t="s">
        <v>5265</v>
      </c>
      <c r="D1942" s="2">
        <v>158.69</v>
      </c>
      <c r="E1942" s="1" t="s">
        <v>5266</v>
      </c>
      <c r="F1942" s="3">
        <v>0.39858281665190143</v>
      </c>
      <c r="G1942" s="1" t="s">
        <v>430</v>
      </c>
      <c r="H1942" s="10">
        <f t="shared" si="181"/>
        <v>3.1738</v>
      </c>
      <c r="I1942" s="8">
        <f>VLOOKUP(B1942,'TRM2'!C:D,2,0)</f>
        <v>2972.61</v>
      </c>
      <c r="J1942" s="10">
        <f t="shared" si="182"/>
        <v>9434.469618000001</v>
      </c>
      <c r="K1942" t="e">
        <f>VLOOKUP(A1942,'Cacao Nacional'!B:D,3,0)</f>
        <v>#N/A</v>
      </c>
      <c r="L1942" s="22" t="str">
        <f t="shared" si="183"/>
        <v>Marzo</v>
      </c>
      <c r="M1942" s="22" t="str">
        <f t="shared" si="184"/>
        <v>2017</v>
      </c>
      <c r="N1942" s="22" t="str">
        <f t="shared" si="185"/>
        <v>Marzo de 2017</v>
      </c>
    </row>
    <row r="1943" spans="1:14" x14ac:dyDescent="0.3">
      <c r="A1943" s="1" t="s">
        <v>1313</v>
      </c>
      <c r="B1943" s="1" t="str">
        <f t="shared" si="180"/>
        <v>Marzo 17 de 2017</v>
      </c>
      <c r="C1943" s="1" t="s">
        <v>5265</v>
      </c>
      <c r="D1943" s="2">
        <v>158.55000000000001</v>
      </c>
      <c r="E1943" s="1" t="s">
        <v>5266</v>
      </c>
      <c r="F1943" s="3">
        <v>-8.8222320247013902E-2</v>
      </c>
      <c r="G1943" s="1" t="s">
        <v>430</v>
      </c>
      <c r="H1943" s="10">
        <f t="shared" si="181"/>
        <v>3.1710000000000003</v>
      </c>
      <c r="I1943" s="8">
        <f>VLOOKUP(B1943,'TRM2'!C:D,2,0)</f>
        <v>2923.96</v>
      </c>
      <c r="J1943" s="10">
        <f t="shared" si="182"/>
        <v>9271.87716</v>
      </c>
      <c r="K1943" t="e">
        <f>VLOOKUP(A1943,'Cacao Nacional'!B:D,3,0)</f>
        <v>#N/A</v>
      </c>
      <c r="L1943" s="22" t="str">
        <f t="shared" si="183"/>
        <v>Marzo</v>
      </c>
      <c r="M1943" s="22" t="str">
        <f t="shared" si="184"/>
        <v>2017</v>
      </c>
      <c r="N1943" s="22" t="str">
        <f t="shared" si="185"/>
        <v>Marzo de 2017</v>
      </c>
    </row>
    <row r="1944" spans="1:14" x14ac:dyDescent="0.3">
      <c r="A1944" s="1" t="s">
        <v>190</v>
      </c>
      <c r="B1944" s="1" t="str">
        <f t="shared" si="180"/>
        <v>Marzo 20 de 2017</v>
      </c>
      <c r="C1944" s="1" t="s">
        <v>5265</v>
      </c>
      <c r="D1944" s="2">
        <v>161.74</v>
      </c>
      <c r="E1944" s="1" t="s">
        <v>5266</v>
      </c>
      <c r="F1944" s="3">
        <v>2.0119836013875734</v>
      </c>
      <c r="G1944" s="1" t="s">
        <v>430</v>
      </c>
      <c r="H1944" s="10">
        <f t="shared" si="181"/>
        <v>3.2348000000000003</v>
      </c>
      <c r="I1944" s="8">
        <f>VLOOKUP(B1944,'TRM2'!C:D,2,0)</f>
        <v>2912.53</v>
      </c>
      <c r="J1944" s="10">
        <f t="shared" si="182"/>
        <v>9421.4520440000015</v>
      </c>
      <c r="K1944">
        <f>VLOOKUP(A1944,'Cacao Nacional'!B:D,3,0)</f>
        <v>5677.5</v>
      </c>
      <c r="L1944" s="22" t="str">
        <f t="shared" si="183"/>
        <v>Marzo</v>
      </c>
      <c r="M1944" s="22" t="str">
        <f t="shared" si="184"/>
        <v>2017</v>
      </c>
      <c r="N1944" s="22" t="str">
        <f t="shared" si="185"/>
        <v>Marzo de 2017</v>
      </c>
    </row>
    <row r="1945" spans="1:14" x14ac:dyDescent="0.3">
      <c r="A1945" s="1" t="s">
        <v>1314</v>
      </c>
      <c r="B1945" s="1" t="str">
        <f t="shared" si="180"/>
        <v>Marzo 21 de 2017</v>
      </c>
      <c r="C1945" s="1" t="s">
        <v>5265</v>
      </c>
      <c r="D1945" s="2">
        <v>161.66999999999999</v>
      </c>
      <c r="E1945" s="1" t="s">
        <v>5266</v>
      </c>
      <c r="F1945" s="3">
        <v>-4.3279337207877827E-2</v>
      </c>
      <c r="G1945" s="1" t="s">
        <v>430</v>
      </c>
      <c r="H1945" s="10">
        <f t="shared" si="181"/>
        <v>3.2333999999999996</v>
      </c>
      <c r="I1945" s="8">
        <f>VLOOKUP(B1945,'TRM2'!C:D,2,0)</f>
        <v>2912.53</v>
      </c>
      <c r="J1945" s="10">
        <f t="shared" si="182"/>
        <v>9417.3745019999988</v>
      </c>
      <c r="K1945" t="e">
        <f>VLOOKUP(A1945,'Cacao Nacional'!B:D,3,0)</f>
        <v>#N/A</v>
      </c>
      <c r="L1945" s="22" t="str">
        <f t="shared" si="183"/>
        <v>Marzo</v>
      </c>
      <c r="M1945" s="22" t="str">
        <f t="shared" si="184"/>
        <v>2017</v>
      </c>
      <c r="N1945" s="22" t="str">
        <f t="shared" si="185"/>
        <v>Marzo de 2017</v>
      </c>
    </row>
    <row r="1946" spans="1:14" x14ac:dyDescent="0.3">
      <c r="A1946" s="1" t="s">
        <v>1315</v>
      </c>
      <c r="B1946" s="1" t="str">
        <f t="shared" si="180"/>
        <v>Marzo 22 de 2017</v>
      </c>
      <c r="C1946" s="1" t="s">
        <v>5265</v>
      </c>
      <c r="D1946" s="2">
        <v>159.69</v>
      </c>
      <c r="E1946" s="1" t="s">
        <v>5266</v>
      </c>
      <c r="F1946" s="3">
        <v>-1.2247170161439909</v>
      </c>
      <c r="G1946" s="1" t="s">
        <v>430</v>
      </c>
      <c r="H1946" s="10">
        <f t="shared" si="181"/>
        <v>3.1938</v>
      </c>
      <c r="I1946" s="8">
        <f>VLOOKUP(B1946,'TRM2'!C:D,2,0)</f>
        <v>2904.87</v>
      </c>
      <c r="J1946" s="10">
        <f t="shared" si="182"/>
        <v>9277.5738060000003</v>
      </c>
      <c r="K1946" t="e">
        <f>VLOOKUP(A1946,'Cacao Nacional'!B:D,3,0)</f>
        <v>#N/A</v>
      </c>
      <c r="L1946" s="22" t="str">
        <f t="shared" si="183"/>
        <v>Marzo</v>
      </c>
      <c r="M1946" s="22" t="str">
        <f t="shared" si="184"/>
        <v>2017</v>
      </c>
      <c r="N1946" s="22" t="str">
        <f t="shared" si="185"/>
        <v>Marzo de 2017</v>
      </c>
    </row>
    <row r="1947" spans="1:14" x14ac:dyDescent="0.3">
      <c r="A1947" s="1" t="s">
        <v>1316</v>
      </c>
      <c r="B1947" s="1" t="str">
        <f t="shared" si="180"/>
        <v>Marzo 23 de 2017</v>
      </c>
      <c r="C1947" s="1" t="s">
        <v>5265</v>
      </c>
      <c r="D1947" s="2">
        <v>158.44</v>
      </c>
      <c r="E1947" s="1" t="s">
        <v>5266</v>
      </c>
      <c r="F1947" s="3">
        <v>-0.78276661030747074</v>
      </c>
      <c r="G1947" s="1" t="s">
        <v>430</v>
      </c>
      <c r="H1947" s="10">
        <f t="shared" si="181"/>
        <v>3.1688000000000001</v>
      </c>
      <c r="I1947" s="8">
        <f>VLOOKUP(B1947,'TRM2'!C:D,2,0)</f>
        <v>2936.82</v>
      </c>
      <c r="J1947" s="10">
        <f t="shared" si="182"/>
        <v>9306.1952160000001</v>
      </c>
      <c r="K1947" t="e">
        <f>VLOOKUP(A1947,'Cacao Nacional'!B:D,3,0)</f>
        <v>#N/A</v>
      </c>
      <c r="L1947" s="22" t="str">
        <f t="shared" si="183"/>
        <v>Marzo</v>
      </c>
      <c r="M1947" s="22" t="str">
        <f t="shared" si="184"/>
        <v>2017</v>
      </c>
      <c r="N1947" s="22" t="str">
        <f t="shared" si="185"/>
        <v>Marzo de 2017</v>
      </c>
    </row>
    <row r="1948" spans="1:14" x14ac:dyDescent="0.3">
      <c r="A1948" s="1" t="s">
        <v>1317</v>
      </c>
      <c r="B1948" s="1" t="str">
        <f t="shared" si="180"/>
        <v>Marzo 24 de 2017</v>
      </c>
      <c r="C1948" s="1" t="s">
        <v>5265</v>
      </c>
      <c r="D1948" s="2">
        <v>155.32</v>
      </c>
      <c r="E1948" s="1" t="s">
        <v>5266</v>
      </c>
      <c r="F1948" s="3">
        <v>-1.9691996970462033</v>
      </c>
      <c r="G1948" s="1" t="s">
        <v>430</v>
      </c>
      <c r="H1948" s="10">
        <f t="shared" si="181"/>
        <v>3.1063999999999998</v>
      </c>
      <c r="I1948" s="8">
        <f>VLOOKUP(B1948,'TRM2'!C:D,2,0)</f>
        <v>2921.25</v>
      </c>
      <c r="J1948" s="10">
        <f t="shared" si="182"/>
        <v>9074.5709999999999</v>
      </c>
      <c r="K1948" t="e">
        <f>VLOOKUP(A1948,'Cacao Nacional'!B:D,3,0)</f>
        <v>#N/A</v>
      </c>
      <c r="L1948" s="22" t="str">
        <f t="shared" si="183"/>
        <v>Marzo</v>
      </c>
      <c r="M1948" s="22" t="str">
        <f t="shared" si="184"/>
        <v>2017</v>
      </c>
      <c r="N1948" s="22" t="str">
        <f t="shared" si="185"/>
        <v>Marzo de 2017</v>
      </c>
    </row>
    <row r="1949" spans="1:14" x14ac:dyDescent="0.3">
      <c r="A1949" s="1" t="s">
        <v>191</v>
      </c>
      <c r="B1949" s="1" t="str">
        <f t="shared" si="180"/>
        <v>Marzo 27 de 2017</v>
      </c>
      <c r="C1949" s="1" t="s">
        <v>5265</v>
      </c>
      <c r="D1949" s="2">
        <v>156.27000000000001</v>
      </c>
      <c r="E1949" s="1" t="s">
        <v>5266</v>
      </c>
      <c r="F1949" s="3">
        <v>0.61164048416174166</v>
      </c>
      <c r="G1949" s="1" t="s">
        <v>430</v>
      </c>
      <c r="H1949" s="10">
        <f t="shared" si="181"/>
        <v>3.1254000000000004</v>
      </c>
      <c r="I1949" s="8">
        <f>VLOOKUP(B1949,'TRM2'!C:D,2,0)</f>
        <v>2899.94</v>
      </c>
      <c r="J1949" s="10">
        <f t="shared" si="182"/>
        <v>9063.4724760000008</v>
      </c>
      <c r="K1949">
        <f>VLOOKUP(A1949,'Cacao Nacional'!B:D,3,0)</f>
        <v>5750</v>
      </c>
      <c r="L1949" s="22" t="str">
        <f t="shared" si="183"/>
        <v>Marzo</v>
      </c>
      <c r="M1949" s="22" t="str">
        <f t="shared" si="184"/>
        <v>2017</v>
      </c>
      <c r="N1949" s="22" t="str">
        <f t="shared" si="185"/>
        <v>Marzo de 2017</v>
      </c>
    </row>
    <row r="1950" spans="1:14" x14ac:dyDescent="0.3">
      <c r="A1950" s="1" t="s">
        <v>1318</v>
      </c>
      <c r="B1950" s="1" t="str">
        <f t="shared" si="180"/>
        <v>Marzo 28 de 2017</v>
      </c>
      <c r="C1950" s="1" t="s">
        <v>5265</v>
      </c>
      <c r="D1950" s="2">
        <v>156.63999999999999</v>
      </c>
      <c r="E1950" s="1" t="s">
        <v>5266</v>
      </c>
      <c r="F1950" s="3">
        <v>0.23676969347921936</v>
      </c>
      <c r="G1950" s="1" t="s">
        <v>430</v>
      </c>
      <c r="H1950" s="10">
        <f t="shared" si="181"/>
        <v>3.1327999999999996</v>
      </c>
      <c r="I1950" s="8">
        <f>VLOOKUP(B1950,'TRM2'!C:D,2,0)</f>
        <v>2913.48</v>
      </c>
      <c r="J1950" s="10">
        <f t="shared" si="182"/>
        <v>9127.3501439999982</v>
      </c>
      <c r="K1950" t="e">
        <f>VLOOKUP(A1950,'Cacao Nacional'!B:D,3,0)</f>
        <v>#N/A</v>
      </c>
      <c r="L1950" s="22" t="str">
        <f t="shared" si="183"/>
        <v>Marzo</v>
      </c>
      <c r="M1950" s="22" t="str">
        <f t="shared" si="184"/>
        <v>2017</v>
      </c>
      <c r="N1950" s="22" t="str">
        <f t="shared" si="185"/>
        <v>Marzo de 2017</v>
      </c>
    </row>
    <row r="1951" spans="1:14" x14ac:dyDescent="0.3">
      <c r="A1951" s="1" t="s">
        <v>1319</v>
      </c>
      <c r="B1951" s="1" t="str">
        <f t="shared" si="180"/>
        <v>Marzo 29 de 2017</v>
      </c>
      <c r="C1951" s="1" t="s">
        <v>5265</v>
      </c>
      <c r="D1951" s="2">
        <v>156.72</v>
      </c>
      <c r="E1951" s="1" t="s">
        <v>5266</v>
      </c>
      <c r="F1951" s="3">
        <v>5.1072522982643337E-2</v>
      </c>
      <c r="G1951" s="1" t="s">
        <v>430</v>
      </c>
      <c r="H1951" s="10">
        <f t="shared" si="181"/>
        <v>3.1343999999999999</v>
      </c>
      <c r="I1951" s="8">
        <f>VLOOKUP(B1951,'TRM2'!C:D,2,0)</f>
        <v>2911.99</v>
      </c>
      <c r="J1951" s="10">
        <f t="shared" si="182"/>
        <v>9127.3414559999983</v>
      </c>
      <c r="K1951" t="e">
        <f>VLOOKUP(A1951,'Cacao Nacional'!B:D,3,0)</f>
        <v>#N/A</v>
      </c>
      <c r="L1951" s="22" t="str">
        <f t="shared" si="183"/>
        <v>Marzo</v>
      </c>
      <c r="M1951" s="22" t="str">
        <f t="shared" si="184"/>
        <v>2017</v>
      </c>
      <c r="N1951" s="22" t="str">
        <f t="shared" si="185"/>
        <v>Marzo de 2017</v>
      </c>
    </row>
    <row r="1952" spans="1:14" x14ac:dyDescent="0.3">
      <c r="A1952" s="1" t="s">
        <v>1320</v>
      </c>
      <c r="B1952" s="1" t="str">
        <f t="shared" si="180"/>
        <v>Marzo 30 de 2017</v>
      </c>
      <c r="C1952" s="1" t="s">
        <v>5265</v>
      </c>
      <c r="D1952" s="2">
        <v>158.03</v>
      </c>
      <c r="E1952" s="1" t="s">
        <v>5266</v>
      </c>
      <c r="F1952" s="3">
        <v>0.83588565594691322</v>
      </c>
      <c r="G1952" s="1" t="s">
        <v>430</v>
      </c>
      <c r="H1952" s="10">
        <f t="shared" si="181"/>
        <v>3.1606000000000001</v>
      </c>
      <c r="I1952" s="8">
        <f>VLOOKUP(B1952,'TRM2'!C:D,2,0)</f>
        <v>2888.02</v>
      </c>
      <c r="J1952" s="10">
        <f t="shared" si="182"/>
        <v>9127.8760120000006</v>
      </c>
      <c r="K1952" t="e">
        <f>VLOOKUP(A1952,'Cacao Nacional'!B:D,3,0)</f>
        <v>#N/A</v>
      </c>
      <c r="L1952" s="22" t="str">
        <f t="shared" si="183"/>
        <v>Marzo</v>
      </c>
      <c r="M1952" s="22" t="str">
        <f t="shared" si="184"/>
        <v>2017</v>
      </c>
      <c r="N1952" s="22" t="str">
        <f t="shared" si="185"/>
        <v>Marzo de 2017</v>
      </c>
    </row>
    <row r="1953" spans="1:14" x14ac:dyDescent="0.3">
      <c r="A1953" s="1" t="s">
        <v>1321</v>
      </c>
      <c r="B1953" s="1" t="str">
        <f t="shared" si="180"/>
        <v>Marzo 31 de 2017</v>
      </c>
      <c r="C1953" s="1" t="s">
        <v>5265</v>
      </c>
      <c r="D1953" s="2">
        <v>158.11000000000001</v>
      </c>
      <c r="E1953" s="1" t="s">
        <v>5266</v>
      </c>
      <c r="F1953" s="3">
        <v>5.0623299373544581E-2</v>
      </c>
      <c r="G1953" s="1" t="s">
        <v>430</v>
      </c>
      <c r="H1953" s="10">
        <f t="shared" si="181"/>
        <v>3.1622000000000003</v>
      </c>
      <c r="I1953" s="8">
        <f>VLOOKUP(B1953,'TRM2'!C:D,2,0)</f>
        <v>2880.24</v>
      </c>
      <c r="J1953" s="10">
        <f t="shared" si="182"/>
        <v>9107.8949279999997</v>
      </c>
      <c r="K1953" t="e">
        <f>VLOOKUP(A1953,'Cacao Nacional'!B:D,3,0)</f>
        <v>#N/A</v>
      </c>
      <c r="L1953" s="22" t="str">
        <f t="shared" si="183"/>
        <v>Marzo</v>
      </c>
      <c r="M1953" s="22" t="str">
        <f t="shared" si="184"/>
        <v>2017</v>
      </c>
      <c r="N1953" s="22" t="str">
        <f t="shared" si="185"/>
        <v>Marzo de 2017</v>
      </c>
    </row>
    <row r="1954" spans="1:14" x14ac:dyDescent="0.3">
      <c r="A1954" s="1" t="s">
        <v>192</v>
      </c>
      <c r="B1954" s="1" t="str">
        <f t="shared" si="180"/>
        <v>Abril 3 de 2017</v>
      </c>
      <c r="C1954" s="1" t="s">
        <v>5265</v>
      </c>
      <c r="D1954" s="2">
        <v>156.91999999999999</v>
      </c>
      <c r="E1954" s="1" t="s">
        <v>5266</v>
      </c>
      <c r="F1954" s="3">
        <v>-0.7526405666940903</v>
      </c>
      <c r="G1954" s="1" t="s">
        <v>430</v>
      </c>
      <c r="H1954" s="10">
        <f t="shared" si="181"/>
        <v>3.1383999999999999</v>
      </c>
      <c r="I1954" s="8">
        <f>VLOOKUP(B1954,'TRM2'!C:D,2,0)</f>
        <v>2885.57</v>
      </c>
      <c r="J1954" s="10">
        <f t="shared" si="182"/>
        <v>9056.0728880000006</v>
      </c>
      <c r="K1954">
        <f>VLOOKUP(A1954,'Cacao Nacional'!B:D,3,0)</f>
        <v>5710</v>
      </c>
      <c r="L1954" s="22" t="str">
        <f t="shared" si="183"/>
        <v>Abril</v>
      </c>
      <c r="M1954" s="22" t="str">
        <f t="shared" si="184"/>
        <v>2017</v>
      </c>
      <c r="N1954" s="22" t="str">
        <f t="shared" si="185"/>
        <v>Abril de 2017</v>
      </c>
    </row>
    <row r="1955" spans="1:14" x14ac:dyDescent="0.3">
      <c r="A1955" s="1" t="s">
        <v>1322</v>
      </c>
      <c r="B1955" s="1" t="str">
        <f t="shared" si="180"/>
        <v>Abril 4 de 2017</v>
      </c>
      <c r="C1955" s="1" t="s">
        <v>5265</v>
      </c>
      <c r="D1955" s="2">
        <v>157.12</v>
      </c>
      <c r="E1955" s="1" t="s">
        <v>5266</v>
      </c>
      <c r="F1955" s="3">
        <v>0.12745347948000069</v>
      </c>
      <c r="G1955" s="1" t="s">
        <v>430</v>
      </c>
      <c r="H1955" s="10">
        <f t="shared" si="181"/>
        <v>3.1424000000000003</v>
      </c>
      <c r="I1955" s="8">
        <f>VLOOKUP(B1955,'TRM2'!C:D,2,0)</f>
        <v>2866.87</v>
      </c>
      <c r="J1955" s="10">
        <f t="shared" si="182"/>
        <v>9008.852288</v>
      </c>
      <c r="K1955" t="e">
        <f>VLOOKUP(A1955,'Cacao Nacional'!B:D,3,0)</f>
        <v>#N/A</v>
      </c>
      <c r="L1955" s="22" t="str">
        <f t="shared" si="183"/>
        <v>Abril</v>
      </c>
      <c r="M1955" s="22" t="str">
        <f t="shared" si="184"/>
        <v>2017</v>
      </c>
      <c r="N1955" s="22" t="str">
        <f t="shared" si="185"/>
        <v>Abril de 2017</v>
      </c>
    </row>
    <row r="1956" spans="1:14" x14ac:dyDescent="0.3">
      <c r="A1956" s="1" t="s">
        <v>1323</v>
      </c>
      <c r="B1956" s="1" t="str">
        <f t="shared" si="180"/>
        <v>Abril 5 de 2017</v>
      </c>
      <c r="C1956" s="1" t="s">
        <v>5265</v>
      </c>
      <c r="D1956" s="2">
        <v>156.69</v>
      </c>
      <c r="E1956" s="1" t="s">
        <v>5266</v>
      </c>
      <c r="F1956" s="3">
        <v>-0.27367617107943409</v>
      </c>
      <c r="G1956" s="1" t="s">
        <v>430</v>
      </c>
      <c r="H1956" s="10">
        <f t="shared" si="181"/>
        <v>3.1337999999999999</v>
      </c>
      <c r="I1956" s="8">
        <f>VLOOKUP(B1956,'TRM2'!C:D,2,0)</f>
        <v>2869.32</v>
      </c>
      <c r="J1956" s="10">
        <f t="shared" si="182"/>
        <v>8991.875016</v>
      </c>
      <c r="K1956" t="e">
        <f>VLOOKUP(A1956,'Cacao Nacional'!B:D,3,0)</f>
        <v>#N/A</v>
      </c>
      <c r="L1956" s="22" t="str">
        <f t="shared" si="183"/>
        <v>Abril</v>
      </c>
      <c r="M1956" s="22" t="str">
        <f t="shared" si="184"/>
        <v>2017</v>
      </c>
      <c r="N1956" s="22" t="str">
        <f t="shared" si="185"/>
        <v>Abril de 2017</v>
      </c>
    </row>
    <row r="1957" spans="1:14" x14ac:dyDescent="0.3">
      <c r="A1957" s="1" t="s">
        <v>1324</v>
      </c>
      <c r="B1957" s="1" t="str">
        <f t="shared" si="180"/>
        <v>Abril 6 de 2017</v>
      </c>
      <c r="C1957" s="1" t="s">
        <v>5265</v>
      </c>
      <c r="D1957" s="2">
        <v>157.09</v>
      </c>
      <c r="E1957" s="1" t="s">
        <v>5266</v>
      </c>
      <c r="F1957" s="3">
        <v>0.25528112834259087</v>
      </c>
      <c r="G1957" s="1" t="s">
        <v>430</v>
      </c>
      <c r="H1957" s="10">
        <f t="shared" si="181"/>
        <v>3.1417999999999999</v>
      </c>
      <c r="I1957" s="8">
        <f>VLOOKUP(B1957,'TRM2'!C:D,2,0)</f>
        <v>2857.65</v>
      </c>
      <c r="J1957" s="10">
        <f t="shared" si="182"/>
        <v>8978.1647699999994</v>
      </c>
      <c r="K1957" t="e">
        <f>VLOOKUP(A1957,'Cacao Nacional'!B:D,3,0)</f>
        <v>#N/A</v>
      </c>
      <c r="L1957" s="22" t="str">
        <f t="shared" si="183"/>
        <v>Abril</v>
      </c>
      <c r="M1957" s="22" t="str">
        <f t="shared" si="184"/>
        <v>2017</v>
      </c>
      <c r="N1957" s="22" t="str">
        <f t="shared" si="185"/>
        <v>Abril de 2017</v>
      </c>
    </row>
    <row r="1958" spans="1:14" x14ac:dyDescent="0.3">
      <c r="A1958" s="1" t="s">
        <v>1325</v>
      </c>
      <c r="B1958" s="1" t="str">
        <f t="shared" si="180"/>
        <v>Abril 7 de 2017</v>
      </c>
      <c r="C1958" s="1" t="s">
        <v>5265</v>
      </c>
      <c r="D1958" s="2">
        <v>159.13</v>
      </c>
      <c r="E1958" s="1" t="s">
        <v>5266</v>
      </c>
      <c r="F1958" s="3">
        <v>1.2986186262651931</v>
      </c>
      <c r="G1958" s="1" t="s">
        <v>430</v>
      </c>
      <c r="H1958" s="10">
        <f t="shared" si="181"/>
        <v>3.1825999999999999</v>
      </c>
      <c r="I1958" s="8">
        <f>VLOOKUP(B1958,'TRM2'!C:D,2,0)</f>
        <v>2853.1</v>
      </c>
      <c r="J1958" s="10">
        <f t="shared" si="182"/>
        <v>9080.2760600000001</v>
      </c>
      <c r="K1958" t="e">
        <f>VLOOKUP(A1958,'Cacao Nacional'!B:D,3,0)</f>
        <v>#N/A</v>
      </c>
      <c r="L1958" s="22" t="str">
        <f t="shared" si="183"/>
        <v>Abril</v>
      </c>
      <c r="M1958" s="22" t="str">
        <f t="shared" si="184"/>
        <v>2017</v>
      </c>
      <c r="N1958" s="22" t="str">
        <f t="shared" si="185"/>
        <v>Abril de 2017</v>
      </c>
    </row>
    <row r="1959" spans="1:14" x14ac:dyDescent="0.3">
      <c r="A1959" s="1" t="s">
        <v>193</v>
      </c>
      <c r="B1959" s="1" t="str">
        <f t="shared" si="180"/>
        <v>Abril 10 de 2017</v>
      </c>
      <c r="C1959" s="1" t="s">
        <v>5265</v>
      </c>
      <c r="D1959" s="2">
        <v>158.88999999999999</v>
      </c>
      <c r="E1959" s="1" t="s">
        <v>5266</v>
      </c>
      <c r="F1959" s="3">
        <v>-0.15082008420788606</v>
      </c>
      <c r="G1959" s="1" t="s">
        <v>430</v>
      </c>
      <c r="H1959" s="10">
        <f t="shared" si="181"/>
        <v>3.1777999999999995</v>
      </c>
      <c r="I1959" s="8">
        <f>VLOOKUP(B1959,'TRM2'!C:D,2,0)</f>
        <v>2858</v>
      </c>
      <c r="J1959" s="10">
        <f t="shared" si="182"/>
        <v>9082.152399999999</v>
      </c>
      <c r="K1959">
        <f>VLOOKUP(A1959,'Cacao Nacional'!B:D,3,0)</f>
        <v>5635</v>
      </c>
      <c r="L1959" s="22" t="str">
        <f t="shared" si="183"/>
        <v>Abril</v>
      </c>
      <c r="M1959" s="22" t="str">
        <f t="shared" si="184"/>
        <v>2017</v>
      </c>
      <c r="N1959" s="22" t="str">
        <f t="shared" si="185"/>
        <v>Abril de 2017</v>
      </c>
    </row>
    <row r="1960" spans="1:14" x14ac:dyDescent="0.3">
      <c r="A1960" s="1" t="s">
        <v>1326</v>
      </c>
      <c r="B1960" s="1" t="str">
        <f t="shared" si="180"/>
        <v>Abril 11 de 2017</v>
      </c>
      <c r="C1960" s="1" t="s">
        <v>5265</v>
      </c>
      <c r="D1960" s="2">
        <v>159.44999999999999</v>
      </c>
      <c r="E1960" s="1" t="s">
        <v>5266</v>
      </c>
      <c r="F1960" s="3">
        <v>0.35244508779659028</v>
      </c>
      <c r="G1960" s="1" t="s">
        <v>430</v>
      </c>
      <c r="H1960" s="10">
        <f t="shared" si="181"/>
        <v>3.1889999999999996</v>
      </c>
      <c r="I1960" s="8">
        <f>VLOOKUP(B1960,'TRM2'!C:D,2,0)</f>
        <v>2867.13</v>
      </c>
      <c r="J1960" s="10">
        <f t="shared" si="182"/>
        <v>9143.2775699999984</v>
      </c>
      <c r="K1960" t="e">
        <f>VLOOKUP(A1960,'Cacao Nacional'!B:D,3,0)</f>
        <v>#N/A</v>
      </c>
      <c r="L1960" s="22" t="str">
        <f t="shared" si="183"/>
        <v>Abril</v>
      </c>
      <c r="M1960" s="22" t="str">
        <f t="shared" si="184"/>
        <v>2017</v>
      </c>
      <c r="N1960" s="22" t="str">
        <f t="shared" si="185"/>
        <v>Abril de 2017</v>
      </c>
    </row>
    <row r="1961" spans="1:14" x14ac:dyDescent="0.3">
      <c r="A1961" s="1" t="s">
        <v>1327</v>
      </c>
      <c r="B1961" s="1" t="str">
        <f t="shared" si="180"/>
        <v>Abril 12 de 2017</v>
      </c>
      <c r="C1961" s="1" t="s">
        <v>5265</v>
      </c>
      <c r="D1961" s="2">
        <v>157.58000000000001</v>
      </c>
      <c r="E1961" s="1" t="s">
        <v>5266</v>
      </c>
      <c r="F1961" s="3">
        <v>-1.1727814361868776</v>
      </c>
      <c r="G1961" s="1" t="s">
        <v>430</v>
      </c>
      <c r="H1961" s="10">
        <f t="shared" si="181"/>
        <v>3.1516000000000002</v>
      </c>
      <c r="I1961" s="8">
        <f>VLOOKUP(B1961,'TRM2'!C:D,2,0)</f>
        <v>2868.6</v>
      </c>
      <c r="J1961" s="10">
        <f t="shared" si="182"/>
        <v>9040.6797600000009</v>
      </c>
      <c r="K1961" t="e">
        <f>VLOOKUP(A1961,'Cacao Nacional'!B:D,3,0)</f>
        <v>#N/A</v>
      </c>
      <c r="L1961" s="22" t="str">
        <f t="shared" si="183"/>
        <v>Abril</v>
      </c>
      <c r="M1961" s="22" t="str">
        <f t="shared" si="184"/>
        <v>2017</v>
      </c>
      <c r="N1961" s="22" t="str">
        <f t="shared" si="185"/>
        <v>Abril de 2017</v>
      </c>
    </row>
    <row r="1962" spans="1:14" x14ac:dyDescent="0.3">
      <c r="A1962" s="1" t="s">
        <v>1328</v>
      </c>
      <c r="B1962" s="1" t="str">
        <f t="shared" si="180"/>
        <v>Abril 13 de 2017</v>
      </c>
      <c r="C1962" s="1" t="s">
        <v>5265</v>
      </c>
      <c r="D1962" s="2">
        <v>157.93</v>
      </c>
      <c r="E1962" s="1" t="s">
        <v>5266</v>
      </c>
      <c r="F1962" s="3">
        <v>0.22210940474679167</v>
      </c>
      <c r="G1962" s="1" t="s">
        <v>430</v>
      </c>
      <c r="H1962" s="10">
        <f t="shared" si="181"/>
        <v>3.1586000000000003</v>
      </c>
      <c r="I1962" s="8">
        <f>VLOOKUP(B1962,'TRM2'!C:D,2,0)</f>
        <v>2872.55</v>
      </c>
      <c r="J1962" s="10">
        <f t="shared" si="182"/>
        <v>9073.2364300000008</v>
      </c>
      <c r="K1962" t="e">
        <f>VLOOKUP(A1962,'Cacao Nacional'!B:D,3,0)</f>
        <v>#N/A</v>
      </c>
      <c r="L1962" s="22" t="str">
        <f t="shared" si="183"/>
        <v>Abril</v>
      </c>
      <c r="M1962" s="22" t="str">
        <f t="shared" si="184"/>
        <v>2017</v>
      </c>
      <c r="N1962" s="22" t="str">
        <f t="shared" si="185"/>
        <v>Abril de 2017</v>
      </c>
    </row>
    <row r="1963" spans="1:14" x14ac:dyDescent="0.3">
      <c r="A1963" s="1" t="s">
        <v>194</v>
      </c>
      <c r="B1963" s="1" t="str">
        <f t="shared" si="180"/>
        <v>Abril 17 de 2017</v>
      </c>
      <c r="C1963" s="1" t="s">
        <v>5265</v>
      </c>
      <c r="D1963" s="2">
        <v>160.16999999999999</v>
      </c>
      <c r="E1963" s="1" t="s">
        <v>5266</v>
      </c>
      <c r="F1963" s="3">
        <v>1.4183499018552399</v>
      </c>
      <c r="G1963" s="1" t="s">
        <v>430</v>
      </c>
      <c r="H1963" s="10">
        <f t="shared" si="181"/>
        <v>3.2033999999999998</v>
      </c>
      <c r="I1963" s="8">
        <f>VLOOKUP(B1963,'TRM2'!C:D,2,0)</f>
        <v>2872.55</v>
      </c>
      <c r="J1963" s="10">
        <f t="shared" si="182"/>
        <v>9201.9266700000007</v>
      </c>
      <c r="K1963">
        <f>VLOOKUP(A1963,'Cacao Nacional'!B:D,3,0)</f>
        <v>5212.5</v>
      </c>
      <c r="L1963" s="22" t="str">
        <f t="shared" si="183"/>
        <v>Abril</v>
      </c>
      <c r="M1963" s="22" t="str">
        <f t="shared" si="184"/>
        <v>2017</v>
      </c>
      <c r="N1963" s="22" t="str">
        <f t="shared" si="185"/>
        <v>Abril de 2017</v>
      </c>
    </row>
    <row r="1964" spans="1:14" x14ac:dyDescent="0.3">
      <c r="A1964" s="1" t="s">
        <v>1329</v>
      </c>
      <c r="B1964" s="1" t="str">
        <f t="shared" si="180"/>
        <v>Abril 18 de 2017</v>
      </c>
      <c r="C1964" s="1" t="s">
        <v>5265</v>
      </c>
      <c r="D1964" s="2">
        <v>161.25</v>
      </c>
      <c r="E1964" s="1" t="s">
        <v>5266</v>
      </c>
      <c r="F1964" s="3">
        <v>0.67428357370294856</v>
      </c>
      <c r="G1964" s="1" t="s">
        <v>430</v>
      </c>
      <c r="H1964" s="10">
        <f t="shared" si="181"/>
        <v>3.2250000000000001</v>
      </c>
      <c r="I1964" s="8">
        <f>VLOOKUP(B1964,'TRM2'!C:D,2,0)</f>
        <v>2854.89</v>
      </c>
      <c r="J1964" s="10">
        <f t="shared" si="182"/>
        <v>9207.0202499999996</v>
      </c>
      <c r="K1964" t="e">
        <f>VLOOKUP(A1964,'Cacao Nacional'!B:D,3,0)</f>
        <v>#N/A</v>
      </c>
      <c r="L1964" s="22" t="str">
        <f t="shared" si="183"/>
        <v>Abril</v>
      </c>
      <c r="M1964" s="22" t="str">
        <f t="shared" si="184"/>
        <v>2017</v>
      </c>
      <c r="N1964" s="22" t="str">
        <f t="shared" si="185"/>
        <v>Abril de 2017</v>
      </c>
    </row>
    <row r="1965" spans="1:14" x14ac:dyDescent="0.3">
      <c r="A1965" s="1" t="s">
        <v>1330</v>
      </c>
      <c r="B1965" s="1" t="str">
        <f t="shared" si="180"/>
        <v>Abril 19 de 2017</v>
      </c>
      <c r="C1965" s="1" t="s">
        <v>5265</v>
      </c>
      <c r="D1965" s="2">
        <v>157.53</v>
      </c>
      <c r="E1965" s="1" t="s">
        <v>5266</v>
      </c>
      <c r="F1965" s="3">
        <v>-2.3069767441860458</v>
      </c>
      <c r="G1965" s="1" t="s">
        <v>430</v>
      </c>
      <c r="H1965" s="10">
        <f t="shared" si="181"/>
        <v>3.1505999999999998</v>
      </c>
      <c r="I1965" s="8">
        <f>VLOOKUP(B1965,'TRM2'!C:D,2,0)</f>
        <v>2837.9</v>
      </c>
      <c r="J1965" s="10">
        <f t="shared" si="182"/>
        <v>8941.087739999999</v>
      </c>
      <c r="K1965" t="e">
        <f>VLOOKUP(A1965,'Cacao Nacional'!B:D,3,0)</f>
        <v>#N/A</v>
      </c>
      <c r="L1965" s="22" t="str">
        <f t="shared" si="183"/>
        <v>Abril</v>
      </c>
      <c r="M1965" s="22" t="str">
        <f t="shared" si="184"/>
        <v>2017</v>
      </c>
      <c r="N1965" s="22" t="str">
        <f t="shared" si="185"/>
        <v>Abril de 2017</v>
      </c>
    </row>
    <row r="1966" spans="1:14" x14ac:dyDescent="0.3">
      <c r="A1966" s="1" t="s">
        <v>1331</v>
      </c>
      <c r="B1966" s="1" t="str">
        <f t="shared" si="180"/>
        <v>Abril 20 de 2017</v>
      </c>
      <c r="C1966" s="1" t="s">
        <v>5265</v>
      </c>
      <c r="D1966" s="2">
        <v>152.08000000000001</v>
      </c>
      <c r="E1966" s="1" t="s">
        <v>5266</v>
      </c>
      <c r="F1966" s="3">
        <v>-3.4596584777502626</v>
      </c>
      <c r="G1966" s="1" t="s">
        <v>430</v>
      </c>
      <c r="H1966" s="10">
        <f t="shared" si="181"/>
        <v>3.0416000000000003</v>
      </c>
      <c r="I1966" s="8">
        <f>VLOOKUP(B1966,'TRM2'!C:D,2,0)</f>
        <v>2856.48</v>
      </c>
      <c r="J1966" s="10">
        <f t="shared" si="182"/>
        <v>8688.2695680000015</v>
      </c>
      <c r="K1966" t="e">
        <f>VLOOKUP(A1966,'Cacao Nacional'!B:D,3,0)</f>
        <v>#N/A</v>
      </c>
      <c r="L1966" s="22" t="str">
        <f t="shared" si="183"/>
        <v>Abril</v>
      </c>
      <c r="M1966" s="22" t="str">
        <f t="shared" si="184"/>
        <v>2017</v>
      </c>
      <c r="N1966" s="22" t="str">
        <f t="shared" si="185"/>
        <v>Abril de 2017</v>
      </c>
    </row>
    <row r="1967" spans="1:14" x14ac:dyDescent="0.3">
      <c r="A1967" s="1" t="s">
        <v>1332</v>
      </c>
      <c r="B1967" s="1" t="str">
        <f t="shared" si="180"/>
        <v>Abril 21 de 2017</v>
      </c>
      <c r="C1967" s="1" t="s">
        <v>5265</v>
      </c>
      <c r="D1967" s="2">
        <v>149.80000000000001</v>
      </c>
      <c r="E1967" s="1" t="s">
        <v>5266</v>
      </c>
      <c r="F1967" s="3">
        <v>-1.4992109416096797</v>
      </c>
      <c r="G1967" s="1" t="s">
        <v>430</v>
      </c>
      <c r="H1967" s="10">
        <f t="shared" si="181"/>
        <v>2.9960000000000004</v>
      </c>
      <c r="I1967" s="8">
        <f>VLOOKUP(B1967,'TRM2'!C:D,2,0)</f>
        <v>2863.39</v>
      </c>
      <c r="J1967" s="10">
        <f t="shared" si="182"/>
        <v>8578.7164400000001</v>
      </c>
      <c r="K1967" t="e">
        <f>VLOOKUP(A1967,'Cacao Nacional'!B:D,3,0)</f>
        <v>#N/A</v>
      </c>
      <c r="L1967" s="22" t="str">
        <f t="shared" si="183"/>
        <v>Abril</v>
      </c>
      <c r="M1967" s="22" t="str">
        <f t="shared" si="184"/>
        <v>2017</v>
      </c>
      <c r="N1967" s="22" t="str">
        <f t="shared" si="185"/>
        <v>Abril de 2017</v>
      </c>
    </row>
    <row r="1968" spans="1:14" x14ac:dyDescent="0.3">
      <c r="A1968" s="1" t="s">
        <v>195</v>
      </c>
      <c r="B1968" s="1" t="str">
        <f t="shared" si="180"/>
        <v>Abril 24 de 2017</v>
      </c>
      <c r="C1968" s="1" t="s">
        <v>5265</v>
      </c>
      <c r="D1968" s="2">
        <v>149.41</v>
      </c>
      <c r="E1968" s="1" t="s">
        <v>5266</v>
      </c>
      <c r="F1968" s="3">
        <v>-0.26034712950601785</v>
      </c>
      <c r="G1968" s="1" t="s">
        <v>430</v>
      </c>
      <c r="H1968" s="10">
        <f t="shared" si="181"/>
        <v>2.9882</v>
      </c>
      <c r="I1968" s="8">
        <f>VLOOKUP(B1968,'TRM2'!C:D,2,0)</f>
        <v>2868.89</v>
      </c>
      <c r="J1968" s="10">
        <f t="shared" si="182"/>
        <v>8572.8170979999995</v>
      </c>
      <c r="K1968">
        <f>VLOOKUP(A1968,'Cacao Nacional'!B:D,3,0)</f>
        <v>5015</v>
      </c>
      <c r="L1968" s="22" t="str">
        <f t="shared" si="183"/>
        <v>Abril</v>
      </c>
      <c r="M1968" s="22" t="str">
        <f t="shared" si="184"/>
        <v>2017</v>
      </c>
      <c r="N1968" s="22" t="str">
        <f t="shared" si="185"/>
        <v>Abril de 2017</v>
      </c>
    </row>
    <row r="1969" spans="1:14" x14ac:dyDescent="0.3">
      <c r="A1969" s="1" t="s">
        <v>1333</v>
      </c>
      <c r="B1969" s="1" t="str">
        <f t="shared" si="180"/>
        <v>Abril 25 de 2017</v>
      </c>
      <c r="C1969" s="1" t="s">
        <v>5265</v>
      </c>
      <c r="D1969" s="2">
        <v>149.54</v>
      </c>
      <c r="E1969" s="1" t="s">
        <v>5266</v>
      </c>
      <c r="F1969" s="3">
        <v>8.700890167993805E-2</v>
      </c>
      <c r="G1969" s="1" t="s">
        <v>430</v>
      </c>
      <c r="H1969" s="10">
        <f t="shared" si="181"/>
        <v>2.9907999999999997</v>
      </c>
      <c r="I1969" s="8">
        <f>VLOOKUP(B1969,'TRM2'!C:D,2,0)</f>
        <v>2871.98</v>
      </c>
      <c r="J1969" s="10">
        <f t="shared" si="182"/>
        <v>8589.5177839999997</v>
      </c>
      <c r="K1969" t="e">
        <f>VLOOKUP(A1969,'Cacao Nacional'!B:D,3,0)</f>
        <v>#N/A</v>
      </c>
      <c r="L1969" s="22" t="str">
        <f t="shared" si="183"/>
        <v>Abril</v>
      </c>
      <c r="M1969" s="22" t="str">
        <f t="shared" si="184"/>
        <v>2017</v>
      </c>
      <c r="N1969" s="22" t="str">
        <f t="shared" si="185"/>
        <v>Abril de 2017</v>
      </c>
    </row>
    <row r="1970" spans="1:14" x14ac:dyDescent="0.3">
      <c r="A1970" s="1" t="s">
        <v>1334</v>
      </c>
      <c r="B1970" s="1" t="str">
        <f t="shared" si="180"/>
        <v>Abril 26 de 2017</v>
      </c>
      <c r="C1970" s="1" t="s">
        <v>5265</v>
      </c>
      <c r="D1970" s="2">
        <v>148.15</v>
      </c>
      <c r="E1970" s="1" t="s">
        <v>5266</v>
      </c>
      <c r="F1970" s="3">
        <v>-0.92951718603717159</v>
      </c>
      <c r="G1970" s="1" t="s">
        <v>430</v>
      </c>
      <c r="H1970" s="10">
        <f t="shared" si="181"/>
        <v>2.9630000000000001</v>
      </c>
      <c r="I1970" s="8" t="e">
        <f>VLOOKUP(B1970,'TRM2'!C:D,2,0)</f>
        <v>#N/A</v>
      </c>
      <c r="J1970" s="10" t="e">
        <f t="shared" si="182"/>
        <v>#N/A</v>
      </c>
      <c r="K1970" t="e">
        <f>VLOOKUP(A1970,'Cacao Nacional'!B:D,3,0)</f>
        <v>#N/A</v>
      </c>
      <c r="L1970" s="22" t="str">
        <f t="shared" si="183"/>
        <v>Abril</v>
      </c>
      <c r="M1970" s="22" t="str">
        <f t="shared" si="184"/>
        <v>2017</v>
      </c>
      <c r="N1970" s="22" t="str">
        <f t="shared" si="185"/>
        <v>Abril de 2017</v>
      </c>
    </row>
    <row r="1971" spans="1:14" x14ac:dyDescent="0.3">
      <c r="A1971" s="1" t="s">
        <v>1335</v>
      </c>
      <c r="B1971" s="1" t="str">
        <f t="shared" si="180"/>
        <v>Abril 27 de 2017</v>
      </c>
      <c r="C1971" s="1" t="s">
        <v>5265</v>
      </c>
      <c r="D1971" s="2">
        <v>146.68</v>
      </c>
      <c r="E1971" s="1" t="s">
        <v>5266</v>
      </c>
      <c r="F1971" s="3">
        <v>-0.99223759703003633</v>
      </c>
      <c r="G1971" s="1" t="s">
        <v>430</v>
      </c>
      <c r="H1971" s="10">
        <f t="shared" si="181"/>
        <v>2.9336000000000002</v>
      </c>
      <c r="I1971" s="8">
        <f>VLOOKUP(B1971,'TRM2'!C:D,2,0)</f>
        <v>2928.07</v>
      </c>
      <c r="J1971" s="10">
        <f t="shared" si="182"/>
        <v>8589.7861520000006</v>
      </c>
      <c r="K1971" t="e">
        <f>VLOOKUP(A1971,'Cacao Nacional'!B:D,3,0)</f>
        <v>#N/A</v>
      </c>
      <c r="L1971" s="22" t="str">
        <f t="shared" si="183"/>
        <v>Abril</v>
      </c>
      <c r="M1971" s="22" t="str">
        <f t="shared" si="184"/>
        <v>2017</v>
      </c>
      <c r="N1971" s="22" t="str">
        <f t="shared" si="185"/>
        <v>Abril de 2017</v>
      </c>
    </row>
    <row r="1972" spans="1:14" x14ac:dyDescent="0.3">
      <c r="A1972" s="1" t="s">
        <v>1336</v>
      </c>
      <c r="B1972" s="1" t="str">
        <f t="shared" si="180"/>
        <v>Abril 28 de 2017</v>
      </c>
      <c r="C1972" s="1" t="s">
        <v>5265</v>
      </c>
      <c r="D1972" s="2">
        <v>149.08000000000001</v>
      </c>
      <c r="E1972" s="1" t="s">
        <v>5266</v>
      </c>
      <c r="F1972" s="3">
        <v>1.6362148895554989</v>
      </c>
      <c r="G1972" s="1" t="s">
        <v>430</v>
      </c>
      <c r="H1972" s="10">
        <f t="shared" si="181"/>
        <v>2.9816000000000003</v>
      </c>
      <c r="I1972" s="8">
        <f>VLOOKUP(B1972,'TRM2'!C:D,2,0)</f>
        <v>2944.31</v>
      </c>
      <c r="J1972" s="10">
        <f t="shared" si="182"/>
        <v>8778.754696</v>
      </c>
      <c r="K1972" t="e">
        <f>VLOOKUP(A1972,'Cacao Nacional'!B:D,3,0)</f>
        <v>#N/A</v>
      </c>
      <c r="L1972" s="22" t="str">
        <f t="shared" si="183"/>
        <v>Abril</v>
      </c>
      <c r="M1972" s="22" t="str">
        <f t="shared" si="184"/>
        <v>2017</v>
      </c>
      <c r="N1972" s="22" t="str">
        <f t="shared" si="185"/>
        <v>Abril de 2017</v>
      </c>
    </row>
    <row r="1973" spans="1:14" x14ac:dyDescent="0.3">
      <c r="A1973" s="1" t="s">
        <v>196</v>
      </c>
      <c r="B1973" s="1" t="str">
        <f t="shared" si="180"/>
        <v>Mayo 1 de 2017</v>
      </c>
      <c r="C1973" s="1" t="s">
        <v>5265</v>
      </c>
      <c r="D1973" s="2">
        <v>150.80000000000001</v>
      </c>
      <c r="E1973" s="1" t="s">
        <v>5266</v>
      </c>
      <c r="F1973" s="3">
        <v>1.1537429568017163</v>
      </c>
      <c r="G1973" s="1" t="s">
        <v>430</v>
      </c>
      <c r="H1973" s="10">
        <f t="shared" si="181"/>
        <v>3.016</v>
      </c>
      <c r="I1973" s="8">
        <f>VLOOKUP(B1973,'TRM2'!C:D,2,0)</f>
        <v>2947.85</v>
      </c>
      <c r="J1973" s="10">
        <f t="shared" si="182"/>
        <v>8890.7155999999995</v>
      </c>
      <c r="K1973">
        <f>VLOOKUP(A1973,'Cacao Nacional'!B:D,3,0)</f>
        <v>4642.5</v>
      </c>
      <c r="L1973" s="22" t="str">
        <f t="shared" si="183"/>
        <v>Mayo</v>
      </c>
      <c r="M1973" s="22" t="str">
        <f t="shared" si="184"/>
        <v>2017</v>
      </c>
      <c r="N1973" s="22" t="str">
        <f t="shared" si="185"/>
        <v>Mayo de 2017</v>
      </c>
    </row>
    <row r="1974" spans="1:14" x14ac:dyDescent="0.3">
      <c r="A1974" s="1" t="s">
        <v>1337</v>
      </c>
      <c r="B1974" s="1" t="str">
        <f t="shared" si="180"/>
        <v>Mayo 2 de 2017</v>
      </c>
      <c r="C1974" s="1" t="s">
        <v>5265</v>
      </c>
      <c r="D1974" s="2">
        <v>151.80000000000001</v>
      </c>
      <c r="E1974" s="1" t="s">
        <v>5266</v>
      </c>
      <c r="F1974" s="3">
        <v>0.66312997347480096</v>
      </c>
      <c r="G1974" s="1" t="s">
        <v>430</v>
      </c>
      <c r="H1974" s="10">
        <f t="shared" si="181"/>
        <v>3.036</v>
      </c>
      <c r="I1974" s="8">
        <f>VLOOKUP(B1974,'TRM2'!C:D,2,0)</f>
        <v>2947.85</v>
      </c>
      <c r="J1974" s="10">
        <f t="shared" si="182"/>
        <v>8949.6725999999999</v>
      </c>
      <c r="K1974" t="e">
        <f>VLOOKUP(A1974,'Cacao Nacional'!B:D,3,0)</f>
        <v>#N/A</v>
      </c>
      <c r="L1974" s="22" t="str">
        <f t="shared" si="183"/>
        <v>Mayo</v>
      </c>
      <c r="M1974" s="22" t="str">
        <f t="shared" si="184"/>
        <v>2017</v>
      </c>
      <c r="N1974" s="22" t="str">
        <f t="shared" si="185"/>
        <v>Mayo de 2017</v>
      </c>
    </row>
    <row r="1975" spans="1:14" x14ac:dyDescent="0.3">
      <c r="A1975" s="1" t="s">
        <v>1338</v>
      </c>
      <c r="B1975" s="1" t="str">
        <f t="shared" si="180"/>
        <v>Mayo 3 de 2017</v>
      </c>
      <c r="C1975" s="1" t="s">
        <v>5265</v>
      </c>
      <c r="D1975" s="2">
        <v>152.91</v>
      </c>
      <c r="E1975" s="1" t="s">
        <v>5266</v>
      </c>
      <c r="F1975" s="3">
        <v>0.73122529644267797</v>
      </c>
      <c r="G1975" s="1" t="s">
        <v>430</v>
      </c>
      <c r="H1975" s="10">
        <f t="shared" si="181"/>
        <v>3.0581999999999998</v>
      </c>
      <c r="I1975" s="8">
        <f>VLOOKUP(B1975,'TRM2'!C:D,2,0)</f>
        <v>2945.53</v>
      </c>
      <c r="J1975" s="10">
        <f t="shared" si="182"/>
        <v>9008.0198459999992</v>
      </c>
      <c r="K1975" t="e">
        <f>VLOOKUP(A1975,'Cacao Nacional'!B:D,3,0)</f>
        <v>#N/A</v>
      </c>
      <c r="L1975" s="22" t="str">
        <f t="shared" si="183"/>
        <v>Mayo</v>
      </c>
      <c r="M1975" s="22" t="str">
        <f t="shared" si="184"/>
        <v>2017</v>
      </c>
      <c r="N1975" s="22" t="str">
        <f t="shared" si="185"/>
        <v>Mayo de 2017</v>
      </c>
    </row>
    <row r="1976" spans="1:14" x14ac:dyDescent="0.3">
      <c r="A1976" s="1" t="s">
        <v>1339</v>
      </c>
      <c r="B1976" s="1" t="str">
        <f t="shared" si="180"/>
        <v>Mayo 4 de 2017</v>
      </c>
      <c r="C1976" s="1" t="s">
        <v>5265</v>
      </c>
      <c r="D1976" s="2">
        <v>151.19999999999999</v>
      </c>
      <c r="E1976" s="1" t="s">
        <v>5266</v>
      </c>
      <c r="F1976" s="3">
        <v>-1.1183048852266091</v>
      </c>
      <c r="G1976" s="1" t="s">
        <v>430</v>
      </c>
      <c r="H1976" s="10">
        <f t="shared" si="181"/>
        <v>3.0239999999999996</v>
      </c>
      <c r="I1976" s="8">
        <f>VLOOKUP(B1976,'TRM2'!C:D,2,0)</f>
        <v>2930.17</v>
      </c>
      <c r="J1976" s="10">
        <f t="shared" si="182"/>
        <v>8860.8340799999987</v>
      </c>
      <c r="K1976" t="e">
        <f>VLOOKUP(A1976,'Cacao Nacional'!B:D,3,0)</f>
        <v>#N/A</v>
      </c>
      <c r="L1976" s="22" t="str">
        <f t="shared" si="183"/>
        <v>Mayo</v>
      </c>
      <c r="M1976" s="22" t="str">
        <f t="shared" si="184"/>
        <v>2017</v>
      </c>
      <c r="N1976" s="22" t="str">
        <f t="shared" si="185"/>
        <v>Mayo de 2017</v>
      </c>
    </row>
    <row r="1977" spans="1:14" x14ac:dyDescent="0.3">
      <c r="A1977" s="1" t="s">
        <v>1340</v>
      </c>
      <c r="B1977" s="1" t="str">
        <f t="shared" si="180"/>
        <v>Mayo 5 de 2017</v>
      </c>
      <c r="C1977" s="1" t="s">
        <v>5265</v>
      </c>
      <c r="D1977" s="2">
        <v>151.94999999999999</v>
      </c>
      <c r="E1977" s="1" t="s">
        <v>5266</v>
      </c>
      <c r="F1977" s="3">
        <v>0.4960317460317461</v>
      </c>
      <c r="G1977" s="1" t="s">
        <v>430</v>
      </c>
      <c r="H1977" s="10">
        <f t="shared" si="181"/>
        <v>3.0389999999999997</v>
      </c>
      <c r="I1977" s="8">
        <f>VLOOKUP(B1977,'TRM2'!C:D,2,0)</f>
        <v>2967.44</v>
      </c>
      <c r="J1977" s="10">
        <f t="shared" si="182"/>
        <v>9018.0501599999989</v>
      </c>
      <c r="K1977" t="e">
        <f>VLOOKUP(A1977,'Cacao Nacional'!B:D,3,0)</f>
        <v>#N/A</v>
      </c>
      <c r="L1977" s="22" t="str">
        <f t="shared" si="183"/>
        <v>Mayo</v>
      </c>
      <c r="M1977" s="22" t="str">
        <f t="shared" si="184"/>
        <v>2017</v>
      </c>
      <c r="N1977" s="22" t="str">
        <f t="shared" si="185"/>
        <v>Mayo de 2017</v>
      </c>
    </row>
    <row r="1978" spans="1:14" x14ac:dyDescent="0.3">
      <c r="A1978" s="1" t="s">
        <v>197</v>
      </c>
      <c r="B1978" s="1" t="str">
        <f t="shared" si="180"/>
        <v>Mayo 8 de 2017</v>
      </c>
      <c r="C1978" s="1" t="s">
        <v>5265</v>
      </c>
      <c r="D1978" s="2">
        <v>154.02000000000001</v>
      </c>
      <c r="E1978" s="1" t="s">
        <v>5266</v>
      </c>
      <c r="F1978" s="3">
        <v>1.3622902270483854</v>
      </c>
      <c r="G1978" s="1" t="s">
        <v>430</v>
      </c>
      <c r="H1978" s="10">
        <f t="shared" si="181"/>
        <v>3.0804</v>
      </c>
      <c r="I1978" s="8">
        <f>VLOOKUP(B1978,'TRM2'!C:D,2,0)</f>
        <v>2961.78</v>
      </c>
      <c r="J1978" s="10">
        <f t="shared" si="182"/>
        <v>9123.4671120000003</v>
      </c>
      <c r="K1978">
        <f>VLOOKUP(A1978,'Cacao Nacional'!B:D,3,0)</f>
        <v>4490</v>
      </c>
      <c r="L1978" s="22" t="str">
        <f t="shared" si="183"/>
        <v>Mayo</v>
      </c>
      <c r="M1978" s="22" t="str">
        <f t="shared" si="184"/>
        <v>2017</v>
      </c>
      <c r="N1978" s="22" t="str">
        <f t="shared" si="185"/>
        <v>Mayo de 2017</v>
      </c>
    </row>
    <row r="1979" spans="1:14" x14ac:dyDescent="0.3">
      <c r="A1979" s="1" t="s">
        <v>1341</v>
      </c>
      <c r="B1979" s="1" t="str">
        <f t="shared" si="180"/>
        <v>Mayo 9 de 2017</v>
      </c>
      <c r="C1979" s="1" t="s">
        <v>5265</v>
      </c>
      <c r="D1979" s="2">
        <v>152.13999999999999</v>
      </c>
      <c r="E1979" s="1" t="s">
        <v>5266</v>
      </c>
      <c r="F1979" s="3">
        <v>-1.2206206986105854</v>
      </c>
      <c r="G1979" s="1" t="s">
        <v>430</v>
      </c>
      <c r="H1979" s="10">
        <f t="shared" si="181"/>
        <v>3.0427999999999997</v>
      </c>
      <c r="I1979" s="8">
        <f>VLOOKUP(B1979,'TRM2'!C:D,2,0)</f>
        <v>2959.26</v>
      </c>
      <c r="J1979" s="10">
        <f t="shared" si="182"/>
        <v>9004.4363279999998</v>
      </c>
      <c r="K1979" t="e">
        <f>VLOOKUP(A1979,'Cacao Nacional'!B:D,3,0)</f>
        <v>#N/A</v>
      </c>
      <c r="L1979" s="22" t="str">
        <f t="shared" si="183"/>
        <v>Mayo</v>
      </c>
      <c r="M1979" s="22" t="str">
        <f t="shared" si="184"/>
        <v>2017</v>
      </c>
      <c r="N1979" s="22" t="str">
        <f t="shared" si="185"/>
        <v>Mayo de 2017</v>
      </c>
    </row>
    <row r="1980" spans="1:14" x14ac:dyDescent="0.3">
      <c r="A1980" s="1" t="s">
        <v>1342</v>
      </c>
      <c r="B1980" s="1" t="str">
        <f t="shared" si="180"/>
        <v>Mayo 10 de 2017</v>
      </c>
      <c r="C1980" s="1" t="s">
        <v>5265</v>
      </c>
      <c r="D1980" s="2">
        <v>152.87</v>
      </c>
      <c r="E1980" s="1" t="s">
        <v>5266</v>
      </c>
      <c r="F1980" s="3">
        <v>0.47982121729986738</v>
      </c>
      <c r="G1980" s="1" t="s">
        <v>430</v>
      </c>
      <c r="H1980" s="10">
        <f t="shared" si="181"/>
        <v>3.0573999999999999</v>
      </c>
      <c r="I1980" s="8">
        <f>VLOOKUP(B1980,'TRM2'!C:D,2,0)</f>
        <v>2967.24</v>
      </c>
      <c r="J1980" s="10">
        <f t="shared" si="182"/>
        <v>9072.0395759999992</v>
      </c>
      <c r="K1980" t="e">
        <f>VLOOKUP(A1980,'Cacao Nacional'!B:D,3,0)</f>
        <v>#N/A</v>
      </c>
      <c r="L1980" s="22" t="str">
        <f t="shared" si="183"/>
        <v>Mayo</v>
      </c>
      <c r="M1980" s="22" t="str">
        <f t="shared" si="184"/>
        <v>2017</v>
      </c>
      <c r="N1980" s="22" t="str">
        <f t="shared" si="185"/>
        <v>Mayo de 2017</v>
      </c>
    </row>
    <row r="1981" spans="1:14" x14ac:dyDescent="0.3">
      <c r="A1981" s="1" t="s">
        <v>1343</v>
      </c>
      <c r="B1981" s="1" t="str">
        <f t="shared" si="180"/>
        <v>Mayo 11 de 2017</v>
      </c>
      <c r="C1981" s="1" t="s">
        <v>5265</v>
      </c>
      <c r="D1981" s="2">
        <v>151.06</v>
      </c>
      <c r="E1981" s="1" t="s">
        <v>5266</v>
      </c>
      <c r="F1981" s="3">
        <v>-1.1840125596912423</v>
      </c>
      <c r="G1981" s="1" t="s">
        <v>430</v>
      </c>
      <c r="H1981" s="10">
        <f t="shared" si="181"/>
        <v>3.0211999999999999</v>
      </c>
      <c r="I1981" s="8">
        <f>VLOOKUP(B1981,'TRM2'!C:D,2,0)</f>
        <v>2949.35</v>
      </c>
      <c r="J1981" s="10">
        <f t="shared" si="182"/>
        <v>8910.576219999999</v>
      </c>
      <c r="K1981" t="e">
        <f>VLOOKUP(A1981,'Cacao Nacional'!B:D,3,0)</f>
        <v>#N/A</v>
      </c>
      <c r="L1981" s="22" t="str">
        <f t="shared" si="183"/>
        <v>Mayo</v>
      </c>
      <c r="M1981" s="22" t="str">
        <f t="shared" si="184"/>
        <v>2017</v>
      </c>
      <c r="N1981" s="22" t="str">
        <f t="shared" si="185"/>
        <v>Mayo de 2017</v>
      </c>
    </row>
    <row r="1982" spans="1:14" x14ac:dyDescent="0.3">
      <c r="A1982" s="1" t="s">
        <v>1344</v>
      </c>
      <c r="B1982" s="1" t="str">
        <f t="shared" si="180"/>
        <v>Mayo 12 de 2017</v>
      </c>
      <c r="C1982" s="1" t="s">
        <v>5265</v>
      </c>
      <c r="D1982" s="2">
        <v>152.31</v>
      </c>
      <c r="E1982" s="1" t="s">
        <v>5266</v>
      </c>
      <c r="F1982" s="3">
        <v>0.82748576724480327</v>
      </c>
      <c r="G1982" s="1" t="s">
        <v>430</v>
      </c>
      <c r="H1982" s="10">
        <f t="shared" si="181"/>
        <v>3.0462000000000002</v>
      </c>
      <c r="I1982" s="8">
        <f>VLOOKUP(B1982,'TRM2'!C:D,2,0)</f>
        <v>2933.92</v>
      </c>
      <c r="J1982" s="10">
        <f t="shared" si="182"/>
        <v>8937.3071040000013</v>
      </c>
      <c r="K1982" t="e">
        <f>VLOOKUP(A1982,'Cacao Nacional'!B:D,3,0)</f>
        <v>#N/A</v>
      </c>
      <c r="L1982" s="22" t="str">
        <f t="shared" si="183"/>
        <v>Mayo</v>
      </c>
      <c r="M1982" s="22" t="str">
        <f t="shared" si="184"/>
        <v>2017</v>
      </c>
      <c r="N1982" s="22" t="str">
        <f t="shared" si="185"/>
        <v>Mayo de 2017</v>
      </c>
    </row>
    <row r="1983" spans="1:14" x14ac:dyDescent="0.3">
      <c r="A1983" s="1" t="s">
        <v>198</v>
      </c>
      <c r="B1983" s="1" t="str">
        <f t="shared" si="180"/>
        <v>Mayo 15 de 2017</v>
      </c>
      <c r="C1983" s="1" t="s">
        <v>5265</v>
      </c>
      <c r="D1983" s="2">
        <v>152.12</v>
      </c>
      <c r="E1983" s="1" t="s">
        <v>5266</v>
      </c>
      <c r="F1983" s="3">
        <v>-0.12474558466285715</v>
      </c>
      <c r="G1983" s="1" t="s">
        <v>430</v>
      </c>
      <c r="H1983" s="10">
        <f t="shared" si="181"/>
        <v>3.0424000000000002</v>
      </c>
      <c r="I1983" s="8">
        <f>VLOOKUP(B1983,'TRM2'!C:D,2,0)</f>
        <v>2918.69</v>
      </c>
      <c r="J1983" s="10">
        <f t="shared" si="182"/>
        <v>8879.8224560000017</v>
      </c>
      <c r="K1983">
        <f>VLOOKUP(A1983,'Cacao Nacional'!B:D,3,0)</f>
        <v>4882</v>
      </c>
      <c r="L1983" s="22" t="str">
        <f t="shared" si="183"/>
        <v>Mayo</v>
      </c>
      <c r="M1983" s="22" t="str">
        <f t="shared" si="184"/>
        <v>2017</v>
      </c>
      <c r="N1983" s="22" t="str">
        <f t="shared" si="185"/>
        <v>Mayo de 2017</v>
      </c>
    </row>
    <row r="1984" spans="1:14" x14ac:dyDescent="0.3">
      <c r="A1984" s="1" t="s">
        <v>1345</v>
      </c>
      <c r="B1984" s="1" t="str">
        <f t="shared" si="180"/>
        <v>Mayo 16 de 2017</v>
      </c>
      <c r="C1984" s="1" t="s">
        <v>5265</v>
      </c>
      <c r="D1984" s="2">
        <v>150.62</v>
      </c>
      <c r="E1984" s="1" t="s">
        <v>5266</v>
      </c>
      <c r="F1984" s="3">
        <v>-0.98606363397317898</v>
      </c>
      <c r="G1984" s="1" t="s">
        <v>430</v>
      </c>
      <c r="H1984" s="10">
        <f t="shared" si="181"/>
        <v>3.0124</v>
      </c>
      <c r="I1984" s="8">
        <f>VLOOKUP(B1984,'TRM2'!C:D,2,0)</f>
        <v>2883.87</v>
      </c>
      <c r="J1984" s="10">
        <f t="shared" si="182"/>
        <v>8687.3699880000004</v>
      </c>
      <c r="K1984" t="e">
        <f>VLOOKUP(A1984,'Cacao Nacional'!B:D,3,0)</f>
        <v>#N/A</v>
      </c>
      <c r="L1984" s="22" t="str">
        <f t="shared" si="183"/>
        <v>Mayo</v>
      </c>
      <c r="M1984" s="22" t="str">
        <f t="shared" si="184"/>
        <v>2017</v>
      </c>
      <c r="N1984" s="22" t="str">
        <f t="shared" si="185"/>
        <v>Mayo de 2017</v>
      </c>
    </row>
    <row r="1985" spans="1:14" x14ac:dyDescent="0.3">
      <c r="A1985" s="1" t="s">
        <v>1346</v>
      </c>
      <c r="B1985" s="1" t="str">
        <f t="shared" si="180"/>
        <v>Mayo 17 de 2017</v>
      </c>
      <c r="C1985" s="1" t="s">
        <v>5265</v>
      </c>
      <c r="D1985" s="2">
        <v>153.35</v>
      </c>
      <c r="E1985" s="1" t="s">
        <v>5266</v>
      </c>
      <c r="F1985" s="3">
        <v>1.8125082990306665</v>
      </c>
      <c r="G1985" s="1" t="s">
        <v>430</v>
      </c>
      <c r="H1985" s="10">
        <f t="shared" si="181"/>
        <v>3.0669999999999997</v>
      </c>
      <c r="I1985" s="8">
        <f>VLOOKUP(B1985,'TRM2'!C:D,2,0)</f>
        <v>2873.22</v>
      </c>
      <c r="J1985" s="10">
        <f t="shared" si="182"/>
        <v>8812.1657399999986</v>
      </c>
      <c r="K1985" t="e">
        <f>VLOOKUP(A1985,'Cacao Nacional'!B:D,3,0)</f>
        <v>#N/A</v>
      </c>
      <c r="L1985" s="22" t="str">
        <f t="shared" si="183"/>
        <v>Mayo</v>
      </c>
      <c r="M1985" s="22" t="str">
        <f t="shared" si="184"/>
        <v>2017</v>
      </c>
      <c r="N1985" s="22" t="str">
        <f t="shared" si="185"/>
        <v>Mayo de 2017</v>
      </c>
    </row>
    <row r="1986" spans="1:14" x14ac:dyDescent="0.3">
      <c r="A1986" s="1" t="s">
        <v>1347</v>
      </c>
      <c r="B1986" s="1" t="str">
        <f t="shared" si="180"/>
        <v>Mayo 18 de 2017</v>
      </c>
      <c r="C1986" s="1" t="s">
        <v>5265</v>
      </c>
      <c r="D1986" s="2">
        <v>149.51</v>
      </c>
      <c r="E1986" s="1" t="s">
        <v>5266</v>
      </c>
      <c r="F1986" s="3">
        <v>-2.5040756439517469</v>
      </c>
      <c r="G1986" s="1" t="s">
        <v>430</v>
      </c>
      <c r="H1986" s="10">
        <f t="shared" si="181"/>
        <v>2.9901999999999997</v>
      </c>
      <c r="I1986" s="8">
        <f>VLOOKUP(B1986,'TRM2'!C:D,2,0)</f>
        <v>2893.4</v>
      </c>
      <c r="J1986" s="10">
        <f t="shared" si="182"/>
        <v>8651.8446800000002</v>
      </c>
      <c r="K1986" t="e">
        <f>VLOOKUP(A1986,'Cacao Nacional'!B:D,3,0)</f>
        <v>#N/A</v>
      </c>
      <c r="L1986" s="22" t="str">
        <f t="shared" si="183"/>
        <v>Mayo</v>
      </c>
      <c r="M1986" s="22" t="str">
        <f t="shared" si="184"/>
        <v>2017</v>
      </c>
      <c r="N1986" s="22" t="str">
        <f t="shared" si="185"/>
        <v>Mayo de 2017</v>
      </c>
    </row>
    <row r="1987" spans="1:14" x14ac:dyDescent="0.3">
      <c r="A1987" s="1" t="s">
        <v>1348</v>
      </c>
      <c r="B1987" s="1" t="str">
        <f t="shared" ref="B1987:B2050" si="186">MID(A1987,FIND(",",A1987,1)+2,LEN(A1987)-FIND(",",A1987,1))</f>
        <v>Mayo 19 de 2017</v>
      </c>
      <c r="C1987" s="1" t="s">
        <v>5265</v>
      </c>
      <c r="D1987" s="2">
        <v>151.85</v>
      </c>
      <c r="E1987" s="1" t="s">
        <v>5266</v>
      </c>
      <c r="F1987" s="3">
        <v>1.5651127014915414</v>
      </c>
      <c r="G1987" s="1" t="s">
        <v>430</v>
      </c>
      <c r="H1987" s="10">
        <f t="shared" ref="H1987:H2050" si="187">D1987*2/100</f>
        <v>3.0369999999999999</v>
      </c>
      <c r="I1987" s="8">
        <f>VLOOKUP(B1987,'TRM2'!C:D,2,0)</f>
        <v>2932.16</v>
      </c>
      <c r="J1987" s="10">
        <f t="shared" ref="J1987:J2050" si="188">H1987*I1987</f>
        <v>8904.9699199999995</v>
      </c>
      <c r="K1987" t="e">
        <f>VLOOKUP(A1987,'Cacao Nacional'!B:D,3,0)</f>
        <v>#N/A</v>
      </c>
      <c r="L1987" s="22" t="str">
        <f t="shared" ref="L1987:L2050" si="189">MID(A1987,FIND(" ",A1987,1)+1,FIND(" ",A1987,FIND(" ",A1987,1)+1)-FIND(" ",A1987,1)-1)</f>
        <v>Mayo</v>
      </c>
      <c r="M1987" s="22" t="str">
        <f t="shared" ref="M1987:M2050" si="190">RIGHT(A1987,4)</f>
        <v>2017</v>
      </c>
      <c r="N1987" s="22" t="str">
        <f t="shared" ref="N1987:N2050" si="191">_xlfn.CONCAT(L1987," de ",M1987)</f>
        <v>Mayo de 2017</v>
      </c>
    </row>
    <row r="1988" spans="1:14" x14ac:dyDescent="0.3">
      <c r="A1988" s="1" t="s">
        <v>199</v>
      </c>
      <c r="B1988" s="1" t="str">
        <f t="shared" si="186"/>
        <v>Mayo 22 de 2017</v>
      </c>
      <c r="C1988" s="1" t="s">
        <v>5265</v>
      </c>
      <c r="D1988" s="2">
        <v>150.05000000000001</v>
      </c>
      <c r="E1988" s="1" t="s">
        <v>5266</v>
      </c>
      <c r="F1988" s="3">
        <v>-1.1853803095159585</v>
      </c>
      <c r="G1988" s="1" t="s">
        <v>430</v>
      </c>
      <c r="H1988" s="10">
        <f t="shared" si="187"/>
        <v>3.0010000000000003</v>
      </c>
      <c r="I1988" s="8">
        <f>VLOOKUP(B1988,'TRM2'!C:D,2,0)</f>
        <v>2889.45</v>
      </c>
      <c r="J1988" s="10">
        <f t="shared" si="188"/>
        <v>8671.2394500000009</v>
      </c>
      <c r="K1988">
        <f>VLOOKUP(A1988,'Cacao Nacional'!B:D,3,0)</f>
        <v>5022</v>
      </c>
      <c r="L1988" s="22" t="str">
        <f t="shared" si="189"/>
        <v>Mayo</v>
      </c>
      <c r="M1988" s="22" t="str">
        <f t="shared" si="190"/>
        <v>2017</v>
      </c>
      <c r="N1988" s="22" t="str">
        <f t="shared" si="191"/>
        <v>Mayo de 2017</v>
      </c>
    </row>
    <row r="1989" spans="1:14" x14ac:dyDescent="0.3">
      <c r="A1989" s="1" t="s">
        <v>1349</v>
      </c>
      <c r="B1989" s="1" t="str">
        <f t="shared" si="186"/>
        <v>Mayo 23 de 2017</v>
      </c>
      <c r="C1989" s="1" t="s">
        <v>5265</v>
      </c>
      <c r="D1989" s="2">
        <v>150.02000000000001</v>
      </c>
      <c r="E1989" s="1" t="s">
        <v>5266</v>
      </c>
      <c r="F1989" s="3">
        <v>-1.9993335554815816E-2</v>
      </c>
      <c r="G1989" s="1" t="s">
        <v>430</v>
      </c>
      <c r="H1989" s="10">
        <f t="shared" si="187"/>
        <v>3.0004000000000004</v>
      </c>
      <c r="I1989" s="8">
        <f>VLOOKUP(B1989,'TRM2'!C:D,2,0)</f>
        <v>2895.12</v>
      </c>
      <c r="J1989" s="10">
        <f t="shared" si="188"/>
        <v>8686.5180480000017</v>
      </c>
      <c r="K1989" t="e">
        <f>VLOOKUP(A1989,'Cacao Nacional'!B:D,3,0)</f>
        <v>#N/A</v>
      </c>
      <c r="L1989" s="22" t="str">
        <f t="shared" si="189"/>
        <v>Mayo</v>
      </c>
      <c r="M1989" s="22" t="str">
        <f t="shared" si="190"/>
        <v>2017</v>
      </c>
      <c r="N1989" s="22" t="str">
        <f t="shared" si="191"/>
        <v>Mayo de 2017</v>
      </c>
    </row>
    <row r="1990" spans="1:14" x14ac:dyDescent="0.3">
      <c r="A1990" s="1" t="s">
        <v>1350</v>
      </c>
      <c r="B1990" s="1" t="str">
        <f t="shared" si="186"/>
        <v>Mayo 24 de 2017</v>
      </c>
      <c r="C1990" s="1" t="s">
        <v>5265</v>
      </c>
      <c r="D1990" s="2">
        <v>149.12</v>
      </c>
      <c r="E1990" s="1" t="s">
        <v>5266</v>
      </c>
      <c r="F1990" s="3">
        <v>-0.59992001066524836</v>
      </c>
      <c r="G1990" s="1" t="s">
        <v>430</v>
      </c>
      <c r="H1990" s="10">
        <f t="shared" si="187"/>
        <v>2.9824000000000002</v>
      </c>
      <c r="I1990" s="8">
        <f>VLOOKUP(B1990,'TRM2'!C:D,2,0)</f>
        <v>2904.61</v>
      </c>
      <c r="J1990" s="10">
        <f t="shared" si="188"/>
        <v>8662.7088640000002</v>
      </c>
      <c r="K1990" t="e">
        <f>VLOOKUP(A1990,'Cacao Nacional'!B:D,3,0)</f>
        <v>#N/A</v>
      </c>
      <c r="L1990" s="22" t="str">
        <f t="shared" si="189"/>
        <v>Mayo</v>
      </c>
      <c r="M1990" s="22" t="str">
        <f t="shared" si="190"/>
        <v>2017</v>
      </c>
      <c r="N1990" s="22" t="str">
        <f t="shared" si="191"/>
        <v>Mayo de 2017</v>
      </c>
    </row>
    <row r="1991" spans="1:14" x14ac:dyDescent="0.3">
      <c r="A1991" s="1" t="s">
        <v>1351</v>
      </c>
      <c r="B1991" s="1" t="str">
        <f t="shared" si="186"/>
        <v>Mayo 25 de 2017</v>
      </c>
      <c r="C1991" s="1" t="s">
        <v>5265</v>
      </c>
      <c r="D1991" s="2">
        <v>149.65</v>
      </c>
      <c r="E1991" s="1" t="s">
        <v>5266</v>
      </c>
      <c r="F1991" s="3">
        <v>0.35541845493562307</v>
      </c>
      <c r="G1991" s="1" t="s">
        <v>430</v>
      </c>
      <c r="H1991" s="10">
        <f t="shared" si="187"/>
        <v>2.9930000000000003</v>
      </c>
      <c r="I1991" s="8">
        <f>VLOOKUP(B1991,'TRM2'!C:D,2,0)</f>
        <v>2905.29</v>
      </c>
      <c r="J1991" s="10">
        <f t="shared" si="188"/>
        <v>8695.5329700000002</v>
      </c>
      <c r="K1991" t="e">
        <f>VLOOKUP(A1991,'Cacao Nacional'!B:D,3,0)</f>
        <v>#N/A</v>
      </c>
      <c r="L1991" s="22" t="str">
        <f t="shared" si="189"/>
        <v>Mayo</v>
      </c>
      <c r="M1991" s="22" t="str">
        <f t="shared" si="190"/>
        <v>2017</v>
      </c>
      <c r="N1991" s="22" t="str">
        <f t="shared" si="191"/>
        <v>Mayo de 2017</v>
      </c>
    </row>
    <row r="1992" spans="1:14" x14ac:dyDescent="0.3">
      <c r="A1992" s="1" t="s">
        <v>1352</v>
      </c>
      <c r="B1992" s="1" t="str">
        <f t="shared" si="186"/>
        <v>Mayo 26 de 2017</v>
      </c>
      <c r="C1992" s="1" t="s">
        <v>5265</v>
      </c>
      <c r="D1992" s="2">
        <v>151.68</v>
      </c>
      <c r="E1992" s="1" t="s">
        <v>5266</v>
      </c>
      <c r="F1992" s="3">
        <v>1.356498496491815</v>
      </c>
      <c r="G1992" s="1" t="s">
        <v>430</v>
      </c>
      <c r="H1992" s="10">
        <f t="shared" si="187"/>
        <v>3.0336000000000003</v>
      </c>
      <c r="I1992" s="8">
        <f>VLOOKUP(B1992,'TRM2'!C:D,2,0)</f>
        <v>2911.66</v>
      </c>
      <c r="J1992" s="10">
        <f t="shared" si="188"/>
        <v>8832.8117760000005</v>
      </c>
      <c r="K1992" t="e">
        <f>VLOOKUP(A1992,'Cacao Nacional'!B:D,3,0)</f>
        <v>#N/A</v>
      </c>
      <c r="L1992" s="22" t="str">
        <f t="shared" si="189"/>
        <v>Mayo</v>
      </c>
      <c r="M1992" s="22" t="str">
        <f t="shared" si="190"/>
        <v>2017</v>
      </c>
      <c r="N1992" s="22" t="str">
        <f t="shared" si="191"/>
        <v>Mayo de 2017</v>
      </c>
    </row>
    <row r="1993" spans="1:14" x14ac:dyDescent="0.3">
      <c r="A1993" s="1" t="s">
        <v>200</v>
      </c>
      <c r="B1993" s="1" t="str">
        <f t="shared" si="186"/>
        <v>Mayo 29 de 2017</v>
      </c>
      <c r="C1993" s="1" t="s">
        <v>5265</v>
      </c>
      <c r="D1993" s="2">
        <v>151.37</v>
      </c>
      <c r="E1993" s="1" t="s">
        <v>5266</v>
      </c>
      <c r="F1993" s="3">
        <v>-0.20437763713080317</v>
      </c>
      <c r="G1993" s="1" t="s">
        <v>430</v>
      </c>
      <c r="H1993" s="10">
        <f t="shared" si="187"/>
        <v>3.0274000000000001</v>
      </c>
      <c r="I1993" s="8">
        <f>VLOOKUP(B1993,'TRM2'!C:D,2,0)</f>
        <v>2913.47</v>
      </c>
      <c r="J1993" s="10">
        <f t="shared" si="188"/>
        <v>8820.2390780000005</v>
      </c>
      <c r="K1993">
        <f>VLOOKUP(A1993,'Cacao Nacional'!B:D,3,0)</f>
        <v>4924</v>
      </c>
      <c r="L1993" s="22" t="str">
        <f t="shared" si="189"/>
        <v>Mayo</v>
      </c>
      <c r="M1993" s="22" t="str">
        <f t="shared" si="190"/>
        <v>2017</v>
      </c>
      <c r="N1993" s="22" t="str">
        <f t="shared" si="191"/>
        <v>Mayo de 2017</v>
      </c>
    </row>
    <row r="1994" spans="1:14" x14ac:dyDescent="0.3">
      <c r="A1994" s="1" t="s">
        <v>1353</v>
      </c>
      <c r="B1994" s="1" t="str">
        <f t="shared" si="186"/>
        <v>Mayo 30 de 2017</v>
      </c>
      <c r="C1994" s="1" t="s">
        <v>5265</v>
      </c>
      <c r="D1994" s="2">
        <v>152.43</v>
      </c>
      <c r="E1994" s="1" t="s">
        <v>5266</v>
      </c>
      <c r="F1994" s="3">
        <v>0.70027085948338663</v>
      </c>
      <c r="G1994" s="1" t="s">
        <v>430</v>
      </c>
      <c r="H1994" s="10">
        <f t="shared" si="187"/>
        <v>3.0486</v>
      </c>
      <c r="I1994" s="8">
        <f>VLOOKUP(B1994,'TRM2'!C:D,2,0)</f>
        <v>2913.47</v>
      </c>
      <c r="J1994" s="10">
        <f t="shared" si="188"/>
        <v>8882.0046419999999</v>
      </c>
      <c r="K1994" t="e">
        <f>VLOOKUP(A1994,'Cacao Nacional'!B:D,3,0)</f>
        <v>#N/A</v>
      </c>
      <c r="L1994" s="22" t="str">
        <f t="shared" si="189"/>
        <v>Mayo</v>
      </c>
      <c r="M1994" s="22" t="str">
        <f t="shared" si="190"/>
        <v>2017</v>
      </c>
      <c r="N1994" s="22" t="str">
        <f t="shared" si="191"/>
        <v>Mayo de 2017</v>
      </c>
    </row>
    <row r="1995" spans="1:14" x14ac:dyDescent="0.3">
      <c r="A1995" s="1" t="s">
        <v>1354</v>
      </c>
      <c r="B1995" s="1" t="str">
        <f t="shared" si="186"/>
        <v>Mayo 31 de 2017</v>
      </c>
      <c r="C1995" s="1" t="s">
        <v>5265</v>
      </c>
      <c r="D1995" s="2">
        <v>149.69999999999999</v>
      </c>
      <c r="E1995" s="1" t="s">
        <v>5266</v>
      </c>
      <c r="F1995" s="3">
        <v>-1.790986026372773</v>
      </c>
      <c r="G1995" s="1" t="s">
        <v>430</v>
      </c>
      <c r="H1995" s="10">
        <f t="shared" si="187"/>
        <v>2.9939999999999998</v>
      </c>
      <c r="I1995" s="8">
        <f>VLOOKUP(B1995,'TRM2'!C:D,2,0)</f>
        <v>2920.42</v>
      </c>
      <c r="J1995" s="10">
        <f t="shared" si="188"/>
        <v>8743.7374799999998</v>
      </c>
      <c r="K1995" t="e">
        <f>VLOOKUP(A1995,'Cacao Nacional'!B:D,3,0)</f>
        <v>#N/A</v>
      </c>
      <c r="L1995" s="22" t="str">
        <f t="shared" si="189"/>
        <v>Mayo</v>
      </c>
      <c r="M1995" s="22" t="str">
        <f t="shared" si="190"/>
        <v>2017</v>
      </c>
      <c r="N1995" s="22" t="str">
        <f t="shared" si="191"/>
        <v>Mayo de 2017</v>
      </c>
    </row>
    <row r="1996" spans="1:14" x14ac:dyDescent="0.3">
      <c r="A1996" s="1" t="s">
        <v>1355</v>
      </c>
      <c r="B1996" s="1" t="str">
        <f t="shared" si="186"/>
        <v>Junio 1 de 2017</v>
      </c>
      <c r="C1996" s="1" t="s">
        <v>5265</v>
      </c>
      <c r="D1996" s="2">
        <v>148.49</v>
      </c>
      <c r="E1996" s="1" t="s">
        <v>5266</v>
      </c>
      <c r="F1996" s="3">
        <v>-0.80828323313291894</v>
      </c>
      <c r="G1996" s="1" t="s">
        <v>430</v>
      </c>
      <c r="H1996" s="10">
        <f t="shared" si="187"/>
        <v>2.9698000000000002</v>
      </c>
      <c r="I1996" s="8">
        <f>VLOOKUP(B1996,'TRM2'!C:D,2,0)</f>
        <v>2921</v>
      </c>
      <c r="J1996" s="10">
        <f t="shared" si="188"/>
        <v>8674.7858000000015</v>
      </c>
      <c r="K1996" t="e">
        <f>VLOOKUP(A1996,'Cacao Nacional'!B:D,3,0)</f>
        <v>#N/A</v>
      </c>
      <c r="L1996" s="22" t="str">
        <f t="shared" si="189"/>
        <v>Junio</v>
      </c>
      <c r="M1996" s="22" t="str">
        <f t="shared" si="190"/>
        <v>2017</v>
      </c>
      <c r="N1996" s="22" t="str">
        <f t="shared" si="191"/>
        <v>Junio de 2017</v>
      </c>
    </row>
    <row r="1997" spans="1:14" x14ac:dyDescent="0.3">
      <c r="A1997" s="1" t="s">
        <v>1356</v>
      </c>
      <c r="B1997" s="1" t="str">
        <f t="shared" si="186"/>
        <v>Junio 2 de 2017</v>
      </c>
      <c r="C1997" s="1" t="s">
        <v>5265</v>
      </c>
      <c r="D1997" s="2">
        <v>146.91999999999999</v>
      </c>
      <c r="E1997" s="1" t="s">
        <v>5266</v>
      </c>
      <c r="F1997" s="3">
        <v>-1.0573102565829493</v>
      </c>
      <c r="G1997" s="1" t="s">
        <v>430</v>
      </c>
      <c r="H1997" s="10">
        <f t="shared" si="187"/>
        <v>2.9383999999999997</v>
      </c>
      <c r="I1997" s="8">
        <f>VLOOKUP(B1997,'TRM2'!C:D,2,0)</f>
        <v>2895.73</v>
      </c>
      <c r="J1997" s="10">
        <f t="shared" si="188"/>
        <v>8508.813032</v>
      </c>
      <c r="K1997" t="e">
        <f>VLOOKUP(A1997,'Cacao Nacional'!B:D,3,0)</f>
        <v>#N/A</v>
      </c>
      <c r="L1997" s="22" t="str">
        <f t="shared" si="189"/>
        <v>Junio</v>
      </c>
      <c r="M1997" s="22" t="str">
        <f t="shared" si="190"/>
        <v>2017</v>
      </c>
      <c r="N1997" s="22" t="str">
        <f t="shared" si="191"/>
        <v>Junio de 2017</v>
      </c>
    </row>
    <row r="1998" spans="1:14" x14ac:dyDescent="0.3">
      <c r="A1998" s="1" t="s">
        <v>1357</v>
      </c>
      <c r="B1998" s="1" t="str">
        <f t="shared" si="186"/>
        <v>Junio 5 de 2017</v>
      </c>
      <c r="C1998" s="1" t="s">
        <v>5265</v>
      </c>
      <c r="D1998" s="2">
        <v>149.24</v>
      </c>
      <c r="E1998" s="1" t="s">
        <v>5266</v>
      </c>
      <c r="F1998" s="3">
        <v>1.5790906615845506</v>
      </c>
      <c r="G1998" s="1" t="s">
        <v>430</v>
      </c>
      <c r="H1998" s="10">
        <f t="shared" si="187"/>
        <v>2.9848000000000003</v>
      </c>
      <c r="I1998" s="8">
        <f>VLOOKUP(B1998,'TRM2'!C:D,2,0)</f>
        <v>2894.72</v>
      </c>
      <c r="J1998" s="10">
        <f t="shared" si="188"/>
        <v>8640.160256000001</v>
      </c>
      <c r="K1998">
        <f>VLOOKUP(A1998,'Cacao Nacional'!B:D,3,0)</f>
        <v>4980</v>
      </c>
      <c r="L1998" s="22" t="str">
        <f t="shared" si="189"/>
        <v>Junio</v>
      </c>
      <c r="M1998" s="22" t="str">
        <f t="shared" si="190"/>
        <v>2017</v>
      </c>
      <c r="N1998" s="22" t="str">
        <f t="shared" si="191"/>
        <v>Junio de 2017</v>
      </c>
    </row>
    <row r="1999" spans="1:14" x14ac:dyDescent="0.3">
      <c r="A1999" s="1" t="s">
        <v>1358</v>
      </c>
      <c r="B1999" s="1" t="str">
        <f t="shared" si="186"/>
        <v>Junio 6 de 2017</v>
      </c>
      <c r="C1999" s="1" t="s">
        <v>5265</v>
      </c>
      <c r="D1999" s="2">
        <v>146.61000000000001</v>
      </c>
      <c r="E1999" s="1" t="s">
        <v>5266</v>
      </c>
      <c r="F1999" s="3">
        <v>-1.7622621281157835</v>
      </c>
      <c r="G1999" s="1" t="s">
        <v>430</v>
      </c>
      <c r="H1999" s="10">
        <f t="shared" si="187"/>
        <v>2.9322000000000004</v>
      </c>
      <c r="I1999" s="8">
        <f>VLOOKUP(B1999,'TRM2'!C:D,2,0)</f>
        <v>2895.85</v>
      </c>
      <c r="J1999" s="10">
        <f t="shared" si="188"/>
        <v>8491.2113700000009</v>
      </c>
      <c r="K1999" t="e">
        <f>VLOOKUP(A1999,'Cacao Nacional'!B:D,3,0)</f>
        <v>#N/A</v>
      </c>
      <c r="L1999" s="22" t="str">
        <f t="shared" si="189"/>
        <v>Junio</v>
      </c>
      <c r="M1999" s="22" t="str">
        <f t="shared" si="190"/>
        <v>2017</v>
      </c>
      <c r="N1999" s="22" t="str">
        <f t="shared" si="191"/>
        <v>Junio de 2017</v>
      </c>
    </row>
    <row r="2000" spans="1:14" x14ac:dyDescent="0.3">
      <c r="A2000" s="1" t="s">
        <v>1359</v>
      </c>
      <c r="B2000" s="1" t="str">
        <f t="shared" si="186"/>
        <v>Junio 7 de 2017</v>
      </c>
      <c r="C2000" s="1" t="s">
        <v>5265</v>
      </c>
      <c r="D2000" s="2">
        <v>146.72</v>
      </c>
      <c r="E2000" s="1" t="s">
        <v>5266</v>
      </c>
      <c r="F2000" s="3">
        <v>7.502898847280895E-2</v>
      </c>
      <c r="G2000" s="1" t="s">
        <v>430</v>
      </c>
      <c r="H2000" s="10">
        <f t="shared" si="187"/>
        <v>2.9344000000000001</v>
      </c>
      <c r="I2000" s="8">
        <f>VLOOKUP(B2000,'TRM2'!C:D,2,0)</f>
        <v>2893.76</v>
      </c>
      <c r="J2000" s="10">
        <f t="shared" si="188"/>
        <v>8491.4493440000006</v>
      </c>
      <c r="K2000" t="e">
        <f>VLOOKUP(A2000,'Cacao Nacional'!B:D,3,0)</f>
        <v>#N/A</v>
      </c>
      <c r="L2000" s="22" t="str">
        <f t="shared" si="189"/>
        <v>Junio</v>
      </c>
      <c r="M2000" s="22" t="str">
        <f t="shared" si="190"/>
        <v>2017</v>
      </c>
      <c r="N2000" s="22" t="str">
        <f t="shared" si="191"/>
        <v>Junio de 2017</v>
      </c>
    </row>
    <row r="2001" spans="1:14" x14ac:dyDescent="0.3">
      <c r="A2001" s="1" t="s">
        <v>1360</v>
      </c>
      <c r="B2001" s="1" t="str">
        <f t="shared" si="186"/>
        <v>Junio 8 de 2017</v>
      </c>
      <c r="C2001" s="1" t="s">
        <v>5265</v>
      </c>
      <c r="D2001" s="2">
        <v>146.56</v>
      </c>
      <c r="E2001" s="1" t="s">
        <v>5266</v>
      </c>
      <c r="F2001" s="3">
        <v>-0.10905125408941971</v>
      </c>
      <c r="G2001" s="1" t="s">
        <v>430</v>
      </c>
      <c r="H2001" s="10">
        <f t="shared" si="187"/>
        <v>2.9312</v>
      </c>
      <c r="I2001" s="8">
        <f>VLOOKUP(B2001,'TRM2'!C:D,2,0)</f>
        <v>2907.1</v>
      </c>
      <c r="J2001" s="10">
        <f t="shared" si="188"/>
        <v>8521.2915200000007</v>
      </c>
      <c r="K2001" t="e">
        <f>VLOOKUP(A2001,'Cacao Nacional'!B:D,3,0)</f>
        <v>#N/A</v>
      </c>
      <c r="L2001" s="22" t="str">
        <f t="shared" si="189"/>
        <v>Junio</v>
      </c>
      <c r="M2001" s="22" t="str">
        <f t="shared" si="190"/>
        <v>2017</v>
      </c>
      <c r="N2001" s="22" t="str">
        <f t="shared" si="191"/>
        <v>Junio de 2017</v>
      </c>
    </row>
    <row r="2002" spans="1:14" x14ac:dyDescent="0.3">
      <c r="A2002" s="1" t="s">
        <v>1361</v>
      </c>
      <c r="B2002" s="1" t="str">
        <f t="shared" si="186"/>
        <v>Junio 9 de 2017</v>
      </c>
      <c r="C2002" s="1" t="s">
        <v>5265</v>
      </c>
      <c r="D2002" s="2">
        <v>146.85</v>
      </c>
      <c r="E2002" s="1" t="s">
        <v>5266</v>
      </c>
      <c r="F2002" s="3">
        <v>0.19787117903929588</v>
      </c>
      <c r="G2002" s="1" t="s">
        <v>430</v>
      </c>
      <c r="H2002" s="10">
        <f t="shared" si="187"/>
        <v>2.9369999999999998</v>
      </c>
      <c r="I2002" s="8">
        <f>VLOOKUP(B2002,'TRM2'!C:D,2,0)</f>
        <v>2919.82</v>
      </c>
      <c r="J2002" s="10">
        <f t="shared" si="188"/>
        <v>8575.5113399999991</v>
      </c>
      <c r="K2002" t="e">
        <f>VLOOKUP(A2002,'Cacao Nacional'!B:D,3,0)</f>
        <v>#N/A</v>
      </c>
      <c r="L2002" s="22" t="str">
        <f t="shared" si="189"/>
        <v>Junio</v>
      </c>
      <c r="M2002" s="22" t="str">
        <f t="shared" si="190"/>
        <v>2017</v>
      </c>
      <c r="N2002" s="22" t="str">
        <f t="shared" si="191"/>
        <v>Junio de 2017</v>
      </c>
    </row>
    <row r="2003" spans="1:14" x14ac:dyDescent="0.3">
      <c r="A2003" s="1" t="s">
        <v>201</v>
      </c>
      <c r="B2003" s="1" t="str">
        <f t="shared" si="186"/>
        <v>Junio 12 de 2017</v>
      </c>
      <c r="C2003" s="1" t="s">
        <v>5265</v>
      </c>
      <c r="D2003" s="2">
        <v>148.63999999999999</v>
      </c>
      <c r="E2003" s="1" t="s">
        <v>5266</v>
      </c>
      <c r="F2003" s="3">
        <v>1.2189308818522249</v>
      </c>
      <c r="G2003" s="1" t="s">
        <v>430</v>
      </c>
      <c r="H2003" s="10">
        <f t="shared" si="187"/>
        <v>2.9727999999999999</v>
      </c>
      <c r="I2003" s="8">
        <f>VLOOKUP(B2003,'TRM2'!C:D,2,0)</f>
        <v>2919.58</v>
      </c>
      <c r="J2003" s="10">
        <f t="shared" si="188"/>
        <v>8679.3274239999992</v>
      </c>
      <c r="K2003">
        <f>VLOOKUP(A2003,'Cacao Nacional'!B:D,3,0)</f>
        <v>4878</v>
      </c>
      <c r="L2003" s="22" t="str">
        <f t="shared" si="189"/>
        <v>Junio</v>
      </c>
      <c r="M2003" s="22" t="str">
        <f t="shared" si="190"/>
        <v>2017</v>
      </c>
      <c r="N2003" s="22" t="str">
        <f t="shared" si="191"/>
        <v>Junio de 2017</v>
      </c>
    </row>
    <row r="2004" spans="1:14" x14ac:dyDescent="0.3">
      <c r="A2004" s="1" t="s">
        <v>1362</v>
      </c>
      <c r="B2004" s="1" t="str">
        <f t="shared" si="186"/>
        <v>Junio 13 de 2017</v>
      </c>
      <c r="C2004" s="1" t="s">
        <v>5265</v>
      </c>
      <c r="D2004" s="2">
        <v>148.52000000000001</v>
      </c>
      <c r="E2004" s="1" t="s">
        <v>5266</v>
      </c>
      <c r="F2004" s="3">
        <v>-8.0731969860048533E-2</v>
      </c>
      <c r="G2004" s="1" t="s">
        <v>430</v>
      </c>
      <c r="H2004" s="10">
        <f t="shared" si="187"/>
        <v>2.9704000000000002</v>
      </c>
      <c r="I2004" s="8">
        <f>VLOOKUP(B2004,'TRM2'!C:D,2,0)</f>
        <v>2929.2</v>
      </c>
      <c r="J2004" s="10">
        <f t="shared" si="188"/>
        <v>8700.8956799999996</v>
      </c>
      <c r="K2004" t="e">
        <f>VLOOKUP(A2004,'Cacao Nacional'!B:D,3,0)</f>
        <v>#N/A</v>
      </c>
      <c r="L2004" s="22" t="str">
        <f t="shared" si="189"/>
        <v>Junio</v>
      </c>
      <c r="M2004" s="22" t="str">
        <f t="shared" si="190"/>
        <v>2017</v>
      </c>
      <c r="N2004" s="22" t="str">
        <f t="shared" si="191"/>
        <v>Junio de 2017</v>
      </c>
    </row>
    <row r="2005" spans="1:14" x14ac:dyDescent="0.3">
      <c r="A2005" s="1" t="s">
        <v>1363</v>
      </c>
      <c r="B2005" s="1" t="str">
        <f t="shared" si="186"/>
        <v>Junio 14 de 2017</v>
      </c>
      <c r="C2005" s="1" t="s">
        <v>5265</v>
      </c>
      <c r="D2005" s="2">
        <v>147.96</v>
      </c>
      <c r="E2005" s="1" t="s">
        <v>5266</v>
      </c>
      <c r="F2005" s="3">
        <v>-0.37705359547535838</v>
      </c>
      <c r="G2005" s="1" t="s">
        <v>430</v>
      </c>
      <c r="H2005" s="10">
        <f t="shared" si="187"/>
        <v>2.9592000000000001</v>
      </c>
      <c r="I2005" s="8">
        <f>VLOOKUP(B2005,'TRM2'!C:D,2,0)</f>
        <v>2933.13</v>
      </c>
      <c r="J2005" s="10">
        <f t="shared" si="188"/>
        <v>8679.7182960000009</v>
      </c>
      <c r="K2005" t="e">
        <f>VLOOKUP(A2005,'Cacao Nacional'!B:D,3,0)</f>
        <v>#N/A</v>
      </c>
      <c r="L2005" s="22" t="str">
        <f t="shared" si="189"/>
        <v>Junio</v>
      </c>
      <c r="M2005" s="22" t="str">
        <f t="shared" si="190"/>
        <v>2017</v>
      </c>
      <c r="N2005" s="22" t="str">
        <f t="shared" si="191"/>
        <v>Junio de 2017</v>
      </c>
    </row>
    <row r="2006" spans="1:14" x14ac:dyDescent="0.3">
      <c r="A2006" s="1" t="s">
        <v>1364</v>
      </c>
      <c r="B2006" s="1" t="str">
        <f t="shared" si="186"/>
        <v>Junio 15 de 2017</v>
      </c>
      <c r="C2006" s="1" t="s">
        <v>5265</v>
      </c>
      <c r="D2006" s="2">
        <v>148.05000000000001</v>
      </c>
      <c r="E2006" s="1" t="s">
        <v>5266</v>
      </c>
      <c r="F2006" s="3">
        <v>6.0827250608274805E-2</v>
      </c>
      <c r="G2006" s="1" t="s">
        <v>430</v>
      </c>
      <c r="H2006" s="10">
        <f t="shared" si="187"/>
        <v>2.9610000000000003</v>
      </c>
      <c r="I2006" s="8">
        <f>VLOOKUP(B2006,'TRM2'!C:D,2,0)</f>
        <v>2924.75</v>
      </c>
      <c r="J2006" s="10">
        <f t="shared" si="188"/>
        <v>8660.1847500000003</v>
      </c>
      <c r="K2006" t="e">
        <f>VLOOKUP(A2006,'Cacao Nacional'!B:D,3,0)</f>
        <v>#N/A</v>
      </c>
      <c r="L2006" s="22" t="str">
        <f t="shared" si="189"/>
        <v>Junio</v>
      </c>
      <c r="M2006" s="22" t="str">
        <f t="shared" si="190"/>
        <v>2017</v>
      </c>
      <c r="N2006" s="22" t="str">
        <f t="shared" si="191"/>
        <v>Junio de 2017</v>
      </c>
    </row>
    <row r="2007" spans="1:14" x14ac:dyDescent="0.3">
      <c r="A2007" s="1" t="s">
        <v>1365</v>
      </c>
      <c r="B2007" s="1" t="str">
        <f t="shared" si="186"/>
        <v>Junio 16 de 2017</v>
      </c>
      <c r="C2007" s="1" t="s">
        <v>5265</v>
      </c>
      <c r="D2007" s="2">
        <v>146.1</v>
      </c>
      <c r="E2007" s="1" t="s">
        <v>5266</v>
      </c>
      <c r="F2007" s="3">
        <v>-1.3171225937183497</v>
      </c>
      <c r="G2007" s="1" t="s">
        <v>430</v>
      </c>
      <c r="H2007" s="10">
        <f t="shared" si="187"/>
        <v>2.9219999999999997</v>
      </c>
      <c r="I2007" s="8">
        <f>VLOOKUP(B2007,'TRM2'!C:D,2,0)</f>
        <v>2953.83</v>
      </c>
      <c r="J2007" s="10">
        <f t="shared" si="188"/>
        <v>8631.0912599999992</v>
      </c>
      <c r="K2007" t="e">
        <f>VLOOKUP(A2007,'Cacao Nacional'!B:D,3,0)</f>
        <v>#N/A</v>
      </c>
      <c r="L2007" s="22" t="str">
        <f t="shared" si="189"/>
        <v>Junio</v>
      </c>
      <c r="M2007" s="22" t="str">
        <f t="shared" si="190"/>
        <v>2017</v>
      </c>
      <c r="N2007" s="22" t="str">
        <f t="shared" si="191"/>
        <v>Junio de 2017</v>
      </c>
    </row>
    <row r="2008" spans="1:14" x14ac:dyDescent="0.3">
      <c r="A2008" s="1" t="s">
        <v>202</v>
      </c>
      <c r="B2008" s="1" t="str">
        <f t="shared" si="186"/>
        <v>Junio 19 de 2017</v>
      </c>
      <c r="C2008" s="1" t="s">
        <v>5265</v>
      </c>
      <c r="D2008" s="2">
        <v>146.35</v>
      </c>
      <c r="E2008" s="1" t="s">
        <v>5266</v>
      </c>
      <c r="F2008" s="3">
        <v>0.17111567419575635</v>
      </c>
      <c r="G2008" s="1" t="s">
        <v>430</v>
      </c>
      <c r="H2008" s="10">
        <f t="shared" si="187"/>
        <v>2.927</v>
      </c>
      <c r="I2008" s="8">
        <f>VLOOKUP(B2008,'TRM2'!C:D,2,0)</f>
        <v>2961.68</v>
      </c>
      <c r="J2008" s="10">
        <f t="shared" si="188"/>
        <v>8668.8373599999995</v>
      </c>
      <c r="K2008">
        <f>VLOOKUP(A2008,'Cacao Nacional'!B:D,3,0)</f>
        <v>4924</v>
      </c>
      <c r="L2008" s="22" t="str">
        <f t="shared" si="189"/>
        <v>Junio</v>
      </c>
      <c r="M2008" s="22" t="str">
        <f t="shared" si="190"/>
        <v>2017</v>
      </c>
      <c r="N2008" s="22" t="str">
        <f t="shared" si="191"/>
        <v>Junio de 2017</v>
      </c>
    </row>
    <row r="2009" spans="1:14" x14ac:dyDescent="0.3">
      <c r="A2009" s="1" t="s">
        <v>1366</v>
      </c>
      <c r="B2009" s="1" t="str">
        <f t="shared" si="186"/>
        <v>Junio 20 de 2017</v>
      </c>
      <c r="C2009" s="1" t="s">
        <v>5265</v>
      </c>
      <c r="D2009" s="2">
        <v>144.85</v>
      </c>
      <c r="E2009" s="1" t="s">
        <v>5266</v>
      </c>
      <c r="F2009" s="3">
        <v>-1.0249402118209772</v>
      </c>
      <c r="G2009" s="1" t="s">
        <v>430</v>
      </c>
      <c r="H2009" s="10">
        <f t="shared" si="187"/>
        <v>2.8969999999999998</v>
      </c>
      <c r="I2009" s="8">
        <f>VLOOKUP(B2009,'TRM2'!C:D,2,0)</f>
        <v>2961.68</v>
      </c>
      <c r="J2009" s="10">
        <f t="shared" si="188"/>
        <v>8579.9869599999984</v>
      </c>
      <c r="K2009" t="e">
        <f>VLOOKUP(A2009,'Cacao Nacional'!B:D,3,0)</f>
        <v>#N/A</v>
      </c>
      <c r="L2009" s="22" t="str">
        <f t="shared" si="189"/>
        <v>Junio</v>
      </c>
      <c r="M2009" s="22" t="str">
        <f t="shared" si="190"/>
        <v>2017</v>
      </c>
      <c r="N2009" s="22" t="str">
        <f t="shared" si="191"/>
        <v>Junio de 2017</v>
      </c>
    </row>
    <row r="2010" spans="1:14" x14ac:dyDescent="0.3">
      <c r="A2010" s="1" t="s">
        <v>1367</v>
      </c>
      <c r="B2010" s="1" t="str">
        <f t="shared" si="186"/>
        <v>Junio 21 de 2017</v>
      </c>
      <c r="C2010" s="1" t="s">
        <v>5265</v>
      </c>
      <c r="D2010" s="2">
        <v>142.57</v>
      </c>
      <c r="E2010" s="1" t="s">
        <v>5266</v>
      </c>
      <c r="F2010" s="3">
        <v>-1.5740421125302044</v>
      </c>
      <c r="G2010" s="1" t="s">
        <v>430</v>
      </c>
      <c r="H2010" s="10">
        <f t="shared" si="187"/>
        <v>2.8513999999999999</v>
      </c>
      <c r="I2010" s="8">
        <f>VLOOKUP(B2010,'TRM2'!C:D,2,0)</f>
        <v>3029.53</v>
      </c>
      <c r="J2010" s="10">
        <f t="shared" si="188"/>
        <v>8638.4018420000011</v>
      </c>
      <c r="K2010" t="e">
        <f>VLOOKUP(A2010,'Cacao Nacional'!B:D,3,0)</f>
        <v>#N/A</v>
      </c>
      <c r="L2010" s="22" t="str">
        <f t="shared" si="189"/>
        <v>Junio</v>
      </c>
      <c r="M2010" s="22" t="str">
        <f t="shared" si="190"/>
        <v>2017</v>
      </c>
      <c r="N2010" s="22" t="str">
        <f t="shared" si="191"/>
        <v>Junio de 2017</v>
      </c>
    </row>
    <row r="2011" spans="1:14" x14ac:dyDescent="0.3">
      <c r="A2011" s="1" t="s">
        <v>1368</v>
      </c>
      <c r="B2011" s="1" t="str">
        <f t="shared" si="186"/>
        <v>Junio 22 de 2017</v>
      </c>
      <c r="C2011" s="1" t="s">
        <v>5265</v>
      </c>
      <c r="D2011" s="2">
        <v>137.83000000000001</v>
      </c>
      <c r="E2011" s="1" t="s">
        <v>5266</v>
      </c>
      <c r="F2011" s="3">
        <v>-3.3246826120502075</v>
      </c>
      <c r="G2011" s="1" t="s">
        <v>430</v>
      </c>
      <c r="H2011" s="10">
        <f t="shared" si="187"/>
        <v>2.7566000000000002</v>
      </c>
      <c r="I2011" s="8">
        <f>VLOOKUP(B2011,'TRM2'!C:D,2,0)</f>
        <v>3053.9</v>
      </c>
      <c r="J2011" s="10">
        <f t="shared" si="188"/>
        <v>8418.3807400000005</v>
      </c>
      <c r="K2011" t="e">
        <f>VLOOKUP(A2011,'Cacao Nacional'!B:D,3,0)</f>
        <v>#N/A</v>
      </c>
      <c r="L2011" s="22" t="str">
        <f t="shared" si="189"/>
        <v>Junio</v>
      </c>
      <c r="M2011" s="22" t="str">
        <f t="shared" si="190"/>
        <v>2017</v>
      </c>
      <c r="N2011" s="22" t="str">
        <f t="shared" si="191"/>
        <v>Junio de 2017</v>
      </c>
    </row>
    <row r="2012" spans="1:14" x14ac:dyDescent="0.3">
      <c r="A2012" s="1" t="s">
        <v>1369</v>
      </c>
      <c r="B2012" s="1" t="str">
        <f t="shared" si="186"/>
        <v>Junio 23 de 2017</v>
      </c>
      <c r="C2012" s="1" t="s">
        <v>5265</v>
      </c>
      <c r="D2012" s="2">
        <v>143.46</v>
      </c>
      <c r="E2012" s="1" t="s">
        <v>5266</v>
      </c>
      <c r="F2012" s="3">
        <v>4.0847420735688855</v>
      </c>
      <c r="G2012" s="1" t="s">
        <v>430</v>
      </c>
      <c r="H2012" s="10">
        <f t="shared" si="187"/>
        <v>2.8692000000000002</v>
      </c>
      <c r="I2012" s="8">
        <f>VLOOKUP(B2012,'TRM2'!C:D,2,0)</f>
        <v>3035.83</v>
      </c>
      <c r="J2012" s="10">
        <f t="shared" si="188"/>
        <v>8710.4034360000005</v>
      </c>
      <c r="K2012" t="e">
        <f>VLOOKUP(A2012,'Cacao Nacional'!B:D,3,0)</f>
        <v>#N/A</v>
      </c>
      <c r="L2012" s="22" t="str">
        <f t="shared" si="189"/>
        <v>Junio</v>
      </c>
      <c r="M2012" s="22" t="str">
        <f t="shared" si="190"/>
        <v>2017</v>
      </c>
      <c r="N2012" s="22" t="str">
        <f t="shared" si="191"/>
        <v>Junio de 2017</v>
      </c>
    </row>
    <row r="2013" spans="1:14" x14ac:dyDescent="0.3">
      <c r="A2013" s="1" t="s">
        <v>203</v>
      </c>
      <c r="B2013" s="1" t="str">
        <f t="shared" si="186"/>
        <v>Junio 26 de 2017</v>
      </c>
      <c r="C2013" s="1" t="s">
        <v>5265</v>
      </c>
      <c r="D2013" s="2">
        <v>144.91</v>
      </c>
      <c r="E2013" s="1" t="s">
        <v>5266</v>
      </c>
      <c r="F2013" s="3">
        <v>1.0107346995678157</v>
      </c>
      <c r="G2013" s="1" t="s">
        <v>430</v>
      </c>
      <c r="H2013" s="10">
        <f t="shared" si="187"/>
        <v>2.8982000000000001</v>
      </c>
      <c r="I2013" s="8">
        <f>VLOOKUP(B2013,'TRM2'!C:D,2,0)</f>
        <v>3010.68</v>
      </c>
      <c r="J2013" s="10">
        <f t="shared" si="188"/>
        <v>8725.5527760000004</v>
      </c>
      <c r="K2013">
        <f>VLOOKUP(A2013,'Cacao Nacional'!B:D,3,0)</f>
        <v>4744</v>
      </c>
      <c r="L2013" s="22" t="str">
        <f t="shared" si="189"/>
        <v>Junio</v>
      </c>
      <c r="M2013" s="22" t="str">
        <f t="shared" si="190"/>
        <v>2017</v>
      </c>
      <c r="N2013" s="22" t="str">
        <f t="shared" si="191"/>
        <v>Junio de 2017</v>
      </c>
    </row>
    <row r="2014" spans="1:14" x14ac:dyDescent="0.3">
      <c r="A2014" s="1" t="s">
        <v>1370</v>
      </c>
      <c r="B2014" s="1" t="str">
        <f t="shared" si="186"/>
        <v>Junio 27 de 2017</v>
      </c>
      <c r="C2014" s="1" t="s">
        <v>5265</v>
      </c>
      <c r="D2014" s="2">
        <v>145.79</v>
      </c>
      <c r="E2014" s="1" t="s">
        <v>5266</v>
      </c>
      <c r="F2014" s="3">
        <v>0.60727348009108795</v>
      </c>
      <c r="G2014" s="1" t="s">
        <v>430</v>
      </c>
      <c r="H2014" s="10">
        <f t="shared" si="187"/>
        <v>2.9157999999999999</v>
      </c>
      <c r="I2014" s="8">
        <f>VLOOKUP(B2014,'TRM2'!C:D,2,0)</f>
        <v>3010.68</v>
      </c>
      <c r="J2014" s="10">
        <f t="shared" si="188"/>
        <v>8778.5407439999999</v>
      </c>
      <c r="K2014" t="e">
        <f>VLOOKUP(A2014,'Cacao Nacional'!B:D,3,0)</f>
        <v>#N/A</v>
      </c>
      <c r="L2014" s="22" t="str">
        <f t="shared" si="189"/>
        <v>Junio</v>
      </c>
      <c r="M2014" s="22" t="str">
        <f t="shared" si="190"/>
        <v>2017</v>
      </c>
      <c r="N2014" s="22" t="str">
        <f t="shared" si="191"/>
        <v>Junio de 2017</v>
      </c>
    </row>
    <row r="2015" spans="1:14" x14ac:dyDescent="0.3">
      <c r="A2015" s="1" t="s">
        <v>1371</v>
      </c>
      <c r="B2015" s="1" t="str">
        <f t="shared" si="186"/>
        <v>Junio 28 de 2017</v>
      </c>
      <c r="C2015" s="1" t="s">
        <v>5265</v>
      </c>
      <c r="D2015" s="2">
        <v>144.77000000000001</v>
      </c>
      <c r="E2015" s="1" t="s">
        <v>5266</v>
      </c>
      <c r="F2015" s="3">
        <v>-0.69963646340625685</v>
      </c>
      <c r="G2015" s="1" t="s">
        <v>430</v>
      </c>
      <c r="H2015" s="10">
        <f t="shared" si="187"/>
        <v>2.8954000000000004</v>
      </c>
      <c r="I2015" s="8">
        <f>VLOOKUP(B2015,'TRM2'!C:D,2,0)</f>
        <v>3025.28</v>
      </c>
      <c r="J2015" s="10">
        <f t="shared" si="188"/>
        <v>8759.3957120000014</v>
      </c>
      <c r="K2015" t="e">
        <f>VLOOKUP(A2015,'Cacao Nacional'!B:D,3,0)</f>
        <v>#N/A</v>
      </c>
      <c r="L2015" s="22" t="str">
        <f t="shared" si="189"/>
        <v>Junio</v>
      </c>
      <c r="M2015" s="22" t="str">
        <f t="shared" si="190"/>
        <v>2017</v>
      </c>
      <c r="N2015" s="22" t="str">
        <f t="shared" si="191"/>
        <v>Junio de 2017</v>
      </c>
    </row>
    <row r="2016" spans="1:14" x14ac:dyDescent="0.3">
      <c r="A2016" s="1" t="s">
        <v>1372</v>
      </c>
      <c r="B2016" s="1" t="str">
        <f t="shared" si="186"/>
        <v>Junio 29 de 2017</v>
      </c>
      <c r="C2016" s="1" t="s">
        <v>5265</v>
      </c>
      <c r="D2016" s="2">
        <v>147.02000000000001</v>
      </c>
      <c r="E2016" s="1" t="s">
        <v>5266</v>
      </c>
      <c r="F2016" s="3">
        <v>1.5541894038820196</v>
      </c>
      <c r="G2016" s="1" t="s">
        <v>430</v>
      </c>
      <c r="H2016" s="10">
        <f t="shared" si="187"/>
        <v>2.9404000000000003</v>
      </c>
      <c r="I2016" s="8">
        <f>VLOOKUP(B2016,'TRM2'!C:D,2,0)</f>
        <v>3023.64</v>
      </c>
      <c r="J2016" s="10">
        <f t="shared" si="188"/>
        <v>8890.7110560000001</v>
      </c>
      <c r="K2016" t="e">
        <f>VLOOKUP(A2016,'Cacao Nacional'!B:D,3,0)</f>
        <v>#N/A</v>
      </c>
      <c r="L2016" s="22" t="str">
        <f t="shared" si="189"/>
        <v>Junio</v>
      </c>
      <c r="M2016" s="22" t="str">
        <f t="shared" si="190"/>
        <v>2017</v>
      </c>
      <c r="N2016" s="22" t="str">
        <f t="shared" si="191"/>
        <v>Junio de 2017</v>
      </c>
    </row>
    <row r="2017" spans="1:14" x14ac:dyDescent="0.3">
      <c r="A2017" s="1" t="s">
        <v>1373</v>
      </c>
      <c r="B2017" s="1" t="str">
        <f t="shared" si="186"/>
        <v>Junio 30 de 2017</v>
      </c>
      <c r="C2017" s="1" t="s">
        <v>5265</v>
      </c>
      <c r="D2017" s="2">
        <v>146.38</v>
      </c>
      <c r="E2017" s="1" t="s">
        <v>5266</v>
      </c>
      <c r="F2017" s="3">
        <v>-0.43531492313971892</v>
      </c>
      <c r="G2017" s="1" t="s">
        <v>430</v>
      </c>
      <c r="H2017" s="10">
        <f t="shared" si="187"/>
        <v>2.9276</v>
      </c>
      <c r="I2017" s="8">
        <f>VLOOKUP(B2017,'TRM2'!C:D,2,0)</f>
        <v>3038.26</v>
      </c>
      <c r="J2017" s="10">
        <f t="shared" si="188"/>
        <v>8894.8099760000005</v>
      </c>
      <c r="K2017" t="e">
        <f>VLOOKUP(A2017,'Cacao Nacional'!B:D,3,0)</f>
        <v>#N/A</v>
      </c>
      <c r="L2017" s="22" t="str">
        <f t="shared" si="189"/>
        <v>Junio</v>
      </c>
      <c r="M2017" s="22" t="str">
        <f t="shared" si="190"/>
        <v>2017</v>
      </c>
      <c r="N2017" s="22" t="str">
        <f t="shared" si="191"/>
        <v>Junio de 2017</v>
      </c>
    </row>
    <row r="2018" spans="1:14" x14ac:dyDescent="0.3">
      <c r="A2018" s="1" t="s">
        <v>204</v>
      </c>
      <c r="B2018" s="1" t="str">
        <f t="shared" si="186"/>
        <v>Julio 3 de 2017</v>
      </c>
      <c r="C2018" s="1" t="s">
        <v>5265</v>
      </c>
      <c r="D2018" s="2">
        <v>148.02000000000001</v>
      </c>
      <c r="E2018" s="1" t="s">
        <v>5266</v>
      </c>
      <c r="F2018" s="3">
        <v>1.1203716354693365</v>
      </c>
      <c r="G2018" s="1" t="s">
        <v>430</v>
      </c>
      <c r="H2018" s="10">
        <f t="shared" si="187"/>
        <v>2.9604000000000004</v>
      </c>
      <c r="I2018" s="8">
        <f>VLOOKUP(B2018,'TRM2'!C:D,2,0)</f>
        <v>3050.43</v>
      </c>
      <c r="J2018" s="10">
        <f t="shared" si="188"/>
        <v>9030.492972</v>
      </c>
      <c r="K2018">
        <f>VLOOKUP(A2018,'Cacao Nacional'!B:D,3,0)</f>
        <v>4780</v>
      </c>
      <c r="L2018" s="22" t="str">
        <f t="shared" si="189"/>
        <v>Julio</v>
      </c>
      <c r="M2018" s="22" t="str">
        <f t="shared" si="190"/>
        <v>2017</v>
      </c>
      <c r="N2018" s="22" t="str">
        <f t="shared" si="191"/>
        <v>Julio de 2017</v>
      </c>
    </row>
    <row r="2019" spans="1:14" x14ac:dyDescent="0.3">
      <c r="A2019" s="1" t="s">
        <v>1374</v>
      </c>
      <c r="B2019" s="1" t="str">
        <f t="shared" si="186"/>
        <v>Julio 4 de 2017</v>
      </c>
      <c r="C2019" s="1" t="s">
        <v>5265</v>
      </c>
      <c r="D2019" s="2">
        <v>147.4</v>
      </c>
      <c r="E2019" s="1" t="s">
        <v>5266</v>
      </c>
      <c r="F2019" s="3">
        <v>-0.41886231590325934</v>
      </c>
      <c r="G2019" s="1" t="s">
        <v>430</v>
      </c>
      <c r="H2019" s="10">
        <f t="shared" si="187"/>
        <v>2.948</v>
      </c>
      <c r="I2019" s="8">
        <f>VLOOKUP(B2019,'TRM2'!C:D,2,0)</f>
        <v>3050.43</v>
      </c>
      <c r="J2019" s="10">
        <f t="shared" si="188"/>
        <v>8992.6676399999997</v>
      </c>
      <c r="K2019" t="e">
        <f>VLOOKUP(A2019,'Cacao Nacional'!B:D,3,0)</f>
        <v>#N/A</v>
      </c>
      <c r="L2019" s="22" t="str">
        <f t="shared" si="189"/>
        <v>Julio</v>
      </c>
      <c r="M2019" s="22" t="str">
        <f t="shared" si="190"/>
        <v>2017</v>
      </c>
      <c r="N2019" s="22" t="str">
        <f t="shared" si="191"/>
        <v>Julio de 2017</v>
      </c>
    </row>
    <row r="2020" spans="1:14" x14ac:dyDescent="0.3">
      <c r="A2020" s="1" t="s">
        <v>1375</v>
      </c>
      <c r="B2020" s="1" t="str">
        <f t="shared" si="186"/>
        <v>Julio 5 de 2017</v>
      </c>
      <c r="C2020" s="1" t="s">
        <v>5265</v>
      </c>
      <c r="D2020" s="2">
        <v>149.6</v>
      </c>
      <c r="E2020" s="1" t="s">
        <v>5266</v>
      </c>
      <c r="F2020" s="3">
        <v>1.4925373134328279</v>
      </c>
      <c r="G2020" s="1" t="s">
        <v>430</v>
      </c>
      <c r="H2020" s="10">
        <f t="shared" si="187"/>
        <v>2.992</v>
      </c>
      <c r="I2020" s="8">
        <f>VLOOKUP(B2020,'TRM2'!C:D,2,0)</f>
        <v>3050.43</v>
      </c>
      <c r="J2020" s="10">
        <f t="shared" si="188"/>
        <v>9126.886559999999</v>
      </c>
      <c r="K2020" t="e">
        <f>VLOOKUP(A2020,'Cacao Nacional'!B:D,3,0)</f>
        <v>#N/A</v>
      </c>
      <c r="L2020" s="22" t="str">
        <f t="shared" si="189"/>
        <v>Julio</v>
      </c>
      <c r="M2020" s="22" t="str">
        <f t="shared" si="190"/>
        <v>2017</v>
      </c>
      <c r="N2020" s="22" t="str">
        <f t="shared" si="191"/>
        <v>Julio de 2017</v>
      </c>
    </row>
    <row r="2021" spans="1:14" x14ac:dyDescent="0.3">
      <c r="A2021" s="1" t="s">
        <v>1376</v>
      </c>
      <c r="B2021" s="1" t="str">
        <f t="shared" si="186"/>
        <v>Julio 6 de 2017</v>
      </c>
      <c r="C2021" s="1" t="s">
        <v>5265</v>
      </c>
      <c r="D2021" s="2">
        <v>148.55000000000001</v>
      </c>
      <c r="E2021" s="1" t="s">
        <v>5266</v>
      </c>
      <c r="F2021" s="3">
        <v>-0.7018716577539994</v>
      </c>
      <c r="G2021" s="1" t="s">
        <v>430</v>
      </c>
      <c r="H2021" s="10">
        <f t="shared" si="187"/>
        <v>2.9710000000000001</v>
      </c>
      <c r="I2021" s="8">
        <f>VLOOKUP(B2021,'TRM2'!C:D,2,0)</f>
        <v>3068.93</v>
      </c>
      <c r="J2021" s="10">
        <f t="shared" si="188"/>
        <v>9117.7910300000003</v>
      </c>
      <c r="K2021" t="e">
        <f>VLOOKUP(A2021,'Cacao Nacional'!B:D,3,0)</f>
        <v>#N/A</v>
      </c>
      <c r="L2021" s="22" t="str">
        <f t="shared" si="189"/>
        <v>Julio</v>
      </c>
      <c r="M2021" s="22" t="str">
        <f t="shared" si="190"/>
        <v>2017</v>
      </c>
      <c r="N2021" s="22" t="str">
        <f t="shared" si="191"/>
        <v>Julio de 2017</v>
      </c>
    </row>
    <row r="2022" spans="1:14" x14ac:dyDescent="0.3">
      <c r="A2022" s="1" t="s">
        <v>1377</v>
      </c>
      <c r="B2022" s="1" t="str">
        <f t="shared" si="186"/>
        <v>Julio 7 de 2017</v>
      </c>
      <c r="C2022" s="1" t="s">
        <v>5265</v>
      </c>
      <c r="D2022" s="2">
        <v>148.96</v>
      </c>
      <c r="E2022" s="1" t="s">
        <v>5266</v>
      </c>
      <c r="F2022" s="3">
        <v>0.27600134634802864</v>
      </c>
      <c r="G2022" s="1" t="s">
        <v>430</v>
      </c>
      <c r="H2022" s="10">
        <f t="shared" si="187"/>
        <v>2.9792000000000001</v>
      </c>
      <c r="I2022" s="8">
        <f>VLOOKUP(B2022,'TRM2'!C:D,2,0)</f>
        <v>3084.19</v>
      </c>
      <c r="J2022" s="10">
        <f t="shared" si="188"/>
        <v>9188.4188480000012</v>
      </c>
      <c r="K2022" t="e">
        <f>VLOOKUP(A2022,'Cacao Nacional'!B:D,3,0)</f>
        <v>#N/A</v>
      </c>
      <c r="L2022" s="22" t="str">
        <f t="shared" si="189"/>
        <v>Julio</v>
      </c>
      <c r="M2022" s="22" t="str">
        <f t="shared" si="190"/>
        <v>2017</v>
      </c>
      <c r="N2022" s="22" t="str">
        <f t="shared" si="191"/>
        <v>Julio de 2017</v>
      </c>
    </row>
    <row r="2023" spans="1:14" x14ac:dyDescent="0.3">
      <c r="A2023" s="1" t="s">
        <v>205</v>
      </c>
      <c r="B2023" s="1" t="str">
        <f t="shared" si="186"/>
        <v>Julio 10 de 2017</v>
      </c>
      <c r="C2023" s="1" t="s">
        <v>5265</v>
      </c>
      <c r="D2023" s="2">
        <v>148.56</v>
      </c>
      <c r="E2023" s="1" t="s">
        <v>5266</v>
      </c>
      <c r="F2023" s="3">
        <v>-0.26852846401718966</v>
      </c>
      <c r="G2023" s="1" t="s">
        <v>430</v>
      </c>
      <c r="H2023" s="10">
        <f t="shared" si="187"/>
        <v>2.9712000000000001</v>
      </c>
      <c r="I2023" s="8">
        <f>VLOOKUP(B2023,'TRM2'!C:D,2,0)</f>
        <v>3092.65</v>
      </c>
      <c r="J2023" s="10">
        <f t="shared" si="188"/>
        <v>9188.8816800000004</v>
      </c>
      <c r="K2023">
        <f>VLOOKUP(A2023,'Cacao Nacional'!B:D,3,0)</f>
        <v>4974</v>
      </c>
      <c r="L2023" s="22" t="str">
        <f t="shared" si="189"/>
        <v>Julio</v>
      </c>
      <c r="M2023" s="22" t="str">
        <f t="shared" si="190"/>
        <v>2017</v>
      </c>
      <c r="N2023" s="22" t="str">
        <f t="shared" si="191"/>
        <v>Julio de 2017</v>
      </c>
    </row>
    <row r="2024" spans="1:14" x14ac:dyDescent="0.3">
      <c r="A2024" s="1" t="s">
        <v>1378</v>
      </c>
      <c r="B2024" s="1" t="str">
        <f t="shared" si="186"/>
        <v>Julio 11 de 2017</v>
      </c>
      <c r="C2024" s="1" t="s">
        <v>5265</v>
      </c>
      <c r="D2024" s="2">
        <v>146.72999999999999</v>
      </c>
      <c r="E2024" s="1" t="s">
        <v>5266</v>
      </c>
      <c r="F2024" s="3">
        <v>-1.2318255250403962</v>
      </c>
      <c r="G2024" s="1" t="s">
        <v>430</v>
      </c>
      <c r="H2024" s="10">
        <f t="shared" si="187"/>
        <v>2.9345999999999997</v>
      </c>
      <c r="I2024" s="8">
        <f>VLOOKUP(B2024,'TRM2'!C:D,2,0)</f>
        <v>3067.33</v>
      </c>
      <c r="J2024" s="10">
        <f t="shared" si="188"/>
        <v>9001.3866179999986</v>
      </c>
      <c r="K2024" t="e">
        <f>VLOOKUP(A2024,'Cacao Nacional'!B:D,3,0)</f>
        <v>#N/A</v>
      </c>
      <c r="L2024" s="22" t="str">
        <f t="shared" si="189"/>
        <v>Julio</v>
      </c>
      <c r="M2024" s="22" t="str">
        <f t="shared" si="190"/>
        <v>2017</v>
      </c>
      <c r="N2024" s="22" t="str">
        <f t="shared" si="191"/>
        <v>Julio de 2017</v>
      </c>
    </row>
    <row r="2025" spans="1:14" x14ac:dyDescent="0.3">
      <c r="A2025" s="1" t="s">
        <v>1379</v>
      </c>
      <c r="B2025" s="1" t="str">
        <f t="shared" si="186"/>
        <v>Julio 12 de 2017</v>
      </c>
      <c r="C2025" s="1" t="s">
        <v>5265</v>
      </c>
      <c r="D2025" s="2">
        <v>147.66</v>
      </c>
      <c r="E2025" s="1" t="s">
        <v>5266</v>
      </c>
      <c r="F2025" s="3">
        <v>0.63381721529340074</v>
      </c>
      <c r="G2025" s="1" t="s">
        <v>430</v>
      </c>
      <c r="H2025" s="10">
        <f t="shared" si="187"/>
        <v>2.9531999999999998</v>
      </c>
      <c r="I2025" s="8">
        <f>VLOOKUP(B2025,'TRM2'!C:D,2,0)</f>
        <v>3067.73</v>
      </c>
      <c r="J2025" s="10">
        <f t="shared" si="188"/>
        <v>9059.6202359999988</v>
      </c>
      <c r="K2025" t="e">
        <f>VLOOKUP(A2025,'Cacao Nacional'!B:D,3,0)</f>
        <v>#N/A</v>
      </c>
      <c r="L2025" s="22" t="str">
        <f t="shared" si="189"/>
        <v>Julio</v>
      </c>
      <c r="M2025" s="22" t="str">
        <f t="shared" si="190"/>
        <v>2017</v>
      </c>
      <c r="N2025" s="22" t="str">
        <f t="shared" si="191"/>
        <v>Julio de 2017</v>
      </c>
    </row>
    <row r="2026" spans="1:14" x14ac:dyDescent="0.3">
      <c r="A2026" s="1" t="s">
        <v>1380</v>
      </c>
      <c r="B2026" s="1" t="str">
        <f t="shared" si="186"/>
        <v>Julio 13 de 2017</v>
      </c>
      <c r="C2026" s="1" t="s">
        <v>5265</v>
      </c>
      <c r="D2026" s="2">
        <v>151.1</v>
      </c>
      <c r="E2026" s="1" t="s">
        <v>5266</v>
      </c>
      <c r="F2026" s="3">
        <v>2.3296762833536491</v>
      </c>
      <c r="G2026" s="1" t="s">
        <v>430</v>
      </c>
      <c r="H2026" s="10">
        <f t="shared" si="187"/>
        <v>3.0219999999999998</v>
      </c>
      <c r="I2026" s="8">
        <f>VLOOKUP(B2026,'TRM2'!C:D,2,0)</f>
        <v>3052.3</v>
      </c>
      <c r="J2026" s="10">
        <f t="shared" si="188"/>
        <v>9224.0506000000005</v>
      </c>
      <c r="K2026" t="e">
        <f>VLOOKUP(A2026,'Cacao Nacional'!B:D,3,0)</f>
        <v>#N/A</v>
      </c>
      <c r="L2026" s="22" t="str">
        <f t="shared" si="189"/>
        <v>Julio</v>
      </c>
      <c r="M2026" s="22" t="str">
        <f t="shared" si="190"/>
        <v>2017</v>
      </c>
      <c r="N2026" s="22" t="str">
        <f t="shared" si="191"/>
        <v>Julio de 2017</v>
      </c>
    </row>
    <row r="2027" spans="1:14" x14ac:dyDescent="0.3">
      <c r="A2027" s="1" t="s">
        <v>1381</v>
      </c>
      <c r="B2027" s="1" t="str">
        <f t="shared" si="186"/>
        <v>Julio 14 de 2017</v>
      </c>
      <c r="C2027" s="1" t="s">
        <v>5265</v>
      </c>
      <c r="D2027" s="2">
        <v>152.97</v>
      </c>
      <c r="E2027" s="1" t="s">
        <v>5266</v>
      </c>
      <c r="F2027" s="3">
        <v>1.2375909993381897</v>
      </c>
      <c r="G2027" s="1" t="s">
        <v>430</v>
      </c>
      <c r="H2027" s="10">
        <f t="shared" si="187"/>
        <v>3.0594000000000001</v>
      </c>
      <c r="I2027" s="8">
        <f>VLOOKUP(B2027,'TRM2'!C:D,2,0)</f>
        <v>3043.6</v>
      </c>
      <c r="J2027" s="10">
        <f t="shared" si="188"/>
        <v>9311.5898400000005</v>
      </c>
      <c r="K2027" t="e">
        <f>VLOOKUP(A2027,'Cacao Nacional'!B:D,3,0)</f>
        <v>#N/A</v>
      </c>
      <c r="L2027" s="22" t="str">
        <f t="shared" si="189"/>
        <v>Julio</v>
      </c>
      <c r="M2027" s="22" t="str">
        <f t="shared" si="190"/>
        <v>2017</v>
      </c>
      <c r="N2027" s="22" t="str">
        <f t="shared" si="191"/>
        <v>Julio de 2017</v>
      </c>
    </row>
    <row r="2028" spans="1:14" x14ac:dyDescent="0.3">
      <c r="A2028" s="1" t="s">
        <v>206</v>
      </c>
      <c r="B2028" s="1" t="str">
        <f t="shared" si="186"/>
        <v>Julio 17 de 2017</v>
      </c>
      <c r="C2028" s="1" t="s">
        <v>5265</v>
      </c>
      <c r="D2028" s="2">
        <v>153.01</v>
      </c>
      <c r="E2028" s="1" t="s">
        <v>5266</v>
      </c>
      <c r="F2028" s="3">
        <v>2.6148918088508888E-2</v>
      </c>
      <c r="G2028" s="1" t="s">
        <v>430</v>
      </c>
      <c r="H2028" s="10">
        <f t="shared" si="187"/>
        <v>3.0602</v>
      </c>
      <c r="I2028" s="8">
        <f>VLOOKUP(B2028,'TRM2'!C:D,2,0)</f>
        <v>3019.56</v>
      </c>
      <c r="J2028" s="10">
        <f t="shared" si="188"/>
        <v>9240.457511999999</v>
      </c>
      <c r="K2028">
        <f>VLOOKUP(A2028,'Cacao Nacional'!B:D,3,0)</f>
        <v>4836</v>
      </c>
      <c r="L2028" s="22" t="str">
        <f t="shared" si="189"/>
        <v>Julio</v>
      </c>
      <c r="M2028" s="22" t="str">
        <f t="shared" si="190"/>
        <v>2017</v>
      </c>
      <c r="N2028" s="22" t="str">
        <f t="shared" si="191"/>
        <v>Julio de 2017</v>
      </c>
    </row>
    <row r="2029" spans="1:14" x14ac:dyDescent="0.3">
      <c r="A2029" s="1" t="s">
        <v>1382</v>
      </c>
      <c r="B2029" s="1" t="str">
        <f t="shared" si="186"/>
        <v>Julio 18 de 2017</v>
      </c>
      <c r="C2029" s="1" t="s">
        <v>5265</v>
      </c>
      <c r="D2029" s="2">
        <v>154.97999999999999</v>
      </c>
      <c r="E2029" s="1" t="s">
        <v>5266</v>
      </c>
      <c r="F2029" s="3">
        <v>1.2874975491797915</v>
      </c>
      <c r="G2029" s="1" t="s">
        <v>430</v>
      </c>
      <c r="H2029" s="10">
        <f t="shared" si="187"/>
        <v>3.0995999999999997</v>
      </c>
      <c r="I2029" s="8">
        <f>VLOOKUP(B2029,'TRM2'!C:D,2,0)</f>
        <v>3030.6</v>
      </c>
      <c r="J2029" s="10">
        <f t="shared" si="188"/>
        <v>9393.647759999998</v>
      </c>
      <c r="K2029" t="e">
        <f>VLOOKUP(A2029,'Cacao Nacional'!B:D,3,0)</f>
        <v>#N/A</v>
      </c>
      <c r="L2029" s="22" t="str">
        <f t="shared" si="189"/>
        <v>Julio</v>
      </c>
      <c r="M2029" s="22" t="str">
        <f t="shared" si="190"/>
        <v>2017</v>
      </c>
      <c r="N2029" s="22" t="str">
        <f t="shared" si="191"/>
        <v>Julio de 2017</v>
      </c>
    </row>
    <row r="2030" spans="1:14" x14ac:dyDescent="0.3">
      <c r="A2030" s="1" t="s">
        <v>1383</v>
      </c>
      <c r="B2030" s="1" t="str">
        <f t="shared" si="186"/>
        <v>Julio 19 de 2017</v>
      </c>
      <c r="C2030" s="1" t="s">
        <v>5265</v>
      </c>
      <c r="D2030" s="2">
        <v>155.15</v>
      </c>
      <c r="E2030" s="1" t="s">
        <v>5266</v>
      </c>
      <c r="F2030" s="3">
        <v>0.10969157310621754</v>
      </c>
      <c r="G2030" s="1" t="s">
        <v>430</v>
      </c>
      <c r="H2030" s="10">
        <f t="shared" si="187"/>
        <v>3.1030000000000002</v>
      </c>
      <c r="I2030" s="8">
        <f>VLOOKUP(B2030,'TRM2'!C:D,2,0)</f>
        <v>3013.26</v>
      </c>
      <c r="J2030" s="10">
        <f t="shared" si="188"/>
        <v>9350.1457800000007</v>
      </c>
      <c r="K2030" t="e">
        <f>VLOOKUP(A2030,'Cacao Nacional'!B:D,3,0)</f>
        <v>#N/A</v>
      </c>
      <c r="L2030" s="22" t="str">
        <f t="shared" si="189"/>
        <v>Julio</v>
      </c>
      <c r="M2030" s="22" t="str">
        <f t="shared" si="190"/>
        <v>2017</v>
      </c>
      <c r="N2030" s="22" t="str">
        <f t="shared" si="191"/>
        <v>Julio de 2017</v>
      </c>
    </row>
    <row r="2031" spans="1:14" x14ac:dyDescent="0.3">
      <c r="A2031" s="1" t="s">
        <v>1384</v>
      </c>
      <c r="B2031" s="1" t="str">
        <f t="shared" si="186"/>
        <v>Julio 20 de 2017</v>
      </c>
      <c r="C2031" s="1" t="s">
        <v>5265</v>
      </c>
      <c r="D2031" s="2">
        <v>156</v>
      </c>
      <c r="E2031" s="1" t="s">
        <v>5266</v>
      </c>
      <c r="F2031" s="3">
        <v>0.54785691266515901</v>
      </c>
      <c r="G2031" s="1" t="s">
        <v>430</v>
      </c>
      <c r="H2031" s="10">
        <f t="shared" si="187"/>
        <v>3.12</v>
      </c>
      <c r="I2031" s="8">
        <f>VLOOKUP(B2031,'TRM2'!C:D,2,0)</f>
        <v>3010</v>
      </c>
      <c r="J2031" s="10">
        <f t="shared" si="188"/>
        <v>9391.2000000000007</v>
      </c>
      <c r="K2031" t="e">
        <f>VLOOKUP(A2031,'Cacao Nacional'!B:D,3,0)</f>
        <v>#N/A</v>
      </c>
      <c r="L2031" s="22" t="str">
        <f t="shared" si="189"/>
        <v>Julio</v>
      </c>
      <c r="M2031" s="22" t="str">
        <f t="shared" si="190"/>
        <v>2017</v>
      </c>
      <c r="N2031" s="22" t="str">
        <f t="shared" si="191"/>
        <v>Julio de 2017</v>
      </c>
    </row>
    <row r="2032" spans="1:14" x14ac:dyDescent="0.3">
      <c r="A2032" s="1" t="s">
        <v>1385</v>
      </c>
      <c r="B2032" s="1" t="str">
        <f t="shared" si="186"/>
        <v>Julio 21 de 2017</v>
      </c>
      <c r="C2032" s="1" t="s">
        <v>5265</v>
      </c>
      <c r="D2032" s="2">
        <v>157.88</v>
      </c>
      <c r="E2032" s="1" t="s">
        <v>5266</v>
      </c>
      <c r="F2032" s="3">
        <v>1.2051282051282022</v>
      </c>
      <c r="G2032" s="1" t="s">
        <v>430</v>
      </c>
      <c r="H2032" s="10">
        <f t="shared" si="187"/>
        <v>3.1576</v>
      </c>
      <c r="I2032" s="8">
        <f>VLOOKUP(B2032,'TRM2'!C:D,2,0)</f>
        <v>3010</v>
      </c>
      <c r="J2032" s="10">
        <f t="shared" si="188"/>
        <v>9504.3760000000002</v>
      </c>
      <c r="K2032" t="e">
        <f>VLOOKUP(A2032,'Cacao Nacional'!B:D,3,0)</f>
        <v>#N/A</v>
      </c>
      <c r="L2032" s="22" t="str">
        <f t="shared" si="189"/>
        <v>Julio</v>
      </c>
      <c r="M2032" s="22" t="str">
        <f t="shared" si="190"/>
        <v>2017</v>
      </c>
      <c r="N2032" s="22" t="str">
        <f t="shared" si="191"/>
        <v>Julio de 2017</v>
      </c>
    </row>
    <row r="2033" spans="1:14" x14ac:dyDescent="0.3">
      <c r="A2033" s="1" t="s">
        <v>207</v>
      </c>
      <c r="B2033" s="1" t="str">
        <f t="shared" si="186"/>
        <v>Julio 24 de 2017</v>
      </c>
      <c r="C2033" s="1" t="s">
        <v>5265</v>
      </c>
      <c r="D2033" s="2">
        <v>153.53</v>
      </c>
      <c r="E2033" s="1" t="s">
        <v>5266</v>
      </c>
      <c r="F2033" s="3">
        <v>-2.7552571573346807</v>
      </c>
      <c r="G2033" s="1" t="s">
        <v>430</v>
      </c>
      <c r="H2033" s="10">
        <f t="shared" si="187"/>
        <v>3.0706000000000002</v>
      </c>
      <c r="I2033" s="8">
        <f>VLOOKUP(B2033,'TRM2'!C:D,2,0)</f>
        <v>3010.77</v>
      </c>
      <c r="J2033" s="10">
        <f t="shared" si="188"/>
        <v>9244.8703620000015</v>
      </c>
      <c r="K2033">
        <f>VLOOKUP(A2033,'Cacao Nacional'!B:D,3,0)</f>
        <v>4944</v>
      </c>
      <c r="L2033" s="22" t="str">
        <f t="shared" si="189"/>
        <v>Julio</v>
      </c>
      <c r="M2033" s="22" t="str">
        <f t="shared" si="190"/>
        <v>2017</v>
      </c>
      <c r="N2033" s="22" t="str">
        <f t="shared" si="191"/>
        <v>Julio de 2017</v>
      </c>
    </row>
    <row r="2034" spans="1:14" x14ac:dyDescent="0.3">
      <c r="A2034" s="1" t="s">
        <v>1386</v>
      </c>
      <c r="B2034" s="1" t="str">
        <f t="shared" si="186"/>
        <v>Julio 25 de 2017</v>
      </c>
      <c r="C2034" s="1" t="s">
        <v>5265</v>
      </c>
      <c r="D2034" s="2">
        <v>151.97</v>
      </c>
      <c r="E2034" s="1" t="s">
        <v>5266</v>
      </c>
      <c r="F2034" s="3">
        <v>-1.0160880609652851</v>
      </c>
      <c r="G2034" s="1" t="s">
        <v>430</v>
      </c>
      <c r="H2034" s="10">
        <f t="shared" si="187"/>
        <v>3.0394000000000001</v>
      </c>
      <c r="I2034" s="8">
        <f>VLOOKUP(B2034,'TRM2'!C:D,2,0)</f>
        <v>3023.67</v>
      </c>
      <c r="J2034" s="10">
        <f t="shared" si="188"/>
        <v>9190.1425980000004</v>
      </c>
      <c r="K2034" t="e">
        <f>VLOOKUP(A2034,'Cacao Nacional'!B:D,3,0)</f>
        <v>#N/A</v>
      </c>
      <c r="L2034" s="22" t="str">
        <f t="shared" si="189"/>
        <v>Julio</v>
      </c>
      <c r="M2034" s="22" t="str">
        <f t="shared" si="190"/>
        <v>2017</v>
      </c>
      <c r="N2034" s="22" t="str">
        <f t="shared" si="191"/>
        <v>Julio de 2017</v>
      </c>
    </row>
    <row r="2035" spans="1:14" x14ac:dyDescent="0.3">
      <c r="A2035" s="1" t="s">
        <v>1387</v>
      </c>
      <c r="B2035" s="1" t="str">
        <f t="shared" si="186"/>
        <v>Julio 26 de 2017</v>
      </c>
      <c r="C2035" s="1" t="s">
        <v>5265</v>
      </c>
      <c r="D2035" s="2">
        <v>155.47</v>
      </c>
      <c r="E2035" s="1" t="s">
        <v>5266</v>
      </c>
      <c r="F2035" s="3">
        <v>2.3030861354214647</v>
      </c>
      <c r="G2035" s="1" t="s">
        <v>430</v>
      </c>
      <c r="H2035" s="10">
        <f t="shared" si="187"/>
        <v>3.1093999999999999</v>
      </c>
      <c r="I2035" s="8">
        <f>VLOOKUP(B2035,'TRM2'!C:D,2,0)</f>
        <v>3026.55</v>
      </c>
      <c r="J2035" s="10">
        <f t="shared" si="188"/>
        <v>9410.754570000001</v>
      </c>
      <c r="K2035" t="e">
        <f>VLOOKUP(A2035,'Cacao Nacional'!B:D,3,0)</f>
        <v>#N/A</v>
      </c>
      <c r="L2035" s="22" t="str">
        <f t="shared" si="189"/>
        <v>Julio</v>
      </c>
      <c r="M2035" s="22" t="str">
        <f t="shared" si="190"/>
        <v>2017</v>
      </c>
      <c r="N2035" s="22" t="str">
        <f t="shared" si="191"/>
        <v>Julio de 2017</v>
      </c>
    </row>
    <row r="2036" spans="1:14" x14ac:dyDescent="0.3">
      <c r="A2036" s="1" t="s">
        <v>1388</v>
      </c>
      <c r="B2036" s="1" t="str">
        <f t="shared" si="186"/>
        <v>Julio 27 de 2017</v>
      </c>
      <c r="C2036" s="1" t="s">
        <v>5265</v>
      </c>
      <c r="D2036" s="2">
        <v>156.62</v>
      </c>
      <c r="E2036" s="1" t="s">
        <v>5266</v>
      </c>
      <c r="F2036" s="3">
        <v>0.73969254518557004</v>
      </c>
      <c r="G2036" s="1" t="s">
        <v>430</v>
      </c>
      <c r="H2036" s="10">
        <f t="shared" si="187"/>
        <v>3.1324000000000001</v>
      </c>
      <c r="I2036" s="8">
        <f>VLOOKUP(B2036,'TRM2'!C:D,2,0)</f>
        <v>3026.22</v>
      </c>
      <c r="J2036" s="10">
        <f t="shared" si="188"/>
        <v>9479.3315279999988</v>
      </c>
      <c r="K2036" t="e">
        <f>VLOOKUP(A2036,'Cacao Nacional'!B:D,3,0)</f>
        <v>#N/A</v>
      </c>
      <c r="L2036" s="22" t="str">
        <f t="shared" si="189"/>
        <v>Julio</v>
      </c>
      <c r="M2036" s="22" t="str">
        <f t="shared" si="190"/>
        <v>2017</v>
      </c>
      <c r="N2036" s="22" t="str">
        <f t="shared" si="191"/>
        <v>Julio de 2017</v>
      </c>
    </row>
    <row r="2037" spans="1:14" x14ac:dyDescent="0.3">
      <c r="A2037" s="1" t="s">
        <v>1389</v>
      </c>
      <c r="B2037" s="1" t="str">
        <f t="shared" si="186"/>
        <v>Julio 28 de 2017</v>
      </c>
      <c r="C2037" s="1" t="s">
        <v>5265</v>
      </c>
      <c r="D2037" s="2">
        <v>158.63999999999999</v>
      </c>
      <c r="E2037" s="1" t="s">
        <v>5266</v>
      </c>
      <c r="F2037" s="3">
        <v>1.2897458817519998</v>
      </c>
      <c r="G2037" s="1" t="s">
        <v>430</v>
      </c>
      <c r="H2037" s="10">
        <f t="shared" si="187"/>
        <v>3.1727999999999996</v>
      </c>
      <c r="I2037" s="8">
        <f>VLOOKUP(B2037,'TRM2'!C:D,2,0)</f>
        <v>3002.94</v>
      </c>
      <c r="J2037" s="10">
        <f t="shared" si="188"/>
        <v>9527.7280319999991</v>
      </c>
      <c r="K2037" t="e">
        <f>VLOOKUP(A2037,'Cacao Nacional'!B:D,3,0)</f>
        <v>#N/A</v>
      </c>
      <c r="L2037" s="22" t="str">
        <f t="shared" si="189"/>
        <v>Julio</v>
      </c>
      <c r="M2037" s="22" t="str">
        <f t="shared" si="190"/>
        <v>2017</v>
      </c>
      <c r="N2037" s="22" t="str">
        <f t="shared" si="191"/>
        <v>Julio de 2017</v>
      </c>
    </row>
    <row r="2038" spans="1:14" x14ac:dyDescent="0.3">
      <c r="A2038" s="1" t="s">
        <v>208</v>
      </c>
      <c r="B2038" s="1" t="str">
        <f t="shared" si="186"/>
        <v>Julio 31 de 2017</v>
      </c>
      <c r="C2038" s="1" t="s">
        <v>5265</v>
      </c>
      <c r="D2038" s="2">
        <v>159.88999999999999</v>
      </c>
      <c r="E2038" s="1" t="s">
        <v>5266</v>
      </c>
      <c r="F2038" s="3">
        <v>0.78794755421079177</v>
      </c>
      <c r="G2038" s="1" t="s">
        <v>430</v>
      </c>
      <c r="H2038" s="10">
        <f t="shared" si="187"/>
        <v>3.1977999999999995</v>
      </c>
      <c r="I2038" s="8">
        <f>VLOOKUP(B2038,'TRM2'!C:D,2,0)</f>
        <v>2995.23</v>
      </c>
      <c r="J2038" s="10">
        <f t="shared" si="188"/>
        <v>9578.1464939999987</v>
      </c>
      <c r="K2038">
        <f>VLOOKUP(A2038,'Cacao Nacional'!B:D,3,0)</f>
        <v>4994</v>
      </c>
      <c r="L2038" s="22" t="str">
        <f t="shared" si="189"/>
        <v>Julio</v>
      </c>
      <c r="M2038" s="22" t="str">
        <f t="shared" si="190"/>
        <v>2017</v>
      </c>
      <c r="N2038" s="22" t="str">
        <f t="shared" si="191"/>
        <v>Julio de 2017</v>
      </c>
    </row>
    <row r="2039" spans="1:14" x14ac:dyDescent="0.3">
      <c r="A2039" s="1" t="s">
        <v>1390</v>
      </c>
      <c r="B2039" s="1" t="str">
        <f t="shared" si="186"/>
        <v>Agosto 1 de 2017</v>
      </c>
      <c r="C2039" s="1" t="s">
        <v>5265</v>
      </c>
      <c r="D2039" s="2">
        <v>158.74</v>
      </c>
      <c r="E2039" s="1" t="s">
        <v>5266</v>
      </c>
      <c r="F2039" s="3">
        <v>-0.71924448058038482</v>
      </c>
      <c r="G2039" s="1" t="s">
        <v>430</v>
      </c>
      <c r="H2039" s="10">
        <f t="shared" si="187"/>
        <v>3.1748000000000003</v>
      </c>
      <c r="I2039" s="8">
        <f>VLOOKUP(B2039,'TRM2'!C:D,2,0)</f>
        <v>2997.59</v>
      </c>
      <c r="J2039" s="10">
        <f t="shared" si="188"/>
        <v>9516.7487320000018</v>
      </c>
      <c r="K2039" t="e">
        <f>VLOOKUP(A2039,'Cacao Nacional'!B:D,3,0)</f>
        <v>#N/A</v>
      </c>
      <c r="L2039" s="22" t="str">
        <f t="shared" si="189"/>
        <v>Agosto</v>
      </c>
      <c r="M2039" s="22" t="str">
        <f t="shared" si="190"/>
        <v>2017</v>
      </c>
      <c r="N2039" s="22" t="str">
        <f t="shared" si="191"/>
        <v>Agosto de 2017</v>
      </c>
    </row>
    <row r="2040" spans="1:14" x14ac:dyDescent="0.3">
      <c r="A2040" s="1" t="s">
        <v>1391</v>
      </c>
      <c r="B2040" s="1" t="str">
        <f t="shared" si="186"/>
        <v>Agosto 2 de 2017</v>
      </c>
      <c r="C2040" s="1" t="s">
        <v>5265</v>
      </c>
      <c r="D2040" s="2">
        <v>162.06</v>
      </c>
      <c r="E2040" s="1" t="s">
        <v>5266</v>
      </c>
      <c r="F2040" s="3">
        <v>2.0914703288396073</v>
      </c>
      <c r="G2040" s="1" t="s">
        <v>430</v>
      </c>
      <c r="H2040" s="10">
        <f t="shared" si="187"/>
        <v>3.2412000000000001</v>
      </c>
      <c r="I2040" s="8">
        <f>VLOOKUP(B2040,'TRM2'!C:D,2,0)</f>
        <v>2973.03</v>
      </c>
      <c r="J2040" s="10">
        <f t="shared" si="188"/>
        <v>9636.1848360000004</v>
      </c>
      <c r="K2040" t="e">
        <f>VLOOKUP(A2040,'Cacao Nacional'!B:D,3,0)</f>
        <v>#N/A</v>
      </c>
      <c r="L2040" s="22" t="str">
        <f t="shared" si="189"/>
        <v>Agosto</v>
      </c>
      <c r="M2040" s="22" t="str">
        <f t="shared" si="190"/>
        <v>2017</v>
      </c>
      <c r="N2040" s="22" t="str">
        <f t="shared" si="191"/>
        <v>Agosto de 2017</v>
      </c>
    </row>
    <row r="2041" spans="1:14" x14ac:dyDescent="0.3">
      <c r="A2041" s="1" t="s">
        <v>1392</v>
      </c>
      <c r="B2041" s="1" t="str">
        <f t="shared" si="186"/>
        <v>Agosto 3 de 2017</v>
      </c>
      <c r="C2041" s="1" t="s">
        <v>5265</v>
      </c>
      <c r="D2041" s="2">
        <v>161.91</v>
      </c>
      <c r="E2041" s="1" t="s">
        <v>5266</v>
      </c>
      <c r="F2041" s="3">
        <v>-9.2558311736397433E-2</v>
      </c>
      <c r="G2041" s="1" t="s">
        <v>430</v>
      </c>
      <c r="H2041" s="10">
        <f t="shared" si="187"/>
        <v>3.2382</v>
      </c>
      <c r="I2041" s="8">
        <f>VLOOKUP(B2041,'TRM2'!C:D,2,0)</f>
        <v>2964.66</v>
      </c>
      <c r="J2041" s="10">
        <f t="shared" si="188"/>
        <v>9600.1620119999989</v>
      </c>
      <c r="K2041" t="e">
        <f>VLOOKUP(A2041,'Cacao Nacional'!B:D,3,0)</f>
        <v>#N/A</v>
      </c>
      <c r="L2041" s="22" t="str">
        <f t="shared" si="189"/>
        <v>Agosto</v>
      </c>
      <c r="M2041" s="22" t="str">
        <f t="shared" si="190"/>
        <v>2017</v>
      </c>
      <c r="N2041" s="22" t="str">
        <f t="shared" si="191"/>
        <v>Agosto de 2017</v>
      </c>
    </row>
    <row r="2042" spans="1:14" x14ac:dyDescent="0.3">
      <c r="A2042" s="1" t="s">
        <v>1393</v>
      </c>
      <c r="B2042" s="1" t="str">
        <f t="shared" si="186"/>
        <v>Agosto 4 de 2017</v>
      </c>
      <c r="C2042" s="1" t="s">
        <v>5265</v>
      </c>
      <c r="D2042" s="2">
        <v>161.81</v>
      </c>
      <c r="E2042" s="1" t="s">
        <v>5266</v>
      </c>
      <c r="F2042" s="3">
        <v>-6.1762707677101063E-2</v>
      </c>
      <c r="G2042" s="1" t="s">
        <v>430</v>
      </c>
      <c r="H2042" s="10">
        <f t="shared" si="187"/>
        <v>3.2362000000000002</v>
      </c>
      <c r="I2042" s="8">
        <f>VLOOKUP(B2042,'TRM2'!C:D,2,0)</f>
        <v>2954.54</v>
      </c>
      <c r="J2042" s="10">
        <f t="shared" si="188"/>
        <v>9561.4823479999995</v>
      </c>
      <c r="K2042" t="e">
        <f>VLOOKUP(A2042,'Cacao Nacional'!B:D,3,0)</f>
        <v>#N/A</v>
      </c>
      <c r="L2042" s="22" t="str">
        <f t="shared" si="189"/>
        <v>Agosto</v>
      </c>
      <c r="M2042" s="22" t="str">
        <f t="shared" si="190"/>
        <v>2017</v>
      </c>
      <c r="N2042" s="22" t="str">
        <f t="shared" si="191"/>
        <v>Agosto de 2017</v>
      </c>
    </row>
    <row r="2043" spans="1:14" x14ac:dyDescent="0.3">
      <c r="A2043" s="1" t="s">
        <v>209</v>
      </c>
      <c r="B2043" s="1" t="str">
        <f t="shared" si="186"/>
        <v>Agosto 7 de 2017</v>
      </c>
      <c r="C2043" s="1" t="s">
        <v>5265</v>
      </c>
      <c r="D2043" s="2">
        <v>163.77000000000001</v>
      </c>
      <c r="E2043" s="1" t="s">
        <v>5266</v>
      </c>
      <c r="F2043" s="3">
        <v>1.2112972004202509</v>
      </c>
      <c r="G2043" s="1" t="s">
        <v>430</v>
      </c>
      <c r="H2043" s="10">
        <f t="shared" si="187"/>
        <v>3.2754000000000003</v>
      </c>
      <c r="I2043" s="8">
        <f>VLOOKUP(B2043,'TRM2'!C:D,2,0)</f>
        <v>2974.39</v>
      </c>
      <c r="J2043" s="10">
        <f t="shared" si="188"/>
        <v>9742.3170060000011</v>
      </c>
      <c r="K2043">
        <f>VLOOKUP(A2043,'Cacao Nacional'!B:D,3,0)</f>
        <v>5168</v>
      </c>
      <c r="L2043" s="22" t="str">
        <f t="shared" si="189"/>
        <v>Agosto</v>
      </c>
      <c r="M2043" s="22" t="str">
        <f t="shared" si="190"/>
        <v>2017</v>
      </c>
      <c r="N2043" s="22" t="str">
        <f t="shared" si="191"/>
        <v>Agosto de 2017</v>
      </c>
    </row>
    <row r="2044" spans="1:14" x14ac:dyDescent="0.3">
      <c r="A2044" s="1" t="s">
        <v>1394</v>
      </c>
      <c r="B2044" s="1" t="str">
        <f t="shared" si="186"/>
        <v>Agosto 8 de 2017</v>
      </c>
      <c r="C2044" s="1" t="s">
        <v>5265</v>
      </c>
      <c r="D2044" s="2">
        <v>164.91</v>
      </c>
      <c r="E2044" s="1" t="s">
        <v>5266</v>
      </c>
      <c r="F2044" s="3">
        <v>0.69609818648103217</v>
      </c>
      <c r="G2044" s="1" t="s">
        <v>430</v>
      </c>
      <c r="H2044" s="10">
        <f t="shared" si="187"/>
        <v>3.2982</v>
      </c>
      <c r="I2044" s="8">
        <f>VLOOKUP(B2044,'TRM2'!C:D,2,0)</f>
        <v>2974.39</v>
      </c>
      <c r="J2044" s="10">
        <f t="shared" si="188"/>
        <v>9810.1330980000002</v>
      </c>
      <c r="K2044" t="e">
        <f>VLOOKUP(A2044,'Cacao Nacional'!B:D,3,0)</f>
        <v>#N/A</v>
      </c>
      <c r="L2044" s="22" t="str">
        <f t="shared" si="189"/>
        <v>Agosto</v>
      </c>
      <c r="M2044" s="22" t="str">
        <f t="shared" si="190"/>
        <v>2017</v>
      </c>
      <c r="N2044" s="22" t="str">
        <f t="shared" si="191"/>
        <v>Agosto de 2017</v>
      </c>
    </row>
    <row r="2045" spans="1:14" x14ac:dyDescent="0.3">
      <c r="A2045" s="1" t="s">
        <v>1395</v>
      </c>
      <c r="B2045" s="1" t="str">
        <f t="shared" si="186"/>
        <v>Agosto 9 de 2017</v>
      </c>
      <c r="C2045" s="1" t="s">
        <v>5265</v>
      </c>
      <c r="D2045" s="2">
        <v>164.32</v>
      </c>
      <c r="E2045" s="1" t="s">
        <v>5266</v>
      </c>
      <c r="F2045" s="3">
        <v>-0.35777090534230999</v>
      </c>
      <c r="G2045" s="1" t="s">
        <v>430</v>
      </c>
      <c r="H2045" s="10">
        <f t="shared" si="187"/>
        <v>3.2864</v>
      </c>
      <c r="I2045" s="8">
        <f>VLOOKUP(B2045,'TRM2'!C:D,2,0)</f>
        <v>2994.62</v>
      </c>
      <c r="J2045" s="10">
        <f t="shared" si="188"/>
        <v>9841.5191679999989</v>
      </c>
      <c r="K2045" t="e">
        <f>VLOOKUP(A2045,'Cacao Nacional'!B:D,3,0)</f>
        <v>#N/A</v>
      </c>
      <c r="L2045" s="22" t="str">
        <f t="shared" si="189"/>
        <v>Agosto</v>
      </c>
      <c r="M2045" s="22" t="str">
        <f t="shared" si="190"/>
        <v>2017</v>
      </c>
      <c r="N2045" s="22" t="str">
        <f t="shared" si="191"/>
        <v>Agosto de 2017</v>
      </c>
    </row>
    <row r="2046" spans="1:14" x14ac:dyDescent="0.3">
      <c r="A2046" s="1" t="s">
        <v>1396</v>
      </c>
      <c r="B2046" s="1" t="str">
        <f t="shared" si="186"/>
        <v>Agosto 10 de 2017</v>
      </c>
      <c r="C2046" s="1" t="s">
        <v>5265</v>
      </c>
      <c r="D2046" s="2">
        <v>160.68</v>
      </c>
      <c r="E2046" s="1" t="s">
        <v>5266</v>
      </c>
      <c r="F2046" s="3">
        <v>-2.2151898734177133</v>
      </c>
      <c r="G2046" s="1" t="s">
        <v>430</v>
      </c>
      <c r="H2046" s="10">
        <f t="shared" si="187"/>
        <v>3.2136</v>
      </c>
      <c r="I2046" s="8">
        <f>VLOOKUP(B2046,'TRM2'!C:D,2,0)</f>
        <v>3011.14</v>
      </c>
      <c r="J2046" s="10">
        <f t="shared" si="188"/>
        <v>9676.5995039999998</v>
      </c>
      <c r="K2046" t="e">
        <f>VLOOKUP(A2046,'Cacao Nacional'!B:D,3,0)</f>
        <v>#N/A</v>
      </c>
      <c r="L2046" s="22" t="str">
        <f t="shared" si="189"/>
        <v>Agosto</v>
      </c>
      <c r="M2046" s="22" t="str">
        <f t="shared" si="190"/>
        <v>2017</v>
      </c>
      <c r="N2046" s="22" t="str">
        <f t="shared" si="191"/>
        <v>Agosto de 2017</v>
      </c>
    </row>
    <row r="2047" spans="1:14" x14ac:dyDescent="0.3">
      <c r="A2047" s="1" t="s">
        <v>1397</v>
      </c>
      <c r="B2047" s="1" t="str">
        <f t="shared" si="186"/>
        <v>Agosto 11 de 2017</v>
      </c>
      <c r="C2047" s="1" t="s">
        <v>5265</v>
      </c>
      <c r="D2047" s="2">
        <v>161.12</v>
      </c>
      <c r="E2047" s="1" t="s">
        <v>5266</v>
      </c>
      <c r="F2047" s="3">
        <v>0.27383619616629179</v>
      </c>
      <c r="G2047" s="1" t="s">
        <v>430</v>
      </c>
      <c r="H2047" s="10">
        <f t="shared" si="187"/>
        <v>3.2223999999999999</v>
      </c>
      <c r="I2047" s="8">
        <f>VLOOKUP(B2047,'TRM2'!C:D,2,0)</f>
        <v>2994.85</v>
      </c>
      <c r="J2047" s="10">
        <f t="shared" si="188"/>
        <v>9650.6046399999996</v>
      </c>
      <c r="K2047" t="e">
        <f>VLOOKUP(A2047,'Cacao Nacional'!B:D,3,0)</f>
        <v>#N/A</v>
      </c>
      <c r="L2047" s="22" t="str">
        <f t="shared" si="189"/>
        <v>Agosto</v>
      </c>
      <c r="M2047" s="22" t="str">
        <f t="shared" si="190"/>
        <v>2017</v>
      </c>
      <c r="N2047" s="22" t="str">
        <f t="shared" si="191"/>
        <v>Agosto de 2017</v>
      </c>
    </row>
    <row r="2048" spans="1:14" x14ac:dyDescent="0.3">
      <c r="A2048" s="1" t="s">
        <v>210</v>
      </c>
      <c r="B2048" s="1" t="str">
        <f t="shared" si="186"/>
        <v>Agosto 14 de 2017</v>
      </c>
      <c r="C2048" s="1" t="s">
        <v>5265</v>
      </c>
      <c r="D2048" s="2">
        <v>158.94</v>
      </c>
      <c r="E2048" s="1" t="s">
        <v>5266</v>
      </c>
      <c r="F2048" s="3">
        <v>-1.3530287984111262</v>
      </c>
      <c r="G2048" s="1" t="s">
        <v>430</v>
      </c>
      <c r="H2048" s="10">
        <f t="shared" si="187"/>
        <v>3.1787999999999998</v>
      </c>
      <c r="I2048" s="8">
        <f>VLOOKUP(B2048,'TRM2'!C:D,2,0)</f>
        <v>2984.99</v>
      </c>
      <c r="J2048" s="10">
        <f t="shared" si="188"/>
        <v>9488.6862119999987</v>
      </c>
      <c r="K2048">
        <f>VLOOKUP(A2048,'Cacao Nacional'!B:D,3,0)</f>
        <v>5052</v>
      </c>
      <c r="L2048" s="22" t="str">
        <f t="shared" si="189"/>
        <v>Agosto</v>
      </c>
      <c r="M2048" s="22" t="str">
        <f t="shared" si="190"/>
        <v>2017</v>
      </c>
      <c r="N2048" s="22" t="str">
        <f t="shared" si="191"/>
        <v>Agosto de 2017</v>
      </c>
    </row>
    <row r="2049" spans="1:14" x14ac:dyDescent="0.3">
      <c r="A2049" s="1" t="s">
        <v>1398</v>
      </c>
      <c r="B2049" s="1" t="str">
        <f t="shared" si="186"/>
        <v>Agosto 15 de 2017</v>
      </c>
      <c r="C2049" s="1" t="s">
        <v>5265</v>
      </c>
      <c r="D2049" s="2">
        <v>154.12</v>
      </c>
      <c r="E2049" s="1" t="s">
        <v>5266</v>
      </c>
      <c r="F2049" s="3">
        <v>-3.032590914810616</v>
      </c>
      <c r="G2049" s="1" t="s">
        <v>430</v>
      </c>
      <c r="H2049" s="10">
        <f t="shared" si="187"/>
        <v>3.0824000000000003</v>
      </c>
      <c r="I2049" s="8">
        <f>VLOOKUP(B2049,'TRM2'!C:D,2,0)</f>
        <v>2966.54</v>
      </c>
      <c r="J2049" s="10">
        <f t="shared" si="188"/>
        <v>9144.0628960000013</v>
      </c>
      <c r="K2049" t="e">
        <f>VLOOKUP(A2049,'Cacao Nacional'!B:D,3,0)</f>
        <v>#N/A</v>
      </c>
      <c r="L2049" s="22" t="str">
        <f t="shared" si="189"/>
        <v>Agosto</v>
      </c>
      <c r="M2049" s="22" t="str">
        <f t="shared" si="190"/>
        <v>2017</v>
      </c>
      <c r="N2049" s="22" t="str">
        <f t="shared" si="191"/>
        <v>Agosto de 2017</v>
      </c>
    </row>
    <row r="2050" spans="1:14" x14ac:dyDescent="0.3">
      <c r="A2050" s="1" t="s">
        <v>1399</v>
      </c>
      <c r="B2050" s="1" t="str">
        <f t="shared" si="186"/>
        <v>Agosto 16 de 2017</v>
      </c>
      <c r="C2050" s="1" t="s">
        <v>5265</v>
      </c>
      <c r="D2050" s="2">
        <v>153.65</v>
      </c>
      <c r="E2050" s="1" t="s">
        <v>5266</v>
      </c>
      <c r="F2050" s="3">
        <v>-0.30495717622631641</v>
      </c>
      <c r="G2050" s="1" t="s">
        <v>430</v>
      </c>
      <c r="H2050" s="10">
        <f t="shared" si="187"/>
        <v>3.073</v>
      </c>
      <c r="I2050" s="8">
        <f>VLOOKUP(B2050,'TRM2'!C:D,2,0)</f>
        <v>2974.7</v>
      </c>
      <c r="J2050" s="10">
        <f t="shared" si="188"/>
        <v>9141.2530999999999</v>
      </c>
      <c r="K2050" t="e">
        <f>VLOOKUP(A2050,'Cacao Nacional'!B:D,3,0)</f>
        <v>#N/A</v>
      </c>
      <c r="L2050" s="22" t="str">
        <f t="shared" si="189"/>
        <v>Agosto</v>
      </c>
      <c r="M2050" s="22" t="str">
        <f t="shared" si="190"/>
        <v>2017</v>
      </c>
      <c r="N2050" s="22" t="str">
        <f t="shared" si="191"/>
        <v>Agosto de 2017</v>
      </c>
    </row>
    <row r="2051" spans="1:14" x14ac:dyDescent="0.3">
      <c r="A2051" s="1" t="s">
        <v>1400</v>
      </c>
      <c r="B2051" s="1" t="str">
        <f t="shared" ref="B2051:B2114" si="192">MID(A2051,FIND(",",A2051,1)+2,LEN(A2051)-FIND(",",A2051,1))</f>
        <v>Agosto 17 de 2017</v>
      </c>
      <c r="C2051" s="1" t="s">
        <v>5265</v>
      </c>
      <c r="D2051" s="2">
        <v>150.96</v>
      </c>
      <c r="E2051" s="1" t="s">
        <v>5266</v>
      </c>
      <c r="F2051" s="3">
        <v>-1.7507321835340044</v>
      </c>
      <c r="G2051" s="1" t="s">
        <v>430</v>
      </c>
      <c r="H2051" s="10">
        <f t="shared" ref="H2051:H2114" si="193">D2051*2/100</f>
        <v>3.0192000000000001</v>
      </c>
      <c r="I2051" s="8">
        <f>VLOOKUP(B2051,'TRM2'!C:D,2,0)</f>
        <v>2967.32</v>
      </c>
      <c r="J2051" s="10">
        <f t="shared" ref="J2051:J2114" si="194">H2051*I2051</f>
        <v>8958.9325440000011</v>
      </c>
      <c r="K2051" t="e">
        <f>VLOOKUP(A2051,'Cacao Nacional'!B:D,3,0)</f>
        <v>#N/A</v>
      </c>
      <c r="L2051" s="22" t="str">
        <f t="shared" ref="L2051:L2114" si="195">MID(A2051,FIND(" ",A2051,1)+1,FIND(" ",A2051,FIND(" ",A2051,1)+1)-FIND(" ",A2051,1)-1)</f>
        <v>Agosto</v>
      </c>
      <c r="M2051" s="22" t="str">
        <f t="shared" ref="M2051:M2114" si="196">RIGHT(A2051,4)</f>
        <v>2017</v>
      </c>
      <c r="N2051" s="22" t="str">
        <f t="shared" ref="N2051:N2114" si="197">_xlfn.CONCAT(L2051," de ",M2051)</f>
        <v>Agosto de 2017</v>
      </c>
    </row>
    <row r="2052" spans="1:14" x14ac:dyDescent="0.3">
      <c r="A2052" s="1" t="s">
        <v>1401</v>
      </c>
      <c r="B2052" s="1" t="str">
        <f t="shared" si="192"/>
        <v>Agosto 18 de 2017</v>
      </c>
      <c r="C2052" s="1" t="s">
        <v>5265</v>
      </c>
      <c r="D2052" s="2">
        <v>150.79</v>
      </c>
      <c r="E2052" s="1" t="s">
        <v>5266</v>
      </c>
      <c r="F2052" s="3">
        <v>-0.11261261261262315</v>
      </c>
      <c r="G2052" s="1" t="s">
        <v>430</v>
      </c>
      <c r="H2052" s="10">
        <f t="shared" si="193"/>
        <v>3.0158</v>
      </c>
      <c r="I2052" s="8">
        <f>VLOOKUP(B2052,'TRM2'!C:D,2,0)</f>
        <v>2980.03</v>
      </c>
      <c r="J2052" s="10">
        <f t="shared" si="194"/>
        <v>8987.1744740000013</v>
      </c>
      <c r="K2052" t="e">
        <f>VLOOKUP(A2052,'Cacao Nacional'!B:D,3,0)</f>
        <v>#N/A</v>
      </c>
      <c r="L2052" s="22" t="str">
        <f t="shared" si="195"/>
        <v>Agosto</v>
      </c>
      <c r="M2052" s="22" t="str">
        <f t="shared" si="196"/>
        <v>2017</v>
      </c>
      <c r="N2052" s="22" t="str">
        <f t="shared" si="197"/>
        <v>Agosto de 2017</v>
      </c>
    </row>
    <row r="2053" spans="1:14" x14ac:dyDescent="0.3">
      <c r="A2053" s="1" t="s">
        <v>211</v>
      </c>
      <c r="B2053" s="1" t="str">
        <f t="shared" si="192"/>
        <v>Agosto 21 de 2017</v>
      </c>
      <c r="C2053" s="1" t="s">
        <v>5265</v>
      </c>
      <c r="D2053" s="2">
        <v>149.52000000000001</v>
      </c>
      <c r="E2053" s="1" t="s">
        <v>5266</v>
      </c>
      <c r="F2053" s="3">
        <v>-0.84223091716956155</v>
      </c>
      <c r="G2053" s="1" t="s">
        <v>430</v>
      </c>
      <c r="H2053" s="10">
        <f t="shared" si="193"/>
        <v>2.9904000000000002</v>
      </c>
      <c r="I2053" s="8">
        <f>VLOOKUP(B2053,'TRM2'!C:D,2,0)</f>
        <v>2994.39</v>
      </c>
      <c r="J2053" s="10">
        <f t="shared" si="194"/>
        <v>8954.4238559999994</v>
      </c>
      <c r="K2053">
        <f>VLOOKUP(A2053,'Cacao Nacional'!B:D,3,0)</f>
        <v>4816</v>
      </c>
      <c r="L2053" s="22" t="str">
        <f t="shared" si="195"/>
        <v>Agosto</v>
      </c>
      <c r="M2053" s="22" t="str">
        <f t="shared" si="196"/>
        <v>2017</v>
      </c>
      <c r="N2053" s="22" t="str">
        <f t="shared" si="197"/>
        <v>Agosto de 2017</v>
      </c>
    </row>
    <row r="2054" spans="1:14" x14ac:dyDescent="0.3">
      <c r="A2054" s="1" t="s">
        <v>1402</v>
      </c>
      <c r="B2054" s="1" t="str">
        <f t="shared" si="192"/>
        <v>Agosto 22 de 2017</v>
      </c>
      <c r="C2054" s="1" t="s">
        <v>5265</v>
      </c>
      <c r="D2054" s="2">
        <v>148.88999999999999</v>
      </c>
      <c r="E2054" s="1" t="s">
        <v>5266</v>
      </c>
      <c r="F2054" s="3">
        <v>-0.42134831460675753</v>
      </c>
      <c r="G2054" s="1" t="s">
        <v>430</v>
      </c>
      <c r="H2054" s="10">
        <f t="shared" si="193"/>
        <v>2.9777999999999998</v>
      </c>
      <c r="I2054" s="8">
        <f>VLOOKUP(B2054,'TRM2'!C:D,2,0)</f>
        <v>2994.39</v>
      </c>
      <c r="J2054" s="10">
        <f t="shared" si="194"/>
        <v>8916.6945419999993</v>
      </c>
      <c r="K2054" t="e">
        <f>VLOOKUP(A2054,'Cacao Nacional'!B:D,3,0)</f>
        <v>#N/A</v>
      </c>
      <c r="L2054" s="22" t="str">
        <f t="shared" si="195"/>
        <v>Agosto</v>
      </c>
      <c r="M2054" s="22" t="str">
        <f t="shared" si="196"/>
        <v>2017</v>
      </c>
      <c r="N2054" s="22" t="str">
        <f t="shared" si="197"/>
        <v>Agosto de 2017</v>
      </c>
    </row>
    <row r="2055" spans="1:14" x14ac:dyDescent="0.3">
      <c r="A2055" s="1" t="s">
        <v>1403</v>
      </c>
      <c r="B2055" s="1" t="str">
        <f t="shared" si="192"/>
        <v>Agosto 23 de 2017</v>
      </c>
      <c r="C2055" s="1" t="s">
        <v>5265</v>
      </c>
      <c r="D2055" s="2">
        <v>148.63999999999999</v>
      </c>
      <c r="E2055" s="1" t="s">
        <v>5266</v>
      </c>
      <c r="F2055" s="3">
        <v>-0.16790919470750218</v>
      </c>
      <c r="G2055" s="1" t="s">
        <v>430</v>
      </c>
      <c r="H2055" s="10">
        <f t="shared" si="193"/>
        <v>2.9727999999999999</v>
      </c>
      <c r="I2055" s="8">
        <f>VLOOKUP(B2055,'TRM2'!C:D,2,0)</f>
        <v>2986.83</v>
      </c>
      <c r="J2055" s="10">
        <f t="shared" si="194"/>
        <v>8879.248223999999</v>
      </c>
      <c r="K2055" t="e">
        <f>VLOOKUP(A2055,'Cacao Nacional'!B:D,3,0)</f>
        <v>#N/A</v>
      </c>
      <c r="L2055" s="22" t="str">
        <f t="shared" si="195"/>
        <v>Agosto</v>
      </c>
      <c r="M2055" s="22" t="str">
        <f t="shared" si="196"/>
        <v>2017</v>
      </c>
      <c r="N2055" s="22" t="str">
        <f t="shared" si="197"/>
        <v>Agosto de 2017</v>
      </c>
    </row>
    <row r="2056" spans="1:14" x14ac:dyDescent="0.3">
      <c r="A2056" s="1" t="s">
        <v>1404</v>
      </c>
      <c r="B2056" s="1" t="str">
        <f t="shared" si="192"/>
        <v>Agosto 24 de 2017</v>
      </c>
      <c r="C2056" s="1" t="s">
        <v>5265</v>
      </c>
      <c r="D2056" s="2">
        <v>147.13</v>
      </c>
      <c r="E2056" s="1" t="s">
        <v>5266</v>
      </c>
      <c r="F2056" s="3">
        <v>-1.0158772874058066</v>
      </c>
      <c r="G2056" s="1" t="s">
        <v>430</v>
      </c>
      <c r="H2056" s="10">
        <f t="shared" si="193"/>
        <v>2.9426000000000001</v>
      </c>
      <c r="I2056" s="8">
        <f>VLOOKUP(B2056,'TRM2'!C:D,2,0)</f>
        <v>2986.88</v>
      </c>
      <c r="J2056" s="10">
        <f t="shared" si="194"/>
        <v>8789.193088</v>
      </c>
      <c r="K2056" t="e">
        <f>VLOOKUP(A2056,'Cacao Nacional'!B:D,3,0)</f>
        <v>#N/A</v>
      </c>
      <c r="L2056" s="22" t="str">
        <f t="shared" si="195"/>
        <v>Agosto</v>
      </c>
      <c r="M2056" s="22" t="str">
        <f t="shared" si="196"/>
        <v>2017</v>
      </c>
      <c r="N2056" s="22" t="str">
        <f t="shared" si="197"/>
        <v>Agosto de 2017</v>
      </c>
    </row>
    <row r="2057" spans="1:14" x14ac:dyDescent="0.3">
      <c r="A2057" s="1" t="s">
        <v>1405</v>
      </c>
      <c r="B2057" s="1" t="str">
        <f t="shared" si="192"/>
        <v>Agosto 25 de 2017</v>
      </c>
      <c r="C2057" s="1" t="s">
        <v>5265</v>
      </c>
      <c r="D2057" s="2">
        <v>150.5</v>
      </c>
      <c r="E2057" s="1" t="s">
        <v>5266</v>
      </c>
      <c r="F2057" s="3">
        <v>2.2904914021613569</v>
      </c>
      <c r="G2057" s="1" t="s">
        <v>430</v>
      </c>
      <c r="H2057" s="10">
        <f t="shared" si="193"/>
        <v>3.01</v>
      </c>
      <c r="I2057" s="8">
        <f>VLOOKUP(B2057,'TRM2'!C:D,2,0)</f>
        <v>2972.98</v>
      </c>
      <c r="J2057" s="10">
        <f t="shared" si="194"/>
        <v>8948.6697999999997</v>
      </c>
      <c r="K2057" t="e">
        <f>VLOOKUP(A2057,'Cacao Nacional'!B:D,3,0)</f>
        <v>#N/A</v>
      </c>
      <c r="L2057" s="22" t="str">
        <f t="shared" si="195"/>
        <v>Agosto</v>
      </c>
      <c r="M2057" s="22" t="str">
        <f t="shared" si="196"/>
        <v>2017</v>
      </c>
      <c r="N2057" s="22" t="str">
        <f t="shared" si="197"/>
        <v>Agosto de 2017</v>
      </c>
    </row>
    <row r="2058" spans="1:14" x14ac:dyDescent="0.3">
      <c r="A2058" s="1" t="s">
        <v>212</v>
      </c>
      <c r="B2058" s="1" t="str">
        <f t="shared" si="192"/>
        <v>Agosto 28 de 2017</v>
      </c>
      <c r="C2058" s="1" t="s">
        <v>5265</v>
      </c>
      <c r="D2058" s="2">
        <v>150.47</v>
      </c>
      <c r="E2058" s="1" t="s">
        <v>5266</v>
      </c>
      <c r="F2058" s="3">
        <v>-1.9933554817276503E-2</v>
      </c>
      <c r="G2058" s="1" t="s">
        <v>430</v>
      </c>
      <c r="H2058" s="10">
        <f t="shared" si="193"/>
        <v>3.0093999999999999</v>
      </c>
      <c r="I2058" s="8">
        <f>VLOOKUP(B2058,'TRM2'!C:D,2,0)</f>
        <v>2933.96</v>
      </c>
      <c r="J2058" s="10">
        <f t="shared" si="194"/>
        <v>8829.4592240000002</v>
      </c>
      <c r="K2058">
        <f>VLOOKUP(A2058,'Cacao Nacional'!B:D,3,0)</f>
        <v>4856</v>
      </c>
      <c r="L2058" s="22" t="str">
        <f t="shared" si="195"/>
        <v>Agosto</v>
      </c>
      <c r="M2058" s="22" t="str">
        <f t="shared" si="196"/>
        <v>2017</v>
      </c>
      <c r="N2058" s="22" t="str">
        <f t="shared" si="197"/>
        <v>Agosto de 2017</v>
      </c>
    </row>
    <row r="2059" spans="1:14" x14ac:dyDescent="0.3">
      <c r="A2059" s="1" t="s">
        <v>1406</v>
      </c>
      <c r="B2059" s="1" t="str">
        <f t="shared" si="192"/>
        <v>Agosto 29 de 2017</v>
      </c>
      <c r="C2059" s="1" t="s">
        <v>5265</v>
      </c>
      <c r="D2059" s="2">
        <v>148.91999999999999</v>
      </c>
      <c r="E2059" s="1" t="s">
        <v>5266</v>
      </c>
      <c r="F2059" s="3">
        <v>-1.0301056689041082</v>
      </c>
      <c r="G2059" s="1" t="s">
        <v>430</v>
      </c>
      <c r="H2059" s="10">
        <f t="shared" si="193"/>
        <v>2.9783999999999997</v>
      </c>
      <c r="I2059" s="8">
        <f>VLOOKUP(B2059,'TRM2'!C:D,2,0)</f>
        <v>2934.23</v>
      </c>
      <c r="J2059" s="10">
        <f t="shared" si="194"/>
        <v>8739.3106319999988</v>
      </c>
      <c r="K2059" t="e">
        <f>VLOOKUP(A2059,'Cacao Nacional'!B:D,3,0)</f>
        <v>#N/A</v>
      </c>
      <c r="L2059" s="22" t="str">
        <f t="shared" si="195"/>
        <v>Agosto</v>
      </c>
      <c r="M2059" s="22" t="str">
        <f t="shared" si="196"/>
        <v>2017</v>
      </c>
      <c r="N2059" s="22" t="str">
        <f t="shared" si="197"/>
        <v>Agosto de 2017</v>
      </c>
    </row>
    <row r="2060" spans="1:14" x14ac:dyDescent="0.3">
      <c r="A2060" s="1" t="s">
        <v>1407</v>
      </c>
      <c r="B2060" s="1" t="str">
        <f t="shared" si="192"/>
        <v>Agosto 30 de 2017</v>
      </c>
      <c r="C2060" s="1" t="s">
        <v>5265</v>
      </c>
      <c r="D2060" s="2">
        <v>147.94999999999999</v>
      </c>
      <c r="E2060" s="1" t="s">
        <v>5266</v>
      </c>
      <c r="F2060" s="3">
        <v>-0.6513564329841518</v>
      </c>
      <c r="G2060" s="1" t="s">
        <v>430</v>
      </c>
      <c r="H2060" s="10">
        <f t="shared" si="193"/>
        <v>2.9589999999999996</v>
      </c>
      <c r="I2060" s="8">
        <f>VLOOKUP(B2060,'TRM2'!C:D,2,0)</f>
        <v>2940.35</v>
      </c>
      <c r="J2060" s="10">
        <f t="shared" si="194"/>
        <v>8700.4956499999989</v>
      </c>
      <c r="K2060" t="e">
        <f>VLOOKUP(A2060,'Cacao Nacional'!B:D,3,0)</f>
        <v>#N/A</v>
      </c>
      <c r="L2060" s="22" t="str">
        <f t="shared" si="195"/>
        <v>Agosto</v>
      </c>
      <c r="M2060" s="22" t="str">
        <f t="shared" si="196"/>
        <v>2017</v>
      </c>
      <c r="N2060" s="22" t="str">
        <f t="shared" si="197"/>
        <v>Agosto de 2017</v>
      </c>
    </row>
    <row r="2061" spans="1:14" x14ac:dyDescent="0.3">
      <c r="A2061" s="1" t="s">
        <v>1408</v>
      </c>
      <c r="B2061" s="1" t="str">
        <f t="shared" si="192"/>
        <v>Agosto 31 de 2017</v>
      </c>
      <c r="C2061" s="1" t="s">
        <v>5265</v>
      </c>
      <c r="D2061" s="2">
        <v>148.6</v>
      </c>
      <c r="E2061" s="1" t="s">
        <v>5266</v>
      </c>
      <c r="F2061" s="3">
        <v>0.4393376140588075</v>
      </c>
      <c r="G2061" s="1" t="s">
        <v>430</v>
      </c>
      <c r="H2061" s="10">
        <f t="shared" si="193"/>
        <v>2.972</v>
      </c>
      <c r="I2061" s="8">
        <f>VLOOKUP(B2061,'TRM2'!C:D,2,0)</f>
        <v>2937.09</v>
      </c>
      <c r="J2061" s="10">
        <f t="shared" si="194"/>
        <v>8729.0314799999996</v>
      </c>
      <c r="K2061" t="e">
        <f>VLOOKUP(A2061,'Cacao Nacional'!B:D,3,0)</f>
        <v>#N/A</v>
      </c>
      <c r="L2061" s="22" t="str">
        <f t="shared" si="195"/>
        <v>Agosto</v>
      </c>
      <c r="M2061" s="22" t="str">
        <f t="shared" si="196"/>
        <v>2017</v>
      </c>
      <c r="N2061" s="22" t="str">
        <f t="shared" si="197"/>
        <v>Agosto de 2017</v>
      </c>
    </row>
    <row r="2062" spans="1:14" x14ac:dyDescent="0.3">
      <c r="A2062" s="1" t="s">
        <v>1409</v>
      </c>
      <c r="B2062" s="1" t="str">
        <f t="shared" si="192"/>
        <v>Septiembre 1 de 2017</v>
      </c>
      <c r="C2062" s="1" t="s">
        <v>5265</v>
      </c>
      <c r="D2062" s="2">
        <v>147.97999999999999</v>
      </c>
      <c r="E2062" s="1" t="s">
        <v>5266</v>
      </c>
      <c r="F2062" s="3">
        <v>-0.41722745625841495</v>
      </c>
      <c r="G2062" s="1" t="s">
        <v>430</v>
      </c>
      <c r="H2062" s="10">
        <f t="shared" si="193"/>
        <v>2.9596</v>
      </c>
      <c r="I2062" s="8">
        <f>VLOOKUP(B2062,'TRM2'!C:D,2,0)</f>
        <v>2948.09</v>
      </c>
      <c r="J2062" s="10">
        <f t="shared" si="194"/>
        <v>8725.1671640000004</v>
      </c>
      <c r="K2062" t="e">
        <f>VLOOKUP(A2062,'Cacao Nacional'!B:D,3,0)</f>
        <v>#N/A</v>
      </c>
      <c r="L2062" s="22" t="str">
        <f t="shared" si="195"/>
        <v>Septiembre</v>
      </c>
      <c r="M2062" s="22" t="str">
        <f t="shared" si="196"/>
        <v>2017</v>
      </c>
      <c r="N2062" s="22" t="str">
        <f t="shared" si="197"/>
        <v>Septiembre de 2017</v>
      </c>
    </row>
    <row r="2063" spans="1:14" x14ac:dyDescent="0.3">
      <c r="A2063" s="1" t="s">
        <v>213</v>
      </c>
      <c r="B2063" s="1" t="str">
        <f t="shared" si="192"/>
        <v>Septiembre 4 de 2017</v>
      </c>
      <c r="C2063" s="1" t="s">
        <v>5265</v>
      </c>
      <c r="D2063" s="2">
        <v>147.33000000000001</v>
      </c>
      <c r="E2063" s="1" t="s">
        <v>5266</v>
      </c>
      <c r="F2063" s="3">
        <v>-0.43924854710094424</v>
      </c>
      <c r="G2063" s="1" t="s">
        <v>430</v>
      </c>
      <c r="H2063" s="10">
        <f t="shared" si="193"/>
        <v>2.9466000000000001</v>
      </c>
      <c r="I2063" s="8">
        <f>VLOOKUP(B2063,'TRM2'!C:D,2,0)</f>
        <v>2936.07</v>
      </c>
      <c r="J2063" s="10">
        <f t="shared" si="194"/>
        <v>8651.4238620000015</v>
      </c>
      <c r="K2063">
        <f>VLOOKUP(A2063,'Cacao Nacional'!B:D,3,0)</f>
        <v>4888</v>
      </c>
      <c r="L2063" s="22" t="str">
        <f t="shared" si="195"/>
        <v>Septiembre</v>
      </c>
      <c r="M2063" s="22" t="str">
        <f t="shared" si="196"/>
        <v>2017</v>
      </c>
      <c r="N2063" s="22" t="str">
        <f t="shared" si="197"/>
        <v>Septiembre de 2017</v>
      </c>
    </row>
    <row r="2064" spans="1:14" x14ac:dyDescent="0.3">
      <c r="A2064" s="1" t="s">
        <v>1410</v>
      </c>
      <c r="B2064" s="1" t="str">
        <f t="shared" si="192"/>
        <v>Septiembre 5 de 2017</v>
      </c>
      <c r="C2064" s="1" t="s">
        <v>5265</v>
      </c>
      <c r="D2064" s="2">
        <v>147.13999999999999</v>
      </c>
      <c r="E2064" s="1" t="s">
        <v>5266</v>
      </c>
      <c r="F2064" s="3">
        <v>-0.12896219371480766</v>
      </c>
      <c r="G2064" s="1" t="s">
        <v>430</v>
      </c>
      <c r="H2064" s="10">
        <f t="shared" si="193"/>
        <v>2.9427999999999996</v>
      </c>
      <c r="I2064" s="8">
        <f>VLOOKUP(B2064,'TRM2'!C:D,2,0)</f>
        <v>2936.07</v>
      </c>
      <c r="J2064" s="10">
        <f t="shared" si="194"/>
        <v>8640.2667959999999</v>
      </c>
      <c r="K2064" t="e">
        <f>VLOOKUP(A2064,'Cacao Nacional'!B:D,3,0)</f>
        <v>#N/A</v>
      </c>
      <c r="L2064" s="22" t="str">
        <f t="shared" si="195"/>
        <v>Septiembre</v>
      </c>
      <c r="M2064" s="22" t="str">
        <f t="shared" si="196"/>
        <v>2017</v>
      </c>
      <c r="N2064" s="22" t="str">
        <f t="shared" si="197"/>
        <v>Septiembre de 2017</v>
      </c>
    </row>
    <row r="2065" spans="1:14" x14ac:dyDescent="0.3">
      <c r="A2065" s="1" t="s">
        <v>1411</v>
      </c>
      <c r="B2065" s="1" t="str">
        <f t="shared" si="192"/>
        <v>Septiembre 6 de 2017</v>
      </c>
      <c r="C2065" s="1" t="s">
        <v>5265</v>
      </c>
      <c r="D2065" s="2">
        <v>147.44</v>
      </c>
      <c r="E2065" s="1" t="s">
        <v>5266</v>
      </c>
      <c r="F2065" s="3">
        <v>0.20388745412533055</v>
      </c>
      <c r="G2065" s="1" t="s">
        <v>430</v>
      </c>
      <c r="H2065" s="10">
        <f t="shared" si="193"/>
        <v>2.9487999999999999</v>
      </c>
      <c r="I2065" s="8">
        <f>VLOOKUP(B2065,'TRM2'!C:D,2,0)</f>
        <v>2923.49</v>
      </c>
      <c r="J2065" s="10">
        <f t="shared" si="194"/>
        <v>8620.7873119999986</v>
      </c>
      <c r="K2065" t="e">
        <f>VLOOKUP(A2065,'Cacao Nacional'!B:D,3,0)</f>
        <v>#N/A</v>
      </c>
      <c r="L2065" s="22" t="str">
        <f t="shared" si="195"/>
        <v>Septiembre</v>
      </c>
      <c r="M2065" s="22" t="str">
        <f t="shared" si="196"/>
        <v>2017</v>
      </c>
      <c r="N2065" s="22" t="str">
        <f t="shared" si="197"/>
        <v>Septiembre de 2017</v>
      </c>
    </row>
    <row r="2066" spans="1:14" x14ac:dyDescent="0.3">
      <c r="A2066" s="1" t="s">
        <v>1412</v>
      </c>
      <c r="B2066" s="1" t="str">
        <f t="shared" si="192"/>
        <v>Septiembre 7 de 2017</v>
      </c>
      <c r="C2066" s="1" t="s">
        <v>5265</v>
      </c>
      <c r="D2066" s="2">
        <v>147.44</v>
      </c>
      <c r="E2066" s="1" t="s">
        <v>5266</v>
      </c>
      <c r="F2066" s="3">
        <v>0</v>
      </c>
      <c r="G2066" s="1" t="s">
        <v>430</v>
      </c>
      <c r="H2066" s="10">
        <f t="shared" si="193"/>
        <v>2.9487999999999999</v>
      </c>
      <c r="I2066" s="8">
        <f>VLOOKUP(B2066,'TRM2'!C:D,2,0)</f>
        <v>2919.5</v>
      </c>
      <c r="J2066" s="10">
        <f t="shared" si="194"/>
        <v>8609.0216</v>
      </c>
      <c r="K2066" t="e">
        <f>VLOOKUP(A2066,'Cacao Nacional'!B:D,3,0)</f>
        <v>#N/A</v>
      </c>
      <c r="L2066" s="22" t="str">
        <f t="shared" si="195"/>
        <v>Septiembre</v>
      </c>
      <c r="M2066" s="22" t="str">
        <f t="shared" si="196"/>
        <v>2017</v>
      </c>
      <c r="N2066" s="22" t="str">
        <f t="shared" si="197"/>
        <v>Septiembre de 2017</v>
      </c>
    </row>
    <row r="2067" spans="1:14" x14ac:dyDescent="0.3">
      <c r="A2067" s="1" t="s">
        <v>1413</v>
      </c>
      <c r="B2067" s="1" t="str">
        <f t="shared" si="192"/>
        <v>Septiembre 8 de 2017</v>
      </c>
      <c r="C2067" s="1" t="s">
        <v>5265</v>
      </c>
      <c r="D2067" s="2">
        <v>148.9</v>
      </c>
      <c r="E2067" s="1" t="s">
        <v>5266</v>
      </c>
      <c r="F2067" s="3">
        <v>0.9902333152468854</v>
      </c>
      <c r="G2067" s="1" t="s">
        <v>430</v>
      </c>
      <c r="H2067" s="10">
        <f t="shared" si="193"/>
        <v>2.9780000000000002</v>
      </c>
      <c r="I2067" s="8">
        <f>VLOOKUP(B2067,'TRM2'!C:D,2,0)</f>
        <v>2907.96</v>
      </c>
      <c r="J2067" s="10">
        <f t="shared" si="194"/>
        <v>8659.90488</v>
      </c>
      <c r="K2067" t="e">
        <f>VLOOKUP(A2067,'Cacao Nacional'!B:D,3,0)</f>
        <v>#N/A</v>
      </c>
      <c r="L2067" s="22" t="str">
        <f t="shared" si="195"/>
        <v>Septiembre</v>
      </c>
      <c r="M2067" s="22" t="str">
        <f t="shared" si="196"/>
        <v>2017</v>
      </c>
      <c r="N2067" s="22" t="str">
        <f t="shared" si="197"/>
        <v>Septiembre de 2017</v>
      </c>
    </row>
    <row r="2068" spans="1:14" x14ac:dyDescent="0.3">
      <c r="A2068" s="1" t="s">
        <v>214</v>
      </c>
      <c r="B2068" s="1" t="str">
        <f t="shared" si="192"/>
        <v>Septiembre 11 de 2017</v>
      </c>
      <c r="C2068" s="1" t="s">
        <v>5265</v>
      </c>
      <c r="D2068" s="2">
        <v>150.38999999999999</v>
      </c>
      <c r="E2068" s="1" t="s">
        <v>5266</v>
      </c>
      <c r="F2068" s="3">
        <v>1.0006715916722504</v>
      </c>
      <c r="G2068" s="1" t="s">
        <v>430</v>
      </c>
      <c r="H2068" s="10">
        <f t="shared" si="193"/>
        <v>3.0077999999999996</v>
      </c>
      <c r="I2068" s="8">
        <f>VLOOKUP(B2068,'TRM2'!C:D,2,0)</f>
        <v>2909.15</v>
      </c>
      <c r="J2068" s="10">
        <f t="shared" si="194"/>
        <v>8750.1413699999994</v>
      </c>
      <c r="K2068">
        <f>VLOOKUP(A2068,'Cacao Nacional'!B:D,3,0)</f>
        <v>4792</v>
      </c>
      <c r="L2068" s="22" t="str">
        <f t="shared" si="195"/>
        <v>Septiembre</v>
      </c>
      <c r="M2068" s="22" t="str">
        <f t="shared" si="196"/>
        <v>2017</v>
      </c>
      <c r="N2068" s="22" t="str">
        <f t="shared" si="197"/>
        <v>Septiembre de 2017</v>
      </c>
    </row>
    <row r="2069" spans="1:14" x14ac:dyDescent="0.3">
      <c r="A2069" s="1" t="s">
        <v>1414</v>
      </c>
      <c r="B2069" s="1" t="str">
        <f t="shared" si="192"/>
        <v>Septiembre 12 de 2017</v>
      </c>
      <c r="C2069" s="1" t="s">
        <v>5265</v>
      </c>
      <c r="D2069" s="2">
        <v>153.4</v>
      </c>
      <c r="E2069" s="1" t="s">
        <v>5266</v>
      </c>
      <c r="F2069" s="3">
        <v>2.0014628632223017</v>
      </c>
      <c r="G2069" s="1" t="s">
        <v>430</v>
      </c>
      <c r="H2069" s="10">
        <f t="shared" si="193"/>
        <v>3.0680000000000001</v>
      </c>
      <c r="I2069" s="8">
        <f>VLOOKUP(B2069,'TRM2'!C:D,2,0)</f>
        <v>2916.1</v>
      </c>
      <c r="J2069" s="10">
        <f t="shared" si="194"/>
        <v>8946.5948000000008</v>
      </c>
      <c r="K2069" t="e">
        <f>VLOOKUP(A2069,'Cacao Nacional'!B:D,3,0)</f>
        <v>#N/A</v>
      </c>
      <c r="L2069" s="22" t="str">
        <f t="shared" si="195"/>
        <v>Septiembre</v>
      </c>
      <c r="M2069" s="22" t="str">
        <f t="shared" si="196"/>
        <v>2017</v>
      </c>
      <c r="N2069" s="22" t="str">
        <f t="shared" si="197"/>
        <v>Septiembre de 2017</v>
      </c>
    </row>
    <row r="2070" spans="1:14" x14ac:dyDescent="0.3">
      <c r="A2070" s="1" t="s">
        <v>1415</v>
      </c>
      <c r="B2070" s="1" t="str">
        <f t="shared" si="192"/>
        <v>Septiembre 13 de 2017</v>
      </c>
      <c r="C2070" s="1" t="s">
        <v>5265</v>
      </c>
      <c r="D2070" s="2">
        <v>155.77000000000001</v>
      </c>
      <c r="E2070" s="1" t="s">
        <v>5266</v>
      </c>
      <c r="F2070" s="3">
        <v>1.544980443285531</v>
      </c>
      <c r="G2070" s="1" t="s">
        <v>430</v>
      </c>
      <c r="H2070" s="10">
        <f t="shared" si="193"/>
        <v>3.1154000000000002</v>
      </c>
      <c r="I2070" s="8">
        <f>VLOOKUP(B2070,'TRM2'!C:D,2,0)</f>
        <v>2923.03</v>
      </c>
      <c r="J2070" s="10">
        <f t="shared" si="194"/>
        <v>9106.4076620000014</v>
      </c>
      <c r="K2070" t="e">
        <f>VLOOKUP(A2070,'Cacao Nacional'!B:D,3,0)</f>
        <v>#N/A</v>
      </c>
      <c r="L2070" s="22" t="str">
        <f t="shared" si="195"/>
        <v>Septiembre</v>
      </c>
      <c r="M2070" s="22" t="str">
        <f t="shared" si="196"/>
        <v>2017</v>
      </c>
      <c r="N2070" s="22" t="str">
        <f t="shared" si="197"/>
        <v>Septiembre de 2017</v>
      </c>
    </row>
    <row r="2071" spans="1:14" x14ac:dyDescent="0.3">
      <c r="A2071" s="1" t="s">
        <v>1416</v>
      </c>
      <c r="B2071" s="1" t="str">
        <f t="shared" si="192"/>
        <v>Septiembre 14 de 2017</v>
      </c>
      <c r="C2071" s="1" t="s">
        <v>5265</v>
      </c>
      <c r="D2071" s="2">
        <v>155.88999999999999</v>
      </c>
      <c r="E2071" s="1" t="s">
        <v>5266</v>
      </c>
      <c r="F2071" s="3">
        <v>7.7036656609087831E-2</v>
      </c>
      <c r="G2071" s="1" t="s">
        <v>430</v>
      </c>
      <c r="H2071" s="10">
        <f t="shared" si="193"/>
        <v>3.1177999999999999</v>
      </c>
      <c r="I2071" s="8">
        <f>VLOOKUP(B2071,'TRM2'!C:D,2,0)</f>
        <v>2909.52</v>
      </c>
      <c r="J2071" s="10">
        <f t="shared" si="194"/>
        <v>9071.3014559999992</v>
      </c>
      <c r="K2071" t="e">
        <f>VLOOKUP(A2071,'Cacao Nacional'!B:D,3,0)</f>
        <v>#N/A</v>
      </c>
      <c r="L2071" s="22" t="str">
        <f t="shared" si="195"/>
        <v>Septiembre</v>
      </c>
      <c r="M2071" s="22" t="str">
        <f t="shared" si="196"/>
        <v>2017</v>
      </c>
      <c r="N2071" s="22" t="str">
        <f t="shared" si="197"/>
        <v>Septiembre de 2017</v>
      </c>
    </row>
    <row r="2072" spans="1:14" x14ac:dyDescent="0.3">
      <c r="A2072" s="1" t="s">
        <v>1417</v>
      </c>
      <c r="B2072" s="1" t="str">
        <f t="shared" si="192"/>
        <v>Septiembre 15 de 2017</v>
      </c>
      <c r="C2072" s="1" t="s">
        <v>5265</v>
      </c>
      <c r="D2072" s="2">
        <v>159.04</v>
      </c>
      <c r="E2072" s="1" t="s">
        <v>5266</v>
      </c>
      <c r="F2072" s="3">
        <v>2.0206555904804708</v>
      </c>
      <c r="G2072" s="1" t="s">
        <v>430</v>
      </c>
      <c r="H2072" s="10">
        <f t="shared" si="193"/>
        <v>3.1807999999999996</v>
      </c>
      <c r="I2072" s="8">
        <f>VLOOKUP(B2072,'TRM2'!C:D,2,0)</f>
        <v>2905.98</v>
      </c>
      <c r="J2072" s="10">
        <f t="shared" si="194"/>
        <v>9243.341183999999</v>
      </c>
      <c r="K2072" t="e">
        <f>VLOOKUP(A2072,'Cacao Nacional'!B:D,3,0)</f>
        <v>#N/A</v>
      </c>
      <c r="L2072" s="22" t="str">
        <f t="shared" si="195"/>
        <v>Septiembre</v>
      </c>
      <c r="M2072" s="22" t="str">
        <f t="shared" si="196"/>
        <v>2017</v>
      </c>
      <c r="N2072" s="22" t="str">
        <f t="shared" si="197"/>
        <v>Septiembre de 2017</v>
      </c>
    </row>
    <row r="2073" spans="1:14" x14ac:dyDescent="0.3">
      <c r="A2073" s="1" t="s">
        <v>215</v>
      </c>
      <c r="B2073" s="1" t="str">
        <f t="shared" si="192"/>
        <v>Septiembre 18 de 2017</v>
      </c>
      <c r="C2073" s="1" t="s">
        <v>5265</v>
      </c>
      <c r="D2073" s="2">
        <v>157.88999999999999</v>
      </c>
      <c r="E2073" s="1" t="s">
        <v>5266</v>
      </c>
      <c r="F2073" s="3">
        <v>-0.72308853118712635</v>
      </c>
      <c r="G2073" s="1" t="s">
        <v>430</v>
      </c>
      <c r="H2073" s="10">
        <f t="shared" si="193"/>
        <v>3.1577999999999999</v>
      </c>
      <c r="I2073" s="8">
        <f>VLOOKUP(B2073,'TRM2'!C:D,2,0)</f>
        <v>2897.83</v>
      </c>
      <c r="J2073" s="10">
        <f t="shared" si="194"/>
        <v>9150.7675739999995</v>
      </c>
      <c r="K2073">
        <f>VLOOKUP(A2073,'Cacao Nacional'!B:D,3,0)</f>
        <v>4904</v>
      </c>
      <c r="L2073" s="22" t="str">
        <f t="shared" si="195"/>
        <v>Septiembre</v>
      </c>
      <c r="M2073" s="22" t="str">
        <f t="shared" si="196"/>
        <v>2017</v>
      </c>
      <c r="N2073" s="22" t="str">
        <f t="shared" si="197"/>
        <v>Septiembre de 2017</v>
      </c>
    </row>
    <row r="2074" spans="1:14" x14ac:dyDescent="0.3">
      <c r="A2074" s="1" t="s">
        <v>1418</v>
      </c>
      <c r="B2074" s="1" t="str">
        <f t="shared" si="192"/>
        <v>Septiembre 19 de 2017</v>
      </c>
      <c r="C2074" s="1" t="s">
        <v>5265</v>
      </c>
      <c r="D2074" s="2">
        <v>153.76</v>
      </c>
      <c r="E2074" s="1" t="s">
        <v>5266</v>
      </c>
      <c r="F2074" s="3">
        <v>-2.6157451390208348</v>
      </c>
      <c r="G2074" s="1" t="s">
        <v>430</v>
      </c>
      <c r="H2074" s="10">
        <f t="shared" si="193"/>
        <v>3.0751999999999997</v>
      </c>
      <c r="I2074" s="8">
        <f>VLOOKUP(B2074,'TRM2'!C:D,2,0)</f>
        <v>2906.06</v>
      </c>
      <c r="J2074" s="10">
        <f t="shared" si="194"/>
        <v>8936.7157119999993</v>
      </c>
      <c r="K2074" t="e">
        <f>VLOOKUP(A2074,'Cacao Nacional'!B:D,3,0)</f>
        <v>#N/A</v>
      </c>
      <c r="L2074" s="22" t="str">
        <f t="shared" si="195"/>
        <v>Septiembre</v>
      </c>
      <c r="M2074" s="22" t="str">
        <f t="shared" si="196"/>
        <v>2017</v>
      </c>
      <c r="N2074" s="22" t="str">
        <f t="shared" si="197"/>
        <v>Septiembre de 2017</v>
      </c>
    </row>
    <row r="2075" spans="1:14" x14ac:dyDescent="0.3">
      <c r="A2075" s="1" t="s">
        <v>1419</v>
      </c>
      <c r="B2075" s="1" t="str">
        <f t="shared" si="192"/>
        <v>Septiembre 20 de 2017</v>
      </c>
      <c r="C2075" s="1" t="s">
        <v>5265</v>
      </c>
      <c r="D2075" s="2">
        <v>155.66999999999999</v>
      </c>
      <c r="E2075" s="1" t="s">
        <v>5266</v>
      </c>
      <c r="F2075" s="3">
        <v>1.2421956295525474</v>
      </c>
      <c r="G2075" s="1" t="s">
        <v>430</v>
      </c>
      <c r="H2075" s="10">
        <f t="shared" si="193"/>
        <v>3.1133999999999999</v>
      </c>
      <c r="I2075" s="8">
        <f>VLOOKUP(B2075,'TRM2'!C:D,2,0)</f>
        <v>2904.6</v>
      </c>
      <c r="J2075" s="10">
        <f t="shared" si="194"/>
        <v>9043.1816399999989</v>
      </c>
      <c r="K2075" t="e">
        <f>VLOOKUP(A2075,'Cacao Nacional'!B:D,3,0)</f>
        <v>#N/A</v>
      </c>
      <c r="L2075" s="22" t="str">
        <f t="shared" si="195"/>
        <v>Septiembre</v>
      </c>
      <c r="M2075" s="22" t="str">
        <f t="shared" si="196"/>
        <v>2017</v>
      </c>
      <c r="N2075" s="22" t="str">
        <f t="shared" si="197"/>
        <v>Septiembre de 2017</v>
      </c>
    </row>
    <row r="2076" spans="1:14" x14ac:dyDescent="0.3">
      <c r="A2076" s="1" t="s">
        <v>1420</v>
      </c>
      <c r="B2076" s="1" t="str">
        <f t="shared" si="192"/>
        <v>Septiembre 21 de 2017</v>
      </c>
      <c r="C2076" s="1" t="s">
        <v>5265</v>
      </c>
      <c r="D2076" s="2">
        <v>154.36000000000001</v>
      </c>
      <c r="E2076" s="1" t="s">
        <v>5266</v>
      </c>
      <c r="F2076" s="3">
        <v>-0.84152373610841769</v>
      </c>
      <c r="G2076" s="1" t="s">
        <v>430</v>
      </c>
      <c r="H2076" s="10">
        <f t="shared" si="193"/>
        <v>3.0872000000000002</v>
      </c>
      <c r="I2076" s="8">
        <f>VLOOKUP(B2076,'TRM2'!C:D,2,0)</f>
        <v>2893.18</v>
      </c>
      <c r="J2076" s="10">
        <f t="shared" si="194"/>
        <v>8931.8252959999991</v>
      </c>
      <c r="K2076" t="e">
        <f>VLOOKUP(A2076,'Cacao Nacional'!B:D,3,0)</f>
        <v>#N/A</v>
      </c>
      <c r="L2076" s="22" t="str">
        <f t="shared" si="195"/>
        <v>Septiembre</v>
      </c>
      <c r="M2076" s="22" t="str">
        <f t="shared" si="196"/>
        <v>2017</v>
      </c>
      <c r="N2076" s="22" t="str">
        <f t="shared" si="197"/>
        <v>Septiembre de 2017</v>
      </c>
    </row>
    <row r="2077" spans="1:14" x14ac:dyDescent="0.3">
      <c r="A2077" s="1" t="s">
        <v>1421</v>
      </c>
      <c r="B2077" s="1" t="str">
        <f t="shared" si="192"/>
        <v>Septiembre 22 de 2017</v>
      </c>
      <c r="C2077" s="1" t="s">
        <v>5265</v>
      </c>
      <c r="D2077" s="2">
        <v>153.83000000000001</v>
      </c>
      <c r="E2077" s="1" t="s">
        <v>5266</v>
      </c>
      <c r="F2077" s="3">
        <v>-0.34335320031096211</v>
      </c>
      <c r="G2077" s="1" t="s">
        <v>430</v>
      </c>
      <c r="H2077" s="10">
        <f t="shared" si="193"/>
        <v>3.0766000000000004</v>
      </c>
      <c r="I2077" s="8">
        <f>VLOOKUP(B2077,'TRM2'!C:D,2,0)</f>
        <v>2913.96</v>
      </c>
      <c r="J2077" s="10">
        <f t="shared" si="194"/>
        <v>8965.0893360000009</v>
      </c>
      <c r="K2077" t="e">
        <f>VLOOKUP(A2077,'Cacao Nacional'!B:D,3,0)</f>
        <v>#N/A</v>
      </c>
      <c r="L2077" s="22" t="str">
        <f t="shared" si="195"/>
        <v>Septiembre</v>
      </c>
      <c r="M2077" s="22" t="str">
        <f t="shared" si="196"/>
        <v>2017</v>
      </c>
      <c r="N2077" s="22" t="str">
        <f t="shared" si="197"/>
        <v>Septiembre de 2017</v>
      </c>
    </row>
    <row r="2078" spans="1:14" x14ac:dyDescent="0.3">
      <c r="A2078" s="1" t="s">
        <v>216</v>
      </c>
      <c r="B2078" s="1" t="str">
        <f t="shared" si="192"/>
        <v>Septiembre 25 de 2017</v>
      </c>
      <c r="C2078" s="1" t="s">
        <v>5265</v>
      </c>
      <c r="D2078" s="2">
        <v>151.22</v>
      </c>
      <c r="E2078" s="1" t="s">
        <v>5266</v>
      </c>
      <c r="F2078" s="3">
        <v>-1.6966781512058855</v>
      </c>
      <c r="G2078" s="1" t="s">
        <v>430</v>
      </c>
      <c r="H2078" s="10">
        <f t="shared" si="193"/>
        <v>3.0244</v>
      </c>
      <c r="I2078" s="8">
        <f>VLOOKUP(B2078,'TRM2'!C:D,2,0)</f>
        <v>2900.73</v>
      </c>
      <c r="J2078" s="10">
        <f t="shared" si="194"/>
        <v>8772.9678120000008</v>
      </c>
      <c r="K2078">
        <f>VLOOKUP(A2078,'Cacao Nacional'!B:D,3,0)</f>
        <v>4904</v>
      </c>
      <c r="L2078" s="22" t="str">
        <f t="shared" si="195"/>
        <v>Septiembre</v>
      </c>
      <c r="M2078" s="22" t="str">
        <f t="shared" si="196"/>
        <v>2017</v>
      </c>
      <c r="N2078" s="22" t="str">
        <f t="shared" si="197"/>
        <v>Septiembre de 2017</v>
      </c>
    </row>
    <row r="2079" spans="1:14" x14ac:dyDescent="0.3">
      <c r="A2079" s="1" t="s">
        <v>1422</v>
      </c>
      <c r="B2079" s="1" t="str">
        <f t="shared" si="192"/>
        <v>Septiembre 26 de 2017</v>
      </c>
      <c r="C2079" s="1" t="s">
        <v>5265</v>
      </c>
      <c r="D2079" s="2">
        <v>150.87</v>
      </c>
      <c r="E2079" s="1" t="s">
        <v>5266</v>
      </c>
      <c r="F2079" s="3">
        <v>-0.23145086628752437</v>
      </c>
      <c r="G2079" s="1" t="s">
        <v>430</v>
      </c>
      <c r="H2079" s="10">
        <f t="shared" si="193"/>
        <v>3.0174000000000003</v>
      </c>
      <c r="I2079" s="8">
        <f>VLOOKUP(B2079,'TRM2'!C:D,2,0)</f>
        <v>2924.57</v>
      </c>
      <c r="J2079" s="10">
        <f t="shared" si="194"/>
        <v>8824.5975180000005</v>
      </c>
      <c r="K2079" t="e">
        <f>VLOOKUP(A2079,'Cacao Nacional'!B:D,3,0)</f>
        <v>#N/A</v>
      </c>
      <c r="L2079" s="22" t="str">
        <f t="shared" si="195"/>
        <v>Septiembre</v>
      </c>
      <c r="M2079" s="22" t="str">
        <f t="shared" si="196"/>
        <v>2017</v>
      </c>
      <c r="N2079" s="22" t="str">
        <f t="shared" si="197"/>
        <v>Septiembre de 2017</v>
      </c>
    </row>
    <row r="2080" spans="1:14" x14ac:dyDescent="0.3">
      <c r="A2080" s="1" t="s">
        <v>1423</v>
      </c>
      <c r="B2080" s="1" t="str">
        <f t="shared" si="192"/>
        <v>Septiembre 27 de 2017</v>
      </c>
      <c r="C2080" s="1" t="s">
        <v>5265</v>
      </c>
      <c r="D2080" s="2">
        <v>148.22</v>
      </c>
      <c r="E2080" s="1" t="s">
        <v>5266</v>
      </c>
      <c r="F2080" s="3">
        <v>-1.7564790879565226</v>
      </c>
      <c r="G2080" s="1" t="s">
        <v>430</v>
      </c>
      <c r="H2080" s="10">
        <f t="shared" si="193"/>
        <v>2.9643999999999999</v>
      </c>
      <c r="I2080" s="8">
        <f>VLOOKUP(B2080,'TRM2'!C:D,2,0)</f>
        <v>2930.7</v>
      </c>
      <c r="J2080" s="10">
        <f t="shared" si="194"/>
        <v>8687.7670799999996</v>
      </c>
      <c r="K2080" t="e">
        <f>VLOOKUP(A2080,'Cacao Nacional'!B:D,3,0)</f>
        <v>#N/A</v>
      </c>
      <c r="L2080" s="22" t="str">
        <f t="shared" si="195"/>
        <v>Septiembre</v>
      </c>
      <c r="M2080" s="22" t="str">
        <f t="shared" si="196"/>
        <v>2017</v>
      </c>
      <c r="N2080" s="22" t="str">
        <f t="shared" si="197"/>
        <v>Septiembre de 2017</v>
      </c>
    </row>
    <row r="2081" spans="1:14" x14ac:dyDescent="0.3">
      <c r="A2081" s="1" t="s">
        <v>1424</v>
      </c>
      <c r="B2081" s="1" t="str">
        <f t="shared" si="192"/>
        <v>Septiembre 28 de 2017</v>
      </c>
      <c r="C2081" s="1" t="s">
        <v>5265</v>
      </c>
      <c r="D2081" s="2">
        <v>147.22</v>
      </c>
      <c r="E2081" s="1" t="s">
        <v>5266</v>
      </c>
      <c r="F2081" s="3">
        <v>-0.67467278369990558</v>
      </c>
      <c r="G2081" s="1" t="s">
        <v>430</v>
      </c>
      <c r="H2081" s="10">
        <f t="shared" si="193"/>
        <v>2.9443999999999999</v>
      </c>
      <c r="I2081" s="8">
        <f>VLOOKUP(B2081,'TRM2'!C:D,2,0)</f>
        <v>2940.66</v>
      </c>
      <c r="J2081" s="10">
        <f t="shared" si="194"/>
        <v>8658.4793039999986</v>
      </c>
      <c r="K2081" t="e">
        <f>VLOOKUP(A2081,'Cacao Nacional'!B:D,3,0)</f>
        <v>#N/A</v>
      </c>
      <c r="L2081" s="22" t="str">
        <f t="shared" si="195"/>
        <v>Septiembre</v>
      </c>
      <c r="M2081" s="22" t="str">
        <f t="shared" si="196"/>
        <v>2017</v>
      </c>
      <c r="N2081" s="22" t="str">
        <f t="shared" si="197"/>
        <v>Septiembre de 2017</v>
      </c>
    </row>
    <row r="2082" spans="1:14" x14ac:dyDescent="0.3">
      <c r="A2082" s="1" t="s">
        <v>1425</v>
      </c>
      <c r="B2082" s="1" t="str">
        <f t="shared" si="192"/>
        <v>Septiembre 29 de 2017</v>
      </c>
      <c r="C2082" s="1" t="s">
        <v>5265</v>
      </c>
      <c r="D2082" s="2">
        <v>147.11000000000001</v>
      </c>
      <c r="E2082" s="1" t="s">
        <v>5266</v>
      </c>
      <c r="F2082" s="3">
        <v>-7.4718108952577925E-2</v>
      </c>
      <c r="G2082" s="1" t="s">
        <v>430</v>
      </c>
      <c r="H2082" s="10">
        <f t="shared" si="193"/>
        <v>2.9422000000000001</v>
      </c>
      <c r="I2082" s="8">
        <f>VLOOKUP(B2082,'TRM2'!C:D,2,0)</f>
        <v>2941.07</v>
      </c>
      <c r="J2082" s="10">
        <f t="shared" si="194"/>
        <v>8653.2161540000016</v>
      </c>
      <c r="K2082" t="e">
        <f>VLOOKUP(A2082,'Cacao Nacional'!B:D,3,0)</f>
        <v>#N/A</v>
      </c>
      <c r="L2082" s="22" t="str">
        <f t="shared" si="195"/>
        <v>Septiembre</v>
      </c>
      <c r="M2082" s="22" t="str">
        <f t="shared" si="196"/>
        <v>2017</v>
      </c>
      <c r="N2082" s="22" t="str">
        <f t="shared" si="197"/>
        <v>Septiembre de 2017</v>
      </c>
    </row>
    <row r="2083" spans="1:14" x14ac:dyDescent="0.3">
      <c r="A2083" s="1" t="s">
        <v>217</v>
      </c>
      <c r="B2083" s="1" t="str">
        <f t="shared" si="192"/>
        <v>Octubre 2 de 2017</v>
      </c>
      <c r="C2083" s="1" t="s">
        <v>5265</v>
      </c>
      <c r="D2083" s="2">
        <v>145.84</v>
      </c>
      <c r="E2083" s="1" t="s">
        <v>5266</v>
      </c>
      <c r="F2083" s="3">
        <v>-0.86329957174903826</v>
      </c>
      <c r="G2083" s="1" t="s">
        <v>430</v>
      </c>
      <c r="H2083" s="10">
        <f t="shared" si="193"/>
        <v>2.9168000000000003</v>
      </c>
      <c r="I2083" s="8">
        <f>VLOOKUP(B2083,'TRM2'!C:D,2,0)</f>
        <v>2936.67</v>
      </c>
      <c r="J2083" s="10">
        <f t="shared" si="194"/>
        <v>8565.6790560000009</v>
      </c>
      <c r="K2083">
        <f>VLOOKUP(A2083,'Cacao Nacional'!B:D,3,0)</f>
        <v>4996</v>
      </c>
      <c r="L2083" s="22" t="str">
        <f t="shared" si="195"/>
        <v>Octubre</v>
      </c>
      <c r="M2083" s="22" t="str">
        <f t="shared" si="196"/>
        <v>2017</v>
      </c>
      <c r="N2083" s="22" t="str">
        <f t="shared" si="197"/>
        <v>Octubre de 2017</v>
      </c>
    </row>
    <row r="2084" spans="1:14" x14ac:dyDescent="0.3">
      <c r="A2084" s="1" t="s">
        <v>1426</v>
      </c>
      <c r="B2084" s="1" t="str">
        <f t="shared" si="192"/>
        <v>Octubre 3 de 2017</v>
      </c>
      <c r="C2084" s="1" t="s">
        <v>5265</v>
      </c>
      <c r="D2084" s="2">
        <v>144.33000000000001</v>
      </c>
      <c r="E2084" s="1" t="s">
        <v>5266</v>
      </c>
      <c r="F2084" s="3">
        <v>-1.0353812397147495</v>
      </c>
      <c r="G2084" s="1" t="s">
        <v>430</v>
      </c>
      <c r="H2084" s="10">
        <f t="shared" si="193"/>
        <v>2.8866000000000001</v>
      </c>
      <c r="I2084" s="8">
        <f>VLOOKUP(B2084,'TRM2'!C:D,2,0)</f>
        <v>2949.33</v>
      </c>
      <c r="J2084" s="10">
        <f t="shared" si="194"/>
        <v>8513.5359779999999</v>
      </c>
      <c r="K2084" t="e">
        <f>VLOOKUP(A2084,'Cacao Nacional'!B:D,3,0)</f>
        <v>#N/A</v>
      </c>
      <c r="L2084" s="22" t="str">
        <f t="shared" si="195"/>
        <v>Octubre</v>
      </c>
      <c r="M2084" s="22" t="str">
        <f t="shared" si="196"/>
        <v>2017</v>
      </c>
      <c r="N2084" s="22" t="str">
        <f t="shared" si="197"/>
        <v>Octubre de 2017</v>
      </c>
    </row>
    <row r="2085" spans="1:14" x14ac:dyDescent="0.3">
      <c r="A2085" s="1" t="s">
        <v>1427</v>
      </c>
      <c r="B2085" s="1" t="str">
        <f t="shared" si="192"/>
        <v>Octubre 4 de 2017</v>
      </c>
      <c r="C2085" s="1" t="s">
        <v>5265</v>
      </c>
      <c r="D2085" s="2">
        <v>144.01</v>
      </c>
      <c r="E2085" s="1" t="s">
        <v>5266</v>
      </c>
      <c r="F2085" s="3">
        <v>-0.22171412734706686</v>
      </c>
      <c r="G2085" s="1" t="s">
        <v>430</v>
      </c>
      <c r="H2085" s="10">
        <f t="shared" si="193"/>
        <v>2.8801999999999999</v>
      </c>
      <c r="I2085" s="8">
        <f>VLOOKUP(B2085,'TRM2'!C:D,2,0)</f>
        <v>2953.81</v>
      </c>
      <c r="J2085" s="10">
        <f t="shared" si="194"/>
        <v>8507.5635619999994</v>
      </c>
      <c r="K2085" t="e">
        <f>VLOOKUP(A2085,'Cacao Nacional'!B:D,3,0)</f>
        <v>#N/A</v>
      </c>
      <c r="L2085" s="22" t="str">
        <f t="shared" si="195"/>
        <v>Octubre</v>
      </c>
      <c r="M2085" s="22" t="str">
        <f t="shared" si="196"/>
        <v>2017</v>
      </c>
      <c r="N2085" s="22" t="str">
        <f t="shared" si="197"/>
        <v>Octubre de 2017</v>
      </c>
    </row>
    <row r="2086" spans="1:14" x14ac:dyDescent="0.3">
      <c r="A2086" s="1" t="s">
        <v>1428</v>
      </c>
      <c r="B2086" s="1" t="str">
        <f t="shared" si="192"/>
        <v>Octubre 5 de 2017</v>
      </c>
      <c r="C2086" s="1" t="s">
        <v>5265</v>
      </c>
      <c r="D2086" s="2">
        <v>144.76</v>
      </c>
      <c r="E2086" s="1" t="s">
        <v>5266</v>
      </c>
      <c r="F2086" s="3">
        <v>0.52079716686341238</v>
      </c>
      <c r="G2086" s="1" t="s">
        <v>430</v>
      </c>
      <c r="H2086" s="10">
        <f t="shared" si="193"/>
        <v>2.8952</v>
      </c>
      <c r="I2086" s="8">
        <f>VLOOKUP(B2086,'TRM2'!C:D,2,0)</f>
        <v>2945.59</v>
      </c>
      <c r="J2086" s="10">
        <f t="shared" si="194"/>
        <v>8528.0721680000006</v>
      </c>
      <c r="K2086" t="e">
        <f>VLOOKUP(A2086,'Cacao Nacional'!B:D,3,0)</f>
        <v>#N/A</v>
      </c>
      <c r="L2086" s="22" t="str">
        <f t="shared" si="195"/>
        <v>Octubre</v>
      </c>
      <c r="M2086" s="22" t="str">
        <f t="shared" si="196"/>
        <v>2017</v>
      </c>
      <c r="N2086" s="22" t="str">
        <f t="shared" si="197"/>
        <v>Octubre de 2017</v>
      </c>
    </row>
    <row r="2087" spans="1:14" x14ac:dyDescent="0.3">
      <c r="A2087" s="1" t="s">
        <v>1429</v>
      </c>
      <c r="B2087" s="1" t="str">
        <f t="shared" si="192"/>
        <v>Octubre 6 de 2017</v>
      </c>
      <c r="C2087" s="1" t="s">
        <v>5265</v>
      </c>
      <c r="D2087" s="2">
        <v>147.65</v>
      </c>
      <c r="E2087" s="1" t="s">
        <v>5266</v>
      </c>
      <c r="F2087" s="3">
        <v>1.9964078474716878</v>
      </c>
      <c r="G2087" s="1" t="s">
        <v>430</v>
      </c>
      <c r="H2087" s="10">
        <f t="shared" si="193"/>
        <v>2.9530000000000003</v>
      </c>
      <c r="I2087" s="8">
        <f>VLOOKUP(B2087,'TRM2'!C:D,2,0)</f>
        <v>2926.82</v>
      </c>
      <c r="J2087" s="10">
        <f t="shared" si="194"/>
        <v>8642.8994600000005</v>
      </c>
      <c r="K2087" t="e">
        <f>VLOOKUP(A2087,'Cacao Nacional'!B:D,3,0)</f>
        <v>#N/A</v>
      </c>
      <c r="L2087" s="22" t="str">
        <f t="shared" si="195"/>
        <v>Octubre</v>
      </c>
      <c r="M2087" s="22" t="str">
        <f t="shared" si="196"/>
        <v>2017</v>
      </c>
      <c r="N2087" s="22" t="str">
        <f t="shared" si="197"/>
        <v>Octubre de 2017</v>
      </c>
    </row>
    <row r="2088" spans="1:14" x14ac:dyDescent="0.3">
      <c r="A2088" s="1" t="s">
        <v>218</v>
      </c>
      <c r="B2088" s="1" t="str">
        <f t="shared" si="192"/>
        <v>Octubre 9 de 2017</v>
      </c>
      <c r="C2088" s="1" t="s">
        <v>5265</v>
      </c>
      <c r="D2088" s="2">
        <v>148.59</v>
      </c>
      <c r="E2088" s="1" t="s">
        <v>5266</v>
      </c>
      <c r="F2088" s="3">
        <v>0.63664070436843734</v>
      </c>
      <c r="G2088" s="1" t="s">
        <v>430</v>
      </c>
      <c r="H2088" s="10">
        <f t="shared" si="193"/>
        <v>2.9718</v>
      </c>
      <c r="I2088" s="8">
        <f>VLOOKUP(B2088,'TRM2'!C:D,2,0)</f>
        <v>2942.19</v>
      </c>
      <c r="J2088" s="10">
        <f t="shared" si="194"/>
        <v>8743.6002420000004</v>
      </c>
      <c r="K2088">
        <f>VLOOKUP(A2088,'Cacao Nacional'!B:D,3,0)</f>
        <v>5116</v>
      </c>
      <c r="L2088" s="22" t="str">
        <f t="shared" si="195"/>
        <v>Octubre</v>
      </c>
      <c r="M2088" s="22" t="str">
        <f t="shared" si="196"/>
        <v>2017</v>
      </c>
      <c r="N2088" s="22" t="str">
        <f t="shared" si="197"/>
        <v>Octubre de 2017</v>
      </c>
    </row>
    <row r="2089" spans="1:14" x14ac:dyDescent="0.3">
      <c r="A2089" s="1" t="s">
        <v>1430</v>
      </c>
      <c r="B2089" s="1" t="str">
        <f t="shared" si="192"/>
        <v>Octubre 10 de 2017</v>
      </c>
      <c r="C2089" s="1" t="s">
        <v>5265</v>
      </c>
      <c r="D2089" s="2">
        <v>148.80000000000001</v>
      </c>
      <c r="E2089" s="1" t="s">
        <v>5266</v>
      </c>
      <c r="F2089" s="3">
        <v>0.14132848778518606</v>
      </c>
      <c r="G2089" s="1" t="s">
        <v>430</v>
      </c>
      <c r="H2089" s="10">
        <f t="shared" si="193"/>
        <v>2.9760000000000004</v>
      </c>
      <c r="I2089" s="8">
        <f>VLOOKUP(B2089,'TRM2'!C:D,2,0)</f>
        <v>2942.19</v>
      </c>
      <c r="J2089" s="10">
        <f t="shared" si="194"/>
        <v>8755.957440000002</v>
      </c>
      <c r="K2089" t="e">
        <f>VLOOKUP(A2089,'Cacao Nacional'!B:D,3,0)</f>
        <v>#N/A</v>
      </c>
      <c r="L2089" s="22" t="str">
        <f t="shared" si="195"/>
        <v>Octubre</v>
      </c>
      <c r="M2089" s="22" t="str">
        <f t="shared" si="196"/>
        <v>2017</v>
      </c>
      <c r="N2089" s="22" t="str">
        <f t="shared" si="197"/>
        <v>Octubre de 2017</v>
      </c>
    </row>
    <row r="2090" spans="1:14" x14ac:dyDescent="0.3">
      <c r="A2090" s="1" t="s">
        <v>1431</v>
      </c>
      <c r="B2090" s="1" t="str">
        <f t="shared" si="192"/>
        <v>Octubre 11 de 2017</v>
      </c>
      <c r="C2090" s="1" t="s">
        <v>5265</v>
      </c>
      <c r="D2090" s="2">
        <v>144.99</v>
      </c>
      <c r="E2090" s="1" t="s">
        <v>5266</v>
      </c>
      <c r="F2090" s="3">
        <v>-2.5604838709677433</v>
      </c>
      <c r="G2090" s="1" t="s">
        <v>430</v>
      </c>
      <c r="H2090" s="10">
        <f t="shared" si="193"/>
        <v>2.8998000000000004</v>
      </c>
      <c r="I2090" s="8">
        <f>VLOOKUP(B2090,'TRM2'!C:D,2,0)</f>
        <v>2947.06</v>
      </c>
      <c r="J2090" s="10">
        <f t="shared" si="194"/>
        <v>8545.8845880000008</v>
      </c>
      <c r="K2090" t="e">
        <f>VLOOKUP(A2090,'Cacao Nacional'!B:D,3,0)</f>
        <v>#N/A</v>
      </c>
      <c r="L2090" s="22" t="str">
        <f t="shared" si="195"/>
        <v>Octubre</v>
      </c>
      <c r="M2090" s="22" t="str">
        <f t="shared" si="196"/>
        <v>2017</v>
      </c>
      <c r="N2090" s="22" t="str">
        <f t="shared" si="197"/>
        <v>Octubre de 2017</v>
      </c>
    </row>
    <row r="2091" spans="1:14" x14ac:dyDescent="0.3">
      <c r="A2091" s="1" t="s">
        <v>1432</v>
      </c>
      <c r="B2091" s="1" t="str">
        <f t="shared" si="192"/>
        <v>Octubre 12 de 2017</v>
      </c>
      <c r="C2091" s="1" t="s">
        <v>5265</v>
      </c>
      <c r="D2091" s="2">
        <v>144.58000000000001</v>
      </c>
      <c r="E2091" s="1" t="s">
        <v>5266</v>
      </c>
      <c r="F2091" s="3">
        <v>-0.28277812262914442</v>
      </c>
      <c r="G2091" s="1" t="s">
        <v>430</v>
      </c>
      <c r="H2091" s="10">
        <f t="shared" si="193"/>
        <v>2.8916000000000004</v>
      </c>
      <c r="I2091" s="8">
        <f>VLOOKUP(B2091,'TRM2'!C:D,2,0)</f>
        <v>2953.77</v>
      </c>
      <c r="J2091" s="10">
        <f t="shared" si="194"/>
        <v>8541.1213320000006</v>
      </c>
      <c r="K2091" t="e">
        <f>VLOOKUP(A2091,'Cacao Nacional'!B:D,3,0)</f>
        <v>#N/A</v>
      </c>
      <c r="L2091" s="22" t="str">
        <f t="shared" si="195"/>
        <v>Octubre</v>
      </c>
      <c r="M2091" s="22" t="str">
        <f t="shared" si="196"/>
        <v>2017</v>
      </c>
      <c r="N2091" s="22" t="str">
        <f t="shared" si="197"/>
        <v>Octubre de 2017</v>
      </c>
    </row>
    <row r="2092" spans="1:14" x14ac:dyDescent="0.3">
      <c r="A2092" s="1" t="s">
        <v>1433</v>
      </c>
      <c r="B2092" s="1" t="str">
        <f t="shared" si="192"/>
        <v>Octubre 13 de 2017</v>
      </c>
      <c r="C2092" s="1" t="s">
        <v>5265</v>
      </c>
      <c r="D2092" s="2">
        <v>144.71</v>
      </c>
      <c r="E2092" s="1" t="s">
        <v>5266</v>
      </c>
      <c r="F2092" s="3">
        <v>8.9915617651124255E-2</v>
      </c>
      <c r="G2092" s="1" t="s">
        <v>430</v>
      </c>
      <c r="H2092" s="10">
        <f t="shared" si="193"/>
        <v>2.8942000000000001</v>
      </c>
      <c r="I2092" s="8">
        <f>VLOOKUP(B2092,'TRM2'!C:D,2,0)</f>
        <v>2949.69</v>
      </c>
      <c r="J2092" s="10">
        <f t="shared" si="194"/>
        <v>8536.9927980000011</v>
      </c>
      <c r="K2092" t="e">
        <f>VLOOKUP(A2092,'Cacao Nacional'!B:D,3,0)</f>
        <v>#N/A</v>
      </c>
      <c r="L2092" s="22" t="str">
        <f t="shared" si="195"/>
        <v>Octubre</v>
      </c>
      <c r="M2092" s="22" t="str">
        <f t="shared" si="196"/>
        <v>2017</v>
      </c>
      <c r="N2092" s="22" t="str">
        <f t="shared" si="197"/>
        <v>Octubre de 2017</v>
      </c>
    </row>
    <row r="2093" spans="1:14" x14ac:dyDescent="0.3">
      <c r="A2093" s="1" t="s">
        <v>219</v>
      </c>
      <c r="B2093" s="1" t="str">
        <f t="shared" si="192"/>
        <v>Octubre 16 de 2017</v>
      </c>
      <c r="C2093" s="1" t="s">
        <v>5265</v>
      </c>
      <c r="D2093" s="2">
        <v>141.99</v>
      </c>
      <c r="E2093" s="1" t="s">
        <v>5266</v>
      </c>
      <c r="F2093" s="3">
        <v>-1.8796213115886937</v>
      </c>
      <c r="G2093" s="1" t="s">
        <v>430</v>
      </c>
      <c r="H2093" s="10">
        <f t="shared" si="193"/>
        <v>2.8398000000000003</v>
      </c>
      <c r="I2093" s="8">
        <f>VLOOKUP(B2093,'TRM2'!C:D,2,0)</f>
        <v>2932.05</v>
      </c>
      <c r="J2093" s="10">
        <f t="shared" si="194"/>
        <v>8326.435590000001</v>
      </c>
      <c r="K2093">
        <f>VLOOKUP(A2093,'Cacao Nacional'!B:D,3,0)</f>
        <v>5234</v>
      </c>
      <c r="L2093" s="22" t="str">
        <f t="shared" si="195"/>
        <v>Octubre</v>
      </c>
      <c r="M2093" s="22" t="str">
        <f t="shared" si="196"/>
        <v>2017</v>
      </c>
      <c r="N2093" s="22" t="str">
        <f t="shared" si="197"/>
        <v>Octubre de 2017</v>
      </c>
    </row>
    <row r="2094" spans="1:14" x14ac:dyDescent="0.3">
      <c r="A2094" s="1" t="s">
        <v>1434</v>
      </c>
      <c r="B2094" s="1" t="str">
        <f t="shared" si="192"/>
        <v>Octubre 17 de 2017</v>
      </c>
      <c r="C2094" s="1" t="s">
        <v>5265</v>
      </c>
      <c r="D2094" s="2">
        <v>142.29</v>
      </c>
      <c r="E2094" s="1" t="s">
        <v>5266</v>
      </c>
      <c r="F2094" s="3">
        <v>0.2112824846820078</v>
      </c>
      <c r="G2094" s="1" t="s">
        <v>430</v>
      </c>
      <c r="H2094" s="10">
        <f t="shared" si="193"/>
        <v>2.8457999999999997</v>
      </c>
      <c r="I2094" s="8">
        <f>VLOOKUP(B2094,'TRM2'!C:D,2,0)</f>
        <v>2932.05</v>
      </c>
      <c r="J2094" s="10">
        <f t="shared" si="194"/>
        <v>8344.0278899999994</v>
      </c>
      <c r="K2094" t="e">
        <f>VLOOKUP(A2094,'Cacao Nacional'!B:D,3,0)</f>
        <v>#N/A</v>
      </c>
      <c r="L2094" s="22" t="str">
        <f t="shared" si="195"/>
        <v>Octubre</v>
      </c>
      <c r="M2094" s="22" t="str">
        <f t="shared" si="196"/>
        <v>2017</v>
      </c>
      <c r="N2094" s="22" t="str">
        <f t="shared" si="197"/>
        <v>Octubre de 2017</v>
      </c>
    </row>
    <row r="2095" spans="1:14" x14ac:dyDescent="0.3">
      <c r="A2095" s="1" t="s">
        <v>1435</v>
      </c>
      <c r="B2095" s="1" t="str">
        <f t="shared" si="192"/>
        <v>Octubre 18 de 2017</v>
      </c>
      <c r="C2095" s="1" t="s">
        <v>5265</v>
      </c>
      <c r="D2095" s="2">
        <v>141.78</v>
      </c>
      <c r="E2095" s="1" t="s">
        <v>5266</v>
      </c>
      <c r="F2095" s="3">
        <v>-0.35842293906809397</v>
      </c>
      <c r="G2095" s="1" t="s">
        <v>430</v>
      </c>
      <c r="H2095" s="10">
        <f t="shared" si="193"/>
        <v>2.8355999999999999</v>
      </c>
      <c r="I2095" s="8">
        <f>VLOOKUP(B2095,'TRM2'!C:D,2,0)</f>
        <v>2944.27</v>
      </c>
      <c r="J2095" s="10">
        <f t="shared" si="194"/>
        <v>8348.7720119999994</v>
      </c>
      <c r="K2095" t="e">
        <f>VLOOKUP(A2095,'Cacao Nacional'!B:D,3,0)</f>
        <v>#N/A</v>
      </c>
      <c r="L2095" s="22" t="str">
        <f t="shared" si="195"/>
        <v>Octubre</v>
      </c>
      <c r="M2095" s="22" t="str">
        <f t="shared" si="196"/>
        <v>2017</v>
      </c>
      <c r="N2095" s="22" t="str">
        <f t="shared" si="197"/>
        <v>Octubre de 2017</v>
      </c>
    </row>
    <row r="2096" spans="1:14" x14ac:dyDescent="0.3">
      <c r="A2096" s="1" t="s">
        <v>1436</v>
      </c>
      <c r="B2096" s="1" t="str">
        <f t="shared" si="192"/>
        <v>Octubre 19 de 2017</v>
      </c>
      <c r="C2096" s="1" t="s">
        <v>5265</v>
      </c>
      <c r="D2096" s="2">
        <v>144.37</v>
      </c>
      <c r="E2096" s="1" t="s">
        <v>5266</v>
      </c>
      <c r="F2096" s="3">
        <v>1.8267738750176354</v>
      </c>
      <c r="G2096" s="1" t="s">
        <v>430</v>
      </c>
      <c r="H2096" s="10">
        <f t="shared" si="193"/>
        <v>2.8874</v>
      </c>
      <c r="I2096" s="8">
        <f>VLOOKUP(B2096,'TRM2'!C:D,2,0)</f>
        <v>2935.66</v>
      </c>
      <c r="J2096" s="10">
        <f t="shared" si="194"/>
        <v>8476.4246839999996</v>
      </c>
      <c r="K2096" t="e">
        <f>VLOOKUP(A2096,'Cacao Nacional'!B:D,3,0)</f>
        <v>#N/A</v>
      </c>
      <c r="L2096" s="22" t="str">
        <f t="shared" si="195"/>
        <v>Octubre</v>
      </c>
      <c r="M2096" s="22" t="str">
        <f t="shared" si="196"/>
        <v>2017</v>
      </c>
      <c r="N2096" s="22" t="str">
        <f t="shared" si="197"/>
        <v>Octubre de 2017</v>
      </c>
    </row>
    <row r="2097" spans="1:14" x14ac:dyDescent="0.3">
      <c r="A2097" s="1" t="s">
        <v>1437</v>
      </c>
      <c r="B2097" s="1" t="str">
        <f t="shared" si="192"/>
        <v>Octubre 20 de 2017</v>
      </c>
      <c r="C2097" s="1" t="s">
        <v>5265</v>
      </c>
      <c r="D2097" s="2">
        <v>143.15</v>
      </c>
      <c r="E2097" s="1" t="s">
        <v>5266</v>
      </c>
      <c r="F2097" s="3">
        <v>-0.84505091085405482</v>
      </c>
      <c r="G2097" s="1" t="s">
        <v>430</v>
      </c>
      <c r="H2097" s="10">
        <f t="shared" si="193"/>
        <v>2.863</v>
      </c>
      <c r="I2097" s="8">
        <f>VLOOKUP(B2097,'TRM2'!C:D,2,0)</f>
        <v>2921.92</v>
      </c>
      <c r="J2097" s="10">
        <f t="shared" si="194"/>
        <v>8365.4569599999995</v>
      </c>
      <c r="K2097" t="e">
        <f>VLOOKUP(A2097,'Cacao Nacional'!B:D,3,0)</f>
        <v>#N/A</v>
      </c>
      <c r="L2097" s="22" t="str">
        <f t="shared" si="195"/>
        <v>Octubre</v>
      </c>
      <c r="M2097" s="22" t="str">
        <f t="shared" si="196"/>
        <v>2017</v>
      </c>
      <c r="N2097" s="22" t="str">
        <f t="shared" si="197"/>
        <v>Octubre de 2017</v>
      </c>
    </row>
    <row r="2098" spans="1:14" x14ac:dyDescent="0.3">
      <c r="A2098" s="1" t="s">
        <v>220</v>
      </c>
      <c r="B2098" s="1" t="str">
        <f t="shared" si="192"/>
        <v>Octubre 23 de 2017</v>
      </c>
      <c r="C2098" s="1" t="s">
        <v>5265</v>
      </c>
      <c r="D2098" s="2">
        <v>142.79</v>
      </c>
      <c r="E2098" s="1" t="s">
        <v>5266</v>
      </c>
      <c r="F2098" s="3">
        <v>-0.25148445686343945</v>
      </c>
      <c r="G2098" s="1" t="s">
        <v>430</v>
      </c>
      <c r="H2098" s="10">
        <f t="shared" si="193"/>
        <v>2.8557999999999999</v>
      </c>
      <c r="I2098" s="8">
        <f>VLOOKUP(B2098,'TRM2'!C:D,2,0)</f>
        <v>2936.66</v>
      </c>
      <c r="J2098" s="10">
        <f t="shared" si="194"/>
        <v>8386.5136279999988</v>
      </c>
      <c r="K2098">
        <f>VLOOKUP(A2098,'Cacao Nacional'!B:D,3,0)</f>
        <v>5230</v>
      </c>
      <c r="L2098" s="22" t="str">
        <f t="shared" si="195"/>
        <v>Octubre</v>
      </c>
      <c r="M2098" s="22" t="str">
        <f t="shared" si="196"/>
        <v>2017</v>
      </c>
      <c r="N2098" s="22" t="str">
        <f t="shared" si="197"/>
        <v>Octubre de 2017</v>
      </c>
    </row>
    <row r="2099" spans="1:14" x14ac:dyDescent="0.3">
      <c r="A2099" s="1" t="s">
        <v>1438</v>
      </c>
      <c r="B2099" s="1" t="str">
        <f t="shared" si="192"/>
        <v>Octubre 24 de 2017</v>
      </c>
      <c r="C2099" s="1" t="s">
        <v>5265</v>
      </c>
      <c r="D2099" s="2">
        <v>141.76</v>
      </c>
      <c r="E2099" s="1" t="s">
        <v>5266</v>
      </c>
      <c r="F2099" s="3">
        <v>-0.72133902934379246</v>
      </c>
      <c r="G2099" s="1" t="s">
        <v>430</v>
      </c>
      <c r="H2099" s="10">
        <f t="shared" si="193"/>
        <v>2.8351999999999999</v>
      </c>
      <c r="I2099" s="8">
        <f>VLOOKUP(B2099,'TRM2'!C:D,2,0)</f>
        <v>2947.69</v>
      </c>
      <c r="J2099" s="10">
        <f t="shared" si="194"/>
        <v>8357.2906879999991</v>
      </c>
      <c r="K2099" t="e">
        <f>VLOOKUP(A2099,'Cacao Nacional'!B:D,3,0)</f>
        <v>#N/A</v>
      </c>
      <c r="L2099" s="22" t="str">
        <f t="shared" si="195"/>
        <v>Octubre</v>
      </c>
      <c r="M2099" s="22" t="str">
        <f t="shared" si="196"/>
        <v>2017</v>
      </c>
      <c r="N2099" s="22" t="str">
        <f t="shared" si="197"/>
        <v>Octubre de 2017</v>
      </c>
    </row>
    <row r="2100" spans="1:14" x14ac:dyDescent="0.3">
      <c r="A2100" s="1" t="s">
        <v>1439</v>
      </c>
      <c r="B2100" s="1" t="str">
        <f t="shared" si="192"/>
        <v>Octubre 25 de 2017</v>
      </c>
      <c r="C2100" s="1" t="s">
        <v>5265</v>
      </c>
      <c r="D2100" s="2">
        <v>142.24</v>
      </c>
      <c r="E2100" s="1" t="s">
        <v>5266</v>
      </c>
      <c r="F2100" s="3">
        <v>0.33860045146728152</v>
      </c>
      <c r="G2100" s="1" t="s">
        <v>430</v>
      </c>
      <c r="H2100" s="10">
        <f t="shared" si="193"/>
        <v>2.8448000000000002</v>
      </c>
      <c r="I2100" s="8">
        <f>VLOOKUP(B2100,'TRM2'!C:D,2,0)</f>
        <v>2971.36</v>
      </c>
      <c r="J2100" s="10">
        <f t="shared" si="194"/>
        <v>8452.9249280000004</v>
      </c>
      <c r="K2100" t="e">
        <f>VLOOKUP(A2100,'Cacao Nacional'!B:D,3,0)</f>
        <v>#N/A</v>
      </c>
      <c r="L2100" s="22" t="str">
        <f t="shared" si="195"/>
        <v>Octubre</v>
      </c>
      <c r="M2100" s="22" t="str">
        <f t="shared" si="196"/>
        <v>2017</v>
      </c>
      <c r="N2100" s="22" t="str">
        <f t="shared" si="197"/>
        <v>Octubre de 2017</v>
      </c>
    </row>
    <row r="2101" spans="1:14" x14ac:dyDescent="0.3">
      <c r="A2101" s="1" t="s">
        <v>1440</v>
      </c>
      <c r="B2101" s="1" t="str">
        <f t="shared" si="192"/>
        <v>Octubre 26 de 2017</v>
      </c>
      <c r="C2101" s="1" t="s">
        <v>5265</v>
      </c>
      <c r="D2101" s="2">
        <v>142.66999999999999</v>
      </c>
      <c r="E2101" s="1" t="s">
        <v>5266</v>
      </c>
      <c r="F2101" s="3">
        <v>0.30230596175476543</v>
      </c>
      <c r="G2101" s="1" t="s">
        <v>430</v>
      </c>
      <c r="H2101" s="10">
        <f t="shared" si="193"/>
        <v>2.8533999999999997</v>
      </c>
      <c r="I2101" s="8">
        <f>VLOOKUP(B2101,'TRM2'!C:D,2,0)</f>
        <v>2989.39</v>
      </c>
      <c r="J2101" s="10">
        <f t="shared" si="194"/>
        <v>8529.925425999998</v>
      </c>
      <c r="K2101" t="e">
        <f>VLOOKUP(A2101,'Cacao Nacional'!B:D,3,0)</f>
        <v>#N/A</v>
      </c>
      <c r="L2101" s="22" t="str">
        <f t="shared" si="195"/>
        <v>Octubre</v>
      </c>
      <c r="M2101" s="22" t="str">
        <f t="shared" si="196"/>
        <v>2017</v>
      </c>
      <c r="N2101" s="22" t="str">
        <f t="shared" si="197"/>
        <v>Octubre de 2017</v>
      </c>
    </row>
    <row r="2102" spans="1:14" x14ac:dyDescent="0.3">
      <c r="A2102" s="1" t="s">
        <v>1441</v>
      </c>
      <c r="B2102" s="1" t="str">
        <f t="shared" si="192"/>
        <v>Octubre 27 de 2017</v>
      </c>
      <c r="C2102" s="1" t="s">
        <v>5265</v>
      </c>
      <c r="D2102" s="2">
        <v>144.86000000000001</v>
      </c>
      <c r="E2102" s="1" t="s">
        <v>5266</v>
      </c>
      <c r="F2102" s="3">
        <v>1.5350108642321625</v>
      </c>
      <c r="G2102" s="1" t="s">
        <v>430</v>
      </c>
      <c r="H2102" s="10">
        <f t="shared" si="193"/>
        <v>2.8972000000000002</v>
      </c>
      <c r="I2102" s="8">
        <f>VLOOKUP(B2102,'TRM2'!C:D,2,0)</f>
        <v>3008.8</v>
      </c>
      <c r="J2102" s="10">
        <f t="shared" si="194"/>
        <v>8717.0953600000012</v>
      </c>
      <c r="K2102" t="e">
        <f>VLOOKUP(A2102,'Cacao Nacional'!B:D,3,0)</f>
        <v>#N/A</v>
      </c>
      <c r="L2102" s="22" t="str">
        <f t="shared" si="195"/>
        <v>Octubre</v>
      </c>
      <c r="M2102" s="22" t="str">
        <f t="shared" si="196"/>
        <v>2017</v>
      </c>
      <c r="N2102" s="22" t="str">
        <f t="shared" si="197"/>
        <v>Octubre de 2017</v>
      </c>
    </row>
    <row r="2103" spans="1:14" x14ac:dyDescent="0.3">
      <c r="A2103" s="1" t="s">
        <v>221</v>
      </c>
      <c r="B2103" s="1" t="str">
        <f t="shared" si="192"/>
        <v>Octubre 30 de 2017</v>
      </c>
      <c r="C2103" s="1" t="s">
        <v>5265</v>
      </c>
      <c r="D2103" s="2">
        <v>144.19999999999999</v>
      </c>
      <c r="E2103" s="1" t="s">
        <v>5266</v>
      </c>
      <c r="F2103" s="3">
        <v>-0.45561231533896523</v>
      </c>
      <c r="G2103" s="1" t="s">
        <v>430</v>
      </c>
      <c r="H2103" s="10">
        <f t="shared" si="193"/>
        <v>2.8839999999999999</v>
      </c>
      <c r="I2103" s="8">
        <f>VLOOKUP(B2103,'TRM2'!C:D,2,0)</f>
        <v>3009.85</v>
      </c>
      <c r="J2103" s="10">
        <f t="shared" si="194"/>
        <v>8680.4074000000001</v>
      </c>
      <c r="K2103">
        <f>VLOOKUP(A2103,'Cacao Nacional'!B:D,3,0)</f>
        <v>5246</v>
      </c>
      <c r="L2103" s="22" t="str">
        <f t="shared" si="195"/>
        <v>Octubre</v>
      </c>
      <c r="M2103" s="22" t="str">
        <f t="shared" si="196"/>
        <v>2017</v>
      </c>
      <c r="N2103" s="22" t="str">
        <f t="shared" si="197"/>
        <v>Octubre de 2017</v>
      </c>
    </row>
    <row r="2104" spans="1:14" x14ac:dyDescent="0.3">
      <c r="A2104" s="1" t="s">
        <v>1442</v>
      </c>
      <c r="B2104" s="1" t="str">
        <f t="shared" si="192"/>
        <v>Octubre 31 de 2017</v>
      </c>
      <c r="C2104" s="1" t="s">
        <v>5265</v>
      </c>
      <c r="D2104" s="2">
        <v>143.25</v>
      </c>
      <c r="E2104" s="1" t="s">
        <v>5266</v>
      </c>
      <c r="F2104" s="3">
        <v>-0.65880721220526262</v>
      </c>
      <c r="G2104" s="1" t="s">
        <v>430</v>
      </c>
      <c r="H2104" s="10">
        <f t="shared" si="193"/>
        <v>2.8650000000000002</v>
      </c>
      <c r="I2104" s="8">
        <f>VLOOKUP(B2104,'TRM2'!C:D,2,0)</f>
        <v>3011.44</v>
      </c>
      <c r="J2104" s="10">
        <f t="shared" si="194"/>
        <v>8627.7756000000008</v>
      </c>
      <c r="K2104" t="e">
        <f>VLOOKUP(A2104,'Cacao Nacional'!B:D,3,0)</f>
        <v>#N/A</v>
      </c>
      <c r="L2104" s="22" t="str">
        <f t="shared" si="195"/>
        <v>Octubre</v>
      </c>
      <c r="M2104" s="22" t="str">
        <f t="shared" si="196"/>
        <v>2017</v>
      </c>
      <c r="N2104" s="22" t="str">
        <f t="shared" si="197"/>
        <v>Octubre de 2017</v>
      </c>
    </row>
    <row r="2105" spans="1:14" x14ac:dyDescent="0.3">
      <c r="A2105" s="1" t="s">
        <v>1443</v>
      </c>
      <c r="B2105" s="1" t="str">
        <f t="shared" si="192"/>
        <v>Noviembre 1 de 2017</v>
      </c>
      <c r="C2105" s="1" t="s">
        <v>5265</v>
      </c>
      <c r="D2105" s="2">
        <v>141.79</v>
      </c>
      <c r="E2105" s="1" t="s">
        <v>5266</v>
      </c>
      <c r="F2105" s="3">
        <v>-1.0191972076788887</v>
      </c>
      <c r="G2105" s="1" t="s">
        <v>430</v>
      </c>
      <c r="H2105" s="10">
        <f t="shared" si="193"/>
        <v>2.8357999999999999</v>
      </c>
      <c r="I2105" s="8">
        <f>VLOOKUP(B2105,'TRM2'!C:D,2,0)</f>
        <v>3039.19</v>
      </c>
      <c r="J2105" s="10">
        <f t="shared" si="194"/>
        <v>8618.5350020000005</v>
      </c>
      <c r="K2105" t="e">
        <f>VLOOKUP(A2105,'Cacao Nacional'!B:D,3,0)</f>
        <v>#N/A</v>
      </c>
      <c r="L2105" s="22" t="str">
        <f t="shared" si="195"/>
        <v>Noviembre</v>
      </c>
      <c r="M2105" s="22" t="str">
        <f t="shared" si="196"/>
        <v>2017</v>
      </c>
      <c r="N2105" s="22" t="str">
        <f t="shared" si="197"/>
        <v>Noviembre de 2017</v>
      </c>
    </row>
    <row r="2106" spans="1:14" x14ac:dyDescent="0.3">
      <c r="A2106" s="1" t="s">
        <v>1444</v>
      </c>
      <c r="B2106" s="1" t="str">
        <f t="shared" si="192"/>
        <v>Noviembre 2 de 2017</v>
      </c>
      <c r="C2106" s="1" t="s">
        <v>5265</v>
      </c>
      <c r="D2106" s="2">
        <v>145.37</v>
      </c>
      <c r="E2106" s="1" t="s">
        <v>5266</v>
      </c>
      <c r="F2106" s="3">
        <v>2.5248607094999738</v>
      </c>
      <c r="G2106" s="1" t="s">
        <v>430</v>
      </c>
      <c r="H2106" s="10">
        <f t="shared" si="193"/>
        <v>2.9074</v>
      </c>
      <c r="I2106" s="8">
        <f>VLOOKUP(B2106,'TRM2'!C:D,2,0)</f>
        <v>3038.56</v>
      </c>
      <c r="J2106" s="10">
        <f t="shared" si="194"/>
        <v>8834.3093439999993</v>
      </c>
      <c r="K2106" t="e">
        <f>VLOOKUP(A2106,'Cacao Nacional'!B:D,3,0)</f>
        <v>#N/A</v>
      </c>
      <c r="L2106" s="22" t="str">
        <f t="shared" si="195"/>
        <v>Noviembre</v>
      </c>
      <c r="M2106" s="22" t="str">
        <f t="shared" si="196"/>
        <v>2017</v>
      </c>
      <c r="N2106" s="22" t="str">
        <f t="shared" si="197"/>
        <v>Noviembre de 2017</v>
      </c>
    </row>
    <row r="2107" spans="1:14" x14ac:dyDescent="0.3">
      <c r="A2107" s="1" t="s">
        <v>1445</v>
      </c>
      <c r="B2107" s="1" t="str">
        <f t="shared" si="192"/>
        <v>Noviembre 3 de 2017</v>
      </c>
      <c r="C2107" s="1" t="s">
        <v>5265</v>
      </c>
      <c r="D2107" s="2">
        <v>143.41</v>
      </c>
      <c r="E2107" s="1" t="s">
        <v>5266</v>
      </c>
      <c r="F2107" s="3">
        <v>-1.3482836898947568</v>
      </c>
      <c r="G2107" s="1" t="s">
        <v>430</v>
      </c>
      <c r="H2107" s="10">
        <f t="shared" si="193"/>
        <v>2.8681999999999999</v>
      </c>
      <c r="I2107" s="8">
        <f>VLOOKUP(B2107,'TRM2'!C:D,2,0)</f>
        <v>3054.38</v>
      </c>
      <c r="J2107" s="10">
        <f t="shared" si="194"/>
        <v>8760.5727160000006</v>
      </c>
      <c r="K2107" t="e">
        <f>VLOOKUP(A2107,'Cacao Nacional'!B:D,3,0)</f>
        <v>#N/A</v>
      </c>
      <c r="L2107" s="22" t="str">
        <f t="shared" si="195"/>
        <v>Noviembre</v>
      </c>
      <c r="M2107" s="22" t="str">
        <f t="shared" si="196"/>
        <v>2017</v>
      </c>
      <c r="N2107" s="22" t="str">
        <f t="shared" si="197"/>
        <v>Noviembre de 2017</v>
      </c>
    </row>
    <row r="2108" spans="1:14" x14ac:dyDescent="0.3">
      <c r="A2108" s="1" t="s">
        <v>222</v>
      </c>
      <c r="B2108" s="1" t="str">
        <f t="shared" si="192"/>
        <v>Noviembre 6 de 2017</v>
      </c>
      <c r="C2108" s="1" t="s">
        <v>5265</v>
      </c>
      <c r="D2108" s="2">
        <v>144.88999999999999</v>
      </c>
      <c r="E2108" s="1" t="s">
        <v>5266</v>
      </c>
      <c r="F2108" s="3">
        <v>1.0320061362526949</v>
      </c>
      <c r="G2108" s="1" t="s">
        <v>430</v>
      </c>
      <c r="H2108" s="10">
        <f t="shared" si="193"/>
        <v>2.8977999999999997</v>
      </c>
      <c r="I2108" s="8">
        <f>VLOOKUP(B2108,'TRM2'!C:D,2,0)</f>
        <v>3055.57</v>
      </c>
      <c r="J2108" s="10">
        <f t="shared" si="194"/>
        <v>8854.430746</v>
      </c>
      <c r="K2108">
        <f>VLOOKUP(A2108,'Cacao Nacional'!B:D,3,0)</f>
        <v>5358</v>
      </c>
      <c r="L2108" s="22" t="str">
        <f t="shared" si="195"/>
        <v>Noviembre</v>
      </c>
      <c r="M2108" s="22" t="str">
        <f t="shared" si="196"/>
        <v>2017</v>
      </c>
      <c r="N2108" s="22" t="str">
        <f t="shared" si="197"/>
        <v>Noviembre de 2017</v>
      </c>
    </row>
    <row r="2109" spans="1:14" x14ac:dyDescent="0.3">
      <c r="A2109" s="1" t="s">
        <v>1446</v>
      </c>
      <c r="B2109" s="1" t="str">
        <f t="shared" si="192"/>
        <v>Noviembre 7 de 2017</v>
      </c>
      <c r="C2109" s="1" t="s">
        <v>5265</v>
      </c>
      <c r="D2109" s="2">
        <v>144.04</v>
      </c>
      <c r="E2109" s="1" t="s">
        <v>5266</v>
      </c>
      <c r="F2109" s="3">
        <v>-0.58665194285319511</v>
      </c>
      <c r="G2109" s="1" t="s">
        <v>430</v>
      </c>
      <c r="H2109" s="10">
        <f t="shared" si="193"/>
        <v>2.8807999999999998</v>
      </c>
      <c r="I2109" s="8">
        <f>VLOOKUP(B2109,'TRM2'!C:D,2,0)</f>
        <v>3055.57</v>
      </c>
      <c r="J2109" s="10">
        <f t="shared" si="194"/>
        <v>8802.4860559999997</v>
      </c>
      <c r="K2109" t="e">
        <f>VLOOKUP(A2109,'Cacao Nacional'!B:D,3,0)</f>
        <v>#N/A</v>
      </c>
      <c r="L2109" s="22" t="str">
        <f t="shared" si="195"/>
        <v>Noviembre</v>
      </c>
      <c r="M2109" s="22" t="str">
        <f t="shared" si="196"/>
        <v>2017</v>
      </c>
      <c r="N2109" s="22" t="str">
        <f t="shared" si="197"/>
        <v>Noviembre de 2017</v>
      </c>
    </row>
    <row r="2110" spans="1:14" x14ac:dyDescent="0.3">
      <c r="A2110" s="1" t="s">
        <v>1447</v>
      </c>
      <c r="B2110" s="1" t="str">
        <f t="shared" si="192"/>
        <v>Noviembre 8 de 2017</v>
      </c>
      <c r="C2110" s="1" t="s">
        <v>5265</v>
      </c>
      <c r="D2110" s="2">
        <v>144.94</v>
      </c>
      <c r="E2110" s="1" t="s">
        <v>5266</v>
      </c>
      <c r="F2110" s="3">
        <v>0.62482643710080932</v>
      </c>
      <c r="G2110" s="1" t="s">
        <v>430</v>
      </c>
      <c r="H2110" s="10">
        <f t="shared" si="193"/>
        <v>2.8988</v>
      </c>
      <c r="I2110" s="8">
        <f>VLOOKUP(B2110,'TRM2'!C:D,2,0)</f>
        <v>3026.94</v>
      </c>
      <c r="J2110" s="10">
        <f t="shared" si="194"/>
        <v>8774.4936720000005</v>
      </c>
      <c r="K2110" t="e">
        <f>VLOOKUP(A2110,'Cacao Nacional'!B:D,3,0)</f>
        <v>#N/A</v>
      </c>
      <c r="L2110" s="22" t="str">
        <f t="shared" si="195"/>
        <v>Noviembre</v>
      </c>
      <c r="M2110" s="22" t="str">
        <f t="shared" si="196"/>
        <v>2017</v>
      </c>
      <c r="N2110" s="22" t="str">
        <f t="shared" si="197"/>
        <v>Noviembre de 2017</v>
      </c>
    </row>
    <row r="2111" spans="1:14" x14ac:dyDescent="0.3">
      <c r="A2111" s="1" t="s">
        <v>1448</v>
      </c>
      <c r="B2111" s="1" t="str">
        <f t="shared" si="192"/>
        <v>Noviembre 9 de 2017</v>
      </c>
      <c r="C2111" s="1" t="s">
        <v>5265</v>
      </c>
      <c r="D2111" s="2">
        <v>145.11000000000001</v>
      </c>
      <c r="E2111" s="1" t="s">
        <v>5266</v>
      </c>
      <c r="F2111" s="3">
        <v>0.11728991306748718</v>
      </c>
      <c r="G2111" s="1" t="s">
        <v>430</v>
      </c>
      <c r="H2111" s="10">
        <f t="shared" si="193"/>
        <v>2.9022000000000001</v>
      </c>
      <c r="I2111" s="8">
        <f>VLOOKUP(B2111,'TRM2'!C:D,2,0)</f>
        <v>3017.78</v>
      </c>
      <c r="J2111" s="10">
        <f t="shared" si="194"/>
        <v>8758.2011160000002</v>
      </c>
      <c r="K2111" t="e">
        <f>VLOOKUP(A2111,'Cacao Nacional'!B:D,3,0)</f>
        <v>#N/A</v>
      </c>
      <c r="L2111" s="22" t="str">
        <f t="shared" si="195"/>
        <v>Noviembre</v>
      </c>
      <c r="M2111" s="22" t="str">
        <f t="shared" si="196"/>
        <v>2017</v>
      </c>
      <c r="N2111" s="22" t="str">
        <f t="shared" si="197"/>
        <v>Noviembre de 2017</v>
      </c>
    </row>
    <row r="2112" spans="1:14" x14ac:dyDescent="0.3">
      <c r="A2112" s="1" t="s">
        <v>1449</v>
      </c>
      <c r="B2112" s="1" t="str">
        <f t="shared" si="192"/>
        <v>Noviembre 10 de 2017</v>
      </c>
      <c r="C2112" s="1" t="s">
        <v>5265</v>
      </c>
      <c r="D2112" s="2">
        <v>145.13</v>
      </c>
      <c r="E2112" s="1" t="s">
        <v>5266</v>
      </c>
      <c r="F2112" s="3">
        <v>1.3782647646600376E-2</v>
      </c>
      <c r="G2112" s="1" t="s">
        <v>430</v>
      </c>
      <c r="H2112" s="10">
        <f t="shared" si="193"/>
        <v>2.9026000000000001</v>
      </c>
      <c r="I2112" s="8">
        <f>VLOOKUP(B2112,'TRM2'!C:D,2,0)</f>
        <v>3015.52</v>
      </c>
      <c r="J2112" s="10">
        <f t="shared" si="194"/>
        <v>8752.8483520000009</v>
      </c>
      <c r="K2112" t="e">
        <f>VLOOKUP(A2112,'Cacao Nacional'!B:D,3,0)</f>
        <v>#N/A</v>
      </c>
      <c r="L2112" s="22" t="str">
        <f t="shared" si="195"/>
        <v>Noviembre</v>
      </c>
      <c r="M2112" s="22" t="str">
        <f t="shared" si="196"/>
        <v>2017</v>
      </c>
      <c r="N2112" s="22" t="str">
        <f t="shared" si="197"/>
        <v>Noviembre de 2017</v>
      </c>
    </row>
    <row r="2113" spans="1:14" x14ac:dyDescent="0.3">
      <c r="A2113" s="1" t="s">
        <v>223</v>
      </c>
      <c r="B2113" s="1" t="str">
        <f t="shared" si="192"/>
        <v>Noviembre 13 de 2017</v>
      </c>
      <c r="C2113" s="1" t="s">
        <v>5265</v>
      </c>
      <c r="D2113" s="2">
        <v>145.28</v>
      </c>
      <c r="E2113" s="1" t="s">
        <v>5266</v>
      </c>
      <c r="F2113" s="3">
        <v>0.1033556122097469</v>
      </c>
      <c r="G2113" s="1" t="s">
        <v>430</v>
      </c>
      <c r="H2113" s="10">
        <f t="shared" si="193"/>
        <v>2.9056000000000002</v>
      </c>
      <c r="I2113" s="8">
        <f>VLOOKUP(B2113,'TRM2'!C:D,2,0)</f>
        <v>3004.88</v>
      </c>
      <c r="J2113" s="10">
        <f t="shared" si="194"/>
        <v>8730.9793280000013</v>
      </c>
      <c r="K2113">
        <f>VLOOKUP(A2113,'Cacao Nacional'!B:D,3,0)</f>
        <v>5448.3</v>
      </c>
      <c r="L2113" s="22" t="str">
        <f t="shared" si="195"/>
        <v>Noviembre</v>
      </c>
      <c r="M2113" s="22" t="str">
        <f t="shared" si="196"/>
        <v>2017</v>
      </c>
      <c r="N2113" s="22" t="str">
        <f t="shared" si="197"/>
        <v>Noviembre de 2017</v>
      </c>
    </row>
    <row r="2114" spans="1:14" x14ac:dyDescent="0.3">
      <c r="A2114" s="1" t="s">
        <v>1450</v>
      </c>
      <c r="B2114" s="1" t="str">
        <f t="shared" si="192"/>
        <v>Noviembre 14 de 2017</v>
      </c>
      <c r="C2114" s="1" t="s">
        <v>5265</v>
      </c>
      <c r="D2114" s="2">
        <v>143.93</v>
      </c>
      <c r="E2114" s="1" t="s">
        <v>5266</v>
      </c>
      <c r="F2114" s="3">
        <v>-0.92924008810572301</v>
      </c>
      <c r="G2114" s="1" t="s">
        <v>430</v>
      </c>
      <c r="H2114" s="10">
        <f t="shared" si="193"/>
        <v>2.8786</v>
      </c>
      <c r="I2114" s="8">
        <f>VLOOKUP(B2114,'TRM2'!C:D,2,0)</f>
        <v>3004.88</v>
      </c>
      <c r="J2114" s="10">
        <f t="shared" si="194"/>
        <v>8649.847568000001</v>
      </c>
      <c r="K2114" t="e">
        <f>VLOOKUP(A2114,'Cacao Nacional'!B:D,3,0)</f>
        <v>#N/A</v>
      </c>
      <c r="L2114" s="22" t="str">
        <f t="shared" si="195"/>
        <v>Noviembre</v>
      </c>
      <c r="M2114" s="22" t="str">
        <f t="shared" si="196"/>
        <v>2017</v>
      </c>
      <c r="N2114" s="22" t="str">
        <f t="shared" si="197"/>
        <v>Noviembre de 2017</v>
      </c>
    </row>
    <row r="2115" spans="1:14" x14ac:dyDescent="0.3">
      <c r="A2115" s="1" t="s">
        <v>1451</v>
      </c>
      <c r="B2115" s="1" t="str">
        <f t="shared" ref="B2115:B2178" si="198">MID(A2115,FIND(",",A2115,1)+2,LEN(A2115)-FIND(",",A2115,1))</f>
        <v>Noviembre 15 de 2017</v>
      </c>
      <c r="C2115" s="1" t="s">
        <v>5265</v>
      </c>
      <c r="D2115" s="2">
        <v>144.41</v>
      </c>
      <c r="E2115" s="1" t="s">
        <v>5266</v>
      </c>
      <c r="F2115" s="3">
        <v>0.33349544917667601</v>
      </c>
      <c r="G2115" s="1" t="s">
        <v>430</v>
      </c>
      <c r="H2115" s="10">
        <f t="shared" ref="H2115:H2178" si="199">D2115*2/100</f>
        <v>2.8881999999999999</v>
      </c>
      <c r="I2115" s="8">
        <f>VLOOKUP(B2115,'TRM2'!C:D,2,0)</f>
        <v>3016.7</v>
      </c>
      <c r="J2115" s="10">
        <f t="shared" ref="J2115:J2178" si="200">H2115*I2115</f>
        <v>8712.8329399999984</v>
      </c>
      <c r="K2115" t="e">
        <f>VLOOKUP(A2115,'Cacao Nacional'!B:D,3,0)</f>
        <v>#N/A</v>
      </c>
      <c r="L2115" s="22" t="str">
        <f t="shared" ref="L2115:L2178" si="201">MID(A2115,FIND(" ",A2115,1)+1,FIND(" ",A2115,FIND(" ",A2115,1)+1)-FIND(" ",A2115,1)-1)</f>
        <v>Noviembre</v>
      </c>
      <c r="M2115" s="22" t="str">
        <f t="shared" ref="M2115:M2178" si="202">RIGHT(A2115,4)</f>
        <v>2017</v>
      </c>
      <c r="N2115" s="22" t="str">
        <f t="shared" ref="N2115:N2178" si="203">_xlfn.CONCAT(L2115," de ",M2115)</f>
        <v>Noviembre de 2017</v>
      </c>
    </row>
    <row r="2116" spans="1:14" x14ac:dyDescent="0.3">
      <c r="A2116" s="1" t="s">
        <v>1452</v>
      </c>
      <c r="B2116" s="1" t="str">
        <f t="shared" si="198"/>
        <v>Noviembre 16 de 2017</v>
      </c>
      <c r="C2116" s="1" t="s">
        <v>5265</v>
      </c>
      <c r="D2116" s="2">
        <v>144.53</v>
      </c>
      <c r="E2116" s="1" t="s">
        <v>5266</v>
      </c>
      <c r="F2116" s="3">
        <v>8.3096738453018862E-2</v>
      </c>
      <c r="G2116" s="1" t="s">
        <v>430</v>
      </c>
      <c r="H2116" s="10">
        <f t="shared" si="199"/>
        <v>2.8906000000000001</v>
      </c>
      <c r="I2116" s="8">
        <f>VLOOKUP(B2116,'TRM2'!C:D,2,0)</f>
        <v>3023.88</v>
      </c>
      <c r="J2116" s="10">
        <f t="shared" si="200"/>
        <v>8740.8275279999998</v>
      </c>
      <c r="K2116" t="e">
        <f>VLOOKUP(A2116,'Cacao Nacional'!B:D,3,0)</f>
        <v>#N/A</v>
      </c>
      <c r="L2116" s="22" t="str">
        <f t="shared" si="201"/>
        <v>Noviembre</v>
      </c>
      <c r="M2116" s="22" t="str">
        <f t="shared" si="202"/>
        <v>2017</v>
      </c>
      <c r="N2116" s="22" t="str">
        <f t="shared" si="203"/>
        <v>Noviembre de 2017</v>
      </c>
    </row>
    <row r="2117" spans="1:14" x14ac:dyDescent="0.3">
      <c r="A2117" s="1" t="s">
        <v>1453</v>
      </c>
      <c r="B2117" s="1" t="str">
        <f t="shared" si="198"/>
        <v>Noviembre 17 de 2017</v>
      </c>
      <c r="C2117" s="1" t="s">
        <v>5265</v>
      </c>
      <c r="D2117" s="2">
        <v>142.19</v>
      </c>
      <c r="E2117" s="1" t="s">
        <v>5266</v>
      </c>
      <c r="F2117" s="3">
        <v>-1.6190410295440418</v>
      </c>
      <c r="G2117" s="1" t="s">
        <v>430</v>
      </c>
      <c r="H2117" s="10">
        <f t="shared" si="199"/>
        <v>2.8437999999999999</v>
      </c>
      <c r="I2117" s="8">
        <f>VLOOKUP(B2117,'TRM2'!C:D,2,0)</f>
        <v>3015.79</v>
      </c>
      <c r="J2117" s="10">
        <f t="shared" si="200"/>
        <v>8576.303602</v>
      </c>
      <c r="K2117" t="e">
        <f>VLOOKUP(A2117,'Cacao Nacional'!B:D,3,0)</f>
        <v>#N/A</v>
      </c>
      <c r="L2117" s="22" t="str">
        <f t="shared" si="201"/>
        <v>Noviembre</v>
      </c>
      <c r="M2117" s="22" t="str">
        <f t="shared" si="202"/>
        <v>2017</v>
      </c>
      <c r="N2117" s="22" t="str">
        <f t="shared" si="203"/>
        <v>Noviembre de 2017</v>
      </c>
    </row>
    <row r="2118" spans="1:14" x14ac:dyDescent="0.3">
      <c r="A2118" s="1" t="s">
        <v>224</v>
      </c>
      <c r="B2118" s="1" t="str">
        <f t="shared" si="198"/>
        <v>Noviembre 20 de 2017</v>
      </c>
      <c r="C2118" s="1" t="s">
        <v>5265</v>
      </c>
      <c r="D2118" s="2">
        <v>141.33000000000001</v>
      </c>
      <c r="E2118" s="1" t="s">
        <v>5266</v>
      </c>
      <c r="F2118" s="3">
        <v>-0.60482453055769414</v>
      </c>
      <c r="G2118" s="1" t="s">
        <v>430</v>
      </c>
      <c r="H2118" s="10">
        <f t="shared" si="199"/>
        <v>2.8266000000000004</v>
      </c>
      <c r="I2118" s="8">
        <f>VLOOKUP(B2118,'TRM2'!C:D,2,0)</f>
        <v>3003.19</v>
      </c>
      <c r="J2118" s="10">
        <f t="shared" si="200"/>
        <v>8488.8168540000006</v>
      </c>
      <c r="K2118">
        <f>VLOOKUP(A2118,'Cacao Nacional'!B:D,3,0)</f>
        <v>5442</v>
      </c>
      <c r="L2118" s="22" t="str">
        <f t="shared" si="201"/>
        <v>Noviembre</v>
      </c>
      <c r="M2118" s="22" t="str">
        <f t="shared" si="202"/>
        <v>2017</v>
      </c>
      <c r="N2118" s="22" t="str">
        <f t="shared" si="203"/>
        <v>Noviembre de 2017</v>
      </c>
    </row>
    <row r="2119" spans="1:14" x14ac:dyDescent="0.3">
      <c r="A2119" s="1" t="s">
        <v>1454</v>
      </c>
      <c r="B2119" s="1" t="str">
        <f t="shared" si="198"/>
        <v>Noviembre 21 de 2017</v>
      </c>
      <c r="C2119" s="1" t="s">
        <v>5265</v>
      </c>
      <c r="D2119" s="2">
        <v>141.76</v>
      </c>
      <c r="E2119" s="1" t="s">
        <v>5266</v>
      </c>
      <c r="F2119" s="3">
        <v>0.30425245878439</v>
      </c>
      <c r="G2119" s="1" t="s">
        <v>430</v>
      </c>
      <c r="H2119" s="10">
        <f t="shared" si="199"/>
        <v>2.8351999999999999</v>
      </c>
      <c r="I2119" s="8">
        <f>VLOOKUP(B2119,'TRM2'!C:D,2,0)</f>
        <v>3011.32</v>
      </c>
      <c r="J2119" s="10">
        <f t="shared" si="200"/>
        <v>8537.6944640000002</v>
      </c>
      <c r="K2119" t="e">
        <f>VLOOKUP(A2119,'Cacao Nacional'!B:D,3,0)</f>
        <v>#N/A</v>
      </c>
      <c r="L2119" s="22" t="str">
        <f t="shared" si="201"/>
        <v>Noviembre</v>
      </c>
      <c r="M2119" s="22" t="str">
        <f t="shared" si="202"/>
        <v>2017</v>
      </c>
      <c r="N2119" s="22" t="str">
        <f t="shared" si="203"/>
        <v>Noviembre de 2017</v>
      </c>
    </row>
    <row r="2120" spans="1:14" x14ac:dyDescent="0.3">
      <c r="A2120" s="1" t="s">
        <v>1455</v>
      </c>
      <c r="B2120" s="1" t="str">
        <f t="shared" si="198"/>
        <v>Noviembre 22 de 2017</v>
      </c>
      <c r="C2120" s="1" t="s">
        <v>5265</v>
      </c>
      <c r="D2120" s="2">
        <v>142.78</v>
      </c>
      <c r="E2120" s="1" t="s">
        <v>5266</v>
      </c>
      <c r="F2120" s="3">
        <v>0.71952595936795305</v>
      </c>
      <c r="G2120" s="1" t="s">
        <v>430</v>
      </c>
      <c r="H2120" s="10">
        <f t="shared" si="199"/>
        <v>2.8555999999999999</v>
      </c>
      <c r="I2120" s="8">
        <f>VLOOKUP(B2120,'TRM2'!C:D,2,0)</f>
        <v>3001.07</v>
      </c>
      <c r="J2120" s="10">
        <f t="shared" si="200"/>
        <v>8569.8554920000006</v>
      </c>
      <c r="K2120" t="e">
        <f>VLOOKUP(A2120,'Cacao Nacional'!B:D,3,0)</f>
        <v>#N/A</v>
      </c>
      <c r="L2120" s="22" t="str">
        <f t="shared" si="201"/>
        <v>Noviembre</v>
      </c>
      <c r="M2120" s="22" t="str">
        <f t="shared" si="202"/>
        <v>2017</v>
      </c>
      <c r="N2120" s="22" t="str">
        <f t="shared" si="203"/>
        <v>Noviembre de 2017</v>
      </c>
    </row>
    <row r="2121" spans="1:14" x14ac:dyDescent="0.3">
      <c r="A2121" s="1" t="s">
        <v>1456</v>
      </c>
      <c r="B2121" s="1" t="str">
        <f t="shared" si="198"/>
        <v>Noviembre 23 de 2017</v>
      </c>
      <c r="C2121" s="1" t="s">
        <v>5265</v>
      </c>
      <c r="D2121" s="2">
        <v>142.58000000000001</v>
      </c>
      <c r="E2121" s="1" t="s">
        <v>5266</v>
      </c>
      <c r="F2121" s="3">
        <v>-0.14007564084604893</v>
      </c>
      <c r="G2121" s="1" t="s">
        <v>430</v>
      </c>
      <c r="H2121" s="10">
        <f t="shared" si="199"/>
        <v>2.8516000000000004</v>
      </c>
      <c r="I2121" s="8">
        <f>VLOOKUP(B2121,'TRM2'!C:D,2,0)</f>
        <v>2982.73</v>
      </c>
      <c r="J2121" s="10">
        <f t="shared" si="200"/>
        <v>8505.5528680000007</v>
      </c>
      <c r="K2121" t="e">
        <f>VLOOKUP(A2121,'Cacao Nacional'!B:D,3,0)</f>
        <v>#N/A</v>
      </c>
      <c r="L2121" s="22" t="str">
        <f t="shared" si="201"/>
        <v>Noviembre</v>
      </c>
      <c r="M2121" s="22" t="str">
        <f t="shared" si="202"/>
        <v>2017</v>
      </c>
      <c r="N2121" s="22" t="str">
        <f t="shared" si="203"/>
        <v>Noviembre de 2017</v>
      </c>
    </row>
    <row r="2122" spans="1:14" x14ac:dyDescent="0.3">
      <c r="A2122" s="1" t="s">
        <v>1457</v>
      </c>
      <c r="B2122" s="1" t="str">
        <f t="shared" si="198"/>
        <v>Noviembre 24 de 2017</v>
      </c>
      <c r="C2122" s="1" t="s">
        <v>5265</v>
      </c>
      <c r="D2122" s="2">
        <v>143.71</v>
      </c>
      <c r="E2122" s="1" t="s">
        <v>5266</v>
      </c>
      <c r="F2122" s="3">
        <v>0.79253752279421752</v>
      </c>
      <c r="G2122" s="1" t="s">
        <v>430</v>
      </c>
      <c r="H2122" s="10">
        <f t="shared" si="199"/>
        <v>2.8742000000000001</v>
      </c>
      <c r="I2122" s="8">
        <f>VLOOKUP(B2122,'TRM2'!C:D,2,0)</f>
        <v>2982.73</v>
      </c>
      <c r="J2122" s="10">
        <f t="shared" si="200"/>
        <v>8572.9625660000002</v>
      </c>
      <c r="K2122" t="e">
        <f>VLOOKUP(A2122,'Cacao Nacional'!B:D,3,0)</f>
        <v>#N/A</v>
      </c>
      <c r="L2122" s="22" t="str">
        <f t="shared" si="201"/>
        <v>Noviembre</v>
      </c>
      <c r="M2122" s="22" t="str">
        <f t="shared" si="202"/>
        <v>2017</v>
      </c>
      <c r="N2122" s="22" t="str">
        <f t="shared" si="203"/>
        <v>Noviembre de 2017</v>
      </c>
    </row>
    <row r="2123" spans="1:14" x14ac:dyDescent="0.3">
      <c r="A2123" s="1" t="s">
        <v>225</v>
      </c>
      <c r="B2123" s="1" t="str">
        <f t="shared" si="198"/>
        <v>Noviembre 27 de 2017</v>
      </c>
      <c r="C2123" s="1" t="s">
        <v>5265</v>
      </c>
      <c r="D2123" s="2">
        <v>143.81</v>
      </c>
      <c r="E2123" s="1" t="s">
        <v>5266</v>
      </c>
      <c r="F2123" s="3">
        <v>6.9584580057055395E-2</v>
      </c>
      <c r="G2123" s="1" t="s">
        <v>430</v>
      </c>
      <c r="H2123" s="10">
        <f t="shared" si="199"/>
        <v>2.8761999999999999</v>
      </c>
      <c r="I2123" s="8">
        <f>VLOOKUP(B2123,'TRM2'!C:D,2,0)</f>
        <v>2976.39</v>
      </c>
      <c r="J2123" s="10">
        <f t="shared" si="200"/>
        <v>8560.6929179999988</v>
      </c>
      <c r="K2123">
        <f>VLOOKUP(A2123,'Cacao Nacional'!B:D,3,0)</f>
        <v>5402</v>
      </c>
      <c r="L2123" s="22" t="str">
        <f t="shared" si="201"/>
        <v>Noviembre</v>
      </c>
      <c r="M2123" s="22" t="str">
        <f t="shared" si="202"/>
        <v>2017</v>
      </c>
      <c r="N2123" s="22" t="str">
        <f t="shared" si="203"/>
        <v>Noviembre de 2017</v>
      </c>
    </row>
    <row r="2124" spans="1:14" x14ac:dyDescent="0.3">
      <c r="A2124" s="1" t="s">
        <v>1458</v>
      </c>
      <c r="B2124" s="1" t="str">
        <f t="shared" si="198"/>
        <v>Noviembre 28 de 2017</v>
      </c>
      <c r="C2124" s="1" t="s">
        <v>5265</v>
      </c>
      <c r="D2124" s="2">
        <v>145.59</v>
      </c>
      <c r="E2124" s="1" t="s">
        <v>5266</v>
      </c>
      <c r="F2124" s="3">
        <v>1.2377442458799812</v>
      </c>
      <c r="G2124" s="1" t="s">
        <v>430</v>
      </c>
      <c r="H2124" s="10">
        <f t="shared" si="199"/>
        <v>2.9117999999999999</v>
      </c>
      <c r="I2124" s="8">
        <f>VLOOKUP(B2124,'TRM2'!C:D,2,0)</f>
        <v>2986.84</v>
      </c>
      <c r="J2124" s="10">
        <f t="shared" si="200"/>
        <v>8697.0807120000009</v>
      </c>
      <c r="K2124" t="e">
        <f>VLOOKUP(A2124,'Cacao Nacional'!B:D,3,0)</f>
        <v>#N/A</v>
      </c>
      <c r="L2124" s="22" t="str">
        <f t="shared" si="201"/>
        <v>Noviembre</v>
      </c>
      <c r="M2124" s="22" t="str">
        <f t="shared" si="202"/>
        <v>2017</v>
      </c>
      <c r="N2124" s="22" t="str">
        <f t="shared" si="203"/>
        <v>Noviembre de 2017</v>
      </c>
    </row>
    <row r="2125" spans="1:14" x14ac:dyDescent="0.3">
      <c r="A2125" s="1" t="s">
        <v>1459</v>
      </c>
      <c r="B2125" s="1" t="str">
        <f t="shared" si="198"/>
        <v>Noviembre 29 de 2017</v>
      </c>
      <c r="C2125" s="1" t="s">
        <v>5265</v>
      </c>
      <c r="D2125" s="2">
        <v>147.63</v>
      </c>
      <c r="E2125" s="1" t="s">
        <v>5266</v>
      </c>
      <c r="F2125" s="3">
        <v>1.4011951370286366</v>
      </c>
      <c r="G2125" s="1" t="s">
        <v>430</v>
      </c>
      <c r="H2125" s="10">
        <f t="shared" si="199"/>
        <v>2.9525999999999999</v>
      </c>
      <c r="I2125" s="8">
        <f>VLOOKUP(B2125,'TRM2'!C:D,2,0)</f>
        <v>3003.94</v>
      </c>
      <c r="J2125" s="10">
        <f t="shared" si="200"/>
        <v>8869.4332439999998</v>
      </c>
      <c r="K2125" t="e">
        <f>VLOOKUP(A2125,'Cacao Nacional'!B:D,3,0)</f>
        <v>#N/A</v>
      </c>
      <c r="L2125" s="22" t="str">
        <f t="shared" si="201"/>
        <v>Noviembre</v>
      </c>
      <c r="M2125" s="22" t="str">
        <f t="shared" si="202"/>
        <v>2017</v>
      </c>
      <c r="N2125" s="22" t="str">
        <f t="shared" si="203"/>
        <v>Noviembre de 2017</v>
      </c>
    </row>
    <row r="2126" spans="1:14" x14ac:dyDescent="0.3">
      <c r="A2126" s="1" t="s">
        <v>1460</v>
      </c>
      <c r="B2126" s="1" t="str">
        <f t="shared" si="198"/>
        <v>Noviembre 30 de 2017</v>
      </c>
      <c r="C2126" s="1" t="s">
        <v>5265</v>
      </c>
      <c r="D2126" s="2">
        <v>145.76</v>
      </c>
      <c r="E2126" s="1" t="s">
        <v>5266</v>
      </c>
      <c r="F2126" s="3">
        <v>-1.2666802140486382</v>
      </c>
      <c r="G2126" s="1" t="s">
        <v>430</v>
      </c>
      <c r="H2126" s="10">
        <f t="shared" si="199"/>
        <v>2.9152</v>
      </c>
      <c r="I2126" s="8">
        <f>VLOOKUP(B2126,'TRM2'!C:D,2,0)</f>
        <v>3006.09</v>
      </c>
      <c r="J2126" s="10">
        <f t="shared" si="200"/>
        <v>8763.3535680000005</v>
      </c>
      <c r="K2126" t="e">
        <f>VLOOKUP(A2126,'Cacao Nacional'!B:D,3,0)</f>
        <v>#N/A</v>
      </c>
      <c r="L2126" s="22" t="str">
        <f t="shared" si="201"/>
        <v>Noviembre</v>
      </c>
      <c r="M2126" s="22" t="str">
        <f t="shared" si="202"/>
        <v>2017</v>
      </c>
      <c r="N2126" s="22" t="str">
        <f t="shared" si="203"/>
        <v>Noviembre de 2017</v>
      </c>
    </row>
    <row r="2127" spans="1:14" x14ac:dyDescent="0.3">
      <c r="A2127" s="1" t="s">
        <v>1461</v>
      </c>
      <c r="B2127" s="1" t="str">
        <f t="shared" si="198"/>
        <v>Diciembre 1 de 2017</v>
      </c>
      <c r="C2127" s="1" t="s">
        <v>5265</v>
      </c>
      <c r="D2127" s="2">
        <v>146.59</v>
      </c>
      <c r="E2127" s="1" t="s">
        <v>5266</v>
      </c>
      <c r="F2127" s="3">
        <v>0.56942919868277475</v>
      </c>
      <c r="G2127" s="1" t="s">
        <v>430</v>
      </c>
      <c r="H2127" s="10">
        <f t="shared" si="199"/>
        <v>2.9318</v>
      </c>
      <c r="I2127" s="8">
        <f>VLOOKUP(B2127,'TRM2'!C:D,2,0)</f>
        <v>3006.04</v>
      </c>
      <c r="J2127" s="10">
        <f t="shared" si="200"/>
        <v>8813.1080719999991</v>
      </c>
      <c r="K2127" t="e">
        <f>VLOOKUP(A2127,'Cacao Nacional'!B:D,3,0)</f>
        <v>#N/A</v>
      </c>
      <c r="L2127" s="22" t="str">
        <f t="shared" si="201"/>
        <v>Diciembre</v>
      </c>
      <c r="M2127" s="22" t="str">
        <f t="shared" si="202"/>
        <v>2017</v>
      </c>
      <c r="N2127" s="22" t="str">
        <f t="shared" si="203"/>
        <v>Diciembre de 2017</v>
      </c>
    </row>
    <row r="2128" spans="1:14" x14ac:dyDescent="0.3">
      <c r="A2128" s="1" t="s">
        <v>226</v>
      </c>
      <c r="B2128" s="1" t="str">
        <f t="shared" si="198"/>
        <v>Diciembre 4 de 2017</v>
      </c>
      <c r="C2128" s="1" t="s">
        <v>5265</v>
      </c>
      <c r="D2128" s="2">
        <v>146.57</v>
      </c>
      <c r="E2128" s="1" t="s">
        <v>5266</v>
      </c>
      <c r="F2128" s="3">
        <v>-1.3643495463544738E-2</v>
      </c>
      <c r="G2128" s="1" t="s">
        <v>430</v>
      </c>
      <c r="H2128" s="10">
        <f t="shared" si="199"/>
        <v>2.9314</v>
      </c>
      <c r="I2128" s="8">
        <f>VLOOKUP(B2128,'TRM2'!C:D,2,0)</f>
        <v>3005.76</v>
      </c>
      <c r="J2128" s="10">
        <f t="shared" si="200"/>
        <v>8811.0848640000004</v>
      </c>
      <c r="K2128">
        <f>VLOOKUP(A2128,'Cacao Nacional'!B:D,3,0)</f>
        <v>5372</v>
      </c>
      <c r="L2128" s="22" t="str">
        <f t="shared" si="201"/>
        <v>Diciembre</v>
      </c>
      <c r="M2128" s="22" t="str">
        <f t="shared" si="202"/>
        <v>2017</v>
      </c>
      <c r="N2128" s="22" t="str">
        <f t="shared" si="203"/>
        <v>Diciembre de 2017</v>
      </c>
    </row>
    <row r="2129" spans="1:14" x14ac:dyDescent="0.3">
      <c r="A2129" s="1" t="s">
        <v>1462</v>
      </c>
      <c r="B2129" s="1" t="str">
        <f t="shared" si="198"/>
        <v>Diciembre 5 de 2017</v>
      </c>
      <c r="C2129" s="1" t="s">
        <v>5265</v>
      </c>
      <c r="D2129" s="2">
        <v>145.44</v>
      </c>
      <c r="E2129" s="1" t="s">
        <v>5266</v>
      </c>
      <c r="F2129" s="3">
        <v>-0.7709626799481446</v>
      </c>
      <c r="G2129" s="1" t="s">
        <v>430</v>
      </c>
      <c r="H2129" s="10">
        <f t="shared" si="199"/>
        <v>2.9087999999999998</v>
      </c>
      <c r="I2129" s="8">
        <f>VLOOKUP(B2129,'TRM2'!C:D,2,0)</f>
        <v>2993.49</v>
      </c>
      <c r="J2129" s="10">
        <f t="shared" si="200"/>
        <v>8707.4637119999988</v>
      </c>
      <c r="K2129" t="e">
        <f>VLOOKUP(A2129,'Cacao Nacional'!B:D,3,0)</f>
        <v>#N/A</v>
      </c>
      <c r="L2129" s="22" t="str">
        <f t="shared" si="201"/>
        <v>Diciembre</v>
      </c>
      <c r="M2129" s="22" t="str">
        <f t="shared" si="202"/>
        <v>2017</v>
      </c>
      <c r="N2129" s="22" t="str">
        <f t="shared" si="203"/>
        <v>Diciembre de 2017</v>
      </c>
    </row>
    <row r="2130" spans="1:14" x14ac:dyDescent="0.3">
      <c r="A2130" s="1" t="s">
        <v>1463</v>
      </c>
      <c r="B2130" s="1" t="str">
        <f t="shared" si="198"/>
        <v>Diciembre 6 de 2017</v>
      </c>
      <c r="C2130" s="1" t="s">
        <v>5265</v>
      </c>
      <c r="D2130" s="2">
        <v>143.93</v>
      </c>
      <c r="E2130" s="1" t="s">
        <v>5266</v>
      </c>
      <c r="F2130" s="3">
        <v>-1.038228822882282</v>
      </c>
      <c r="G2130" s="1" t="s">
        <v>430</v>
      </c>
      <c r="H2130" s="10">
        <f t="shared" si="199"/>
        <v>2.8786</v>
      </c>
      <c r="I2130" s="8">
        <f>VLOOKUP(B2130,'TRM2'!C:D,2,0)</f>
        <v>2996.53</v>
      </c>
      <c r="J2130" s="10">
        <f t="shared" si="200"/>
        <v>8625.8112580000015</v>
      </c>
      <c r="K2130" t="e">
        <f>VLOOKUP(A2130,'Cacao Nacional'!B:D,3,0)</f>
        <v>#N/A</v>
      </c>
      <c r="L2130" s="22" t="str">
        <f t="shared" si="201"/>
        <v>Diciembre</v>
      </c>
      <c r="M2130" s="22" t="str">
        <f t="shared" si="202"/>
        <v>2017</v>
      </c>
      <c r="N2130" s="22" t="str">
        <f t="shared" si="203"/>
        <v>Diciembre de 2017</v>
      </c>
    </row>
    <row r="2131" spans="1:14" x14ac:dyDescent="0.3">
      <c r="A2131" s="1" t="s">
        <v>1464</v>
      </c>
      <c r="B2131" s="1" t="str">
        <f t="shared" si="198"/>
        <v>Diciembre 7 de 2017</v>
      </c>
      <c r="C2131" s="1" t="s">
        <v>5265</v>
      </c>
      <c r="D2131" s="2">
        <v>141.03</v>
      </c>
      <c r="E2131" s="1" t="s">
        <v>5266</v>
      </c>
      <c r="F2131" s="3">
        <v>-2.0148683387757975</v>
      </c>
      <c r="G2131" s="1" t="s">
        <v>430</v>
      </c>
      <c r="H2131" s="10">
        <f t="shared" si="199"/>
        <v>2.8206000000000002</v>
      </c>
      <c r="I2131" s="8">
        <f>VLOOKUP(B2131,'TRM2'!C:D,2,0)</f>
        <v>3007.07</v>
      </c>
      <c r="J2131" s="10">
        <f t="shared" si="200"/>
        <v>8481.7416420000009</v>
      </c>
      <c r="K2131" t="e">
        <f>VLOOKUP(A2131,'Cacao Nacional'!B:D,3,0)</f>
        <v>#N/A</v>
      </c>
      <c r="L2131" s="22" t="str">
        <f t="shared" si="201"/>
        <v>Diciembre</v>
      </c>
      <c r="M2131" s="22" t="str">
        <f t="shared" si="202"/>
        <v>2017</v>
      </c>
      <c r="N2131" s="22" t="str">
        <f t="shared" si="203"/>
        <v>Diciembre de 2017</v>
      </c>
    </row>
    <row r="2132" spans="1:14" x14ac:dyDescent="0.3">
      <c r="A2132" s="1" t="s">
        <v>1465</v>
      </c>
      <c r="B2132" s="1" t="str">
        <f t="shared" si="198"/>
        <v>Diciembre 8 de 2017</v>
      </c>
      <c r="C2132" s="1" t="s">
        <v>5265</v>
      </c>
      <c r="D2132" s="2">
        <v>140.65</v>
      </c>
      <c r="E2132" s="1" t="s">
        <v>5266</v>
      </c>
      <c r="F2132" s="3">
        <v>-0.26944621711692224</v>
      </c>
      <c r="G2132" s="1" t="s">
        <v>430</v>
      </c>
      <c r="H2132" s="10">
        <f t="shared" si="199"/>
        <v>2.8130000000000002</v>
      </c>
      <c r="I2132" s="8">
        <f>VLOOKUP(B2132,'TRM2'!C:D,2,0)</f>
        <v>3016.18</v>
      </c>
      <c r="J2132" s="10">
        <f t="shared" si="200"/>
        <v>8484.5143399999997</v>
      </c>
      <c r="K2132" t="e">
        <f>VLOOKUP(A2132,'Cacao Nacional'!B:D,3,0)</f>
        <v>#N/A</v>
      </c>
      <c r="L2132" s="22" t="str">
        <f t="shared" si="201"/>
        <v>Diciembre</v>
      </c>
      <c r="M2132" s="22" t="str">
        <f t="shared" si="202"/>
        <v>2017</v>
      </c>
      <c r="N2132" s="22" t="str">
        <f t="shared" si="203"/>
        <v>Diciembre de 2017</v>
      </c>
    </row>
    <row r="2133" spans="1:14" x14ac:dyDescent="0.3">
      <c r="A2133" s="1" t="s">
        <v>227</v>
      </c>
      <c r="B2133" s="1" t="str">
        <f t="shared" si="198"/>
        <v>Diciembre 11 de 2017</v>
      </c>
      <c r="C2133" s="1" t="s">
        <v>5265</v>
      </c>
      <c r="D2133" s="2">
        <v>137.99</v>
      </c>
      <c r="E2133" s="1" t="s">
        <v>5266</v>
      </c>
      <c r="F2133" s="3">
        <v>-1.8912193387842138</v>
      </c>
      <c r="G2133" s="1" t="s">
        <v>430</v>
      </c>
      <c r="H2133" s="10">
        <f t="shared" si="199"/>
        <v>2.7598000000000003</v>
      </c>
      <c r="I2133" s="8">
        <f>VLOOKUP(B2133,'TRM2'!C:D,2,0)</f>
        <v>3016.18</v>
      </c>
      <c r="J2133" s="10">
        <f t="shared" si="200"/>
        <v>8324.0535639999998</v>
      </c>
      <c r="K2133">
        <f>VLOOKUP(A2133,'Cacao Nacional'!B:D,3,0)</f>
        <v>4970</v>
      </c>
      <c r="L2133" s="22" t="str">
        <f t="shared" si="201"/>
        <v>Diciembre</v>
      </c>
      <c r="M2133" s="22" t="str">
        <f t="shared" si="202"/>
        <v>2017</v>
      </c>
      <c r="N2133" s="22" t="str">
        <f t="shared" si="203"/>
        <v>Diciembre de 2017</v>
      </c>
    </row>
    <row r="2134" spans="1:14" x14ac:dyDescent="0.3">
      <c r="A2134" s="1" t="s">
        <v>1466</v>
      </c>
      <c r="B2134" s="1" t="str">
        <f t="shared" si="198"/>
        <v>Diciembre 12 de 2017</v>
      </c>
      <c r="C2134" s="1" t="s">
        <v>5265</v>
      </c>
      <c r="D2134" s="2">
        <v>137.28</v>
      </c>
      <c r="E2134" s="1" t="s">
        <v>5266</v>
      </c>
      <c r="F2134" s="3">
        <v>-0.51453003840858602</v>
      </c>
      <c r="G2134" s="1" t="s">
        <v>430</v>
      </c>
      <c r="H2134" s="10">
        <f t="shared" si="199"/>
        <v>2.7456</v>
      </c>
      <c r="I2134" s="8">
        <f>VLOOKUP(B2134,'TRM2'!C:D,2,0)</f>
        <v>3013.99</v>
      </c>
      <c r="J2134" s="10">
        <f t="shared" si="200"/>
        <v>8275.2109440000004</v>
      </c>
      <c r="K2134" t="e">
        <f>VLOOKUP(A2134,'Cacao Nacional'!B:D,3,0)</f>
        <v>#N/A</v>
      </c>
      <c r="L2134" s="22" t="str">
        <f t="shared" si="201"/>
        <v>Diciembre</v>
      </c>
      <c r="M2134" s="22" t="str">
        <f t="shared" si="202"/>
        <v>2017</v>
      </c>
      <c r="N2134" s="22" t="str">
        <f t="shared" si="203"/>
        <v>Diciembre de 2017</v>
      </c>
    </row>
    <row r="2135" spans="1:14" x14ac:dyDescent="0.3">
      <c r="A2135" s="1" t="s">
        <v>1467</v>
      </c>
      <c r="B2135" s="1" t="str">
        <f t="shared" si="198"/>
        <v>Diciembre 13 de 2017</v>
      </c>
      <c r="C2135" s="1" t="s">
        <v>5265</v>
      </c>
      <c r="D2135" s="2">
        <v>138.69</v>
      </c>
      <c r="E2135" s="1" t="s">
        <v>5266</v>
      </c>
      <c r="F2135" s="3">
        <v>1.0270979020978996</v>
      </c>
      <c r="G2135" s="1" t="s">
        <v>430</v>
      </c>
      <c r="H2135" s="10">
        <f t="shared" si="199"/>
        <v>2.7738</v>
      </c>
      <c r="I2135" s="8">
        <f>VLOOKUP(B2135,'TRM2'!C:D,2,0)</f>
        <v>3029.75</v>
      </c>
      <c r="J2135" s="10">
        <f t="shared" si="200"/>
        <v>8403.9205500000007</v>
      </c>
      <c r="K2135" t="e">
        <f>VLOOKUP(A2135,'Cacao Nacional'!B:D,3,0)</f>
        <v>#N/A</v>
      </c>
      <c r="L2135" s="22" t="str">
        <f t="shared" si="201"/>
        <v>Diciembre</v>
      </c>
      <c r="M2135" s="22" t="str">
        <f t="shared" si="202"/>
        <v>2017</v>
      </c>
      <c r="N2135" s="22" t="str">
        <f t="shared" si="203"/>
        <v>Diciembre de 2017</v>
      </c>
    </row>
    <row r="2136" spans="1:14" x14ac:dyDescent="0.3">
      <c r="A2136" s="1" t="s">
        <v>1468</v>
      </c>
      <c r="B2136" s="1" t="str">
        <f t="shared" si="198"/>
        <v>Diciembre 14 de 2017</v>
      </c>
      <c r="C2136" s="1" t="s">
        <v>5265</v>
      </c>
      <c r="D2136" s="2">
        <v>138.79</v>
      </c>
      <c r="E2136" s="1" t="s">
        <v>5266</v>
      </c>
      <c r="F2136" s="3">
        <v>7.2103251856654643E-2</v>
      </c>
      <c r="G2136" s="1" t="s">
        <v>430</v>
      </c>
      <c r="H2136" s="10">
        <f t="shared" si="199"/>
        <v>2.7757999999999998</v>
      </c>
      <c r="I2136" s="8">
        <f>VLOOKUP(B2136,'TRM2'!C:D,2,0)</f>
        <v>3015.41</v>
      </c>
      <c r="J2136" s="10">
        <f t="shared" si="200"/>
        <v>8370.1750779999984</v>
      </c>
      <c r="K2136" t="e">
        <f>VLOOKUP(A2136,'Cacao Nacional'!B:D,3,0)</f>
        <v>#N/A</v>
      </c>
      <c r="L2136" s="22" t="str">
        <f t="shared" si="201"/>
        <v>Diciembre</v>
      </c>
      <c r="M2136" s="22" t="str">
        <f t="shared" si="202"/>
        <v>2017</v>
      </c>
      <c r="N2136" s="22" t="str">
        <f t="shared" si="203"/>
        <v>Diciembre de 2017</v>
      </c>
    </row>
    <row r="2137" spans="1:14" x14ac:dyDescent="0.3">
      <c r="A2137" s="1" t="s">
        <v>1469</v>
      </c>
      <c r="B2137" s="1" t="str">
        <f t="shared" si="198"/>
        <v>Diciembre 15 de 2017</v>
      </c>
      <c r="C2137" s="1" t="s">
        <v>5265</v>
      </c>
      <c r="D2137" s="2">
        <v>139.32</v>
      </c>
      <c r="E2137" s="1" t="s">
        <v>5266</v>
      </c>
      <c r="F2137" s="3">
        <v>0.38187189278766565</v>
      </c>
      <c r="G2137" s="1" t="s">
        <v>430</v>
      </c>
      <c r="H2137" s="10">
        <f t="shared" si="199"/>
        <v>2.7864</v>
      </c>
      <c r="I2137" s="8">
        <f>VLOOKUP(B2137,'TRM2'!C:D,2,0)</f>
        <v>2999.07</v>
      </c>
      <c r="J2137" s="10">
        <f t="shared" si="200"/>
        <v>8356.6086480000013</v>
      </c>
      <c r="K2137" t="e">
        <f>VLOOKUP(A2137,'Cacao Nacional'!B:D,3,0)</f>
        <v>#N/A</v>
      </c>
      <c r="L2137" s="22" t="str">
        <f t="shared" si="201"/>
        <v>Diciembre</v>
      </c>
      <c r="M2137" s="22" t="str">
        <f t="shared" si="202"/>
        <v>2017</v>
      </c>
      <c r="N2137" s="22" t="str">
        <f t="shared" si="203"/>
        <v>Diciembre de 2017</v>
      </c>
    </row>
    <row r="2138" spans="1:14" x14ac:dyDescent="0.3">
      <c r="A2138" s="1" t="s">
        <v>228</v>
      </c>
      <c r="B2138" s="1" t="str">
        <f t="shared" si="198"/>
        <v>Diciembre 18 de 2017</v>
      </c>
      <c r="C2138" s="1" t="s">
        <v>5265</v>
      </c>
      <c r="D2138" s="2">
        <v>140.13999999999999</v>
      </c>
      <c r="E2138" s="1" t="s">
        <v>5266</v>
      </c>
      <c r="F2138" s="3">
        <v>0.58857306919321939</v>
      </c>
      <c r="G2138" s="1" t="s">
        <v>430</v>
      </c>
      <c r="H2138" s="10">
        <f t="shared" si="199"/>
        <v>2.8027999999999995</v>
      </c>
      <c r="I2138" s="8">
        <f>VLOOKUP(B2138,'TRM2'!C:D,2,0)</f>
        <v>2996.61</v>
      </c>
      <c r="J2138" s="10">
        <f t="shared" si="200"/>
        <v>8398.8985079999984</v>
      </c>
      <c r="K2138">
        <f>VLOOKUP(A2138,'Cacao Nacional'!B:D,3,0)</f>
        <v>4930</v>
      </c>
      <c r="L2138" s="22" t="str">
        <f t="shared" si="201"/>
        <v>Diciembre</v>
      </c>
      <c r="M2138" s="22" t="str">
        <f t="shared" si="202"/>
        <v>2017</v>
      </c>
      <c r="N2138" s="22" t="str">
        <f t="shared" si="203"/>
        <v>Diciembre de 2017</v>
      </c>
    </row>
    <row r="2139" spans="1:14" x14ac:dyDescent="0.3">
      <c r="A2139" s="1" t="s">
        <v>1470</v>
      </c>
      <c r="B2139" s="1" t="str">
        <f t="shared" si="198"/>
        <v>Diciembre 19 de 2017</v>
      </c>
      <c r="C2139" s="1" t="s">
        <v>5265</v>
      </c>
      <c r="D2139" s="2">
        <v>140.75</v>
      </c>
      <c r="E2139" s="1" t="s">
        <v>5266</v>
      </c>
      <c r="F2139" s="3">
        <v>0.4352790067075879</v>
      </c>
      <c r="G2139" s="1" t="s">
        <v>430</v>
      </c>
      <c r="H2139" s="10">
        <f t="shared" si="199"/>
        <v>2.8149999999999999</v>
      </c>
      <c r="I2139" s="8">
        <f>VLOOKUP(B2139,'TRM2'!C:D,2,0)</f>
        <v>2975.59</v>
      </c>
      <c r="J2139" s="10">
        <f t="shared" si="200"/>
        <v>8376.2858500000002</v>
      </c>
      <c r="K2139" t="e">
        <f>VLOOKUP(A2139,'Cacao Nacional'!B:D,3,0)</f>
        <v>#N/A</v>
      </c>
      <c r="L2139" s="22" t="str">
        <f t="shared" si="201"/>
        <v>Diciembre</v>
      </c>
      <c r="M2139" s="22" t="str">
        <f t="shared" si="202"/>
        <v>2017</v>
      </c>
      <c r="N2139" s="22" t="str">
        <f t="shared" si="203"/>
        <v>Diciembre de 2017</v>
      </c>
    </row>
    <row r="2140" spans="1:14" x14ac:dyDescent="0.3">
      <c r="A2140" s="1" t="s">
        <v>1471</v>
      </c>
      <c r="B2140" s="1" t="str">
        <f t="shared" si="198"/>
        <v>Diciembre 20 de 2017</v>
      </c>
      <c r="C2140" s="1" t="s">
        <v>5265</v>
      </c>
      <c r="D2140" s="2">
        <v>142.30000000000001</v>
      </c>
      <c r="E2140" s="1" t="s">
        <v>5266</v>
      </c>
      <c r="F2140" s="3">
        <v>1.1012433392540046</v>
      </c>
      <c r="G2140" s="1" t="s">
        <v>430</v>
      </c>
      <c r="H2140" s="10">
        <f t="shared" si="199"/>
        <v>2.8460000000000001</v>
      </c>
      <c r="I2140" s="8">
        <f>VLOOKUP(B2140,'TRM2'!C:D,2,0)</f>
        <v>2972.05</v>
      </c>
      <c r="J2140" s="10">
        <f t="shared" si="200"/>
        <v>8458.4543000000012</v>
      </c>
      <c r="K2140" t="e">
        <f>VLOOKUP(A2140,'Cacao Nacional'!B:D,3,0)</f>
        <v>#N/A</v>
      </c>
      <c r="L2140" s="22" t="str">
        <f t="shared" si="201"/>
        <v>Diciembre</v>
      </c>
      <c r="M2140" s="22" t="str">
        <f t="shared" si="202"/>
        <v>2017</v>
      </c>
      <c r="N2140" s="22" t="str">
        <f t="shared" si="203"/>
        <v>Diciembre de 2017</v>
      </c>
    </row>
    <row r="2141" spans="1:14" x14ac:dyDescent="0.3">
      <c r="A2141" s="1" t="s">
        <v>1472</v>
      </c>
      <c r="B2141" s="1" t="str">
        <f t="shared" si="198"/>
        <v>Diciembre 21 de 2017</v>
      </c>
      <c r="C2141" s="1" t="s">
        <v>5265</v>
      </c>
      <c r="D2141" s="2">
        <v>141.37</v>
      </c>
      <c r="E2141" s="1" t="s">
        <v>5266</v>
      </c>
      <c r="F2141" s="3">
        <v>-0.65354884047786843</v>
      </c>
      <c r="G2141" s="1" t="s">
        <v>430</v>
      </c>
      <c r="H2141" s="10">
        <f t="shared" si="199"/>
        <v>2.8273999999999999</v>
      </c>
      <c r="I2141" s="8">
        <f>VLOOKUP(B2141,'TRM2'!C:D,2,0)</f>
        <v>2965.77</v>
      </c>
      <c r="J2141" s="10">
        <f t="shared" si="200"/>
        <v>8385.4180980000001</v>
      </c>
      <c r="K2141" t="e">
        <f>VLOOKUP(A2141,'Cacao Nacional'!B:D,3,0)</f>
        <v>#N/A</v>
      </c>
      <c r="L2141" s="22" t="str">
        <f t="shared" si="201"/>
        <v>Diciembre</v>
      </c>
      <c r="M2141" s="22" t="str">
        <f t="shared" si="202"/>
        <v>2017</v>
      </c>
      <c r="N2141" s="22" t="str">
        <f t="shared" si="203"/>
        <v>Diciembre de 2017</v>
      </c>
    </row>
    <row r="2142" spans="1:14" x14ac:dyDescent="0.3">
      <c r="A2142" s="1" t="s">
        <v>1473</v>
      </c>
      <c r="B2142" s="1" t="str">
        <f t="shared" si="198"/>
        <v>Diciembre 22 de 2017</v>
      </c>
      <c r="C2142" s="1" t="s">
        <v>5265</v>
      </c>
      <c r="D2142" s="2">
        <v>139.52000000000001</v>
      </c>
      <c r="E2142" s="1" t="s">
        <v>5266</v>
      </c>
      <c r="F2142" s="3">
        <v>-1.308622762962435</v>
      </c>
      <c r="G2142" s="1" t="s">
        <v>430</v>
      </c>
      <c r="H2142" s="10">
        <f t="shared" si="199"/>
        <v>2.7904</v>
      </c>
      <c r="I2142" s="8">
        <f>VLOOKUP(B2142,'TRM2'!C:D,2,0)</f>
        <v>2963.58</v>
      </c>
      <c r="J2142" s="10">
        <f t="shared" si="200"/>
        <v>8269.5736319999996</v>
      </c>
      <c r="K2142" t="e">
        <f>VLOOKUP(A2142,'Cacao Nacional'!B:D,3,0)</f>
        <v>#N/A</v>
      </c>
      <c r="L2142" s="22" t="str">
        <f t="shared" si="201"/>
        <v>Diciembre</v>
      </c>
      <c r="M2142" s="22" t="str">
        <f t="shared" si="202"/>
        <v>2017</v>
      </c>
      <c r="N2142" s="22" t="str">
        <f t="shared" si="203"/>
        <v>Diciembre de 2017</v>
      </c>
    </row>
    <row r="2143" spans="1:14" x14ac:dyDescent="0.3">
      <c r="A2143" s="1" t="s">
        <v>1474</v>
      </c>
      <c r="B2143" s="1" t="str">
        <f t="shared" si="198"/>
        <v>Diciembre 26 de 2017</v>
      </c>
      <c r="C2143" s="1" t="s">
        <v>5265</v>
      </c>
      <c r="D2143" s="2">
        <v>141.11000000000001</v>
      </c>
      <c r="E2143" s="1" t="s">
        <v>5266</v>
      </c>
      <c r="F2143" s="3">
        <v>1.1396215596330299</v>
      </c>
      <c r="G2143" s="1" t="s">
        <v>430</v>
      </c>
      <c r="H2143" s="10">
        <f t="shared" si="199"/>
        <v>2.8222000000000005</v>
      </c>
      <c r="I2143" s="8">
        <f>VLOOKUP(B2143,'TRM2'!C:D,2,0)</f>
        <v>2962.14</v>
      </c>
      <c r="J2143" s="10">
        <f t="shared" si="200"/>
        <v>8359.7515080000012</v>
      </c>
      <c r="K2143" t="e">
        <f>VLOOKUP(A2143,'Cacao Nacional'!B:D,3,0)</f>
        <v>#N/A</v>
      </c>
      <c r="L2143" s="22" t="str">
        <f t="shared" si="201"/>
        <v>Diciembre</v>
      </c>
      <c r="M2143" s="22" t="str">
        <f t="shared" si="202"/>
        <v>2017</v>
      </c>
      <c r="N2143" s="22" t="str">
        <f t="shared" si="203"/>
        <v>Diciembre de 2017</v>
      </c>
    </row>
    <row r="2144" spans="1:14" x14ac:dyDescent="0.3">
      <c r="A2144" s="1" t="s">
        <v>1475</v>
      </c>
      <c r="B2144" s="1" t="str">
        <f t="shared" si="198"/>
        <v>Diciembre 27 de 2017</v>
      </c>
      <c r="C2144" s="1" t="s">
        <v>5265</v>
      </c>
      <c r="D2144" s="2">
        <v>143.16999999999999</v>
      </c>
      <c r="E2144" s="1" t="s">
        <v>5266</v>
      </c>
      <c r="F2144" s="3">
        <v>1.4598540145985215</v>
      </c>
      <c r="G2144" s="1" t="s">
        <v>430</v>
      </c>
      <c r="H2144" s="10">
        <f t="shared" si="199"/>
        <v>2.8633999999999999</v>
      </c>
      <c r="I2144" s="8">
        <f>VLOOKUP(B2144,'TRM2'!C:D,2,0)</f>
        <v>2962.26</v>
      </c>
      <c r="J2144" s="10">
        <f t="shared" si="200"/>
        <v>8482.135284</v>
      </c>
      <c r="K2144" t="e">
        <f>VLOOKUP(A2144,'Cacao Nacional'!B:D,3,0)</f>
        <v>#N/A</v>
      </c>
      <c r="L2144" s="22" t="str">
        <f t="shared" si="201"/>
        <v>Diciembre</v>
      </c>
      <c r="M2144" s="22" t="str">
        <f t="shared" si="202"/>
        <v>2017</v>
      </c>
      <c r="N2144" s="22" t="str">
        <f t="shared" si="203"/>
        <v>Diciembre de 2017</v>
      </c>
    </row>
    <row r="2145" spans="1:14" x14ac:dyDescent="0.3">
      <c r="A2145" s="1" t="s">
        <v>1477</v>
      </c>
      <c r="B2145" s="1" t="str">
        <f t="shared" si="198"/>
        <v>Diciembre 29 de 2017</v>
      </c>
      <c r="C2145" s="1" t="s">
        <v>5265</v>
      </c>
      <c r="D2145" s="2">
        <v>144.4</v>
      </c>
      <c r="E2145" s="1" t="s">
        <v>5266</v>
      </c>
      <c r="F2145" s="3">
        <v>0.85911853041839659</v>
      </c>
      <c r="G2145" s="1" t="s">
        <v>430</v>
      </c>
      <c r="H2145" s="10">
        <f t="shared" si="199"/>
        <v>2.8879999999999999</v>
      </c>
      <c r="I2145" s="8">
        <f>VLOOKUP(B2145,'TRM2'!C:D,2,0)</f>
        <v>2984</v>
      </c>
      <c r="J2145" s="10">
        <f t="shared" si="200"/>
        <v>8617.7919999999995</v>
      </c>
      <c r="K2145" t="e">
        <f>VLOOKUP(A2145,'Cacao Nacional'!B:D,3,0)</f>
        <v>#N/A</v>
      </c>
      <c r="L2145" s="22" t="str">
        <f t="shared" si="201"/>
        <v>Diciembre</v>
      </c>
      <c r="M2145" s="22" t="str">
        <f t="shared" si="202"/>
        <v>2017</v>
      </c>
      <c r="N2145" s="22" t="str">
        <f t="shared" si="203"/>
        <v>Diciembre de 2017</v>
      </c>
    </row>
    <row r="2146" spans="1:14" x14ac:dyDescent="0.3">
      <c r="A2146" s="1" t="s">
        <v>1478</v>
      </c>
      <c r="B2146" s="1" t="str">
        <f t="shared" si="198"/>
        <v>Enero 2 de 2018</v>
      </c>
      <c r="C2146" s="1" t="s">
        <v>5265</v>
      </c>
      <c r="D2146" s="2">
        <v>148.38999999999999</v>
      </c>
      <c r="E2146" s="1" t="s">
        <v>5266</v>
      </c>
      <c r="F2146" s="3">
        <v>2.7631578947368283</v>
      </c>
      <c r="G2146" s="1" t="s">
        <v>430</v>
      </c>
      <c r="H2146" s="10">
        <f t="shared" si="199"/>
        <v>2.9677999999999995</v>
      </c>
      <c r="I2146" s="8">
        <f>VLOOKUP(B2146,'TRM2'!C:D,2,0)</f>
        <v>2984</v>
      </c>
      <c r="J2146" s="10">
        <f t="shared" si="200"/>
        <v>8855.9151999999995</v>
      </c>
      <c r="K2146" t="e">
        <f>VLOOKUP(A2146,'Cacao Nacional'!B:D,3,0)</f>
        <v>#N/A</v>
      </c>
      <c r="L2146" s="22" t="str">
        <f t="shared" si="201"/>
        <v>Enero</v>
      </c>
      <c r="M2146" s="22" t="str">
        <f t="shared" si="202"/>
        <v>2018</v>
      </c>
      <c r="N2146" s="22" t="str">
        <f t="shared" si="203"/>
        <v>Enero de 2018</v>
      </c>
    </row>
    <row r="2147" spans="1:14" x14ac:dyDescent="0.3">
      <c r="A2147" s="1" t="s">
        <v>1479</v>
      </c>
      <c r="B2147" s="1" t="str">
        <f t="shared" si="198"/>
        <v>Enero 3 de 2018</v>
      </c>
      <c r="C2147" s="1" t="s">
        <v>5265</v>
      </c>
      <c r="D2147" s="2">
        <v>147.38</v>
      </c>
      <c r="E2147" s="1" t="s">
        <v>5266</v>
      </c>
      <c r="F2147" s="3">
        <v>-0.68063885706583394</v>
      </c>
      <c r="G2147" s="1" t="s">
        <v>430</v>
      </c>
      <c r="H2147" s="10">
        <f t="shared" si="199"/>
        <v>2.9476</v>
      </c>
      <c r="I2147" s="8">
        <f>VLOOKUP(B2147,'TRM2'!C:D,2,0)</f>
        <v>2940.94</v>
      </c>
      <c r="J2147" s="10">
        <f t="shared" si="200"/>
        <v>8668.7147440000008</v>
      </c>
      <c r="K2147" t="e">
        <f>VLOOKUP(A2147,'Cacao Nacional'!B:D,3,0)</f>
        <v>#N/A</v>
      </c>
      <c r="L2147" s="22" t="str">
        <f t="shared" si="201"/>
        <v>Enero</v>
      </c>
      <c r="M2147" s="22" t="str">
        <f t="shared" si="202"/>
        <v>2018</v>
      </c>
      <c r="N2147" s="22" t="str">
        <f t="shared" si="203"/>
        <v>Enero de 2018</v>
      </c>
    </row>
    <row r="2148" spans="1:14" x14ac:dyDescent="0.3">
      <c r="A2148" s="1" t="s">
        <v>1480</v>
      </c>
      <c r="B2148" s="1" t="str">
        <f t="shared" si="198"/>
        <v>Enero 4 de 2018</v>
      </c>
      <c r="C2148" s="1" t="s">
        <v>5265</v>
      </c>
      <c r="D2148" s="2">
        <v>148.4</v>
      </c>
      <c r="E2148" s="1" t="s">
        <v>5266</v>
      </c>
      <c r="F2148" s="3">
        <v>0.69208847876238988</v>
      </c>
      <c r="G2148" s="1" t="s">
        <v>430</v>
      </c>
      <c r="H2148" s="10">
        <f t="shared" si="199"/>
        <v>2.968</v>
      </c>
      <c r="I2148" s="8">
        <f>VLOOKUP(B2148,'TRM2'!C:D,2,0)</f>
        <v>2908.68</v>
      </c>
      <c r="J2148" s="10">
        <f t="shared" si="200"/>
        <v>8632.9622399999989</v>
      </c>
      <c r="K2148" t="e">
        <f>VLOOKUP(A2148,'Cacao Nacional'!B:D,3,0)</f>
        <v>#N/A</v>
      </c>
      <c r="L2148" s="22" t="str">
        <f t="shared" si="201"/>
        <v>Enero</v>
      </c>
      <c r="M2148" s="22" t="str">
        <f t="shared" si="202"/>
        <v>2018</v>
      </c>
      <c r="N2148" s="22" t="str">
        <f t="shared" si="203"/>
        <v>Enero de 2018</v>
      </c>
    </row>
    <row r="2149" spans="1:14" x14ac:dyDescent="0.3">
      <c r="A2149" s="1" t="s">
        <v>1481</v>
      </c>
      <c r="B2149" s="1" t="str">
        <f t="shared" si="198"/>
        <v>Enero 5 de 2018</v>
      </c>
      <c r="C2149" s="1" t="s">
        <v>5265</v>
      </c>
      <c r="D2149" s="2">
        <v>147.38999999999999</v>
      </c>
      <c r="E2149" s="1" t="s">
        <v>5266</v>
      </c>
      <c r="F2149" s="3">
        <v>-0.68059299191375966</v>
      </c>
      <c r="G2149" s="1" t="s">
        <v>430</v>
      </c>
      <c r="H2149" s="10">
        <f t="shared" si="199"/>
        <v>2.9477999999999995</v>
      </c>
      <c r="I2149" s="8">
        <f>VLOOKUP(B2149,'TRM2'!C:D,2,0)</f>
        <v>2885.76</v>
      </c>
      <c r="J2149" s="10">
        <f t="shared" si="200"/>
        <v>8506.6433280000001</v>
      </c>
      <c r="K2149" t="e">
        <f>VLOOKUP(A2149,'Cacao Nacional'!B:D,3,0)</f>
        <v>#N/A</v>
      </c>
      <c r="L2149" s="22" t="str">
        <f t="shared" si="201"/>
        <v>Enero</v>
      </c>
      <c r="M2149" s="22" t="str">
        <f t="shared" si="202"/>
        <v>2018</v>
      </c>
      <c r="N2149" s="22" t="str">
        <f t="shared" si="203"/>
        <v>Enero de 2018</v>
      </c>
    </row>
    <row r="2150" spans="1:14" x14ac:dyDescent="0.3">
      <c r="A2150" s="1" t="s">
        <v>231</v>
      </c>
      <c r="B2150" s="1" t="str">
        <f t="shared" si="198"/>
        <v>Enero 8 de 2018</v>
      </c>
      <c r="C2150" s="1" t="s">
        <v>5265</v>
      </c>
      <c r="D2150" s="2">
        <v>144.26</v>
      </c>
      <c r="E2150" s="1" t="s">
        <v>5266</v>
      </c>
      <c r="F2150" s="3">
        <v>-2.1236176131352167</v>
      </c>
      <c r="G2150" s="1" t="s">
        <v>430</v>
      </c>
      <c r="H2150" s="10">
        <f t="shared" si="199"/>
        <v>2.8851999999999998</v>
      </c>
      <c r="I2150" s="8">
        <f>VLOOKUP(B2150,'TRM2'!C:D,2,0)</f>
        <v>2898.32</v>
      </c>
      <c r="J2150" s="10">
        <f t="shared" si="200"/>
        <v>8362.2328639999996</v>
      </c>
      <c r="K2150">
        <f>VLOOKUP(A2150,'Cacao Nacional'!B:D,3,0)</f>
        <v>4730</v>
      </c>
      <c r="L2150" s="22" t="str">
        <f t="shared" si="201"/>
        <v>Enero</v>
      </c>
      <c r="M2150" s="22" t="str">
        <f t="shared" si="202"/>
        <v>2018</v>
      </c>
      <c r="N2150" s="22" t="str">
        <f t="shared" si="203"/>
        <v>Enero de 2018</v>
      </c>
    </row>
    <row r="2151" spans="1:14" x14ac:dyDescent="0.3">
      <c r="A2151" s="1" t="s">
        <v>1482</v>
      </c>
      <c r="B2151" s="1" t="str">
        <f t="shared" si="198"/>
        <v>Enero 9 de 2018</v>
      </c>
      <c r="C2151" s="1" t="s">
        <v>5265</v>
      </c>
      <c r="D2151" s="2">
        <v>144.19999999999999</v>
      </c>
      <c r="E2151" s="1" t="s">
        <v>5266</v>
      </c>
      <c r="F2151" s="3">
        <v>-4.1591570774991177E-2</v>
      </c>
      <c r="G2151" s="1" t="s">
        <v>430</v>
      </c>
      <c r="H2151" s="10">
        <f t="shared" si="199"/>
        <v>2.8839999999999999</v>
      </c>
      <c r="I2151" s="8">
        <f>VLOOKUP(B2151,'TRM2'!C:D,2,0)</f>
        <v>2898.32</v>
      </c>
      <c r="J2151" s="10">
        <f t="shared" si="200"/>
        <v>8358.7548800000004</v>
      </c>
      <c r="K2151" t="e">
        <f>VLOOKUP(A2151,'Cacao Nacional'!B:D,3,0)</f>
        <v>#N/A</v>
      </c>
      <c r="L2151" s="22" t="str">
        <f t="shared" si="201"/>
        <v>Enero</v>
      </c>
      <c r="M2151" s="22" t="str">
        <f t="shared" si="202"/>
        <v>2018</v>
      </c>
      <c r="N2151" s="22" t="str">
        <f t="shared" si="203"/>
        <v>Enero de 2018</v>
      </c>
    </row>
    <row r="2152" spans="1:14" x14ac:dyDescent="0.3">
      <c r="A2152" s="1" t="s">
        <v>1483</v>
      </c>
      <c r="B2152" s="1" t="str">
        <f t="shared" si="198"/>
        <v>Enero 10 de 2018</v>
      </c>
      <c r="C2152" s="1" t="s">
        <v>5265</v>
      </c>
      <c r="D2152" s="2">
        <v>143.16999999999999</v>
      </c>
      <c r="E2152" s="1" t="s">
        <v>5266</v>
      </c>
      <c r="F2152" s="3">
        <v>-0.71428571428571508</v>
      </c>
      <c r="G2152" s="1" t="s">
        <v>430</v>
      </c>
      <c r="H2152" s="10">
        <f t="shared" si="199"/>
        <v>2.8633999999999999</v>
      </c>
      <c r="I2152" s="8">
        <f>VLOOKUP(B2152,'TRM2'!C:D,2,0)</f>
        <v>2914.37</v>
      </c>
      <c r="J2152" s="10">
        <f t="shared" si="200"/>
        <v>8345.0070579999992</v>
      </c>
      <c r="K2152" t="e">
        <f>VLOOKUP(A2152,'Cacao Nacional'!B:D,3,0)</f>
        <v>#N/A</v>
      </c>
      <c r="L2152" s="22" t="str">
        <f t="shared" si="201"/>
        <v>Enero</v>
      </c>
      <c r="M2152" s="22" t="str">
        <f t="shared" si="202"/>
        <v>2018</v>
      </c>
      <c r="N2152" s="22" t="str">
        <f t="shared" si="203"/>
        <v>Enero de 2018</v>
      </c>
    </row>
    <row r="2153" spans="1:14" x14ac:dyDescent="0.3">
      <c r="A2153" s="1" t="s">
        <v>1484</v>
      </c>
      <c r="B2153" s="1" t="str">
        <f t="shared" si="198"/>
        <v>Enero 11 de 2018</v>
      </c>
      <c r="C2153" s="1" t="s">
        <v>5265</v>
      </c>
      <c r="D2153" s="2">
        <v>141.93</v>
      </c>
      <c r="E2153" s="1" t="s">
        <v>5266</v>
      </c>
      <c r="F2153" s="3">
        <v>-0.86610323391770672</v>
      </c>
      <c r="G2153" s="1" t="s">
        <v>430</v>
      </c>
      <c r="H2153" s="10">
        <f t="shared" si="199"/>
        <v>2.8386</v>
      </c>
      <c r="I2153" s="8">
        <f>VLOOKUP(B2153,'TRM2'!C:D,2,0)</f>
        <v>2895.69</v>
      </c>
      <c r="J2153" s="10">
        <f t="shared" si="200"/>
        <v>8219.7056339999999</v>
      </c>
      <c r="K2153" t="e">
        <f>VLOOKUP(A2153,'Cacao Nacional'!B:D,3,0)</f>
        <v>#N/A</v>
      </c>
      <c r="L2153" s="22" t="str">
        <f t="shared" si="201"/>
        <v>Enero</v>
      </c>
      <c r="M2153" s="22" t="str">
        <f t="shared" si="202"/>
        <v>2018</v>
      </c>
      <c r="N2153" s="22" t="str">
        <f t="shared" si="203"/>
        <v>Enero de 2018</v>
      </c>
    </row>
    <row r="2154" spans="1:14" x14ac:dyDescent="0.3">
      <c r="A2154" s="1" t="s">
        <v>1485</v>
      </c>
      <c r="B2154" s="1" t="str">
        <f t="shared" si="198"/>
        <v>Enero 12 de 2018</v>
      </c>
      <c r="C2154" s="1" t="s">
        <v>5265</v>
      </c>
      <c r="D2154" s="2">
        <v>141.81</v>
      </c>
      <c r="E2154" s="1" t="s">
        <v>5266</v>
      </c>
      <c r="F2154" s="3">
        <v>-8.4548721200595034E-2</v>
      </c>
      <c r="G2154" s="1" t="s">
        <v>430</v>
      </c>
      <c r="H2154" s="10">
        <f t="shared" si="199"/>
        <v>2.8361999999999998</v>
      </c>
      <c r="I2154" s="8">
        <f>VLOOKUP(B2154,'TRM2'!C:D,2,0)</f>
        <v>2865.79</v>
      </c>
      <c r="J2154" s="10">
        <f t="shared" si="200"/>
        <v>8127.9535979999991</v>
      </c>
      <c r="K2154" t="e">
        <f>VLOOKUP(A2154,'Cacao Nacional'!B:D,3,0)</f>
        <v>#N/A</v>
      </c>
      <c r="L2154" s="22" t="str">
        <f t="shared" si="201"/>
        <v>Enero</v>
      </c>
      <c r="M2154" s="22" t="str">
        <f t="shared" si="202"/>
        <v>2018</v>
      </c>
      <c r="N2154" s="22" t="str">
        <f t="shared" si="203"/>
        <v>Enero de 2018</v>
      </c>
    </row>
    <row r="2155" spans="1:14" x14ac:dyDescent="0.3">
      <c r="A2155" s="1" t="s">
        <v>232</v>
      </c>
      <c r="B2155" s="1" t="str">
        <f t="shared" si="198"/>
        <v>Enero 15 de 2018</v>
      </c>
      <c r="C2155" s="1" t="s">
        <v>5265</v>
      </c>
      <c r="D2155" s="2">
        <v>142.15</v>
      </c>
      <c r="E2155" s="1" t="s">
        <v>5266</v>
      </c>
      <c r="F2155" s="3">
        <v>0.23975742190254803</v>
      </c>
      <c r="G2155" s="1" t="s">
        <v>430</v>
      </c>
      <c r="H2155" s="10">
        <f t="shared" si="199"/>
        <v>2.843</v>
      </c>
      <c r="I2155" s="8">
        <f>VLOOKUP(B2155,'TRM2'!C:D,2,0)</f>
        <v>2855.86</v>
      </c>
      <c r="J2155" s="10">
        <f t="shared" si="200"/>
        <v>8119.2099800000005</v>
      </c>
      <c r="K2155">
        <f>VLOOKUP(A2155,'Cacao Nacional'!B:D,3,0)</f>
        <v>4814</v>
      </c>
      <c r="L2155" s="22" t="str">
        <f t="shared" si="201"/>
        <v>Enero</v>
      </c>
      <c r="M2155" s="22" t="str">
        <f t="shared" si="202"/>
        <v>2018</v>
      </c>
      <c r="N2155" s="22" t="str">
        <f t="shared" si="203"/>
        <v>Enero de 2018</v>
      </c>
    </row>
    <row r="2156" spans="1:14" x14ac:dyDescent="0.3">
      <c r="A2156" s="1" t="s">
        <v>1486</v>
      </c>
      <c r="B2156" s="1" t="str">
        <f t="shared" si="198"/>
        <v>Enero 16 de 2018</v>
      </c>
      <c r="C2156" s="1" t="s">
        <v>5265</v>
      </c>
      <c r="D2156" s="2">
        <v>140.13999999999999</v>
      </c>
      <c r="E2156" s="1" t="s">
        <v>5266</v>
      </c>
      <c r="F2156" s="3">
        <v>-1.4139992965177766</v>
      </c>
      <c r="G2156" s="1" t="s">
        <v>430</v>
      </c>
      <c r="H2156" s="10">
        <f t="shared" si="199"/>
        <v>2.8027999999999995</v>
      </c>
      <c r="I2156" s="8">
        <f>VLOOKUP(B2156,'TRM2'!C:D,2,0)</f>
        <v>2855.86</v>
      </c>
      <c r="J2156" s="10">
        <f t="shared" si="200"/>
        <v>8004.4044079999994</v>
      </c>
      <c r="K2156" t="e">
        <f>VLOOKUP(A2156,'Cacao Nacional'!B:D,3,0)</f>
        <v>#N/A</v>
      </c>
      <c r="L2156" s="22" t="str">
        <f t="shared" si="201"/>
        <v>Enero</v>
      </c>
      <c r="M2156" s="22" t="str">
        <f t="shared" si="202"/>
        <v>2018</v>
      </c>
      <c r="N2156" s="22" t="str">
        <f t="shared" si="203"/>
        <v>Enero de 2018</v>
      </c>
    </row>
    <row r="2157" spans="1:14" x14ac:dyDescent="0.3">
      <c r="A2157" s="1" t="s">
        <v>1487</v>
      </c>
      <c r="B2157" s="1" t="str">
        <f t="shared" si="198"/>
        <v>Enero 17 de 2018</v>
      </c>
      <c r="C2157" s="1" t="s">
        <v>5265</v>
      </c>
      <c r="D2157" s="2">
        <v>142.72</v>
      </c>
      <c r="E2157" s="1" t="s">
        <v>5266</v>
      </c>
      <c r="F2157" s="3">
        <v>1.8410161267304215</v>
      </c>
      <c r="G2157" s="1" t="s">
        <v>430</v>
      </c>
      <c r="H2157" s="10">
        <f t="shared" si="199"/>
        <v>2.8544</v>
      </c>
      <c r="I2157" s="8">
        <f>VLOOKUP(B2157,'TRM2'!C:D,2,0)</f>
        <v>2868.03</v>
      </c>
      <c r="J2157" s="10">
        <f t="shared" si="200"/>
        <v>8186.5048320000005</v>
      </c>
      <c r="K2157" t="e">
        <f>VLOOKUP(A2157,'Cacao Nacional'!B:D,3,0)</f>
        <v>#N/A</v>
      </c>
      <c r="L2157" s="22" t="str">
        <f t="shared" si="201"/>
        <v>Enero</v>
      </c>
      <c r="M2157" s="22" t="str">
        <f t="shared" si="202"/>
        <v>2018</v>
      </c>
      <c r="N2157" s="22" t="str">
        <f t="shared" si="203"/>
        <v>Enero de 2018</v>
      </c>
    </row>
    <row r="2158" spans="1:14" x14ac:dyDescent="0.3">
      <c r="A2158" s="1" t="s">
        <v>1488</v>
      </c>
      <c r="B2158" s="1" t="str">
        <f t="shared" si="198"/>
        <v>Enero 18 de 2018</v>
      </c>
      <c r="C2158" s="1" t="s">
        <v>5265</v>
      </c>
      <c r="D2158" s="2">
        <v>140.84</v>
      </c>
      <c r="E2158" s="1" t="s">
        <v>5266</v>
      </c>
      <c r="F2158" s="3">
        <v>-1.3172645739910283</v>
      </c>
      <c r="G2158" s="1" t="s">
        <v>430</v>
      </c>
      <c r="H2158" s="10">
        <f t="shared" si="199"/>
        <v>2.8168000000000002</v>
      </c>
      <c r="I2158" s="8">
        <f>VLOOKUP(B2158,'TRM2'!C:D,2,0)</f>
        <v>2851.13</v>
      </c>
      <c r="J2158" s="10">
        <f t="shared" si="200"/>
        <v>8031.0629840000011</v>
      </c>
      <c r="K2158" t="e">
        <f>VLOOKUP(A2158,'Cacao Nacional'!B:D,3,0)</f>
        <v>#N/A</v>
      </c>
      <c r="L2158" s="22" t="str">
        <f t="shared" si="201"/>
        <v>Enero</v>
      </c>
      <c r="M2158" s="22" t="str">
        <f t="shared" si="202"/>
        <v>2018</v>
      </c>
      <c r="N2158" s="22" t="str">
        <f t="shared" si="203"/>
        <v>Enero de 2018</v>
      </c>
    </row>
    <row r="2159" spans="1:14" x14ac:dyDescent="0.3">
      <c r="A2159" s="1" t="s">
        <v>1489</v>
      </c>
      <c r="B2159" s="1" t="str">
        <f t="shared" si="198"/>
        <v>Enero 19 de 2018</v>
      </c>
      <c r="C2159" s="1" t="s">
        <v>5265</v>
      </c>
      <c r="D2159" s="2">
        <v>140.88999999999999</v>
      </c>
      <c r="E2159" s="1" t="s">
        <v>5266</v>
      </c>
      <c r="F2159" s="3">
        <v>3.550127804599755E-2</v>
      </c>
      <c r="G2159" s="1" t="s">
        <v>430</v>
      </c>
      <c r="H2159" s="10">
        <f t="shared" si="199"/>
        <v>2.8177999999999996</v>
      </c>
      <c r="I2159" s="8">
        <f>VLOOKUP(B2159,'TRM2'!C:D,2,0)</f>
        <v>2836.85</v>
      </c>
      <c r="J2159" s="10">
        <f t="shared" si="200"/>
        <v>7993.6759299999985</v>
      </c>
      <c r="K2159" t="e">
        <f>VLOOKUP(A2159,'Cacao Nacional'!B:D,3,0)</f>
        <v>#N/A</v>
      </c>
      <c r="L2159" s="22" t="str">
        <f t="shared" si="201"/>
        <v>Enero</v>
      </c>
      <c r="M2159" s="22" t="str">
        <f t="shared" si="202"/>
        <v>2018</v>
      </c>
      <c r="N2159" s="22" t="str">
        <f t="shared" si="203"/>
        <v>Enero de 2018</v>
      </c>
    </row>
    <row r="2160" spans="1:14" x14ac:dyDescent="0.3">
      <c r="A2160" s="1" t="s">
        <v>1490</v>
      </c>
      <c r="B2160" s="1" t="str">
        <f t="shared" si="198"/>
        <v>Enero 21 de 2018</v>
      </c>
      <c r="C2160" s="1" t="s">
        <v>5265</v>
      </c>
      <c r="D2160" s="2">
        <v>137.86000000000001</v>
      </c>
      <c r="E2160" s="1" t="s">
        <v>5266</v>
      </c>
      <c r="F2160" s="3">
        <v>-2.1506139541486076</v>
      </c>
      <c r="G2160" s="1" t="s">
        <v>430</v>
      </c>
      <c r="H2160" s="10">
        <f t="shared" si="199"/>
        <v>2.7572000000000001</v>
      </c>
      <c r="I2160" s="8">
        <f>VLOOKUP(B2160,'TRM2'!C:D,2,0)</f>
        <v>2851.75</v>
      </c>
      <c r="J2160" s="10">
        <f t="shared" si="200"/>
        <v>7862.8451000000005</v>
      </c>
      <c r="K2160" t="e">
        <f>VLOOKUP(A2160,'Cacao Nacional'!B:D,3,0)</f>
        <v>#N/A</v>
      </c>
      <c r="L2160" s="22" t="str">
        <f t="shared" si="201"/>
        <v>Enero</v>
      </c>
      <c r="M2160" s="22" t="str">
        <f t="shared" si="202"/>
        <v>2018</v>
      </c>
      <c r="N2160" s="22" t="str">
        <f t="shared" si="203"/>
        <v>Enero de 2018</v>
      </c>
    </row>
    <row r="2161" spans="1:14" x14ac:dyDescent="0.3">
      <c r="A2161" s="1" t="s">
        <v>233</v>
      </c>
      <c r="B2161" s="1" t="str">
        <f t="shared" si="198"/>
        <v>Enero 22 de 2018</v>
      </c>
      <c r="C2161" s="1" t="s">
        <v>5265</v>
      </c>
      <c r="D2161" s="2">
        <v>142.25</v>
      </c>
      <c r="E2161" s="1" t="s">
        <v>5266</v>
      </c>
      <c r="F2161" s="3">
        <v>3.184389960829817</v>
      </c>
      <c r="G2161" s="1" t="s">
        <v>430</v>
      </c>
      <c r="H2161" s="10">
        <f t="shared" si="199"/>
        <v>2.8450000000000002</v>
      </c>
      <c r="I2161" s="8">
        <f>VLOOKUP(B2161,'TRM2'!C:D,2,0)</f>
        <v>2851.75</v>
      </c>
      <c r="J2161" s="10">
        <f t="shared" si="200"/>
        <v>8113.2287500000002</v>
      </c>
      <c r="K2161">
        <f>VLOOKUP(A2161,'Cacao Nacional'!B:D,3,0)</f>
        <v>4872</v>
      </c>
      <c r="L2161" s="22" t="str">
        <f t="shared" si="201"/>
        <v>Enero</v>
      </c>
      <c r="M2161" s="22" t="str">
        <f t="shared" si="202"/>
        <v>2018</v>
      </c>
      <c r="N2161" s="22" t="str">
        <f t="shared" si="203"/>
        <v>Enero de 2018</v>
      </c>
    </row>
    <row r="2162" spans="1:14" x14ac:dyDescent="0.3">
      <c r="A2162" s="1" t="s">
        <v>1491</v>
      </c>
      <c r="B2162" s="1" t="str">
        <f t="shared" si="198"/>
        <v>Enero 23 de 2018</v>
      </c>
      <c r="C2162" s="1" t="s">
        <v>5265</v>
      </c>
      <c r="D2162" s="2">
        <v>141.26</v>
      </c>
      <c r="E2162" s="1" t="s">
        <v>5266</v>
      </c>
      <c r="F2162" s="3">
        <v>-0.6959578207381435</v>
      </c>
      <c r="G2162" s="1" t="s">
        <v>430</v>
      </c>
      <c r="H2162" s="10">
        <f t="shared" si="199"/>
        <v>2.8251999999999997</v>
      </c>
      <c r="I2162" s="8">
        <f>VLOOKUP(B2162,'TRM2'!C:D,2,0)</f>
        <v>2854.2</v>
      </c>
      <c r="J2162" s="10">
        <f t="shared" si="200"/>
        <v>8063.6858399999983</v>
      </c>
      <c r="K2162" t="e">
        <f>VLOOKUP(A2162,'Cacao Nacional'!B:D,3,0)</f>
        <v>#N/A</v>
      </c>
      <c r="L2162" s="22" t="str">
        <f t="shared" si="201"/>
        <v>Enero</v>
      </c>
      <c r="M2162" s="22" t="str">
        <f t="shared" si="202"/>
        <v>2018</v>
      </c>
      <c r="N2162" s="22" t="str">
        <f t="shared" si="203"/>
        <v>Enero de 2018</v>
      </c>
    </row>
    <row r="2163" spans="1:14" x14ac:dyDescent="0.3">
      <c r="A2163" s="1" t="s">
        <v>1492</v>
      </c>
      <c r="B2163" s="1" t="str">
        <f t="shared" si="198"/>
        <v>Enero 24 de 2018</v>
      </c>
      <c r="C2163" s="1" t="s">
        <v>5265</v>
      </c>
      <c r="D2163" s="2">
        <v>143.63999999999999</v>
      </c>
      <c r="E2163" s="1" t="s">
        <v>5266</v>
      </c>
      <c r="F2163" s="3">
        <v>1.684836471754209</v>
      </c>
      <c r="G2163" s="1" t="s">
        <v>430</v>
      </c>
      <c r="H2163" s="10">
        <f t="shared" si="199"/>
        <v>2.8727999999999998</v>
      </c>
      <c r="I2163" s="8">
        <f>VLOOKUP(B2163,'TRM2'!C:D,2,0)</f>
        <v>2858.5</v>
      </c>
      <c r="J2163" s="10">
        <f t="shared" si="200"/>
        <v>8211.898799999999</v>
      </c>
      <c r="K2163" t="e">
        <f>VLOOKUP(A2163,'Cacao Nacional'!B:D,3,0)</f>
        <v>#N/A</v>
      </c>
      <c r="L2163" s="22" t="str">
        <f t="shared" si="201"/>
        <v>Enero</v>
      </c>
      <c r="M2163" s="22" t="str">
        <f t="shared" si="202"/>
        <v>2018</v>
      </c>
      <c r="N2163" s="22" t="str">
        <f t="shared" si="203"/>
        <v>Enero de 2018</v>
      </c>
    </row>
    <row r="2164" spans="1:14" x14ac:dyDescent="0.3">
      <c r="A2164" s="1" t="s">
        <v>1493</v>
      </c>
      <c r="B2164" s="1" t="str">
        <f t="shared" si="198"/>
        <v>Enero 25 de 2018</v>
      </c>
      <c r="C2164" s="1" t="s">
        <v>5265</v>
      </c>
      <c r="D2164" s="2">
        <v>144.47999999999999</v>
      </c>
      <c r="E2164" s="1" t="s">
        <v>5266</v>
      </c>
      <c r="F2164" s="3">
        <v>0.58479532163742931</v>
      </c>
      <c r="G2164" s="1" t="s">
        <v>430</v>
      </c>
      <c r="H2164" s="10">
        <f t="shared" si="199"/>
        <v>2.8895999999999997</v>
      </c>
      <c r="I2164" s="8">
        <f>VLOOKUP(B2164,'TRM2'!C:D,2,0)</f>
        <v>2820.53</v>
      </c>
      <c r="J2164" s="10">
        <f t="shared" si="200"/>
        <v>8150.2034880000001</v>
      </c>
      <c r="K2164" t="e">
        <f>VLOOKUP(A2164,'Cacao Nacional'!B:D,3,0)</f>
        <v>#N/A</v>
      </c>
      <c r="L2164" s="22" t="str">
        <f t="shared" si="201"/>
        <v>Enero</v>
      </c>
      <c r="M2164" s="22" t="str">
        <f t="shared" si="202"/>
        <v>2018</v>
      </c>
      <c r="N2164" s="22" t="str">
        <f t="shared" si="203"/>
        <v>Enero de 2018</v>
      </c>
    </row>
    <row r="2165" spans="1:14" x14ac:dyDescent="0.3">
      <c r="A2165" s="1" t="s">
        <v>1494</v>
      </c>
      <c r="B2165" s="1" t="str">
        <f t="shared" si="198"/>
        <v>Enero 26 de 2018</v>
      </c>
      <c r="C2165" s="1" t="s">
        <v>5265</v>
      </c>
      <c r="D2165" s="2">
        <v>145.99</v>
      </c>
      <c r="E2165" s="1" t="s">
        <v>5266</v>
      </c>
      <c r="F2165" s="3">
        <v>1.0451273532669014</v>
      </c>
      <c r="G2165" s="1" t="s">
        <v>430</v>
      </c>
      <c r="H2165" s="10">
        <f t="shared" si="199"/>
        <v>2.9198000000000004</v>
      </c>
      <c r="I2165" s="8">
        <f>VLOOKUP(B2165,'TRM2'!C:D,2,0)</f>
        <v>2783.13</v>
      </c>
      <c r="J2165" s="10">
        <f t="shared" si="200"/>
        <v>8126.1829740000012</v>
      </c>
      <c r="K2165" t="e">
        <f>VLOOKUP(A2165,'Cacao Nacional'!B:D,3,0)</f>
        <v>#N/A</v>
      </c>
      <c r="L2165" s="22" t="str">
        <f t="shared" si="201"/>
        <v>Enero</v>
      </c>
      <c r="M2165" s="22" t="str">
        <f t="shared" si="202"/>
        <v>2018</v>
      </c>
      <c r="N2165" s="22" t="str">
        <f t="shared" si="203"/>
        <v>Enero de 2018</v>
      </c>
    </row>
    <row r="2166" spans="1:14" x14ac:dyDescent="0.3">
      <c r="A2166" s="1" t="s">
        <v>234</v>
      </c>
      <c r="B2166" s="1" t="str">
        <f t="shared" si="198"/>
        <v>Enero 29 de 2018</v>
      </c>
      <c r="C2166" s="1" t="s">
        <v>5265</v>
      </c>
      <c r="D2166" s="2">
        <v>145.36000000000001</v>
      </c>
      <c r="E2166" s="1" t="s">
        <v>5266</v>
      </c>
      <c r="F2166" s="3">
        <v>-0.43153640660318887</v>
      </c>
      <c r="G2166" s="1" t="s">
        <v>430</v>
      </c>
      <c r="H2166" s="10">
        <f t="shared" si="199"/>
        <v>2.9072000000000005</v>
      </c>
      <c r="I2166" s="8">
        <f>VLOOKUP(B2166,'TRM2'!C:D,2,0)</f>
        <v>2805.12</v>
      </c>
      <c r="J2166" s="10">
        <f t="shared" si="200"/>
        <v>8155.0448640000013</v>
      </c>
      <c r="K2166">
        <f>VLOOKUP(A2166,'Cacao Nacional'!B:D,3,0)</f>
        <v>4718</v>
      </c>
      <c r="L2166" s="22" t="str">
        <f t="shared" si="201"/>
        <v>Enero</v>
      </c>
      <c r="M2166" s="22" t="str">
        <f t="shared" si="202"/>
        <v>2018</v>
      </c>
      <c r="N2166" s="22" t="str">
        <f t="shared" si="203"/>
        <v>Enero de 2018</v>
      </c>
    </row>
    <row r="2167" spans="1:14" x14ac:dyDescent="0.3">
      <c r="A2167" s="1" t="s">
        <v>1495</v>
      </c>
      <c r="B2167" s="1" t="str">
        <f t="shared" si="198"/>
        <v>Enero 30 de 2018</v>
      </c>
      <c r="C2167" s="1" t="s">
        <v>5265</v>
      </c>
      <c r="D2167" s="2">
        <v>143.35</v>
      </c>
      <c r="E2167" s="1" t="s">
        <v>5266</v>
      </c>
      <c r="F2167" s="3">
        <v>-1.382773802971945</v>
      </c>
      <c r="G2167" s="1" t="s">
        <v>430</v>
      </c>
      <c r="H2167" s="10">
        <f t="shared" si="199"/>
        <v>2.867</v>
      </c>
      <c r="I2167" s="8">
        <f>VLOOKUP(B2167,'TRM2'!C:D,2,0)</f>
        <v>2842.67</v>
      </c>
      <c r="J2167" s="10">
        <f t="shared" si="200"/>
        <v>8149.9348900000005</v>
      </c>
      <c r="K2167" t="e">
        <f>VLOOKUP(A2167,'Cacao Nacional'!B:D,3,0)</f>
        <v>#N/A</v>
      </c>
      <c r="L2167" s="22" t="str">
        <f t="shared" si="201"/>
        <v>Enero</v>
      </c>
      <c r="M2167" s="22" t="str">
        <f t="shared" si="202"/>
        <v>2018</v>
      </c>
      <c r="N2167" s="22" t="str">
        <f t="shared" si="203"/>
        <v>Enero de 2018</v>
      </c>
    </row>
    <row r="2168" spans="1:14" x14ac:dyDescent="0.3">
      <c r="A2168" s="1" t="s">
        <v>1496</v>
      </c>
      <c r="B2168" s="1" t="str">
        <f t="shared" si="198"/>
        <v>Enero 31 de 2018</v>
      </c>
      <c r="C2168" s="1" t="s">
        <v>5265</v>
      </c>
      <c r="D2168" s="2">
        <v>143.03</v>
      </c>
      <c r="E2168" s="1" t="s">
        <v>5266</v>
      </c>
      <c r="F2168" s="3">
        <v>-0.22322985699336811</v>
      </c>
      <c r="G2168" s="1" t="s">
        <v>430</v>
      </c>
      <c r="H2168" s="10">
        <f t="shared" si="199"/>
        <v>2.8605999999999998</v>
      </c>
      <c r="I2168" s="8">
        <f>VLOOKUP(B2168,'TRM2'!C:D,2,0)</f>
        <v>2844.14</v>
      </c>
      <c r="J2168" s="10">
        <f t="shared" si="200"/>
        <v>8135.946883999999</v>
      </c>
      <c r="K2168" t="e">
        <f>VLOOKUP(A2168,'Cacao Nacional'!B:D,3,0)</f>
        <v>#N/A</v>
      </c>
      <c r="L2168" s="22" t="str">
        <f t="shared" si="201"/>
        <v>Enero</v>
      </c>
      <c r="M2168" s="22" t="str">
        <f t="shared" si="202"/>
        <v>2018</v>
      </c>
      <c r="N2168" s="22" t="str">
        <f t="shared" si="203"/>
        <v>Enero de 2018</v>
      </c>
    </row>
    <row r="2169" spans="1:14" x14ac:dyDescent="0.3">
      <c r="A2169" s="1" t="s">
        <v>1497</v>
      </c>
      <c r="B2169" s="1" t="str">
        <f t="shared" si="198"/>
        <v>Febrero 1 de 2018</v>
      </c>
      <c r="C2169" s="1" t="s">
        <v>5265</v>
      </c>
      <c r="D2169" s="2">
        <v>142.31</v>
      </c>
      <c r="E2169" s="1" t="s">
        <v>5266</v>
      </c>
      <c r="F2169" s="3">
        <v>-0.50339089701461159</v>
      </c>
      <c r="G2169" s="1" t="s">
        <v>430</v>
      </c>
      <c r="H2169" s="10">
        <f t="shared" si="199"/>
        <v>2.8462000000000001</v>
      </c>
      <c r="I2169" s="8">
        <f>VLOOKUP(B2169,'TRM2'!C:D,2,0)</f>
        <v>2835.05</v>
      </c>
      <c r="J2169" s="10">
        <f t="shared" si="200"/>
        <v>8069.119310000001</v>
      </c>
      <c r="K2169" t="e">
        <f>VLOOKUP(A2169,'Cacao Nacional'!B:D,3,0)</f>
        <v>#N/A</v>
      </c>
      <c r="L2169" s="22" t="str">
        <f t="shared" si="201"/>
        <v>Febrero</v>
      </c>
      <c r="M2169" s="22" t="str">
        <f t="shared" si="202"/>
        <v>2018</v>
      </c>
      <c r="N2169" s="22" t="str">
        <f t="shared" si="203"/>
        <v>Febrero de 2018</v>
      </c>
    </row>
    <row r="2170" spans="1:14" x14ac:dyDescent="0.3">
      <c r="A2170" s="1" t="s">
        <v>1498</v>
      </c>
      <c r="B2170" s="1" t="str">
        <f t="shared" si="198"/>
        <v>Febrero 2 de 2018</v>
      </c>
      <c r="C2170" s="1" t="s">
        <v>5265</v>
      </c>
      <c r="D2170" s="2">
        <v>142.02000000000001</v>
      </c>
      <c r="E2170" s="1" t="s">
        <v>5266</v>
      </c>
      <c r="F2170" s="3">
        <v>-0.20378047923546627</v>
      </c>
      <c r="G2170" s="1" t="s">
        <v>430</v>
      </c>
      <c r="H2170" s="10">
        <f t="shared" si="199"/>
        <v>2.8404000000000003</v>
      </c>
      <c r="I2170" s="8">
        <f>VLOOKUP(B2170,'TRM2'!C:D,2,0)</f>
        <v>2806.67</v>
      </c>
      <c r="J2170" s="10">
        <f t="shared" si="200"/>
        <v>7972.0654680000007</v>
      </c>
      <c r="K2170" t="e">
        <f>VLOOKUP(A2170,'Cacao Nacional'!B:D,3,0)</f>
        <v>#N/A</v>
      </c>
      <c r="L2170" s="22" t="str">
        <f t="shared" si="201"/>
        <v>Febrero</v>
      </c>
      <c r="M2170" s="22" t="str">
        <f t="shared" si="202"/>
        <v>2018</v>
      </c>
      <c r="N2170" s="22" t="str">
        <f t="shared" si="203"/>
        <v>Febrero de 2018</v>
      </c>
    </row>
    <row r="2171" spans="1:14" x14ac:dyDescent="0.3">
      <c r="A2171" s="1" t="s">
        <v>235</v>
      </c>
      <c r="B2171" s="1" t="str">
        <f t="shared" si="198"/>
        <v>Febrero 5 de 2018</v>
      </c>
      <c r="C2171" s="1" t="s">
        <v>5265</v>
      </c>
      <c r="D2171" s="2">
        <v>141.41</v>
      </c>
      <c r="E2171" s="1" t="s">
        <v>5266</v>
      </c>
      <c r="F2171" s="3">
        <v>-0.42951696944093337</v>
      </c>
      <c r="G2171" s="1" t="s">
        <v>430</v>
      </c>
      <c r="H2171" s="10">
        <f t="shared" si="199"/>
        <v>2.8281999999999998</v>
      </c>
      <c r="I2171" s="8">
        <f>VLOOKUP(B2171,'TRM2'!C:D,2,0)</f>
        <v>2832.13</v>
      </c>
      <c r="J2171" s="10">
        <f t="shared" si="200"/>
        <v>8009.8300659999995</v>
      </c>
      <c r="K2171">
        <f>VLOOKUP(A2171,'Cacao Nacional'!B:D,3,0)</f>
        <v>4848</v>
      </c>
      <c r="L2171" s="22" t="str">
        <f t="shared" si="201"/>
        <v>Febrero</v>
      </c>
      <c r="M2171" s="22" t="str">
        <f t="shared" si="202"/>
        <v>2018</v>
      </c>
      <c r="N2171" s="22" t="str">
        <f t="shared" si="203"/>
        <v>Febrero de 2018</v>
      </c>
    </row>
    <row r="2172" spans="1:14" x14ac:dyDescent="0.3">
      <c r="A2172" s="1" t="s">
        <v>1499</v>
      </c>
      <c r="B2172" s="1" t="str">
        <f t="shared" si="198"/>
        <v>Febrero 6 de 2018</v>
      </c>
      <c r="C2172" s="1" t="s">
        <v>5265</v>
      </c>
      <c r="D2172" s="2">
        <v>143.31</v>
      </c>
      <c r="E2172" s="1" t="s">
        <v>5266</v>
      </c>
      <c r="F2172" s="3">
        <v>1.3436107771727641</v>
      </c>
      <c r="G2172" s="1" t="s">
        <v>430</v>
      </c>
      <c r="H2172" s="10">
        <f t="shared" si="199"/>
        <v>2.8662000000000001</v>
      </c>
      <c r="I2172" s="8">
        <f>VLOOKUP(B2172,'TRM2'!C:D,2,0)</f>
        <v>2843.6</v>
      </c>
      <c r="J2172" s="10">
        <f t="shared" si="200"/>
        <v>8150.3263200000001</v>
      </c>
      <c r="K2172" t="e">
        <f>VLOOKUP(A2172,'Cacao Nacional'!B:D,3,0)</f>
        <v>#N/A</v>
      </c>
      <c r="L2172" s="22" t="str">
        <f t="shared" si="201"/>
        <v>Febrero</v>
      </c>
      <c r="M2172" s="22" t="str">
        <f t="shared" si="202"/>
        <v>2018</v>
      </c>
      <c r="N2172" s="22" t="str">
        <f t="shared" si="203"/>
        <v>Febrero de 2018</v>
      </c>
    </row>
    <row r="2173" spans="1:14" x14ac:dyDescent="0.3">
      <c r="A2173" s="1" t="s">
        <v>1500</v>
      </c>
      <c r="B2173" s="1" t="str">
        <f t="shared" si="198"/>
        <v>Febrero 7 de 2018</v>
      </c>
      <c r="C2173" s="1" t="s">
        <v>5265</v>
      </c>
      <c r="D2173" s="2">
        <v>144.15</v>
      </c>
      <c r="E2173" s="1" t="s">
        <v>5266</v>
      </c>
      <c r="F2173" s="3">
        <v>0.58614193008164361</v>
      </c>
      <c r="G2173" s="1" t="s">
        <v>430</v>
      </c>
      <c r="H2173" s="10">
        <f t="shared" si="199"/>
        <v>2.883</v>
      </c>
      <c r="I2173" s="8">
        <f>VLOOKUP(B2173,'TRM2'!C:D,2,0)</f>
        <v>2844.83</v>
      </c>
      <c r="J2173" s="10">
        <f t="shared" si="200"/>
        <v>8201.6448899999996</v>
      </c>
      <c r="K2173" t="e">
        <f>VLOOKUP(A2173,'Cacao Nacional'!B:D,3,0)</f>
        <v>#N/A</v>
      </c>
      <c r="L2173" s="22" t="str">
        <f t="shared" si="201"/>
        <v>Febrero</v>
      </c>
      <c r="M2173" s="22" t="str">
        <f t="shared" si="202"/>
        <v>2018</v>
      </c>
      <c r="N2173" s="22" t="str">
        <f t="shared" si="203"/>
        <v>Febrero de 2018</v>
      </c>
    </row>
    <row r="2174" spans="1:14" x14ac:dyDescent="0.3">
      <c r="A2174" s="1" t="s">
        <v>1501</v>
      </c>
      <c r="B2174" s="1" t="str">
        <f t="shared" si="198"/>
        <v>Febrero 8 de 2018</v>
      </c>
      <c r="C2174" s="1" t="s">
        <v>5265</v>
      </c>
      <c r="D2174" s="2">
        <v>143.66999999999999</v>
      </c>
      <c r="E2174" s="1" t="s">
        <v>5266</v>
      </c>
      <c r="F2174" s="3">
        <v>-0.33298647242457036</v>
      </c>
      <c r="G2174" s="1" t="s">
        <v>430</v>
      </c>
      <c r="H2174" s="10">
        <f t="shared" si="199"/>
        <v>2.8733999999999997</v>
      </c>
      <c r="I2174" s="8">
        <f>VLOOKUP(B2174,'TRM2'!C:D,2,0)</f>
        <v>2830.89</v>
      </c>
      <c r="J2174" s="10">
        <f t="shared" si="200"/>
        <v>8134.2793259999989</v>
      </c>
      <c r="K2174" t="e">
        <f>VLOOKUP(A2174,'Cacao Nacional'!B:D,3,0)</f>
        <v>#N/A</v>
      </c>
      <c r="L2174" s="22" t="str">
        <f t="shared" si="201"/>
        <v>Febrero</v>
      </c>
      <c r="M2174" s="22" t="str">
        <f t="shared" si="202"/>
        <v>2018</v>
      </c>
      <c r="N2174" s="22" t="str">
        <f t="shared" si="203"/>
        <v>Febrero de 2018</v>
      </c>
    </row>
    <row r="2175" spans="1:14" x14ac:dyDescent="0.3">
      <c r="A2175" s="1" t="s">
        <v>1502</v>
      </c>
      <c r="B2175" s="1" t="str">
        <f t="shared" si="198"/>
        <v>Febrero 9 de 2018</v>
      </c>
      <c r="C2175" s="1" t="s">
        <v>5265</v>
      </c>
      <c r="D2175" s="2">
        <v>142.74</v>
      </c>
      <c r="E2175" s="1" t="s">
        <v>5266</v>
      </c>
      <c r="F2175" s="3">
        <v>-0.64731676759238432</v>
      </c>
      <c r="G2175" s="1" t="s">
        <v>430</v>
      </c>
      <c r="H2175" s="10">
        <f t="shared" si="199"/>
        <v>2.8548</v>
      </c>
      <c r="I2175" s="8">
        <f>VLOOKUP(B2175,'TRM2'!C:D,2,0)</f>
        <v>2862.78</v>
      </c>
      <c r="J2175" s="10">
        <f t="shared" si="200"/>
        <v>8172.6643440000007</v>
      </c>
      <c r="K2175" t="e">
        <f>VLOOKUP(A2175,'Cacao Nacional'!B:D,3,0)</f>
        <v>#N/A</v>
      </c>
      <c r="L2175" s="22" t="str">
        <f t="shared" si="201"/>
        <v>Febrero</v>
      </c>
      <c r="M2175" s="22" t="str">
        <f t="shared" si="202"/>
        <v>2018</v>
      </c>
      <c r="N2175" s="22" t="str">
        <f t="shared" si="203"/>
        <v>Febrero de 2018</v>
      </c>
    </row>
    <row r="2176" spans="1:14" x14ac:dyDescent="0.3">
      <c r="A2176" s="1" t="s">
        <v>236</v>
      </c>
      <c r="B2176" s="1" t="str">
        <f t="shared" si="198"/>
        <v>Febrero 12 de 2018</v>
      </c>
      <c r="C2176" s="1" t="s">
        <v>5265</v>
      </c>
      <c r="D2176" s="2">
        <v>142.78</v>
      </c>
      <c r="E2176" s="1" t="s">
        <v>5266</v>
      </c>
      <c r="F2176" s="3">
        <v>2.8022978842645395E-2</v>
      </c>
      <c r="G2176" s="1" t="s">
        <v>430</v>
      </c>
      <c r="H2176" s="10">
        <f t="shared" si="199"/>
        <v>2.8555999999999999</v>
      </c>
      <c r="I2176" s="8">
        <f>VLOOKUP(B2176,'TRM2'!C:D,2,0)</f>
        <v>2908.7</v>
      </c>
      <c r="J2176" s="10">
        <f t="shared" si="200"/>
        <v>8306.0837199999987</v>
      </c>
      <c r="K2176">
        <f>VLOOKUP(A2176,'Cacao Nacional'!B:D,3,0)</f>
        <v>4857</v>
      </c>
      <c r="L2176" s="22" t="str">
        <f t="shared" si="201"/>
        <v>Febrero</v>
      </c>
      <c r="M2176" s="22" t="str">
        <f t="shared" si="202"/>
        <v>2018</v>
      </c>
      <c r="N2176" s="22" t="str">
        <f t="shared" si="203"/>
        <v>Febrero de 2018</v>
      </c>
    </row>
    <row r="2177" spans="1:14" x14ac:dyDescent="0.3">
      <c r="A2177" s="1" t="s">
        <v>1503</v>
      </c>
      <c r="B2177" s="1" t="str">
        <f t="shared" si="198"/>
        <v>Febrero 13 de 2018</v>
      </c>
      <c r="C2177" s="1" t="s">
        <v>5265</v>
      </c>
      <c r="D2177" s="2">
        <v>143.57</v>
      </c>
      <c r="E2177" s="1" t="s">
        <v>5266</v>
      </c>
      <c r="F2177" s="3">
        <v>0.55329878134191912</v>
      </c>
      <c r="G2177" s="1" t="s">
        <v>430</v>
      </c>
      <c r="H2177" s="10">
        <f t="shared" si="199"/>
        <v>2.8714</v>
      </c>
      <c r="I2177" s="8">
        <f>VLOOKUP(B2177,'TRM2'!C:D,2,0)</f>
        <v>2904.29</v>
      </c>
      <c r="J2177" s="10">
        <f t="shared" si="200"/>
        <v>8339.3783060000005</v>
      </c>
      <c r="K2177" t="e">
        <f>VLOOKUP(A2177,'Cacao Nacional'!B:D,3,0)</f>
        <v>#N/A</v>
      </c>
      <c r="L2177" s="22" t="str">
        <f t="shared" si="201"/>
        <v>Febrero</v>
      </c>
      <c r="M2177" s="22" t="str">
        <f t="shared" si="202"/>
        <v>2018</v>
      </c>
      <c r="N2177" s="22" t="str">
        <f t="shared" si="203"/>
        <v>Febrero de 2018</v>
      </c>
    </row>
    <row r="2178" spans="1:14" x14ac:dyDescent="0.3">
      <c r="A2178" s="1" t="s">
        <v>1504</v>
      </c>
      <c r="B2178" s="1" t="str">
        <f t="shared" si="198"/>
        <v>Febrero 14 de 2018</v>
      </c>
      <c r="C2178" s="1" t="s">
        <v>5265</v>
      </c>
      <c r="D2178" s="2">
        <v>143.79</v>
      </c>
      <c r="E2178" s="1" t="s">
        <v>5266</v>
      </c>
      <c r="F2178" s="3">
        <v>0.15323535557567658</v>
      </c>
      <c r="G2178" s="1" t="s">
        <v>430</v>
      </c>
      <c r="H2178" s="10">
        <f t="shared" si="199"/>
        <v>2.8757999999999999</v>
      </c>
      <c r="I2178" s="8">
        <f>VLOOKUP(B2178,'TRM2'!C:D,2,0)</f>
        <v>2904.71</v>
      </c>
      <c r="J2178" s="10">
        <f t="shared" si="200"/>
        <v>8353.3650180000004</v>
      </c>
      <c r="K2178" t="e">
        <f>VLOOKUP(A2178,'Cacao Nacional'!B:D,3,0)</f>
        <v>#N/A</v>
      </c>
      <c r="L2178" s="22" t="str">
        <f t="shared" si="201"/>
        <v>Febrero</v>
      </c>
      <c r="M2178" s="22" t="str">
        <f t="shared" si="202"/>
        <v>2018</v>
      </c>
      <c r="N2178" s="22" t="str">
        <f t="shared" si="203"/>
        <v>Febrero de 2018</v>
      </c>
    </row>
    <row r="2179" spans="1:14" x14ac:dyDescent="0.3">
      <c r="A2179" s="1" t="s">
        <v>1505</v>
      </c>
      <c r="B2179" s="1" t="str">
        <f t="shared" ref="B2179:B2242" si="204">MID(A2179,FIND(",",A2179,1)+2,LEN(A2179)-FIND(",",A2179,1))</f>
        <v>Febrero 15 de 2018</v>
      </c>
      <c r="C2179" s="1" t="s">
        <v>5265</v>
      </c>
      <c r="D2179" s="2">
        <v>142.97999999999999</v>
      </c>
      <c r="E2179" s="1" t="s">
        <v>5266</v>
      </c>
      <c r="F2179" s="3">
        <v>-0.56332151053620028</v>
      </c>
      <c r="G2179" s="1" t="s">
        <v>430</v>
      </c>
      <c r="H2179" s="10">
        <f t="shared" ref="H2179:H2242" si="205">D2179*2/100</f>
        <v>2.8595999999999999</v>
      </c>
      <c r="I2179" s="8">
        <f>VLOOKUP(B2179,'TRM2'!C:D,2,0)</f>
        <v>2895.79</v>
      </c>
      <c r="J2179" s="10">
        <f t="shared" ref="J2179:J2242" si="206">H2179*I2179</f>
        <v>8280.8010839999988</v>
      </c>
      <c r="K2179" t="e">
        <f>VLOOKUP(A2179,'Cacao Nacional'!B:D,3,0)</f>
        <v>#N/A</v>
      </c>
      <c r="L2179" s="22" t="str">
        <f t="shared" ref="L2179:L2242" si="207">MID(A2179,FIND(" ",A2179,1)+1,FIND(" ",A2179,FIND(" ",A2179,1)+1)-FIND(" ",A2179,1)-1)</f>
        <v>Febrero</v>
      </c>
      <c r="M2179" s="22" t="str">
        <f t="shared" ref="M2179:M2242" si="208">RIGHT(A2179,4)</f>
        <v>2018</v>
      </c>
      <c r="N2179" s="22" t="str">
        <f t="shared" ref="N2179:N2242" si="209">_xlfn.CONCAT(L2179," de ",M2179)</f>
        <v>Febrero de 2018</v>
      </c>
    </row>
    <row r="2180" spans="1:14" x14ac:dyDescent="0.3">
      <c r="A2180" s="1" t="s">
        <v>1506</v>
      </c>
      <c r="B2180" s="1" t="str">
        <f t="shared" si="204"/>
        <v>Febrero 16 de 2018</v>
      </c>
      <c r="C2180" s="1" t="s">
        <v>5265</v>
      </c>
      <c r="D2180" s="2">
        <v>139.5</v>
      </c>
      <c r="E2180" s="1" t="s">
        <v>5266</v>
      </c>
      <c r="F2180" s="3">
        <v>-2.4339068401174919</v>
      </c>
      <c r="G2180" s="1" t="s">
        <v>430</v>
      </c>
      <c r="H2180" s="10">
        <f t="shared" si="205"/>
        <v>2.79</v>
      </c>
      <c r="I2180" s="8">
        <f>VLOOKUP(B2180,'TRM2'!C:D,2,0)</f>
        <v>2851.74</v>
      </c>
      <c r="J2180" s="10">
        <f t="shared" si="206"/>
        <v>7956.3545999999997</v>
      </c>
      <c r="K2180" t="e">
        <f>VLOOKUP(A2180,'Cacao Nacional'!B:D,3,0)</f>
        <v>#N/A</v>
      </c>
      <c r="L2180" s="22" t="str">
        <f t="shared" si="207"/>
        <v>Febrero</v>
      </c>
      <c r="M2180" s="22" t="str">
        <f t="shared" si="208"/>
        <v>2018</v>
      </c>
      <c r="N2180" s="22" t="str">
        <f t="shared" si="209"/>
        <v>Febrero de 2018</v>
      </c>
    </row>
    <row r="2181" spans="1:14" x14ac:dyDescent="0.3">
      <c r="A2181" s="1" t="s">
        <v>237</v>
      </c>
      <c r="B2181" s="1" t="str">
        <f t="shared" si="204"/>
        <v>Febrero 19 de 2018</v>
      </c>
      <c r="C2181" s="1" t="s">
        <v>5265</v>
      </c>
      <c r="D2181" s="2">
        <v>138.94999999999999</v>
      </c>
      <c r="E2181" s="1" t="s">
        <v>5266</v>
      </c>
      <c r="F2181" s="3">
        <v>-0.3942652329749185</v>
      </c>
      <c r="G2181" s="1" t="s">
        <v>430</v>
      </c>
      <c r="H2181" s="10">
        <f t="shared" si="205"/>
        <v>2.7789999999999999</v>
      </c>
      <c r="I2181" s="8">
        <f>VLOOKUP(B2181,'TRM2'!C:D,2,0)</f>
        <v>2853.16</v>
      </c>
      <c r="J2181" s="10">
        <f t="shared" si="206"/>
        <v>7928.9316399999998</v>
      </c>
      <c r="K2181">
        <f>VLOOKUP(A2181,'Cacao Nacional'!B:D,3,0)</f>
        <v>5054</v>
      </c>
      <c r="L2181" s="22" t="str">
        <f t="shared" si="207"/>
        <v>Febrero</v>
      </c>
      <c r="M2181" s="22" t="str">
        <f t="shared" si="208"/>
        <v>2018</v>
      </c>
      <c r="N2181" s="22" t="str">
        <f t="shared" si="209"/>
        <v>Febrero de 2018</v>
      </c>
    </row>
    <row r="2182" spans="1:14" x14ac:dyDescent="0.3">
      <c r="A2182" s="1" t="s">
        <v>1507</v>
      </c>
      <c r="B2182" s="1" t="str">
        <f t="shared" si="204"/>
        <v>Febrero 20 de 2018</v>
      </c>
      <c r="C2182" s="1" t="s">
        <v>5265</v>
      </c>
      <c r="D2182" s="2">
        <v>138.74</v>
      </c>
      <c r="E2182" s="1" t="s">
        <v>5266</v>
      </c>
      <c r="F2182" s="3">
        <v>-0.15113350125943115</v>
      </c>
      <c r="G2182" s="1" t="s">
        <v>430</v>
      </c>
      <c r="H2182" s="10">
        <f t="shared" si="205"/>
        <v>2.7748000000000004</v>
      </c>
      <c r="I2182" s="8">
        <f>VLOOKUP(B2182,'TRM2'!C:D,2,0)</f>
        <v>2853.16</v>
      </c>
      <c r="J2182" s="10">
        <f t="shared" si="206"/>
        <v>7916.9483680000003</v>
      </c>
      <c r="K2182" t="e">
        <f>VLOOKUP(A2182,'Cacao Nacional'!B:D,3,0)</f>
        <v>#N/A</v>
      </c>
      <c r="L2182" s="22" t="str">
        <f t="shared" si="207"/>
        <v>Febrero</v>
      </c>
      <c r="M2182" s="22" t="str">
        <f t="shared" si="208"/>
        <v>2018</v>
      </c>
      <c r="N2182" s="22" t="str">
        <f t="shared" si="209"/>
        <v>Febrero de 2018</v>
      </c>
    </row>
    <row r="2183" spans="1:14" x14ac:dyDescent="0.3">
      <c r="A2183" s="1" t="s">
        <v>1508</v>
      </c>
      <c r="B2183" s="1" t="str">
        <f t="shared" si="204"/>
        <v>Febrero 21 de 2018</v>
      </c>
      <c r="C2183" s="1" t="s">
        <v>5265</v>
      </c>
      <c r="D2183" s="2">
        <v>137.86000000000001</v>
      </c>
      <c r="E2183" s="1" t="s">
        <v>5266</v>
      </c>
      <c r="F2183" s="3">
        <v>-0.63427994810436461</v>
      </c>
      <c r="G2183" s="1" t="s">
        <v>430</v>
      </c>
      <c r="H2183" s="10">
        <f t="shared" si="205"/>
        <v>2.7572000000000001</v>
      </c>
      <c r="I2183" s="8">
        <f>VLOOKUP(B2183,'TRM2'!C:D,2,0)</f>
        <v>2862.01</v>
      </c>
      <c r="J2183" s="10">
        <f t="shared" si="206"/>
        <v>7891.1339720000005</v>
      </c>
      <c r="K2183" t="e">
        <f>VLOOKUP(A2183,'Cacao Nacional'!B:D,3,0)</f>
        <v>#N/A</v>
      </c>
      <c r="L2183" s="22" t="str">
        <f t="shared" si="207"/>
        <v>Febrero</v>
      </c>
      <c r="M2183" s="22" t="str">
        <f t="shared" si="208"/>
        <v>2018</v>
      </c>
      <c r="N2183" s="22" t="str">
        <f t="shared" si="209"/>
        <v>Febrero de 2018</v>
      </c>
    </row>
    <row r="2184" spans="1:14" x14ac:dyDescent="0.3">
      <c r="A2184" s="1" t="s">
        <v>1509</v>
      </c>
      <c r="B2184" s="1" t="str">
        <f t="shared" si="204"/>
        <v>Febrero 22 de 2018</v>
      </c>
      <c r="C2184" s="1" t="s">
        <v>5265</v>
      </c>
      <c r="D2184" s="2">
        <v>139.74</v>
      </c>
      <c r="E2184" s="1" t="s">
        <v>5266</v>
      </c>
      <c r="F2184" s="3">
        <v>1.3637023066879408</v>
      </c>
      <c r="G2184" s="1" t="s">
        <v>430</v>
      </c>
      <c r="H2184" s="10">
        <f t="shared" si="205"/>
        <v>2.7948000000000004</v>
      </c>
      <c r="I2184" s="8">
        <f>VLOOKUP(B2184,'TRM2'!C:D,2,0)</f>
        <v>2877.94</v>
      </c>
      <c r="J2184" s="10">
        <f t="shared" si="206"/>
        <v>8043.2667120000015</v>
      </c>
      <c r="K2184" t="e">
        <f>VLOOKUP(A2184,'Cacao Nacional'!B:D,3,0)</f>
        <v>#N/A</v>
      </c>
      <c r="L2184" s="22" t="str">
        <f t="shared" si="207"/>
        <v>Febrero</v>
      </c>
      <c r="M2184" s="22" t="str">
        <f t="shared" si="208"/>
        <v>2018</v>
      </c>
      <c r="N2184" s="22" t="str">
        <f t="shared" si="209"/>
        <v>Febrero de 2018</v>
      </c>
    </row>
    <row r="2185" spans="1:14" x14ac:dyDescent="0.3">
      <c r="A2185" s="1" t="s">
        <v>1510</v>
      </c>
      <c r="B2185" s="1" t="str">
        <f t="shared" si="204"/>
        <v>Febrero 23 de 2018</v>
      </c>
      <c r="C2185" s="1" t="s">
        <v>5265</v>
      </c>
      <c r="D2185" s="2">
        <v>140.02000000000001</v>
      </c>
      <c r="E2185" s="1" t="s">
        <v>5266</v>
      </c>
      <c r="F2185" s="3">
        <v>0.20037211965078083</v>
      </c>
      <c r="G2185" s="1" t="s">
        <v>430</v>
      </c>
      <c r="H2185" s="10">
        <f t="shared" si="205"/>
        <v>2.8004000000000002</v>
      </c>
      <c r="I2185" s="8">
        <f>VLOOKUP(B2185,'TRM2'!C:D,2,0)</f>
        <v>2877.04</v>
      </c>
      <c r="J2185" s="10">
        <f t="shared" si="206"/>
        <v>8056.8628160000007</v>
      </c>
      <c r="K2185" t="e">
        <f>VLOOKUP(A2185,'Cacao Nacional'!B:D,3,0)</f>
        <v>#N/A</v>
      </c>
      <c r="L2185" s="22" t="str">
        <f t="shared" si="207"/>
        <v>Febrero</v>
      </c>
      <c r="M2185" s="22" t="str">
        <f t="shared" si="208"/>
        <v>2018</v>
      </c>
      <c r="N2185" s="22" t="str">
        <f t="shared" si="209"/>
        <v>Febrero de 2018</v>
      </c>
    </row>
    <row r="2186" spans="1:14" x14ac:dyDescent="0.3">
      <c r="A2186" s="1" t="s">
        <v>238</v>
      </c>
      <c r="B2186" s="1" t="str">
        <f t="shared" si="204"/>
        <v>Febrero 26 de 2018</v>
      </c>
      <c r="C2186" s="1" t="s">
        <v>5265</v>
      </c>
      <c r="D2186" s="2">
        <v>141.04</v>
      </c>
      <c r="E2186" s="1" t="s">
        <v>5266</v>
      </c>
      <c r="F2186" s="3">
        <v>0.72846736180544336</v>
      </c>
      <c r="G2186" s="1" t="s">
        <v>430</v>
      </c>
      <c r="H2186" s="10">
        <f t="shared" si="205"/>
        <v>2.8207999999999998</v>
      </c>
      <c r="I2186" s="8">
        <f>VLOOKUP(B2186,'TRM2'!C:D,2,0)</f>
        <v>2849.59</v>
      </c>
      <c r="J2186" s="10">
        <f t="shared" si="206"/>
        <v>8038.1234719999993</v>
      </c>
      <c r="K2186">
        <f>VLOOKUP(A2186,'Cacao Nacional'!B:D,3,0)</f>
        <v>5172</v>
      </c>
      <c r="L2186" s="22" t="str">
        <f t="shared" si="207"/>
        <v>Febrero</v>
      </c>
      <c r="M2186" s="22" t="str">
        <f t="shared" si="208"/>
        <v>2018</v>
      </c>
      <c r="N2186" s="22" t="str">
        <f t="shared" si="209"/>
        <v>Febrero de 2018</v>
      </c>
    </row>
    <row r="2187" spans="1:14" x14ac:dyDescent="0.3">
      <c r="A2187" s="1" t="s">
        <v>1511</v>
      </c>
      <c r="B2187" s="1" t="str">
        <f t="shared" si="204"/>
        <v>Febrero 27 de 2018</v>
      </c>
      <c r="C2187" s="1" t="s">
        <v>5265</v>
      </c>
      <c r="D2187" s="2">
        <v>140.03</v>
      </c>
      <c r="E2187" s="1" t="s">
        <v>5266</v>
      </c>
      <c r="F2187" s="3">
        <v>-0.71610890527509286</v>
      </c>
      <c r="G2187" s="1" t="s">
        <v>430</v>
      </c>
      <c r="H2187" s="10">
        <f t="shared" si="205"/>
        <v>2.8006000000000002</v>
      </c>
      <c r="I2187" s="8">
        <f>VLOOKUP(B2187,'TRM2'!C:D,2,0)</f>
        <v>2849.91</v>
      </c>
      <c r="J2187" s="10">
        <f t="shared" si="206"/>
        <v>7981.4579460000004</v>
      </c>
      <c r="K2187" t="e">
        <f>VLOOKUP(A2187,'Cacao Nacional'!B:D,3,0)</f>
        <v>#N/A</v>
      </c>
      <c r="L2187" s="22" t="str">
        <f t="shared" si="207"/>
        <v>Febrero</v>
      </c>
      <c r="M2187" s="22" t="str">
        <f t="shared" si="208"/>
        <v>2018</v>
      </c>
      <c r="N2187" s="22" t="str">
        <f t="shared" si="209"/>
        <v>Febrero de 2018</v>
      </c>
    </row>
    <row r="2188" spans="1:14" x14ac:dyDescent="0.3">
      <c r="A2188" s="1" t="s">
        <v>1512</v>
      </c>
      <c r="B2188" s="1" t="str">
        <f t="shared" si="204"/>
        <v>Febrero 28 de 2018</v>
      </c>
      <c r="C2188" s="1" t="s">
        <v>5265</v>
      </c>
      <c r="D2188" s="2">
        <v>141.31</v>
      </c>
      <c r="E2188" s="1" t="s">
        <v>5266</v>
      </c>
      <c r="F2188" s="3">
        <v>0.91408983789188114</v>
      </c>
      <c r="G2188" s="1" t="s">
        <v>430</v>
      </c>
      <c r="H2188" s="10">
        <f t="shared" si="205"/>
        <v>2.8262</v>
      </c>
      <c r="I2188" s="8">
        <f>VLOOKUP(B2188,'TRM2'!C:D,2,0)</f>
        <v>2855.93</v>
      </c>
      <c r="J2188" s="10">
        <f t="shared" si="206"/>
        <v>8071.4293659999994</v>
      </c>
      <c r="K2188" t="e">
        <f>VLOOKUP(A2188,'Cacao Nacional'!B:D,3,0)</f>
        <v>#N/A</v>
      </c>
      <c r="L2188" s="22" t="str">
        <f t="shared" si="207"/>
        <v>Febrero</v>
      </c>
      <c r="M2188" s="22" t="str">
        <f t="shared" si="208"/>
        <v>2018</v>
      </c>
      <c r="N2188" s="22" t="str">
        <f t="shared" si="209"/>
        <v>Febrero de 2018</v>
      </c>
    </row>
    <row r="2189" spans="1:14" x14ac:dyDescent="0.3">
      <c r="A2189" s="1" t="s">
        <v>1513</v>
      </c>
      <c r="B2189" s="1" t="str">
        <f t="shared" si="204"/>
        <v>Marzo 1 de 2018</v>
      </c>
      <c r="C2189" s="1" t="s">
        <v>5265</v>
      </c>
      <c r="D2189" s="2">
        <v>142.78</v>
      </c>
      <c r="E2189" s="1" t="s">
        <v>5266</v>
      </c>
      <c r="F2189" s="3">
        <v>1.0402660816644249</v>
      </c>
      <c r="G2189" s="1" t="s">
        <v>430</v>
      </c>
      <c r="H2189" s="10">
        <f t="shared" si="205"/>
        <v>2.8555999999999999</v>
      </c>
      <c r="I2189" s="8">
        <f>VLOOKUP(B2189,'TRM2'!C:D,2,0)</f>
        <v>2867.94</v>
      </c>
      <c r="J2189" s="10">
        <f t="shared" si="206"/>
        <v>8189.689464</v>
      </c>
      <c r="K2189" t="e">
        <f>VLOOKUP(A2189,'Cacao Nacional'!B:D,3,0)</f>
        <v>#N/A</v>
      </c>
      <c r="L2189" s="22" t="str">
        <f t="shared" si="207"/>
        <v>Marzo</v>
      </c>
      <c r="M2189" s="22" t="str">
        <f t="shared" si="208"/>
        <v>2018</v>
      </c>
      <c r="N2189" s="22" t="str">
        <f t="shared" si="209"/>
        <v>Marzo de 2018</v>
      </c>
    </row>
    <row r="2190" spans="1:14" x14ac:dyDescent="0.3">
      <c r="A2190" s="1" t="s">
        <v>1514</v>
      </c>
      <c r="B2190" s="1" t="str">
        <f t="shared" si="204"/>
        <v>Marzo 2 de 2018</v>
      </c>
      <c r="C2190" s="1" t="s">
        <v>5265</v>
      </c>
      <c r="D2190" s="2">
        <v>141.18</v>
      </c>
      <c r="E2190" s="1" t="s">
        <v>5266</v>
      </c>
      <c r="F2190" s="3">
        <v>-1.1206051267684509</v>
      </c>
      <c r="G2190" s="1" t="s">
        <v>430</v>
      </c>
      <c r="H2190" s="10">
        <f t="shared" si="205"/>
        <v>2.8236000000000003</v>
      </c>
      <c r="I2190" s="8">
        <f>VLOOKUP(B2190,'TRM2'!C:D,2,0)</f>
        <v>2879.05</v>
      </c>
      <c r="J2190" s="10">
        <f t="shared" si="206"/>
        <v>8129.2855800000016</v>
      </c>
      <c r="K2190" t="e">
        <f>VLOOKUP(A2190,'Cacao Nacional'!B:D,3,0)</f>
        <v>#N/A</v>
      </c>
      <c r="L2190" s="22" t="str">
        <f t="shared" si="207"/>
        <v>Marzo</v>
      </c>
      <c r="M2190" s="22" t="str">
        <f t="shared" si="208"/>
        <v>2018</v>
      </c>
      <c r="N2190" s="22" t="str">
        <f t="shared" si="209"/>
        <v>Marzo de 2018</v>
      </c>
    </row>
    <row r="2191" spans="1:14" x14ac:dyDescent="0.3">
      <c r="A2191" s="1" t="s">
        <v>239</v>
      </c>
      <c r="B2191" s="1" t="str">
        <f t="shared" si="204"/>
        <v>Marzo 5 de 2018</v>
      </c>
      <c r="C2191" s="1" t="s">
        <v>5265</v>
      </c>
      <c r="D2191" s="2">
        <v>139.76</v>
      </c>
      <c r="E2191" s="1" t="s">
        <v>5266</v>
      </c>
      <c r="F2191" s="3">
        <v>-1.0058081881286414</v>
      </c>
      <c r="G2191" s="1" t="s">
        <v>430</v>
      </c>
      <c r="H2191" s="10">
        <f t="shared" si="205"/>
        <v>2.7951999999999999</v>
      </c>
      <c r="I2191" s="8">
        <f>VLOOKUP(B2191,'TRM2'!C:D,2,0)</f>
        <v>2879.15</v>
      </c>
      <c r="J2191" s="10">
        <f t="shared" si="206"/>
        <v>8047.80008</v>
      </c>
      <c r="K2191">
        <f>VLOOKUP(A2191,'Cacao Nacional'!B:D,3,0)</f>
        <v>5295</v>
      </c>
      <c r="L2191" s="22" t="str">
        <f t="shared" si="207"/>
        <v>Marzo</v>
      </c>
      <c r="M2191" s="22" t="str">
        <f t="shared" si="208"/>
        <v>2018</v>
      </c>
      <c r="N2191" s="22" t="str">
        <f t="shared" si="209"/>
        <v>Marzo de 2018</v>
      </c>
    </row>
    <row r="2192" spans="1:14" x14ac:dyDescent="0.3">
      <c r="A2192" s="1" t="s">
        <v>1515</v>
      </c>
      <c r="B2192" s="1" t="str">
        <f t="shared" si="204"/>
        <v>Marzo 6 de 2018</v>
      </c>
      <c r="C2192" s="1" t="s">
        <v>5265</v>
      </c>
      <c r="D2192" s="2">
        <v>139.94</v>
      </c>
      <c r="E2192" s="1" t="s">
        <v>5266</v>
      </c>
      <c r="F2192" s="3">
        <v>0.12879221522610679</v>
      </c>
      <c r="G2192" s="1" t="s">
        <v>430</v>
      </c>
      <c r="H2192" s="10">
        <f t="shared" si="205"/>
        <v>2.7988</v>
      </c>
      <c r="I2192" s="8">
        <f>VLOOKUP(B2192,'TRM2'!C:D,2,0)</f>
        <v>2859.09</v>
      </c>
      <c r="J2192" s="10">
        <f t="shared" si="206"/>
        <v>8002.021092</v>
      </c>
      <c r="K2192" t="e">
        <f>VLOOKUP(A2192,'Cacao Nacional'!B:D,3,0)</f>
        <v>#N/A</v>
      </c>
      <c r="L2192" s="22" t="str">
        <f t="shared" si="207"/>
        <v>Marzo</v>
      </c>
      <c r="M2192" s="22" t="str">
        <f t="shared" si="208"/>
        <v>2018</v>
      </c>
      <c r="N2192" s="22" t="str">
        <f t="shared" si="209"/>
        <v>Marzo de 2018</v>
      </c>
    </row>
    <row r="2193" spans="1:14" x14ac:dyDescent="0.3">
      <c r="A2193" s="1" t="s">
        <v>1516</v>
      </c>
      <c r="B2193" s="1" t="str">
        <f t="shared" si="204"/>
        <v>Marzo 7 de 2018</v>
      </c>
      <c r="C2193" s="1" t="s">
        <v>5265</v>
      </c>
      <c r="D2193" s="2">
        <v>140.06</v>
      </c>
      <c r="E2193" s="1" t="s">
        <v>5266</v>
      </c>
      <c r="F2193" s="3">
        <v>8.575103615835683E-2</v>
      </c>
      <c r="G2193" s="1" t="s">
        <v>430</v>
      </c>
      <c r="H2193" s="10">
        <f t="shared" si="205"/>
        <v>2.8012000000000001</v>
      </c>
      <c r="I2193" s="8">
        <f>VLOOKUP(B2193,'TRM2'!C:D,2,0)</f>
        <v>2845.05</v>
      </c>
      <c r="J2193" s="10">
        <f t="shared" si="206"/>
        <v>7969.5540600000013</v>
      </c>
      <c r="K2193" t="e">
        <f>VLOOKUP(A2193,'Cacao Nacional'!B:D,3,0)</f>
        <v>#N/A</v>
      </c>
      <c r="L2193" s="22" t="str">
        <f t="shared" si="207"/>
        <v>Marzo</v>
      </c>
      <c r="M2193" s="22" t="str">
        <f t="shared" si="208"/>
        <v>2018</v>
      </c>
      <c r="N2193" s="22" t="str">
        <f t="shared" si="209"/>
        <v>Marzo de 2018</v>
      </c>
    </row>
    <row r="2194" spans="1:14" x14ac:dyDescent="0.3">
      <c r="A2194" s="1" t="s">
        <v>1517</v>
      </c>
      <c r="B2194" s="1" t="str">
        <f t="shared" si="204"/>
        <v>Marzo 8 de 2018</v>
      </c>
      <c r="C2194" s="1" t="s">
        <v>5265</v>
      </c>
      <c r="D2194" s="2">
        <v>139.63</v>
      </c>
      <c r="E2194" s="1" t="s">
        <v>5266</v>
      </c>
      <c r="F2194" s="3">
        <v>-0.30701128087962787</v>
      </c>
      <c r="G2194" s="1" t="s">
        <v>430</v>
      </c>
      <c r="H2194" s="10">
        <f t="shared" si="205"/>
        <v>2.7925999999999997</v>
      </c>
      <c r="I2194" s="8">
        <f>VLOOKUP(B2194,'TRM2'!C:D,2,0)</f>
        <v>2858.88</v>
      </c>
      <c r="J2194" s="10">
        <f t="shared" si="206"/>
        <v>7983.7082879999998</v>
      </c>
      <c r="K2194" t="e">
        <f>VLOOKUP(A2194,'Cacao Nacional'!B:D,3,0)</f>
        <v>#N/A</v>
      </c>
      <c r="L2194" s="22" t="str">
        <f t="shared" si="207"/>
        <v>Marzo</v>
      </c>
      <c r="M2194" s="22" t="str">
        <f t="shared" si="208"/>
        <v>2018</v>
      </c>
      <c r="N2194" s="22" t="str">
        <f t="shared" si="209"/>
        <v>Marzo de 2018</v>
      </c>
    </row>
    <row r="2195" spans="1:14" x14ac:dyDescent="0.3">
      <c r="A2195" s="1" t="s">
        <v>1518</v>
      </c>
      <c r="B2195" s="1" t="str">
        <f t="shared" si="204"/>
        <v>Marzo 9 de 2018</v>
      </c>
      <c r="C2195" s="1" t="s">
        <v>5265</v>
      </c>
      <c r="D2195" s="2">
        <v>139.57</v>
      </c>
      <c r="E2195" s="1" t="s">
        <v>5266</v>
      </c>
      <c r="F2195" s="3">
        <v>-4.2970708300510113E-2</v>
      </c>
      <c r="G2195" s="1" t="s">
        <v>430</v>
      </c>
      <c r="H2195" s="10">
        <f t="shared" si="205"/>
        <v>2.7913999999999999</v>
      </c>
      <c r="I2195" s="8">
        <f>VLOOKUP(B2195,'TRM2'!C:D,2,0)</f>
        <v>2871.36</v>
      </c>
      <c r="J2195" s="10">
        <f t="shared" si="206"/>
        <v>8015.1143039999997</v>
      </c>
      <c r="K2195" t="e">
        <f>VLOOKUP(A2195,'Cacao Nacional'!B:D,3,0)</f>
        <v>#N/A</v>
      </c>
      <c r="L2195" s="22" t="str">
        <f t="shared" si="207"/>
        <v>Marzo</v>
      </c>
      <c r="M2195" s="22" t="str">
        <f t="shared" si="208"/>
        <v>2018</v>
      </c>
      <c r="N2195" s="22" t="str">
        <f t="shared" si="209"/>
        <v>Marzo de 2018</v>
      </c>
    </row>
    <row r="2196" spans="1:14" x14ac:dyDescent="0.3">
      <c r="A2196" s="1" t="s">
        <v>240</v>
      </c>
      <c r="B2196" s="1" t="str">
        <f t="shared" si="204"/>
        <v>Marzo 12 de 2018</v>
      </c>
      <c r="C2196" s="1" t="s">
        <v>5265</v>
      </c>
      <c r="D2196" s="2">
        <v>139.43</v>
      </c>
      <c r="E2196" s="1" t="s">
        <v>5266</v>
      </c>
      <c r="F2196" s="3">
        <v>-0.10030808913089229</v>
      </c>
      <c r="G2196" s="1" t="s">
        <v>430</v>
      </c>
      <c r="H2196" s="10">
        <f t="shared" si="205"/>
        <v>2.7886000000000002</v>
      </c>
      <c r="I2196" s="8">
        <f>VLOOKUP(B2196,'TRM2'!C:D,2,0)</f>
        <v>2866.93</v>
      </c>
      <c r="J2196" s="10">
        <f t="shared" si="206"/>
        <v>7994.7209979999998</v>
      </c>
      <c r="K2196">
        <f>VLOOKUP(A2196,'Cacao Nacional'!B:D,3,0)</f>
        <v>5971</v>
      </c>
      <c r="L2196" s="22" t="str">
        <f t="shared" si="207"/>
        <v>Marzo</v>
      </c>
      <c r="M2196" s="22" t="str">
        <f t="shared" si="208"/>
        <v>2018</v>
      </c>
      <c r="N2196" s="22" t="str">
        <f t="shared" si="209"/>
        <v>Marzo de 2018</v>
      </c>
    </row>
    <row r="2197" spans="1:14" x14ac:dyDescent="0.3">
      <c r="A2197" s="1" t="s">
        <v>1519</v>
      </c>
      <c r="B2197" s="1" t="str">
        <f t="shared" si="204"/>
        <v>Marzo 13 de 2018</v>
      </c>
      <c r="C2197" s="1" t="s">
        <v>5265</v>
      </c>
      <c r="D2197" s="2">
        <v>140.87</v>
      </c>
      <c r="E2197" s="1" t="s">
        <v>5266</v>
      </c>
      <c r="F2197" s="3">
        <v>1.0327763035214785</v>
      </c>
      <c r="G2197" s="1" t="s">
        <v>430</v>
      </c>
      <c r="H2197" s="10">
        <f t="shared" si="205"/>
        <v>2.8174000000000001</v>
      </c>
      <c r="I2197" s="8">
        <f>VLOOKUP(B2197,'TRM2'!C:D,2,0)</f>
        <v>2851.84</v>
      </c>
      <c r="J2197" s="10">
        <f t="shared" si="206"/>
        <v>8034.7740160000012</v>
      </c>
      <c r="K2197" t="e">
        <f>VLOOKUP(A2197,'Cacao Nacional'!B:D,3,0)</f>
        <v>#N/A</v>
      </c>
      <c r="L2197" s="22" t="str">
        <f t="shared" si="207"/>
        <v>Marzo</v>
      </c>
      <c r="M2197" s="22" t="str">
        <f t="shared" si="208"/>
        <v>2018</v>
      </c>
      <c r="N2197" s="22" t="str">
        <f t="shared" si="209"/>
        <v>Marzo de 2018</v>
      </c>
    </row>
    <row r="2198" spans="1:14" x14ac:dyDescent="0.3">
      <c r="A2198" s="1" t="s">
        <v>1520</v>
      </c>
      <c r="B2198" s="1" t="str">
        <f t="shared" si="204"/>
        <v>Marzo 14 de 2018</v>
      </c>
      <c r="C2198" s="1" t="s">
        <v>5265</v>
      </c>
      <c r="D2198" s="2">
        <v>140.33000000000001</v>
      </c>
      <c r="E2198" s="1" t="s">
        <v>5266</v>
      </c>
      <c r="F2198" s="3">
        <v>-0.38333215020940725</v>
      </c>
      <c r="G2198" s="1" t="s">
        <v>430</v>
      </c>
      <c r="H2198" s="10">
        <f t="shared" si="205"/>
        <v>2.8066000000000004</v>
      </c>
      <c r="I2198" s="8">
        <f>VLOOKUP(B2198,'TRM2'!C:D,2,0)</f>
        <v>2848.38</v>
      </c>
      <c r="J2198" s="10">
        <f t="shared" si="206"/>
        <v>7994.2633080000014</v>
      </c>
      <c r="K2198" t="e">
        <f>VLOOKUP(A2198,'Cacao Nacional'!B:D,3,0)</f>
        <v>#N/A</v>
      </c>
      <c r="L2198" s="22" t="str">
        <f t="shared" si="207"/>
        <v>Marzo</v>
      </c>
      <c r="M2198" s="22" t="str">
        <f t="shared" si="208"/>
        <v>2018</v>
      </c>
      <c r="N2198" s="22" t="str">
        <f t="shared" si="209"/>
        <v>Marzo de 2018</v>
      </c>
    </row>
    <row r="2199" spans="1:14" x14ac:dyDescent="0.3">
      <c r="A2199" s="1" t="s">
        <v>1521</v>
      </c>
      <c r="B2199" s="1" t="str">
        <f t="shared" si="204"/>
        <v>Marzo 15 de 2018</v>
      </c>
      <c r="C2199" s="1" t="s">
        <v>5265</v>
      </c>
      <c r="D2199" s="2">
        <v>138.21</v>
      </c>
      <c r="E2199" s="1" t="s">
        <v>5266</v>
      </c>
      <c r="F2199" s="3">
        <v>-1.5107247203021481</v>
      </c>
      <c r="G2199" s="1" t="s">
        <v>430</v>
      </c>
      <c r="H2199" s="10">
        <f t="shared" si="205"/>
        <v>2.7642000000000002</v>
      </c>
      <c r="I2199" s="8">
        <f>VLOOKUP(B2199,'TRM2'!C:D,2,0)</f>
        <v>2845.76</v>
      </c>
      <c r="J2199" s="10">
        <f t="shared" si="206"/>
        <v>7866.2497920000014</v>
      </c>
      <c r="K2199" t="e">
        <f>VLOOKUP(A2199,'Cacao Nacional'!B:D,3,0)</f>
        <v>#N/A</v>
      </c>
      <c r="L2199" s="22" t="str">
        <f t="shared" si="207"/>
        <v>Marzo</v>
      </c>
      <c r="M2199" s="22" t="str">
        <f t="shared" si="208"/>
        <v>2018</v>
      </c>
      <c r="N2199" s="22" t="str">
        <f t="shared" si="209"/>
        <v>Marzo de 2018</v>
      </c>
    </row>
    <row r="2200" spans="1:14" x14ac:dyDescent="0.3">
      <c r="A2200" s="1" t="s">
        <v>1522</v>
      </c>
      <c r="B2200" s="1" t="str">
        <f t="shared" si="204"/>
        <v>Marzo 16 de 2018</v>
      </c>
      <c r="C2200" s="1" t="s">
        <v>5265</v>
      </c>
      <c r="D2200" s="2">
        <v>138.03</v>
      </c>
      <c r="E2200" s="1" t="s">
        <v>5266</v>
      </c>
      <c r="F2200" s="3">
        <v>-0.13023659648361682</v>
      </c>
      <c r="G2200" s="1" t="s">
        <v>430</v>
      </c>
      <c r="H2200" s="10">
        <f t="shared" si="205"/>
        <v>2.7606000000000002</v>
      </c>
      <c r="I2200" s="8">
        <f>VLOOKUP(B2200,'TRM2'!C:D,2,0)</f>
        <v>2850.04</v>
      </c>
      <c r="J2200" s="10">
        <f t="shared" si="206"/>
        <v>7867.8204240000005</v>
      </c>
      <c r="K2200" t="e">
        <f>VLOOKUP(A2200,'Cacao Nacional'!B:D,3,0)</f>
        <v>#N/A</v>
      </c>
      <c r="L2200" s="22" t="str">
        <f t="shared" si="207"/>
        <v>Marzo</v>
      </c>
      <c r="M2200" s="22" t="str">
        <f t="shared" si="208"/>
        <v>2018</v>
      </c>
      <c r="N2200" s="22" t="str">
        <f t="shared" si="209"/>
        <v>Marzo de 2018</v>
      </c>
    </row>
    <row r="2201" spans="1:14" x14ac:dyDescent="0.3">
      <c r="A2201" s="1" t="s">
        <v>241</v>
      </c>
      <c r="B2201" s="1" t="str">
        <f t="shared" si="204"/>
        <v>Marzo 19 de 2018</v>
      </c>
      <c r="C2201" s="1" t="s">
        <v>5265</v>
      </c>
      <c r="D2201" s="2">
        <v>138.68</v>
      </c>
      <c r="E2201" s="1" t="s">
        <v>5266</v>
      </c>
      <c r="F2201" s="3">
        <v>0.47091212055350701</v>
      </c>
      <c r="G2201" s="1" t="s">
        <v>430</v>
      </c>
      <c r="H2201" s="10">
        <f t="shared" si="205"/>
        <v>2.7736000000000001</v>
      </c>
      <c r="I2201" s="8">
        <f>VLOOKUP(B2201,'TRM2'!C:D,2,0)</f>
        <v>2852.48</v>
      </c>
      <c r="J2201" s="10">
        <f t="shared" si="206"/>
        <v>7911.6385280000004</v>
      </c>
      <c r="K2201">
        <f>VLOOKUP(A2201,'Cacao Nacional'!B:D,3,0)</f>
        <v>6250</v>
      </c>
      <c r="L2201" s="22" t="str">
        <f t="shared" si="207"/>
        <v>Marzo</v>
      </c>
      <c r="M2201" s="22" t="str">
        <f t="shared" si="208"/>
        <v>2018</v>
      </c>
      <c r="N2201" s="22" t="str">
        <f t="shared" si="209"/>
        <v>Marzo de 2018</v>
      </c>
    </row>
    <row r="2202" spans="1:14" x14ac:dyDescent="0.3">
      <c r="A2202" s="1" t="s">
        <v>1523</v>
      </c>
      <c r="B2202" s="1" t="str">
        <f t="shared" si="204"/>
        <v>Marzo 20 de 2018</v>
      </c>
      <c r="C2202" s="1" t="s">
        <v>5265</v>
      </c>
      <c r="D2202" s="2">
        <v>138.94</v>
      </c>
      <c r="E2202" s="1" t="s">
        <v>5266</v>
      </c>
      <c r="F2202" s="3">
        <v>0.18748197288721583</v>
      </c>
      <c r="G2202" s="1" t="s">
        <v>430</v>
      </c>
      <c r="H2202" s="10">
        <f t="shared" si="205"/>
        <v>2.7787999999999999</v>
      </c>
      <c r="I2202" s="8">
        <f>VLOOKUP(B2202,'TRM2'!C:D,2,0)</f>
        <v>2852.48</v>
      </c>
      <c r="J2202" s="10">
        <f t="shared" si="206"/>
        <v>7926.4714240000003</v>
      </c>
      <c r="K2202" t="e">
        <f>VLOOKUP(A2202,'Cacao Nacional'!B:D,3,0)</f>
        <v>#N/A</v>
      </c>
      <c r="L2202" s="22" t="str">
        <f t="shared" si="207"/>
        <v>Marzo</v>
      </c>
      <c r="M2202" s="22" t="str">
        <f t="shared" si="208"/>
        <v>2018</v>
      </c>
      <c r="N2202" s="22" t="str">
        <f t="shared" si="209"/>
        <v>Marzo de 2018</v>
      </c>
    </row>
    <row r="2203" spans="1:14" x14ac:dyDescent="0.3">
      <c r="A2203" s="1" t="s">
        <v>1524</v>
      </c>
      <c r="B2203" s="1" t="str">
        <f t="shared" si="204"/>
        <v>Marzo 21 de 2018</v>
      </c>
      <c r="C2203" s="1" t="s">
        <v>5265</v>
      </c>
      <c r="D2203" s="2">
        <v>138.77000000000001</v>
      </c>
      <c r="E2203" s="1" t="s">
        <v>5266</v>
      </c>
      <c r="F2203" s="3">
        <v>-0.12235497336979091</v>
      </c>
      <c r="G2203" s="1" t="s">
        <v>430</v>
      </c>
      <c r="H2203" s="10">
        <f t="shared" si="205"/>
        <v>2.7754000000000003</v>
      </c>
      <c r="I2203" s="8">
        <f>VLOOKUP(B2203,'TRM2'!C:D,2,0)</f>
        <v>2866.92</v>
      </c>
      <c r="J2203" s="10">
        <f t="shared" si="206"/>
        <v>7956.8497680000009</v>
      </c>
      <c r="K2203" t="e">
        <f>VLOOKUP(A2203,'Cacao Nacional'!B:D,3,0)</f>
        <v>#N/A</v>
      </c>
      <c r="L2203" s="22" t="str">
        <f t="shared" si="207"/>
        <v>Marzo</v>
      </c>
      <c r="M2203" s="22" t="str">
        <f t="shared" si="208"/>
        <v>2018</v>
      </c>
      <c r="N2203" s="22" t="str">
        <f t="shared" si="209"/>
        <v>Marzo de 2018</v>
      </c>
    </row>
    <row r="2204" spans="1:14" x14ac:dyDescent="0.3">
      <c r="A2204" s="1" t="s">
        <v>1525</v>
      </c>
      <c r="B2204" s="1" t="str">
        <f t="shared" si="204"/>
        <v>Marzo 22 de 2018</v>
      </c>
      <c r="C2204" s="1" t="s">
        <v>5265</v>
      </c>
      <c r="D2204" s="2">
        <v>138.81</v>
      </c>
      <c r="E2204" s="1" t="s">
        <v>5266</v>
      </c>
      <c r="F2204" s="3">
        <v>2.8824673920870535E-2</v>
      </c>
      <c r="G2204" s="1" t="s">
        <v>430</v>
      </c>
      <c r="H2204" s="10">
        <f t="shared" si="205"/>
        <v>2.7762000000000002</v>
      </c>
      <c r="I2204" s="8">
        <f>VLOOKUP(B2204,'TRM2'!C:D,2,0)</f>
        <v>2850.69</v>
      </c>
      <c r="J2204" s="10">
        <f t="shared" si="206"/>
        <v>7914.0855780000011</v>
      </c>
      <c r="K2204" t="e">
        <f>VLOOKUP(A2204,'Cacao Nacional'!B:D,3,0)</f>
        <v>#N/A</v>
      </c>
      <c r="L2204" s="22" t="str">
        <f t="shared" si="207"/>
        <v>Marzo</v>
      </c>
      <c r="M2204" s="22" t="str">
        <f t="shared" si="208"/>
        <v>2018</v>
      </c>
      <c r="N2204" s="22" t="str">
        <f t="shared" si="209"/>
        <v>Marzo de 2018</v>
      </c>
    </row>
    <row r="2205" spans="1:14" x14ac:dyDescent="0.3">
      <c r="A2205" s="1" t="s">
        <v>1526</v>
      </c>
      <c r="B2205" s="1" t="str">
        <f t="shared" si="204"/>
        <v>Marzo 23 de 2018</v>
      </c>
      <c r="C2205" s="1" t="s">
        <v>5265</v>
      </c>
      <c r="D2205" s="2">
        <v>137.16</v>
      </c>
      <c r="E2205" s="1" t="s">
        <v>5266</v>
      </c>
      <c r="F2205" s="3">
        <v>-1.1886751674951412</v>
      </c>
      <c r="G2205" s="1" t="s">
        <v>430</v>
      </c>
      <c r="H2205" s="10">
        <f t="shared" si="205"/>
        <v>2.7431999999999999</v>
      </c>
      <c r="I2205" s="8">
        <f>VLOOKUP(B2205,'TRM2'!C:D,2,0)</f>
        <v>2857.88</v>
      </c>
      <c r="J2205" s="10">
        <f t="shared" si="206"/>
        <v>7839.7364159999997</v>
      </c>
      <c r="K2205" t="e">
        <f>VLOOKUP(A2205,'Cacao Nacional'!B:D,3,0)</f>
        <v>#N/A</v>
      </c>
      <c r="L2205" s="22" t="str">
        <f t="shared" si="207"/>
        <v>Marzo</v>
      </c>
      <c r="M2205" s="22" t="str">
        <f t="shared" si="208"/>
        <v>2018</v>
      </c>
      <c r="N2205" s="22" t="str">
        <f t="shared" si="209"/>
        <v>Marzo de 2018</v>
      </c>
    </row>
    <row r="2206" spans="1:14" x14ac:dyDescent="0.3">
      <c r="A2206" s="1" t="s">
        <v>242</v>
      </c>
      <c r="B2206" s="1" t="str">
        <f t="shared" si="204"/>
        <v>Marzo 26 de 2018</v>
      </c>
      <c r="C2206" s="1" t="s">
        <v>5265</v>
      </c>
      <c r="D2206" s="2">
        <v>138.03</v>
      </c>
      <c r="E2206" s="1" t="s">
        <v>5266</v>
      </c>
      <c r="F2206" s="3">
        <v>0.63429571303587384</v>
      </c>
      <c r="G2206" s="1" t="s">
        <v>430</v>
      </c>
      <c r="H2206" s="10">
        <f t="shared" si="205"/>
        <v>2.7606000000000002</v>
      </c>
      <c r="I2206" s="8">
        <f>VLOOKUP(B2206,'TRM2'!C:D,2,0)</f>
        <v>2849.01</v>
      </c>
      <c r="J2206" s="10">
        <f t="shared" si="206"/>
        <v>7864.977006000001</v>
      </c>
      <c r="K2206">
        <f>VLOOKUP(A2206,'Cacao Nacional'!B:D,3,0)</f>
        <v>6252</v>
      </c>
      <c r="L2206" s="22" t="str">
        <f t="shared" si="207"/>
        <v>Marzo</v>
      </c>
      <c r="M2206" s="22" t="str">
        <f t="shared" si="208"/>
        <v>2018</v>
      </c>
      <c r="N2206" s="22" t="str">
        <f t="shared" si="209"/>
        <v>Marzo de 2018</v>
      </c>
    </row>
    <row r="2207" spans="1:14" x14ac:dyDescent="0.3">
      <c r="A2207" s="1" t="s">
        <v>5282</v>
      </c>
      <c r="B2207" s="1" t="str">
        <f t="shared" si="204"/>
        <v>Marzo 27 de 2018</v>
      </c>
      <c r="C2207" s="1" t="s">
        <v>5265</v>
      </c>
      <c r="D2207" s="2">
        <v>139.43</v>
      </c>
      <c r="E2207" s="1" t="s">
        <v>5266</v>
      </c>
      <c r="F2207" s="3">
        <v>1.0142722596537026</v>
      </c>
      <c r="G2207" s="1" t="s">
        <v>430</v>
      </c>
      <c r="H2207" s="10">
        <f t="shared" si="205"/>
        <v>2.7886000000000002</v>
      </c>
      <c r="I2207" s="8">
        <f>VLOOKUP(B2207,'TRM2'!C:D,2,0)</f>
        <v>2816.33</v>
      </c>
      <c r="J2207" s="10">
        <f t="shared" si="206"/>
        <v>7853.6178380000001</v>
      </c>
      <c r="K2207" t="e">
        <f>VLOOKUP(A2207,'Cacao Nacional'!B:D,3,0)</f>
        <v>#N/A</v>
      </c>
      <c r="L2207" s="22" t="str">
        <f t="shared" si="207"/>
        <v>Marzo</v>
      </c>
      <c r="M2207" s="22" t="str">
        <f t="shared" si="208"/>
        <v>2018</v>
      </c>
      <c r="N2207" s="22" t="str">
        <f t="shared" si="209"/>
        <v>Marzo de 2018</v>
      </c>
    </row>
    <row r="2208" spans="1:14" x14ac:dyDescent="0.3">
      <c r="A2208" s="1" t="s">
        <v>5283</v>
      </c>
      <c r="B2208" s="1" t="str">
        <f t="shared" si="204"/>
        <v>Marzo 28 de 2018</v>
      </c>
      <c r="C2208" s="1" t="s">
        <v>5265</v>
      </c>
      <c r="D2208" s="2">
        <v>138.81</v>
      </c>
      <c r="E2208" s="1" t="s">
        <v>5266</v>
      </c>
      <c r="F2208" s="3">
        <v>-0.44466757512730731</v>
      </c>
      <c r="G2208" s="1" t="s">
        <v>430</v>
      </c>
      <c r="H2208" s="10">
        <f t="shared" si="205"/>
        <v>2.7762000000000002</v>
      </c>
      <c r="I2208" s="8">
        <f>VLOOKUP(B2208,'TRM2'!C:D,2,0)</f>
        <v>2780.04</v>
      </c>
      <c r="J2208" s="10">
        <f t="shared" si="206"/>
        <v>7717.9470480000009</v>
      </c>
      <c r="K2208" t="e">
        <f>VLOOKUP(A2208,'Cacao Nacional'!B:D,3,0)</f>
        <v>#N/A</v>
      </c>
      <c r="L2208" s="22" t="str">
        <f t="shared" si="207"/>
        <v>Marzo</v>
      </c>
      <c r="M2208" s="22" t="str">
        <f t="shared" si="208"/>
        <v>2018</v>
      </c>
      <c r="N2208" s="22" t="str">
        <f t="shared" si="209"/>
        <v>Marzo de 2018</v>
      </c>
    </row>
    <row r="2209" spans="1:14" x14ac:dyDescent="0.3">
      <c r="A2209" s="1" t="s">
        <v>243</v>
      </c>
      <c r="B2209" s="1" t="str">
        <f t="shared" si="204"/>
        <v>Abril 2 de 2018</v>
      </c>
      <c r="C2209" s="1" t="s">
        <v>5265</v>
      </c>
      <c r="D2209" s="2">
        <v>138.25</v>
      </c>
      <c r="E2209" s="1" t="s">
        <v>5266</v>
      </c>
      <c r="F2209" s="3">
        <v>-0.40342914775592698</v>
      </c>
      <c r="G2209" s="1" t="s">
        <v>430</v>
      </c>
      <c r="H2209" s="10">
        <f t="shared" si="205"/>
        <v>2.7650000000000001</v>
      </c>
      <c r="I2209" s="8">
        <f>VLOOKUP(B2209,'TRM2'!C:D,2,0)</f>
        <v>2780.47</v>
      </c>
      <c r="J2209" s="10">
        <f t="shared" si="206"/>
        <v>7687.9995499999995</v>
      </c>
      <c r="K2209">
        <f>VLOOKUP(A2209,'Cacao Nacional'!B:D,3,0)</f>
        <v>6357</v>
      </c>
      <c r="L2209" s="22" t="str">
        <f t="shared" si="207"/>
        <v>Abril</v>
      </c>
      <c r="M2209" s="22" t="str">
        <f t="shared" si="208"/>
        <v>2018</v>
      </c>
      <c r="N2209" s="22" t="str">
        <f t="shared" si="209"/>
        <v>Abril de 2018</v>
      </c>
    </row>
    <row r="2210" spans="1:14" x14ac:dyDescent="0.3">
      <c r="A2210" s="1" t="s">
        <v>1528</v>
      </c>
      <c r="B2210" s="1" t="str">
        <f t="shared" si="204"/>
        <v>Abril 3 de 2018</v>
      </c>
      <c r="C2210" s="1" t="s">
        <v>5265</v>
      </c>
      <c r="D2210" s="2">
        <v>139.27000000000001</v>
      </c>
      <c r="E2210" s="1" t="s">
        <v>5266</v>
      </c>
      <c r="F2210" s="3">
        <v>0.73779385171790979</v>
      </c>
      <c r="G2210" s="1" t="s">
        <v>430</v>
      </c>
      <c r="H2210" s="10">
        <f t="shared" si="205"/>
        <v>2.7854000000000001</v>
      </c>
      <c r="I2210" s="8">
        <f>VLOOKUP(B2210,'TRM2'!C:D,2,0)</f>
        <v>2792.96</v>
      </c>
      <c r="J2210" s="10">
        <f t="shared" si="206"/>
        <v>7779.5107840000001</v>
      </c>
      <c r="K2210" t="e">
        <f>VLOOKUP(A2210,'Cacao Nacional'!B:D,3,0)</f>
        <v>#N/A</v>
      </c>
      <c r="L2210" s="22" t="str">
        <f t="shared" si="207"/>
        <v>Abril</v>
      </c>
      <c r="M2210" s="22" t="str">
        <f t="shared" si="208"/>
        <v>2018</v>
      </c>
      <c r="N2210" s="22" t="str">
        <f t="shared" si="209"/>
        <v>Abril de 2018</v>
      </c>
    </row>
    <row r="2211" spans="1:14" x14ac:dyDescent="0.3">
      <c r="A2211" s="1" t="s">
        <v>1529</v>
      </c>
      <c r="B2211" s="1" t="str">
        <f t="shared" si="204"/>
        <v>Abril 4 de 2018</v>
      </c>
      <c r="C2211" s="1" t="s">
        <v>5265</v>
      </c>
      <c r="D2211" s="2">
        <v>139.41999999999999</v>
      </c>
      <c r="E2211" s="1" t="s">
        <v>5266</v>
      </c>
      <c r="F2211" s="3">
        <v>0.1077044589645848</v>
      </c>
      <c r="G2211" s="1" t="s">
        <v>430</v>
      </c>
      <c r="H2211" s="10">
        <f t="shared" si="205"/>
        <v>2.7883999999999998</v>
      </c>
      <c r="I2211" s="8">
        <f>VLOOKUP(B2211,'TRM2'!C:D,2,0)</f>
        <v>2778.27</v>
      </c>
      <c r="J2211" s="10">
        <f t="shared" si="206"/>
        <v>7746.9280679999993</v>
      </c>
      <c r="K2211" t="e">
        <f>VLOOKUP(A2211,'Cacao Nacional'!B:D,3,0)</f>
        <v>#N/A</v>
      </c>
      <c r="L2211" s="22" t="str">
        <f t="shared" si="207"/>
        <v>Abril</v>
      </c>
      <c r="M2211" s="22" t="str">
        <f t="shared" si="208"/>
        <v>2018</v>
      </c>
      <c r="N2211" s="22" t="str">
        <f t="shared" si="209"/>
        <v>Abril de 2018</v>
      </c>
    </row>
    <row r="2212" spans="1:14" x14ac:dyDescent="0.3">
      <c r="A2212" s="1" t="s">
        <v>1530</v>
      </c>
      <c r="B2212" s="1" t="str">
        <f t="shared" si="204"/>
        <v>Abril 5 de 2018</v>
      </c>
      <c r="C2212" s="1" t="s">
        <v>5265</v>
      </c>
      <c r="D2212" s="2">
        <v>139.9</v>
      </c>
      <c r="E2212" s="1" t="s">
        <v>5266</v>
      </c>
      <c r="F2212" s="3">
        <v>0.34428346004878657</v>
      </c>
      <c r="G2212" s="1" t="s">
        <v>430</v>
      </c>
      <c r="H2212" s="10">
        <f t="shared" si="205"/>
        <v>2.798</v>
      </c>
      <c r="I2212" s="8">
        <f>VLOOKUP(B2212,'TRM2'!C:D,2,0)</f>
        <v>2791.57</v>
      </c>
      <c r="J2212" s="10">
        <f t="shared" si="206"/>
        <v>7810.8128600000009</v>
      </c>
      <c r="K2212" t="e">
        <f>VLOOKUP(A2212,'Cacao Nacional'!B:D,3,0)</f>
        <v>#N/A</v>
      </c>
      <c r="L2212" s="22" t="str">
        <f t="shared" si="207"/>
        <v>Abril</v>
      </c>
      <c r="M2212" s="22" t="str">
        <f t="shared" si="208"/>
        <v>2018</v>
      </c>
      <c r="N2212" s="22" t="str">
        <f t="shared" si="209"/>
        <v>Abril de 2018</v>
      </c>
    </row>
    <row r="2213" spans="1:14" x14ac:dyDescent="0.3">
      <c r="A2213" s="1" t="s">
        <v>1531</v>
      </c>
      <c r="B2213" s="1" t="str">
        <f t="shared" si="204"/>
        <v>Abril 6 de 2018</v>
      </c>
      <c r="C2213" s="1" t="s">
        <v>5265</v>
      </c>
      <c r="D2213" s="2">
        <v>139.46</v>
      </c>
      <c r="E2213" s="1" t="s">
        <v>5266</v>
      </c>
      <c r="F2213" s="3">
        <v>-0.31451036454610271</v>
      </c>
      <c r="G2213" s="1" t="s">
        <v>430</v>
      </c>
      <c r="H2213" s="10">
        <f t="shared" si="205"/>
        <v>2.7892000000000001</v>
      </c>
      <c r="I2213" s="8">
        <f>VLOOKUP(B2213,'TRM2'!C:D,2,0)</f>
        <v>2787.36</v>
      </c>
      <c r="J2213" s="10">
        <f t="shared" si="206"/>
        <v>7774.5045120000004</v>
      </c>
      <c r="K2213" t="e">
        <f>VLOOKUP(A2213,'Cacao Nacional'!B:D,3,0)</f>
        <v>#N/A</v>
      </c>
      <c r="L2213" s="22" t="str">
        <f t="shared" si="207"/>
        <v>Abril</v>
      </c>
      <c r="M2213" s="22" t="str">
        <f t="shared" si="208"/>
        <v>2018</v>
      </c>
      <c r="N2213" s="22" t="str">
        <f t="shared" si="209"/>
        <v>Abril de 2018</v>
      </c>
    </row>
    <row r="2214" spans="1:14" x14ac:dyDescent="0.3">
      <c r="A2214" s="1" t="s">
        <v>244</v>
      </c>
      <c r="B2214" s="1" t="str">
        <f t="shared" si="204"/>
        <v>Abril 9 de 2018</v>
      </c>
      <c r="C2214" s="1" t="s">
        <v>5265</v>
      </c>
      <c r="D2214" s="2">
        <v>140.19</v>
      </c>
      <c r="E2214" s="1" t="s">
        <v>5266</v>
      </c>
      <c r="F2214" s="3">
        <v>0.52344758353649057</v>
      </c>
      <c r="G2214" s="1" t="s">
        <v>430</v>
      </c>
      <c r="H2214" s="10">
        <f t="shared" si="205"/>
        <v>2.8037999999999998</v>
      </c>
      <c r="I2214" s="8">
        <f>VLOOKUP(B2214,'TRM2'!C:D,2,0)</f>
        <v>2791.88</v>
      </c>
      <c r="J2214" s="10">
        <f t="shared" si="206"/>
        <v>7827.8731440000001</v>
      </c>
      <c r="K2214">
        <f>VLOOKUP(A2214,'Cacao Nacional'!B:D,3,0)</f>
        <v>6210</v>
      </c>
      <c r="L2214" s="22" t="str">
        <f t="shared" si="207"/>
        <v>Abril</v>
      </c>
      <c r="M2214" s="22" t="str">
        <f t="shared" si="208"/>
        <v>2018</v>
      </c>
      <c r="N2214" s="22" t="str">
        <f t="shared" si="209"/>
        <v>Abril de 2018</v>
      </c>
    </row>
    <row r="2215" spans="1:14" x14ac:dyDescent="0.3">
      <c r="A2215" s="1" t="s">
        <v>1532</v>
      </c>
      <c r="B2215" s="1" t="str">
        <f t="shared" si="204"/>
        <v>Abril 10 de 2018</v>
      </c>
      <c r="C2215" s="1" t="s">
        <v>5265</v>
      </c>
      <c r="D2215" s="2">
        <v>139.71</v>
      </c>
      <c r="E2215" s="1" t="s">
        <v>5266</v>
      </c>
      <c r="F2215" s="3">
        <v>-0.34239246736571066</v>
      </c>
      <c r="G2215" s="1" t="s">
        <v>430</v>
      </c>
      <c r="H2215" s="10">
        <f t="shared" si="205"/>
        <v>2.7942</v>
      </c>
      <c r="I2215" s="8">
        <f>VLOOKUP(B2215,'TRM2'!C:D,2,0)</f>
        <v>2781.95</v>
      </c>
      <c r="J2215" s="10">
        <f t="shared" si="206"/>
        <v>7773.3246899999995</v>
      </c>
      <c r="K2215" t="e">
        <f>VLOOKUP(A2215,'Cacao Nacional'!B:D,3,0)</f>
        <v>#N/A</v>
      </c>
      <c r="L2215" s="22" t="str">
        <f t="shared" si="207"/>
        <v>Abril</v>
      </c>
      <c r="M2215" s="22" t="str">
        <f t="shared" si="208"/>
        <v>2018</v>
      </c>
      <c r="N2215" s="22" t="str">
        <f t="shared" si="209"/>
        <v>Abril de 2018</v>
      </c>
    </row>
    <row r="2216" spans="1:14" x14ac:dyDescent="0.3">
      <c r="A2216" s="1" t="s">
        <v>1533</v>
      </c>
      <c r="B2216" s="1" t="str">
        <f t="shared" si="204"/>
        <v>Abril 11 de 2018</v>
      </c>
      <c r="C2216" s="1" t="s">
        <v>5265</v>
      </c>
      <c r="D2216" s="2">
        <v>140.38</v>
      </c>
      <c r="E2216" s="1" t="s">
        <v>5266</v>
      </c>
      <c r="F2216" s="3">
        <v>0.47956481282656033</v>
      </c>
      <c r="G2216" s="1" t="s">
        <v>430</v>
      </c>
      <c r="H2216" s="10">
        <f t="shared" si="205"/>
        <v>2.8075999999999999</v>
      </c>
      <c r="I2216" s="8">
        <f>VLOOKUP(B2216,'TRM2'!C:D,2,0)</f>
        <v>2767.82</v>
      </c>
      <c r="J2216" s="10">
        <f t="shared" si="206"/>
        <v>7770.9314320000003</v>
      </c>
      <c r="K2216" t="e">
        <f>VLOOKUP(A2216,'Cacao Nacional'!B:D,3,0)</f>
        <v>#N/A</v>
      </c>
      <c r="L2216" s="22" t="str">
        <f t="shared" si="207"/>
        <v>Abril</v>
      </c>
      <c r="M2216" s="22" t="str">
        <f t="shared" si="208"/>
        <v>2018</v>
      </c>
      <c r="N2216" s="22" t="str">
        <f t="shared" si="209"/>
        <v>Abril de 2018</v>
      </c>
    </row>
    <row r="2217" spans="1:14" x14ac:dyDescent="0.3">
      <c r="A2217" s="1" t="s">
        <v>1534</v>
      </c>
      <c r="B2217" s="1" t="str">
        <f t="shared" si="204"/>
        <v>Abril 12 de 2018</v>
      </c>
      <c r="C2217" s="1" t="s">
        <v>5265</v>
      </c>
      <c r="D2217" s="2">
        <v>140.09</v>
      </c>
      <c r="E2217" s="1" t="s">
        <v>5266</v>
      </c>
      <c r="F2217" s="3">
        <v>-0.20658213420714633</v>
      </c>
      <c r="G2217" s="1" t="s">
        <v>430</v>
      </c>
      <c r="H2217" s="10">
        <f t="shared" si="205"/>
        <v>2.8018000000000001</v>
      </c>
      <c r="I2217" s="8">
        <f>VLOOKUP(B2217,'TRM2'!C:D,2,0)</f>
        <v>2733.24</v>
      </c>
      <c r="J2217" s="10">
        <f t="shared" si="206"/>
        <v>7657.9918319999997</v>
      </c>
      <c r="K2217" t="e">
        <f>VLOOKUP(A2217,'Cacao Nacional'!B:D,3,0)</f>
        <v>#N/A</v>
      </c>
      <c r="L2217" s="22" t="str">
        <f t="shared" si="207"/>
        <v>Abril</v>
      </c>
      <c r="M2217" s="22" t="str">
        <f t="shared" si="208"/>
        <v>2018</v>
      </c>
      <c r="N2217" s="22" t="str">
        <f t="shared" si="209"/>
        <v>Abril de 2018</v>
      </c>
    </row>
    <row r="2218" spans="1:14" x14ac:dyDescent="0.3">
      <c r="A2218" s="1" t="s">
        <v>1535</v>
      </c>
      <c r="B2218" s="1" t="str">
        <f t="shared" si="204"/>
        <v>Abril 13 de 2018</v>
      </c>
      <c r="C2218" s="1" t="s">
        <v>5265</v>
      </c>
      <c r="D2218" s="2">
        <v>139.72999999999999</v>
      </c>
      <c r="E2218" s="1" t="s">
        <v>5266</v>
      </c>
      <c r="F2218" s="3">
        <v>-0.25697765722036808</v>
      </c>
      <c r="G2218" s="1" t="s">
        <v>430</v>
      </c>
      <c r="H2218" s="10">
        <f t="shared" si="205"/>
        <v>2.7946</v>
      </c>
      <c r="I2218" s="8">
        <f>VLOOKUP(B2218,'TRM2'!C:D,2,0)</f>
        <v>2710.03</v>
      </c>
      <c r="J2218" s="10">
        <f t="shared" si="206"/>
        <v>7573.4498380000005</v>
      </c>
      <c r="K2218" t="e">
        <f>VLOOKUP(A2218,'Cacao Nacional'!B:D,3,0)</f>
        <v>#N/A</v>
      </c>
      <c r="L2218" s="22" t="str">
        <f t="shared" si="207"/>
        <v>Abril</v>
      </c>
      <c r="M2218" s="22" t="str">
        <f t="shared" si="208"/>
        <v>2018</v>
      </c>
      <c r="N2218" s="22" t="str">
        <f t="shared" si="209"/>
        <v>Abril de 2018</v>
      </c>
    </row>
    <row r="2219" spans="1:14" x14ac:dyDescent="0.3">
      <c r="A2219" s="1" t="s">
        <v>245</v>
      </c>
      <c r="B2219" s="1" t="str">
        <f t="shared" si="204"/>
        <v>Abril 16 de 2018</v>
      </c>
      <c r="C2219" s="1" t="s">
        <v>5265</v>
      </c>
      <c r="D2219" s="2">
        <v>136.86000000000001</v>
      </c>
      <c r="E2219" s="1" t="s">
        <v>5266</v>
      </c>
      <c r="F2219" s="3">
        <v>-2.0539612109067318</v>
      </c>
      <c r="G2219" s="1" t="s">
        <v>430</v>
      </c>
      <c r="H2219" s="10">
        <f t="shared" si="205"/>
        <v>2.7372000000000001</v>
      </c>
      <c r="I2219" s="8">
        <f>VLOOKUP(B2219,'TRM2'!C:D,2,0)</f>
        <v>2705.34</v>
      </c>
      <c r="J2219" s="10">
        <f t="shared" si="206"/>
        <v>7405.0566480000007</v>
      </c>
      <c r="K2219">
        <f>VLOOKUP(A2219,'Cacao Nacional'!B:D,3,0)</f>
        <v>6068</v>
      </c>
      <c r="L2219" s="22" t="str">
        <f t="shared" si="207"/>
        <v>Abril</v>
      </c>
      <c r="M2219" s="22" t="str">
        <f t="shared" si="208"/>
        <v>2018</v>
      </c>
      <c r="N2219" s="22" t="str">
        <f t="shared" si="209"/>
        <v>Abril de 2018</v>
      </c>
    </row>
    <row r="2220" spans="1:14" x14ac:dyDescent="0.3">
      <c r="A2220" s="1" t="s">
        <v>1536</v>
      </c>
      <c r="B2220" s="1" t="str">
        <f t="shared" si="204"/>
        <v>Abril 17 de 2018</v>
      </c>
      <c r="C2220" s="1" t="s">
        <v>5265</v>
      </c>
      <c r="D2220" s="2">
        <v>136.13999999999999</v>
      </c>
      <c r="E2220" s="1" t="s">
        <v>5266</v>
      </c>
      <c r="F2220" s="3">
        <v>-0.52608505041650389</v>
      </c>
      <c r="G2220" s="1" t="s">
        <v>430</v>
      </c>
      <c r="H2220" s="10">
        <f t="shared" si="205"/>
        <v>2.7227999999999999</v>
      </c>
      <c r="I2220" s="8">
        <f>VLOOKUP(B2220,'TRM2'!C:D,2,0)</f>
        <v>2726.47</v>
      </c>
      <c r="J2220" s="10">
        <f t="shared" si="206"/>
        <v>7423.6325159999988</v>
      </c>
      <c r="K2220" t="e">
        <f>VLOOKUP(A2220,'Cacao Nacional'!B:D,3,0)</f>
        <v>#N/A</v>
      </c>
      <c r="L2220" s="22" t="str">
        <f t="shared" si="207"/>
        <v>Abril</v>
      </c>
      <c r="M2220" s="22" t="str">
        <f t="shared" si="208"/>
        <v>2018</v>
      </c>
      <c r="N2220" s="22" t="str">
        <f t="shared" si="209"/>
        <v>Abril de 2018</v>
      </c>
    </row>
    <row r="2221" spans="1:14" x14ac:dyDescent="0.3">
      <c r="A2221" s="1" t="s">
        <v>1537</v>
      </c>
      <c r="B2221" s="1" t="str">
        <f t="shared" si="204"/>
        <v>Abril 18 de 2018</v>
      </c>
      <c r="C2221" s="1" t="s">
        <v>5265</v>
      </c>
      <c r="D2221" s="2">
        <v>137.55000000000001</v>
      </c>
      <c r="E2221" s="1" t="s">
        <v>5266</v>
      </c>
      <c r="F2221" s="3">
        <v>1.0356985456148267</v>
      </c>
      <c r="G2221" s="1" t="s">
        <v>430</v>
      </c>
      <c r="H2221" s="10">
        <f t="shared" si="205"/>
        <v>2.7510000000000003</v>
      </c>
      <c r="I2221" s="8">
        <f>VLOOKUP(B2221,'TRM2'!C:D,2,0)</f>
        <v>2725.66</v>
      </c>
      <c r="J2221" s="10">
        <f t="shared" si="206"/>
        <v>7498.2906600000006</v>
      </c>
      <c r="K2221" t="e">
        <f>VLOOKUP(A2221,'Cacao Nacional'!B:D,3,0)</f>
        <v>#N/A</v>
      </c>
      <c r="L2221" s="22" t="str">
        <f t="shared" si="207"/>
        <v>Abril</v>
      </c>
      <c r="M2221" s="22" t="str">
        <f t="shared" si="208"/>
        <v>2018</v>
      </c>
      <c r="N2221" s="22" t="str">
        <f t="shared" si="209"/>
        <v>Abril de 2018</v>
      </c>
    </row>
    <row r="2222" spans="1:14" x14ac:dyDescent="0.3">
      <c r="A2222" s="1" t="s">
        <v>1538</v>
      </c>
      <c r="B2222" s="1" t="str">
        <f t="shared" si="204"/>
        <v>Abril 19 de 2018</v>
      </c>
      <c r="C2222" s="1" t="s">
        <v>5265</v>
      </c>
      <c r="D2222" s="2">
        <v>136.53</v>
      </c>
      <c r="E2222" s="1" t="s">
        <v>5266</v>
      </c>
      <c r="F2222" s="3">
        <v>-0.74154852780807712</v>
      </c>
      <c r="G2222" s="1" t="s">
        <v>430</v>
      </c>
      <c r="H2222" s="10">
        <f t="shared" si="205"/>
        <v>2.7305999999999999</v>
      </c>
      <c r="I2222" s="8">
        <f>VLOOKUP(B2222,'TRM2'!C:D,2,0)</f>
        <v>2705.64</v>
      </c>
      <c r="J2222" s="10">
        <f t="shared" si="206"/>
        <v>7388.0205839999999</v>
      </c>
      <c r="K2222" t="e">
        <f>VLOOKUP(A2222,'Cacao Nacional'!B:D,3,0)</f>
        <v>#N/A</v>
      </c>
      <c r="L2222" s="22" t="str">
        <f t="shared" si="207"/>
        <v>Abril</v>
      </c>
      <c r="M2222" s="22" t="str">
        <f t="shared" si="208"/>
        <v>2018</v>
      </c>
      <c r="N2222" s="22" t="str">
        <f t="shared" si="209"/>
        <v>Abril de 2018</v>
      </c>
    </row>
    <row r="2223" spans="1:14" x14ac:dyDescent="0.3">
      <c r="A2223" s="1" t="s">
        <v>1539</v>
      </c>
      <c r="B2223" s="1" t="str">
        <f t="shared" si="204"/>
        <v>Abril 20 de 2018</v>
      </c>
      <c r="C2223" s="1" t="s">
        <v>5265</v>
      </c>
      <c r="D2223" s="2">
        <v>138.01</v>
      </c>
      <c r="E2223" s="1" t="s">
        <v>5266</v>
      </c>
      <c r="F2223" s="3">
        <v>1.0840108401083937</v>
      </c>
      <c r="G2223" s="1" t="s">
        <v>430</v>
      </c>
      <c r="H2223" s="10">
        <f t="shared" si="205"/>
        <v>2.7601999999999998</v>
      </c>
      <c r="I2223" s="8">
        <f>VLOOKUP(B2223,'TRM2'!C:D,2,0)</f>
        <v>2724.47</v>
      </c>
      <c r="J2223" s="10">
        <f t="shared" si="206"/>
        <v>7520.0820939999985</v>
      </c>
      <c r="K2223" t="e">
        <f>VLOOKUP(A2223,'Cacao Nacional'!B:D,3,0)</f>
        <v>#N/A</v>
      </c>
      <c r="L2223" s="22" t="str">
        <f t="shared" si="207"/>
        <v>Abril</v>
      </c>
      <c r="M2223" s="22" t="str">
        <f t="shared" si="208"/>
        <v>2018</v>
      </c>
      <c r="N2223" s="22" t="str">
        <f t="shared" si="209"/>
        <v>Abril de 2018</v>
      </c>
    </row>
    <row r="2224" spans="1:14" x14ac:dyDescent="0.3">
      <c r="A2224" s="1" t="s">
        <v>246</v>
      </c>
      <c r="B2224" s="1" t="str">
        <f t="shared" si="204"/>
        <v>Abril 23 de 2018</v>
      </c>
      <c r="C2224" s="1" t="s">
        <v>5265</v>
      </c>
      <c r="D2224" s="2">
        <v>139.36000000000001</v>
      </c>
      <c r="E2224" s="1" t="s">
        <v>5266</v>
      </c>
      <c r="F2224" s="3">
        <v>0.97818998623289821</v>
      </c>
      <c r="G2224" s="1" t="s">
        <v>430</v>
      </c>
      <c r="H2224" s="10">
        <f t="shared" si="205"/>
        <v>2.7872000000000003</v>
      </c>
      <c r="I2224" s="8">
        <f>VLOOKUP(B2224,'TRM2'!C:D,2,0)</f>
        <v>2757.96</v>
      </c>
      <c r="J2224" s="10">
        <f t="shared" si="206"/>
        <v>7686.9861120000014</v>
      </c>
      <c r="K2224">
        <f>VLOOKUP(A2224,'Cacao Nacional'!B:D,3,0)</f>
        <v>6330</v>
      </c>
      <c r="L2224" s="22" t="str">
        <f t="shared" si="207"/>
        <v>Abril</v>
      </c>
      <c r="M2224" s="22" t="str">
        <f t="shared" si="208"/>
        <v>2018</v>
      </c>
      <c r="N2224" s="22" t="str">
        <f t="shared" si="209"/>
        <v>Abril de 2018</v>
      </c>
    </row>
    <row r="2225" spans="1:14" x14ac:dyDescent="0.3">
      <c r="A2225" s="1" t="s">
        <v>1540</v>
      </c>
      <c r="B2225" s="1" t="str">
        <f t="shared" si="204"/>
        <v>Abril 24 de 2018</v>
      </c>
      <c r="C2225" s="1" t="s">
        <v>5265</v>
      </c>
      <c r="D2225" s="2">
        <v>140.79</v>
      </c>
      <c r="E2225" s="1" t="s">
        <v>5266</v>
      </c>
      <c r="F2225" s="3">
        <v>1.0261194029850591</v>
      </c>
      <c r="G2225" s="1" t="s">
        <v>430</v>
      </c>
      <c r="H2225" s="10">
        <f t="shared" si="205"/>
        <v>2.8157999999999999</v>
      </c>
      <c r="I2225" s="8">
        <f>VLOOKUP(B2225,'TRM2'!C:D,2,0)</f>
        <v>2799.45</v>
      </c>
      <c r="J2225" s="10">
        <f t="shared" si="206"/>
        <v>7882.6913099999992</v>
      </c>
      <c r="K2225" t="e">
        <f>VLOOKUP(A2225,'Cacao Nacional'!B:D,3,0)</f>
        <v>#N/A</v>
      </c>
      <c r="L2225" s="22" t="str">
        <f t="shared" si="207"/>
        <v>Abril</v>
      </c>
      <c r="M2225" s="22" t="str">
        <f t="shared" si="208"/>
        <v>2018</v>
      </c>
      <c r="N2225" s="22" t="str">
        <f t="shared" si="209"/>
        <v>Abril de 2018</v>
      </c>
    </row>
    <row r="2226" spans="1:14" x14ac:dyDescent="0.3">
      <c r="A2226" s="1" t="s">
        <v>1541</v>
      </c>
      <c r="B2226" s="1" t="str">
        <f t="shared" si="204"/>
        <v>Abril 25 de 2018</v>
      </c>
      <c r="C2226" s="1" t="s">
        <v>5265</v>
      </c>
      <c r="D2226" s="2">
        <v>139.13999999999999</v>
      </c>
      <c r="E2226" s="1" t="s">
        <v>5266</v>
      </c>
      <c r="F2226" s="3">
        <v>-1.1719582356701512</v>
      </c>
      <c r="G2226" s="1" t="s">
        <v>430</v>
      </c>
      <c r="H2226" s="10">
        <f t="shared" si="205"/>
        <v>2.7827999999999999</v>
      </c>
      <c r="I2226" s="8">
        <f>VLOOKUP(B2226,'TRM2'!C:D,2,0)</f>
        <v>2785.22</v>
      </c>
      <c r="J2226" s="10">
        <f t="shared" si="206"/>
        <v>7750.7102159999995</v>
      </c>
      <c r="K2226" t="e">
        <f>VLOOKUP(A2226,'Cacao Nacional'!B:D,3,0)</f>
        <v>#N/A</v>
      </c>
      <c r="L2226" s="22" t="str">
        <f t="shared" si="207"/>
        <v>Abril</v>
      </c>
      <c r="M2226" s="22" t="str">
        <f t="shared" si="208"/>
        <v>2018</v>
      </c>
      <c r="N2226" s="22" t="str">
        <f t="shared" si="209"/>
        <v>Abril de 2018</v>
      </c>
    </row>
    <row r="2227" spans="1:14" x14ac:dyDescent="0.3">
      <c r="A2227" s="1" t="s">
        <v>1542</v>
      </c>
      <c r="B2227" s="1" t="str">
        <f t="shared" si="204"/>
        <v>Abril 26 de 2018</v>
      </c>
      <c r="C2227" s="1" t="s">
        <v>5265</v>
      </c>
      <c r="D2227" s="2">
        <v>139.66</v>
      </c>
      <c r="E2227" s="1" t="s">
        <v>5266</v>
      </c>
      <c r="F2227" s="3">
        <v>0.37372430645393867</v>
      </c>
      <c r="G2227" s="1" t="s">
        <v>430</v>
      </c>
      <c r="H2227" s="10">
        <f t="shared" si="205"/>
        <v>2.7932000000000001</v>
      </c>
      <c r="I2227" s="8">
        <f>VLOOKUP(B2227,'TRM2'!C:D,2,0)</f>
        <v>2820.29</v>
      </c>
      <c r="J2227" s="10">
        <f t="shared" si="206"/>
        <v>7877.6340280000004</v>
      </c>
      <c r="K2227" t="e">
        <f>VLOOKUP(A2227,'Cacao Nacional'!B:D,3,0)</f>
        <v>#N/A</v>
      </c>
      <c r="L2227" s="22" t="str">
        <f t="shared" si="207"/>
        <v>Abril</v>
      </c>
      <c r="M2227" s="22" t="str">
        <f t="shared" si="208"/>
        <v>2018</v>
      </c>
      <c r="N2227" s="22" t="str">
        <f t="shared" si="209"/>
        <v>Abril de 2018</v>
      </c>
    </row>
    <row r="2228" spans="1:14" x14ac:dyDescent="0.3">
      <c r="A2228" s="1" t="s">
        <v>1543</v>
      </c>
      <c r="B2228" s="1" t="str">
        <f t="shared" si="204"/>
        <v>Abril 27 de 2018</v>
      </c>
      <c r="C2228" s="1" t="s">
        <v>5265</v>
      </c>
      <c r="D2228" s="2">
        <v>142.18</v>
      </c>
      <c r="E2228" s="1" t="s">
        <v>5266</v>
      </c>
      <c r="F2228" s="3">
        <v>1.804382070743241</v>
      </c>
      <c r="G2228" s="1" t="s">
        <v>430</v>
      </c>
      <c r="H2228" s="10">
        <f t="shared" si="205"/>
        <v>2.8436000000000003</v>
      </c>
      <c r="I2228" s="8">
        <f>VLOOKUP(B2228,'TRM2'!C:D,2,0)</f>
        <v>2812.83</v>
      </c>
      <c r="J2228" s="10">
        <f t="shared" si="206"/>
        <v>7998.5633880000005</v>
      </c>
      <c r="K2228" t="e">
        <f>VLOOKUP(A2228,'Cacao Nacional'!B:D,3,0)</f>
        <v>#N/A</v>
      </c>
      <c r="L2228" s="22" t="str">
        <f t="shared" si="207"/>
        <v>Abril</v>
      </c>
      <c r="M2228" s="22" t="str">
        <f t="shared" si="208"/>
        <v>2018</v>
      </c>
      <c r="N2228" s="22" t="str">
        <f t="shared" si="209"/>
        <v>Abril de 2018</v>
      </c>
    </row>
    <row r="2229" spans="1:14" x14ac:dyDescent="0.3">
      <c r="A2229" s="1" t="s">
        <v>247</v>
      </c>
      <c r="B2229" s="1" t="str">
        <f t="shared" si="204"/>
        <v>Abril 30 de 2018</v>
      </c>
      <c r="C2229" s="1" t="s">
        <v>5265</v>
      </c>
      <c r="D2229" s="2">
        <v>142.47999999999999</v>
      </c>
      <c r="E2229" s="1" t="s">
        <v>5266</v>
      </c>
      <c r="F2229" s="3">
        <v>0.21100014066674841</v>
      </c>
      <c r="G2229" s="1" t="s">
        <v>430</v>
      </c>
      <c r="H2229" s="10">
        <f t="shared" si="205"/>
        <v>2.8495999999999997</v>
      </c>
      <c r="I2229" s="8">
        <f>VLOOKUP(B2229,'TRM2'!C:D,2,0)</f>
        <v>2806.28</v>
      </c>
      <c r="J2229" s="10">
        <f t="shared" si="206"/>
        <v>7996.7754879999993</v>
      </c>
      <c r="K2229">
        <f>VLOOKUP(A2229,'Cacao Nacional'!B:D,3,0)</f>
        <v>6686</v>
      </c>
      <c r="L2229" s="22" t="str">
        <f t="shared" si="207"/>
        <v>Abril</v>
      </c>
      <c r="M2229" s="22" t="str">
        <f t="shared" si="208"/>
        <v>2018</v>
      </c>
      <c r="N2229" s="22" t="str">
        <f t="shared" si="209"/>
        <v>Abril de 2018</v>
      </c>
    </row>
    <row r="2230" spans="1:14" x14ac:dyDescent="0.3">
      <c r="A2230" s="1" t="s">
        <v>1544</v>
      </c>
      <c r="B2230" s="1" t="str">
        <f t="shared" si="204"/>
        <v>Mayo 1 de 2018</v>
      </c>
      <c r="C2230" s="1" t="s">
        <v>5265</v>
      </c>
      <c r="D2230" s="2">
        <v>144.41999999999999</v>
      </c>
      <c r="E2230" s="1" t="s">
        <v>5266</v>
      </c>
      <c r="F2230" s="3">
        <v>1.3615946097697906</v>
      </c>
      <c r="G2230" s="1" t="s">
        <v>430</v>
      </c>
      <c r="H2230" s="10">
        <f t="shared" si="205"/>
        <v>2.8883999999999999</v>
      </c>
      <c r="I2230" s="8">
        <f>VLOOKUP(B2230,'TRM2'!C:D,2,0)</f>
        <v>2809.92</v>
      </c>
      <c r="J2230" s="10">
        <f t="shared" si="206"/>
        <v>8116.172928</v>
      </c>
      <c r="K2230" t="e">
        <f>VLOOKUP(A2230,'Cacao Nacional'!B:D,3,0)</f>
        <v>#N/A</v>
      </c>
      <c r="L2230" s="22" t="str">
        <f t="shared" si="207"/>
        <v>Mayo</v>
      </c>
      <c r="M2230" s="22" t="str">
        <f t="shared" si="208"/>
        <v>2018</v>
      </c>
      <c r="N2230" s="22" t="str">
        <f t="shared" si="209"/>
        <v>Mayo de 2018</v>
      </c>
    </row>
    <row r="2231" spans="1:14" x14ac:dyDescent="0.3">
      <c r="A2231" s="1" t="s">
        <v>1545</v>
      </c>
      <c r="B2231" s="1" t="str">
        <f t="shared" si="204"/>
        <v>Mayo 2 de 2018</v>
      </c>
      <c r="C2231" s="1" t="s">
        <v>5265</v>
      </c>
      <c r="D2231" s="2">
        <v>143.68</v>
      </c>
      <c r="E2231" s="1" t="s">
        <v>5266</v>
      </c>
      <c r="F2231" s="3">
        <v>-0.51239440520702173</v>
      </c>
      <c r="G2231" s="1" t="s">
        <v>430</v>
      </c>
      <c r="H2231" s="10">
        <f t="shared" si="205"/>
        <v>2.8736000000000002</v>
      </c>
      <c r="I2231" s="8">
        <f>VLOOKUP(B2231,'TRM2'!C:D,2,0)</f>
        <v>2809.92</v>
      </c>
      <c r="J2231" s="10">
        <f t="shared" si="206"/>
        <v>8074.5861120000009</v>
      </c>
      <c r="K2231" t="e">
        <f>VLOOKUP(A2231,'Cacao Nacional'!B:D,3,0)</f>
        <v>#N/A</v>
      </c>
      <c r="L2231" s="22" t="str">
        <f t="shared" si="207"/>
        <v>Mayo</v>
      </c>
      <c r="M2231" s="22" t="str">
        <f t="shared" si="208"/>
        <v>2018</v>
      </c>
      <c r="N2231" s="22" t="str">
        <f t="shared" si="209"/>
        <v>Mayo de 2018</v>
      </c>
    </row>
    <row r="2232" spans="1:14" x14ac:dyDescent="0.3">
      <c r="A2232" s="1" t="s">
        <v>1546</v>
      </c>
      <c r="B2232" s="1" t="str">
        <f t="shared" si="204"/>
        <v>Mayo 3 de 2018</v>
      </c>
      <c r="C2232" s="1" t="s">
        <v>5265</v>
      </c>
      <c r="D2232" s="2">
        <v>144.72999999999999</v>
      </c>
      <c r="E2232" s="1" t="s">
        <v>5266</v>
      </c>
      <c r="F2232" s="3">
        <v>0.73079064587972076</v>
      </c>
      <c r="G2232" s="1" t="s">
        <v>430</v>
      </c>
      <c r="H2232" s="10">
        <f t="shared" si="205"/>
        <v>2.8945999999999996</v>
      </c>
      <c r="I2232" s="8">
        <f>VLOOKUP(B2232,'TRM2'!C:D,2,0)</f>
        <v>2831.99</v>
      </c>
      <c r="J2232" s="10">
        <f t="shared" si="206"/>
        <v>8197.4782539999978</v>
      </c>
      <c r="K2232" t="e">
        <f>VLOOKUP(A2232,'Cacao Nacional'!B:D,3,0)</f>
        <v>#N/A</v>
      </c>
      <c r="L2232" s="22" t="str">
        <f t="shared" si="207"/>
        <v>Mayo</v>
      </c>
      <c r="M2232" s="22" t="str">
        <f t="shared" si="208"/>
        <v>2018</v>
      </c>
      <c r="N2232" s="22" t="str">
        <f t="shared" si="209"/>
        <v>Mayo de 2018</v>
      </c>
    </row>
    <row r="2233" spans="1:14" x14ac:dyDescent="0.3">
      <c r="A2233" s="1" t="s">
        <v>1548</v>
      </c>
      <c r="B2233" s="1" t="str">
        <f t="shared" si="204"/>
        <v>Mayo 8 de 2018</v>
      </c>
      <c r="C2233" s="1" t="s">
        <v>5265</v>
      </c>
      <c r="D2233" s="2">
        <v>139.12</v>
      </c>
      <c r="E2233" s="1" t="s">
        <v>5266</v>
      </c>
      <c r="F2233" s="3">
        <v>-3.8761832377530476</v>
      </c>
      <c r="G2233" s="1" t="s">
        <v>430</v>
      </c>
      <c r="H2233" s="10">
        <f t="shared" si="205"/>
        <v>2.7824</v>
      </c>
      <c r="I2233" s="8" t="e">
        <f>VLOOKUP(B2233,'TRM2'!C:D,2,0)</f>
        <v>#N/A</v>
      </c>
      <c r="J2233" s="10" t="e">
        <f t="shared" si="206"/>
        <v>#N/A</v>
      </c>
      <c r="K2233" t="e">
        <f>VLOOKUP(A2233,'Cacao Nacional'!B:D,3,0)</f>
        <v>#N/A</v>
      </c>
      <c r="L2233" s="22" t="str">
        <f t="shared" si="207"/>
        <v>Mayo</v>
      </c>
      <c r="M2233" s="22" t="str">
        <f t="shared" si="208"/>
        <v>2018</v>
      </c>
      <c r="N2233" s="22" t="str">
        <f t="shared" si="209"/>
        <v>Mayo de 2018</v>
      </c>
    </row>
    <row r="2234" spans="1:14" x14ac:dyDescent="0.3">
      <c r="A2234" s="1" t="s">
        <v>1549</v>
      </c>
      <c r="B2234" s="1" t="str">
        <f t="shared" si="204"/>
        <v>Mayo 9 de 2018</v>
      </c>
      <c r="C2234" s="1" t="s">
        <v>5265</v>
      </c>
      <c r="D2234" s="2">
        <v>138.58000000000001</v>
      </c>
      <c r="E2234" s="1" t="s">
        <v>5266</v>
      </c>
      <c r="F2234" s="3">
        <v>-0.38815411155836116</v>
      </c>
      <c r="G2234" s="1" t="s">
        <v>430</v>
      </c>
      <c r="H2234" s="10">
        <f t="shared" si="205"/>
        <v>2.7716000000000003</v>
      </c>
      <c r="I2234" s="8">
        <f>VLOOKUP(B2234,'TRM2'!C:D,2,0)</f>
        <v>2866</v>
      </c>
      <c r="J2234" s="10">
        <f t="shared" si="206"/>
        <v>7943.405600000001</v>
      </c>
      <c r="K2234" t="e">
        <f>VLOOKUP(A2234,'Cacao Nacional'!B:D,3,0)</f>
        <v>#N/A</v>
      </c>
      <c r="L2234" s="22" t="str">
        <f t="shared" si="207"/>
        <v>Mayo</v>
      </c>
      <c r="M2234" s="22" t="str">
        <f t="shared" si="208"/>
        <v>2018</v>
      </c>
      <c r="N2234" s="22" t="str">
        <f t="shared" si="209"/>
        <v>Mayo de 2018</v>
      </c>
    </row>
    <row r="2235" spans="1:14" x14ac:dyDescent="0.3">
      <c r="A2235" s="1" t="s">
        <v>1550</v>
      </c>
      <c r="B2235" s="1" t="str">
        <f t="shared" si="204"/>
        <v>Mayo 10 de 2018</v>
      </c>
      <c r="C2235" s="1" t="s">
        <v>5265</v>
      </c>
      <c r="D2235" s="2">
        <v>139.33000000000001</v>
      </c>
      <c r="E2235" s="1" t="s">
        <v>5266</v>
      </c>
      <c r="F2235" s="3">
        <v>0.54120363688843987</v>
      </c>
      <c r="G2235" s="1" t="s">
        <v>430</v>
      </c>
      <c r="H2235" s="10">
        <f t="shared" si="205"/>
        <v>2.7866000000000004</v>
      </c>
      <c r="I2235" s="8">
        <f>VLOOKUP(B2235,'TRM2'!C:D,2,0)</f>
        <v>2859.51</v>
      </c>
      <c r="J2235" s="10">
        <f t="shared" si="206"/>
        <v>7968.3105660000019</v>
      </c>
      <c r="K2235" t="e">
        <f>VLOOKUP(A2235,'Cacao Nacional'!B:D,3,0)</f>
        <v>#N/A</v>
      </c>
      <c r="L2235" s="22" t="str">
        <f t="shared" si="207"/>
        <v>Mayo</v>
      </c>
      <c r="M2235" s="22" t="str">
        <f t="shared" si="208"/>
        <v>2018</v>
      </c>
      <c r="N2235" s="22" t="str">
        <f t="shared" si="209"/>
        <v>Mayo de 2018</v>
      </c>
    </row>
    <row r="2236" spans="1:14" x14ac:dyDescent="0.3">
      <c r="A2236" s="1" t="s">
        <v>1551</v>
      </c>
      <c r="B2236" s="1" t="str">
        <f t="shared" si="204"/>
        <v>Mayo 11 de 2018</v>
      </c>
      <c r="C2236" s="1" t="s">
        <v>5265</v>
      </c>
      <c r="D2236" s="2">
        <v>138.68</v>
      </c>
      <c r="E2236" s="1" t="s">
        <v>5266</v>
      </c>
      <c r="F2236" s="3">
        <v>-0.46651833775928059</v>
      </c>
      <c r="G2236" s="1" t="s">
        <v>430</v>
      </c>
      <c r="H2236" s="10">
        <f t="shared" si="205"/>
        <v>2.7736000000000001</v>
      </c>
      <c r="I2236" s="8">
        <f>VLOOKUP(B2236,'TRM2'!C:D,2,0)</f>
        <v>2822.37</v>
      </c>
      <c r="J2236" s="10">
        <f t="shared" si="206"/>
        <v>7828.1254319999998</v>
      </c>
      <c r="K2236" t="e">
        <f>VLOOKUP(A2236,'Cacao Nacional'!B:D,3,0)</f>
        <v>#N/A</v>
      </c>
      <c r="L2236" s="22" t="str">
        <f t="shared" si="207"/>
        <v>Mayo</v>
      </c>
      <c r="M2236" s="22" t="str">
        <f t="shared" si="208"/>
        <v>2018</v>
      </c>
      <c r="N2236" s="22" t="str">
        <f t="shared" si="209"/>
        <v>Mayo de 2018</v>
      </c>
    </row>
    <row r="2237" spans="1:14" x14ac:dyDescent="0.3">
      <c r="A2237" s="1" t="s">
        <v>249</v>
      </c>
      <c r="B2237" s="1" t="str">
        <f t="shared" si="204"/>
        <v>Mayo 14 de 2018</v>
      </c>
      <c r="C2237" s="1" t="s">
        <v>5265</v>
      </c>
      <c r="D2237" s="2">
        <v>137.31</v>
      </c>
      <c r="E2237" s="1" t="s">
        <v>5266</v>
      </c>
      <c r="F2237" s="3">
        <v>-0.9878857802134442</v>
      </c>
      <c r="G2237" s="1" t="s">
        <v>430</v>
      </c>
      <c r="H2237" s="10">
        <f t="shared" si="205"/>
        <v>2.7462</v>
      </c>
      <c r="I2237" s="8">
        <f>VLOOKUP(B2237,'TRM2'!C:D,2,0)</f>
        <v>2824.05</v>
      </c>
      <c r="J2237" s="10">
        <f t="shared" si="206"/>
        <v>7755.4061100000008</v>
      </c>
      <c r="K2237">
        <f>VLOOKUP(A2237,'Cacao Nacional'!B:D,3,0)</f>
        <v>6750</v>
      </c>
      <c r="L2237" s="22" t="str">
        <f t="shared" si="207"/>
        <v>Mayo</v>
      </c>
      <c r="M2237" s="22" t="str">
        <f t="shared" si="208"/>
        <v>2018</v>
      </c>
      <c r="N2237" s="22" t="str">
        <f t="shared" si="209"/>
        <v>Mayo de 2018</v>
      </c>
    </row>
    <row r="2238" spans="1:14" x14ac:dyDescent="0.3">
      <c r="A2238" s="1" t="s">
        <v>1552</v>
      </c>
      <c r="B2238" s="1" t="str">
        <f t="shared" si="204"/>
        <v>Mayo 15 de 2018</v>
      </c>
      <c r="C2238" s="1" t="s">
        <v>5265</v>
      </c>
      <c r="D2238" s="2">
        <v>136.69</v>
      </c>
      <c r="E2238" s="1" t="s">
        <v>5266</v>
      </c>
      <c r="F2238" s="3">
        <v>-0.4515330274561245</v>
      </c>
      <c r="G2238" s="1" t="s">
        <v>430</v>
      </c>
      <c r="H2238" s="10">
        <f t="shared" si="205"/>
        <v>2.7338</v>
      </c>
      <c r="I2238" s="8">
        <f>VLOOKUP(B2238,'TRM2'!C:D,2,0)</f>
        <v>2824.05</v>
      </c>
      <c r="J2238" s="10">
        <f t="shared" si="206"/>
        <v>7720.3878900000009</v>
      </c>
      <c r="K2238" t="e">
        <f>VLOOKUP(A2238,'Cacao Nacional'!B:D,3,0)</f>
        <v>#N/A</v>
      </c>
      <c r="L2238" s="22" t="str">
        <f t="shared" si="207"/>
        <v>Mayo</v>
      </c>
      <c r="M2238" s="22" t="str">
        <f t="shared" si="208"/>
        <v>2018</v>
      </c>
      <c r="N2238" s="22" t="str">
        <f t="shared" si="209"/>
        <v>Mayo de 2018</v>
      </c>
    </row>
    <row r="2239" spans="1:14" x14ac:dyDescent="0.3">
      <c r="A2239" s="1" t="s">
        <v>1553</v>
      </c>
      <c r="B2239" s="1" t="str">
        <f t="shared" si="204"/>
        <v>Mayo 16 de 2018</v>
      </c>
      <c r="C2239" s="1" t="s">
        <v>5265</v>
      </c>
      <c r="D2239" s="2">
        <v>137</v>
      </c>
      <c r="E2239" s="1" t="s">
        <v>5266</v>
      </c>
      <c r="F2239" s="3">
        <v>0.22679054795522882</v>
      </c>
      <c r="G2239" s="1" t="s">
        <v>430</v>
      </c>
      <c r="H2239" s="10">
        <f t="shared" si="205"/>
        <v>2.74</v>
      </c>
      <c r="I2239" s="8">
        <f>VLOOKUP(B2239,'TRM2'!C:D,2,0)</f>
        <v>2889.87</v>
      </c>
      <c r="J2239" s="10">
        <f t="shared" si="206"/>
        <v>7918.2438000000002</v>
      </c>
      <c r="K2239" t="e">
        <f>VLOOKUP(A2239,'Cacao Nacional'!B:D,3,0)</f>
        <v>#N/A</v>
      </c>
      <c r="L2239" s="22" t="str">
        <f t="shared" si="207"/>
        <v>Mayo</v>
      </c>
      <c r="M2239" s="22" t="str">
        <f t="shared" si="208"/>
        <v>2018</v>
      </c>
      <c r="N2239" s="22" t="str">
        <f t="shared" si="209"/>
        <v>Mayo de 2018</v>
      </c>
    </row>
    <row r="2240" spans="1:14" x14ac:dyDescent="0.3">
      <c r="A2240" s="1" t="s">
        <v>1554</v>
      </c>
      <c r="B2240" s="1" t="str">
        <f t="shared" si="204"/>
        <v>Mayo 17 de 2018</v>
      </c>
      <c r="C2240" s="1" t="s">
        <v>5265</v>
      </c>
      <c r="D2240" s="2">
        <v>138.22999999999999</v>
      </c>
      <c r="E2240" s="1" t="s">
        <v>5266</v>
      </c>
      <c r="F2240" s="3">
        <v>0.89781021897809477</v>
      </c>
      <c r="G2240" s="1" t="s">
        <v>430</v>
      </c>
      <c r="H2240" s="10">
        <f t="shared" si="205"/>
        <v>2.7645999999999997</v>
      </c>
      <c r="I2240" s="8">
        <f>VLOOKUP(B2240,'TRM2'!C:D,2,0)</f>
        <v>2865.37</v>
      </c>
      <c r="J2240" s="10">
        <f t="shared" si="206"/>
        <v>7921.6019019999985</v>
      </c>
      <c r="K2240" t="e">
        <f>VLOOKUP(A2240,'Cacao Nacional'!B:D,3,0)</f>
        <v>#N/A</v>
      </c>
      <c r="L2240" s="22" t="str">
        <f t="shared" si="207"/>
        <v>Mayo</v>
      </c>
      <c r="M2240" s="22" t="str">
        <f t="shared" si="208"/>
        <v>2018</v>
      </c>
      <c r="N2240" s="22" t="str">
        <f t="shared" si="209"/>
        <v>Mayo de 2018</v>
      </c>
    </row>
    <row r="2241" spans="1:14" x14ac:dyDescent="0.3">
      <c r="A2241" s="1" t="s">
        <v>1555</v>
      </c>
      <c r="B2241" s="1" t="str">
        <f t="shared" si="204"/>
        <v>Mayo 18 de 2018</v>
      </c>
      <c r="C2241" s="1" t="s">
        <v>5265</v>
      </c>
      <c r="D2241" s="2">
        <v>137.66999999999999</v>
      </c>
      <c r="E2241" s="1" t="s">
        <v>5266</v>
      </c>
      <c r="F2241" s="3">
        <v>-0.40512189828546791</v>
      </c>
      <c r="G2241" s="1" t="s">
        <v>430</v>
      </c>
      <c r="H2241" s="10">
        <f t="shared" si="205"/>
        <v>2.7533999999999996</v>
      </c>
      <c r="I2241" s="8">
        <f>VLOOKUP(B2241,'TRM2'!C:D,2,0)</f>
        <v>2886.23</v>
      </c>
      <c r="J2241" s="10">
        <f t="shared" si="206"/>
        <v>7946.9456819999987</v>
      </c>
      <c r="K2241" t="e">
        <f>VLOOKUP(A2241,'Cacao Nacional'!B:D,3,0)</f>
        <v>#N/A</v>
      </c>
      <c r="L2241" s="22" t="str">
        <f t="shared" si="207"/>
        <v>Mayo</v>
      </c>
      <c r="M2241" s="22" t="str">
        <f t="shared" si="208"/>
        <v>2018</v>
      </c>
      <c r="N2241" s="22" t="str">
        <f t="shared" si="209"/>
        <v>Mayo de 2018</v>
      </c>
    </row>
    <row r="2242" spans="1:14" x14ac:dyDescent="0.3">
      <c r="A2242" s="1" t="s">
        <v>250</v>
      </c>
      <c r="B2242" s="1" t="str">
        <f t="shared" si="204"/>
        <v>Mayo 21 de 2018</v>
      </c>
      <c r="C2242" s="1" t="s">
        <v>5265</v>
      </c>
      <c r="D2242" s="2">
        <v>140.27000000000001</v>
      </c>
      <c r="E2242" s="1" t="s">
        <v>5266</v>
      </c>
      <c r="F2242" s="3">
        <v>1.8885741265344831</v>
      </c>
      <c r="G2242" s="1" t="s">
        <v>430</v>
      </c>
      <c r="H2242" s="10">
        <f t="shared" si="205"/>
        <v>2.8054000000000001</v>
      </c>
      <c r="I2242" s="8">
        <f>VLOOKUP(B2242,'TRM2'!C:D,2,0)</f>
        <v>2925.67</v>
      </c>
      <c r="J2242" s="10">
        <f t="shared" si="206"/>
        <v>8207.6746180000009</v>
      </c>
      <c r="K2242">
        <f>VLOOKUP(A2242,'Cacao Nacional'!B:D,3,0)</f>
        <v>6748.3</v>
      </c>
      <c r="L2242" s="22" t="str">
        <f t="shared" si="207"/>
        <v>Mayo</v>
      </c>
      <c r="M2242" s="22" t="str">
        <f t="shared" si="208"/>
        <v>2018</v>
      </c>
      <c r="N2242" s="22" t="str">
        <f t="shared" si="209"/>
        <v>Mayo de 2018</v>
      </c>
    </row>
    <row r="2243" spans="1:14" x14ac:dyDescent="0.3">
      <c r="A2243" s="1" t="s">
        <v>1556</v>
      </c>
      <c r="B2243" s="1" t="str">
        <f t="shared" ref="B2243:B2306" si="210">MID(A2243,FIND(",",A2243,1)+2,LEN(A2243)-FIND(",",A2243,1))</f>
        <v>Mayo 22 de 2018</v>
      </c>
      <c r="C2243" s="1" t="s">
        <v>5265</v>
      </c>
      <c r="D2243" s="2">
        <v>140.91999999999999</v>
      </c>
      <c r="E2243" s="1" t="s">
        <v>5266</v>
      </c>
      <c r="F2243" s="3">
        <v>0.46339202965707366</v>
      </c>
      <c r="G2243" s="1" t="s">
        <v>430</v>
      </c>
      <c r="H2243" s="10">
        <f t="shared" ref="H2243:H2306" si="211">D2243*2/100</f>
        <v>2.8183999999999996</v>
      </c>
      <c r="I2243" s="8">
        <f>VLOOKUP(B2243,'TRM2'!C:D,2,0)</f>
        <v>2897.37</v>
      </c>
      <c r="J2243" s="10">
        <f t="shared" ref="J2243:J2306" si="212">H2243*I2243</f>
        <v>8165.9476079999986</v>
      </c>
      <c r="K2243" t="e">
        <f>VLOOKUP(A2243,'Cacao Nacional'!B:D,3,0)</f>
        <v>#N/A</v>
      </c>
      <c r="L2243" s="22" t="str">
        <f t="shared" ref="L2243:L2306" si="213">MID(A2243,FIND(" ",A2243,1)+1,FIND(" ",A2243,FIND(" ",A2243,1)+1)-FIND(" ",A2243,1)-1)</f>
        <v>Mayo</v>
      </c>
      <c r="M2243" s="22" t="str">
        <f t="shared" ref="M2243:M2306" si="214">RIGHT(A2243,4)</f>
        <v>2018</v>
      </c>
      <c r="N2243" s="22" t="str">
        <f t="shared" ref="N2243:N2306" si="215">_xlfn.CONCAT(L2243," de ",M2243)</f>
        <v>Mayo de 2018</v>
      </c>
    </row>
    <row r="2244" spans="1:14" x14ac:dyDescent="0.3">
      <c r="A2244" s="1" t="s">
        <v>1557</v>
      </c>
      <c r="B2244" s="1" t="str">
        <f t="shared" si="210"/>
        <v>Mayo 23 de 2018</v>
      </c>
      <c r="C2244" s="1" t="s">
        <v>5265</v>
      </c>
      <c r="D2244" s="2">
        <v>139.97</v>
      </c>
      <c r="E2244" s="1" t="s">
        <v>5266</v>
      </c>
      <c r="F2244" s="3">
        <v>-0.67414135679817533</v>
      </c>
      <c r="G2244" s="1" t="s">
        <v>430</v>
      </c>
      <c r="H2244" s="10">
        <f t="shared" si="211"/>
        <v>2.7993999999999999</v>
      </c>
      <c r="I2244" s="8">
        <f>VLOOKUP(B2244,'TRM2'!C:D,2,0)</f>
        <v>2851.42</v>
      </c>
      <c r="J2244" s="10">
        <f t="shared" si="212"/>
        <v>7982.2651479999995</v>
      </c>
      <c r="K2244" t="e">
        <f>VLOOKUP(A2244,'Cacao Nacional'!B:D,3,0)</f>
        <v>#N/A</v>
      </c>
      <c r="L2244" s="22" t="str">
        <f t="shared" si="213"/>
        <v>Mayo</v>
      </c>
      <c r="M2244" s="22" t="str">
        <f t="shared" si="214"/>
        <v>2018</v>
      </c>
      <c r="N2244" s="22" t="str">
        <f t="shared" si="215"/>
        <v>Mayo de 2018</v>
      </c>
    </row>
    <row r="2245" spans="1:14" x14ac:dyDescent="0.3">
      <c r="A2245" s="1" t="s">
        <v>1558</v>
      </c>
      <c r="B2245" s="1" t="str">
        <f t="shared" si="210"/>
        <v>Mayo 24 de 2018</v>
      </c>
      <c r="C2245" s="1" t="s">
        <v>5265</v>
      </c>
      <c r="D2245" s="2">
        <v>140.59</v>
      </c>
      <c r="E2245" s="1" t="s">
        <v>5266</v>
      </c>
      <c r="F2245" s="3">
        <v>0.44295206115596519</v>
      </c>
      <c r="G2245" s="1" t="s">
        <v>430</v>
      </c>
      <c r="H2245" s="10">
        <f t="shared" si="211"/>
        <v>2.8117999999999999</v>
      </c>
      <c r="I2245" s="8">
        <f>VLOOKUP(B2245,'TRM2'!C:D,2,0)</f>
        <v>2863.24</v>
      </c>
      <c r="J2245" s="10">
        <f t="shared" si="212"/>
        <v>8050.8582319999987</v>
      </c>
      <c r="K2245" t="e">
        <f>VLOOKUP(A2245,'Cacao Nacional'!B:D,3,0)</f>
        <v>#N/A</v>
      </c>
      <c r="L2245" s="22" t="str">
        <f t="shared" si="213"/>
        <v>Mayo</v>
      </c>
      <c r="M2245" s="22" t="str">
        <f t="shared" si="214"/>
        <v>2018</v>
      </c>
      <c r="N2245" s="22" t="str">
        <f t="shared" si="215"/>
        <v>Mayo de 2018</v>
      </c>
    </row>
    <row r="2246" spans="1:14" x14ac:dyDescent="0.3">
      <c r="A2246" s="1" t="s">
        <v>1559</v>
      </c>
      <c r="B2246" s="1" t="str">
        <f t="shared" si="210"/>
        <v>Mayo 25 de 2018</v>
      </c>
      <c r="C2246" s="1" t="s">
        <v>5265</v>
      </c>
      <c r="D2246" s="2">
        <v>140.49</v>
      </c>
      <c r="E2246" s="1" t="s">
        <v>5266</v>
      </c>
      <c r="F2246" s="3">
        <v>-7.1128814282661865E-2</v>
      </c>
      <c r="G2246" s="1" t="s">
        <v>430</v>
      </c>
      <c r="H2246" s="10">
        <f t="shared" si="211"/>
        <v>2.8098000000000001</v>
      </c>
      <c r="I2246" s="8">
        <f>VLOOKUP(B2246,'TRM2'!C:D,2,0)</f>
        <v>2863.12</v>
      </c>
      <c r="J2246" s="10">
        <f t="shared" si="212"/>
        <v>8044.7945760000002</v>
      </c>
      <c r="K2246" t="e">
        <f>VLOOKUP(A2246,'Cacao Nacional'!B:D,3,0)</f>
        <v>#N/A</v>
      </c>
      <c r="L2246" s="22" t="str">
        <f t="shared" si="213"/>
        <v>Mayo</v>
      </c>
      <c r="M2246" s="22" t="str">
        <f t="shared" si="214"/>
        <v>2018</v>
      </c>
      <c r="N2246" s="22" t="str">
        <f t="shared" si="215"/>
        <v>Mayo de 2018</v>
      </c>
    </row>
    <row r="2247" spans="1:14" x14ac:dyDescent="0.3">
      <c r="A2247" s="1" t="s">
        <v>251</v>
      </c>
      <c r="B2247" s="1" t="str">
        <f t="shared" si="210"/>
        <v>Mayo 28 de 2018</v>
      </c>
      <c r="C2247" s="1" t="s">
        <v>5265</v>
      </c>
      <c r="D2247" s="2">
        <v>140.86000000000001</v>
      </c>
      <c r="E2247" s="1" t="s">
        <v>5266</v>
      </c>
      <c r="F2247" s="3">
        <v>0.26336394049398854</v>
      </c>
      <c r="G2247" s="1" t="s">
        <v>430</v>
      </c>
      <c r="H2247" s="10">
        <f t="shared" si="211"/>
        <v>2.8172000000000001</v>
      </c>
      <c r="I2247" s="8">
        <f>VLOOKUP(B2247,'TRM2'!C:D,2,0)</f>
        <v>2887.16</v>
      </c>
      <c r="J2247" s="10">
        <f t="shared" si="212"/>
        <v>8133.707152</v>
      </c>
      <c r="K2247">
        <f>VLOOKUP(A2247,'Cacao Nacional'!B:D,3,0)</f>
        <v>6508.3</v>
      </c>
      <c r="L2247" s="22" t="str">
        <f t="shared" si="213"/>
        <v>Mayo</v>
      </c>
      <c r="M2247" s="22" t="str">
        <f t="shared" si="214"/>
        <v>2018</v>
      </c>
      <c r="N2247" s="22" t="str">
        <f t="shared" si="215"/>
        <v>Mayo de 2018</v>
      </c>
    </row>
    <row r="2248" spans="1:14" x14ac:dyDescent="0.3">
      <c r="A2248" s="1" t="s">
        <v>1560</v>
      </c>
      <c r="B2248" s="1" t="str">
        <f t="shared" si="210"/>
        <v>Mayo 29 de 2018</v>
      </c>
      <c r="C2248" s="1" t="s">
        <v>5265</v>
      </c>
      <c r="D2248" s="2">
        <v>140.31</v>
      </c>
      <c r="E2248" s="1" t="s">
        <v>5266</v>
      </c>
      <c r="F2248" s="3">
        <v>-0.39045861138720095</v>
      </c>
      <c r="G2248" s="1" t="s">
        <v>430</v>
      </c>
      <c r="H2248" s="10">
        <f t="shared" si="211"/>
        <v>2.8062</v>
      </c>
      <c r="I2248" s="8">
        <f>VLOOKUP(B2248,'TRM2'!C:D,2,0)</f>
        <v>2887.16</v>
      </c>
      <c r="J2248" s="10">
        <f t="shared" si="212"/>
        <v>8101.9483919999993</v>
      </c>
      <c r="K2248" t="e">
        <f>VLOOKUP(A2248,'Cacao Nacional'!B:D,3,0)</f>
        <v>#N/A</v>
      </c>
      <c r="L2248" s="22" t="str">
        <f t="shared" si="213"/>
        <v>Mayo</v>
      </c>
      <c r="M2248" s="22" t="str">
        <f t="shared" si="214"/>
        <v>2018</v>
      </c>
      <c r="N2248" s="22" t="str">
        <f t="shared" si="215"/>
        <v>Mayo de 2018</v>
      </c>
    </row>
    <row r="2249" spans="1:14" x14ac:dyDescent="0.3">
      <c r="A2249" s="1" t="s">
        <v>1561</v>
      </c>
      <c r="B2249" s="1" t="str">
        <f t="shared" si="210"/>
        <v>Mayo 30 de 2018</v>
      </c>
      <c r="C2249" s="1" t="s">
        <v>5265</v>
      </c>
      <c r="D2249" s="2">
        <v>141</v>
      </c>
      <c r="E2249" s="1" t="s">
        <v>5266</v>
      </c>
      <c r="F2249" s="3">
        <v>0.49176822749625659</v>
      </c>
      <c r="G2249" s="1" t="s">
        <v>430</v>
      </c>
      <c r="H2249" s="10">
        <f t="shared" si="211"/>
        <v>2.82</v>
      </c>
      <c r="I2249" s="8">
        <f>VLOOKUP(B2249,'TRM2'!C:D,2,0)</f>
        <v>2893.82</v>
      </c>
      <c r="J2249" s="10">
        <f t="shared" si="212"/>
        <v>8160.5724</v>
      </c>
      <c r="K2249" t="e">
        <f>VLOOKUP(A2249,'Cacao Nacional'!B:D,3,0)</f>
        <v>#N/A</v>
      </c>
      <c r="L2249" s="22" t="str">
        <f t="shared" si="213"/>
        <v>Mayo</v>
      </c>
      <c r="M2249" s="22" t="str">
        <f t="shared" si="214"/>
        <v>2018</v>
      </c>
      <c r="N2249" s="22" t="str">
        <f t="shared" si="215"/>
        <v>Mayo de 2018</v>
      </c>
    </row>
    <row r="2250" spans="1:14" x14ac:dyDescent="0.3">
      <c r="A2250" s="1" t="s">
        <v>1562</v>
      </c>
      <c r="B2250" s="1" t="str">
        <f t="shared" si="210"/>
        <v>Mayo 31 de 2018</v>
      </c>
      <c r="C2250" s="1" t="s">
        <v>5265</v>
      </c>
      <c r="D2250" s="2">
        <v>143.47999999999999</v>
      </c>
      <c r="E2250" s="1" t="s">
        <v>5266</v>
      </c>
      <c r="F2250" s="3">
        <v>1.7588652482269433</v>
      </c>
      <c r="G2250" s="1" t="s">
        <v>430</v>
      </c>
      <c r="H2250" s="10">
        <f t="shared" si="211"/>
        <v>2.8695999999999997</v>
      </c>
      <c r="I2250" s="8">
        <f>VLOOKUP(B2250,'TRM2'!C:D,2,0)</f>
        <v>2879.32</v>
      </c>
      <c r="J2250" s="10">
        <f t="shared" si="212"/>
        <v>8262.4966719999993</v>
      </c>
      <c r="K2250" t="e">
        <f>VLOOKUP(A2250,'Cacao Nacional'!B:D,3,0)</f>
        <v>#N/A</v>
      </c>
      <c r="L2250" s="22" t="str">
        <f t="shared" si="213"/>
        <v>Mayo</v>
      </c>
      <c r="M2250" s="22" t="str">
        <f t="shared" si="214"/>
        <v>2018</v>
      </c>
      <c r="N2250" s="22" t="str">
        <f t="shared" si="215"/>
        <v>Mayo de 2018</v>
      </c>
    </row>
    <row r="2251" spans="1:14" x14ac:dyDescent="0.3">
      <c r="A2251" s="1" t="s">
        <v>1563</v>
      </c>
      <c r="B2251" s="1" t="str">
        <f t="shared" si="210"/>
        <v>Junio 1 de 2018</v>
      </c>
      <c r="C2251" s="1" t="s">
        <v>5265</v>
      </c>
      <c r="D2251" s="2">
        <v>143.37</v>
      </c>
      <c r="E2251" s="1" t="s">
        <v>5266</v>
      </c>
      <c r="F2251" s="3">
        <v>-7.6665737384991106E-2</v>
      </c>
      <c r="G2251" s="1" t="s">
        <v>430</v>
      </c>
      <c r="H2251" s="10">
        <f t="shared" si="211"/>
        <v>2.8673999999999999</v>
      </c>
      <c r="I2251" s="8">
        <f>VLOOKUP(B2251,'TRM2'!C:D,2,0)</f>
        <v>2889.32</v>
      </c>
      <c r="J2251" s="10">
        <f t="shared" si="212"/>
        <v>8284.8361679999998</v>
      </c>
      <c r="K2251" t="e">
        <f>VLOOKUP(A2251,'Cacao Nacional'!B:D,3,0)</f>
        <v>#N/A</v>
      </c>
      <c r="L2251" s="22" t="str">
        <f t="shared" si="213"/>
        <v>Junio</v>
      </c>
      <c r="M2251" s="22" t="str">
        <f t="shared" si="214"/>
        <v>2018</v>
      </c>
      <c r="N2251" s="22" t="str">
        <f t="shared" si="215"/>
        <v>Junio de 2018</v>
      </c>
    </row>
    <row r="2252" spans="1:14" x14ac:dyDescent="0.3">
      <c r="A2252" s="1" t="s">
        <v>252</v>
      </c>
      <c r="B2252" s="1" t="str">
        <f t="shared" si="210"/>
        <v>Junio 4 de 2018</v>
      </c>
      <c r="C2252" s="1" t="s">
        <v>5265</v>
      </c>
      <c r="D2252" s="2">
        <v>143.44</v>
      </c>
      <c r="E2252" s="1" t="s">
        <v>5266</v>
      </c>
      <c r="F2252" s="3">
        <v>4.8824719257859507E-2</v>
      </c>
      <c r="G2252" s="1" t="s">
        <v>430</v>
      </c>
      <c r="H2252" s="10">
        <f t="shared" si="211"/>
        <v>2.8687999999999998</v>
      </c>
      <c r="I2252" s="8">
        <f>VLOOKUP(B2252,'TRM2'!C:D,2,0)</f>
        <v>2868.22</v>
      </c>
      <c r="J2252" s="10">
        <f t="shared" si="212"/>
        <v>8228.3495359999997</v>
      </c>
      <c r="K2252">
        <f>VLOOKUP(A2252,'Cacao Nacional'!B:D,3,0)</f>
        <v>6198.3</v>
      </c>
      <c r="L2252" s="22" t="str">
        <f t="shared" si="213"/>
        <v>Junio</v>
      </c>
      <c r="M2252" s="22" t="str">
        <f t="shared" si="214"/>
        <v>2018</v>
      </c>
      <c r="N2252" s="22" t="str">
        <f t="shared" si="215"/>
        <v>Junio de 2018</v>
      </c>
    </row>
    <row r="2253" spans="1:14" x14ac:dyDescent="0.3">
      <c r="A2253" s="1" t="s">
        <v>1564</v>
      </c>
      <c r="B2253" s="1" t="str">
        <f t="shared" si="210"/>
        <v>Junio 5 de 2018</v>
      </c>
      <c r="C2253" s="1" t="s">
        <v>5265</v>
      </c>
      <c r="D2253" s="2">
        <v>141.47999999999999</v>
      </c>
      <c r="E2253" s="1" t="s">
        <v>5266</v>
      </c>
      <c r="F2253" s="3">
        <v>-1.3664249860568936</v>
      </c>
      <c r="G2253" s="1" t="s">
        <v>430</v>
      </c>
      <c r="H2253" s="10">
        <f t="shared" si="211"/>
        <v>2.8295999999999997</v>
      </c>
      <c r="I2253" s="8">
        <f>VLOOKUP(B2253,'TRM2'!C:D,2,0)</f>
        <v>2868.22</v>
      </c>
      <c r="J2253" s="10">
        <f t="shared" si="212"/>
        <v>8115.9153119999983</v>
      </c>
      <c r="K2253" t="e">
        <f>VLOOKUP(A2253,'Cacao Nacional'!B:D,3,0)</f>
        <v>#N/A</v>
      </c>
      <c r="L2253" s="22" t="str">
        <f t="shared" si="213"/>
        <v>Junio</v>
      </c>
      <c r="M2253" s="22" t="str">
        <f t="shared" si="214"/>
        <v>2018</v>
      </c>
      <c r="N2253" s="22" t="str">
        <f t="shared" si="215"/>
        <v>Junio de 2018</v>
      </c>
    </row>
    <row r="2254" spans="1:14" x14ac:dyDescent="0.3">
      <c r="A2254" s="1" t="s">
        <v>1565</v>
      </c>
      <c r="B2254" s="1" t="str">
        <f t="shared" si="210"/>
        <v>Junio 6 de 2018</v>
      </c>
      <c r="C2254" s="1" t="s">
        <v>5265</v>
      </c>
      <c r="D2254" s="2">
        <v>140.43</v>
      </c>
      <c r="E2254" s="1" t="s">
        <v>5266</v>
      </c>
      <c r="F2254" s="3">
        <v>-0.74215436810855462</v>
      </c>
      <c r="G2254" s="1" t="s">
        <v>430</v>
      </c>
      <c r="H2254" s="10">
        <f t="shared" si="211"/>
        <v>2.8086000000000002</v>
      </c>
      <c r="I2254" s="8">
        <f>VLOOKUP(B2254,'TRM2'!C:D,2,0)</f>
        <v>2865.37</v>
      </c>
      <c r="J2254" s="10">
        <f t="shared" si="212"/>
        <v>8047.6781820000006</v>
      </c>
      <c r="K2254" t="e">
        <f>VLOOKUP(A2254,'Cacao Nacional'!B:D,3,0)</f>
        <v>#N/A</v>
      </c>
      <c r="L2254" s="22" t="str">
        <f t="shared" si="213"/>
        <v>Junio</v>
      </c>
      <c r="M2254" s="22" t="str">
        <f t="shared" si="214"/>
        <v>2018</v>
      </c>
      <c r="N2254" s="22" t="str">
        <f t="shared" si="215"/>
        <v>Junio de 2018</v>
      </c>
    </row>
    <row r="2255" spans="1:14" x14ac:dyDescent="0.3">
      <c r="A2255" s="1" t="s">
        <v>1566</v>
      </c>
      <c r="B2255" s="1" t="str">
        <f t="shared" si="210"/>
        <v>Junio 7 de 2018</v>
      </c>
      <c r="C2255" s="1" t="s">
        <v>5265</v>
      </c>
      <c r="D2255" s="2">
        <v>137.51</v>
      </c>
      <c r="E2255" s="1" t="s">
        <v>5266</v>
      </c>
      <c r="F2255" s="3">
        <v>-2.0793277789646196</v>
      </c>
      <c r="G2255" s="1" t="s">
        <v>430</v>
      </c>
      <c r="H2255" s="10">
        <f t="shared" si="211"/>
        <v>2.7502</v>
      </c>
      <c r="I2255" s="8">
        <f>VLOOKUP(B2255,'TRM2'!C:D,2,0)</f>
        <v>2828.42</v>
      </c>
      <c r="J2255" s="10">
        <f t="shared" si="212"/>
        <v>7778.7206839999999</v>
      </c>
      <c r="K2255" t="e">
        <f>VLOOKUP(A2255,'Cacao Nacional'!B:D,3,0)</f>
        <v>#N/A</v>
      </c>
      <c r="L2255" s="22" t="str">
        <f t="shared" si="213"/>
        <v>Junio</v>
      </c>
      <c r="M2255" s="22" t="str">
        <f t="shared" si="214"/>
        <v>2018</v>
      </c>
      <c r="N2255" s="22" t="str">
        <f t="shared" si="215"/>
        <v>Junio de 2018</v>
      </c>
    </row>
    <row r="2256" spans="1:14" x14ac:dyDescent="0.3">
      <c r="A2256" s="1" t="s">
        <v>1567</v>
      </c>
      <c r="B2256" s="1" t="str">
        <f t="shared" si="210"/>
        <v>Junio 8 de 2018</v>
      </c>
      <c r="C2256" s="1" t="s">
        <v>5265</v>
      </c>
      <c r="D2256" s="2">
        <v>138.61000000000001</v>
      </c>
      <c r="E2256" s="1" t="s">
        <v>5266</v>
      </c>
      <c r="F2256" s="3">
        <v>0.79994182241293199</v>
      </c>
      <c r="G2256" s="1" t="s">
        <v>430</v>
      </c>
      <c r="H2256" s="10">
        <f t="shared" si="211"/>
        <v>2.7722000000000002</v>
      </c>
      <c r="I2256" s="8">
        <f>VLOOKUP(B2256,'TRM2'!C:D,2,0)</f>
        <v>2835.78</v>
      </c>
      <c r="J2256" s="10">
        <f t="shared" si="212"/>
        <v>7861.3493160000007</v>
      </c>
      <c r="K2256" t="e">
        <f>VLOOKUP(A2256,'Cacao Nacional'!B:D,3,0)</f>
        <v>#N/A</v>
      </c>
      <c r="L2256" s="22" t="str">
        <f t="shared" si="213"/>
        <v>Junio</v>
      </c>
      <c r="M2256" s="22" t="str">
        <f t="shared" si="214"/>
        <v>2018</v>
      </c>
      <c r="N2256" s="22" t="str">
        <f t="shared" si="215"/>
        <v>Junio de 2018</v>
      </c>
    </row>
    <row r="2257" spans="1:14" x14ac:dyDescent="0.3">
      <c r="A2257" s="1" t="s">
        <v>253</v>
      </c>
      <c r="B2257" s="1" t="str">
        <f t="shared" si="210"/>
        <v>Junio 11 de 2018</v>
      </c>
      <c r="C2257" s="1" t="s">
        <v>5265</v>
      </c>
      <c r="D2257" s="2">
        <v>138.36000000000001</v>
      </c>
      <c r="E2257" s="1" t="s">
        <v>5266</v>
      </c>
      <c r="F2257" s="3">
        <v>-0.18036216723180146</v>
      </c>
      <c r="G2257" s="1" t="s">
        <v>430</v>
      </c>
      <c r="H2257" s="10">
        <f t="shared" si="211"/>
        <v>2.7672000000000003</v>
      </c>
      <c r="I2257" s="8">
        <f>VLOOKUP(B2257,'TRM2'!C:D,2,0)</f>
        <v>2855.8</v>
      </c>
      <c r="J2257" s="10">
        <f t="shared" si="212"/>
        <v>7902.5697600000012</v>
      </c>
      <c r="K2257">
        <f>VLOOKUP(A2257,'Cacao Nacional'!B:D,3,0)</f>
        <v>5776.7</v>
      </c>
      <c r="L2257" s="22" t="str">
        <f t="shared" si="213"/>
        <v>Junio</v>
      </c>
      <c r="M2257" s="22" t="str">
        <f t="shared" si="214"/>
        <v>2018</v>
      </c>
      <c r="N2257" s="22" t="str">
        <f t="shared" si="215"/>
        <v>Junio de 2018</v>
      </c>
    </row>
    <row r="2258" spans="1:14" x14ac:dyDescent="0.3">
      <c r="A2258" s="1" t="s">
        <v>1568</v>
      </c>
      <c r="B2258" s="1" t="str">
        <f t="shared" si="210"/>
        <v>Junio 12 de 2018</v>
      </c>
      <c r="C2258" s="1" t="s">
        <v>5265</v>
      </c>
      <c r="D2258" s="2">
        <v>138.47999999999999</v>
      </c>
      <c r="E2258" s="1" t="s">
        <v>5266</v>
      </c>
      <c r="F2258" s="3">
        <v>8.6730268863816212E-2</v>
      </c>
      <c r="G2258" s="1" t="s">
        <v>430</v>
      </c>
      <c r="H2258" s="10">
        <f t="shared" si="211"/>
        <v>2.7695999999999996</v>
      </c>
      <c r="I2258" s="8">
        <f>VLOOKUP(B2258,'TRM2'!C:D,2,0)</f>
        <v>2855.8</v>
      </c>
      <c r="J2258" s="10">
        <f t="shared" si="212"/>
        <v>7909.423679999999</v>
      </c>
      <c r="K2258" t="e">
        <f>VLOOKUP(A2258,'Cacao Nacional'!B:D,3,0)</f>
        <v>#N/A</v>
      </c>
      <c r="L2258" s="22" t="str">
        <f t="shared" si="213"/>
        <v>Junio</v>
      </c>
      <c r="M2258" s="22" t="str">
        <f t="shared" si="214"/>
        <v>2018</v>
      </c>
      <c r="N2258" s="22" t="str">
        <f t="shared" si="215"/>
        <v>Junio de 2018</v>
      </c>
    </row>
    <row r="2259" spans="1:14" x14ac:dyDescent="0.3">
      <c r="A2259" s="1" t="s">
        <v>1569</v>
      </c>
      <c r="B2259" s="1" t="str">
        <f t="shared" si="210"/>
        <v>Junio 13 de 2018</v>
      </c>
      <c r="C2259" s="1" t="s">
        <v>5265</v>
      </c>
      <c r="D2259" s="2">
        <v>137.52000000000001</v>
      </c>
      <c r="E2259" s="1" t="s">
        <v>5266</v>
      </c>
      <c r="F2259" s="3">
        <v>-0.69324090121315685</v>
      </c>
      <c r="G2259" s="1" t="s">
        <v>430</v>
      </c>
      <c r="H2259" s="10">
        <f t="shared" si="211"/>
        <v>2.7504000000000004</v>
      </c>
      <c r="I2259" s="8">
        <f>VLOOKUP(B2259,'TRM2'!C:D,2,0)</f>
        <v>2857.11</v>
      </c>
      <c r="J2259" s="10">
        <f t="shared" si="212"/>
        <v>7858.1953440000016</v>
      </c>
      <c r="K2259" t="e">
        <f>VLOOKUP(A2259,'Cacao Nacional'!B:D,3,0)</f>
        <v>#N/A</v>
      </c>
      <c r="L2259" s="22" t="str">
        <f t="shared" si="213"/>
        <v>Junio</v>
      </c>
      <c r="M2259" s="22" t="str">
        <f t="shared" si="214"/>
        <v>2018</v>
      </c>
      <c r="N2259" s="22" t="str">
        <f t="shared" si="215"/>
        <v>Junio de 2018</v>
      </c>
    </row>
    <row r="2260" spans="1:14" x14ac:dyDescent="0.3">
      <c r="A2260" s="1" t="s">
        <v>1570</v>
      </c>
      <c r="B2260" s="1" t="str">
        <f t="shared" si="210"/>
        <v>Junio 14 de 2018</v>
      </c>
      <c r="C2260" s="1" t="s">
        <v>5265</v>
      </c>
      <c r="D2260" s="2">
        <v>136.97999999999999</v>
      </c>
      <c r="E2260" s="1" t="s">
        <v>5266</v>
      </c>
      <c r="F2260" s="3">
        <v>-0.39267015706807762</v>
      </c>
      <c r="G2260" s="1" t="s">
        <v>430</v>
      </c>
      <c r="H2260" s="10">
        <f t="shared" si="211"/>
        <v>2.7395999999999998</v>
      </c>
      <c r="I2260" s="8">
        <f>VLOOKUP(B2260,'TRM2'!C:D,2,0)</f>
        <v>2859.17</v>
      </c>
      <c r="J2260" s="10">
        <f t="shared" si="212"/>
        <v>7832.9821320000001</v>
      </c>
      <c r="K2260" t="e">
        <f>VLOOKUP(A2260,'Cacao Nacional'!B:D,3,0)</f>
        <v>#N/A</v>
      </c>
      <c r="L2260" s="22" t="str">
        <f t="shared" si="213"/>
        <v>Junio</v>
      </c>
      <c r="M2260" s="22" t="str">
        <f t="shared" si="214"/>
        <v>2018</v>
      </c>
      <c r="N2260" s="22" t="str">
        <f t="shared" si="215"/>
        <v>Junio de 2018</v>
      </c>
    </row>
    <row r="2261" spans="1:14" x14ac:dyDescent="0.3">
      <c r="A2261" s="1" t="s">
        <v>1571</v>
      </c>
      <c r="B2261" s="1" t="str">
        <f t="shared" si="210"/>
        <v>Junio 15 de 2018</v>
      </c>
      <c r="C2261" s="1" t="s">
        <v>5265</v>
      </c>
      <c r="D2261" s="2">
        <v>137.13999999999999</v>
      </c>
      <c r="E2261" s="1" t="s">
        <v>5266</v>
      </c>
      <c r="F2261" s="3">
        <v>0.1168053730471577</v>
      </c>
      <c r="G2261" s="1" t="s">
        <v>430</v>
      </c>
      <c r="H2261" s="10">
        <f t="shared" si="211"/>
        <v>2.7427999999999999</v>
      </c>
      <c r="I2261" s="8">
        <f>VLOOKUP(B2261,'TRM2'!C:D,2,0)</f>
        <v>2859.78</v>
      </c>
      <c r="J2261" s="10">
        <f t="shared" si="212"/>
        <v>7843.8045840000004</v>
      </c>
      <c r="K2261" t="e">
        <f>VLOOKUP(A2261,'Cacao Nacional'!B:D,3,0)</f>
        <v>#N/A</v>
      </c>
      <c r="L2261" s="22" t="str">
        <f t="shared" si="213"/>
        <v>Junio</v>
      </c>
      <c r="M2261" s="22" t="str">
        <f t="shared" si="214"/>
        <v>2018</v>
      </c>
      <c r="N2261" s="22" t="str">
        <f t="shared" si="215"/>
        <v>Junio de 2018</v>
      </c>
    </row>
    <row r="2262" spans="1:14" x14ac:dyDescent="0.3">
      <c r="A2262" s="1" t="s">
        <v>254</v>
      </c>
      <c r="B2262" s="1" t="str">
        <f t="shared" si="210"/>
        <v>Junio 18 de 2018</v>
      </c>
      <c r="C2262" s="1" t="s">
        <v>5265</v>
      </c>
      <c r="D2262" s="2">
        <v>137.41999999999999</v>
      </c>
      <c r="E2262" s="1" t="s">
        <v>5266</v>
      </c>
      <c r="F2262" s="3">
        <v>0.20417092022750558</v>
      </c>
      <c r="G2262" s="1" t="s">
        <v>430</v>
      </c>
      <c r="H2262" s="10">
        <f t="shared" si="211"/>
        <v>2.7483999999999997</v>
      </c>
      <c r="I2262" s="8">
        <f>VLOOKUP(B2262,'TRM2'!C:D,2,0)</f>
        <v>2890.06</v>
      </c>
      <c r="J2262" s="10">
        <f t="shared" si="212"/>
        <v>7943.0409039999995</v>
      </c>
      <c r="K2262">
        <f>VLOOKUP(A2262,'Cacao Nacional'!B:D,3,0)</f>
        <v>5890</v>
      </c>
      <c r="L2262" s="22" t="str">
        <f t="shared" si="213"/>
        <v>Junio</v>
      </c>
      <c r="M2262" s="22" t="str">
        <f t="shared" si="214"/>
        <v>2018</v>
      </c>
      <c r="N2262" s="22" t="str">
        <f t="shared" si="215"/>
        <v>Junio de 2018</v>
      </c>
    </row>
    <row r="2263" spans="1:14" x14ac:dyDescent="0.3">
      <c r="A2263" s="1" t="s">
        <v>1572</v>
      </c>
      <c r="B2263" s="1" t="str">
        <f t="shared" si="210"/>
        <v>Junio 19 de 2018</v>
      </c>
      <c r="C2263" s="1" t="s">
        <v>5265</v>
      </c>
      <c r="D2263" s="2">
        <v>136.96</v>
      </c>
      <c r="E2263" s="1" t="s">
        <v>5266</v>
      </c>
      <c r="F2263" s="3">
        <v>-0.33474021248725044</v>
      </c>
      <c r="G2263" s="1" t="s">
        <v>430</v>
      </c>
      <c r="H2263" s="10">
        <f t="shared" si="211"/>
        <v>2.7392000000000003</v>
      </c>
      <c r="I2263" s="8">
        <f>VLOOKUP(B2263,'TRM2'!C:D,2,0)</f>
        <v>2919.14</v>
      </c>
      <c r="J2263" s="10">
        <f t="shared" si="212"/>
        <v>7996.1082880000004</v>
      </c>
      <c r="K2263" t="e">
        <f>VLOOKUP(A2263,'Cacao Nacional'!B:D,3,0)</f>
        <v>#N/A</v>
      </c>
      <c r="L2263" s="22" t="str">
        <f t="shared" si="213"/>
        <v>Junio</v>
      </c>
      <c r="M2263" s="22" t="str">
        <f t="shared" si="214"/>
        <v>2018</v>
      </c>
      <c r="N2263" s="22" t="str">
        <f t="shared" si="215"/>
        <v>Junio de 2018</v>
      </c>
    </row>
    <row r="2264" spans="1:14" x14ac:dyDescent="0.3">
      <c r="A2264" s="1" t="s">
        <v>1573</v>
      </c>
      <c r="B2264" s="1" t="str">
        <f t="shared" si="210"/>
        <v>Junio 20 de 2018</v>
      </c>
      <c r="C2264" s="1" t="s">
        <v>5265</v>
      </c>
      <c r="D2264" s="2">
        <v>137.30000000000001</v>
      </c>
      <c r="E2264" s="1" t="s">
        <v>5266</v>
      </c>
      <c r="F2264" s="3">
        <v>0.24824766355140432</v>
      </c>
      <c r="G2264" s="1" t="s">
        <v>430</v>
      </c>
      <c r="H2264" s="10">
        <f t="shared" si="211"/>
        <v>2.7460000000000004</v>
      </c>
      <c r="I2264" s="8">
        <f>VLOOKUP(B2264,'TRM2'!C:D,2,0)</f>
        <v>2931.78</v>
      </c>
      <c r="J2264" s="10">
        <f t="shared" si="212"/>
        <v>8050.6678800000018</v>
      </c>
      <c r="K2264" t="e">
        <f>VLOOKUP(A2264,'Cacao Nacional'!B:D,3,0)</f>
        <v>#N/A</v>
      </c>
      <c r="L2264" s="22" t="str">
        <f t="shared" si="213"/>
        <v>Junio</v>
      </c>
      <c r="M2264" s="22" t="str">
        <f t="shared" si="214"/>
        <v>2018</v>
      </c>
      <c r="N2264" s="22" t="str">
        <f t="shared" si="215"/>
        <v>Junio de 2018</v>
      </c>
    </row>
    <row r="2265" spans="1:14" x14ac:dyDescent="0.3">
      <c r="A2265" s="1" t="s">
        <v>1574</v>
      </c>
      <c r="B2265" s="1" t="str">
        <f t="shared" si="210"/>
        <v>Junio 21 de 2018</v>
      </c>
      <c r="C2265" s="1" t="s">
        <v>5265</v>
      </c>
      <c r="D2265" s="2">
        <v>136.84</v>
      </c>
      <c r="E2265" s="1" t="s">
        <v>5266</v>
      </c>
      <c r="F2265" s="3">
        <v>-0.33503277494538086</v>
      </c>
      <c r="G2265" s="1" t="s">
        <v>430</v>
      </c>
      <c r="H2265" s="10">
        <f t="shared" si="211"/>
        <v>2.7368000000000001</v>
      </c>
      <c r="I2265" s="8">
        <f>VLOOKUP(B2265,'TRM2'!C:D,2,0)</f>
        <v>2916.49</v>
      </c>
      <c r="J2265" s="10">
        <f t="shared" si="212"/>
        <v>7981.8498319999999</v>
      </c>
      <c r="K2265" t="e">
        <f>VLOOKUP(A2265,'Cacao Nacional'!B:D,3,0)</f>
        <v>#N/A</v>
      </c>
      <c r="L2265" s="22" t="str">
        <f t="shared" si="213"/>
        <v>Junio</v>
      </c>
      <c r="M2265" s="22" t="str">
        <f t="shared" si="214"/>
        <v>2018</v>
      </c>
      <c r="N2265" s="22" t="str">
        <f t="shared" si="215"/>
        <v>Junio de 2018</v>
      </c>
    </row>
    <row r="2266" spans="1:14" x14ac:dyDescent="0.3">
      <c r="A2266" s="1" t="s">
        <v>1575</v>
      </c>
      <c r="B2266" s="1" t="str">
        <f t="shared" si="210"/>
        <v>Junio 22 de 2018</v>
      </c>
      <c r="C2266" s="1" t="s">
        <v>5265</v>
      </c>
      <c r="D2266" s="2">
        <v>137.55000000000001</v>
      </c>
      <c r="E2266" s="1" t="s">
        <v>5266</v>
      </c>
      <c r="F2266" s="3">
        <v>0.51885413621748611</v>
      </c>
      <c r="G2266" s="1" t="s">
        <v>430</v>
      </c>
      <c r="H2266" s="10">
        <f t="shared" si="211"/>
        <v>2.7510000000000003</v>
      </c>
      <c r="I2266" s="8">
        <f>VLOOKUP(B2266,'TRM2'!C:D,2,0)</f>
        <v>2944.82</v>
      </c>
      <c r="J2266" s="10">
        <f t="shared" si="212"/>
        <v>8101.1998200000016</v>
      </c>
      <c r="K2266" t="e">
        <f>VLOOKUP(A2266,'Cacao Nacional'!B:D,3,0)</f>
        <v>#N/A</v>
      </c>
      <c r="L2266" s="22" t="str">
        <f t="shared" si="213"/>
        <v>Junio</v>
      </c>
      <c r="M2266" s="22" t="str">
        <f t="shared" si="214"/>
        <v>2018</v>
      </c>
      <c r="N2266" s="22" t="str">
        <f t="shared" si="215"/>
        <v>Junio de 2018</v>
      </c>
    </row>
    <row r="2267" spans="1:14" x14ac:dyDescent="0.3">
      <c r="A2267" s="1" t="s">
        <v>255</v>
      </c>
      <c r="B2267" s="1" t="str">
        <f t="shared" si="210"/>
        <v>Junio 25 de 2018</v>
      </c>
      <c r="C2267" s="1" t="s">
        <v>5265</v>
      </c>
      <c r="D2267" s="2">
        <v>138.24</v>
      </c>
      <c r="E2267" s="1" t="s">
        <v>5266</v>
      </c>
      <c r="F2267" s="3">
        <v>0.50163576881133964</v>
      </c>
      <c r="G2267" s="1" t="s">
        <v>430</v>
      </c>
      <c r="H2267" s="10">
        <f t="shared" si="211"/>
        <v>2.7648000000000001</v>
      </c>
      <c r="I2267" s="8">
        <f>VLOOKUP(B2267,'TRM2'!C:D,2,0)</f>
        <v>2918.22</v>
      </c>
      <c r="J2267" s="10">
        <f t="shared" si="212"/>
        <v>8068.294656</v>
      </c>
      <c r="K2267">
        <f>VLOOKUP(A2267,'Cacao Nacional'!B:D,3,0)</f>
        <v>6205</v>
      </c>
      <c r="L2267" s="22" t="str">
        <f t="shared" si="213"/>
        <v>Junio</v>
      </c>
      <c r="M2267" s="22" t="str">
        <f t="shared" si="214"/>
        <v>2018</v>
      </c>
      <c r="N2267" s="22" t="str">
        <f t="shared" si="215"/>
        <v>Junio de 2018</v>
      </c>
    </row>
    <row r="2268" spans="1:14" x14ac:dyDescent="0.3">
      <c r="A2268" s="1" t="s">
        <v>1576</v>
      </c>
      <c r="B2268" s="1" t="str">
        <f t="shared" si="210"/>
        <v>Junio 26 de 2018</v>
      </c>
      <c r="C2268" s="1" t="s">
        <v>5265</v>
      </c>
      <c r="D2268" s="2">
        <v>139.47</v>
      </c>
      <c r="E2268" s="1" t="s">
        <v>5266</v>
      </c>
      <c r="F2268" s="3">
        <v>0.88975694444443698</v>
      </c>
      <c r="G2268" s="1" t="s">
        <v>430</v>
      </c>
      <c r="H2268" s="10">
        <f t="shared" si="211"/>
        <v>2.7894000000000001</v>
      </c>
      <c r="I2268" s="8">
        <f>VLOOKUP(B2268,'TRM2'!C:D,2,0)</f>
        <v>2927.67</v>
      </c>
      <c r="J2268" s="10">
        <f t="shared" si="212"/>
        <v>8166.4426980000007</v>
      </c>
      <c r="K2268" t="e">
        <f>VLOOKUP(A2268,'Cacao Nacional'!B:D,3,0)</f>
        <v>#N/A</v>
      </c>
      <c r="L2268" s="22" t="str">
        <f t="shared" si="213"/>
        <v>Junio</v>
      </c>
      <c r="M2268" s="22" t="str">
        <f t="shared" si="214"/>
        <v>2018</v>
      </c>
      <c r="N2268" s="22" t="str">
        <f t="shared" si="215"/>
        <v>Junio de 2018</v>
      </c>
    </row>
    <row r="2269" spans="1:14" x14ac:dyDescent="0.3">
      <c r="A2269" s="1" t="s">
        <v>1577</v>
      </c>
      <c r="B2269" s="1" t="str">
        <f t="shared" si="210"/>
        <v>Junio 27 de 2018</v>
      </c>
      <c r="C2269" s="1" t="s">
        <v>5265</v>
      </c>
      <c r="D2269" s="2">
        <v>139.15</v>
      </c>
      <c r="E2269" s="1" t="s">
        <v>5266</v>
      </c>
      <c r="F2269" s="3">
        <v>-0.22944002294399743</v>
      </c>
      <c r="G2269" s="1" t="s">
        <v>430</v>
      </c>
      <c r="H2269" s="10">
        <f t="shared" si="211"/>
        <v>2.7829999999999999</v>
      </c>
      <c r="I2269" s="8">
        <f>VLOOKUP(B2269,'TRM2'!C:D,2,0)</f>
        <v>2924.1</v>
      </c>
      <c r="J2269" s="10">
        <f t="shared" si="212"/>
        <v>8137.7702999999992</v>
      </c>
      <c r="K2269" t="e">
        <f>VLOOKUP(A2269,'Cacao Nacional'!B:D,3,0)</f>
        <v>#N/A</v>
      </c>
      <c r="L2269" s="22" t="str">
        <f t="shared" si="213"/>
        <v>Junio</v>
      </c>
      <c r="M2269" s="22" t="str">
        <f t="shared" si="214"/>
        <v>2018</v>
      </c>
      <c r="N2269" s="22" t="str">
        <f t="shared" si="215"/>
        <v>Junio de 2018</v>
      </c>
    </row>
    <row r="2270" spans="1:14" x14ac:dyDescent="0.3">
      <c r="A2270" s="1" t="s">
        <v>1578</v>
      </c>
      <c r="B2270" s="1" t="str">
        <f t="shared" si="210"/>
        <v>Junio 28 de 2018</v>
      </c>
      <c r="C2270" s="1" t="s">
        <v>5265</v>
      </c>
      <c r="D2270" s="2">
        <v>137.12</v>
      </c>
      <c r="E2270" s="1" t="s">
        <v>5266</v>
      </c>
      <c r="F2270" s="3">
        <v>-1.4588573481854121</v>
      </c>
      <c r="G2270" s="1" t="s">
        <v>430</v>
      </c>
      <c r="H2270" s="10">
        <f t="shared" si="211"/>
        <v>2.7423999999999999</v>
      </c>
      <c r="I2270" s="8">
        <f>VLOOKUP(B2270,'TRM2'!C:D,2,0)</f>
        <v>2934.91</v>
      </c>
      <c r="J2270" s="10">
        <f t="shared" si="212"/>
        <v>8048.6971839999997</v>
      </c>
      <c r="K2270" t="e">
        <f>VLOOKUP(A2270,'Cacao Nacional'!B:D,3,0)</f>
        <v>#N/A</v>
      </c>
      <c r="L2270" s="22" t="str">
        <f t="shared" si="213"/>
        <v>Junio</v>
      </c>
      <c r="M2270" s="22" t="str">
        <f t="shared" si="214"/>
        <v>2018</v>
      </c>
      <c r="N2270" s="22" t="str">
        <f t="shared" si="215"/>
        <v>Junio de 2018</v>
      </c>
    </row>
    <row r="2271" spans="1:14" x14ac:dyDescent="0.3">
      <c r="A2271" s="1" t="s">
        <v>1579</v>
      </c>
      <c r="B2271" s="1" t="str">
        <f t="shared" si="210"/>
        <v>Junio 29 de 2018</v>
      </c>
      <c r="C2271" s="1" t="s">
        <v>5265</v>
      </c>
      <c r="D2271" s="2">
        <v>136.24</v>
      </c>
      <c r="E2271" s="1" t="s">
        <v>5266</v>
      </c>
      <c r="F2271" s="3">
        <v>-0.64177362893815304</v>
      </c>
      <c r="G2271" s="1" t="s">
        <v>430</v>
      </c>
      <c r="H2271" s="10">
        <f t="shared" si="211"/>
        <v>2.7248000000000001</v>
      </c>
      <c r="I2271" s="8">
        <f>VLOOKUP(B2271,'TRM2'!C:D,2,0)</f>
        <v>2945.09</v>
      </c>
      <c r="J2271" s="10">
        <f t="shared" si="212"/>
        <v>8024.7812320000003</v>
      </c>
      <c r="K2271" t="e">
        <f>VLOOKUP(A2271,'Cacao Nacional'!B:D,3,0)</f>
        <v>#N/A</v>
      </c>
      <c r="L2271" s="22" t="str">
        <f t="shared" si="213"/>
        <v>Junio</v>
      </c>
      <c r="M2271" s="22" t="str">
        <f t="shared" si="214"/>
        <v>2018</v>
      </c>
      <c r="N2271" s="22" t="str">
        <f t="shared" si="215"/>
        <v>Junio de 2018</v>
      </c>
    </row>
    <row r="2272" spans="1:14" x14ac:dyDescent="0.3">
      <c r="A2272" s="1" t="s">
        <v>256</v>
      </c>
      <c r="B2272" s="1" t="str">
        <f t="shared" si="210"/>
        <v>Julio 2 de 2018</v>
      </c>
      <c r="C2272" s="1" t="s">
        <v>5265</v>
      </c>
      <c r="D2272" s="2">
        <v>134.12</v>
      </c>
      <c r="E2272" s="1" t="s">
        <v>5266</v>
      </c>
      <c r="F2272" s="3">
        <v>-1.5560775102759867</v>
      </c>
      <c r="G2272" s="1" t="s">
        <v>430</v>
      </c>
      <c r="H2272" s="10">
        <f t="shared" si="211"/>
        <v>2.6823999999999999</v>
      </c>
      <c r="I2272" s="8">
        <f>VLOOKUP(B2272,'TRM2'!C:D,2,0)</f>
        <v>2930.8</v>
      </c>
      <c r="J2272" s="10">
        <f t="shared" si="212"/>
        <v>7861.5779200000006</v>
      </c>
      <c r="K2272">
        <f>VLOOKUP(A2272,'Cacao Nacional'!B:D,3,0)</f>
        <v>6073.03</v>
      </c>
      <c r="L2272" s="22" t="str">
        <f t="shared" si="213"/>
        <v>Julio</v>
      </c>
      <c r="M2272" s="22" t="str">
        <f t="shared" si="214"/>
        <v>2018</v>
      </c>
      <c r="N2272" s="22" t="str">
        <f t="shared" si="215"/>
        <v>Julio de 2018</v>
      </c>
    </row>
    <row r="2273" spans="1:14" x14ac:dyDescent="0.3">
      <c r="A2273" s="1" t="s">
        <v>1580</v>
      </c>
      <c r="B2273" s="1" t="str">
        <f t="shared" si="210"/>
        <v>Julio 3 de 2018</v>
      </c>
      <c r="C2273" s="1" t="s">
        <v>5265</v>
      </c>
      <c r="D2273" s="2">
        <v>134.06</v>
      </c>
      <c r="E2273" s="1" t="s">
        <v>5266</v>
      </c>
      <c r="F2273" s="3">
        <v>-4.4736057262154988E-2</v>
      </c>
      <c r="G2273" s="1" t="s">
        <v>430</v>
      </c>
      <c r="H2273" s="10">
        <f t="shared" si="211"/>
        <v>2.6812</v>
      </c>
      <c r="I2273" s="8">
        <f>VLOOKUP(B2273,'TRM2'!C:D,2,0)</f>
        <v>2930.8</v>
      </c>
      <c r="J2273" s="10">
        <f t="shared" si="212"/>
        <v>7858.0609600000007</v>
      </c>
      <c r="K2273" t="e">
        <f>VLOOKUP(A2273,'Cacao Nacional'!B:D,3,0)</f>
        <v>#N/A</v>
      </c>
      <c r="L2273" s="22" t="str">
        <f t="shared" si="213"/>
        <v>Julio</v>
      </c>
      <c r="M2273" s="22" t="str">
        <f t="shared" si="214"/>
        <v>2018</v>
      </c>
      <c r="N2273" s="22" t="str">
        <f t="shared" si="215"/>
        <v>Julio de 2018</v>
      </c>
    </row>
    <row r="2274" spans="1:14" x14ac:dyDescent="0.3">
      <c r="A2274" s="1" t="s">
        <v>1581</v>
      </c>
      <c r="B2274" s="1" t="str">
        <f t="shared" si="210"/>
        <v>Julio 4 de 2018</v>
      </c>
      <c r="C2274" s="1" t="s">
        <v>5265</v>
      </c>
      <c r="D2274" s="2">
        <v>133.63999999999999</v>
      </c>
      <c r="E2274" s="1" t="s">
        <v>5266</v>
      </c>
      <c r="F2274" s="3">
        <v>-0.31329255557214375</v>
      </c>
      <c r="G2274" s="1" t="s">
        <v>430</v>
      </c>
      <c r="H2274" s="10">
        <f t="shared" si="211"/>
        <v>2.6727999999999996</v>
      </c>
      <c r="I2274" s="8">
        <f>VLOOKUP(B2274,'TRM2'!C:D,2,0)</f>
        <v>2909.83</v>
      </c>
      <c r="J2274" s="10">
        <f t="shared" si="212"/>
        <v>7777.3936239999985</v>
      </c>
      <c r="K2274" t="e">
        <f>VLOOKUP(A2274,'Cacao Nacional'!B:D,3,0)</f>
        <v>#N/A</v>
      </c>
      <c r="L2274" s="22" t="str">
        <f t="shared" si="213"/>
        <v>Julio</v>
      </c>
      <c r="M2274" s="22" t="str">
        <f t="shared" si="214"/>
        <v>2018</v>
      </c>
      <c r="N2274" s="22" t="str">
        <f t="shared" si="215"/>
        <v>Julio de 2018</v>
      </c>
    </row>
    <row r="2275" spans="1:14" x14ac:dyDescent="0.3">
      <c r="A2275" s="1" t="s">
        <v>1582</v>
      </c>
      <c r="B2275" s="1" t="str">
        <f t="shared" si="210"/>
        <v>Julio 5 de 2018</v>
      </c>
      <c r="C2275" s="1" t="s">
        <v>5265</v>
      </c>
      <c r="D2275" s="2">
        <v>132.01</v>
      </c>
      <c r="E2275" s="1" t="s">
        <v>5266</v>
      </c>
      <c r="F2275" s="3">
        <v>-1.2196947021849713</v>
      </c>
      <c r="G2275" s="1" t="s">
        <v>430</v>
      </c>
      <c r="H2275" s="10">
        <f t="shared" si="211"/>
        <v>2.6401999999999997</v>
      </c>
      <c r="I2275" s="8">
        <f>VLOOKUP(B2275,'TRM2'!C:D,2,0)</f>
        <v>2909.83</v>
      </c>
      <c r="J2275" s="10">
        <f t="shared" si="212"/>
        <v>7682.5331659999993</v>
      </c>
      <c r="K2275" t="e">
        <f>VLOOKUP(A2275,'Cacao Nacional'!B:D,3,0)</f>
        <v>#N/A</v>
      </c>
      <c r="L2275" s="22" t="str">
        <f t="shared" si="213"/>
        <v>Julio</v>
      </c>
      <c r="M2275" s="22" t="str">
        <f t="shared" si="214"/>
        <v>2018</v>
      </c>
      <c r="N2275" s="22" t="str">
        <f t="shared" si="215"/>
        <v>Julio de 2018</v>
      </c>
    </row>
    <row r="2276" spans="1:14" x14ac:dyDescent="0.3">
      <c r="A2276" s="1" t="s">
        <v>1583</v>
      </c>
      <c r="B2276" s="1" t="str">
        <f t="shared" si="210"/>
        <v>Julio 6 de 2018</v>
      </c>
      <c r="C2276" s="1" t="s">
        <v>5265</v>
      </c>
      <c r="D2276" s="2">
        <v>135.52000000000001</v>
      </c>
      <c r="E2276" s="1" t="s">
        <v>5266</v>
      </c>
      <c r="F2276" s="3">
        <v>2.6588894780698582</v>
      </c>
      <c r="G2276" s="1" t="s">
        <v>430</v>
      </c>
      <c r="H2276" s="10">
        <f t="shared" si="211"/>
        <v>2.7104000000000004</v>
      </c>
      <c r="I2276" s="8">
        <f>VLOOKUP(B2276,'TRM2'!C:D,2,0)</f>
        <v>2885.53</v>
      </c>
      <c r="J2276" s="10">
        <f t="shared" si="212"/>
        <v>7820.9405120000019</v>
      </c>
      <c r="K2276" t="e">
        <f>VLOOKUP(A2276,'Cacao Nacional'!B:D,3,0)</f>
        <v>#N/A</v>
      </c>
      <c r="L2276" s="22" t="str">
        <f t="shared" si="213"/>
        <v>Julio</v>
      </c>
      <c r="M2276" s="22" t="str">
        <f t="shared" si="214"/>
        <v>2018</v>
      </c>
      <c r="N2276" s="22" t="str">
        <f t="shared" si="215"/>
        <v>Julio de 2018</v>
      </c>
    </row>
    <row r="2277" spans="1:14" x14ac:dyDescent="0.3">
      <c r="A2277" s="1" t="s">
        <v>257</v>
      </c>
      <c r="B2277" s="1" t="str">
        <f t="shared" si="210"/>
        <v>Julio 9 de 2018</v>
      </c>
      <c r="C2277" s="1" t="s">
        <v>5265</v>
      </c>
      <c r="D2277" s="2">
        <v>136.88</v>
      </c>
      <c r="E2277" s="1" t="s">
        <v>5266</v>
      </c>
      <c r="F2277" s="3">
        <v>1.0035419126328109</v>
      </c>
      <c r="G2277" s="1" t="s">
        <v>430</v>
      </c>
      <c r="H2277" s="10">
        <f t="shared" si="211"/>
        <v>2.7376</v>
      </c>
      <c r="I2277" s="8">
        <f>VLOOKUP(B2277,'TRM2'!C:D,2,0)</f>
        <v>2867.94</v>
      </c>
      <c r="J2277" s="10">
        <f t="shared" si="212"/>
        <v>7851.2725440000004</v>
      </c>
      <c r="K2277">
        <f>VLOOKUP(A2277,'Cacao Nacional'!B:D,3,0)</f>
        <v>6153.3</v>
      </c>
      <c r="L2277" s="22" t="str">
        <f t="shared" si="213"/>
        <v>Julio</v>
      </c>
      <c r="M2277" s="22" t="str">
        <f t="shared" si="214"/>
        <v>2018</v>
      </c>
      <c r="N2277" s="22" t="str">
        <f t="shared" si="215"/>
        <v>Julio de 2018</v>
      </c>
    </row>
    <row r="2278" spans="1:14" x14ac:dyDescent="0.3">
      <c r="A2278" s="1" t="s">
        <v>1584</v>
      </c>
      <c r="B2278" s="1" t="str">
        <f t="shared" si="210"/>
        <v>Julio 10 de 2018</v>
      </c>
      <c r="C2278" s="1" t="s">
        <v>5265</v>
      </c>
      <c r="D2278" s="2">
        <v>136.72999999999999</v>
      </c>
      <c r="E2278" s="1" t="s">
        <v>5266</v>
      </c>
      <c r="F2278" s="3">
        <v>-0.10958503798948399</v>
      </c>
      <c r="G2278" s="1" t="s">
        <v>430</v>
      </c>
      <c r="H2278" s="10">
        <f t="shared" si="211"/>
        <v>2.7345999999999999</v>
      </c>
      <c r="I2278" s="8">
        <f>VLOOKUP(B2278,'TRM2'!C:D,2,0)</f>
        <v>2881.09</v>
      </c>
      <c r="J2278" s="10">
        <f t="shared" si="212"/>
        <v>7878.6287140000004</v>
      </c>
      <c r="K2278" t="e">
        <f>VLOOKUP(A2278,'Cacao Nacional'!B:D,3,0)</f>
        <v>#N/A</v>
      </c>
      <c r="L2278" s="22" t="str">
        <f t="shared" si="213"/>
        <v>Julio</v>
      </c>
      <c r="M2278" s="22" t="str">
        <f t="shared" si="214"/>
        <v>2018</v>
      </c>
      <c r="N2278" s="22" t="str">
        <f t="shared" si="215"/>
        <v>Julio de 2018</v>
      </c>
    </row>
    <row r="2279" spans="1:14" x14ac:dyDescent="0.3">
      <c r="A2279" s="1" t="s">
        <v>1585</v>
      </c>
      <c r="B2279" s="1" t="str">
        <f t="shared" si="210"/>
        <v>Julio 11 de 2018</v>
      </c>
      <c r="C2279" s="1" t="s">
        <v>5265</v>
      </c>
      <c r="D2279" s="2">
        <v>134.11000000000001</v>
      </c>
      <c r="E2279" s="1" t="s">
        <v>5266</v>
      </c>
      <c r="F2279" s="3">
        <v>-1.9161851824763958</v>
      </c>
      <c r="G2279" s="1" t="s">
        <v>430</v>
      </c>
      <c r="H2279" s="10">
        <f t="shared" si="211"/>
        <v>2.6822000000000004</v>
      </c>
      <c r="I2279" s="8">
        <f>VLOOKUP(B2279,'TRM2'!C:D,2,0)</f>
        <v>2872.62</v>
      </c>
      <c r="J2279" s="10">
        <f t="shared" si="212"/>
        <v>7704.9413640000012</v>
      </c>
      <c r="K2279" t="e">
        <f>VLOOKUP(A2279,'Cacao Nacional'!B:D,3,0)</f>
        <v>#N/A</v>
      </c>
      <c r="L2279" s="22" t="str">
        <f t="shared" si="213"/>
        <v>Julio</v>
      </c>
      <c r="M2279" s="22" t="str">
        <f t="shared" si="214"/>
        <v>2018</v>
      </c>
      <c r="N2279" s="22" t="str">
        <f t="shared" si="215"/>
        <v>Julio de 2018</v>
      </c>
    </row>
    <row r="2280" spans="1:14" x14ac:dyDescent="0.3">
      <c r="A2280" s="1" t="s">
        <v>1586</v>
      </c>
      <c r="B2280" s="1" t="str">
        <f t="shared" si="210"/>
        <v>Julio 12 de 2018</v>
      </c>
      <c r="C2280" s="1" t="s">
        <v>5265</v>
      </c>
      <c r="D2280" s="2">
        <v>133.63999999999999</v>
      </c>
      <c r="E2280" s="1" t="s">
        <v>5266</v>
      </c>
      <c r="F2280" s="3">
        <v>-0.3504585787786349</v>
      </c>
      <c r="G2280" s="1" t="s">
        <v>430</v>
      </c>
      <c r="H2280" s="10">
        <f t="shared" si="211"/>
        <v>2.6727999999999996</v>
      </c>
      <c r="I2280" s="8">
        <f>VLOOKUP(B2280,'TRM2'!C:D,2,0)</f>
        <v>2880.1</v>
      </c>
      <c r="J2280" s="10">
        <f t="shared" si="212"/>
        <v>7697.9312799999989</v>
      </c>
      <c r="K2280" t="e">
        <f>VLOOKUP(A2280,'Cacao Nacional'!B:D,3,0)</f>
        <v>#N/A</v>
      </c>
      <c r="L2280" s="22" t="str">
        <f t="shared" si="213"/>
        <v>Julio</v>
      </c>
      <c r="M2280" s="22" t="str">
        <f t="shared" si="214"/>
        <v>2018</v>
      </c>
      <c r="N2280" s="22" t="str">
        <f t="shared" si="215"/>
        <v>Julio de 2018</v>
      </c>
    </row>
    <row r="2281" spans="1:14" x14ac:dyDescent="0.3">
      <c r="A2281" s="1" t="s">
        <v>1587</v>
      </c>
      <c r="B2281" s="1" t="str">
        <f t="shared" si="210"/>
        <v>Julio 13 de 2018</v>
      </c>
      <c r="C2281" s="1" t="s">
        <v>5265</v>
      </c>
      <c r="D2281" s="2">
        <v>132.19999999999999</v>
      </c>
      <c r="E2281" s="1" t="s">
        <v>5266</v>
      </c>
      <c r="F2281" s="3">
        <v>-1.0775217000897919</v>
      </c>
      <c r="G2281" s="1" t="s">
        <v>430</v>
      </c>
      <c r="H2281" s="10">
        <f t="shared" si="211"/>
        <v>2.6439999999999997</v>
      </c>
      <c r="I2281" s="8">
        <f>VLOOKUP(B2281,'TRM2'!C:D,2,0)</f>
        <v>2882.02</v>
      </c>
      <c r="J2281" s="10">
        <f t="shared" si="212"/>
        <v>7620.0608799999991</v>
      </c>
      <c r="K2281" t="e">
        <f>VLOOKUP(A2281,'Cacao Nacional'!B:D,3,0)</f>
        <v>#N/A</v>
      </c>
      <c r="L2281" s="22" t="str">
        <f t="shared" si="213"/>
        <v>Julio</v>
      </c>
      <c r="M2281" s="22" t="str">
        <f t="shared" si="214"/>
        <v>2018</v>
      </c>
      <c r="N2281" s="22" t="str">
        <f t="shared" si="215"/>
        <v>Julio de 2018</v>
      </c>
    </row>
    <row r="2282" spans="1:14" x14ac:dyDescent="0.3">
      <c r="A2282" s="1" t="s">
        <v>258</v>
      </c>
      <c r="B2282" s="1" t="str">
        <f t="shared" si="210"/>
        <v>Julio 16 de 2018</v>
      </c>
      <c r="C2282" s="1" t="s">
        <v>5265</v>
      </c>
      <c r="D2282" s="2">
        <v>132.57</v>
      </c>
      <c r="E2282" s="1" t="s">
        <v>5266</v>
      </c>
      <c r="F2282" s="3">
        <v>0.27987897125567668</v>
      </c>
      <c r="G2282" s="1" t="s">
        <v>430</v>
      </c>
      <c r="H2282" s="10">
        <f t="shared" si="211"/>
        <v>2.6513999999999998</v>
      </c>
      <c r="I2282" s="8">
        <f>VLOOKUP(B2282,'TRM2'!C:D,2,0)</f>
        <v>2861.7</v>
      </c>
      <c r="J2282" s="10">
        <f t="shared" si="212"/>
        <v>7587.511379999999</v>
      </c>
      <c r="K2282">
        <f>VLOOKUP(A2282,'Cacao Nacional'!B:D,3,0)</f>
        <v>6148.3</v>
      </c>
      <c r="L2282" s="22" t="str">
        <f t="shared" si="213"/>
        <v>Julio</v>
      </c>
      <c r="M2282" s="22" t="str">
        <f t="shared" si="214"/>
        <v>2018</v>
      </c>
      <c r="N2282" s="22" t="str">
        <f t="shared" si="215"/>
        <v>Julio de 2018</v>
      </c>
    </row>
    <row r="2283" spans="1:14" x14ac:dyDescent="0.3">
      <c r="A2283" s="1" t="s">
        <v>1588</v>
      </c>
      <c r="B2283" s="1" t="str">
        <f t="shared" si="210"/>
        <v>Julio 17 de 2018</v>
      </c>
      <c r="C2283" s="1" t="s">
        <v>5265</v>
      </c>
      <c r="D2283" s="2">
        <v>131.62</v>
      </c>
      <c r="E2283" s="1" t="s">
        <v>5266</v>
      </c>
      <c r="F2283" s="3">
        <v>-0.7166025495964311</v>
      </c>
      <c r="G2283" s="1" t="s">
        <v>430</v>
      </c>
      <c r="H2283" s="10">
        <f t="shared" si="211"/>
        <v>2.6324000000000001</v>
      </c>
      <c r="I2283" s="8">
        <f>VLOOKUP(B2283,'TRM2'!C:D,2,0)</f>
        <v>2868.96</v>
      </c>
      <c r="J2283" s="10">
        <f t="shared" si="212"/>
        <v>7552.2503040000001</v>
      </c>
      <c r="K2283" t="e">
        <f>VLOOKUP(A2283,'Cacao Nacional'!B:D,3,0)</f>
        <v>#N/A</v>
      </c>
      <c r="L2283" s="22" t="str">
        <f t="shared" si="213"/>
        <v>Julio</v>
      </c>
      <c r="M2283" s="22" t="str">
        <f t="shared" si="214"/>
        <v>2018</v>
      </c>
      <c r="N2283" s="22" t="str">
        <f t="shared" si="215"/>
        <v>Julio de 2018</v>
      </c>
    </row>
    <row r="2284" spans="1:14" x14ac:dyDescent="0.3">
      <c r="A2284" s="1" t="s">
        <v>1589</v>
      </c>
      <c r="B2284" s="1" t="str">
        <f t="shared" si="210"/>
        <v>Julio 18 de 2018</v>
      </c>
      <c r="C2284" s="1" t="s">
        <v>5265</v>
      </c>
      <c r="D2284" s="2">
        <v>131.05000000000001</v>
      </c>
      <c r="E2284" s="1" t="s">
        <v>5266</v>
      </c>
      <c r="F2284" s="3">
        <v>-0.43306488375626279</v>
      </c>
      <c r="G2284" s="1" t="s">
        <v>430</v>
      </c>
      <c r="H2284" s="10">
        <f t="shared" si="211"/>
        <v>2.6210000000000004</v>
      </c>
      <c r="I2284" s="8">
        <f>VLOOKUP(B2284,'TRM2'!C:D,2,0)</f>
        <v>2878.28</v>
      </c>
      <c r="J2284" s="10">
        <f t="shared" si="212"/>
        <v>7543.9718800000019</v>
      </c>
      <c r="K2284" t="e">
        <f>VLOOKUP(A2284,'Cacao Nacional'!B:D,3,0)</f>
        <v>#N/A</v>
      </c>
      <c r="L2284" s="22" t="str">
        <f t="shared" si="213"/>
        <v>Julio</v>
      </c>
      <c r="M2284" s="22" t="str">
        <f t="shared" si="214"/>
        <v>2018</v>
      </c>
      <c r="N2284" s="22" t="str">
        <f t="shared" si="215"/>
        <v>Julio de 2018</v>
      </c>
    </row>
    <row r="2285" spans="1:14" x14ac:dyDescent="0.3">
      <c r="A2285" s="1" t="s">
        <v>1590</v>
      </c>
      <c r="B2285" s="1" t="str">
        <f t="shared" si="210"/>
        <v>Julio 19 de 2018</v>
      </c>
      <c r="C2285" s="1" t="s">
        <v>5265</v>
      </c>
      <c r="D2285" s="2">
        <v>131.69</v>
      </c>
      <c r="E2285" s="1" t="s">
        <v>5266</v>
      </c>
      <c r="F2285" s="3">
        <v>0.48836322014497235</v>
      </c>
      <c r="G2285" s="1" t="s">
        <v>430</v>
      </c>
      <c r="H2285" s="10">
        <f t="shared" si="211"/>
        <v>2.6337999999999999</v>
      </c>
      <c r="I2285" s="8">
        <f>VLOOKUP(B2285,'TRM2'!C:D,2,0)</f>
        <v>2876.93</v>
      </c>
      <c r="J2285" s="10">
        <f t="shared" si="212"/>
        <v>7577.258233999999</v>
      </c>
      <c r="K2285" t="e">
        <f>VLOOKUP(A2285,'Cacao Nacional'!B:D,3,0)</f>
        <v>#N/A</v>
      </c>
      <c r="L2285" s="22" t="str">
        <f t="shared" si="213"/>
        <v>Julio</v>
      </c>
      <c r="M2285" s="22" t="str">
        <f t="shared" si="214"/>
        <v>2018</v>
      </c>
      <c r="N2285" s="22" t="str">
        <f t="shared" si="215"/>
        <v>Julio de 2018</v>
      </c>
    </row>
    <row r="2286" spans="1:14" x14ac:dyDescent="0.3">
      <c r="A2286" s="1" t="s">
        <v>1591</v>
      </c>
      <c r="B2286" s="1" t="str">
        <f t="shared" si="210"/>
        <v>Julio 20 de 2018</v>
      </c>
      <c r="C2286" s="1" t="s">
        <v>5265</v>
      </c>
      <c r="D2286" s="2">
        <v>134.16999999999999</v>
      </c>
      <c r="E2286" s="1" t="s">
        <v>5266</v>
      </c>
      <c r="F2286" s="3">
        <v>1.8832105702786772</v>
      </c>
      <c r="G2286" s="1" t="s">
        <v>430</v>
      </c>
      <c r="H2286" s="10">
        <f t="shared" si="211"/>
        <v>2.6833999999999998</v>
      </c>
      <c r="I2286" s="8">
        <f>VLOOKUP(B2286,'TRM2'!C:D,2,0)</f>
        <v>2883.81</v>
      </c>
      <c r="J2286" s="10">
        <f t="shared" si="212"/>
        <v>7738.4157539999997</v>
      </c>
      <c r="K2286" t="e">
        <f>VLOOKUP(A2286,'Cacao Nacional'!B:D,3,0)</f>
        <v>#N/A</v>
      </c>
      <c r="L2286" s="22" t="str">
        <f t="shared" si="213"/>
        <v>Julio</v>
      </c>
      <c r="M2286" s="22" t="str">
        <f t="shared" si="214"/>
        <v>2018</v>
      </c>
      <c r="N2286" s="22" t="str">
        <f t="shared" si="215"/>
        <v>Julio de 2018</v>
      </c>
    </row>
    <row r="2287" spans="1:14" x14ac:dyDescent="0.3">
      <c r="A2287" s="1" t="s">
        <v>259</v>
      </c>
      <c r="B2287" s="1" t="str">
        <f t="shared" si="210"/>
        <v>Julio 23 de 2018</v>
      </c>
      <c r="C2287" s="1" t="s">
        <v>5265</v>
      </c>
      <c r="D2287" s="2">
        <v>134.83000000000001</v>
      </c>
      <c r="E2287" s="1" t="s">
        <v>5266</v>
      </c>
      <c r="F2287" s="3">
        <v>0.49191324439146233</v>
      </c>
      <c r="G2287" s="1" t="s">
        <v>430</v>
      </c>
      <c r="H2287" s="10">
        <f t="shared" si="211"/>
        <v>2.6966000000000001</v>
      </c>
      <c r="I2287" s="8">
        <f>VLOOKUP(B2287,'TRM2'!C:D,2,0)</f>
        <v>2883.81</v>
      </c>
      <c r="J2287" s="10">
        <f t="shared" si="212"/>
        <v>7776.4820460000001</v>
      </c>
      <c r="K2287">
        <f>VLOOKUP(A2287,'Cacao Nacional'!B:D,3,0)</f>
        <v>5865</v>
      </c>
      <c r="L2287" s="22" t="str">
        <f t="shared" si="213"/>
        <v>Julio</v>
      </c>
      <c r="M2287" s="22" t="str">
        <f t="shared" si="214"/>
        <v>2018</v>
      </c>
      <c r="N2287" s="22" t="str">
        <f t="shared" si="215"/>
        <v>Julio de 2018</v>
      </c>
    </row>
    <row r="2288" spans="1:14" x14ac:dyDescent="0.3">
      <c r="A2288" s="1" t="s">
        <v>1592</v>
      </c>
      <c r="B2288" s="1" t="str">
        <f t="shared" si="210"/>
        <v>Julio 24 de 2018</v>
      </c>
      <c r="C2288" s="1" t="s">
        <v>5265</v>
      </c>
      <c r="D2288" s="2">
        <v>134.69999999999999</v>
      </c>
      <c r="E2288" s="1" t="s">
        <v>5266</v>
      </c>
      <c r="F2288" s="3">
        <v>-9.6417711191888938E-2</v>
      </c>
      <c r="G2288" s="1" t="s">
        <v>430</v>
      </c>
      <c r="H2288" s="10">
        <f t="shared" si="211"/>
        <v>2.694</v>
      </c>
      <c r="I2288" s="8">
        <f>VLOOKUP(B2288,'TRM2'!C:D,2,0)</f>
        <v>2897.73</v>
      </c>
      <c r="J2288" s="10">
        <f t="shared" si="212"/>
        <v>7806.4846200000002</v>
      </c>
      <c r="K2288" t="e">
        <f>VLOOKUP(A2288,'Cacao Nacional'!B:D,3,0)</f>
        <v>#N/A</v>
      </c>
      <c r="L2288" s="22" t="str">
        <f t="shared" si="213"/>
        <v>Julio</v>
      </c>
      <c r="M2288" s="22" t="str">
        <f t="shared" si="214"/>
        <v>2018</v>
      </c>
      <c r="N2288" s="22" t="str">
        <f t="shared" si="215"/>
        <v>Julio de 2018</v>
      </c>
    </row>
    <row r="2289" spans="1:14" x14ac:dyDescent="0.3">
      <c r="A2289" s="1" t="s">
        <v>1593</v>
      </c>
      <c r="B2289" s="1" t="str">
        <f t="shared" si="210"/>
        <v>Julio 25 de 2018</v>
      </c>
      <c r="C2289" s="1" t="s">
        <v>5265</v>
      </c>
      <c r="D2289" s="2">
        <v>134.56</v>
      </c>
      <c r="E2289" s="1" t="s">
        <v>5266</v>
      </c>
      <c r="F2289" s="3">
        <v>-0.10393466963621854</v>
      </c>
      <c r="G2289" s="1" t="s">
        <v>430</v>
      </c>
      <c r="H2289" s="10">
        <f t="shared" si="211"/>
        <v>2.6912000000000003</v>
      </c>
      <c r="I2289" s="8">
        <f>VLOOKUP(B2289,'TRM2'!C:D,2,0)</f>
        <v>2898.36</v>
      </c>
      <c r="J2289" s="10">
        <f t="shared" si="212"/>
        <v>7800.0664320000014</v>
      </c>
      <c r="K2289" t="e">
        <f>VLOOKUP(A2289,'Cacao Nacional'!B:D,3,0)</f>
        <v>#N/A</v>
      </c>
      <c r="L2289" s="22" t="str">
        <f t="shared" si="213"/>
        <v>Julio</v>
      </c>
      <c r="M2289" s="22" t="str">
        <f t="shared" si="214"/>
        <v>2018</v>
      </c>
      <c r="N2289" s="22" t="str">
        <f t="shared" si="215"/>
        <v>Julio de 2018</v>
      </c>
    </row>
    <row r="2290" spans="1:14" x14ac:dyDescent="0.3">
      <c r="A2290" s="1" t="s">
        <v>1594</v>
      </c>
      <c r="B2290" s="1" t="str">
        <f t="shared" si="210"/>
        <v>Julio 26 de 2018</v>
      </c>
      <c r="C2290" s="1" t="s">
        <v>5265</v>
      </c>
      <c r="D2290" s="2">
        <v>133.82</v>
      </c>
      <c r="E2290" s="1" t="s">
        <v>5266</v>
      </c>
      <c r="F2290" s="3">
        <v>-0.54994054696790207</v>
      </c>
      <c r="G2290" s="1" t="s">
        <v>430</v>
      </c>
      <c r="H2290" s="10">
        <f t="shared" si="211"/>
        <v>2.6763999999999997</v>
      </c>
      <c r="I2290" s="8">
        <f>VLOOKUP(B2290,'TRM2'!C:D,2,0)</f>
        <v>2882.84</v>
      </c>
      <c r="J2290" s="10">
        <f t="shared" si="212"/>
        <v>7715.6329759999999</v>
      </c>
      <c r="K2290" t="e">
        <f>VLOOKUP(A2290,'Cacao Nacional'!B:D,3,0)</f>
        <v>#N/A</v>
      </c>
      <c r="L2290" s="22" t="str">
        <f t="shared" si="213"/>
        <v>Julio</v>
      </c>
      <c r="M2290" s="22" t="str">
        <f t="shared" si="214"/>
        <v>2018</v>
      </c>
      <c r="N2290" s="22" t="str">
        <f t="shared" si="215"/>
        <v>Julio de 2018</v>
      </c>
    </row>
    <row r="2291" spans="1:14" x14ac:dyDescent="0.3">
      <c r="A2291" s="1" t="s">
        <v>1595</v>
      </c>
      <c r="B2291" s="1" t="str">
        <f t="shared" si="210"/>
        <v>Julio 27 de 2018</v>
      </c>
      <c r="C2291" s="1" t="s">
        <v>5265</v>
      </c>
      <c r="D2291" s="2">
        <v>134.69</v>
      </c>
      <c r="E2291" s="1" t="s">
        <v>5266</v>
      </c>
      <c r="F2291" s="3">
        <v>0.65012703631744484</v>
      </c>
      <c r="G2291" s="1" t="s">
        <v>430</v>
      </c>
      <c r="H2291" s="10">
        <f t="shared" si="211"/>
        <v>2.6938</v>
      </c>
      <c r="I2291" s="8">
        <f>VLOOKUP(B2291,'TRM2'!C:D,2,0)</f>
        <v>2886.21</v>
      </c>
      <c r="J2291" s="10">
        <f t="shared" si="212"/>
        <v>7774.8724979999997</v>
      </c>
      <c r="K2291" t="e">
        <f>VLOOKUP(A2291,'Cacao Nacional'!B:D,3,0)</f>
        <v>#N/A</v>
      </c>
      <c r="L2291" s="22" t="str">
        <f t="shared" si="213"/>
        <v>Julio</v>
      </c>
      <c r="M2291" s="22" t="str">
        <f t="shared" si="214"/>
        <v>2018</v>
      </c>
      <c r="N2291" s="22" t="str">
        <f t="shared" si="215"/>
        <v>Julio de 2018</v>
      </c>
    </row>
    <row r="2292" spans="1:14" x14ac:dyDescent="0.3">
      <c r="A2292" s="1" t="s">
        <v>1596</v>
      </c>
      <c r="B2292" s="1" t="str">
        <f t="shared" si="210"/>
        <v>Julio 30 de 2018</v>
      </c>
      <c r="C2292" s="1" t="s">
        <v>5265</v>
      </c>
      <c r="D2292" s="2">
        <v>135.5</v>
      </c>
      <c r="E2292" s="1" t="s">
        <v>5266</v>
      </c>
      <c r="F2292" s="3">
        <v>0.60138094884549875</v>
      </c>
      <c r="G2292" s="1" t="s">
        <v>430</v>
      </c>
      <c r="H2292" s="10">
        <f t="shared" si="211"/>
        <v>2.71</v>
      </c>
      <c r="I2292" s="8">
        <f>VLOOKUP(B2292,'TRM2'!C:D,2,0)</f>
        <v>2880.79</v>
      </c>
      <c r="J2292" s="10">
        <f t="shared" si="212"/>
        <v>7806.9408999999996</v>
      </c>
      <c r="K2292">
        <f>VLOOKUP(A2292,'Cacao Nacional'!B:D,3,0)</f>
        <v>5640</v>
      </c>
      <c r="L2292" s="22" t="str">
        <f t="shared" si="213"/>
        <v>Julio</v>
      </c>
      <c r="M2292" s="22" t="str">
        <f t="shared" si="214"/>
        <v>2018</v>
      </c>
      <c r="N2292" s="22" t="str">
        <f t="shared" si="215"/>
        <v>Julio de 2018</v>
      </c>
    </row>
    <row r="2293" spans="1:14" x14ac:dyDescent="0.3">
      <c r="A2293" s="1" t="s">
        <v>1597</v>
      </c>
      <c r="B2293" s="1" t="str">
        <f t="shared" si="210"/>
        <v>Julio 31 de 2018</v>
      </c>
      <c r="C2293" s="1" t="s">
        <v>5265</v>
      </c>
      <c r="D2293" s="2">
        <v>134.04</v>
      </c>
      <c r="E2293" s="1" t="s">
        <v>5266</v>
      </c>
      <c r="F2293" s="3">
        <v>-1.0774907749077549</v>
      </c>
      <c r="G2293" s="1" t="s">
        <v>430</v>
      </c>
      <c r="H2293" s="10">
        <f t="shared" si="211"/>
        <v>2.6807999999999996</v>
      </c>
      <c r="I2293" s="8">
        <f>VLOOKUP(B2293,'TRM2'!C:D,2,0)</f>
        <v>2875.72</v>
      </c>
      <c r="J2293" s="10">
        <f t="shared" si="212"/>
        <v>7709.2301759999982</v>
      </c>
      <c r="K2293" t="e">
        <f>VLOOKUP(A2293,'Cacao Nacional'!B:D,3,0)</f>
        <v>#N/A</v>
      </c>
      <c r="L2293" s="22" t="str">
        <f t="shared" si="213"/>
        <v>Julio</v>
      </c>
      <c r="M2293" s="22" t="str">
        <f t="shared" si="214"/>
        <v>2018</v>
      </c>
      <c r="N2293" s="22" t="str">
        <f t="shared" si="215"/>
        <v>Julio de 2018</v>
      </c>
    </row>
    <row r="2294" spans="1:14" x14ac:dyDescent="0.3">
      <c r="A2294" s="1" t="s">
        <v>1598</v>
      </c>
      <c r="B2294" s="1" t="str">
        <f t="shared" si="210"/>
        <v>Agosto 1 de 2018</v>
      </c>
      <c r="C2294" s="1" t="s">
        <v>5265</v>
      </c>
      <c r="D2294" s="2">
        <v>132.69999999999999</v>
      </c>
      <c r="E2294" s="1" t="s">
        <v>5266</v>
      </c>
      <c r="F2294" s="3">
        <v>-0.99970158161743028</v>
      </c>
      <c r="G2294" s="1" t="s">
        <v>430</v>
      </c>
      <c r="H2294" s="10">
        <f t="shared" si="211"/>
        <v>2.6539999999999999</v>
      </c>
      <c r="I2294" s="8">
        <f>VLOOKUP(B2294,'TRM2'!C:D,2,0)</f>
        <v>2886.8</v>
      </c>
      <c r="J2294" s="10">
        <f t="shared" si="212"/>
        <v>7661.5672000000004</v>
      </c>
      <c r="K2294" t="e">
        <f>VLOOKUP(A2294,'Cacao Nacional'!B:D,3,0)</f>
        <v>#N/A</v>
      </c>
      <c r="L2294" s="22" t="str">
        <f t="shared" si="213"/>
        <v>Agosto</v>
      </c>
      <c r="M2294" s="22" t="str">
        <f t="shared" si="214"/>
        <v>2018</v>
      </c>
      <c r="N2294" s="22" t="str">
        <f t="shared" si="215"/>
        <v>Agosto de 2018</v>
      </c>
    </row>
    <row r="2295" spans="1:14" x14ac:dyDescent="0.3">
      <c r="A2295" s="1" t="s">
        <v>1599</v>
      </c>
      <c r="B2295" s="1" t="str">
        <f t="shared" si="210"/>
        <v>Agosto 2 de 2018</v>
      </c>
      <c r="C2295" s="1" t="s">
        <v>5265</v>
      </c>
      <c r="D2295" s="2">
        <v>131.38</v>
      </c>
      <c r="E2295" s="1" t="s">
        <v>5266</v>
      </c>
      <c r="F2295" s="3">
        <v>-0.99472494348153229</v>
      </c>
      <c r="G2295" s="1" t="s">
        <v>430</v>
      </c>
      <c r="H2295" s="10">
        <f t="shared" si="211"/>
        <v>2.6275999999999997</v>
      </c>
      <c r="I2295" s="8">
        <f>VLOOKUP(B2295,'TRM2'!C:D,2,0)</f>
        <v>2892.62</v>
      </c>
      <c r="J2295" s="10">
        <f t="shared" si="212"/>
        <v>7600.6483119999984</v>
      </c>
      <c r="K2295" t="e">
        <f>VLOOKUP(A2295,'Cacao Nacional'!B:D,3,0)</f>
        <v>#N/A</v>
      </c>
      <c r="L2295" s="22" t="str">
        <f t="shared" si="213"/>
        <v>Agosto</v>
      </c>
      <c r="M2295" s="22" t="str">
        <f t="shared" si="214"/>
        <v>2018</v>
      </c>
      <c r="N2295" s="22" t="str">
        <f t="shared" si="215"/>
        <v>Agosto de 2018</v>
      </c>
    </row>
    <row r="2296" spans="1:14" x14ac:dyDescent="0.3">
      <c r="A2296" s="1" t="s">
        <v>1600</v>
      </c>
      <c r="B2296" s="1" t="str">
        <f t="shared" si="210"/>
        <v>Agosto 3 de 2018</v>
      </c>
      <c r="C2296" s="1" t="s">
        <v>5265</v>
      </c>
      <c r="D2296" s="2">
        <v>132.56</v>
      </c>
      <c r="E2296" s="1" t="s">
        <v>5266</v>
      </c>
      <c r="F2296" s="3">
        <v>0.89815801491856218</v>
      </c>
      <c r="G2296" s="1" t="s">
        <v>430</v>
      </c>
      <c r="H2296" s="10">
        <f t="shared" si="211"/>
        <v>2.6512000000000002</v>
      </c>
      <c r="I2296" s="8">
        <f>VLOOKUP(B2296,'TRM2'!C:D,2,0)</f>
        <v>2904.9</v>
      </c>
      <c r="J2296" s="10">
        <f t="shared" si="212"/>
        <v>7701.4708800000008</v>
      </c>
      <c r="K2296" t="e">
        <f>VLOOKUP(A2296,'Cacao Nacional'!B:D,3,0)</f>
        <v>#N/A</v>
      </c>
      <c r="L2296" s="22" t="str">
        <f t="shared" si="213"/>
        <v>Agosto</v>
      </c>
      <c r="M2296" s="22" t="str">
        <f t="shared" si="214"/>
        <v>2018</v>
      </c>
      <c r="N2296" s="22" t="str">
        <f t="shared" si="215"/>
        <v>Agosto de 2018</v>
      </c>
    </row>
    <row r="2297" spans="1:14" x14ac:dyDescent="0.3">
      <c r="A2297" s="1" t="s">
        <v>260</v>
      </c>
      <c r="B2297" s="1" t="str">
        <f t="shared" si="210"/>
        <v>Agosto 6 de 2018</v>
      </c>
      <c r="C2297" s="1" t="s">
        <v>5265</v>
      </c>
      <c r="D2297" s="2">
        <v>135.4</v>
      </c>
      <c r="E2297" s="1" t="s">
        <v>5266</v>
      </c>
      <c r="F2297" s="3">
        <v>2.1424260712130385</v>
      </c>
      <c r="G2297" s="1" t="s">
        <v>430</v>
      </c>
      <c r="H2297" s="10">
        <f t="shared" si="211"/>
        <v>2.7080000000000002</v>
      </c>
      <c r="I2297" s="8">
        <f>VLOOKUP(B2297,'TRM2'!C:D,2,0)</f>
        <v>2898.99</v>
      </c>
      <c r="J2297" s="10">
        <f t="shared" si="212"/>
        <v>7850.4649200000003</v>
      </c>
      <c r="K2297">
        <f>VLOOKUP(A2297,'Cacao Nacional'!B:D,3,0)</f>
        <v>5351.7</v>
      </c>
      <c r="L2297" s="22" t="str">
        <f t="shared" si="213"/>
        <v>Agosto</v>
      </c>
      <c r="M2297" s="22" t="str">
        <f t="shared" si="214"/>
        <v>2018</v>
      </c>
      <c r="N2297" s="22" t="str">
        <f t="shared" si="215"/>
        <v>Agosto de 2018</v>
      </c>
    </row>
    <row r="2298" spans="1:14" x14ac:dyDescent="0.3">
      <c r="A2298" s="1" t="s">
        <v>1601</v>
      </c>
      <c r="B2298" s="1" t="str">
        <f t="shared" si="210"/>
        <v>Agosto 7 de 2018</v>
      </c>
      <c r="C2298" s="1" t="s">
        <v>5265</v>
      </c>
      <c r="D2298" s="2">
        <v>135.49</v>
      </c>
      <c r="E2298" s="1" t="s">
        <v>5266</v>
      </c>
      <c r="F2298" s="3">
        <v>6.6469719350076367E-2</v>
      </c>
      <c r="G2298" s="1" t="s">
        <v>430</v>
      </c>
      <c r="H2298" s="10">
        <f t="shared" si="211"/>
        <v>2.7098</v>
      </c>
      <c r="I2298" s="8">
        <f>VLOOKUP(B2298,'TRM2'!C:D,2,0)</f>
        <v>2898.86</v>
      </c>
      <c r="J2298" s="10">
        <f t="shared" si="212"/>
        <v>7855.3308280000001</v>
      </c>
      <c r="K2298" t="e">
        <f>VLOOKUP(A2298,'Cacao Nacional'!B:D,3,0)</f>
        <v>#N/A</v>
      </c>
      <c r="L2298" s="22" t="str">
        <f t="shared" si="213"/>
        <v>Agosto</v>
      </c>
      <c r="M2298" s="22" t="str">
        <f t="shared" si="214"/>
        <v>2018</v>
      </c>
      <c r="N2298" s="22" t="str">
        <f t="shared" si="215"/>
        <v>Agosto de 2018</v>
      </c>
    </row>
    <row r="2299" spans="1:14" x14ac:dyDescent="0.3">
      <c r="A2299" s="1" t="s">
        <v>1602</v>
      </c>
      <c r="B2299" s="1" t="str">
        <f t="shared" si="210"/>
        <v>Agosto 8 de 2018</v>
      </c>
      <c r="C2299" s="1" t="s">
        <v>5265</v>
      </c>
      <c r="D2299" s="2">
        <v>134.11000000000001</v>
      </c>
      <c r="E2299" s="1" t="s">
        <v>5266</v>
      </c>
      <c r="F2299" s="3">
        <v>-1.0185253524245299</v>
      </c>
      <c r="G2299" s="1" t="s">
        <v>430</v>
      </c>
      <c r="H2299" s="10">
        <f t="shared" si="211"/>
        <v>2.6822000000000004</v>
      </c>
      <c r="I2299" s="8">
        <f>VLOOKUP(B2299,'TRM2'!C:D,2,0)</f>
        <v>2898.86</v>
      </c>
      <c r="J2299" s="10">
        <f t="shared" si="212"/>
        <v>7775.3222920000017</v>
      </c>
      <c r="K2299" t="e">
        <f>VLOOKUP(A2299,'Cacao Nacional'!B:D,3,0)</f>
        <v>#N/A</v>
      </c>
      <c r="L2299" s="22" t="str">
        <f t="shared" si="213"/>
        <v>Agosto</v>
      </c>
      <c r="M2299" s="22" t="str">
        <f t="shared" si="214"/>
        <v>2018</v>
      </c>
      <c r="N2299" s="22" t="str">
        <f t="shared" si="215"/>
        <v>Agosto de 2018</v>
      </c>
    </row>
    <row r="2300" spans="1:14" x14ac:dyDescent="0.3">
      <c r="A2300" s="1" t="s">
        <v>1603</v>
      </c>
      <c r="B2300" s="1" t="str">
        <f t="shared" si="210"/>
        <v>Agosto 9 de 2018</v>
      </c>
      <c r="C2300" s="1" t="s">
        <v>5265</v>
      </c>
      <c r="D2300" s="2">
        <v>133.85</v>
      </c>
      <c r="E2300" s="1" t="s">
        <v>5266</v>
      </c>
      <c r="F2300" s="3">
        <v>-0.19387070315414159</v>
      </c>
      <c r="G2300" s="1" t="s">
        <v>430</v>
      </c>
      <c r="H2300" s="10">
        <f t="shared" si="211"/>
        <v>2.677</v>
      </c>
      <c r="I2300" s="8">
        <f>VLOOKUP(B2300,'TRM2'!C:D,2,0)</f>
        <v>2908.9</v>
      </c>
      <c r="J2300" s="10">
        <f t="shared" si="212"/>
        <v>7787.1253000000006</v>
      </c>
      <c r="K2300" t="e">
        <f>VLOOKUP(A2300,'Cacao Nacional'!B:D,3,0)</f>
        <v>#N/A</v>
      </c>
      <c r="L2300" s="22" t="str">
        <f t="shared" si="213"/>
        <v>Agosto</v>
      </c>
      <c r="M2300" s="22" t="str">
        <f t="shared" si="214"/>
        <v>2018</v>
      </c>
      <c r="N2300" s="22" t="str">
        <f t="shared" si="215"/>
        <v>Agosto de 2018</v>
      </c>
    </row>
    <row r="2301" spans="1:14" x14ac:dyDescent="0.3">
      <c r="A2301" s="1" t="s">
        <v>1604</v>
      </c>
      <c r="B2301" s="1" t="str">
        <f t="shared" si="210"/>
        <v>Agosto 10 de 2018</v>
      </c>
      <c r="C2301" s="1" t="s">
        <v>5265</v>
      </c>
      <c r="D2301" s="2">
        <v>132.74</v>
      </c>
      <c r="E2301" s="1" t="s">
        <v>5266</v>
      </c>
      <c r="F2301" s="3">
        <v>-0.82928651475531212</v>
      </c>
      <c r="G2301" s="1" t="s">
        <v>430</v>
      </c>
      <c r="H2301" s="10">
        <f t="shared" si="211"/>
        <v>2.6548000000000003</v>
      </c>
      <c r="I2301" s="8">
        <f>VLOOKUP(B2301,'TRM2'!C:D,2,0)</f>
        <v>2919.44</v>
      </c>
      <c r="J2301" s="10">
        <f t="shared" si="212"/>
        <v>7750.5293120000006</v>
      </c>
      <c r="K2301" t="e">
        <f>VLOOKUP(A2301,'Cacao Nacional'!B:D,3,0)</f>
        <v>#N/A</v>
      </c>
      <c r="L2301" s="22" t="str">
        <f t="shared" si="213"/>
        <v>Agosto</v>
      </c>
      <c r="M2301" s="22" t="str">
        <f t="shared" si="214"/>
        <v>2018</v>
      </c>
      <c r="N2301" s="22" t="str">
        <f t="shared" si="215"/>
        <v>Agosto de 2018</v>
      </c>
    </row>
    <row r="2302" spans="1:14" x14ac:dyDescent="0.3">
      <c r="A2302" s="1" t="s">
        <v>261</v>
      </c>
      <c r="B2302" s="1" t="str">
        <f t="shared" si="210"/>
        <v>Agosto 13 de 2018</v>
      </c>
      <c r="C2302" s="1" t="s">
        <v>5265</v>
      </c>
      <c r="D2302" s="2">
        <v>132.06</v>
      </c>
      <c r="E2302" s="1" t="s">
        <v>5266</v>
      </c>
      <c r="F2302" s="3">
        <v>-0.51227964441766372</v>
      </c>
      <c r="G2302" s="1" t="s">
        <v>430</v>
      </c>
      <c r="H2302" s="10">
        <f t="shared" si="211"/>
        <v>2.6412</v>
      </c>
      <c r="I2302" s="8">
        <f>VLOOKUP(B2302,'TRM2'!C:D,2,0)</f>
        <v>2940.95</v>
      </c>
      <c r="J2302" s="10">
        <f t="shared" si="212"/>
        <v>7767.6371399999998</v>
      </c>
      <c r="K2302">
        <f>VLOOKUP(A2302,'Cacao Nacional'!B:D,3,0)</f>
        <v>5350</v>
      </c>
      <c r="L2302" s="22" t="str">
        <f t="shared" si="213"/>
        <v>Agosto</v>
      </c>
      <c r="M2302" s="22" t="str">
        <f t="shared" si="214"/>
        <v>2018</v>
      </c>
      <c r="N2302" s="22" t="str">
        <f t="shared" si="215"/>
        <v>Agosto de 2018</v>
      </c>
    </row>
    <row r="2303" spans="1:14" x14ac:dyDescent="0.3">
      <c r="A2303" s="1" t="s">
        <v>1605</v>
      </c>
      <c r="B2303" s="1" t="str">
        <f t="shared" si="210"/>
        <v>Agosto 14 de 2018</v>
      </c>
      <c r="C2303" s="1" t="s">
        <v>5265</v>
      </c>
      <c r="D2303" s="2">
        <v>131.97999999999999</v>
      </c>
      <c r="E2303" s="1" t="s">
        <v>5266</v>
      </c>
      <c r="F2303" s="3">
        <v>-6.0578524912927839E-2</v>
      </c>
      <c r="G2303" s="1" t="s">
        <v>430</v>
      </c>
      <c r="H2303" s="10">
        <f t="shared" si="211"/>
        <v>2.6395999999999997</v>
      </c>
      <c r="I2303" s="8">
        <f>VLOOKUP(B2303,'TRM2'!C:D,2,0)</f>
        <v>2983.93</v>
      </c>
      <c r="J2303" s="10">
        <f t="shared" si="212"/>
        <v>7876.3816279999992</v>
      </c>
      <c r="K2303" t="e">
        <f>VLOOKUP(A2303,'Cacao Nacional'!B:D,3,0)</f>
        <v>#N/A</v>
      </c>
      <c r="L2303" s="22" t="str">
        <f t="shared" si="213"/>
        <v>Agosto</v>
      </c>
      <c r="M2303" s="22" t="str">
        <f t="shared" si="214"/>
        <v>2018</v>
      </c>
      <c r="N2303" s="22" t="str">
        <f t="shared" si="215"/>
        <v>Agosto de 2018</v>
      </c>
    </row>
    <row r="2304" spans="1:14" x14ac:dyDescent="0.3">
      <c r="A2304" s="1" t="s">
        <v>1606</v>
      </c>
      <c r="B2304" s="1" t="str">
        <f t="shared" si="210"/>
        <v>Agosto 15 de 2018</v>
      </c>
      <c r="C2304" s="1" t="s">
        <v>5265</v>
      </c>
      <c r="D2304" s="2">
        <v>129.59</v>
      </c>
      <c r="E2304" s="1" t="s">
        <v>5266</v>
      </c>
      <c r="F2304" s="3">
        <v>-1.8108804364297519</v>
      </c>
      <c r="G2304" s="1" t="s">
        <v>430</v>
      </c>
      <c r="H2304" s="10">
        <f t="shared" si="211"/>
        <v>2.5918000000000001</v>
      </c>
      <c r="I2304" s="8">
        <f>VLOOKUP(B2304,'TRM2'!C:D,2,0)</f>
        <v>3002.66</v>
      </c>
      <c r="J2304" s="10">
        <f t="shared" si="212"/>
        <v>7782.2941879999998</v>
      </c>
      <c r="K2304" t="e">
        <f>VLOOKUP(A2304,'Cacao Nacional'!B:D,3,0)</f>
        <v>#N/A</v>
      </c>
      <c r="L2304" s="22" t="str">
        <f t="shared" si="213"/>
        <v>Agosto</v>
      </c>
      <c r="M2304" s="22" t="str">
        <f t="shared" si="214"/>
        <v>2018</v>
      </c>
      <c r="N2304" s="22" t="str">
        <f t="shared" si="215"/>
        <v>Agosto de 2018</v>
      </c>
    </row>
    <row r="2305" spans="1:14" x14ac:dyDescent="0.3">
      <c r="A2305" s="1" t="s">
        <v>1607</v>
      </c>
      <c r="B2305" s="1" t="str">
        <f t="shared" si="210"/>
        <v>Agosto 16 de 2018</v>
      </c>
      <c r="C2305" s="1" t="s">
        <v>5265</v>
      </c>
      <c r="D2305" s="2">
        <v>128.80000000000001</v>
      </c>
      <c r="E2305" s="1" t="s">
        <v>5266</v>
      </c>
      <c r="F2305" s="3">
        <v>-0.6096149394243322</v>
      </c>
      <c r="G2305" s="1" t="s">
        <v>430</v>
      </c>
      <c r="H2305" s="10">
        <f t="shared" si="211"/>
        <v>2.5760000000000001</v>
      </c>
      <c r="I2305" s="8">
        <f>VLOOKUP(B2305,'TRM2'!C:D,2,0)</f>
        <v>3046.76</v>
      </c>
      <c r="J2305" s="10">
        <f t="shared" si="212"/>
        <v>7848.4537600000003</v>
      </c>
      <c r="K2305" t="e">
        <f>VLOOKUP(A2305,'Cacao Nacional'!B:D,3,0)</f>
        <v>#N/A</v>
      </c>
      <c r="L2305" s="22" t="str">
        <f t="shared" si="213"/>
        <v>Agosto</v>
      </c>
      <c r="M2305" s="22" t="str">
        <f t="shared" si="214"/>
        <v>2018</v>
      </c>
      <c r="N2305" s="22" t="str">
        <f t="shared" si="215"/>
        <v>Agosto de 2018</v>
      </c>
    </row>
    <row r="2306" spans="1:14" x14ac:dyDescent="0.3">
      <c r="A2306" s="1" t="s">
        <v>1608</v>
      </c>
      <c r="B2306" s="1" t="str">
        <f t="shared" si="210"/>
        <v>Agosto 17 de 2018</v>
      </c>
      <c r="C2306" s="1" t="s">
        <v>5265</v>
      </c>
      <c r="D2306" s="2">
        <v>128.01</v>
      </c>
      <c r="E2306" s="1" t="s">
        <v>5266</v>
      </c>
      <c r="F2306" s="3">
        <v>-0.61335403726709659</v>
      </c>
      <c r="G2306" s="1" t="s">
        <v>430</v>
      </c>
      <c r="H2306" s="10">
        <f t="shared" si="211"/>
        <v>2.5602</v>
      </c>
      <c r="I2306" s="8">
        <f>VLOOKUP(B2306,'TRM2'!C:D,2,0)</f>
        <v>3019.55</v>
      </c>
      <c r="J2306" s="10">
        <f t="shared" si="212"/>
        <v>7730.6519100000005</v>
      </c>
      <c r="K2306" t="e">
        <f>VLOOKUP(A2306,'Cacao Nacional'!B:D,3,0)</f>
        <v>#N/A</v>
      </c>
      <c r="L2306" s="22" t="str">
        <f t="shared" si="213"/>
        <v>Agosto</v>
      </c>
      <c r="M2306" s="22" t="str">
        <f t="shared" si="214"/>
        <v>2018</v>
      </c>
      <c r="N2306" s="22" t="str">
        <f t="shared" si="215"/>
        <v>Agosto de 2018</v>
      </c>
    </row>
    <row r="2307" spans="1:14" x14ac:dyDescent="0.3">
      <c r="A2307" s="1" t="s">
        <v>262</v>
      </c>
      <c r="B2307" s="1" t="str">
        <f t="shared" ref="B2307:B2334" si="216">MID(A2307,FIND(",",A2307,1)+2,LEN(A2307)-FIND(",",A2307,1))</f>
        <v>Agosto 20 de 2018</v>
      </c>
      <c r="C2307" s="1" t="s">
        <v>5265</v>
      </c>
      <c r="D2307" s="2">
        <v>125.33</v>
      </c>
      <c r="E2307" s="1" t="s">
        <v>5266</v>
      </c>
      <c r="F2307" s="3">
        <v>-2.0935864385594818</v>
      </c>
      <c r="G2307" s="1" t="s">
        <v>430</v>
      </c>
      <c r="H2307" s="10">
        <f t="shared" ref="H2307:H2334" si="217">D2307*2/100</f>
        <v>2.5066000000000002</v>
      </c>
      <c r="I2307" s="8">
        <f>VLOOKUP(B2307,'TRM2'!C:D,2,0)</f>
        <v>3024.02</v>
      </c>
      <c r="J2307" s="10">
        <f t="shared" ref="J2307:J2334" si="218">H2307*I2307</f>
        <v>7580.0085320000007</v>
      </c>
      <c r="K2307">
        <f>VLOOKUP(A2307,'Cacao Nacional'!B:D,3,0)</f>
        <v>5506.7</v>
      </c>
      <c r="L2307" s="22" t="str">
        <f t="shared" ref="L2307:L2334" si="219">MID(A2307,FIND(" ",A2307,1)+1,FIND(" ",A2307,FIND(" ",A2307,1)+1)-FIND(" ",A2307,1)-1)</f>
        <v>Agosto</v>
      </c>
      <c r="M2307" s="22" t="str">
        <f t="shared" ref="M2307:M2334" si="220">RIGHT(A2307,4)</f>
        <v>2018</v>
      </c>
      <c r="N2307" s="22" t="str">
        <f t="shared" ref="N2307:N2334" si="221">_xlfn.CONCAT(L2307," de ",M2307)</f>
        <v>Agosto de 2018</v>
      </c>
    </row>
    <row r="2308" spans="1:14" x14ac:dyDescent="0.3">
      <c r="A2308" s="1" t="s">
        <v>1609</v>
      </c>
      <c r="B2308" s="1" t="str">
        <f t="shared" si="216"/>
        <v>Agosto 21 de 2018</v>
      </c>
      <c r="C2308" s="1" t="s">
        <v>5265</v>
      </c>
      <c r="D2308" s="2">
        <v>125.83</v>
      </c>
      <c r="E2308" s="1" t="s">
        <v>5266</v>
      </c>
      <c r="F2308" s="3">
        <v>0.3989467804994814</v>
      </c>
      <c r="G2308" s="1" t="s">
        <v>430</v>
      </c>
      <c r="H2308" s="10">
        <f t="shared" si="217"/>
        <v>2.5165999999999999</v>
      </c>
      <c r="I2308" s="8">
        <f>VLOOKUP(B2308,'TRM2'!C:D,2,0)</f>
        <v>3024.02</v>
      </c>
      <c r="J2308" s="10">
        <f t="shared" si="218"/>
        <v>7610.248732</v>
      </c>
      <c r="K2308" t="e">
        <f>VLOOKUP(A2308,'Cacao Nacional'!B:D,3,0)</f>
        <v>#N/A</v>
      </c>
      <c r="L2308" s="22" t="str">
        <f t="shared" si="219"/>
        <v>Agosto</v>
      </c>
      <c r="M2308" s="22" t="str">
        <f t="shared" si="220"/>
        <v>2018</v>
      </c>
      <c r="N2308" s="22" t="str">
        <f t="shared" si="221"/>
        <v>Agosto de 2018</v>
      </c>
    </row>
    <row r="2309" spans="1:14" x14ac:dyDescent="0.3">
      <c r="A2309" s="1" t="s">
        <v>1610</v>
      </c>
      <c r="B2309" s="1" t="str">
        <f t="shared" si="216"/>
        <v>Agosto 22 de 2018</v>
      </c>
      <c r="C2309" s="1" t="s">
        <v>5265</v>
      </c>
      <c r="D2309" s="2">
        <v>125.23</v>
      </c>
      <c r="E2309" s="1" t="s">
        <v>5266</v>
      </c>
      <c r="F2309" s="3">
        <v>-0.47683382341253622</v>
      </c>
      <c r="G2309" s="1" t="s">
        <v>430</v>
      </c>
      <c r="H2309" s="10">
        <f t="shared" si="217"/>
        <v>2.5045999999999999</v>
      </c>
      <c r="I2309" s="8">
        <f>VLOOKUP(B2309,'TRM2'!C:D,2,0)</f>
        <v>2990.78</v>
      </c>
      <c r="J2309" s="10">
        <f t="shared" si="218"/>
        <v>7490.7075880000002</v>
      </c>
      <c r="K2309" t="e">
        <f>VLOOKUP(A2309,'Cacao Nacional'!B:D,3,0)</f>
        <v>#N/A</v>
      </c>
      <c r="L2309" s="22" t="str">
        <f t="shared" si="219"/>
        <v>Agosto</v>
      </c>
      <c r="M2309" s="22" t="str">
        <f t="shared" si="220"/>
        <v>2018</v>
      </c>
      <c r="N2309" s="22" t="str">
        <f t="shared" si="221"/>
        <v>Agosto de 2018</v>
      </c>
    </row>
    <row r="2310" spans="1:14" x14ac:dyDescent="0.3">
      <c r="A2310" s="1" t="s">
        <v>1611</v>
      </c>
      <c r="B2310" s="1" t="str">
        <f t="shared" si="216"/>
        <v>Agosto 23 de 2018</v>
      </c>
      <c r="C2310" s="1" t="s">
        <v>5265</v>
      </c>
      <c r="D2310" s="2">
        <v>125.89</v>
      </c>
      <c r="E2310" s="1" t="s">
        <v>5266</v>
      </c>
      <c r="F2310" s="3">
        <v>0.52703026431366018</v>
      </c>
      <c r="G2310" s="1" t="s">
        <v>430</v>
      </c>
      <c r="H2310" s="10">
        <f t="shared" si="217"/>
        <v>2.5177999999999998</v>
      </c>
      <c r="I2310" s="8">
        <f>VLOOKUP(B2310,'TRM2'!C:D,2,0)</f>
        <v>2965.45</v>
      </c>
      <c r="J2310" s="10">
        <f t="shared" si="218"/>
        <v>7466.4100099999987</v>
      </c>
      <c r="K2310" t="e">
        <f>VLOOKUP(A2310,'Cacao Nacional'!B:D,3,0)</f>
        <v>#N/A</v>
      </c>
      <c r="L2310" s="22" t="str">
        <f t="shared" si="219"/>
        <v>Agosto</v>
      </c>
      <c r="M2310" s="22" t="str">
        <f t="shared" si="220"/>
        <v>2018</v>
      </c>
      <c r="N2310" s="22" t="str">
        <f t="shared" si="221"/>
        <v>Agosto de 2018</v>
      </c>
    </row>
    <row r="2311" spans="1:14" x14ac:dyDescent="0.3">
      <c r="A2311" s="1" t="s">
        <v>1612</v>
      </c>
      <c r="B2311" s="1" t="str">
        <f t="shared" si="216"/>
        <v>Agosto 24 de 2018</v>
      </c>
      <c r="C2311" s="1" t="s">
        <v>5265</v>
      </c>
      <c r="D2311" s="2">
        <v>129.30000000000001</v>
      </c>
      <c r="E2311" s="1" t="s">
        <v>5266</v>
      </c>
      <c r="F2311" s="3">
        <v>2.7087139566288112</v>
      </c>
      <c r="G2311" s="1" t="s">
        <v>430</v>
      </c>
      <c r="H2311" s="10">
        <f t="shared" si="217"/>
        <v>2.5860000000000003</v>
      </c>
      <c r="I2311" s="8">
        <f>VLOOKUP(B2311,'TRM2'!C:D,2,0)</f>
        <v>2980.64</v>
      </c>
      <c r="J2311" s="10">
        <f t="shared" si="218"/>
        <v>7707.9350400000003</v>
      </c>
      <c r="K2311" t="e">
        <f>VLOOKUP(A2311,'Cacao Nacional'!B:D,3,0)</f>
        <v>#N/A</v>
      </c>
      <c r="L2311" s="22" t="str">
        <f t="shared" si="219"/>
        <v>Agosto</v>
      </c>
      <c r="M2311" s="22" t="str">
        <f t="shared" si="220"/>
        <v>2018</v>
      </c>
      <c r="N2311" s="22" t="str">
        <f t="shared" si="221"/>
        <v>Agosto de 2018</v>
      </c>
    </row>
    <row r="2312" spans="1:14" x14ac:dyDescent="0.3">
      <c r="A2312" s="1" t="s">
        <v>263</v>
      </c>
      <c r="B2312" s="1" t="str">
        <f t="shared" si="216"/>
        <v>Agosto 27 de 2018</v>
      </c>
      <c r="C2312" s="1" t="s">
        <v>5265</v>
      </c>
      <c r="D2312" s="2">
        <v>130.34</v>
      </c>
      <c r="E2312" s="1" t="s">
        <v>5266</v>
      </c>
      <c r="F2312" s="3">
        <v>0.80433101314771227</v>
      </c>
      <c r="G2312" s="1" t="s">
        <v>430</v>
      </c>
      <c r="H2312" s="10">
        <f t="shared" si="217"/>
        <v>2.6068000000000002</v>
      </c>
      <c r="I2312" s="8">
        <f>VLOOKUP(B2312,'TRM2'!C:D,2,0)</f>
        <v>2958.45</v>
      </c>
      <c r="J2312" s="10">
        <f t="shared" si="218"/>
        <v>7712.0874600000006</v>
      </c>
      <c r="K2312">
        <f>VLOOKUP(A2312,'Cacao Nacional'!B:D,3,0)</f>
        <v>5763.3</v>
      </c>
      <c r="L2312" s="22" t="str">
        <f t="shared" si="219"/>
        <v>Agosto</v>
      </c>
      <c r="M2312" s="22" t="str">
        <f t="shared" si="220"/>
        <v>2018</v>
      </c>
      <c r="N2312" s="22" t="str">
        <f t="shared" si="221"/>
        <v>Agosto de 2018</v>
      </c>
    </row>
    <row r="2313" spans="1:14" x14ac:dyDescent="0.3">
      <c r="A2313" s="1" t="s">
        <v>1613</v>
      </c>
      <c r="B2313" s="1" t="str">
        <f t="shared" si="216"/>
        <v>Agosto 28 de 2018</v>
      </c>
      <c r="C2313" s="1" t="s">
        <v>5265</v>
      </c>
      <c r="D2313" s="2">
        <v>127.77</v>
      </c>
      <c r="E2313" s="1" t="s">
        <v>5266</v>
      </c>
      <c r="F2313" s="3">
        <v>-1.971766150069056</v>
      </c>
      <c r="G2313" s="1" t="s">
        <v>430</v>
      </c>
      <c r="H2313" s="10">
        <f t="shared" si="217"/>
        <v>2.5554000000000001</v>
      </c>
      <c r="I2313" s="8">
        <f>VLOOKUP(B2313,'TRM2'!C:D,2,0)</f>
        <v>2934.31</v>
      </c>
      <c r="J2313" s="10">
        <f t="shared" si="218"/>
        <v>7498.3357740000001</v>
      </c>
      <c r="K2313" t="e">
        <f>VLOOKUP(A2313,'Cacao Nacional'!B:D,3,0)</f>
        <v>#N/A</v>
      </c>
      <c r="L2313" s="22" t="str">
        <f t="shared" si="219"/>
        <v>Agosto</v>
      </c>
      <c r="M2313" s="22" t="str">
        <f t="shared" si="220"/>
        <v>2018</v>
      </c>
      <c r="N2313" s="22" t="str">
        <f t="shared" si="221"/>
        <v>Agosto de 2018</v>
      </c>
    </row>
    <row r="2314" spans="1:14" x14ac:dyDescent="0.3">
      <c r="A2314" s="1" t="s">
        <v>1614</v>
      </c>
      <c r="B2314" s="1" t="str">
        <f t="shared" si="216"/>
        <v>Agosto 29 de 2018</v>
      </c>
      <c r="C2314" s="1" t="s">
        <v>5265</v>
      </c>
      <c r="D2314" s="2">
        <v>127.87</v>
      </c>
      <c r="E2314" s="1" t="s">
        <v>5266</v>
      </c>
      <c r="F2314" s="3">
        <v>7.8265633560310341E-2</v>
      </c>
      <c r="G2314" s="1" t="s">
        <v>430</v>
      </c>
      <c r="H2314" s="10">
        <f t="shared" si="217"/>
        <v>2.5573999999999999</v>
      </c>
      <c r="I2314" s="8">
        <f>VLOOKUP(B2314,'TRM2'!C:D,2,0)</f>
        <v>2966</v>
      </c>
      <c r="J2314" s="10">
        <f t="shared" si="218"/>
        <v>7585.2483999999995</v>
      </c>
      <c r="K2314" t="e">
        <f>VLOOKUP(A2314,'Cacao Nacional'!B:D,3,0)</f>
        <v>#N/A</v>
      </c>
      <c r="L2314" s="22" t="str">
        <f t="shared" si="219"/>
        <v>Agosto</v>
      </c>
      <c r="M2314" s="22" t="str">
        <f t="shared" si="220"/>
        <v>2018</v>
      </c>
      <c r="N2314" s="22" t="str">
        <f t="shared" si="221"/>
        <v>Agosto de 2018</v>
      </c>
    </row>
    <row r="2315" spans="1:14" x14ac:dyDescent="0.3">
      <c r="A2315" s="1" t="s">
        <v>1615</v>
      </c>
      <c r="B2315" s="1" t="str">
        <f t="shared" si="216"/>
        <v>Agosto 31 de 2018</v>
      </c>
      <c r="C2315" s="1" t="s">
        <v>5265</v>
      </c>
      <c r="D2315" s="2">
        <v>126.53</v>
      </c>
      <c r="E2315" s="1" t="s">
        <v>5266</v>
      </c>
      <c r="F2315" s="3">
        <v>-1.0479393133651391</v>
      </c>
      <c r="G2315" s="1" t="s">
        <v>430</v>
      </c>
      <c r="H2315" s="10">
        <f t="shared" si="217"/>
        <v>2.5306000000000002</v>
      </c>
      <c r="I2315" s="8">
        <f>VLOOKUP(B2315,'TRM2'!C:D,2,0)</f>
        <v>3027.39</v>
      </c>
      <c r="J2315" s="10">
        <f t="shared" si="218"/>
        <v>7661.1131340000002</v>
      </c>
      <c r="K2315" t="e">
        <f>VLOOKUP(A2315,'Cacao Nacional'!B:D,3,0)</f>
        <v>#N/A</v>
      </c>
      <c r="L2315" s="22" t="str">
        <f t="shared" si="219"/>
        <v>Agosto</v>
      </c>
      <c r="M2315" s="22" t="str">
        <f t="shared" si="220"/>
        <v>2018</v>
      </c>
      <c r="N2315" s="22" t="str">
        <f t="shared" si="221"/>
        <v>Agosto de 2018</v>
      </c>
    </row>
    <row r="2316" spans="1:14" x14ac:dyDescent="0.3">
      <c r="A2316" s="1" t="s">
        <v>264</v>
      </c>
      <c r="B2316" s="1" t="str">
        <f t="shared" si="216"/>
        <v>Septiembre 3 de 2018</v>
      </c>
      <c r="C2316" s="1" t="s">
        <v>5265</v>
      </c>
      <c r="D2316" s="2">
        <v>126.23</v>
      </c>
      <c r="E2316" s="1" t="s">
        <v>5266</v>
      </c>
      <c r="F2316" s="3">
        <v>-0.23709792144155309</v>
      </c>
      <c r="G2316" s="1" t="s">
        <v>430</v>
      </c>
      <c r="H2316" s="10">
        <f t="shared" si="217"/>
        <v>2.5246</v>
      </c>
      <c r="I2316" s="8">
        <f>VLOOKUP(B2316,'TRM2'!C:D,2,0)</f>
        <v>3053.14</v>
      </c>
      <c r="J2316" s="10">
        <f t="shared" si="218"/>
        <v>7707.9572439999993</v>
      </c>
      <c r="K2316">
        <f>VLOOKUP(A2316,'Cacao Nacional'!B:D,3,0)</f>
        <v>5948.3</v>
      </c>
      <c r="L2316" s="22" t="str">
        <f t="shared" si="219"/>
        <v>Septiembre</v>
      </c>
      <c r="M2316" s="22" t="str">
        <f t="shared" si="220"/>
        <v>2018</v>
      </c>
      <c r="N2316" s="22" t="str">
        <f t="shared" si="221"/>
        <v>Septiembre de 2018</v>
      </c>
    </row>
    <row r="2317" spans="1:14" x14ac:dyDescent="0.3">
      <c r="A2317" s="1" t="s">
        <v>1616</v>
      </c>
      <c r="B2317" s="1" t="str">
        <f t="shared" si="216"/>
        <v>Septiembre 4 de 2018</v>
      </c>
      <c r="C2317" s="1" t="s">
        <v>5265</v>
      </c>
      <c r="D2317" s="2">
        <v>126.29</v>
      </c>
      <c r="E2317" s="1" t="s">
        <v>5266</v>
      </c>
      <c r="F2317" s="3">
        <v>4.7532282341758908E-2</v>
      </c>
      <c r="G2317" s="1" t="s">
        <v>430</v>
      </c>
      <c r="H2317" s="10">
        <f t="shared" si="217"/>
        <v>2.5258000000000003</v>
      </c>
      <c r="I2317" s="8">
        <f>VLOOKUP(B2317,'TRM2'!C:D,2,0)</f>
        <v>3053.14</v>
      </c>
      <c r="J2317" s="10">
        <f t="shared" si="218"/>
        <v>7711.6210120000005</v>
      </c>
      <c r="K2317" t="e">
        <f>VLOOKUP(A2317,'Cacao Nacional'!B:D,3,0)</f>
        <v>#N/A</v>
      </c>
      <c r="L2317" s="22" t="str">
        <f t="shared" si="219"/>
        <v>Septiembre</v>
      </c>
      <c r="M2317" s="22" t="str">
        <f t="shared" si="220"/>
        <v>2018</v>
      </c>
      <c r="N2317" s="22" t="str">
        <f t="shared" si="221"/>
        <v>Septiembre de 2018</v>
      </c>
    </row>
    <row r="2318" spans="1:14" x14ac:dyDescent="0.3">
      <c r="A2318" s="1" t="s">
        <v>1617</v>
      </c>
      <c r="B2318" s="1" t="str">
        <f t="shared" si="216"/>
        <v>Septiembre 5 de 2018</v>
      </c>
      <c r="C2318" s="1" t="s">
        <v>5265</v>
      </c>
      <c r="D2318" s="2">
        <v>128.66</v>
      </c>
      <c r="E2318" s="1" t="s">
        <v>5266</v>
      </c>
      <c r="F2318" s="3">
        <v>1.876633145933954</v>
      </c>
      <c r="G2318" s="1" t="s">
        <v>430</v>
      </c>
      <c r="H2318" s="10">
        <f t="shared" si="217"/>
        <v>2.5731999999999999</v>
      </c>
      <c r="I2318" s="8">
        <f>VLOOKUP(B2318,'TRM2'!C:D,2,0)</f>
        <v>3088.47</v>
      </c>
      <c r="J2318" s="10">
        <f t="shared" si="218"/>
        <v>7947.2510039999988</v>
      </c>
      <c r="K2318" t="e">
        <f>VLOOKUP(A2318,'Cacao Nacional'!B:D,3,0)</f>
        <v>#N/A</v>
      </c>
      <c r="L2318" s="22" t="str">
        <f t="shared" si="219"/>
        <v>Septiembre</v>
      </c>
      <c r="M2318" s="22" t="str">
        <f t="shared" si="220"/>
        <v>2018</v>
      </c>
      <c r="N2318" s="22" t="str">
        <f t="shared" si="221"/>
        <v>Septiembre de 2018</v>
      </c>
    </row>
    <row r="2319" spans="1:14" x14ac:dyDescent="0.3">
      <c r="A2319" s="1" t="s">
        <v>1618</v>
      </c>
      <c r="B2319" s="1" t="str">
        <f t="shared" si="216"/>
        <v>Septiembre 6 de 2018</v>
      </c>
      <c r="C2319" s="1" t="s">
        <v>5265</v>
      </c>
      <c r="D2319" s="2">
        <v>127.28</v>
      </c>
      <c r="E2319" s="1" t="s">
        <v>5266</v>
      </c>
      <c r="F2319" s="3">
        <v>-1.0725944349448122</v>
      </c>
      <c r="G2319" s="1" t="s">
        <v>430</v>
      </c>
      <c r="H2319" s="10">
        <f t="shared" si="217"/>
        <v>2.5455999999999999</v>
      </c>
      <c r="I2319" s="8">
        <f>VLOOKUP(B2319,'TRM2'!C:D,2,0)</f>
        <v>3100.37</v>
      </c>
      <c r="J2319" s="10">
        <f t="shared" si="218"/>
        <v>7892.3018719999991</v>
      </c>
      <c r="K2319" t="e">
        <f>VLOOKUP(A2319,'Cacao Nacional'!B:D,3,0)</f>
        <v>#N/A</v>
      </c>
      <c r="L2319" s="22" t="str">
        <f t="shared" si="219"/>
        <v>Septiembre</v>
      </c>
      <c r="M2319" s="22" t="str">
        <f t="shared" si="220"/>
        <v>2018</v>
      </c>
      <c r="N2319" s="22" t="str">
        <f t="shared" si="221"/>
        <v>Septiembre de 2018</v>
      </c>
    </row>
    <row r="2320" spans="1:14" x14ac:dyDescent="0.3">
      <c r="A2320" s="1" t="s">
        <v>1619</v>
      </c>
      <c r="B2320" s="1" t="str">
        <f t="shared" si="216"/>
        <v>Septiembre 7 de 2018</v>
      </c>
      <c r="C2320" s="1" t="s">
        <v>5265</v>
      </c>
      <c r="D2320" s="2">
        <v>127.46</v>
      </c>
      <c r="E2320" s="1" t="s">
        <v>5266</v>
      </c>
      <c r="F2320" s="3">
        <v>0.14142049025769377</v>
      </c>
      <c r="G2320" s="1" t="s">
        <v>430</v>
      </c>
      <c r="H2320" s="10">
        <f t="shared" si="217"/>
        <v>2.5491999999999999</v>
      </c>
      <c r="I2320" s="8">
        <f>VLOOKUP(B2320,'TRM2'!C:D,2,0)</f>
        <v>3089.47</v>
      </c>
      <c r="J2320" s="10">
        <f t="shared" si="218"/>
        <v>7875.6769239999994</v>
      </c>
      <c r="K2320" t="e">
        <f>VLOOKUP(A2320,'Cacao Nacional'!B:D,3,0)</f>
        <v>#N/A</v>
      </c>
      <c r="L2320" s="22" t="str">
        <f t="shared" si="219"/>
        <v>Septiembre</v>
      </c>
      <c r="M2320" s="22" t="str">
        <f t="shared" si="220"/>
        <v>2018</v>
      </c>
      <c r="N2320" s="22" t="str">
        <f t="shared" si="221"/>
        <v>Septiembre de 2018</v>
      </c>
    </row>
    <row r="2321" spans="1:14" x14ac:dyDescent="0.3">
      <c r="A2321" s="1" t="s">
        <v>265</v>
      </c>
      <c r="B2321" s="1" t="str">
        <f t="shared" si="216"/>
        <v>Septiembre 10 de 2018</v>
      </c>
      <c r="C2321" s="1" t="s">
        <v>5265</v>
      </c>
      <c r="D2321" s="2">
        <v>127</v>
      </c>
      <c r="E2321" s="1" t="s">
        <v>5266</v>
      </c>
      <c r="F2321" s="3">
        <v>-0.36089753648202866</v>
      </c>
      <c r="G2321" s="1" t="s">
        <v>430</v>
      </c>
      <c r="H2321" s="10">
        <f t="shared" si="217"/>
        <v>2.54</v>
      </c>
      <c r="I2321" s="8">
        <f>VLOOKUP(B2321,'TRM2'!C:D,2,0)</f>
        <v>3070.15</v>
      </c>
      <c r="J2321" s="10">
        <f t="shared" si="218"/>
        <v>7798.1810000000005</v>
      </c>
      <c r="K2321">
        <f>VLOOKUP(A2321,'Cacao Nacional'!B:D,3,0)</f>
        <v>6033.3</v>
      </c>
      <c r="L2321" s="22" t="str">
        <f t="shared" si="219"/>
        <v>Septiembre</v>
      </c>
      <c r="M2321" s="22" t="str">
        <f t="shared" si="220"/>
        <v>2018</v>
      </c>
      <c r="N2321" s="22" t="str">
        <f t="shared" si="221"/>
        <v>Septiembre de 2018</v>
      </c>
    </row>
    <row r="2322" spans="1:14" x14ac:dyDescent="0.3">
      <c r="A2322" s="1" t="s">
        <v>1620</v>
      </c>
      <c r="B2322" s="1" t="str">
        <f t="shared" si="216"/>
        <v>Septiembre 11 de 2018</v>
      </c>
      <c r="C2322" s="1" t="s">
        <v>5265</v>
      </c>
      <c r="D2322" s="2">
        <v>126.43</v>
      </c>
      <c r="E2322" s="1" t="s">
        <v>5266</v>
      </c>
      <c r="F2322" s="3">
        <v>-0.44881889763778993</v>
      </c>
      <c r="G2322" s="1" t="s">
        <v>430</v>
      </c>
      <c r="H2322" s="10">
        <f t="shared" si="217"/>
        <v>2.5286</v>
      </c>
      <c r="I2322" s="8">
        <f>VLOOKUP(B2322,'TRM2'!C:D,2,0)</f>
        <v>3069.49</v>
      </c>
      <c r="J2322" s="10">
        <f t="shared" si="218"/>
        <v>7761.5124139999989</v>
      </c>
      <c r="K2322" t="e">
        <f>VLOOKUP(A2322,'Cacao Nacional'!B:D,3,0)</f>
        <v>#N/A</v>
      </c>
      <c r="L2322" s="22" t="str">
        <f t="shared" si="219"/>
        <v>Septiembre</v>
      </c>
      <c r="M2322" s="22" t="str">
        <f t="shared" si="220"/>
        <v>2018</v>
      </c>
      <c r="N2322" s="22" t="str">
        <f t="shared" si="221"/>
        <v>Septiembre de 2018</v>
      </c>
    </row>
    <row r="2323" spans="1:14" x14ac:dyDescent="0.3">
      <c r="A2323" s="1" t="s">
        <v>1621</v>
      </c>
      <c r="B2323" s="1" t="str">
        <f t="shared" si="216"/>
        <v>Septiembre 12 de 2018</v>
      </c>
      <c r="C2323" s="1" t="s">
        <v>5265</v>
      </c>
      <c r="D2323" s="2">
        <v>127.99</v>
      </c>
      <c r="E2323" s="1" t="s">
        <v>5266</v>
      </c>
      <c r="F2323" s="3">
        <v>1.2338843628885454</v>
      </c>
      <c r="G2323" s="1" t="s">
        <v>430</v>
      </c>
      <c r="H2323" s="10">
        <f t="shared" si="217"/>
        <v>2.5598000000000001</v>
      </c>
      <c r="I2323" s="8">
        <f>VLOOKUP(B2323,'TRM2'!C:D,2,0)</f>
        <v>3087.73</v>
      </c>
      <c r="J2323" s="10">
        <f t="shared" si="218"/>
        <v>7903.971254</v>
      </c>
      <c r="K2323" t="e">
        <f>VLOOKUP(A2323,'Cacao Nacional'!B:D,3,0)</f>
        <v>#N/A</v>
      </c>
      <c r="L2323" s="22" t="str">
        <f t="shared" si="219"/>
        <v>Septiembre</v>
      </c>
      <c r="M2323" s="22" t="str">
        <f t="shared" si="220"/>
        <v>2018</v>
      </c>
      <c r="N2323" s="22" t="str">
        <f t="shared" si="221"/>
        <v>Septiembre de 2018</v>
      </c>
    </row>
    <row r="2324" spans="1:14" x14ac:dyDescent="0.3">
      <c r="A2324" s="1" t="s">
        <v>1622</v>
      </c>
      <c r="B2324" s="1" t="str">
        <f t="shared" si="216"/>
        <v>Septiembre 13 de 2018</v>
      </c>
      <c r="C2324" s="1" t="s">
        <v>5265</v>
      </c>
      <c r="D2324" s="2">
        <v>126.65</v>
      </c>
      <c r="E2324" s="1" t="s">
        <v>5266</v>
      </c>
      <c r="F2324" s="3">
        <v>-1.0469567934994837</v>
      </c>
      <c r="G2324" s="1" t="s">
        <v>430</v>
      </c>
      <c r="H2324" s="10">
        <f t="shared" si="217"/>
        <v>2.5329999999999999</v>
      </c>
      <c r="I2324" s="8">
        <f>VLOOKUP(B2324,'TRM2'!C:D,2,0)</f>
        <v>3055.01</v>
      </c>
      <c r="J2324" s="10">
        <f t="shared" si="218"/>
        <v>7738.34033</v>
      </c>
      <c r="K2324" t="e">
        <f>VLOOKUP(A2324,'Cacao Nacional'!B:D,3,0)</f>
        <v>#N/A</v>
      </c>
      <c r="L2324" s="22" t="str">
        <f t="shared" si="219"/>
        <v>Septiembre</v>
      </c>
      <c r="M2324" s="22" t="str">
        <f t="shared" si="220"/>
        <v>2018</v>
      </c>
      <c r="N2324" s="22" t="str">
        <f t="shared" si="221"/>
        <v>Septiembre de 2018</v>
      </c>
    </row>
    <row r="2325" spans="1:14" x14ac:dyDescent="0.3">
      <c r="A2325" s="1" t="s">
        <v>1623</v>
      </c>
      <c r="B2325" s="1" t="str">
        <f t="shared" si="216"/>
        <v>Septiembre 14 de 2018</v>
      </c>
      <c r="C2325" s="1" t="s">
        <v>5265</v>
      </c>
      <c r="D2325" s="2">
        <v>125.22</v>
      </c>
      <c r="E2325" s="1" t="s">
        <v>5266</v>
      </c>
      <c r="F2325" s="3">
        <v>-1.1290959336754889</v>
      </c>
      <c r="G2325" s="1" t="s">
        <v>430</v>
      </c>
      <c r="H2325" s="10">
        <f t="shared" si="217"/>
        <v>2.5044</v>
      </c>
      <c r="I2325" s="8">
        <f>VLOOKUP(B2325,'TRM2'!C:D,2,0)</f>
        <v>3019.38</v>
      </c>
      <c r="J2325" s="10">
        <f t="shared" si="218"/>
        <v>7561.7352719999999</v>
      </c>
      <c r="K2325" t="e">
        <f>VLOOKUP(A2325,'Cacao Nacional'!B:D,3,0)</f>
        <v>#N/A</v>
      </c>
      <c r="L2325" s="22" t="str">
        <f t="shared" si="219"/>
        <v>Septiembre</v>
      </c>
      <c r="M2325" s="22" t="str">
        <f t="shared" si="220"/>
        <v>2018</v>
      </c>
      <c r="N2325" s="22" t="str">
        <f t="shared" si="221"/>
        <v>Septiembre de 2018</v>
      </c>
    </row>
    <row r="2326" spans="1:14" x14ac:dyDescent="0.3">
      <c r="A2326" s="1" t="s">
        <v>266</v>
      </c>
      <c r="B2326" s="1" t="str">
        <f t="shared" si="216"/>
        <v>Septiembre 17 de 2018</v>
      </c>
      <c r="C2326" s="1" t="s">
        <v>5265</v>
      </c>
      <c r="D2326" s="2">
        <v>122.44</v>
      </c>
      <c r="E2326" s="1" t="s">
        <v>5266</v>
      </c>
      <c r="F2326" s="3">
        <v>-2.2200926369589533</v>
      </c>
      <c r="G2326" s="1" t="s">
        <v>430</v>
      </c>
      <c r="H2326" s="10">
        <f t="shared" si="217"/>
        <v>2.4487999999999999</v>
      </c>
      <c r="I2326" s="8">
        <f>VLOOKUP(B2326,'TRM2'!C:D,2,0)</f>
        <v>3026.05</v>
      </c>
      <c r="J2326" s="10">
        <f t="shared" si="218"/>
        <v>7410.1912400000001</v>
      </c>
      <c r="K2326">
        <f>VLOOKUP(A2326,'Cacao Nacional'!B:D,3,0)</f>
        <v>6033.3</v>
      </c>
      <c r="L2326" s="22" t="str">
        <f t="shared" si="219"/>
        <v>Septiembre</v>
      </c>
      <c r="M2326" s="22" t="str">
        <f t="shared" si="220"/>
        <v>2018</v>
      </c>
      <c r="N2326" s="22" t="str">
        <f t="shared" si="221"/>
        <v>Septiembre de 2018</v>
      </c>
    </row>
    <row r="2327" spans="1:14" x14ac:dyDescent="0.3">
      <c r="A2327" s="1" t="s">
        <v>1624</v>
      </c>
      <c r="B2327" s="1" t="str">
        <f t="shared" si="216"/>
        <v>Septiembre 18 de 2018</v>
      </c>
      <c r="C2327" s="1" t="s">
        <v>5265</v>
      </c>
      <c r="D2327" s="2">
        <v>121.8</v>
      </c>
      <c r="E2327" s="1" t="s">
        <v>5266</v>
      </c>
      <c r="F2327" s="3">
        <v>-0.52270499836654738</v>
      </c>
      <c r="G2327" s="1" t="s">
        <v>430</v>
      </c>
      <c r="H2327" s="10">
        <f t="shared" si="217"/>
        <v>2.4359999999999999</v>
      </c>
      <c r="I2327" s="8">
        <f>VLOOKUP(B2327,'TRM2'!C:D,2,0)</f>
        <v>3013.38</v>
      </c>
      <c r="J2327" s="10">
        <f t="shared" si="218"/>
        <v>7340.5936799999999</v>
      </c>
      <c r="K2327" t="e">
        <f>VLOOKUP(A2327,'Cacao Nacional'!B:D,3,0)</f>
        <v>#N/A</v>
      </c>
      <c r="L2327" s="22" t="str">
        <f t="shared" si="219"/>
        <v>Septiembre</v>
      </c>
      <c r="M2327" s="22" t="str">
        <f t="shared" si="220"/>
        <v>2018</v>
      </c>
      <c r="N2327" s="22" t="str">
        <f t="shared" si="221"/>
        <v>Septiembre de 2018</v>
      </c>
    </row>
    <row r="2328" spans="1:14" x14ac:dyDescent="0.3">
      <c r="A2328" s="1" t="s">
        <v>1625</v>
      </c>
      <c r="B2328" s="1" t="str">
        <f t="shared" si="216"/>
        <v>Septiembre 19 de 2018</v>
      </c>
      <c r="C2328" s="1" t="s">
        <v>5265</v>
      </c>
      <c r="D2328" s="2">
        <v>122.6</v>
      </c>
      <c r="E2328" s="1" t="s">
        <v>5266</v>
      </c>
      <c r="F2328" s="3">
        <v>0.65681444991789595</v>
      </c>
      <c r="G2328" s="1" t="s">
        <v>430</v>
      </c>
      <c r="H2328" s="10">
        <f t="shared" si="217"/>
        <v>2.452</v>
      </c>
      <c r="I2328" s="8">
        <f>VLOOKUP(B2328,'TRM2'!C:D,2,0)</f>
        <v>3007.03</v>
      </c>
      <c r="J2328" s="10">
        <f t="shared" si="218"/>
        <v>7373.2375600000005</v>
      </c>
      <c r="K2328" t="e">
        <f>VLOOKUP(A2328,'Cacao Nacional'!B:D,3,0)</f>
        <v>#N/A</v>
      </c>
      <c r="L2328" s="22" t="str">
        <f t="shared" si="219"/>
        <v>Septiembre</v>
      </c>
      <c r="M2328" s="22" t="str">
        <f t="shared" si="220"/>
        <v>2018</v>
      </c>
      <c r="N2328" s="22" t="str">
        <f t="shared" si="221"/>
        <v>Septiembre de 2018</v>
      </c>
    </row>
    <row r="2329" spans="1:14" x14ac:dyDescent="0.3">
      <c r="A2329" s="1" t="s">
        <v>1626</v>
      </c>
      <c r="B2329" s="1" t="str">
        <f t="shared" si="216"/>
        <v>Septiembre 20 de 2018</v>
      </c>
      <c r="C2329" s="1" t="s">
        <v>5265</v>
      </c>
      <c r="D2329" s="2">
        <v>125.72</v>
      </c>
      <c r="E2329" s="1" t="s">
        <v>5266</v>
      </c>
      <c r="F2329" s="3">
        <v>2.5448613376835274</v>
      </c>
      <c r="G2329" s="1" t="s">
        <v>430</v>
      </c>
      <c r="H2329" s="10">
        <f t="shared" si="217"/>
        <v>2.5144000000000002</v>
      </c>
      <c r="I2329" s="8">
        <f>VLOOKUP(B2329,'TRM2'!C:D,2,0)</f>
        <v>3018.63</v>
      </c>
      <c r="J2329" s="10">
        <f t="shared" si="218"/>
        <v>7590.0432720000008</v>
      </c>
      <c r="K2329" t="e">
        <f>VLOOKUP(A2329,'Cacao Nacional'!B:D,3,0)</f>
        <v>#N/A</v>
      </c>
      <c r="L2329" s="22" t="str">
        <f t="shared" si="219"/>
        <v>Septiembre</v>
      </c>
      <c r="M2329" s="22" t="str">
        <f t="shared" si="220"/>
        <v>2018</v>
      </c>
      <c r="N2329" s="22" t="str">
        <f t="shared" si="221"/>
        <v>Septiembre de 2018</v>
      </c>
    </row>
    <row r="2330" spans="1:14" x14ac:dyDescent="0.3">
      <c r="A2330" s="1" t="s">
        <v>1627</v>
      </c>
      <c r="B2330" s="1" t="str">
        <f t="shared" si="216"/>
        <v>Septiembre 21 de 2018</v>
      </c>
      <c r="C2330" s="1" t="s">
        <v>5265</v>
      </c>
      <c r="D2330" s="2">
        <v>125.67</v>
      </c>
      <c r="E2330" s="1" t="s">
        <v>5266</v>
      </c>
      <c r="F2330" s="3">
        <v>-3.9770919503656667E-2</v>
      </c>
      <c r="G2330" s="1" t="s">
        <v>430</v>
      </c>
      <c r="H2330" s="10">
        <f t="shared" si="217"/>
        <v>2.5133999999999999</v>
      </c>
      <c r="I2330" s="8">
        <f>VLOOKUP(B2330,'TRM2'!C:D,2,0)</f>
        <v>3014.18</v>
      </c>
      <c r="J2330" s="10">
        <f t="shared" si="218"/>
        <v>7575.8400119999988</v>
      </c>
      <c r="K2330" t="e">
        <f>VLOOKUP(A2330,'Cacao Nacional'!B:D,3,0)</f>
        <v>#N/A</v>
      </c>
      <c r="L2330" s="22" t="str">
        <f t="shared" si="219"/>
        <v>Septiembre</v>
      </c>
      <c r="M2330" s="22" t="str">
        <f t="shared" si="220"/>
        <v>2018</v>
      </c>
      <c r="N2330" s="22" t="str">
        <f t="shared" si="221"/>
        <v>Septiembre de 2018</v>
      </c>
    </row>
    <row r="2331" spans="1:14" x14ac:dyDescent="0.3">
      <c r="A2331" s="1" t="s">
        <v>267</v>
      </c>
      <c r="B2331" s="1" t="str">
        <f t="shared" si="216"/>
        <v>Septiembre 24 de 2018</v>
      </c>
      <c r="C2331" s="1" t="s">
        <v>5265</v>
      </c>
      <c r="D2331" s="2">
        <v>124.76</v>
      </c>
      <c r="E2331" s="1" t="s">
        <v>5266</v>
      </c>
      <c r="F2331" s="3">
        <v>-0.72411872364128005</v>
      </c>
      <c r="G2331" s="1" t="s">
        <v>430</v>
      </c>
      <c r="H2331" s="10">
        <f t="shared" si="217"/>
        <v>2.4952000000000001</v>
      </c>
      <c r="I2331" s="8">
        <f>VLOOKUP(B2331,'TRM2'!C:D,2,0)</f>
        <v>3006.96</v>
      </c>
      <c r="J2331" s="10">
        <f t="shared" si="218"/>
        <v>7502.9665920000007</v>
      </c>
      <c r="K2331">
        <f>VLOOKUP(A2331,'Cacao Nacional'!B:D,3,0)</f>
        <v>5998.3</v>
      </c>
      <c r="L2331" s="22" t="str">
        <f t="shared" si="219"/>
        <v>Septiembre</v>
      </c>
      <c r="M2331" s="22" t="str">
        <f t="shared" si="220"/>
        <v>2018</v>
      </c>
      <c r="N2331" s="22" t="str">
        <f t="shared" si="221"/>
        <v>Septiembre de 2018</v>
      </c>
    </row>
    <row r="2332" spans="1:14" x14ac:dyDescent="0.3">
      <c r="A2332" s="1" t="s">
        <v>1628</v>
      </c>
      <c r="B2332" s="1" t="str">
        <f t="shared" si="216"/>
        <v>Septiembre 25 de 2018</v>
      </c>
      <c r="C2332" s="1" t="s">
        <v>5265</v>
      </c>
      <c r="D2332" s="2">
        <v>123.27</v>
      </c>
      <c r="E2332" s="1" t="s">
        <v>5266</v>
      </c>
      <c r="F2332" s="3">
        <v>-1.1942930426418796</v>
      </c>
      <c r="G2332" s="1" t="s">
        <v>430</v>
      </c>
      <c r="H2332" s="10">
        <f t="shared" si="217"/>
        <v>2.4653999999999998</v>
      </c>
      <c r="I2332" s="8">
        <f>VLOOKUP(B2332,'TRM2'!C:D,2,0)</f>
        <v>2991.9</v>
      </c>
      <c r="J2332" s="10">
        <f t="shared" si="218"/>
        <v>7376.2302599999994</v>
      </c>
      <c r="K2332" t="e">
        <f>VLOOKUP(A2332,'Cacao Nacional'!B:D,3,0)</f>
        <v>#N/A</v>
      </c>
      <c r="L2332" s="22" t="str">
        <f t="shared" si="219"/>
        <v>Septiembre</v>
      </c>
      <c r="M2332" s="22" t="str">
        <f t="shared" si="220"/>
        <v>2018</v>
      </c>
      <c r="N2332" s="22" t="str">
        <f t="shared" si="221"/>
        <v>Septiembre de 2018</v>
      </c>
    </row>
    <row r="2333" spans="1:14" x14ac:dyDescent="0.3">
      <c r="A2333" s="1" t="s">
        <v>1629</v>
      </c>
      <c r="B2333" s="1" t="str">
        <f t="shared" si="216"/>
        <v>Septiembre 26 de 2018</v>
      </c>
      <c r="C2333" s="1" t="s">
        <v>5265</v>
      </c>
      <c r="D2333" s="2">
        <v>123.93</v>
      </c>
      <c r="E2333" s="1" t="s">
        <v>5266</v>
      </c>
      <c r="F2333" s="3">
        <v>0.53541007544415575</v>
      </c>
      <c r="G2333" s="1" t="s">
        <v>430</v>
      </c>
      <c r="H2333" s="10">
        <f t="shared" si="217"/>
        <v>2.4786000000000001</v>
      </c>
      <c r="I2333" s="8">
        <f>VLOOKUP(B2333,'TRM2'!C:D,2,0)</f>
        <v>3001.88</v>
      </c>
      <c r="J2333" s="10">
        <f t="shared" si="218"/>
        <v>7440.4597680000006</v>
      </c>
      <c r="K2333" t="e">
        <f>VLOOKUP(A2333,'Cacao Nacional'!B:D,3,0)</f>
        <v>#N/A</v>
      </c>
      <c r="L2333" s="22" t="str">
        <f t="shared" si="219"/>
        <v>Septiembre</v>
      </c>
      <c r="M2333" s="22" t="str">
        <f t="shared" si="220"/>
        <v>2018</v>
      </c>
      <c r="N2333" s="22" t="str">
        <f t="shared" si="221"/>
        <v>Septiembre de 2018</v>
      </c>
    </row>
    <row r="2334" spans="1:14" x14ac:dyDescent="0.3">
      <c r="A2334" s="1" t="s">
        <v>1630</v>
      </c>
      <c r="B2334" s="1" t="str">
        <f t="shared" si="216"/>
        <v>Septiembre 27 de 2018</v>
      </c>
      <c r="C2334" s="1" t="s">
        <v>5265</v>
      </c>
      <c r="D2334" s="2">
        <v>126.85</v>
      </c>
      <c r="E2334" s="1" t="s">
        <v>5266</v>
      </c>
      <c r="F2334" s="3">
        <v>2.3561688049705376</v>
      </c>
      <c r="G2334" s="1" t="s">
        <v>430</v>
      </c>
      <c r="H2334" s="10">
        <f t="shared" si="217"/>
        <v>2.5369999999999999</v>
      </c>
      <c r="I2334" s="8">
        <f>VLOOKUP(B2334,'TRM2'!C:D,2,0)</f>
        <v>3000.14</v>
      </c>
      <c r="J2334" s="10">
        <f t="shared" si="218"/>
        <v>7611.3551799999996</v>
      </c>
      <c r="K2334" t="e">
        <f>VLOOKUP(A2334,'Cacao Nacional'!B:D,3,0)</f>
        <v>#N/A</v>
      </c>
      <c r="L2334" s="22" t="str">
        <f t="shared" si="219"/>
        <v>Septiembre</v>
      </c>
      <c r="M2334" s="22" t="str">
        <f t="shared" si="220"/>
        <v>2018</v>
      </c>
      <c r="N2334" s="22" t="str">
        <f t="shared" si="221"/>
        <v>Septiembre de 2018</v>
      </c>
    </row>
  </sheetData>
  <autoFilter ref="A1:N2334" xr:uid="{8C766DF5-B296-4D72-9C76-31491EED21E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1D51-9393-487B-B8A4-580DF8BB3903}">
  <dimension ref="A1:N117"/>
  <sheetViews>
    <sheetView topLeftCell="K1" workbookViewId="0">
      <pane ySplit="1" topLeftCell="A2" activePane="bottomLeft" state="frozen"/>
      <selection pane="bottomLeft" activeCell="K3" sqref="K3"/>
    </sheetView>
  </sheetViews>
  <sheetFormatPr baseColWidth="10" defaultColWidth="8.88671875" defaultRowHeight="14.4" outlineLevelCol="2" x14ac:dyDescent="0.3"/>
  <cols>
    <col min="1" max="3" width="0" hidden="1" customWidth="1" outlineLevel="1"/>
    <col min="4" max="4" width="42.5546875" hidden="1" customWidth="1" outlineLevel="1"/>
    <col min="5" max="7" width="0" hidden="1" customWidth="1" outlineLevel="1"/>
    <col min="8" max="8" width="11.5546875" hidden="1" customWidth="1" outlineLevel="1"/>
    <col min="9" max="9" width="8.88671875" hidden="1" customWidth="1" outlineLevel="2"/>
    <col min="10" max="10" width="18.6640625" hidden="1" customWidth="1" outlineLevel="1" collapsed="1"/>
    <col min="11" max="11" width="17.6640625" bestFit="1" customWidth="1" collapsed="1"/>
    <col min="12" max="12" width="11.5546875" bestFit="1" customWidth="1"/>
    <col min="13" max="13" width="18.33203125" style="17" bestFit="1" customWidth="1"/>
    <col min="14" max="14" width="13.44140625" customWidth="1"/>
  </cols>
  <sheetData>
    <row r="1" spans="1:14" ht="28.8" x14ac:dyDescent="0.3">
      <c r="A1" t="s">
        <v>5284</v>
      </c>
      <c r="B1" t="s">
        <v>5285</v>
      </c>
      <c r="C1" t="s">
        <v>1</v>
      </c>
      <c r="D1" t="s">
        <v>5286</v>
      </c>
      <c r="E1" t="s">
        <v>2379</v>
      </c>
      <c r="F1" t="s">
        <v>2380</v>
      </c>
      <c r="G1" t="s">
        <v>5287</v>
      </c>
      <c r="H1" t="s">
        <v>5288</v>
      </c>
      <c r="I1" t="s">
        <v>423</v>
      </c>
      <c r="J1" t="s">
        <v>5432</v>
      </c>
      <c r="K1" s="15" t="s">
        <v>2379</v>
      </c>
      <c r="L1" s="15" t="s">
        <v>5287</v>
      </c>
      <c r="M1" t="s">
        <v>5432</v>
      </c>
      <c r="N1" s="15" t="s">
        <v>5262</v>
      </c>
    </row>
    <row r="2" spans="1:14" x14ac:dyDescent="0.3">
      <c r="A2" s="1" t="s">
        <v>5305</v>
      </c>
      <c r="B2" s="1" t="s">
        <v>5290</v>
      </c>
      <c r="C2" s="1"/>
      <c r="D2" s="1" t="s">
        <v>5295</v>
      </c>
      <c r="E2" s="1" t="s">
        <v>5291</v>
      </c>
      <c r="F2" s="1" t="s">
        <v>5292</v>
      </c>
      <c r="G2" s="3">
        <v>149.91</v>
      </c>
      <c r="H2" s="2">
        <v>198.44</v>
      </c>
      <c r="I2">
        <f>VLOOKUP(E2,'TRM2'!A:D,4,0)</f>
        <v>1759.97</v>
      </c>
      <c r="J2" s="6">
        <f t="shared" ref="J2:J4" si="0">H2*I2*1000</f>
        <v>349248446.79999995</v>
      </c>
      <c r="K2" s="19" t="s">
        <v>5291</v>
      </c>
      <c r="L2" s="16">
        <f t="shared" ref="L2:L33" si="1">SUMIFS(G:G,E:E,K2)</f>
        <v>149.91</v>
      </c>
      <c r="M2" s="18">
        <f t="shared" ref="M2:M33" si="2">SUMIFS(J:J,E:E,K2)</f>
        <v>349248446.79999995</v>
      </c>
      <c r="N2" s="16" t="e">
        <f>AVERAGEIFS('Cacao Nacional'!D:D,'Cacao Nacional'!J:J,Importación!K2)</f>
        <v>#DIV/0!</v>
      </c>
    </row>
    <row r="3" spans="1:14" x14ac:dyDescent="0.3">
      <c r="A3" s="1" t="s">
        <v>5305</v>
      </c>
      <c r="B3" s="1" t="s">
        <v>5290</v>
      </c>
      <c r="C3" s="1"/>
      <c r="D3" s="1" t="s">
        <v>5295</v>
      </c>
      <c r="E3" s="1" t="s">
        <v>5306</v>
      </c>
      <c r="F3" s="1" t="s">
        <v>5307</v>
      </c>
      <c r="G3" s="3">
        <v>89.38</v>
      </c>
      <c r="H3" s="2">
        <v>129.56</v>
      </c>
      <c r="I3">
        <f>VLOOKUP(E3,'TRM2'!A:D,4,0)</f>
        <v>1775.65</v>
      </c>
      <c r="J3" s="6">
        <f t="shared" si="0"/>
        <v>230053214</v>
      </c>
      <c r="K3" s="20" t="s">
        <v>5306</v>
      </c>
      <c r="L3" s="16">
        <f t="shared" si="1"/>
        <v>89.38</v>
      </c>
      <c r="M3" s="18">
        <f t="shared" si="2"/>
        <v>230053214</v>
      </c>
      <c r="N3" s="16" t="e">
        <f>AVERAGEIFS('Cacao Nacional'!D:D,'Cacao Nacional'!J:J,Importación!K3)</f>
        <v>#DIV/0!</v>
      </c>
    </row>
    <row r="4" spans="1:14" x14ac:dyDescent="0.3">
      <c r="A4" s="1" t="s">
        <v>5296</v>
      </c>
      <c r="B4" s="1" t="s">
        <v>5290</v>
      </c>
      <c r="C4" s="1"/>
      <c r="D4" s="1" t="s">
        <v>5295</v>
      </c>
      <c r="E4" s="1" t="s">
        <v>5310</v>
      </c>
      <c r="F4" s="1" t="s">
        <v>5311</v>
      </c>
      <c r="G4" s="3">
        <v>25.047000000000001</v>
      </c>
      <c r="H4" s="2">
        <v>60.51699</v>
      </c>
      <c r="I4">
        <f>VLOOKUP(E4,'TRM2'!A:D,4,0)</f>
        <v>1814.28</v>
      </c>
      <c r="J4" s="6">
        <f t="shared" si="0"/>
        <v>109794764.6172</v>
      </c>
      <c r="K4" s="20" t="s">
        <v>5310</v>
      </c>
      <c r="L4" s="16">
        <f t="shared" si="1"/>
        <v>25.047000000000001</v>
      </c>
      <c r="M4" s="18">
        <f t="shared" si="2"/>
        <v>109794764.6172</v>
      </c>
      <c r="N4" s="16" t="e">
        <f>AVERAGEIFS('Cacao Nacional'!D:D,'Cacao Nacional'!J:J,Importación!K4)</f>
        <v>#DIV/0!</v>
      </c>
    </row>
    <row r="5" spans="1:14" x14ac:dyDescent="0.3">
      <c r="A5" s="1" t="s">
        <v>5304</v>
      </c>
      <c r="B5" s="1" t="s">
        <v>5290</v>
      </c>
      <c r="C5" s="1"/>
      <c r="D5" s="1" t="s">
        <v>5295</v>
      </c>
      <c r="E5" s="1" t="s">
        <v>5313</v>
      </c>
      <c r="F5" s="1" t="s">
        <v>5314</v>
      </c>
      <c r="G5" s="3">
        <v>25.02</v>
      </c>
      <c r="H5" s="2">
        <v>66.984189999999998</v>
      </c>
      <c r="I5">
        <f>VLOOKUP(E5,'TRM2'!A:D,4,0)</f>
        <v>1832.2</v>
      </c>
      <c r="J5" s="6">
        <f t="shared" ref="J5:J7" si="3">H5*I5*1000</f>
        <v>122728432.91800001</v>
      </c>
      <c r="K5" s="19" t="s">
        <v>5313</v>
      </c>
      <c r="L5" s="16">
        <f t="shared" si="1"/>
        <v>25.02</v>
      </c>
      <c r="M5" s="18">
        <f t="shared" si="2"/>
        <v>122728432.91800001</v>
      </c>
      <c r="N5" s="16" t="e">
        <f>AVERAGEIFS('Cacao Nacional'!D:D,'Cacao Nacional'!J:J,Importación!K5)</f>
        <v>#DIV/0!</v>
      </c>
    </row>
    <row r="6" spans="1:14" x14ac:dyDescent="0.3">
      <c r="A6" s="1" t="s">
        <v>5304</v>
      </c>
      <c r="B6" s="1" t="s">
        <v>5290</v>
      </c>
      <c r="C6" s="1"/>
      <c r="D6" s="1" t="s">
        <v>5295</v>
      </c>
      <c r="E6" s="1" t="s">
        <v>5317</v>
      </c>
      <c r="F6" s="1" t="s">
        <v>5318</v>
      </c>
      <c r="G6" s="3">
        <v>29.88</v>
      </c>
      <c r="H6" s="2">
        <v>33.442810000000001</v>
      </c>
      <c r="I6">
        <f>VLOOKUP(E6,'TRM2'!A:D,4,0)</f>
        <v>1907.76</v>
      </c>
      <c r="J6" s="6">
        <f t="shared" si="3"/>
        <v>63800855.205600001</v>
      </c>
      <c r="K6" s="20" t="s">
        <v>5315</v>
      </c>
      <c r="L6" s="16">
        <f t="shared" si="1"/>
        <v>0</v>
      </c>
      <c r="M6" s="18">
        <f t="shared" si="2"/>
        <v>0</v>
      </c>
      <c r="N6" s="16" t="e">
        <f>AVERAGEIFS('Cacao Nacional'!D:D,'Cacao Nacional'!J:J,Importación!K6)</f>
        <v>#DIV/0!</v>
      </c>
    </row>
    <row r="7" spans="1:14" x14ac:dyDescent="0.3">
      <c r="A7" s="1" t="s">
        <v>5305</v>
      </c>
      <c r="B7" s="1" t="s">
        <v>5290</v>
      </c>
      <c r="C7" s="1"/>
      <c r="D7" s="1" t="s">
        <v>5295</v>
      </c>
      <c r="E7" s="1" t="s">
        <v>5317</v>
      </c>
      <c r="F7" s="1" t="s">
        <v>5318</v>
      </c>
      <c r="G7" s="3">
        <v>30</v>
      </c>
      <c r="H7" s="2">
        <v>30.45</v>
      </c>
      <c r="I7">
        <f>VLOOKUP(E7,'TRM2'!A:D,4,0)</f>
        <v>1907.76</v>
      </c>
      <c r="J7" s="6">
        <f t="shared" si="3"/>
        <v>58091292</v>
      </c>
      <c r="K7" s="20" t="s">
        <v>5317</v>
      </c>
      <c r="L7" s="16">
        <f t="shared" si="1"/>
        <v>59.879999999999995</v>
      </c>
      <c r="M7" s="18">
        <f t="shared" si="2"/>
        <v>121892147.20559999</v>
      </c>
      <c r="N7" s="16" t="e">
        <f>AVERAGEIFS('Cacao Nacional'!D:D,'Cacao Nacional'!J:J,Importación!K7)</f>
        <v>#DIV/0!</v>
      </c>
    </row>
    <row r="8" spans="1:14" x14ac:dyDescent="0.3">
      <c r="A8" s="1" t="s">
        <v>5305</v>
      </c>
      <c r="B8" s="1" t="s">
        <v>5290</v>
      </c>
      <c r="C8" s="1"/>
      <c r="D8" s="1" t="s">
        <v>5295</v>
      </c>
      <c r="E8" s="1" t="s">
        <v>5321</v>
      </c>
      <c r="F8" s="1" t="s">
        <v>5322</v>
      </c>
      <c r="G8" s="3">
        <v>30</v>
      </c>
      <c r="H8" s="2">
        <v>24.45</v>
      </c>
      <c r="I8">
        <f>VLOOKUP(E8,'TRM2'!A:D,4,0)</f>
        <v>1896.15</v>
      </c>
      <c r="J8" s="6">
        <f t="shared" ref="J8:J13" si="4">H8*I8*1000</f>
        <v>46360867.5</v>
      </c>
      <c r="K8" s="19" t="s">
        <v>5319</v>
      </c>
      <c r="L8" s="16">
        <f t="shared" si="1"/>
        <v>0</v>
      </c>
      <c r="M8" s="18">
        <f t="shared" si="2"/>
        <v>0</v>
      </c>
      <c r="N8" s="16">
        <f>AVERAGEIFS('Cacao Nacional'!D:D,'Cacao Nacional'!J:J,Importación!K8)</f>
        <v>3817.5</v>
      </c>
    </row>
    <row r="9" spans="1:14" x14ac:dyDescent="0.3">
      <c r="A9" s="1" t="s">
        <v>5298</v>
      </c>
      <c r="B9" s="1" t="s">
        <v>5290</v>
      </c>
      <c r="C9" s="1"/>
      <c r="D9" s="1" t="s">
        <v>5300</v>
      </c>
      <c r="E9" s="1" t="s">
        <v>5323</v>
      </c>
      <c r="F9" s="1" t="s">
        <v>5324</v>
      </c>
      <c r="G9" s="3">
        <v>3.0400000000000002E-3</v>
      </c>
      <c r="H9" s="2">
        <v>5.2479999999999999E-2</v>
      </c>
      <c r="I9">
        <f>VLOOKUP(E9,'TRM2'!A:D,4,0)</f>
        <v>1935.43</v>
      </c>
      <c r="J9" s="6">
        <f t="shared" si="4"/>
        <v>101571.3664</v>
      </c>
      <c r="K9" s="20" t="s">
        <v>5321</v>
      </c>
      <c r="L9" s="16">
        <f t="shared" si="1"/>
        <v>30</v>
      </c>
      <c r="M9" s="18">
        <f t="shared" si="2"/>
        <v>46360867.5</v>
      </c>
      <c r="N9" s="16">
        <f>AVERAGEIFS('Cacao Nacional'!D:D,'Cacao Nacional'!J:J,Importación!K9)</f>
        <v>4066.25</v>
      </c>
    </row>
    <row r="10" spans="1:14" x14ac:dyDescent="0.3">
      <c r="A10" s="1" t="s">
        <v>5305</v>
      </c>
      <c r="B10" s="1" t="s">
        <v>5290</v>
      </c>
      <c r="C10" s="1"/>
      <c r="D10" s="1" t="s">
        <v>5295</v>
      </c>
      <c r="E10" s="1" t="s">
        <v>5323</v>
      </c>
      <c r="F10" s="1" t="s">
        <v>5324</v>
      </c>
      <c r="G10" s="3">
        <v>30</v>
      </c>
      <c r="H10" s="2">
        <v>30.45</v>
      </c>
      <c r="I10">
        <f>VLOOKUP(E10,'TRM2'!A:D,4,0)</f>
        <v>1935.43</v>
      </c>
      <c r="J10" s="6">
        <f t="shared" si="4"/>
        <v>58933843.5</v>
      </c>
      <c r="K10" s="20" t="s">
        <v>5323</v>
      </c>
      <c r="L10" s="16">
        <f t="shared" si="1"/>
        <v>30.003039999999999</v>
      </c>
      <c r="M10" s="18">
        <f t="shared" si="2"/>
        <v>59035414.866400003</v>
      </c>
      <c r="N10" s="16">
        <f>AVERAGEIFS('Cacao Nacional'!D:D,'Cacao Nacional'!J:J,Importación!K10)</f>
        <v>4390.5</v>
      </c>
    </row>
    <row r="11" spans="1:14" x14ac:dyDescent="0.3">
      <c r="A11" s="1" t="s">
        <v>5296</v>
      </c>
      <c r="B11" s="1" t="s">
        <v>5290</v>
      </c>
      <c r="C11" s="1"/>
      <c r="D11" s="1" t="s">
        <v>5295</v>
      </c>
      <c r="E11" s="1" t="s">
        <v>5325</v>
      </c>
      <c r="F11" s="1" t="s">
        <v>5326</v>
      </c>
      <c r="G11" s="3">
        <v>750.125</v>
      </c>
      <c r="H11" s="2">
        <v>1965.90239</v>
      </c>
      <c r="I11">
        <f>VLOOKUP(E11,'TRM2'!A:D,4,0)</f>
        <v>1908.29</v>
      </c>
      <c r="J11" s="6">
        <f t="shared" si="4"/>
        <v>3751511871.8130999</v>
      </c>
      <c r="K11" s="19" t="s">
        <v>5325</v>
      </c>
      <c r="L11" s="16">
        <f t="shared" si="1"/>
        <v>750.125</v>
      </c>
      <c r="M11" s="18">
        <f t="shared" si="2"/>
        <v>3751511871.8130999</v>
      </c>
      <c r="N11" s="16">
        <f>AVERAGEIFS('Cacao Nacional'!D:D,'Cacao Nacional'!J:J,Importación!K11)</f>
        <v>4625</v>
      </c>
    </row>
    <row r="12" spans="1:14" x14ac:dyDescent="0.3">
      <c r="A12" s="1" t="s">
        <v>5296</v>
      </c>
      <c r="B12" s="1" t="s">
        <v>5290</v>
      </c>
      <c r="C12" s="1"/>
      <c r="D12" s="1" t="s">
        <v>5295</v>
      </c>
      <c r="E12" s="1" t="s">
        <v>5327</v>
      </c>
      <c r="F12" s="1" t="s">
        <v>5328</v>
      </c>
      <c r="G12" s="3">
        <v>850.27499999999998</v>
      </c>
      <c r="H12" s="2">
        <v>2289.0580799999998</v>
      </c>
      <c r="I12">
        <f>VLOOKUP(E12,'TRM2'!A:D,4,0)</f>
        <v>1889.16</v>
      </c>
      <c r="J12" s="6">
        <f t="shared" si="4"/>
        <v>4324396962.4127998</v>
      </c>
      <c r="K12" s="20" t="s">
        <v>5327</v>
      </c>
      <c r="L12" s="16">
        <f t="shared" si="1"/>
        <v>910.27499999999998</v>
      </c>
      <c r="M12" s="18">
        <f t="shared" si="2"/>
        <v>4439446806.4127998</v>
      </c>
      <c r="N12" s="16">
        <f>AVERAGEIFS('Cacao Nacional'!D:D,'Cacao Nacional'!J:J,Importación!K12)</f>
        <v>4734.375</v>
      </c>
    </row>
    <row r="13" spans="1:14" x14ac:dyDescent="0.3">
      <c r="A13" s="1" t="s">
        <v>5305</v>
      </c>
      <c r="B13" s="1" t="s">
        <v>5290</v>
      </c>
      <c r="C13" s="1"/>
      <c r="D13" s="1" t="s">
        <v>5295</v>
      </c>
      <c r="E13" s="1" t="s">
        <v>5327</v>
      </c>
      <c r="F13" s="1" t="s">
        <v>5328</v>
      </c>
      <c r="G13" s="3">
        <v>60</v>
      </c>
      <c r="H13" s="2">
        <v>60.9</v>
      </c>
      <c r="I13">
        <f>VLOOKUP(E13,'TRM2'!A:D,4,0)</f>
        <v>1889.16</v>
      </c>
      <c r="J13" s="6">
        <f t="shared" si="4"/>
        <v>115049844</v>
      </c>
      <c r="K13" s="20" t="s">
        <v>5329</v>
      </c>
      <c r="L13" s="16">
        <f t="shared" si="1"/>
        <v>120.51</v>
      </c>
      <c r="M13" s="18">
        <f t="shared" si="2"/>
        <v>275522078.92440003</v>
      </c>
      <c r="N13" s="16">
        <f>AVERAGEIFS('Cacao Nacional'!D:D,'Cacao Nacional'!J:J,Importación!K13)</f>
        <v>4887.5</v>
      </c>
    </row>
    <row r="14" spans="1:14" x14ac:dyDescent="0.3">
      <c r="A14" s="1" t="s">
        <v>5304</v>
      </c>
      <c r="B14" s="1" t="s">
        <v>5290</v>
      </c>
      <c r="C14" s="1"/>
      <c r="D14" s="1" t="s">
        <v>5295</v>
      </c>
      <c r="E14" s="1" t="s">
        <v>5329</v>
      </c>
      <c r="F14" s="1" t="s">
        <v>5330</v>
      </c>
      <c r="G14" s="3">
        <v>30.51</v>
      </c>
      <c r="H14" s="2">
        <v>51.41863</v>
      </c>
      <c r="I14">
        <f>VLOOKUP(E14,'TRM2'!A:D,4,0)</f>
        <v>1931.88</v>
      </c>
      <c r="J14" s="6">
        <f t="shared" ref="J14:J20" si="5">H14*I14*1000</f>
        <v>99334622.924400017</v>
      </c>
      <c r="K14" s="19" t="s">
        <v>5332</v>
      </c>
      <c r="L14" s="16">
        <f t="shared" si="1"/>
        <v>575.072</v>
      </c>
      <c r="M14" s="18">
        <f t="shared" si="2"/>
        <v>2991247035.6807003</v>
      </c>
      <c r="N14" s="16">
        <f>AVERAGEIFS('Cacao Nacional'!D:D,'Cacao Nacional'!J:J,Importación!K14)</f>
        <v>4762.5</v>
      </c>
    </row>
    <row r="15" spans="1:14" x14ac:dyDescent="0.3">
      <c r="A15" s="1" t="s">
        <v>5305</v>
      </c>
      <c r="B15" s="1" t="s">
        <v>5290</v>
      </c>
      <c r="C15" s="1"/>
      <c r="D15" s="1" t="s">
        <v>5295</v>
      </c>
      <c r="E15" s="1" t="s">
        <v>5329</v>
      </c>
      <c r="F15" s="1" t="s">
        <v>5330</v>
      </c>
      <c r="G15" s="3">
        <v>90</v>
      </c>
      <c r="H15" s="2">
        <v>91.2</v>
      </c>
      <c r="I15">
        <f>VLOOKUP(E15,'TRM2'!A:D,4,0)</f>
        <v>1931.88</v>
      </c>
      <c r="J15" s="6">
        <f t="shared" si="5"/>
        <v>176187456</v>
      </c>
      <c r="K15" s="20" t="s">
        <v>5333</v>
      </c>
      <c r="L15" s="16">
        <f t="shared" si="1"/>
        <v>272.82799999999997</v>
      </c>
      <c r="M15" s="18">
        <f t="shared" si="2"/>
        <v>1386309193.1760001</v>
      </c>
      <c r="N15" s="16">
        <f>AVERAGEIFS('Cacao Nacional'!D:D,'Cacao Nacional'!J:J,Importación!K15)</f>
        <v>5103.125</v>
      </c>
    </row>
    <row r="16" spans="1:14" x14ac:dyDescent="0.3">
      <c r="A16" s="1" t="s">
        <v>5296</v>
      </c>
      <c r="B16" s="1" t="s">
        <v>5290</v>
      </c>
      <c r="C16" s="1"/>
      <c r="D16" s="1" t="s">
        <v>5295</v>
      </c>
      <c r="E16" s="1" t="s">
        <v>5332</v>
      </c>
      <c r="F16" s="1" t="s">
        <v>5292</v>
      </c>
      <c r="G16" s="3">
        <v>575.072</v>
      </c>
      <c r="H16" s="2">
        <v>1542.7626299999999</v>
      </c>
      <c r="I16">
        <f>VLOOKUP(E16,'TRM2'!A:D,4,0)</f>
        <v>1938.89</v>
      </c>
      <c r="J16" s="6">
        <f t="shared" si="5"/>
        <v>2991247035.6807003</v>
      </c>
      <c r="K16" s="20" t="s">
        <v>5334</v>
      </c>
      <c r="L16" s="16">
        <f t="shared" si="1"/>
        <v>398.81799999999998</v>
      </c>
      <c r="M16" s="18">
        <f t="shared" si="2"/>
        <v>2326404124.9049997</v>
      </c>
      <c r="N16" s="16">
        <f>AVERAGEIFS('Cacao Nacional'!D:D,'Cacao Nacional'!J:J,Importación!K16)</f>
        <v>5405</v>
      </c>
    </row>
    <row r="17" spans="1:14" x14ac:dyDescent="0.3">
      <c r="A17" s="1" t="s">
        <v>5296</v>
      </c>
      <c r="B17" s="1" t="s">
        <v>5290</v>
      </c>
      <c r="C17" s="1"/>
      <c r="D17" s="1" t="s">
        <v>5295</v>
      </c>
      <c r="E17" s="1" t="s">
        <v>5333</v>
      </c>
      <c r="F17" s="1" t="s">
        <v>5307</v>
      </c>
      <c r="G17" s="3">
        <v>225.078</v>
      </c>
      <c r="H17" s="2">
        <v>627.33076000000005</v>
      </c>
      <c r="I17">
        <f>VLOOKUP(E17,'TRM2'!A:D,4,0)</f>
        <v>2021.1</v>
      </c>
      <c r="J17" s="6">
        <f t="shared" si="5"/>
        <v>1267898199.036</v>
      </c>
      <c r="K17" s="19" t="s">
        <v>5336</v>
      </c>
      <c r="L17" s="16">
        <f t="shared" si="1"/>
        <v>583.48699999999997</v>
      </c>
      <c r="M17" s="18">
        <f t="shared" si="2"/>
        <v>3187749052.1590004</v>
      </c>
      <c r="N17" s="16">
        <f>AVERAGEIFS('Cacao Nacional'!D:D,'Cacao Nacional'!J:J,Importación!K17)</f>
        <v>5425</v>
      </c>
    </row>
    <row r="18" spans="1:14" x14ac:dyDescent="0.3">
      <c r="A18" s="1" t="s">
        <v>5304</v>
      </c>
      <c r="B18" s="1" t="s">
        <v>5290</v>
      </c>
      <c r="C18" s="1"/>
      <c r="D18" s="1" t="s">
        <v>5295</v>
      </c>
      <c r="E18" s="1" t="s">
        <v>5333</v>
      </c>
      <c r="F18" s="1" t="s">
        <v>5307</v>
      </c>
      <c r="G18" s="3">
        <v>17.75</v>
      </c>
      <c r="H18" s="2">
        <v>28.3874</v>
      </c>
      <c r="I18">
        <f>VLOOKUP(E18,'TRM2'!A:D,4,0)</f>
        <v>2021.1</v>
      </c>
      <c r="J18" s="6">
        <f t="shared" si="5"/>
        <v>57373774.139999993</v>
      </c>
      <c r="K18" s="20" t="s">
        <v>5337</v>
      </c>
      <c r="L18" s="16">
        <f t="shared" si="1"/>
        <v>715.197</v>
      </c>
      <c r="M18" s="18">
        <f t="shared" si="2"/>
        <v>4087734472.8739996</v>
      </c>
      <c r="N18" s="16">
        <f>AVERAGEIFS('Cacao Nacional'!D:D,'Cacao Nacional'!J:J,Importación!K18)</f>
        <v>5262.5</v>
      </c>
    </row>
    <row r="19" spans="1:14" x14ac:dyDescent="0.3">
      <c r="A19" s="1" t="s">
        <v>5305</v>
      </c>
      <c r="B19" s="1" t="s">
        <v>5290</v>
      </c>
      <c r="C19" s="1"/>
      <c r="D19" s="1" t="s">
        <v>5295</v>
      </c>
      <c r="E19" s="1" t="s">
        <v>5333</v>
      </c>
      <c r="F19" s="1" t="s">
        <v>5307</v>
      </c>
      <c r="G19" s="3">
        <v>30</v>
      </c>
      <c r="H19" s="2">
        <v>30.2</v>
      </c>
      <c r="I19">
        <f>VLOOKUP(E19,'TRM2'!A:D,4,0)</f>
        <v>2021.1</v>
      </c>
      <c r="J19" s="6">
        <f t="shared" si="5"/>
        <v>61037219.999999993</v>
      </c>
      <c r="K19" s="20" t="s">
        <v>5338</v>
      </c>
      <c r="L19" s="16">
        <f t="shared" si="1"/>
        <v>255.14100000000002</v>
      </c>
      <c r="M19" s="18">
        <f t="shared" si="2"/>
        <v>1381832581.6624</v>
      </c>
      <c r="N19" s="16">
        <f>AVERAGEIFS('Cacao Nacional'!D:D,'Cacao Nacional'!J:J,Importación!K19)</f>
        <v>5220</v>
      </c>
    </row>
    <row r="20" spans="1:14" x14ac:dyDescent="0.3">
      <c r="A20" s="1" t="s">
        <v>5296</v>
      </c>
      <c r="B20" s="1" t="s">
        <v>5290</v>
      </c>
      <c r="C20" s="1"/>
      <c r="D20" s="1" t="s">
        <v>5295</v>
      </c>
      <c r="E20" s="1" t="s">
        <v>5334</v>
      </c>
      <c r="F20" s="1" t="s">
        <v>5311</v>
      </c>
      <c r="G20" s="3">
        <v>350.05</v>
      </c>
      <c r="H20" s="2">
        <v>988.71569</v>
      </c>
      <c r="I20">
        <f>VLOOKUP(E20,'TRM2'!A:D,4,0)</f>
        <v>2046.75</v>
      </c>
      <c r="J20" s="6">
        <f t="shared" si="5"/>
        <v>2023653838.5074999</v>
      </c>
      <c r="K20" s="19" t="s">
        <v>5339</v>
      </c>
      <c r="L20" s="16">
        <f t="shared" si="1"/>
        <v>518.596</v>
      </c>
      <c r="M20" s="18">
        <f t="shared" si="2"/>
        <v>2784605104.4043002</v>
      </c>
      <c r="N20" s="16">
        <f>AVERAGEIFS('Cacao Nacional'!D:D,'Cacao Nacional'!J:J,Importación!K20)</f>
        <v>5212.5</v>
      </c>
    </row>
    <row r="21" spans="1:14" x14ac:dyDescent="0.3">
      <c r="A21" s="1" t="s">
        <v>5304</v>
      </c>
      <c r="B21" s="1" t="s">
        <v>5290</v>
      </c>
      <c r="C21" s="1"/>
      <c r="D21" s="1" t="s">
        <v>5295</v>
      </c>
      <c r="E21" s="1" t="s">
        <v>5334</v>
      </c>
      <c r="F21" s="1" t="s">
        <v>5311</v>
      </c>
      <c r="G21" s="3">
        <v>48.768000000000001</v>
      </c>
      <c r="H21" s="2">
        <v>147.91757000000001</v>
      </c>
      <c r="I21">
        <f>VLOOKUP(E21,'TRM2'!A:D,4,0)</f>
        <v>2046.75</v>
      </c>
      <c r="J21" s="6">
        <f t="shared" ref="J21:J26" si="6">H21*I21*1000</f>
        <v>302750286.39750004</v>
      </c>
      <c r="K21" s="20" t="s">
        <v>5341</v>
      </c>
      <c r="L21" s="16">
        <f t="shared" si="1"/>
        <v>24.666499999999999</v>
      </c>
      <c r="M21" s="18">
        <f t="shared" si="2"/>
        <v>143920929.82499999</v>
      </c>
      <c r="N21" s="16">
        <f>AVERAGEIFS('Cacao Nacional'!D:D,'Cacao Nacional'!J:J,Importación!K21)</f>
        <v>5318.75</v>
      </c>
    </row>
    <row r="22" spans="1:14" x14ac:dyDescent="0.3">
      <c r="A22" s="1" t="s">
        <v>5296</v>
      </c>
      <c r="B22" s="1" t="s">
        <v>5290</v>
      </c>
      <c r="C22" s="1"/>
      <c r="D22" s="1" t="s">
        <v>5295</v>
      </c>
      <c r="E22" s="1" t="s">
        <v>5336</v>
      </c>
      <c r="F22" s="1" t="s">
        <v>5314</v>
      </c>
      <c r="G22" s="3">
        <v>500.125</v>
      </c>
      <c r="H22" s="2">
        <v>1437.47569</v>
      </c>
      <c r="I22">
        <f>VLOOKUP(E22,'TRM2'!A:D,4,0)</f>
        <v>1969.45</v>
      </c>
      <c r="J22" s="6">
        <f t="shared" si="6"/>
        <v>2831036497.6705003</v>
      </c>
      <c r="K22" s="20" t="s">
        <v>5342</v>
      </c>
      <c r="L22" s="16">
        <f t="shared" si="1"/>
        <v>699.92900000000009</v>
      </c>
      <c r="M22" s="18">
        <f t="shared" si="2"/>
        <v>4091646882.3318</v>
      </c>
      <c r="N22" s="16">
        <f>AVERAGEIFS('Cacao Nacional'!D:D,'Cacao Nacional'!J:J,Importación!K22)</f>
        <v>5479.5</v>
      </c>
    </row>
    <row r="23" spans="1:14" x14ac:dyDescent="0.3">
      <c r="A23" s="1" t="s">
        <v>5298</v>
      </c>
      <c r="B23" s="1" t="s">
        <v>5290</v>
      </c>
      <c r="C23" s="1"/>
      <c r="D23" s="1" t="s">
        <v>5300</v>
      </c>
      <c r="E23" s="1" t="s">
        <v>5336</v>
      </c>
      <c r="F23" s="1" t="s">
        <v>5314</v>
      </c>
      <c r="G23" s="3">
        <v>6.0000000000000001E-3</v>
      </c>
      <c r="H23" s="2">
        <v>0.1239</v>
      </c>
      <c r="I23">
        <f>VLOOKUP(E23,'TRM2'!A:D,4,0)</f>
        <v>1969.45</v>
      </c>
      <c r="J23" s="6">
        <f t="shared" si="6"/>
        <v>244014.85500000001</v>
      </c>
      <c r="K23" s="19" t="s">
        <v>5343</v>
      </c>
      <c r="L23" s="16">
        <f t="shared" si="1"/>
        <v>549.01931999999999</v>
      </c>
      <c r="M23" s="18">
        <f t="shared" si="2"/>
        <v>3340033097.2799997</v>
      </c>
      <c r="N23" s="16">
        <f>AVERAGEIFS('Cacao Nacional'!D:D,'Cacao Nacional'!J:J,Importación!K23)</f>
        <v>5671.25</v>
      </c>
    </row>
    <row r="24" spans="1:14" x14ac:dyDescent="0.3">
      <c r="A24" s="1" t="s">
        <v>5304</v>
      </c>
      <c r="B24" s="1" t="s">
        <v>5290</v>
      </c>
      <c r="C24" s="1"/>
      <c r="D24" s="1" t="s">
        <v>5295</v>
      </c>
      <c r="E24" s="1" t="s">
        <v>5336</v>
      </c>
      <c r="F24" s="1" t="s">
        <v>5314</v>
      </c>
      <c r="G24" s="3">
        <v>83.355999999999995</v>
      </c>
      <c r="H24" s="2">
        <v>180.99903</v>
      </c>
      <c r="I24">
        <f>VLOOKUP(E24,'TRM2'!A:D,4,0)</f>
        <v>1969.45</v>
      </c>
      <c r="J24" s="6">
        <f t="shared" si="6"/>
        <v>356468539.63350004</v>
      </c>
      <c r="K24" s="20" t="s">
        <v>5344</v>
      </c>
      <c r="L24" s="16">
        <f t="shared" si="1"/>
        <v>500.15</v>
      </c>
      <c r="M24" s="18">
        <f t="shared" si="2"/>
        <v>3035979780.6337996</v>
      </c>
      <c r="N24" s="16">
        <f>AVERAGEIFS('Cacao Nacional'!D:D,'Cacao Nacional'!J:J,Importación!K24)</f>
        <v>5513.75</v>
      </c>
    </row>
    <row r="25" spans="1:14" x14ac:dyDescent="0.3">
      <c r="A25" s="1" t="s">
        <v>5296</v>
      </c>
      <c r="B25" s="1" t="s">
        <v>5290</v>
      </c>
      <c r="C25" s="1"/>
      <c r="D25" s="1" t="s">
        <v>5295</v>
      </c>
      <c r="E25" s="1" t="s">
        <v>5337</v>
      </c>
      <c r="F25" s="1" t="s">
        <v>5316</v>
      </c>
      <c r="G25" s="3">
        <v>625.197</v>
      </c>
      <c r="H25" s="2">
        <v>1862.2068999999999</v>
      </c>
      <c r="I25">
        <f>VLOOKUP(E25,'TRM2'!A:D,4,0)</f>
        <v>1933.46</v>
      </c>
      <c r="J25" s="6">
        <f t="shared" si="6"/>
        <v>3600502552.8739996</v>
      </c>
      <c r="K25" s="20" t="s">
        <v>5345</v>
      </c>
      <c r="L25" s="16">
        <f t="shared" si="1"/>
        <v>1368.6562800000002</v>
      </c>
      <c r="M25" s="18">
        <f t="shared" si="2"/>
        <v>8915213878.2476006</v>
      </c>
      <c r="N25" s="16">
        <f>AVERAGEIFS('Cacao Nacional'!D:D,'Cacao Nacional'!J:J,Importación!K25)</f>
        <v>5931.875</v>
      </c>
    </row>
    <row r="26" spans="1:14" x14ac:dyDescent="0.3">
      <c r="A26" s="1" t="s">
        <v>5305</v>
      </c>
      <c r="B26" s="1" t="s">
        <v>5290</v>
      </c>
      <c r="C26" s="1"/>
      <c r="D26" s="1" t="s">
        <v>5295</v>
      </c>
      <c r="E26" s="1" t="s">
        <v>5337</v>
      </c>
      <c r="F26" s="1" t="s">
        <v>5316</v>
      </c>
      <c r="G26" s="3">
        <v>90</v>
      </c>
      <c r="H26" s="2">
        <v>252</v>
      </c>
      <c r="I26">
        <f>VLOOKUP(E26,'TRM2'!A:D,4,0)</f>
        <v>1933.46</v>
      </c>
      <c r="J26" s="6">
        <f t="shared" si="6"/>
        <v>487231920</v>
      </c>
      <c r="K26" s="19" t="s">
        <v>5347</v>
      </c>
      <c r="L26" s="16">
        <f t="shared" si="1"/>
        <v>2680.8</v>
      </c>
      <c r="M26" s="18">
        <f t="shared" si="2"/>
        <v>18847103828.7015</v>
      </c>
      <c r="N26" s="16">
        <f>AVERAGEIFS('Cacao Nacional'!D:D,'Cacao Nacional'!J:J,Importación!K26)</f>
        <v>6205.625</v>
      </c>
    </row>
    <row r="27" spans="1:14" x14ac:dyDescent="0.3">
      <c r="A27" s="1" t="s">
        <v>5296</v>
      </c>
      <c r="B27" s="1" t="s">
        <v>5290</v>
      </c>
      <c r="C27" s="1"/>
      <c r="D27" s="1" t="s">
        <v>5295</v>
      </c>
      <c r="E27" s="1" t="s">
        <v>5338</v>
      </c>
      <c r="F27" s="1" t="s">
        <v>5318</v>
      </c>
      <c r="G27" s="3">
        <v>75.141000000000005</v>
      </c>
      <c r="H27" s="2">
        <v>223.03541000000001</v>
      </c>
      <c r="I27">
        <f>VLOOKUP(E27,'TRM2'!A:D,4,0)</f>
        <v>1900.64</v>
      </c>
      <c r="J27" s="6">
        <f t="shared" ref="J27:J30" si="7">H27*I27*1000</f>
        <v>423910021.66240007</v>
      </c>
      <c r="K27" s="20" t="s">
        <v>5348</v>
      </c>
      <c r="L27" s="16">
        <f t="shared" si="1"/>
        <v>1199.2470000000001</v>
      </c>
      <c r="M27" s="18">
        <f t="shared" si="2"/>
        <v>8645100163.7970009</v>
      </c>
      <c r="N27" s="16">
        <f>AVERAGEIFS('Cacao Nacional'!D:D,'Cacao Nacional'!J:J,Importación!K27)</f>
        <v>5868.75</v>
      </c>
    </row>
    <row r="28" spans="1:14" x14ac:dyDescent="0.3">
      <c r="A28" s="1" t="s">
        <v>5305</v>
      </c>
      <c r="B28" s="1" t="s">
        <v>5290</v>
      </c>
      <c r="C28" s="1"/>
      <c r="D28" s="1" t="s">
        <v>5295</v>
      </c>
      <c r="E28" s="1" t="s">
        <v>5338</v>
      </c>
      <c r="F28" s="1" t="s">
        <v>5318</v>
      </c>
      <c r="G28" s="3">
        <v>180</v>
      </c>
      <c r="H28" s="2">
        <v>504</v>
      </c>
      <c r="I28">
        <f>VLOOKUP(E28,'TRM2'!A:D,4,0)</f>
        <v>1900.64</v>
      </c>
      <c r="J28" s="6">
        <f t="shared" si="7"/>
        <v>957922560</v>
      </c>
      <c r="K28" s="20" t="s">
        <v>5349</v>
      </c>
      <c r="L28" s="16">
        <f t="shared" si="1"/>
        <v>430.34999999999997</v>
      </c>
      <c r="M28" s="18">
        <f t="shared" si="2"/>
        <v>2967174065.9765997</v>
      </c>
      <c r="N28" s="16">
        <f>AVERAGEIFS('Cacao Nacional'!D:D,'Cacao Nacional'!J:J,Importación!K28)</f>
        <v>6208.7</v>
      </c>
    </row>
    <row r="29" spans="1:14" x14ac:dyDescent="0.3">
      <c r="A29" s="1" t="s">
        <v>5296</v>
      </c>
      <c r="B29" s="1" t="s">
        <v>5290</v>
      </c>
      <c r="C29" s="1"/>
      <c r="D29" s="1" t="s">
        <v>5295</v>
      </c>
      <c r="E29" s="1" t="s">
        <v>5339</v>
      </c>
      <c r="F29" s="1" t="s">
        <v>5320</v>
      </c>
      <c r="G29" s="3">
        <v>88.596000000000004</v>
      </c>
      <c r="H29" s="2">
        <v>268.97861</v>
      </c>
      <c r="I29">
        <f>VLOOKUP(E29,'TRM2'!A:D,4,0)</f>
        <v>1881.19</v>
      </c>
      <c r="J29" s="6">
        <f t="shared" si="7"/>
        <v>505999871.3459</v>
      </c>
      <c r="K29" s="19" t="s">
        <v>5350</v>
      </c>
      <c r="L29" s="16">
        <f t="shared" si="1"/>
        <v>100.05</v>
      </c>
      <c r="M29" s="18">
        <f t="shared" si="2"/>
        <v>747100110.80159998</v>
      </c>
      <c r="N29" s="16">
        <f>AVERAGEIFS('Cacao Nacional'!D:D,'Cacao Nacional'!J:J,Importación!K29)</f>
        <v>6033.125</v>
      </c>
    </row>
    <row r="30" spans="1:14" x14ac:dyDescent="0.3">
      <c r="A30" s="1" t="s">
        <v>5305</v>
      </c>
      <c r="B30" s="1" t="s">
        <v>5290</v>
      </c>
      <c r="C30" s="1"/>
      <c r="D30" s="1" t="s">
        <v>5295</v>
      </c>
      <c r="E30" s="1" t="s">
        <v>5339</v>
      </c>
      <c r="F30" s="1" t="s">
        <v>5320</v>
      </c>
      <c r="G30" s="3">
        <v>430</v>
      </c>
      <c r="H30" s="2">
        <v>1211.2573600000001</v>
      </c>
      <c r="I30">
        <f>VLOOKUP(E30,'TRM2'!A:D,4,0)</f>
        <v>1881.19</v>
      </c>
      <c r="J30" s="6">
        <f t="shared" si="7"/>
        <v>2278605233.0584002</v>
      </c>
      <c r="K30" s="20" t="s">
        <v>5351</v>
      </c>
      <c r="L30" s="16">
        <f t="shared" si="1"/>
        <v>120</v>
      </c>
      <c r="M30" s="18">
        <f t="shared" si="2"/>
        <v>457413138</v>
      </c>
      <c r="N30" s="16">
        <f>AVERAGEIFS('Cacao Nacional'!D:D,'Cacao Nacional'!J:J,Importación!K30)</f>
        <v>6079.375</v>
      </c>
    </row>
    <row r="31" spans="1:14" x14ac:dyDescent="0.3">
      <c r="A31" s="1" t="s">
        <v>5304</v>
      </c>
      <c r="B31" s="1" t="s">
        <v>5290</v>
      </c>
      <c r="C31" s="1"/>
      <c r="D31" s="1" t="s">
        <v>5295</v>
      </c>
      <c r="E31" s="1" t="s">
        <v>5341</v>
      </c>
      <c r="F31" s="1" t="s">
        <v>5322</v>
      </c>
      <c r="G31" s="3">
        <v>24.666499999999999</v>
      </c>
      <c r="H31" s="2">
        <v>76.604619999999997</v>
      </c>
      <c r="I31">
        <f>VLOOKUP(E31,'TRM2'!A:D,4,0)</f>
        <v>1878.75</v>
      </c>
      <c r="J31" s="6">
        <f t="shared" ref="J31:J36" si="8">H31*I31*1000</f>
        <v>143920929.82499999</v>
      </c>
      <c r="K31" s="20" t="s">
        <v>5352</v>
      </c>
      <c r="L31" s="16">
        <f t="shared" si="1"/>
        <v>110.077</v>
      </c>
      <c r="M31" s="18">
        <f t="shared" si="2"/>
        <v>734804268.93159997</v>
      </c>
      <c r="N31" s="16">
        <f>AVERAGEIFS('Cacao Nacional'!D:D,'Cacao Nacional'!J:J,Importación!K31)</f>
        <v>6607</v>
      </c>
    </row>
    <row r="32" spans="1:14" x14ac:dyDescent="0.3">
      <c r="A32" s="1" t="s">
        <v>5296</v>
      </c>
      <c r="B32" s="1" t="s">
        <v>5290</v>
      </c>
      <c r="C32" s="1"/>
      <c r="D32" s="1" t="s">
        <v>5295</v>
      </c>
      <c r="E32" s="1" t="s">
        <v>5342</v>
      </c>
      <c r="F32" s="1" t="s">
        <v>5324</v>
      </c>
      <c r="G32" s="3">
        <v>650.20000000000005</v>
      </c>
      <c r="H32" s="2">
        <v>1969.79441</v>
      </c>
      <c r="I32">
        <f>VLOOKUP(E32,'TRM2'!A:D,4,0)</f>
        <v>1918.62</v>
      </c>
      <c r="J32" s="6">
        <f t="shared" si="8"/>
        <v>3779286950.9141998</v>
      </c>
      <c r="K32" s="19" t="s">
        <v>5353</v>
      </c>
      <c r="L32" s="16">
        <f t="shared" si="1"/>
        <v>150</v>
      </c>
      <c r="M32" s="18">
        <f t="shared" si="2"/>
        <v>709049838</v>
      </c>
      <c r="N32" s="16">
        <f>AVERAGEIFS('Cacao Nacional'!D:D,'Cacao Nacional'!J:J,Importación!K32)</f>
        <v>7206.875</v>
      </c>
    </row>
    <row r="33" spans="1:14" x14ac:dyDescent="0.3">
      <c r="A33" s="1" t="s">
        <v>5304</v>
      </c>
      <c r="B33" s="1" t="s">
        <v>5290</v>
      </c>
      <c r="C33" s="1"/>
      <c r="D33" s="1" t="s">
        <v>5295</v>
      </c>
      <c r="E33" s="1" t="s">
        <v>5342</v>
      </c>
      <c r="F33" s="1" t="s">
        <v>5324</v>
      </c>
      <c r="G33" s="3">
        <v>49.728999999999999</v>
      </c>
      <c r="H33" s="2">
        <v>162.80448000000001</v>
      </c>
      <c r="I33">
        <f>VLOOKUP(E33,'TRM2'!A:D,4,0)</f>
        <v>1918.62</v>
      </c>
      <c r="J33" s="6">
        <f t="shared" si="8"/>
        <v>312359931.41760004</v>
      </c>
      <c r="K33" s="20" t="s">
        <v>5354</v>
      </c>
      <c r="L33" s="16">
        <f t="shared" si="1"/>
        <v>0</v>
      </c>
      <c r="M33" s="18">
        <f t="shared" si="2"/>
        <v>0</v>
      </c>
      <c r="N33" s="16">
        <f>AVERAGEIFS('Cacao Nacional'!D:D,'Cacao Nacional'!J:J,Importación!K33)</f>
        <v>7496.5</v>
      </c>
    </row>
    <row r="34" spans="1:14" x14ac:dyDescent="0.3">
      <c r="A34" s="1" t="s">
        <v>5296</v>
      </c>
      <c r="B34" s="1" t="s">
        <v>5290</v>
      </c>
      <c r="C34" s="1"/>
      <c r="D34" s="1" t="s">
        <v>5295</v>
      </c>
      <c r="E34" s="1" t="s">
        <v>5343</v>
      </c>
      <c r="F34" s="1" t="s">
        <v>5326</v>
      </c>
      <c r="G34" s="3">
        <v>450.1</v>
      </c>
      <c r="H34" s="2">
        <v>1327.01259</v>
      </c>
      <c r="I34">
        <f>VLOOKUP(E34,'TRM2'!A:D,4,0)</f>
        <v>2022</v>
      </c>
      <c r="J34" s="6">
        <f t="shared" si="8"/>
        <v>2683219456.98</v>
      </c>
      <c r="K34" s="20" t="s">
        <v>5355</v>
      </c>
      <c r="L34" s="16">
        <f t="shared" ref="L34:L65" si="9">SUMIFS(G:G,E:E,K34)</f>
        <v>0</v>
      </c>
      <c r="M34" s="18">
        <f t="shared" ref="M34:M65" si="10">SUMIFS(J:J,E:E,K34)</f>
        <v>0</v>
      </c>
      <c r="N34" s="16">
        <f>AVERAGEIFS('Cacao Nacional'!D:D,'Cacao Nacional'!J:J,Importación!K34)</f>
        <v>7995.625</v>
      </c>
    </row>
    <row r="35" spans="1:14" x14ac:dyDescent="0.3">
      <c r="A35" s="1" t="s">
        <v>5304</v>
      </c>
      <c r="B35" s="1" t="s">
        <v>5290</v>
      </c>
      <c r="C35" s="1"/>
      <c r="D35" s="1" t="s">
        <v>5295</v>
      </c>
      <c r="E35" s="1" t="s">
        <v>5343</v>
      </c>
      <c r="F35" s="1" t="s">
        <v>5326</v>
      </c>
      <c r="G35" s="3">
        <v>98.919319999999999</v>
      </c>
      <c r="H35" s="2">
        <v>324.83364999999998</v>
      </c>
      <c r="I35">
        <f>VLOOKUP(E35,'TRM2'!A:D,4,0)</f>
        <v>2022</v>
      </c>
      <c r="J35" s="6">
        <f t="shared" si="8"/>
        <v>656813640.29999995</v>
      </c>
      <c r="K35" s="19" t="s">
        <v>5356</v>
      </c>
      <c r="L35" s="16">
        <f t="shared" si="9"/>
        <v>0</v>
      </c>
      <c r="M35" s="18">
        <f t="shared" si="10"/>
        <v>0</v>
      </c>
      <c r="N35" s="16">
        <f>AVERAGEIFS('Cacao Nacional'!D:D,'Cacao Nacional'!J:J,Importación!K35)</f>
        <v>7828.125</v>
      </c>
    </row>
    <row r="36" spans="1:14" x14ac:dyDescent="0.3">
      <c r="A36" s="1" t="s">
        <v>5296</v>
      </c>
      <c r="B36" s="1" t="s">
        <v>5290</v>
      </c>
      <c r="C36" s="1"/>
      <c r="D36" s="1" t="s">
        <v>5295</v>
      </c>
      <c r="E36" s="1" t="s">
        <v>5344</v>
      </c>
      <c r="F36" s="1" t="s">
        <v>5328</v>
      </c>
      <c r="G36" s="3">
        <v>500.15</v>
      </c>
      <c r="H36" s="2">
        <v>1472.9042899999999</v>
      </c>
      <c r="I36">
        <f>VLOOKUP(E36,'TRM2'!A:D,4,0)</f>
        <v>2061.2199999999998</v>
      </c>
      <c r="J36" s="6">
        <f t="shared" si="8"/>
        <v>3035979780.6337996</v>
      </c>
      <c r="K36" s="20" t="s">
        <v>5357</v>
      </c>
      <c r="L36" s="16">
        <f t="shared" si="9"/>
        <v>0</v>
      </c>
      <c r="M36" s="18">
        <f t="shared" si="10"/>
        <v>0</v>
      </c>
      <c r="N36" s="16">
        <f>AVERAGEIFS('Cacao Nacional'!D:D,'Cacao Nacional'!J:J,Importación!K36)</f>
        <v>8218</v>
      </c>
    </row>
    <row r="37" spans="1:14" x14ac:dyDescent="0.3">
      <c r="A37" s="1" t="s">
        <v>5296</v>
      </c>
      <c r="B37" s="1" t="s">
        <v>5290</v>
      </c>
      <c r="C37" s="1"/>
      <c r="D37" s="1" t="s">
        <v>5295</v>
      </c>
      <c r="E37" s="1" t="s">
        <v>5345</v>
      </c>
      <c r="F37" s="1" t="s">
        <v>5330</v>
      </c>
      <c r="G37" s="3">
        <v>1300.1500000000001</v>
      </c>
      <c r="H37" s="2">
        <v>3815.9747900000002</v>
      </c>
      <c r="I37">
        <f>VLOOKUP(E37,'TRM2'!A:D,4,0)</f>
        <v>2206.19</v>
      </c>
      <c r="J37" s="6">
        <f t="shared" ref="J37:J42" si="11">H37*I37*1000</f>
        <v>8418765421.9500999</v>
      </c>
      <c r="K37" s="20" t="s">
        <v>5358</v>
      </c>
      <c r="L37" s="16">
        <f t="shared" si="9"/>
        <v>1100.3</v>
      </c>
      <c r="M37" s="18">
        <f t="shared" si="10"/>
        <v>9712352282.8203011</v>
      </c>
      <c r="N37" s="16">
        <f>AVERAGEIFS('Cacao Nacional'!D:D,'Cacao Nacional'!J:J,Importación!K37)</f>
        <v>9065</v>
      </c>
    </row>
    <row r="38" spans="1:14" x14ac:dyDescent="0.3">
      <c r="A38" s="1" t="s">
        <v>5298</v>
      </c>
      <c r="B38" s="1" t="s">
        <v>5290</v>
      </c>
      <c r="C38" s="1"/>
      <c r="D38" s="1" t="s">
        <v>5300</v>
      </c>
      <c r="E38" s="1" t="s">
        <v>5345</v>
      </c>
      <c r="F38" s="1" t="s">
        <v>5330</v>
      </c>
      <c r="G38" s="3">
        <v>6.0000000000000001E-3</v>
      </c>
      <c r="H38" s="2">
        <v>0.10279000000000001</v>
      </c>
      <c r="I38">
        <f>VLOOKUP(E38,'TRM2'!A:D,4,0)</f>
        <v>2206.19</v>
      </c>
      <c r="J38" s="6">
        <f t="shared" si="11"/>
        <v>226774.27010000002</v>
      </c>
      <c r="K38" s="19" t="s">
        <v>5359</v>
      </c>
      <c r="L38" s="16">
        <f t="shared" si="9"/>
        <v>100.05</v>
      </c>
      <c r="M38" s="18">
        <f t="shared" si="10"/>
        <v>862892924.40919995</v>
      </c>
      <c r="N38" s="16">
        <f>AVERAGEIFS('Cacao Nacional'!D:D,'Cacao Nacional'!J:J,Importación!K38)</f>
        <v>8194.375</v>
      </c>
    </row>
    <row r="39" spans="1:14" x14ac:dyDescent="0.3">
      <c r="A39" s="1" t="s">
        <v>5304</v>
      </c>
      <c r="B39" s="1" t="s">
        <v>5290</v>
      </c>
      <c r="C39" s="1"/>
      <c r="D39" s="1" t="s">
        <v>5295</v>
      </c>
      <c r="E39" s="1" t="s">
        <v>5345</v>
      </c>
      <c r="F39" s="1" t="s">
        <v>5330</v>
      </c>
      <c r="G39" s="3">
        <v>68.500280000000004</v>
      </c>
      <c r="H39" s="2">
        <v>224.92246</v>
      </c>
      <c r="I39">
        <f>VLOOKUP(E39,'TRM2'!A:D,4,0)</f>
        <v>2206.19</v>
      </c>
      <c r="J39" s="6">
        <f t="shared" si="11"/>
        <v>496221682.02740002</v>
      </c>
      <c r="K39" s="20" t="s">
        <v>5360</v>
      </c>
      <c r="L39" s="16">
        <f t="shared" si="9"/>
        <v>925.19449999999995</v>
      </c>
      <c r="M39" s="18">
        <f t="shared" si="10"/>
        <v>8667704714.8535995</v>
      </c>
      <c r="N39" s="16">
        <f>AVERAGEIFS('Cacao Nacional'!D:D,'Cacao Nacional'!J:J,Importación!K39)</f>
        <v>8163.5</v>
      </c>
    </row>
    <row r="40" spans="1:14" x14ac:dyDescent="0.3">
      <c r="A40" s="1" t="s">
        <v>5296</v>
      </c>
      <c r="B40" s="1" t="s">
        <v>5290</v>
      </c>
      <c r="C40" s="1"/>
      <c r="D40" s="1" t="s">
        <v>5295</v>
      </c>
      <c r="E40" s="1" t="s">
        <v>5347</v>
      </c>
      <c r="F40" s="1" t="s">
        <v>5292</v>
      </c>
      <c r="G40" s="3">
        <v>2650.8</v>
      </c>
      <c r="H40" s="2">
        <v>7771.19049</v>
      </c>
      <c r="I40">
        <f>VLOOKUP(E40,'TRM2'!A:D,4,0)</f>
        <v>2397.35</v>
      </c>
      <c r="J40" s="6">
        <f t="shared" si="11"/>
        <v>18630263521.2015</v>
      </c>
      <c r="K40" s="20" t="s">
        <v>5361</v>
      </c>
      <c r="L40" s="16">
        <f t="shared" si="9"/>
        <v>475.12349999999998</v>
      </c>
      <c r="M40" s="18">
        <f t="shared" si="10"/>
        <v>4480232405.0220003</v>
      </c>
      <c r="N40" s="16">
        <f>AVERAGEIFS('Cacao Nacional'!D:D,'Cacao Nacional'!J:J,Importación!K40)</f>
        <v>8233.125</v>
      </c>
    </row>
    <row r="41" spans="1:14" x14ac:dyDescent="0.3">
      <c r="A41" s="1" t="s">
        <v>5305</v>
      </c>
      <c r="B41" s="1" t="s">
        <v>5290</v>
      </c>
      <c r="C41" s="1"/>
      <c r="D41" s="1" t="s">
        <v>5295</v>
      </c>
      <c r="E41" s="1" t="s">
        <v>5347</v>
      </c>
      <c r="F41" s="1" t="s">
        <v>5292</v>
      </c>
      <c r="G41" s="3">
        <v>30</v>
      </c>
      <c r="H41" s="2">
        <v>90.45</v>
      </c>
      <c r="I41">
        <f>VLOOKUP(E41,'TRM2'!A:D,4,0)</f>
        <v>2397.35</v>
      </c>
      <c r="J41" s="6">
        <f t="shared" si="11"/>
        <v>216840307.5</v>
      </c>
      <c r="K41" s="19" t="s">
        <v>5362</v>
      </c>
      <c r="L41" s="16">
        <f t="shared" si="9"/>
        <v>600.20000000000005</v>
      </c>
      <c r="M41" s="18">
        <f t="shared" si="10"/>
        <v>5072796243.5478001</v>
      </c>
      <c r="N41" s="16">
        <f>AVERAGEIFS('Cacao Nacional'!D:D,'Cacao Nacional'!J:J,Importación!K41)</f>
        <v>7790</v>
      </c>
    </row>
    <row r="42" spans="1:14" x14ac:dyDescent="0.3">
      <c r="A42" s="1" t="s">
        <v>5296</v>
      </c>
      <c r="B42" s="1" t="s">
        <v>5290</v>
      </c>
      <c r="C42" s="1"/>
      <c r="D42" s="1" t="s">
        <v>5295</v>
      </c>
      <c r="E42" s="1" t="s">
        <v>5348</v>
      </c>
      <c r="F42" s="1" t="s">
        <v>5307</v>
      </c>
      <c r="G42" s="3">
        <v>1050.45</v>
      </c>
      <c r="H42" s="2">
        <v>3094.1828700000001</v>
      </c>
      <c r="I42">
        <f>VLOOKUP(E42,'TRM2'!A:D,4,0)</f>
        <v>2441.1</v>
      </c>
      <c r="J42" s="6">
        <f t="shared" si="11"/>
        <v>7553209803.9570007</v>
      </c>
      <c r="K42" s="20" t="s">
        <v>5363</v>
      </c>
      <c r="L42" s="16">
        <f t="shared" si="9"/>
        <v>0</v>
      </c>
      <c r="M42" s="18">
        <f t="shared" si="10"/>
        <v>0</v>
      </c>
      <c r="N42" s="16">
        <f>AVERAGEIFS('Cacao Nacional'!D:D,'Cacao Nacional'!J:J,Importación!K42)</f>
        <v>8131</v>
      </c>
    </row>
    <row r="43" spans="1:14" x14ac:dyDescent="0.3">
      <c r="A43" s="1" t="s">
        <v>5304</v>
      </c>
      <c r="B43" s="1" t="s">
        <v>5290</v>
      </c>
      <c r="C43" s="1"/>
      <c r="D43" s="1" t="s">
        <v>5295</v>
      </c>
      <c r="E43" s="1" t="s">
        <v>5348</v>
      </c>
      <c r="F43" s="1" t="s">
        <v>5307</v>
      </c>
      <c r="G43" s="3">
        <v>148.797</v>
      </c>
      <c r="H43" s="2">
        <v>447.2944</v>
      </c>
      <c r="I43">
        <f>VLOOKUP(E43,'TRM2'!A:D,4,0)</f>
        <v>2441.1</v>
      </c>
      <c r="J43" s="6">
        <f t="shared" ref="J43:J46" si="12">H43*I43*1000</f>
        <v>1091890359.8400002</v>
      </c>
      <c r="K43" s="20" t="s">
        <v>5364</v>
      </c>
      <c r="L43" s="16">
        <f t="shared" si="9"/>
        <v>273.66050000000001</v>
      </c>
      <c r="M43" s="18">
        <f t="shared" si="10"/>
        <v>2592656161.6774998</v>
      </c>
      <c r="N43" s="16">
        <f>AVERAGEIFS('Cacao Nacional'!D:D,'Cacao Nacional'!J:J,Importación!K43)</f>
        <v>8159.375</v>
      </c>
    </row>
    <row r="44" spans="1:14" x14ac:dyDescent="0.3">
      <c r="A44" s="1" t="s">
        <v>5296</v>
      </c>
      <c r="B44" s="1" t="s">
        <v>5290</v>
      </c>
      <c r="C44" s="1"/>
      <c r="D44" s="1" t="s">
        <v>5295</v>
      </c>
      <c r="E44" s="1" t="s">
        <v>5349</v>
      </c>
      <c r="F44" s="1" t="s">
        <v>5311</v>
      </c>
      <c r="G44" s="3">
        <v>400.2</v>
      </c>
      <c r="H44" s="2">
        <v>1160.29324</v>
      </c>
      <c r="I44">
        <f>VLOOKUP(E44,'TRM2'!A:D,4,0)</f>
        <v>2496.9899999999998</v>
      </c>
      <c r="J44" s="6">
        <f t="shared" si="12"/>
        <v>2897240617.3475995</v>
      </c>
      <c r="K44" s="19" t="s">
        <v>5365</v>
      </c>
      <c r="L44" s="16">
        <f t="shared" si="9"/>
        <v>421.80849999999998</v>
      </c>
      <c r="M44" s="18">
        <f t="shared" si="10"/>
        <v>3786916003.1989002</v>
      </c>
      <c r="N44" s="16">
        <f>AVERAGEIFS('Cacao Nacional'!D:D,'Cacao Nacional'!J:J,Importación!K44)</f>
        <v>7968.75</v>
      </c>
    </row>
    <row r="45" spans="1:14" x14ac:dyDescent="0.3">
      <c r="A45" s="1" t="s">
        <v>5304</v>
      </c>
      <c r="B45" s="1" t="s">
        <v>5290</v>
      </c>
      <c r="C45" s="1"/>
      <c r="D45" s="1" t="s">
        <v>5295</v>
      </c>
      <c r="E45" s="1" t="s">
        <v>5349</v>
      </c>
      <c r="F45" s="1" t="s">
        <v>5311</v>
      </c>
      <c r="G45" s="3">
        <v>30.15</v>
      </c>
      <c r="H45" s="2">
        <v>28.007100000000001</v>
      </c>
      <c r="I45">
        <f>VLOOKUP(E45,'TRM2'!A:D,4,0)</f>
        <v>2496.9899999999998</v>
      </c>
      <c r="J45" s="6">
        <f t="shared" si="12"/>
        <v>69933448.628999993</v>
      </c>
      <c r="K45" s="20" t="s">
        <v>5366</v>
      </c>
      <c r="L45" s="16">
        <f t="shared" si="9"/>
        <v>298.74599999999998</v>
      </c>
      <c r="M45" s="18">
        <f t="shared" si="10"/>
        <v>2657995876.9349999</v>
      </c>
      <c r="N45" s="16">
        <f>AVERAGEIFS('Cacao Nacional'!D:D,'Cacao Nacional'!J:J,Importación!K45)</f>
        <v>7926.5</v>
      </c>
    </row>
    <row r="46" spans="1:14" x14ac:dyDescent="0.3">
      <c r="A46" s="1" t="s">
        <v>5296</v>
      </c>
      <c r="B46" s="1" t="s">
        <v>5290</v>
      </c>
      <c r="C46" s="1"/>
      <c r="D46" s="1" t="s">
        <v>5295</v>
      </c>
      <c r="E46" s="1" t="s">
        <v>5350</v>
      </c>
      <c r="F46" s="1" t="s">
        <v>5314</v>
      </c>
      <c r="G46" s="3">
        <v>100.05</v>
      </c>
      <c r="H46" s="2">
        <v>287.52755999999999</v>
      </c>
      <c r="I46">
        <f>VLOOKUP(E46,'TRM2'!A:D,4,0)</f>
        <v>2598.36</v>
      </c>
      <c r="J46" s="6">
        <f t="shared" si="12"/>
        <v>747100110.80159998</v>
      </c>
      <c r="K46" s="20" t="s">
        <v>5367</v>
      </c>
      <c r="L46" s="16">
        <f t="shared" si="9"/>
        <v>351.31049999999999</v>
      </c>
      <c r="M46" s="18">
        <f t="shared" si="10"/>
        <v>2994157964.2670999</v>
      </c>
      <c r="N46" s="16">
        <f>AVERAGEIFS('Cacao Nacional'!D:D,'Cacao Nacional'!J:J,Importación!K46)</f>
        <v>7782.5</v>
      </c>
    </row>
    <row r="47" spans="1:14" x14ac:dyDescent="0.3">
      <c r="A47" s="1" t="s">
        <v>5305</v>
      </c>
      <c r="B47" s="1" t="s">
        <v>5290</v>
      </c>
      <c r="C47" s="1"/>
      <c r="D47" s="1" t="s">
        <v>5295</v>
      </c>
      <c r="E47" s="1" t="s">
        <v>5351</v>
      </c>
      <c r="F47" s="1" t="s">
        <v>5316</v>
      </c>
      <c r="G47" s="3">
        <v>120</v>
      </c>
      <c r="H47" s="2">
        <v>191.1</v>
      </c>
      <c r="I47">
        <f>VLOOKUP(E47,'TRM2'!A:D,4,0)</f>
        <v>2393.58</v>
      </c>
      <c r="J47" s="6">
        <f t="shared" ref="J47:J50" si="13">H47*I47*1000</f>
        <v>457413138</v>
      </c>
      <c r="K47" s="19" t="s">
        <v>5368</v>
      </c>
      <c r="L47" s="16">
        <f t="shared" si="9"/>
        <v>687.23800000000006</v>
      </c>
      <c r="M47" s="18">
        <f t="shared" si="10"/>
        <v>5511943473.2880001</v>
      </c>
      <c r="N47" s="16">
        <f>AVERAGEIFS('Cacao Nacional'!D:D,'Cacao Nacional'!J:J,Importación!K47)</f>
        <v>7763</v>
      </c>
    </row>
    <row r="48" spans="1:14" x14ac:dyDescent="0.3">
      <c r="A48" s="1" t="s">
        <v>5312</v>
      </c>
      <c r="B48" s="1" t="s">
        <v>5290</v>
      </c>
      <c r="C48" s="1"/>
      <c r="D48" s="1" t="s">
        <v>5295</v>
      </c>
      <c r="E48" s="1" t="s">
        <v>5352</v>
      </c>
      <c r="F48" s="1" t="s">
        <v>5318</v>
      </c>
      <c r="G48" s="3">
        <v>50.076999999999998</v>
      </c>
      <c r="H48" s="2">
        <v>126.50203999999999</v>
      </c>
      <c r="I48">
        <f>VLOOKUP(E48,'TRM2'!A:D,4,0)</f>
        <v>2533.79</v>
      </c>
      <c r="J48" s="6">
        <f t="shared" si="13"/>
        <v>320529603.93159997</v>
      </c>
      <c r="K48" s="20" t="s">
        <v>5369</v>
      </c>
      <c r="L48" s="16">
        <f t="shared" si="9"/>
        <v>290.06799999999998</v>
      </c>
      <c r="M48" s="18">
        <f t="shared" si="10"/>
        <v>2259064810.677</v>
      </c>
      <c r="N48" s="16">
        <f>AVERAGEIFS('Cacao Nacional'!D:D,'Cacao Nacional'!J:J,Importación!K48)</f>
        <v>7158.75</v>
      </c>
    </row>
    <row r="49" spans="1:14" x14ac:dyDescent="0.3">
      <c r="A49" s="1" t="s">
        <v>5305</v>
      </c>
      <c r="B49" s="1" t="s">
        <v>5290</v>
      </c>
      <c r="C49" s="1"/>
      <c r="D49" s="1" t="s">
        <v>5295</v>
      </c>
      <c r="E49" s="1" t="s">
        <v>5352</v>
      </c>
      <c r="F49" s="1" t="s">
        <v>5318</v>
      </c>
      <c r="G49" s="3">
        <v>60</v>
      </c>
      <c r="H49" s="2">
        <v>163.5</v>
      </c>
      <c r="I49">
        <f>VLOOKUP(E49,'TRM2'!A:D,4,0)</f>
        <v>2533.79</v>
      </c>
      <c r="J49" s="6">
        <f t="shared" si="13"/>
        <v>414274665</v>
      </c>
      <c r="K49" s="20" t="s">
        <v>5370</v>
      </c>
      <c r="L49" s="16">
        <f t="shared" si="9"/>
        <v>220</v>
      </c>
      <c r="M49" s="18">
        <f t="shared" si="10"/>
        <v>1715533585.0799999</v>
      </c>
      <c r="N49" s="16">
        <f>AVERAGEIFS('Cacao Nacional'!D:D,'Cacao Nacional'!J:J,Importación!K49)</f>
        <v>6557.5</v>
      </c>
    </row>
    <row r="50" spans="1:14" x14ac:dyDescent="0.3">
      <c r="A50" s="1" t="s">
        <v>5305</v>
      </c>
      <c r="B50" s="1" t="s">
        <v>5290</v>
      </c>
      <c r="C50" s="1"/>
      <c r="D50" s="1" t="s">
        <v>5295</v>
      </c>
      <c r="E50" s="1" t="s">
        <v>5353</v>
      </c>
      <c r="F50" s="1" t="s">
        <v>5320</v>
      </c>
      <c r="G50" s="3">
        <v>150</v>
      </c>
      <c r="H50" s="2">
        <v>272.85000000000002</v>
      </c>
      <c r="I50">
        <f>VLOOKUP(E50,'TRM2'!A:D,4,0)</f>
        <v>2598.6799999999998</v>
      </c>
      <c r="J50" s="6">
        <f t="shared" si="13"/>
        <v>709049838</v>
      </c>
      <c r="K50" s="19" t="s">
        <v>5371</v>
      </c>
      <c r="L50" s="16">
        <f t="shared" si="9"/>
        <v>85</v>
      </c>
      <c r="M50" s="18">
        <f t="shared" si="10"/>
        <v>577880722.74430001</v>
      </c>
      <c r="N50" s="16">
        <f>AVERAGEIFS('Cacao Nacional'!D:D,'Cacao Nacional'!J:J,Importación!K50)</f>
        <v>5977.5</v>
      </c>
    </row>
    <row r="51" spans="1:14" x14ac:dyDescent="0.3">
      <c r="A51" s="1" t="s">
        <v>5296</v>
      </c>
      <c r="B51" s="1" t="s">
        <v>5290</v>
      </c>
      <c r="C51" s="1"/>
      <c r="D51" s="1" t="s">
        <v>5295</v>
      </c>
      <c r="E51" s="1" t="s">
        <v>5358</v>
      </c>
      <c r="F51" s="1" t="s">
        <v>5330</v>
      </c>
      <c r="G51" s="3">
        <v>800.3</v>
      </c>
      <c r="H51" s="2">
        <v>2196.4728300000002</v>
      </c>
      <c r="I51">
        <f>VLOOKUP(E51,'TRM2'!A:D,4,0)</f>
        <v>3142.11</v>
      </c>
      <c r="J51" s="6">
        <f t="shared" ref="J51:J53" si="14">H51*I51*1000</f>
        <v>6901559243.8713007</v>
      </c>
      <c r="K51" s="20" t="s">
        <v>5372</v>
      </c>
      <c r="L51" s="16">
        <f t="shared" si="9"/>
        <v>60</v>
      </c>
      <c r="M51" s="18">
        <f t="shared" si="10"/>
        <v>343306186.10399997</v>
      </c>
      <c r="N51" s="16">
        <f>AVERAGEIFS('Cacao Nacional'!D:D,'Cacao Nacional'!J:J,Importación!K51)</f>
        <v>5679.375</v>
      </c>
    </row>
    <row r="52" spans="1:14" x14ac:dyDescent="0.3">
      <c r="A52" s="1" t="s">
        <v>5305</v>
      </c>
      <c r="B52" s="1" t="s">
        <v>5290</v>
      </c>
      <c r="C52" s="1"/>
      <c r="D52" s="1" t="s">
        <v>5295</v>
      </c>
      <c r="E52" s="1" t="s">
        <v>5358</v>
      </c>
      <c r="F52" s="1" t="s">
        <v>5330</v>
      </c>
      <c r="G52" s="3">
        <v>300</v>
      </c>
      <c r="H52" s="2">
        <v>894.55589999999995</v>
      </c>
      <c r="I52">
        <f>VLOOKUP(E52,'TRM2'!A:D,4,0)</f>
        <v>3142.11</v>
      </c>
      <c r="J52" s="6">
        <f t="shared" si="14"/>
        <v>2810793038.9490004</v>
      </c>
      <c r="K52" s="20" t="s">
        <v>5373</v>
      </c>
      <c r="L52" s="16">
        <f t="shared" si="9"/>
        <v>0</v>
      </c>
      <c r="M52" s="18">
        <f t="shared" si="10"/>
        <v>0</v>
      </c>
      <c r="N52" s="16">
        <f>AVERAGEIFS('Cacao Nacional'!D:D,'Cacao Nacional'!J:J,Importación!K52)</f>
        <v>5677.5</v>
      </c>
    </row>
    <row r="53" spans="1:14" x14ac:dyDescent="0.3">
      <c r="A53" s="1" t="s">
        <v>5296</v>
      </c>
      <c r="B53" s="1" t="s">
        <v>5290</v>
      </c>
      <c r="C53" s="1"/>
      <c r="D53" s="1" t="s">
        <v>5295</v>
      </c>
      <c r="E53" s="1" t="s">
        <v>5359</v>
      </c>
      <c r="F53" s="1" t="s">
        <v>5292</v>
      </c>
      <c r="G53" s="3">
        <v>100.05</v>
      </c>
      <c r="H53" s="2">
        <v>273.98036000000002</v>
      </c>
      <c r="I53">
        <f>VLOOKUP(E53,'TRM2'!A:D,4,0)</f>
        <v>3149.47</v>
      </c>
      <c r="J53" s="6">
        <f t="shared" si="14"/>
        <v>862892924.40919995</v>
      </c>
      <c r="K53" s="19" t="s">
        <v>5374</v>
      </c>
      <c r="L53" s="16">
        <f t="shared" si="9"/>
        <v>90</v>
      </c>
      <c r="M53" s="18">
        <f t="shared" si="10"/>
        <v>263769953.70000002</v>
      </c>
      <c r="N53" s="16">
        <f>AVERAGEIFS('Cacao Nacional'!D:D,'Cacao Nacional'!J:J,Importación!K53)</f>
        <v>5393.125</v>
      </c>
    </row>
    <row r="54" spans="1:14" x14ac:dyDescent="0.3">
      <c r="A54" s="1" t="s">
        <v>5296</v>
      </c>
      <c r="B54" s="1" t="s">
        <v>5290</v>
      </c>
      <c r="C54" s="1"/>
      <c r="D54" s="1" t="s">
        <v>5295</v>
      </c>
      <c r="E54" s="1" t="s">
        <v>5360</v>
      </c>
      <c r="F54" s="1" t="s">
        <v>5307</v>
      </c>
      <c r="G54" s="3">
        <v>925.19449999999995</v>
      </c>
      <c r="H54" s="2">
        <v>2636.7165599999998</v>
      </c>
      <c r="I54">
        <f>VLOOKUP(E54,'TRM2'!A:D,4,0)</f>
        <v>3287.31</v>
      </c>
      <c r="J54" s="6">
        <f t="shared" ref="J54:J57" si="15">H54*I54*1000</f>
        <v>8667704714.8535995</v>
      </c>
      <c r="K54" s="20" t="s">
        <v>5375</v>
      </c>
      <c r="L54" s="16">
        <f t="shared" si="9"/>
        <v>30</v>
      </c>
      <c r="M54" s="18">
        <f t="shared" si="10"/>
        <v>222857459.99999997</v>
      </c>
      <c r="N54" s="16">
        <f>AVERAGEIFS('Cacao Nacional'!D:D,'Cacao Nacional'!J:J,Importación!K54)</f>
        <v>4792.1000000000004</v>
      </c>
    </row>
    <row r="55" spans="1:14" x14ac:dyDescent="0.3">
      <c r="A55" s="1" t="s">
        <v>5296</v>
      </c>
      <c r="B55" s="1" t="s">
        <v>5290</v>
      </c>
      <c r="C55" s="1"/>
      <c r="D55" s="1" t="s">
        <v>5295</v>
      </c>
      <c r="E55" s="1" t="s">
        <v>5361</v>
      </c>
      <c r="F55" s="1" t="s">
        <v>5311</v>
      </c>
      <c r="G55" s="3">
        <v>400.2</v>
      </c>
      <c r="H55" s="2">
        <v>1127.5559599999999</v>
      </c>
      <c r="I55">
        <f>VLOOKUP(E55,'TRM2'!A:D,4,0)</f>
        <v>3319.8</v>
      </c>
      <c r="J55" s="6">
        <f t="shared" si="15"/>
        <v>3743260276.0079999</v>
      </c>
      <c r="K55" s="20" t="s">
        <v>5376</v>
      </c>
      <c r="L55" s="16">
        <f t="shared" si="9"/>
        <v>0</v>
      </c>
      <c r="M55" s="18">
        <f t="shared" si="10"/>
        <v>0</v>
      </c>
      <c r="N55" s="16">
        <f>AVERAGEIFS('Cacao Nacional'!D:D,'Cacao Nacional'!J:J,Importación!K55)</f>
        <v>4881.5</v>
      </c>
    </row>
    <row r="56" spans="1:14" x14ac:dyDescent="0.3">
      <c r="A56" s="1" t="s">
        <v>5304</v>
      </c>
      <c r="B56" s="1" t="s">
        <v>5290</v>
      </c>
      <c r="C56" s="1"/>
      <c r="D56" s="1" t="s">
        <v>5295</v>
      </c>
      <c r="E56" s="1" t="s">
        <v>5361</v>
      </c>
      <c r="F56" s="1" t="s">
        <v>5311</v>
      </c>
      <c r="G56" s="3">
        <v>74.923500000000004</v>
      </c>
      <c r="H56" s="2">
        <v>221.99293</v>
      </c>
      <c r="I56">
        <f>VLOOKUP(E56,'TRM2'!A:D,4,0)</f>
        <v>3319.8</v>
      </c>
      <c r="J56" s="6">
        <f t="shared" si="15"/>
        <v>736972129.01400006</v>
      </c>
      <c r="K56" s="19" t="s">
        <v>5377</v>
      </c>
      <c r="L56" s="16">
        <f t="shared" si="9"/>
        <v>0</v>
      </c>
      <c r="M56" s="18">
        <f t="shared" si="10"/>
        <v>0</v>
      </c>
      <c r="N56" s="16">
        <f>AVERAGEIFS('Cacao Nacional'!D:D,'Cacao Nacional'!J:J,Importación!K56)</f>
        <v>4905.6000000000004</v>
      </c>
    </row>
    <row r="57" spans="1:14" x14ac:dyDescent="0.3">
      <c r="A57" s="1" t="s">
        <v>5296</v>
      </c>
      <c r="B57" s="1" t="s">
        <v>5290</v>
      </c>
      <c r="C57" s="1"/>
      <c r="D57" s="1" t="s">
        <v>5295</v>
      </c>
      <c r="E57" s="1" t="s">
        <v>5362</v>
      </c>
      <c r="F57" s="1" t="s">
        <v>5314</v>
      </c>
      <c r="G57" s="3">
        <v>600.20000000000005</v>
      </c>
      <c r="H57" s="2">
        <v>1690.5770600000001</v>
      </c>
      <c r="I57">
        <f>VLOOKUP(E57,'TRM2'!A:D,4,0)</f>
        <v>3000.63</v>
      </c>
      <c r="J57" s="6">
        <f t="shared" si="15"/>
        <v>5072796243.5478001</v>
      </c>
      <c r="K57" s="20" t="s">
        <v>5378</v>
      </c>
      <c r="L57" s="16">
        <f t="shared" si="9"/>
        <v>19.68</v>
      </c>
      <c r="M57" s="18">
        <f t="shared" si="10"/>
        <v>9525861.4056000002</v>
      </c>
      <c r="N57" s="16">
        <f>AVERAGEIFS('Cacao Nacional'!D:D,'Cacao Nacional'!J:J,Importación!K57)</f>
        <v>4973</v>
      </c>
    </row>
    <row r="58" spans="1:14" x14ac:dyDescent="0.3">
      <c r="A58" s="1" t="s">
        <v>5296</v>
      </c>
      <c r="B58" s="1" t="s">
        <v>5290</v>
      </c>
      <c r="C58" s="1"/>
      <c r="D58" s="1" t="s">
        <v>5295</v>
      </c>
      <c r="E58" s="1" t="s">
        <v>5364</v>
      </c>
      <c r="F58" s="1" t="s">
        <v>5318</v>
      </c>
      <c r="G58" s="3">
        <v>50</v>
      </c>
      <c r="H58" s="2">
        <v>140.53913</v>
      </c>
      <c r="I58">
        <f>VLOOKUP(E58,'TRM2'!A:D,4,0)</f>
        <v>3089.65</v>
      </c>
      <c r="J58" s="6">
        <f t="shared" ref="J58:J62" si="16">H58*I58*1000</f>
        <v>434216723.00450003</v>
      </c>
      <c r="K58" s="20" t="s">
        <v>5379</v>
      </c>
      <c r="L58" s="16">
        <f t="shared" si="9"/>
        <v>0</v>
      </c>
      <c r="M58" s="18">
        <f t="shared" si="10"/>
        <v>0</v>
      </c>
      <c r="N58" s="16">
        <f>AVERAGEIFS('Cacao Nacional'!D:D,'Cacao Nacional'!J:J,Importación!K58)</f>
        <v>4872</v>
      </c>
    </row>
    <row r="59" spans="1:14" x14ac:dyDescent="0.3">
      <c r="A59" s="1" t="s">
        <v>5304</v>
      </c>
      <c r="B59" s="1" t="s">
        <v>5290</v>
      </c>
      <c r="C59" s="1"/>
      <c r="D59" s="1" t="s">
        <v>5295</v>
      </c>
      <c r="E59" s="1" t="s">
        <v>5364</v>
      </c>
      <c r="F59" s="1" t="s">
        <v>5318</v>
      </c>
      <c r="G59" s="3">
        <v>223.66050000000001</v>
      </c>
      <c r="H59" s="2">
        <v>698.60321999999996</v>
      </c>
      <c r="I59">
        <f>VLOOKUP(E59,'TRM2'!A:D,4,0)</f>
        <v>3089.65</v>
      </c>
      <c r="J59" s="6">
        <f t="shared" si="16"/>
        <v>2158439438.6729999</v>
      </c>
      <c r="K59" s="19" t="s">
        <v>5380</v>
      </c>
      <c r="L59" s="16">
        <f t="shared" si="9"/>
        <v>14.04</v>
      </c>
      <c r="M59" s="18">
        <f t="shared" si="10"/>
        <v>82375942.835999995</v>
      </c>
      <c r="N59" s="16">
        <f>AVERAGEIFS('Cacao Nacional'!D:D,'Cacao Nacional'!J:J,Importación!K59)</f>
        <v>5164.3999999999996</v>
      </c>
    </row>
    <row r="60" spans="1:14" x14ac:dyDescent="0.3">
      <c r="A60" s="1" t="s">
        <v>5296</v>
      </c>
      <c r="B60" s="1" t="s">
        <v>5290</v>
      </c>
      <c r="C60" s="1"/>
      <c r="D60" s="1" t="s">
        <v>5295</v>
      </c>
      <c r="E60" s="1" t="s">
        <v>5365</v>
      </c>
      <c r="F60" s="1" t="s">
        <v>5320</v>
      </c>
      <c r="G60" s="3">
        <v>50</v>
      </c>
      <c r="H60" s="2">
        <v>140.53913</v>
      </c>
      <c r="I60">
        <f>VLOOKUP(E60,'TRM2'!A:D,4,0)</f>
        <v>2919.01</v>
      </c>
      <c r="J60" s="6">
        <f t="shared" si="16"/>
        <v>410235125.86130005</v>
      </c>
      <c r="K60" s="20" t="s">
        <v>5381</v>
      </c>
      <c r="L60" s="16">
        <f t="shared" si="9"/>
        <v>129.61449999999999</v>
      </c>
      <c r="M60" s="18">
        <f t="shared" si="10"/>
        <v>755621440.19669998</v>
      </c>
      <c r="N60" s="16">
        <f>AVERAGEIFS('Cacao Nacional'!D:D,'Cacao Nacional'!J:J,Importación!K60)</f>
        <v>5412.5749999999998</v>
      </c>
    </row>
    <row r="61" spans="1:14" x14ac:dyDescent="0.3">
      <c r="A61" s="1" t="s">
        <v>5304</v>
      </c>
      <c r="B61" s="1" t="s">
        <v>5290</v>
      </c>
      <c r="C61" s="1"/>
      <c r="D61" s="1" t="s">
        <v>5295</v>
      </c>
      <c r="E61" s="1" t="s">
        <v>5365</v>
      </c>
      <c r="F61" s="1" t="s">
        <v>5320</v>
      </c>
      <c r="G61" s="3">
        <v>371.80849999999998</v>
      </c>
      <c r="H61" s="2">
        <v>1156.7897599999999</v>
      </c>
      <c r="I61">
        <f>VLOOKUP(E61,'TRM2'!A:D,4,0)</f>
        <v>2919.01</v>
      </c>
      <c r="J61" s="6">
        <f t="shared" si="16"/>
        <v>3376680877.3376002</v>
      </c>
      <c r="K61" s="20" t="s">
        <v>5382</v>
      </c>
      <c r="L61" s="16">
        <f t="shared" si="9"/>
        <v>60</v>
      </c>
      <c r="M61" s="18">
        <f t="shared" si="10"/>
        <v>361867095.19999999</v>
      </c>
      <c r="N61" s="16">
        <f>AVERAGEIFS('Cacao Nacional'!D:D,'Cacao Nacional'!J:J,Importación!K61)</f>
        <v>5029.5</v>
      </c>
    </row>
    <row r="62" spans="1:14" x14ac:dyDescent="0.3">
      <c r="A62" s="1" t="s">
        <v>5296</v>
      </c>
      <c r="B62" s="1" t="s">
        <v>5290</v>
      </c>
      <c r="C62" s="1"/>
      <c r="D62" s="1" t="s">
        <v>5295</v>
      </c>
      <c r="E62" s="1" t="s">
        <v>5366</v>
      </c>
      <c r="F62" s="1" t="s">
        <v>5322</v>
      </c>
      <c r="G62" s="3">
        <v>100</v>
      </c>
      <c r="H62" s="2">
        <v>280.65825999999998</v>
      </c>
      <c r="I62">
        <f>VLOOKUP(E62,'TRM2'!A:D,4,0)</f>
        <v>3081.75</v>
      </c>
      <c r="J62" s="6">
        <f t="shared" si="16"/>
        <v>864918592.755</v>
      </c>
      <c r="K62" s="19" t="s">
        <v>5383</v>
      </c>
      <c r="L62" s="16">
        <f t="shared" si="9"/>
        <v>0</v>
      </c>
      <c r="M62" s="18">
        <f t="shared" si="10"/>
        <v>0</v>
      </c>
      <c r="N62" s="16">
        <f>AVERAGEIFS('Cacao Nacional'!D:D,'Cacao Nacional'!J:J,Importación!K62)</f>
        <v>4796</v>
      </c>
    </row>
    <row r="63" spans="1:14" x14ac:dyDescent="0.3">
      <c r="A63" s="1" t="s">
        <v>5304</v>
      </c>
      <c r="B63" s="1" t="s">
        <v>5290</v>
      </c>
      <c r="C63" s="1"/>
      <c r="D63" s="1" t="s">
        <v>5295</v>
      </c>
      <c r="E63" s="1" t="s">
        <v>5366</v>
      </c>
      <c r="F63" s="1" t="s">
        <v>5322</v>
      </c>
      <c r="G63" s="3">
        <v>198.74600000000001</v>
      </c>
      <c r="H63" s="2">
        <v>581.83735999999999</v>
      </c>
      <c r="I63">
        <f>VLOOKUP(E63,'TRM2'!A:D,4,0)</f>
        <v>3081.75</v>
      </c>
      <c r="J63" s="6">
        <f t="shared" ref="J63:J68" si="17">H63*I63*1000</f>
        <v>1793077284.1800001</v>
      </c>
      <c r="K63" s="20" t="s">
        <v>5384</v>
      </c>
      <c r="L63" s="16">
        <f t="shared" si="9"/>
        <v>24.534500000000001</v>
      </c>
      <c r="M63" s="18">
        <f t="shared" si="10"/>
        <v>150769886.83399999</v>
      </c>
      <c r="N63" s="16">
        <f>AVERAGEIFS('Cacao Nacional'!D:D,'Cacao Nacional'!J:J,Importación!K63)</f>
        <v>4982.75</v>
      </c>
    </row>
    <row r="64" spans="1:14" x14ac:dyDescent="0.3">
      <c r="A64" s="1" t="s">
        <v>5296</v>
      </c>
      <c r="B64" s="1" t="s">
        <v>5290</v>
      </c>
      <c r="C64" s="1"/>
      <c r="D64" s="1" t="s">
        <v>5295</v>
      </c>
      <c r="E64" s="1" t="s">
        <v>5367</v>
      </c>
      <c r="F64" s="1" t="s">
        <v>5324</v>
      </c>
      <c r="G64" s="3">
        <v>100</v>
      </c>
      <c r="H64" s="2">
        <v>280.65825999999998</v>
      </c>
      <c r="I64">
        <f>VLOOKUP(E64,'TRM2'!A:D,4,0)</f>
        <v>2956.53</v>
      </c>
      <c r="J64" s="6">
        <f t="shared" si="17"/>
        <v>829774565.43780005</v>
      </c>
      <c r="K64" s="20" t="s">
        <v>5385</v>
      </c>
      <c r="L64" s="16">
        <f t="shared" si="9"/>
        <v>48.548999999999999</v>
      </c>
      <c r="M64" s="18">
        <f t="shared" si="10"/>
        <v>309263535.55619997</v>
      </c>
      <c r="N64" s="16">
        <f>AVERAGEIFS('Cacao Nacional'!D:D,'Cacao Nacional'!J:J,Importación!K64)</f>
        <v>5942</v>
      </c>
    </row>
    <row r="65" spans="1:14" x14ac:dyDescent="0.3">
      <c r="A65" s="1" t="s">
        <v>5304</v>
      </c>
      <c r="B65" s="1" t="s">
        <v>5290</v>
      </c>
      <c r="C65" s="1"/>
      <c r="D65" s="1" t="s">
        <v>5295</v>
      </c>
      <c r="E65" s="1" t="s">
        <v>5367</v>
      </c>
      <c r="F65" s="1" t="s">
        <v>5324</v>
      </c>
      <c r="G65" s="3">
        <v>251.31049999999999</v>
      </c>
      <c r="H65" s="2">
        <v>732.06880999999998</v>
      </c>
      <c r="I65">
        <f>VLOOKUP(E65,'TRM2'!A:D,4,0)</f>
        <v>2956.53</v>
      </c>
      <c r="J65" s="6">
        <f t="shared" si="17"/>
        <v>2164383398.8292999</v>
      </c>
      <c r="K65" s="19" t="s">
        <v>5386</v>
      </c>
      <c r="L65" s="16">
        <f t="shared" si="9"/>
        <v>24.704499999999999</v>
      </c>
      <c r="M65" s="18">
        <f t="shared" si="10"/>
        <v>170600129.99259996</v>
      </c>
      <c r="N65" s="16">
        <f>AVERAGEIFS('Cacao Nacional'!D:D,'Cacao Nacional'!J:J,Importación!K65)</f>
        <v>6330.2</v>
      </c>
    </row>
    <row r="66" spans="1:14" x14ac:dyDescent="0.3">
      <c r="A66" s="1" t="s">
        <v>5296</v>
      </c>
      <c r="B66" s="1" t="s">
        <v>5290</v>
      </c>
      <c r="C66" s="1"/>
      <c r="D66" s="1" t="s">
        <v>5295</v>
      </c>
      <c r="E66" s="1" t="s">
        <v>5368</v>
      </c>
      <c r="F66" s="1" t="s">
        <v>5326</v>
      </c>
      <c r="G66" s="3">
        <v>360</v>
      </c>
      <c r="H66" s="2">
        <v>1008.67908</v>
      </c>
      <c r="I66">
        <f>VLOOKUP(E66,'TRM2'!A:D,4,0)</f>
        <v>2880.08</v>
      </c>
      <c r="J66" s="6">
        <f t="shared" si="17"/>
        <v>2905076444.7263999</v>
      </c>
      <c r="K66" s="20" t="s">
        <v>5387</v>
      </c>
      <c r="L66" s="16">
        <f t="shared" ref="L66:L97" si="18">SUMIFS(G:G,E:E,K66)</f>
        <v>24.5945</v>
      </c>
      <c r="M66" s="18">
        <f t="shared" ref="M66:M97" si="19">SUMIFS(J:J,E:E,K66)</f>
        <v>178407918.32640001</v>
      </c>
      <c r="N66" s="16">
        <f>AVERAGEIFS('Cacao Nacional'!D:D,'Cacao Nacional'!J:J,Importación!K66)</f>
        <v>6673.15</v>
      </c>
    </row>
    <row r="67" spans="1:14" x14ac:dyDescent="0.3">
      <c r="A67" s="1" t="s">
        <v>5304</v>
      </c>
      <c r="B67" s="1" t="s">
        <v>5290</v>
      </c>
      <c r="C67" s="1"/>
      <c r="D67" s="1" t="s">
        <v>5295</v>
      </c>
      <c r="E67" s="1" t="s">
        <v>5368</v>
      </c>
      <c r="F67" s="1" t="s">
        <v>5326</v>
      </c>
      <c r="G67" s="3">
        <v>327.238</v>
      </c>
      <c r="H67" s="2">
        <v>905.13702000000001</v>
      </c>
      <c r="I67">
        <f>VLOOKUP(E67,'TRM2'!A:D,4,0)</f>
        <v>2880.08</v>
      </c>
      <c r="J67" s="6">
        <f t="shared" si="17"/>
        <v>2606867028.5616002</v>
      </c>
      <c r="K67" s="20" t="s">
        <v>5388</v>
      </c>
      <c r="L67" s="16">
        <f t="shared" si="18"/>
        <v>103.8235</v>
      </c>
      <c r="M67" s="18">
        <f t="shared" si="19"/>
        <v>806057812.90160012</v>
      </c>
      <c r="N67" s="16">
        <f>AVERAGEIFS('Cacao Nacional'!D:D,'Cacao Nacional'!J:J,Importación!K67)</f>
        <v>6017.5</v>
      </c>
    </row>
    <row r="68" spans="1:14" x14ac:dyDescent="0.3">
      <c r="A68" s="1" t="s">
        <v>5296</v>
      </c>
      <c r="B68" s="1" t="s">
        <v>5290</v>
      </c>
      <c r="C68" s="1"/>
      <c r="D68" s="1" t="s">
        <v>5295</v>
      </c>
      <c r="E68" s="1" t="s">
        <v>5369</v>
      </c>
      <c r="F68" s="1" t="s">
        <v>5328</v>
      </c>
      <c r="G68" s="3">
        <v>190.02</v>
      </c>
      <c r="H68" s="2">
        <v>462.78028</v>
      </c>
      <c r="I68">
        <f>VLOOKUP(E68,'TRM2'!A:D,4,0)</f>
        <v>2998.55</v>
      </c>
      <c r="J68" s="6">
        <f t="shared" si="17"/>
        <v>1387669808.5940001</v>
      </c>
      <c r="K68" s="19" t="s">
        <v>5389</v>
      </c>
      <c r="L68" s="16">
        <f t="shared" si="18"/>
        <v>210</v>
      </c>
      <c r="M68" s="18">
        <f t="shared" si="19"/>
        <v>938368890.00000012</v>
      </c>
      <c r="N68" s="16">
        <f>AVERAGEIFS('Cacao Nacional'!D:D,'Cacao Nacional'!J:J,Importación!K68)</f>
        <v>5975.9260000000004</v>
      </c>
    </row>
    <row r="69" spans="1:14" x14ac:dyDescent="0.3">
      <c r="A69" s="1" t="s">
        <v>5304</v>
      </c>
      <c r="B69" s="1" t="s">
        <v>5290</v>
      </c>
      <c r="C69" s="1"/>
      <c r="D69" s="1" t="s">
        <v>5295</v>
      </c>
      <c r="E69" s="1" t="s">
        <v>5369</v>
      </c>
      <c r="F69" s="1" t="s">
        <v>5328</v>
      </c>
      <c r="G69" s="3">
        <v>100.048</v>
      </c>
      <c r="H69" s="2">
        <v>290.60545999999999</v>
      </c>
      <c r="I69">
        <f>VLOOKUP(E69,'TRM2'!A:D,4,0)</f>
        <v>2998.55</v>
      </c>
      <c r="J69" s="6">
        <f t="shared" ref="J69:J73" si="20">H69*I69*1000</f>
        <v>871395002.08300006</v>
      </c>
      <c r="K69" s="20" t="s">
        <v>5390</v>
      </c>
      <c r="L69" s="16">
        <f t="shared" si="18"/>
        <v>79.488500000000002</v>
      </c>
      <c r="M69" s="18">
        <f t="shared" si="19"/>
        <v>639023491.4000001</v>
      </c>
      <c r="N69" s="16">
        <f>AVERAGEIFS('Cacao Nacional'!D:D,'Cacao Nacional'!J:J,Importación!K69)</f>
        <v>5492.9250000000002</v>
      </c>
    </row>
    <row r="70" spans="1:14" x14ac:dyDescent="0.3">
      <c r="A70" s="1" t="s">
        <v>5296</v>
      </c>
      <c r="B70" s="1" t="s">
        <v>5290</v>
      </c>
      <c r="C70" s="1"/>
      <c r="D70" s="1" t="s">
        <v>5295</v>
      </c>
      <c r="E70" s="1" t="s">
        <v>5370</v>
      </c>
      <c r="F70" s="1" t="s">
        <v>5330</v>
      </c>
      <c r="G70" s="3">
        <v>120</v>
      </c>
      <c r="H70" s="2">
        <v>265.59384999999997</v>
      </c>
      <c r="I70">
        <f>VLOOKUP(E70,'TRM2'!A:D,4,0)</f>
        <v>3085.6</v>
      </c>
      <c r="J70" s="6">
        <f t="shared" si="20"/>
        <v>819516383.55999982</v>
      </c>
      <c r="K70" s="20" t="s">
        <v>5391</v>
      </c>
      <c r="L70" s="16">
        <f t="shared" si="18"/>
        <v>0</v>
      </c>
      <c r="M70" s="18">
        <f t="shared" si="19"/>
        <v>0</v>
      </c>
      <c r="N70" s="16">
        <f>AVERAGEIFS('Cacao Nacional'!D:D,'Cacao Nacional'!J:J,Importación!K70)</f>
        <v>6003.3</v>
      </c>
    </row>
    <row r="71" spans="1:14" x14ac:dyDescent="0.3">
      <c r="A71" s="1" t="s">
        <v>5304</v>
      </c>
      <c r="B71" s="1" t="s">
        <v>5290</v>
      </c>
      <c r="C71" s="1"/>
      <c r="D71" s="1" t="s">
        <v>5295</v>
      </c>
      <c r="E71" s="1" t="s">
        <v>5370</v>
      </c>
      <c r="F71" s="1" t="s">
        <v>5330</v>
      </c>
      <c r="G71" s="3">
        <v>100</v>
      </c>
      <c r="H71" s="2">
        <v>290.38670000000002</v>
      </c>
      <c r="I71">
        <f>VLOOKUP(E71,'TRM2'!A:D,4,0)</f>
        <v>3085.6</v>
      </c>
      <c r="J71" s="6">
        <f t="shared" si="20"/>
        <v>896017201.51999998</v>
      </c>
      <c r="K71" s="19" t="s">
        <v>5392</v>
      </c>
      <c r="L71" s="16">
        <f t="shared" si="18"/>
        <v>49.509</v>
      </c>
      <c r="M71" s="18">
        <f t="shared" si="19"/>
        <v>404839270.59719998</v>
      </c>
      <c r="N71" s="16">
        <f>AVERAGEIFS('Cacao Nacional'!D:D,'Cacao Nacional'!J:J,Importación!K71)</f>
        <v>5684</v>
      </c>
    </row>
    <row r="72" spans="1:14" x14ac:dyDescent="0.3">
      <c r="A72" s="1" t="s">
        <v>5296</v>
      </c>
      <c r="B72" s="1" t="s">
        <v>5290</v>
      </c>
      <c r="C72" s="1"/>
      <c r="D72" s="1" t="s">
        <v>5295</v>
      </c>
      <c r="E72" s="1" t="s">
        <v>5371</v>
      </c>
      <c r="F72" s="1" t="s">
        <v>5292</v>
      </c>
      <c r="G72" s="3">
        <v>85</v>
      </c>
      <c r="H72" s="2">
        <v>192.58133000000001</v>
      </c>
      <c r="I72">
        <f>VLOOKUP(E72,'TRM2'!A:D,4,0)</f>
        <v>3000.71</v>
      </c>
      <c r="J72" s="6">
        <f t="shared" si="20"/>
        <v>577880722.74430001</v>
      </c>
      <c r="K72" s="20" t="s">
        <v>5393</v>
      </c>
      <c r="L72" s="16">
        <f t="shared" si="18"/>
        <v>24.834499999999998</v>
      </c>
      <c r="M72" s="18">
        <f t="shared" si="19"/>
        <v>213204557.24800003</v>
      </c>
      <c r="N72" s="16">
        <f>AVERAGEIFS('Cacao Nacional'!D:D,'Cacao Nacional'!J:J,Importación!K72)</f>
        <v>6211.4</v>
      </c>
    </row>
    <row r="73" spans="1:14" x14ac:dyDescent="0.3">
      <c r="A73" s="1" t="s">
        <v>5296</v>
      </c>
      <c r="B73" s="1" t="s">
        <v>5290</v>
      </c>
      <c r="C73" s="1"/>
      <c r="D73" s="1" t="s">
        <v>5295</v>
      </c>
      <c r="E73" s="1" t="s">
        <v>5372</v>
      </c>
      <c r="F73" s="1" t="s">
        <v>5307</v>
      </c>
      <c r="G73" s="3">
        <v>60</v>
      </c>
      <c r="H73" s="2">
        <v>117.49415999999999</v>
      </c>
      <c r="I73">
        <f>VLOOKUP(E73,'TRM2'!A:D,4,0)</f>
        <v>2921.9</v>
      </c>
      <c r="J73" s="6">
        <f t="shared" si="20"/>
        <v>343306186.10399997</v>
      </c>
      <c r="K73" s="20" t="s">
        <v>5394</v>
      </c>
      <c r="L73" s="16">
        <f t="shared" si="18"/>
        <v>79.838999999999999</v>
      </c>
      <c r="M73" s="18">
        <f t="shared" si="19"/>
        <v>568187176.15600002</v>
      </c>
      <c r="N73" s="16">
        <f>AVERAGEIFS('Cacao Nacional'!D:D,'Cacao Nacional'!J:J,Importación!K73)</f>
        <v>6057.5</v>
      </c>
    </row>
    <row r="74" spans="1:14" x14ac:dyDescent="0.3">
      <c r="A74" s="1" t="s">
        <v>5305</v>
      </c>
      <c r="B74" s="1" t="s">
        <v>5290</v>
      </c>
      <c r="C74" s="1"/>
      <c r="D74" s="1" t="s">
        <v>5295</v>
      </c>
      <c r="E74" s="1" t="s">
        <v>5374</v>
      </c>
      <c r="F74" s="1" t="s">
        <v>5314</v>
      </c>
      <c r="G74" s="3">
        <v>90</v>
      </c>
      <c r="H74" s="2">
        <v>91.41</v>
      </c>
      <c r="I74">
        <f>VLOOKUP(E74,'TRM2'!A:D,4,0)</f>
        <v>2885.57</v>
      </c>
      <c r="J74" s="6">
        <f t="shared" ref="J74:J75" si="21">H74*I74*1000</f>
        <v>263769953.70000002</v>
      </c>
      <c r="K74" s="19" t="s">
        <v>5395</v>
      </c>
      <c r="L74" s="16">
        <f t="shared" si="18"/>
        <v>25</v>
      </c>
      <c r="M74" s="18">
        <f t="shared" si="19"/>
        <v>190307699.82000002</v>
      </c>
      <c r="N74" s="16">
        <f>AVERAGEIFS('Cacao Nacional'!D:D,'Cacao Nacional'!J:J,Importación!K74)</f>
        <v>6221.625</v>
      </c>
    </row>
    <row r="75" spans="1:14" x14ac:dyDescent="0.3">
      <c r="A75" s="1" t="s">
        <v>5305</v>
      </c>
      <c r="B75" s="1" t="s">
        <v>5290</v>
      </c>
      <c r="C75" s="1"/>
      <c r="D75" s="1" t="s">
        <v>5295</v>
      </c>
      <c r="E75" s="1" t="s">
        <v>5375</v>
      </c>
      <c r="F75" s="1" t="s">
        <v>5316</v>
      </c>
      <c r="G75" s="3">
        <v>30</v>
      </c>
      <c r="H75" s="2">
        <v>75.599999999999994</v>
      </c>
      <c r="I75">
        <f>VLOOKUP(E75,'TRM2'!A:D,4,0)</f>
        <v>2947.85</v>
      </c>
      <c r="J75" s="6">
        <f t="shared" si="21"/>
        <v>222857459.99999997</v>
      </c>
      <c r="K75" s="20" t="s">
        <v>5396</v>
      </c>
      <c r="L75" s="16">
        <f t="shared" si="18"/>
        <v>49.798999999999999</v>
      </c>
      <c r="M75" s="18">
        <f t="shared" si="19"/>
        <v>392041053.31999999</v>
      </c>
      <c r="N75" s="16">
        <f>AVERAGEIFS('Cacao Nacional'!D:D,'Cacao Nacional'!J:J,Importación!K75)</f>
        <v>6001.35</v>
      </c>
    </row>
    <row r="76" spans="1:14" x14ac:dyDescent="0.3">
      <c r="A76" s="1" t="s">
        <v>5304</v>
      </c>
      <c r="B76" s="1" t="s">
        <v>5290</v>
      </c>
      <c r="C76" s="1"/>
      <c r="D76" s="1" t="s">
        <v>5295</v>
      </c>
      <c r="E76" s="1" t="s">
        <v>5378</v>
      </c>
      <c r="F76" s="1" t="s">
        <v>5322</v>
      </c>
      <c r="G76" s="3">
        <v>19.68</v>
      </c>
      <c r="H76" s="2">
        <v>3.1778400000000002</v>
      </c>
      <c r="I76">
        <f>VLOOKUP(E76,'TRM2'!A:D,4,0)</f>
        <v>2997.59</v>
      </c>
      <c r="J76" s="6">
        <f t="shared" ref="J76" si="22">H76*I76*1000</f>
        <v>9525861.4056000002</v>
      </c>
      <c r="K76" s="20" t="s">
        <v>5397</v>
      </c>
      <c r="L76" s="16">
        <f t="shared" si="18"/>
        <v>24.724499999999999</v>
      </c>
      <c r="M76" s="18">
        <f t="shared" si="19"/>
        <v>192261072.52299997</v>
      </c>
      <c r="N76" s="16">
        <f>AVERAGEIFS('Cacao Nacional'!D:D,'Cacao Nacional'!J:J,Importación!K76)</f>
        <v>5945.35</v>
      </c>
    </row>
    <row r="77" spans="1:14" x14ac:dyDescent="0.3">
      <c r="A77" s="1" t="s">
        <v>5305</v>
      </c>
      <c r="B77" s="1" t="s">
        <v>5290</v>
      </c>
      <c r="C77" s="1"/>
      <c r="D77" s="1" t="s">
        <v>5295</v>
      </c>
      <c r="E77" s="1" t="s">
        <v>5380</v>
      </c>
      <c r="F77" s="1" t="s">
        <v>5326</v>
      </c>
      <c r="G77" s="3">
        <v>14.04</v>
      </c>
      <c r="H77" s="2">
        <v>28.050799999999999</v>
      </c>
      <c r="I77">
        <f>VLOOKUP(E77,'TRM2'!A:D,4,0)</f>
        <v>2936.67</v>
      </c>
      <c r="J77" s="6">
        <f t="shared" ref="J77:J80" si="23">H77*I77*1000</f>
        <v>82375942.835999995</v>
      </c>
      <c r="K77" s="19" t="s">
        <v>5398</v>
      </c>
      <c r="L77" s="16">
        <f t="shared" si="18"/>
        <v>0</v>
      </c>
      <c r="M77" s="18">
        <f t="shared" si="19"/>
        <v>0</v>
      </c>
      <c r="N77" s="16">
        <f>AVERAGEIFS('Cacao Nacional'!D:D,'Cacao Nacional'!J:J,Importación!K77)</f>
        <v>6203.86</v>
      </c>
    </row>
    <row r="78" spans="1:14" x14ac:dyDescent="0.3">
      <c r="A78" s="1" t="s">
        <v>5335</v>
      </c>
      <c r="B78" s="1" t="s">
        <v>5290</v>
      </c>
      <c r="C78" s="1"/>
      <c r="D78" s="1" t="s">
        <v>5295</v>
      </c>
      <c r="E78" s="1" t="s">
        <v>5381</v>
      </c>
      <c r="F78" s="1" t="s">
        <v>5328</v>
      </c>
      <c r="G78" s="3">
        <v>15</v>
      </c>
      <c r="H78" s="2">
        <v>0.83625000000000005</v>
      </c>
      <c r="I78">
        <f>VLOOKUP(E78,'TRM2'!A:D,4,0)</f>
        <v>3039.19</v>
      </c>
      <c r="J78" s="6">
        <f t="shared" si="23"/>
        <v>2541522.6375000002</v>
      </c>
      <c r="K78" s="20" t="s">
        <v>5399</v>
      </c>
      <c r="L78" s="16">
        <f t="shared" si="18"/>
        <v>54.764499999999998</v>
      </c>
      <c r="M78" s="18">
        <f t="shared" si="19"/>
        <v>449953370.95679998</v>
      </c>
      <c r="N78" s="16">
        <f>AVERAGEIFS('Cacao Nacional'!D:D,'Cacao Nacional'!J:J,Importación!K78)</f>
        <v>6611.9250000000002</v>
      </c>
    </row>
    <row r="79" spans="1:14" x14ac:dyDescent="0.3">
      <c r="A79" s="1" t="s">
        <v>5304</v>
      </c>
      <c r="B79" s="1" t="s">
        <v>5290</v>
      </c>
      <c r="C79" s="1"/>
      <c r="D79" s="1" t="s">
        <v>5295</v>
      </c>
      <c r="E79" s="1" t="s">
        <v>5381</v>
      </c>
      <c r="F79" s="1" t="s">
        <v>5328</v>
      </c>
      <c r="G79" s="3">
        <v>24.6145</v>
      </c>
      <c r="H79" s="2">
        <v>52.48968</v>
      </c>
      <c r="I79">
        <f>VLOOKUP(E79,'TRM2'!A:D,4,0)</f>
        <v>3039.19</v>
      </c>
      <c r="J79" s="6">
        <f t="shared" si="23"/>
        <v>159526110.55919999</v>
      </c>
      <c r="K79" s="20" t="s">
        <v>5400</v>
      </c>
      <c r="L79" s="16">
        <f t="shared" si="18"/>
        <v>49.539000000000001</v>
      </c>
      <c r="M79" s="18">
        <f t="shared" si="19"/>
        <v>441663431.3064</v>
      </c>
      <c r="N79" s="16">
        <f>AVERAGEIFS('Cacao Nacional'!D:D,'Cacao Nacional'!J:J,Importación!K79)</f>
        <v>6982.0249999999996</v>
      </c>
    </row>
    <row r="80" spans="1:14" x14ac:dyDescent="0.3">
      <c r="A80" s="1" t="s">
        <v>5305</v>
      </c>
      <c r="B80" s="1" t="s">
        <v>5290</v>
      </c>
      <c r="C80" s="1"/>
      <c r="D80" s="1" t="s">
        <v>5295</v>
      </c>
      <c r="E80" s="1" t="s">
        <v>5381</v>
      </c>
      <c r="F80" s="1" t="s">
        <v>5328</v>
      </c>
      <c r="G80" s="3">
        <v>90</v>
      </c>
      <c r="H80" s="2">
        <v>195.3</v>
      </c>
      <c r="I80">
        <f>VLOOKUP(E80,'TRM2'!A:D,4,0)</f>
        <v>3039.19</v>
      </c>
      <c r="J80" s="6">
        <f t="shared" si="23"/>
        <v>593553807</v>
      </c>
      <c r="K80" s="19" t="s">
        <v>5401</v>
      </c>
      <c r="L80" s="16">
        <f t="shared" si="18"/>
        <v>74.079499999999996</v>
      </c>
      <c r="M80" s="18">
        <f t="shared" si="19"/>
        <v>628178541.14859998</v>
      </c>
      <c r="N80" s="16">
        <f>AVERAGEIFS('Cacao Nacional'!D:D,'Cacao Nacional'!J:J,Importación!K80)</f>
        <v>6751.420000000001</v>
      </c>
    </row>
    <row r="81" spans="1:14" x14ac:dyDescent="0.3">
      <c r="A81" s="1" t="s">
        <v>5305</v>
      </c>
      <c r="B81" s="1" t="s">
        <v>5290</v>
      </c>
      <c r="C81" s="1"/>
      <c r="D81" s="1" t="s">
        <v>5295</v>
      </c>
      <c r="E81" s="1" t="s">
        <v>5382</v>
      </c>
      <c r="F81" s="1" t="s">
        <v>5330</v>
      </c>
      <c r="G81" s="3">
        <v>60</v>
      </c>
      <c r="H81" s="2">
        <v>120.38</v>
      </c>
      <c r="I81">
        <f>VLOOKUP(E81,'TRM2'!A:D,4,0)</f>
        <v>3006.04</v>
      </c>
      <c r="J81" s="6">
        <f t="shared" ref="J81:J83" si="24">H81*I81*1000</f>
        <v>361867095.19999999</v>
      </c>
      <c r="K81" s="20" t="s">
        <v>5402</v>
      </c>
      <c r="L81" s="16">
        <f t="shared" si="18"/>
        <v>0.17501</v>
      </c>
      <c r="M81" s="18">
        <f t="shared" si="19"/>
        <v>5529845.1030999999</v>
      </c>
      <c r="N81" s="16">
        <f>AVERAGEIFS('Cacao Nacional'!D:D,'Cacao Nacional'!J:J,Importación!K81)</f>
        <v>6587.2750000000005</v>
      </c>
    </row>
    <row r="82" spans="1:14" x14ac:dyDescent="0.3">
      <c r="A82" s="1" t="s">
        <v>5304</v>
      </c>
      <c r="B82" s="1" t="s">
        <v>5290</v>
      </c>
      <c r="C82" s="1"/>
      <c r="D82" s="1" t="s">
        <v>5295</v>
      </c>
      <c r="E82" s="1" t="s">
        <v>5384</v>
      </c>
      <c r="F82" s="1" t="s">
        <v>5307</v>
      </c>
      <c r="G82" s="3">
        <v>24.534500000000001</v>
      </c>
      <c r="H82" s="2">
        <v>53.180680000000002</v>
      </c>
      <c r="I82">
        <f>VLOOKUP(E82,'TRM2'!A:D,4,0)</f>
        <v>2835.05</v>
      </c>
      <c r="J82" s="6">
        <f t="shared" si="24"/>
        <v>150769886.83399999</v>
      </c>
      <c r="K82" s="20" t="s">
        <v>5403</v>
      </c>
      <c r="L82" s="16">
        <f t="shared" si="18"/>
        <v>24.7605</v>
      </c>
      <c r="M82" s="18">
        <f t="shared" si="19"/>
        <v>225202290.60239998</v>
      </c>
      <c r="N82" s="16">
        <f>AVERAGEIFS('Cacao Nacional'!D:D,'Cacao Nacional'!J:J,Importación!K82)</f>
        <v>6882.92</v>
      </c>
    </row>
    <row r="83" spans="1:14" x14ac:dyDescent="0.3">
      <c r="A83" s="1" t="s">
        <v>5304</v>
      </c>
      <c r="B83" s="1" t="s">
        <v>5290</v>
      </c>
      <c r="C83" s="1"/>
      <c r="D83" s="1" t="s">
        <v>5295</v>
      </c>
      <c r="E83" s="1" t="s">
        <v>5385</v>
      </c>
      <c r="F83" s="1" t="s">
        <v>5311</v>
      </c>
      <c r="G83" s="3">
        <v>48.548999999999999</v>
      </c>
      <c r="H83" s="2">
        <v>107.83472999999999</v>
      </c>
      <c r="I83">
        <f>VLOOKUP(E83,'TRM2'!A:D,4,0)</f>
        <v>2867.94</v>
      </c>
      <c r="J83" s="6">
        <f t="shared" si="24"/>
        <v>309263535.55619997</v>
      </c>
      <c r="K83" s="19" t="s">
        <v>5404</v>
      </c>
      <c r="L83" s="16">
        <f t="shared" si="18"/>
        <v>24.784500000000001</v>
      </c>
      <c r="M83" s="18">
        <f t="shared" si="19"/>
        <v>227630330.00099996</v>
      </c>
      <c r="N83" s="16">
        <f>AVERAGEIFS('Cacao Nacional'!D:D,'Cacao Nacional'!J:J,Importación!K83)</f>
        <v>7487.5749999999998</v>
      </c>
    </row>
    <row r="84" spans="1:14" x14ac:dyDescent="0.3">
      <c r="A84" s="1" t="s">
        <v>5304</v>
      </c>
      <c r="B84" s="1" t="s">
        <v>5290</v>
      </c>
      <c r="C84" s="1"/>
      <c r="D84" s="1" t="s">
        <v>5295</v>
      </c>
      <c r="E84" s="1" t="s">
        <v>5386</v>
      </c>
      <c r="F84" s="1" t="s">
        <v>5314</v>
      </c>
      <c r="G84" s="3">
        <v>24.704499999999999</v>
      </c>
      <c r="H84" s="2">
        <v>61.356580000000001</v>
      </c>
      <c r="I84">
        <f>VLOOKUP(E84,'TRM2'!A:D,4,0)</f>
        <v>2780.47</v>
      </c>
      <c r="J84" s="6">
        <f t="shared" ref="J84:J87" si="25">H84*I84*1000</f>
        <v>170600129.99259996</v>
      </c>
      <c r="K84" s="20" t="s">
        <v>5405</v>
      </c>
      <c r="L84" s="16">
        <f t="shared" si="18"/>
        <v>74.293499999999995</v>
      </c>
      <c r="M84" s="18">
        <f t="shared" si="19"/>
        <v>649736078.81719995</v>
      </c>
      <c r="N84" s="16">
        <f>AVERAGEIFS('Cacao Nacional'!D:D,'Cacao Nacional'!J:J,Importación!K84)</f>
        <v>7479.2</v>
      </c>
    </row>
    <row r="85" spans="1:14" x14ac:dyDescent="0.3">
      <c r="A85" s="1" t="s">
        <v>5304</v>
      </c>
      <c r="B85" s="1" t="s">
        <v>5290</v>
      </c>
      <c r="C85" s="1"/>
      <c r="D85" s="1" t="s">
        <v>5295</v>
      </c>
      <c r="E85" s="1" t="s">
        <v>5387</v>
      </c>
      <c r="F85" s="1" t="s">
        <v>5316</v>
      </c>
      <c r="G85" s="3">
        <v>24.5945</v>
      </c>
      <c r="H85" s="2">
        <v>63.492170000000002</v>
      </c>
      <c r="I85">
        <f>VLOOKUP(E85,'TRM2'!A:D,4,0)</f>
        <v>2809.92</v>
      </c>
      <c r="J85" s="6">
        <f t="shared" si="25"/>
        <v>178407918.32640001</v>
      </c>
      <c r="K85" s="20" t="s">
        <v>5406</v>
      </c>
      <c r="L85" s="16">
        <f t="shared" si="18"/>
        <v>0.14399999999999999</v>
      </c>
      <c r="M85" s="18">
        <f t="shared" si="19"/>
        <v>5874721.6944000004</v>
      </c>
      <c r="N85" s="16">
        <f>AVERAGEIFS('Cacao Nacional'!D:D,'Cacao Nacional'!J:J,Importación!K85)</f>
        <v>7628.38</v>
      </c>
    </row>
    <row r="86" spans="1:14" x14ac:dyDescent="0.3">
      <c r="A86" s="1" t="s">
        <v>5304</v>
      </c>
      <c r="B86" s="1" t="s">
        <v>5290</v>
      </c>
      <c r="C86" s="1"/>
      <c r="D86" s="1" t="s">
        <v>5295</v>
      </c>
      <c r="E86" s="1" t="s">
        <v>5388</v>
      </c>
      <c r="F86" s="1" t="s">
        <v>5318</v>
      </c>
      <c r="G86" s="3">
        <v>73.823499999999996</v>
      </c>
      <c r="H86" s="2">
        <v>221.49338</v>
      </c>
      <c r="I86">
        <f>VLOOKUP(E86,'TRM2'!A:D,4,0)</f>
        <v>2889.32</v>
      </c>
      <c r="J86" s="6">
        <f t="shared" si="25"/>
        <v>639965252.70160007</v>
      </c>
      <c r="K86" s="19" t="s">
        <v>5407</v>
      </c>
      <c r="L86" s="16">
        <f t="shared" si="18"/>
        <v>0</v>
      </c>
      <c r="M86" s="18">
        <f t="shared" si="19"/>
        <v>0</v>
      </c>
      <c r="N86" s="16">
        <f>AVERAGEIFS('Cacao Nacional'!D:D,'Cacao Nacional'!J:J,Importación!K86)</f>
        <v>7411.55</v>
      </c>
    </row>
    <row r="87" spans="1:14" x14ac:dyDescent="0.3">
      <c r="A87" s="1" t="s">
        <v>5305</v>
      </c>
      <c r="B87" s="1" t="s">
        <v>5290</v>
      </c>
      <c r="C87" s="1"/>
      <c r="D87" s="1" t="s">
        <v>5295</v>
      </c>
      <c r="E87" s="1" t="s">
        <v>5388</v>
      </c>
      <c r="F87" s="1" t="s">
        <v>5318</v>
      </c>
      <c r="G87" s="3">
        <v>30</v>
      </c>
      <c r="H87" s="2">
        <v>57.484999999999999</v>
      </c>
      <c r="I87">
        <f>VLOOKUP(E87,'TRM2'!A:D,4,0)</f>
        <v>2889.32</v>
      </c>
      <c r="J87" s="6">
        <f t="shared" si="25"/>
        <v>166092560.20000002</v>
      </c>
      <c r="K87" s="20" t="s">
        <v>5408</v>
      </c>
      <c r="L87" s="16">
        <f t="shared" si="18"/>
        <v>0</v>
      </c>
      <c r="M87" s="18">
        <f t="shared" si="19"/>
        <v>0</v>
      </c>
      <c r="N87" s="16">
        <f>AVERAGEIFS('Cacao Nacional'!D:D,'Cacao Nacional'!J:J,Importación!K87)</f>
        <v>8297.9249999999993</v>
      </c>
    </row>
    <row r="88" spans="1:14" x14ac:dyDescent="0.3">
      <c r="A88" s="1" t="s">
        <v>5304</v>
      </c>
      <c r="B88" s="1" t="s">
        <v>5290</v>
      </c>
      <c r="C88" s="1"/>
      <c r="D88" s="1" t="s">
        <v>5295</v>
      </c>
      <c r="E88" s="1" t="s">
        <v>5389</v>
      </c>
      <c r="F88" s="1" t="s">
        <v>5320</v>
      </c>
      <c r="G88" s="3">
        <v>60</v>
      </c>
      <c r="H88" s="2">
        <v>32.75</v>
      </c>
      <c r="I88">
        <f>VLOOKUP(E88,'TRM2'!A:D,4,0)</f>
        <v>2930.8</v>
      </c>
      <c r="J88" s="6">
        <f t="shared" ref="J88:J91" si="26">H88*I88*1000</f>
        <v>95983700.000000015</v>
      </c>
      <c r="K88" s="20" t="s">
        <v>5409</v>
      </c>
      <c r="L88" s="16">
        <f t="shared" si="18"/>
        <v>0</v>
      </c>
      <c r="M88" s="18">
        <f t="shared" si="19"/>
        <v>0</v>
      </c>
      <c r="N88" s="16">
        <f>AVERAGEIFS('Cacao Nacional'!D:D,'Cacao Nacional'!J:J,Importación!K88)</f>
        <v>8394.76</v>
      </c>
    </row>
    <row r="89" spans="1:14" x14ac:dyDescent="0.3">
      <c r="A89" s="1" t="s">
        <v>5305</v>
      </c>
      <c r="B89" s="1" t="s">
        <v>5290</v>
      </c>
      <c r="C89" s="1"/>
      <c r="D89" s="1" t="s">
        <v>5295</v>
      </c>
      <c r="E89" s="1" t="s">
        <v>5389</v>
      </c>
      <c r="F89" s="1" t="s">
        <v>5320</v>
      </c>
      <c r="G89" s="3">
        <v>150</v>
      </c>
      <c r="H89" s="2">
        <v>287.42500000000001</v>
      </c>
      <c r="I89">
        <f>VLOOKUP(E89,'TRM2'!A:D,4,0)</f>
        <v>2930.8</v>
      </c>
      <c r="J89" s="6">
        <f t="shared" si="26"/>
        <v>842385190.00000012</v>
      </c>
      <c r="K89" s="19" t="s">
        <v>5433</v>
      </c>
      <c r="L89" s="16">
        <f t="shared" si="18"/>
        <v>0</v>
      </c>
      <c r="M89" s="18">
        <f t="shared" si="19"/>
        <v>0</v>
      </c>
      <c r="N89" s="16">
        <f>AVERAGEIFS('Cacao Nacional'!D:D,'Cacao Nacional'!J:J,Importación!K89)</f>
        <v>8232.3499999999985</v>
      </c>
    </row>
    <row r="90" spans="1:14" x14ac:dyDescent="0.3">
      <c r="A90" s="1" t="s">
        <v>5296</v>
      </c>
      <c r="B90" s="1" t="s">
        <v>5290</v>
      </c>
      <c r="C90" s="1"/>
      <c r="D90" s="1" t="s">
        <v>5295</v>
      </c>
      <c r="E90" s="1" t="s">
        <v>5390</v>
      </c>
      <c r="F90" s="1" t="s">
        <v>5322</v>
      </c>
      <c r="G90" s="3">
        <v>30</v>
      </c>
      <c r="H90" s="2">
        <v>72.087000000000003</v>
      </c>
      <c r="I90">
        <f>VLOOKUP(E90,'TRM2'!A:D,4,0)</f>
        <v>2886.8</v>
      </c>
      <c r="J90" s="6">
        <f>H90*I90*1000</f>
        <v>208100751.60000002</v>
      </c>
      <c r="K90" s="20" t="s">
        <v>5410</v>
      </c>
      <c r="L90" s="16">
        <f t="shared" si="18"/>
        <v>0</v>
      </c>
      <c r="M90" s="18">
        <f t="shared" si="19"/>
        <v>0</v>
      </c>
      <c r="N90" s="16">
        <f>AVERAGEIFS('Cacao Nacional'!D:D,'Cacao Nacional'!J:J,Importación!K90)</f>
        <v>8496.6749999999993</v>
      </c>
    </row>
    <row r="91" spans="1:14" x14ac:dyDescent="0.3">
      <c r="A91" s="1" t="s">
        <v>5304</v>
      </c>
      <c r="B91" s="1" t="s">
        <v>5290</v>
      </c>
      <c r="C91" s="1"/>
      <c r="D91" s="1" t="s">
        <v>5295</v>
      </c>
      <c r="E91" s="1" t="s">
        <v>5390</v>
      </c>
      <c r="F91" s="1" t="s">
        <v>5322</v>
      </c>
      <c r="G91" s="3">
        <v>49.488500000000002</v>
      </c>
      <c r="H91" s="2">
        <v>149.27350000000001</v>
      </c>
      <c r="I91">
        <f>VLOOKUP(E91,'TRM2'!A:D,4,0)</f>
        <v>2886.8</v>
      </c>
      <c r="J91" s="6">
        <f t="shared" si="26"/>
        <v>430922739.80000001</v>
      </c>
      <c r="K91" s="20" t="s">
        <v>5411</v>
      </c>
      <c r="L91" s="16">
        <f t="shared" si="18"/>
        <v>100.178</v>
      </c>
      <c r="M91" s="18">
        <f t="shared" si="19"/>
        <v>1027015102.6226</v>
      </c>
      <c r="N91" s="16">
        <f>AVERAGEIFS('Cacao Nacional'!D:D,'Cacao Nacional'!J:J,Importación!K91)</f>
        <v>7778.8600000000006</v>
      </c>
    </row>
    <row r="92" spans="1:14" x14ac:dyDescent="0.3">
      <c r="A92" s="1" t="s">
        <v>5304</v>
      </c>
      <c r="B92" s="1" t="s">
        <v>5290</v>
      </c>
      <c r="C92" s="1"/>
      <c r="D92" s="1" t="s">
        <v>5295</v>
      </c>
      <c r="E92" s="1" t="s">
        <v>5392</v>
      </c>
      <c r="F92" s="1" t="s">
        <v>5326</v>
      </c>
      <c r="G92" s="3">
        <v>49.509</v>
      </c>
      <c r="H92" s="2">
        <v>136.20954</v>
      </c>
      <c r="I92">
        <f>VLOOKUP(E92,'TRM2'!A:D,4,0)</f>
        <v>2972.18</v>
      </c>
      <c r="J92" s="6">
        <f t="shared" ref="J92:J96" si="27">H92*I92*1000</f>
        <v>404839270.59719998</v>
      </c>
      <c r="K92" s="19" t="s">
        <v>5412</v>
      </c>
      <c r="L92" s="16">
        <f t="shared" si="18"/>
        <v>0</v>
      </c>
      <c r="M92" s="18">
        <f t="shared" si="19"/>
        <v>0</v>
      </c>
      <c r="N92" s="16">
        <f>AVERAGEIFS('Cacao Nacional'!D:D,'Cacao Nacional'!J:J,Importación!K92)</f>
        <v>7026.75</v>
      </c>
    </row>
    <row r="93" spans="1:14" x14ac:dyDescent="0.3">
      <c r="A93" s="1" t="s">
        <v>5304</v>
      </c>
      <c r="B93" s="1" t="s">
        <v>5290</v>
      </c>
      <c r="C93" s="1"/>
      <c r="D93" s="1" t="s">
        <v>5295</v>
      </c>
      <c r="E93" s="1" t="s">
        <v>5393</v>
      </c>
      <c r="F93" s="1" t="s">
        <v>5328</v>
      </c>
      <c r="G93" s="3">
        <v>24.834499999999998</v>
      </c>
      <c r="H93" s="2">
        <v>66.215680000000006</v>
      </c>
      <c r="I93">
        <f>VLOOKUP(E93,'TRM2'!A:D,4,0)</f>
        <v>3219.85</v>
      </c>
      <c r="J93" s="6">
        <f t="shared" si="27"/>
        <v>213204557.24800003</v>
      </c>
      <c r="K93" s="20" t="s">
        <v>5413</v>
      </c>
      <c r="L93" s="16">
        <f t="shared" si="18"/>
        <v>0</v>
      </c>
      <c r="M93" s="18">
        <f t="shared" si="19"/>
        <v>0</v>
      </c>
      <c r="N93" s="16">
        <f>AVERAGEIFS('Cacao Nacional'!D:D,'Cacao Nacional'!J:J,Importación!K93)</f>
        <v>7846.94</v>
      </c>
    </row>
    <row r="94" spans="1:14" x14ac:dyDescent="0.3">
      <c r="A94" s="1" t="s">
        <v>5302</v>
      </c>
      <c r="B94" s="1" t="s">
        <v>5290</v>
      </c>
      <c r="C94" s="1"/>
      <c r="D94" s="1" t="s">
        <v>5300</v>
      </c>
      <c r="E94" s="1" t="s">
        <v>5394</v>
      </c>
      <c r="F94" s="1" t="s">
        <v>5330</v>
      </c>
      <c r="G94" s="3">
        <v>0.2</v>
      </c>
      <c r="H94" s="2">
        <v>3.2506499999999998</v>
      </c>
      <c r="I94">
        <f>VLOOKUP(E94,'TRM2'!A:D,4,0)</f>
        <v>3235.27</v>
      </c>
      <c r="J94" s="6">
        <f t="shared" si="27"/>
        <v>10516730.4255</v>
      </c>
      <c r="K94" s="20" t="s">
        <v>5414</v>
      </c>
      <c r="L94" s="16">
        <f t="shared" si="18"/>
        <v>0</v>
      </c>
      <c r="M94" s="18">
        <f t="shared" si="19"/>
        <v>0</v>
      </c>
      <c r="N94" s="16">
        <f>AVERAGEIFS('Cacao Nacional'!D:D,'Cacao Nacional'!J:J,Importación!K94)</f>
        <v>8583.875</v>
      </c>
    </row>
    <row r="95" spans="1:14" x14ac:dyDescent="0.3">
      <c r="A95" s="1" t="s">
        <v>5304</v>
      </c>
      <c r="B95" s="1" t="s">
        <v>5290</v>
      </c>
      <c r="C95" s="1"/>
      <c r="D95" s="1" t="s">
        <v>5295</v>
      </c>
      <c r="E95" s="1" t="s">
        <v>5394</v>
      </c>
      <c r="F95" s="1" t="s">
        <v>5330</v>
      </c>
      <c r="G95" s="3">
        <v>79.638999999999996</v>
      </c>
      <c r="H95" s="2">
        <v>172.37215</v>
      </c>
      <c r="I95">
        <f>VLOOKUP(E95,'TRM2'!A:D,4,0)</f>
        <v>3235.27</v>
      </c>
      <c r="J95" s="6">
        <f t="shared" si="27"/>
        <v>557670445.73049998</v>
      </c>
      <c r="K95" s="19" t="s">
        <v>5415</v>
      </c>
      <c r="L95" s="16">
        <f t="shared" si="18"/>
        <v>30</v>
      </c>
      <c r="M95" s="18">
        <f t="shared" si="19"/>
        <v>203922869.84999999</v>
      </c>
      <c r="N95" s="16">
        <f>AVERAGEIFS('Cacao Nacional'!D:D,'Cacao Nacional'!J:J,Importación!K95)</f>
        <v>8604.5</v>
      </c>
    </row>
    <row r="96" spans="1:14" x14ac:dyDescent="0.3">
      <c r="A96" s="1" t="s">
        <v>5304</v>
      </c>
      <c r="B96" s="1" t="s">
        <v>5290</v>
      </c>
      <c r="C96" s="1"/>
      <c r="D96" s="1" t="s">
        <v>5295</v>
      </c>
      <c r="E96" s="1" t="s">
        <v>5395</v>
      </c>
      <c r="F96" s="1" t="s">
        <v>5292</v>
      </c>
      <c r="G96" s="3">
        <v>25</v>
      </c>
      <c r="H96" s="2">
        <v>58.560720000000003</v>
      </c>
      <c r="I96">
        <f>VLOOKUP(E96,'TRM2'!A:D,4,0)</f>
        <v>3249.75</v>
      </c>
      <c r="J96" s="6">
        <f t="shared" si="27"/>
        <v>190307699.82000002</v>
      </c>
      <c r="K96" s="20" t="s">
        <v>5416</v>
      </c>
      <c r="L96" s="16">
        <f t="shared" si="18"/>
        <v>49.859000000000002</v>
      </c>
      <c r="M96" s="18">
        <f t="shared" si="19"/>
        <v>586961523.37919986</v>
      </c>
      <c r="N96" s="16">
        <f>AVERAGEIFS('Cacao Nacional'!D:D,'Cacao Nacional'!J:J,Importación!K96)</f>
        <v>8328</v>
      </c>
    </row>
    <row r="97" spans="1:14" x14ac:dyDescent="0.3">
      <c r="A97" s="1" t="s">
        <v>5304</v>
      </c>
      <c r="B97" s="1" t="s">
        <v>5290</v>
      </c>
      <c r="C97" s="1"/>
      <c r="D97" s="1" t="s">
        <v>5295</v>
      </c>
      <c r="E97" s="1" t="s">
        <v>5396</v>
      </c>
      <c r="F97" s="1" t="s">
        <v>5307</v>
      </c>
      <c r="G97" s="3">
        <v>49.798999999999999</v>
      </c>
      <c r="H97" s="2">
        <v>125.8276</v>
      </c>
      <c r="I97">
        <f>VLOOKUP(E97,'TRM2'!A:D,4,0)</f>
        <v>3115.7</v>
      </c>
      <c r="J97" s="6">
        <f t="shared" ref="J97:J99" si="28">H97*I97*1000</f>
        <v>392041053.31999999</v>
      </c>
      <c r="K97" s="20" t="s">
        <v>5417</v>
      </c>
      <c r="L97" s="16">
        <f t="shared" si="18"/>
        <v>0</v>
      </c>
      <c r="M97" s="18">
        <f t="shared" si="19"/>
        <v>0</v>
      </c>
      <c r="N97" s="16">
        <f>AVERAGEIFS('Cacao Nacional'!D:D,'Cacao Nacional'!J:J,Importación!K97)</f>
        <v>8163.4</v>
      </c>
    </row>
    <row r="98" spans="1:14" x14ac:dyDescent="0.3">
      <c r="A98" s="1" t="s">
        <v>5304</v>
      </c>
      <c r="B98" s="1" t="s">
        <v>5290</v>
      </c>
      <c r="C98" s="1"/>
      <c r="D98" s="1" t="s">
        <v>5295</v>
      </c>
      <c r="E98" s="1" t="s">
        <v>5397</v>
      </c>
      <c r="F98" s="1" t="s">
        <v>5311</v>
      </c>
      <c r="G98" s="3">
        <v>24.724499999999999</v>
      </c>
      <c r="H98" s="2">
        <v>62.476179999999999</v>
      </c>
      <c r="I98">
        <f>VLOOKUP(E98,'TRM2'!A:D,4,0)</f>
        <v>3077.35</v>
      </c>
      <c r="J98" s="6">
        <f t="shared" si="28"/>
        <v>192261072.52299997</v>
      </c>
      <c r="K98" s="19" t="s">
        <v>5418</v>
      </c>
      <c r="L98" s="16">
        <f t="shared" ref="L98:L111" si="29">SUMIFS(G:G,E:E,K98)</f>
        <v>59.651500000000006</v>
      </c>
      <c r="M98" s="18">
        <f t="shared" ref="M98:M111" si="30">SUMIFS(J:J,E:E,K98)</f>
        <v>632140321.30000007</v>
      </c>
      <c r="N98" s="16">
        <f>AVERAGEIFS('Cacao Nacional'!D:D,'Cacao Nacional'!J:J,Importación!K98)</f>
        <v>7874.625</v>
      </c>
    </row>
    <row r="99" spans="1:14" x14ac:dyDescent="0.3">
      <c r="A99" s="1" t="s">
        <v>5296</v>
      </c>
      <c r="B99" s="1" t="s">
        <v>5290</v>
      </c>
      <c r="C99" s="1"/>
      <c r="D99" s="1" t="s">
        <v>5295</v>
      </c>
      <c r="E99" s="1" t="s">
        <v>5399</v>
      </c>
      <c r="F99" s="1" t="s">
        <v>5316</v>
      </c>
      <c r="G99" s="3">
        <v>30</v>
      </c>
      <c r="H99" s="2">
        <v>73.478099999999998</v>
      </c>
      <c r="I99">
        <f>VLOOKUP(E99,'TRM2'!A:D,4,0)</f>
        <v>3233.97</v>
      </c>
      <c r="J99" s="6">
        <f t="shared" si="28"/>
        <v>237625971.05699998</v>
      </c>
      <c r="K99" s="20" t="s">
        <v>5420</v>
      </c>
      <c r="L99" s="16">
        <f t="shared" si="29"/>
        <v>0</v>
      </c>
      <c r="M99" s="18">
        <f t="shared" si="30"/>
        <v>0</v>
      </c>
      <c r="N99" s="16">
        <f>AVERAGEIFS('Cacao Nacional'!D:D,'Cacao Nacional'!J:J,Importación!K99)</f>
        <v>7708.375</v>
      </c>
    </row>
    <row r="100" spans="1:14" x14ac:dyDescent="0.3">
      <c r="A100" s="1" t="s">
        <v>5304</v>
      </c>
      <c r="B100" s="1" t="s">
        <v>5290</v>
      </c>
      <c r="C100" s="1"/>
      <c r="D100" s="1" t="s">
        <v>5295</v>
      </c>
      <c r="E100" s="1" t="s">
        <v>5399</v>
      </c>
      <c r="F100" s="1" t="s">
        <v>5316</v>
      </c>
      <c r="G100" s="3">
        <v>24.764500000000002</v>
      </c>
      <c r="H100" s="2">
        <v>65.655339999999995</v>
      </c>
      <c r="I100">
        <f>VLOOKUP(E100,'TRM2'!A:D,4,0)</f>
        <v>3233.97</v>
      </c>
      <c r="J100" s="6">
        <f t="shared" ref="J100:J104" si="31">H100*I100*1000</f>
        <v>212327399.89979997</v>
      </c>
      <c r="K100" s="20" t="s">
        <v>5421</v>
      </c>
      <c r="L100" s="16">
        <f t="shared" si="29"/>
        <v>0</v>
      </c>
      <c r="M100" s="18">
        <f t="shared" si="30"/>
        <v>0</v>
      </c>
      <c r="N100" s="16">
        <f>AVERAGEIFS('Cacao Nacional'!D:D,'Cacao Nacional'!J:J,Importación!K100)</f>
        <v>7688.68</v>
      </c>
    </row>
    <row r="101" spans="1:14" x14ac:dyDescent="0.3">
      <c r="A101" s="1" t="s">
        <v>5304</v>
      </c>
      <c r="B101" s="1" t="s">
        <v>5290</v>
      </c>
      <c r="C101" s="1"/>
      <c r="D101" s="1" t="s">
        <v>5295</v>
      </c>
      <c r="E101" s="1" t="s">
        <v>5400</v>
      </c>
      <c r="F101" s="1" t="s">
        <v>5318</v>
      </c>
      <c r="G101" s="3">
        <v>49.539000000000001</v>
      </c>
      <c r="H101" s="2">
        <v>130.77954</v>
      </c>
      <c r="I101">
        <f>VLOOKUP(E101,'TRM2'!A:D,4,0)</f>
        <v>3377.16</v>
      </c>
      <c r="J101" s="6">
        <f t="shared" si="31"/>
        <v>441663431.3064</v>
      </c>
      <c r="K101" s="19" t="s">
        <v>5422</v>
      </c>
      <c r="L101" s="16">
        <f t="shared" si="29"/>
        <v>0</v>
      </c>
      <c r="M101" s="18">
        <f t="shared" si="30"/>
        <v>0</v>
      </c>
      <c r="N101" s="16">
        <f>AVERAGEIFS('Cacao Nacional'!D:D,'Cacao Nacional'!J:J,Importación!K101)</f>
        <v>7467.1750000000002</v>
      </c>
    </row>
    <row r="102" spans="1:14" x14ac:dyDescent="0.3">
      <c r="A102" s="1" t="s">
        <v>5296</v>
      </c>
      <c r="B102" s="1" t="s">
        <v>5290</v>
      </c>
      <c r="C102" s="1"/>
      <c r="D102" s="1" t="s">
        <v>5300</v>
      </c>
      <c r="E102" s="1" t="s">
        <v>5401</v>
      </c>
      <c r="F102" s="1" t="s">
        <v>5320</v>
      </c>
      <c r="G102" s="3">
        <v>3.5999999999999997E-2</v>
      </c>
      <c r="H102" s="2">
        <v>0.45193</v>
      </c>
      <c r="I102">
        <f>VLOOKUP(E102,'TRM2'!A:D,4,0)</f>
        <v>3205.67</v>
      </c>
      <c r="J102" s="6">
        <f t="shared" si="31"/>
        <v>1448738.4431</v>
      </c>
      <c r="K102" s="20" t="s">
        <v>5423</v>
      </c>
      <c r="L102" s="16">
        <f t="shared" si="29"/>
        <v>0</v>
      </c>
      <c r="M102" s="18">
        <f t="shared" si="30"/>
        <v>0</v>
      </c>
      <c r="N102" s="16">
        <f>AVERAGEIFS('Cacao Nacional'!D:D,'Cacao Nacional'!J:J,Importación!K102)</f>
        <v>7536.2200000000012</v>
      </c>
    </row>
    <row r="103" spans="1:14" x14ac:dyDescent="0.3">
      <c r="A103" s="1" t="s">
        <v>5304</v>
      </c>
      <c r="B103" s="1" t="s">
        <v>5290</v>
      </c>
      <c r="C103" s="1"/>
      <c r="D103" s="1" t="s">
        <v>5295</v>
      </c>
      <c r="E103" s="1" t="s">
        <v>5401</v>
      </c>
      <c r="F103" s="1" t="s">
        <v>5320</v>
      </c>
      <c r="G103" s="3">
        <v>74.043499999999995</v>
      </c>
      <c r="H103" s="2">
        <v>195.50665000000001</v>
      </c>
      <c r="I103">
        <f>VLOOKUP(E103,'TRM2'!A:D,4,0)</f>
        <v>3205.67</v>
      </c>
      <c r="J103" s="6">
        <f t="shared" si="31"/>
        <v>626729802.70550001</v>
      </c>
      <c r="K103" s="20" t="s">
        <v>5424</v>
      </c>
      <c r="L103" s="16">
        <f t="shared" si="29"/>
        <v>73.8035</v>
      </c>
      <c r="M103" s="18">
        <f t="shared" si="30"/>
        <v>779401098.12800002</v>
      </c>
      <c r="N103" s="16">
        <f>AVERAGEIFS('Cacao Nacional'!D:D,'Cacao Nacional'!J:J,Importación!K103)</f>
        <v>7141.4750000000004</v>
      </c>
    </row>
    <row r="104" spans="1:14" x14ac:dyDescent="0.3">
      <c r="A104" s="1" t="s">
        <v>5303</v>
      </c>
      <c r="B104" s="1" t="s">
        <v>5290</v>
      </c>
      <c r="C104" s="1"/>
      <c r="D104" s="1" t="s">
        <v>5295</v>
      </c>
      <c r="E104" s="1" t="s">
        <v>5402</v>
      </c>
      <c r="F104" s="1" t="s">
        <v>5322</v>
      </c>
      <c r="G104" s="3">
        <v>0.17501</v>
      </c>
      <c r="H104" s="2">
        <v>1.6798900000000001</v>
      </c>
      <c r="I104">
        <f>VLOOKUP(E104,'TRM2'!A:D,4,0)</f>
        <v>3291.79</v>
      </c>
      <c r="J104" s="6">
        <f t="shared" si="31"/>
        <v>5529845.1030999999</v>
      </c>
      <c r="K104" s="19" t="s">
        <v>5425</v>
      </c>
      <c r="L104" s="16">
        <f t="shared" si="29"/>
        <v>0</v>
      </c>
      <c r="M104" s="18">
        <f t="shared" si="30"/>
        <v>0</v>
      </c>
      <c r="N104" s="16">
        <f>AVERAGEIFS('Cacao Nacional'!D:D,'Cacao Nacional'!J:J,Importación!K104)</f>
        <v>6942.55</v>
      </c>
    </row>
    <row r="105" spans="1:14" x14ac:dyDescent="0.3">
      <c r="A105" s="1" t="s">
        <v>5296</v>
      </c>
      <c r="B105" s="1" t="s">
        <v>5290</v>
      </c>
      <c r="C105" s="1"/>
      <c r="D105" s="1" t="s">
        <v>5300</v>
      </c>
      <c r="E105" s="1" t="s">
        <v>5403</v>
      </c>
      <c r="F105" s="1" t="s">
        <v>5324</v>
      </c>
      <c r="G105" s="3">
        <v>3.5999999999999997E-2</v>
      </c>
      <c r="H105" s="2">
        <v>0.40640999999999999</v>
      </c>
      <c r="I105">
        <f>VLOOKUP(E105,'TRM2'!A:D,4,0)</f>
        <v>3427.29</v>
      </c>
      <c r="J105" s="6">
        <f t="shared" ref="J105:J107" si="32">H105*I105*1000</f>
        <v>1392884.9288999999</v>
      </c>
      <c r="K105" s="20" t="s">
        <v>5426</v>
      </c>
      <c r="L105" s="16">
        <f t="shared" si="29"/>
        <v>0</v>
      </c>
      <c r="M105" s="18">
        <f t="shared" si="30"/>
        <v>0</v>
      </c>
      <c r="N105" s="16">
        <f>AVERAGEIFS('Cacao Nacional'!D:D,'Cacao Nacional'!J:J,Importación!K105)</f>
        <v>7756.7</v>
      </c>
    </row>
    <row r="106" spans="1:14" x14ac:dyDescent="0.3">
      <c r="A106" s="1" t="s">
        <v>5304</v>
      </c>
      <c r="B106" s="1" t="s">
        <v>5290</v>
      </c>
      <c r="C106" s="1"/>
      <c r="D106" s="1" t="s">
        <v>5295</v>
      </c>
      <c r="E106" s="1" t="s">
        <v>5403</v>
      </c>
      <c r="F106" s="1" t="s">
        <v>5324</v>
      </c>
      <c r="G106" s="3">
        <v>24.724499999999999</v>
      </c>
      <c r="H106" s="2">
        <v>65.302149999999997</v>
      </c>
      <c r="I106">
        <f>VLOOKUP(E106,'TRM2'!A:D,4,0)</f>
        <v>3427.29</v>
      </c>
      <c r="J106" s="6">
        <f t="shared" si="32"/>
        <v>223809405.67349997</v>
      </c>
      <c r="K106" s="20" t="s">
        <v>5427</v>
      </c>
      <c r="L106" s="16">
        <f t="shared" si="29"/>
        <v>0</v>
      </c>
      <c r="M106" s="18">
        <f t="shared" si="30"/>
        <v>0</v>
      </c>
      <c r="N106" s="16">
        <f>AVERAGEIFS('Cacao Nacional'!D:D,'Cacao Nacional'!J:J,Importación!K106)</f>
        <v>8279.3250000000007</v>
      </c>
    </row>
    <row r="107" spans="1:14" x14ac:dyDescent="0.3">
      <c r="A107" s="1" t="s">
        <v>5304</v>
      </c>
      <c r="B107" s="1" t="s">
        <v>5290</v>
      </c>
      <c r="C107" s="1"/>
      <c r="D107" s="1" t="s">
        <v>5295</v>
      </c>
      <c r="E107" s="1" t="s">
        <v>5404</v>
      </c>
      <c r="F107" s="1" t="s">
        <v>5326</v>
      </c>
      <c r="G107" s="3">
        <v>24.784500000000001</v>
      </c>
      <c r="H107" s="2">
        <v>65.458979999999997</v>
      </c>
      <c r="I107">
        <f>VLOOKUP(E107,'TRM2'!A:D,4,0)</f>
        <v>3477.45</v>
      </c>
      <c r="J107" s="6">
        <f t="shared" si="32"/>
        <v>227630330.00099996</v>
      </c>
      <c r="K107" s="19" t="s">
        <v>5428</v>
      </c>
      <c r="L107" s="16">
        <f t="shared" si="29"/>
        <v>0</v>
      </c>
      <c r="M107" s="18">
        <f t="shared" si="30"/>
        <v>0</v>
      </c>
      <c r="N107" s="16">
        <f>AVERAGEIFS('Cacao Nacional'!D:D,'Cacao Nacional'!J:J,Importación!K107)</f>
        <v>8524.4249999999993</v>
      </c>
    </row>
    <row r="108" spans="1:14" x14ac:dyDescent="0.3">
      <c r="A108" s="1" t="s">
        <v>5304</v>
      </c>
      <c r="B108" s="1" t="s">
        <v>5290</v>
      </c>
      <c r="C108" s="1"/>
      <c r="D108" s="1" t="s">
        <v>5295</v>
      </c>
      <c r="E108" s="1" t="s">
        <v>5405</v>
      </c>
      <c r="F108" s="1" t="s">
        <v>5328</v>
      </c>
      <c r="G108" s="3">
        <v>74.293499999999995</v>
      </c>
      <c r="H108" s="2">
        <v>192.04267999999999</v>
      </c>
      <c r="I108">
        <f>VLOOKUP(E108,'TRM2'!A:D,4,0)</f>
        <v>3383.29</v>
      </c>
      <c r="J108" s="6">
        <f t="shared" ref="J108:J109" si="33">H108*I108*1000</f>
        <v>649736078.81719995</v>
      </c>
      <c r="K108" s="20" t="s">
        <v>5429</v>
      </c>
      <c r="L108" s="16">
        <f t="shared" si="29"/>
        <v>0</v>
      </c>
      <c r="M108" s="18">
        <f t="shared" si="30"/>
        <v>0</v>
      </c>
      <c r="N108" s="16">
        <f>AVERAGEIFS('Cacao Nacional'!D:D,'Cacao Nacional'!J:J,Importación!K108)</f>
        <v>8234.7999999999993</v>
      </c>
    </row>
    <row r="109" spans="1:14" x14ac:dyDescent="0.3">
      <c r="A109" s="1" t="s">
        <v>5296</v>
      </c>
      <c r="B109" s="1" t="s">
        <v>5290</v>
      </c>
      <c r="C109" s="1"/>
      <c r="D109" s="1" t="s">
        <v>5300</v>
      </c>
      <c r="E109" s="1" t="s">
        <v>5406</v>
      </c>
      <c r="F109" s="1" t="s">
        <v>5330</v>
      </c>
      <c r="G109" s="3">
        <v>0.14399999999999999</v>
      </c>
      <c r="H109" s="2">
        <v>1.66778</v>
      </c>
      <c r="I109">
        <f>VLOOKUP(E109,'TRM2'!A:D,4,0)</f>
        <v>3522.48</v>
      </c>
      <c r="J109" s="6">
        <f t="shared" si="33"/>
        <v>5874721.6944000004</v>
      </c>
      <c r="K109" s="20" t="s">
        <v>5430</v>
      </c>
      <c r="L109" s="16">
        <f t="shared" si="29"/>
        <v>0</v>
      </c>
      <c r="M109" s="18">
        <f t="shared" si="30"/>
        <v>0</v>
      </c>
      <c r="N109" s="16">
        <f>AVERAGEIFS('Cacao Nacional'!D:D,'Cacao Nacional'!J:J,Importación!K109)</f>
        <v>8233.4249999999993</v>
      </c>
    </row>
    <row r="110" spans="1:14" x14ac:dyDescent="0.3">
      <c r="A110" s="1" t="s">
        <v>5304</v>
      </c>
      <c r="B110" s="1" t="s">
        <v>5290</v>
      </c>
      <c r="C110" s="1"/>
      <c r="D110" s="1" t="s">
        <v>5295</v>
      </c>
      <c r="E110" s="1" t="s">
        <v>5411</v>
      </c>
      <c r="F110" s="1" t="s">
        <v>5318</v>
      </c>
      <c r="G110" s="3">
        <v>100.178</v>
      </c>
      <c r="H110" s="2">
        <v>276.16692999999998</v>
      </c>
      <c r="I110">
        <f>VLOOKUP(E110,'TRM2'!A:D,4,0)</f>
        <v>3718.82</v>
      </c>
      <c r="J110" s="6">
        <f t="shared" ref="J110" si="34">H110*I110*1000</f>
        <v>1027015102.6226</v>
      </c>
      <c r="K110" s="19" t="s">
        <v>5431</v>
      </c>
      <c r="L110" s="16">
        <f t="shared" si="29"/>
        <v>0</v>
      </c>
      <c r="M110" s="18">
        <f t="shared" si="30"/>
        <v>0</v>
      </c>
      <c r="N110" s="16">
        <f>AVERAGEIFS('Cacao Nacional'!D:D,'Cacao Nacional'!J:J,Importación!K110)</f>
        <v>8680.6</v>
      </c>
    </row>
    <row r="111" spans="1:14" x14ac:dyDescent="0.3">
      <c r="A111" s="1" t="s">
        <v>5304</v>
      </c>
      <c r="B111" s="1" t="s">
        <v>5290</v>
      </c>
      <c r="C111" s="1"/>
      <c r="D111" s="1" t="s">
        <v>5295</v>
      </c>
      <c r="E111" s="1" t="s">
        <v>5415</v>
      </c>
      <c r="F111" s="1" t="s">
        <v>5326</v>
      </c>
      <c r="G111" s="3">
        <v>30</v>
      </c>
      <c r="H111" s="2">
        <v>52.755000000000003</v>
      </c>
      <c r="I111">
        <f>VLOOKUP(E111,'TRM2'!A:D,4,0)</f>
        <v>3865.47</v>
      </c>
      <c r="J111" s="6">
        <f t="shared" ref="J111:J112" si="35">H111*I111*1000</f>
        <v>203922869.84999999</v>
      </c>
      <c r="K111" s="20" t="s">
        <v>5434</v>
      </c>
      <c r="L111" s="16">
        <f t="shared" si="29"/>
        <v>0</v>
      </c>
      <c r="M111" s="18">
        <f t="shared" si="30"/>
        <v>0</v>
      </c>
      <c r="N111" s="16">
        <f>AVERAGEIFS('Cacao Nacional'!D:D,'Cacao Nacional'!J:J,Importación!K111)</f>
        <v>8932.5</v>
      </c>
    </row>
    <row r="112" spans="1:14" x14ac:dyDescent="0.3">
      <c r="A112" s="1" t="s">
        <v>5304</v>
      </c>
      <c r="B112" s="1" t="s">
        <v>5290</v>
      </c>
      <c r="C112" s="1"/>
      <c r="D112" s="1" t="s">
        <v>5295</v>
      </c>
      <c r="E112" s="1" t="s">
        <v>5416</v>
      </c>
      <c r="F112" s="1" t="s">
        <v>5328</v>
      </c>
      <c r="G112" s="3">
        <v>49.859000000000002</v>
      </c>
      <c r="H112" s="2">
        <v>152.11931999999999</v>
      </c>
      <c r="I112">
        <f>VLOOKUP(E112,'TRM2'!A:D,4,0)</f>
        <v>3858.56</v>
      </c>
      <c r="J112" s="6">
        <f t="shared" si="35"/>
        <v>586961523.37919986</v>
      </c>
      <c r="L112">
        <f>SUM(L2:L111)</f>
        <v>21059.701149999997</v>
      </c>
      <c r="M112" s="17">
        <f>SUM(M2:M111)</f>
        <v>144234008719.99301</v>
      </c>
    </row>
    <row r="113" spans="1:10" x14ac:dyDescent="0.3">
      <c r="A113" s="1" t="s">
        <v>5296</v>
      </c>
      <c r="B113" s="1" t="s">
        <v>5290</v>
      </c>
      <c r="C113" s="1"/>
      <c r="D113" s="1" t="s">
        <v>5295</v>
      </c>
      <c r="E113" s="1" t="s">
        <v>5418</v>
      </c>
      <c r="F113" s="1" t="s">
        <v>5292</v>
      </c>
      <c r="G113" s="3">
        <v>10.074</v>
      </c>
      <c r="H113" s="2">
        <v>26.442990000000002</v>
      </c>
      <c r="I113">
        <f>VLOOKUP(E113,'TRM2'!A:D,4,0)</f>
        <v>3432.5</v>
      </c>
      <c r="J113" s="6">
        <f t="shared" ref="J113:J115" si="36">H113*I113*1000</f>
        <v>90765563.174999997</v>
      </c>
    </row>
    <row r="114" spans="1:10" x14ac:dyDescent="0.3">
      <c r="A114" s="1" t="s">
        <v>5419</v>
      </c>
      <c r="B114" s="1" t="s">
        <v>5290</v>
      </c>
      <c r="C114" s="1"/>
      <c r="D114" s="1" t="s">
        <v>5300</v>
      </c>
      <c r="E114" s="1" t="s">
        <v>5418</v>
      </c>
      <c r="F114" s="1" t="s">
        <v>5292</v>
      </c>
      <c r="G114" s="3">
        <v>0.29849999999999999</v>
      </c>
      <c r="H114" s="2">
        <v>1.7050000000000001</v>
      </c>
      <c r="I114">
        <f>VLOOKUP(E114,'TRM2'!A:D,4,0)</f>
        <v>3432.5</v>
      </c>
      <c r="J114" s="6">
        <f t="shared" si="36"/>
        <v>5852412.5</v>
      </c>
    </row>
    <row r="115" spans="1:10" x14ac:dyDescent="0.3">
      <c r="A115" s="1" t="s">
        <v>5304</v>
      </c>
      <c r="B115" s="1" t="s">
        <v>5290</v>
      </c>
      <c r="C115" s="1"/>
      <c r="D115" s="1" t="s">
        <v>5295</v>
      </c>
      <c r="E115" s="1" t="s">
        <v>5418</v>
      </c>
      <c r="F115" s="1" t="s">
        <v>5292</v>
      </c>
      <c r="G115" s="3">
        <v>49.279000000000003</v>
      </c>
      <c r="H115" s="2">
        <v>156.01525000000001</v>
      </c>
      <c r="I115">
        <f>VLOOKUP(E115,'TRM2'!A:D,4,0)</f>
        <v>3432.5</v>
      </c>
      <c r="J115" s="6">
        <f t="shared" si="36"/>
        <v>535522345.62500006</v>
      </c>
    </row>
    <row r="116" spans="1:10" x14ac:dyDescent="0.3">
      <c r="A116" s="1" t="s">
        <v>5296</v>
      </c>
      <c r="B116" s="1" t="s">
        <v>5290</v>
      </c>
      <c r="C116" s="1"/>
      <c r="D116" s="1" t="s">
        <v>5300</v>
      </c>
      <c r="E116" s="1" t="s">
        <v>5424</v>
      </c>
      <c r="F116" s="1" t="s">
        <v>5318</v>
      </c>
      <c r="G116" s="3">
        <v>0.06</v>
      </c>
      <c r="H116" s="2">
        <v>0.76019000000000003</v>
      </c>
      <c r="I116">
        <f>VLOOKUP(E116,'TRM2'!A:D,4,0)</f>
        <v>3715.28</v>
      </c>
      <c r="J116" s="6">
        <f t="shared" ref="J116:J117" si="37">H116*I116*1000</f>
        <v>2824318.7031999999</v>
      </c>
    </row>
    <row r="117" spans="1:10" x14ac:dyDescent="0.3">
      <c r="A117" s="1" t="s">
        <v>5304</v>
      </c>
      <c r="B117" s="1" t="s">
        <v>5290</v>
      </c>
      <c r="C117" s="1"/>
      <c r="D117" s="1" t="s">
        <v>5295</v>
      </c>
      <c r="E117" s="1" t="s">
        <v>5424</v>
      </c>
      <c r="F117" s="1" t="s">
        <v>5318</v>
      </c>
      <c r="G117" s="3">
        <v>73.743499999999997</v>
      </c>
      <c r="H117" s="2">
        <v>209.02241000000001</v>
      </c>
      <c r="I117">
        <f>VLOOKUP(E117,'TRM2'!A:D,4,0)</f>
        <v>3715.28</v>
      </c>
      <c r="J117" s="6">
        <f t="shared" si="37"/>
        <v>776576779.42480004</v>
      </c>
    </row>
  </sheetData>
  <autoFilter ref="A1:H117" xr:uid="{EA311D51-9393-487B-B8A4-580DF8BB390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D18-2768-40B5-871C-BA4ABA297CC8}">
  <dimension ref="A1:P1174"/>
  <sheetViews>
    <sheetView zoomScaleNormal="100" workbookViewId="0">
      <pane ySplit="1" topLeftCell="A2" activePane="bottomLeft" state="frozen"/>
      <selection pane="bottomLeft" activeCell="M1" sqref="M1"/>
    </sheetView>
  </sheetViews>
  <sheetFormatPr baseColWidth="10" defaultColWidth="8.88671875" defaultRowHeight="14.4" outlineLevelCol="2" x14ac:dyDescent="0.3"/>
  <cols>
    <col min="1" max="3" width="0" hidden="1" customWidth="1" outlineLevel="1"/>
    <col min="4" max="4" width="35.44140625" hidden="1" customWidth="1" outlineLevel="1"/>
    <col min="5" max="5" width="17.33203125" hidden="1" customWidth="1" outlineLevel="1"/>
    <col min="6" max="7" width="0" hidden="1" customWidth="1" outlineLevel="1"/>
    <col min="8" max="8" width="15.44140625" hidden="1" customWidth="1" outlineLevel="1"/>
    <col min="9" max="9" width="0" hidden="1" customWidth="1" outlineLevel="2"/>
    <col min="10" max="10" width="18.6640625" hidden="1" customWidth="1" outlineLevel="1" collapsed="1"/>
    <col min="11" max="12" width="0" hidden="1" customWidth="1" outlineLevel="1"/>
    <col min="13" max="13" width="17.33203125" bestFit="1" customWidth="1" collapsed="1"/>
    <col min="14" max="14" width="11.5546875" bestFit="1" customWidth="1"/>
    <col min="15" max="15" width="18.33203125" style="17" bestFit="1" customWidth="1"/>
    <col min="16" max="16" width="11.6640625" bestFit="1" customWidth="1"/>
  </cols>
  <sheetData>
    <row r="1" spans="1:16" ht="28.8" x14ac:dyDescent="0.3">
      <c r="A1" t="s">
        <v>5284</v>
      </c>
      <c r="B1" t="s">
        <v>5285</v>
      </c>
      <c r="C1" t="s">
        <v>1</v>
      </c>
      <c r="D1" t="s">
        <v>5286</v>
      </c>
      <c r="E1" t="s">
        <v>2379</v>
      </c>
      <c r="F1" t="s">
        <v>2380</v>
      </c>
      <c r="G1" t="s">
        <v>5287</v>
      </c>
      <c r="H1" t="s">
        <v>5288</v>
      </c>
      <c r="I1" t="s">
        <v>423</v>
      </c>
      <c r="J1" t="s">
        <v>5432</v>
      </c>
      <c r="M1" s="15" t="s">
        <v>2379</v>
      </c>
      <c r="N1" s="15" t="s">
        <v>5287</v>
      </c>
      <c r="O1" t="s">
        <v>5432</v>
      </c>
      <c r="P1" s="15" t="s">
        <v>5262</v>
      </c>
    </row>
    <row r="2" spans="1:16" x14ac:dyDescent="0.3">
      <c r="A2" s="1" t="s">
        <v>5435</v>
      </c>
      <c r="B2" s="1" t="s">
        <v>5290</v>
      </c>
      <c r="C2" s="1" t="s">
        <v>428</v>
      </c>
      <c r="D2" s="1" t="s">
        <v>5295</v>
      </c>
      <c r="E2" s="1" t="s">
        <v>5339</v>
      </c>
      <c r="F2" s="1" t="s">
        <v>5320</v>
      </c>
      <c r="G2" s="3">
        <v>25</v>
      </c>
      <c r="H2" s="2">
        <v>86.160300000000007</v>
      </c>
      <c r="I2">
        <f>VLOOKUP(E2,'TRM2'!A:D,4,0)</f>
        <v>1881.19</v>
      </c>
      <c r="J2" s="6">
        <f t="shared" ref="J2:J45" si="0">H2*I2*1000</f>
        <v>162083894.75700003</v>
      </c>
      <c r="M2" s="19" t="s">
        <v>5291</v>
      </c>
      <c r="N2" s="16">
        <f>SUMIFS(G:G,E:E,M2)</f>
        <v>600.96500000000003</v>
      </c>
      <c r="O2" s="18">
        <f>SUMIFS(J:J,E:E,M2)</f>
        <v>2611437273.3059001</v>
      </c>
      <c r="P2" s="16" t="e">
        <f>AVERAGEIFS('Cacao Nacional'!D:D,'Cacao Nacional'!J:J,Exportaciones!M2)</f>
        <v>#DIV/0!</v>
      </c>
    </row>
    <row r="3" spans="1:16" x14ac:dyDescent="0.3">
      <c r="A3" s="1" t="s">
        <v>5435</v>
      </c>
      <c r="B3" s="1" t="s">
        <v>5290</v>
      </c>
      <c r="C3" s="1" t="s">
        <v>428</v>
      </c>
      <c r="D3" s="1" t="s">
        <v>5295</v>
      </c>
      <c r="E3" s="1" t="s">
        <v>5341</v>
      </c>
      <c r="F3" s="1" t="s">
        <v>5322</v>
      </c>
      <c r="G3" s="3">
        <v>25</v>
      </c>
      <c r="H3" s="2">
        <v>85.117800000000003</v>
      </c>
      <c r="I3">
        <f>VLOOKUP(E3,'TRM2'!A:D,4,0)</f>
        <v>1878.75</v>
      </c>
      <c r="J3" s="6">
        <f t="shared" si="0"/>
        <v>159915066.75</v>
      </c>
      <c r="M3" s="20" t="s">
        <v>5306</v>
      </c>
      <c r="N3" s="16">
        <f t="shared" ref="N3:N66" si="1">SUMIFS(G:G,E:E,M3)</f>
        <v>601.29899999999998</v>
      </c>
      <c r="O3" s="18">
        <f t="shared" ref="O3:O66" si="2">SUMIFS(J:J,E:E,M3)</f>
        <v>2672376475.5020003</v>
      </c>
      <c r="P3" s="16" t="e">
        <f>AVERAGEIFS('Cacao Nacional'!D:D,'Cacao Nacional'!J:J,Exportaciones!M3)</f>
        <v>#DIV/0!</v>
      </c>
    </row>
    <row r="4" spans="1:16" x14ac:dyDescent="0.3">
      <c r="A4" s="1" t="s">
        <v>5437</v>
      </c>
      <c r="B4" s="1" t="s">
        <v>5290</v>
      </c>
      <c r="C4" s="1" t="s">
        <v>428</v>
      </c>
      <c r="D4" s="1" t="s">
        <v>5295</v>
      </c>
      <c r="E4" s="1" t="s">
        <v>5345</v>
      </c>
      <c r="F4" s="1" t="s">
        <v>5330</v>
      </c>
      <c r="G4" s="3">
        <v>100.188</v>
      </c>
      <c r="H4" s="2">
        <v>322.10442</v>
      </c>
      <c r="I4">
        <f>VLOOKUP(E4,'TRM2'!A:D,4,0)</f>
        <v>2206.19</v>
      </c>
      <c r="J4" s="6">
        <f t="shared" si="0"/>
        <v>710623550.35979998</v>
      </c>
      <c r="M4" s="20" t="s">
        <v>5310</v>
      </c>
      <c r="N4" s="16">
        <f t="shared" si="1"/>
        <v>230.94850000000002</v>
      </c>
      <c r="O4" s="18">
        <f t="shared" si="2"/>
        <v>1051027861.6655999</v>
      </c>
      <c r="P4" s="16" t="e">
        <f>AVERAGEIFS('Cacao Nacional'!D:D,'Cacao Nacional'!J:J,Exportaciones!M4)</f>
        <v>#DIV/0!</v>
      </c>
    </row>
    <row r="5" spans="1:16" x14ac:dyDescent="0.3">
      <c r="A5" s="1" t="s">
        <v>5293</v>
      </c>
      <c r="B5" s="1" t="s">
        <v>5290</v>
      </c>
      <c r="C5" s="1" t="s">
        <v>428</v>
      </c>
      <c r="D5" s="1" t="s">
        <v>5295</v>
      </c>
      <c r="E5" s="1" t="s">
        <v>5310</v>
      </c>
      <c r="F5" s="1" t="s">
        <v>5311</v>
      </c>
      <c r="G5" s="3">
        <v>24.978000000000002</v>
      </c>
      <c r="H5" s="2">
        <v>66.191699999999997</v>
      </c>
      <c r="I5">
        <f>VLOOKUP(E5,'TRM2'!A:D,4,0)</f>
        <v>1814.28</v>
      </c>
      <c r="J5" s="6">
        <f t="shared" si="0"/>
        <v>120090277.47599998</v>
      </c>
      <c r="M5" s="19" t="s">
        <v>5313</v>
      </c>
      <c r="N5" s="16">
        <f t="shared" si="1"/>
        <v>736.03099999999995</v>
      </c>
      <c r="O5" s="18">
        <f t="shared" si="2"/>
        <v>3008840488.98</v>
      </c>
      <c r="P5" s="16" t="e">
        <f>AVERAGEIFS('Cacao Nacional'!D:D,'Cacao Nacional'!J:J,Exportaciones!M5)</f>
        <v>#DIV/0!</v>
      </c>
    </row>
    <row r="6" spans="1:16" x14ac:dyDescent="0.3">
      <c r="A6" s="1" t="s">
        <v>5293</v>
      </c>
      <c r="B6" s="1" t="s">
        <v>5290</v>
      </c>
      <c r="C6" s="1" t="s">
        <v>428</v>
      </c>
      <c r="D6" s="1" t="s">
        <v>5295</v>
      </c>
      <c r="E6" s="1" t="s">
        <v>5319</v>
      </c>
      <c r="F6" s="1" t="s">
        <v>5320</v>
      </c>
      <c r="G6" s="3">
        <v>24.978000000000002</v>
      </c>
      <c r="H6" s="2">
        <v>58.698300000000003</v>
      </c>
      <c r="I6">
        <f>VLOOKUP(E6,'TRM2'!A:D,4,0)</f>
        <v>1929</v>
      </c>
      <c r="J6" s="6">
        <f t="shared" si="0"/>
        <v>113229020.7</v>
      </c>
      <c r="M6" s="20" t="s">
        <v>5315</v>
      </c>
      <c r="N6" s="16">
        <f t="shared" si="1"/>
        <v>1325.383</v>
      </c>
      <c r="O6" s="18">
        <f t="shared" si="2"/>
        <v>5454065313.1737003</v>
      </c>
      <c r="P6" s="16" t="e">
        <f>AVERAGEIFS('Cacao Nacional'!D:D,'Cacao Nacional'!J:J,Exportaciones!M6)</f>
        <v>#DIV/0!</v>
      </c>
    </row>
    <row r="7" spans="1:16" x14ac:dyDescent="0.3">
      <c r="A7" s="1" t="s">
        <v>5293</v>
      </c>
      <c r="B7" s="1" t="s">
        <v>5290</v>
      </c>
      <c r="C7" s="1" t="s">
        <v>428</v>
      </c>
      <c r="D7" s="1" t="s">
        <v>5295</v>
      </c>
      <c r="E7" s="1" t="s">
        <v>5321</v>
      </c>
      <c r="F7" s="1" t="s">
        <v>5322</v>
      </c>
      <c r="G7" s="3">
        <v>24.978000000000002</v>
      </c>
      <c r="H7" s="2">
        <v>58.698300000000003</v>
      </c>
      <c r="I7">
        <f>VLOOKUP(E7,'TRM2'!A:D,4,0)</f>
        <v>1896.15</v>
      </c>
      <c r="J7" s="6">
        <f t="shared" si="0"/>
        <v>111300781.545</v>
      </c>
      <c r="M7" s="20" t="s">
        <v>5317</v>
      </c>
      <c r="N7" s="16">
        <f t="shared" si="1"/>
        <v>550.63499999999999</v>
      </c>
      <c r="O7" s="18">
        <f t="shared" si="2"/>
        <v>2358853839.2184</v>
      </c>
      <c r="P7" s="16" t="e">
        <f>AVERAGEIFS('Cacao Nacional'!D:D,'Cacao Nacional'!J:J,Exportaciones!M7)</f>
        <v>#DIV/0!</v>
      </c>
    </row>
    <row r="8" spans="1:16" x14ac:dyDescent="0.3">
      <c r="A8" s="1" t="s">
        <v>5293</v>
      </c>
      <c r="B8" s="1" t="s">
        <v>5290</v>
      </c>
      <c r="C8" s="1" t="s">
        <v>428</v>
      </c>
      <c r="D8" s="1" t="s">
        <v>5295</v>
      </c>
      <c r="E8" s="1" t="s">
        <v>5329</v>
      </c>
      <c r="F8" s="1" t="s">
        <v>5330</v>
      </c>
      <c r="G8" s="3">
        <v>24.978000000000002</v>
      </c>
      <c r="H8" s="2">
        <v>61.196100000000001</v>
      </c>
      <c r="I8">
        <f>VLOOKUP(E8,'TRM2'!A:D,4,0)</f>
        <v>1931.88</v>
      </c>
      <c r="J8" s="6">
        <f t="shared" si="0"/>
        <v>118223521.66800001</v>
      </c>
      <c r="M8" s="19" t="s">
        <v>5319</v>
      </c>
      <c r="N8" s="16">
        <f t="shared" si="1"/>
        <v>829.07349999999997</v>
      </c>
      <c r="O8" s="18">
        <f t="shared" si="2"/>
        <v>3689311245.5099998</v>
      </c>
      <c r="P8" s="16">
        <f>AVERAGEIFS('Cacao Nacional'!D:D,'Cacao Nacional'!J:J,Exportaciones!M8)</f>
        <v>3817.5</v>
      </c>
    </row>
    <row r="9" spans="1:16" x14ac:dyDescent="0.3">
      <c r="A9" s="1" t="s">
        <v>5293</v>
      </c>
      <c r="B9" s="1" t="s">
        <v>5290</v>
      </c>
      <c r="C9" s="1" t="s">
        <v>428</v>
      </c>
      <c r="D9" s="1" t="s">
        <v>5295</v>
      </c>
      <c r="E9" s="1" t="s">
        <v>5334</v>
      </c>
      <c r="F9" s="1" t="s">
        <v>5311</v>
      </c>
      <c r="G9" s="3">
        <v>24.978000000000002</v>
      </c>
      <c r="H9" s="2">
        <v>66.191699999999997</v>
      </c>
      <c r="I9">
        <f>VLOOKUP(E9,'TRM2'!A:D,4,0)</f>
        <v>2046.75</v>
      </c>
      <c r="J9" s="6">
        <f t="shared" si="0"/>
        <v>135477861.97499999</v>
      </c>
      <c r="M9" s="20" t="s">
        <v>5321</v>
      </c>
      <c r="N9" s="16">
        <f t="shared" si="1"/>
        <v>461.26400000000001</v>
      </c>
      <c r="O9" s="18">
        <f t="shared" si="2"/>
        <v>2065056709.7355001</v>
      </c>
      <c r="P9" s="16">
        <f>AVERAGEIFS('Cacao Nacional'!D:D,'Cacao Nacional'!J:J,Exportaciones!M9)</f>
        <v>4066.25</v>
      </c>
    </row>
    <row r="10" spans="1:16" x14ac:dyDescent="0.3">
      <c r="A10" s="1" t="s">
        <v>5293</v>
      </c>
      <c r="B10" s="1" t="s">
        <v>5290</v>
      </c>
      <c r="C10" s="1" t="s">
        <v>428</v>
      </c>
      <c r="D10" s="1" t="s">
        <v>5295</v>
      </c>
      <c r="E10" s="1" t="s">
        <v>5337</v>
      </c>
      <c r="F10" s="1" t="s">
        <v>5316</v>
      </c>
      <c r="G10" s="3">
        <v>24.978000000000002</v>
      </c>
      <c r="H10" s="2">
        <v>66.191699999999997</v>
      </c>
      <c r="I10">
        <f>VLOOKUP(E10,'TRM2'!A:D,4,0)</f>
        <v>1933.46</v>
      </c>
      <c r="J10" s="6">
        <f t="shared" si="0"/>
        <v>127979004.28199999</v>
      </c>
      <c r="M10" s="20" t="s">
        <v>5323</v>
      </c>
      <c r="N10" s="16">
        <f t="shared" si="1"/>
        <v>426.71449999999993</v>
      </c>
      <c r="O10" s="18">
        <f t="shared" si="2"/>
        <v>2032750000.862</v>
      </c>
      <c r="P10" s="16">
        <f>AVERAGEIFS('Cacao Nacional'!D:D,'Cacao Nacional'!J:J,Exportaciones!M10)</f>
        <v>4390.5</v>
      </c>
    </row>
    <row r="11" spans="1:16" x14ac:dyDescent="0.3">
      <c r="A11" s="1" t="s">
        <v>5293</v>
      </c>
      <c r="B11" s="1" t="s">
        <v>5290</v>
      </c>
      <c r="C11" s="1" t="s">
        <v>428</v>
      </c>
      <c r="D11" s="1" t="s">
        <v>5295</v>
      </c>
      <c r="E11" s="1" t="s">
        <v>5339</v>
      </c>
      <c r="F11" s="1" t="s">
        <v>5320</v>
      </c>
      <c r="G11" s="3">
        <v>24.978000000000002</v>
      </c>
      <c r="H11" s="2">
        <v>66.191699999999997</v>
      </c>
      <c r="I11">
        <f>VLOOKUP(E11,'TRM2'!A:D,4,0)</f>
        <v>1881.19</v>
      </c>
      <c r="J11" s="6">
        <f t="shared" si="0"/>
        <v>124519164.123</v>
      </c>
      <c r="M11" s="19" t="s">
        <v>5325</v>
      </c>
      <c r="N11" s="16">
        <f t="shared" si="1"/>
        <v>725.75649999999996</v>
      </c>
      <c r="O11" s="18">
        <f t="shared" si="2"/>
        <v>3329396940.6732998</v>
      </c>
      <c r="P11" s="16">
        <f>AVERAGEIFS('Cacao Nacional'!D:D,'Cacao Nacional'!J:J,Exportaciones!M11)</f>
        <v>4625</v>
      </c>
    </row>
    <row r="12" spans="1:16" x14ac:dyDescent="0.3">
      <c r="A12" s="1" t="s">
        <v>5293</v>
      </c>
      <c r="B12" s="1" t="s">
        <v>5290</v>
      </c>
      <c r="C12" s="1" t="s">
        <v>428</v>
      </c>
      <c r="D12" s="1" t="s">
        <v>5295</v>
      </c>
      <c r="E12" s="1" t="s">
        <v>5341</v>
      </c>
      <c r="F12" s="1" t="s">
        <v>5322</v>
      </c>
      <c r="G12" s="3">
        <v>24.978000000000002</v>
      </c>
      <c r="H12" s="2">
        <v>72.805869999999999</v>
      </c>
      <c r="I12">
        <f>VLOOKUP(E12,'TRM2'!A:D,4,0)</f>
        <v>1878.75</v>
      </c>
      <c r="J12" s="6">
        <f t="shared" si="0"/>
        <v>136784028.26250002</v>
      </c>
      <c r="M12" s="20" t="s">
        <v>5327</v>
      </c>
      <c r="N12" s="16">
        <f t="shared" si="1"/>
        <v>330.48050000000006</v>
      </c>
      <c r="O12" s="18">
        <f t="shared" si="2"/>
        <v>1594714521.1452</v>
      </c>
      <c r="P12" s="16">
        <f>AVERAGEIFS('Cacao Nacional'!D:D,'Cacao Nacional'!J:J,Exportaciones!M12)</f>
        <v>4734.375</v>
      </c>
    </row>
    <row r="13" spans="1:16" x14ac:dyDescent="0.3">
      <c r="A13" s="1" t="s">
        <v>5293</v>
      </c>
      <c r="B13" s="1" t="s">
        <v>5290</v>
      </c>
      <c r="C13" s="1" t="s">
        <v>428</v>
      </c>
      <c r="D13" s="1" t="s">
        <v>5295</v>
      </c>
      <c r="E13" s="1" t="s">
        <v>5343</v>
      </c>
      <c r="F13" s="1" t="s">
        <v>5326</v>
      </c>
      <c r="G13" s="3">
        <v>24.978000000000002</v>
      </c>
      <c r="H13" s="2">
        <v>75.383600000000001</v>
      </c>
      <c r="I13">
        <f>VLOOKUP(E13,'TRM2'!A:D,4,0)</f>
        <v>2022</v>
      </c>
      <c r="J13" s="6">
        <f t="shared" si="0"/>
        <v>152425639.20000002</v>
      </c>
      <c r="M13" s="20" t="s">
        <v>5329</v>
      </c>
      <c r="N13" s="16">
        <f t="shared" si="1"/>
        <v>600.85850000000005</v>
      </c>
      <c r="O13" s="18">
        <f t="shared" si="2"/>
        <v>2965901924.0064001</v>
      </c>
      <c r="P13" s="16">
        <f>AVERAGEIFS('Cacao Nacional'!D:D,'Cacao Nacional'!J:J,Exportaciones!M13)</f>
        <v>4887.5</v>
      </c>
    </row>
    <row r="14" spans="1:16" x14ac:dyDescent="0.3">
      <c r="A14" s="1" t="s">
        <v>5293</v>
      </c>
      <c r="B14" s="1" t="s">
        <v>5290</v>
      </c>
      <c r="C14" s="1" t="s">
        <v>428</v>
      </c>
      <c r="D14" s="1" t="s">
        <v>5295</v>
      </c>
      <c r="E14" s="1" t="s">
        <v>5344</v>
      </c>
      <c r="F14" s="1" t="s">
        <v>5328</v>
      </c>
      <c r="G14" s="3">
        <v>24.978000000000002</v>
      </c>
      <c r="H14" s="2">
        <v>74.434439999999995</v>
      </c>
      <c r="I14">
        <f>VLOOKUP(E14,'TRM2'!A:D,4,0)</f>
        <v>2061.2199999999998</v>
      </c>
      <c r="J14" s="6">
        <f t="shared" si="0"/>
        <v>153425756.41679996</v>
      </c>
      <c r="M14" s="19" t="s">
        <v>5332</v>
      </c>
      <c r="N14" s="16">
        <f t="shared" si="1"/>
        <v>276.72949999999997</v>
      </c>
      <c r="O14" s="18">
        <f t="shared" si="2"/>
        <v>1545459534.5941</v>
      </c>
      <c r="P14" s="16">
        <f>AVERAGEIFS('Cacao Nacional'!D:D,'Cacao Nacional'!J:J,Exportaciones!M14)</f>
        <v>4762.5</v>
      </c>
    </row>
    <row r="15" spans="1:16" x14ac:dyDescent="0.3">
      <c r="A15" s="1" t="s">
        <v>5293</v>
      </c>
      <c r="B15" s="1" t="s">
        <v>5290</v>
      </c>
      <c r="C15" s="1" t="s">
        <v>428</v>
      </c>
      <c r="D15" s="1" t="s">
        <v>5295</v>
      </c>
      <c r="E15" s="1" t="s">
        <v>5345</v>
      </c>
      <c r="F15" s="1" t="s">
        <v>5330</v>
      </c>
      <c r="G15" s="3">
        <v>24.978000000000002</v>
      </c>
      <c r="H15" s="2">
        <v>74.509370000000004</v>
      </c>
      <c r="I15">
        <f>VLOOKUP(E15,'TRM2'!A:D,4,0)</f>
        <v>2206.19</v>
      </c>
      <c r="J15" s="6">
        <f t="shared" si="0"/>
        <v>164381827.00030002</v>
      </c>
      <c r="M15" s="20" t="s">
        <v>5333</v>
      </c>
      <c r="N15" s="16">
        <f t="shared" si="1"/>
        <v>626.41450000000009</v>
      </c>
      <c r="O15" s="18">
        <f t="shared" si="2"/>
        <v>3523219860.2669997</v>
      </c>
      <c r="P15" s="16">
        <f>AVERAGEIFS('Cacao Nacional'!D:D,'Cacao Nacional'!J:J,Exportaciones!M15)</f>
        <v>5103.125</v>
      </c>
    </row>
    <row r="16" spans="1:16" x14ac:dyDescent="0.3">
      <c r="A16" s="1" t="s">
        <v>5293</v>
      </c>
      <c r="B16" s="1" t="s">
        <v>5290</v>
      </c>
      <c r="C16" s="1" t="s">
        <v>428</v>
      </c>
      <c r="D16" s="1" t="s">
        <v>5295</v>
      </c>
      <c r="E16" s="1" t="s">
        <v>5348</v>
      </c>
      <c r="F16" s="1" t="s">
        <v>5307</v>
      </c>
      <c r="G16" s="3">
        <v>49.956000000000003</v>
      </c>
      <c r="H16" s="2">
        <v>152.44073</v>
      </c>
      <c r="I16">
        <f>VLOOKUP(E16,'TRM2'!A:D,4,0)</f>
        <v>2441.1</v>
      </c>
      <c r="J16" s="6">
        <f t="shared" si="0"/>
        <v>372123066.00300002</v>
      </c>
      <c r="M16" s="20" t="s">
        <v>5334</v>
      </c>
      <c r="N16" s="16">
        <f t="shared" si="1"/>
        <v>939.65279999999996</v>
      </c>
      <c r="O16" s="18">
        <f t="shared" si="2"/>
        <v>5609375978.9549999</v>
      </c>
      <c r="P16" s="16">
        <f>AVERAGEIFS('Cacao Nacional'!D:D,'Cacao Nacional'!J:J,Exportaciones!M16)</f>
        <v>5405</v>
      </c>
    </row>
    <row r="17" spans="1:16" x14ac:dyDescent="0.3">
      <c r="A17" s="1" t="s">
        <v>5293</v>
      </c>
      <c r="B17" s="1" t="s">
        <v>5290</v>
      </c>
      <c r="C17" s="1" t="s">
        <v>428</v>
      </c>
      <c r="D17" s="1" t="s">
        <v>5295</v>
      </c>
      <c r="E17" s="1" t="s">
        <v>5352</v>
      </c>
      <c r="F17" s="1" t="s">
        <v>5318</v>
      </c>
      <c r="G17" s="3">
        <v>24.978000000000002</v>
      </c>
      <c r="H17" s="2">
        <v>72.760909999999996</v>
      </c>
      <c r="I17">
        <f>VLOOKUP(E17,'TRM2'!A:D,4,0)</f>
        <v>2533.79</v>
      </c>
      <c r="J17" s="6">
        <f t="shared" si="0"/>
        <v>184360866.14889997</v>
      </c>
      <c r="M17" s="19" t="s">
        <v>5336</v>
      </c>
      <c r="N17" s="16">
        <f t="shared" si="1"/>
        <v>426.76950000000005</v>
      </c>
      <c r="O17" s="18">
        <f t="shared" si="2"/>
        <v>2456368447.8375001</v>
      </c>
      <c r="P17" s="16">
        <f>AVERAGEIFS('Cacao Nacional'!D:D,'Cacao Nacional'!J:J,Exportaciones!M17)</f>
        <v>5425</v>
      </c>
    </row>
    <row r="18" spans="1:16" x14ac:dyDescent="0.3">
      <c r="A18" s="1" t="s">
        <v>5293</v>
      </c>
      <c r="B18" s="1" t="s">
        <v>5290</v>
      </c>
      <c r="C18" s="1" t="s">
        <v>428</v>
      </c>
      <c r="D18" s="1" t="s">
        <v>5295</v>
      </c>
      <c r="E18" s="1" t="s">
        <v>5353</v>
      </c>
      <c r="F18" s="1" t="s">
        <v>5320</v>
      </c>
      <c r="G18" s="3">
        <v>24.978000000000002</v>
      </c>
      <c r="H18" s="2">
        <v>72.685980000000001</v>
      </c>
      <c r="I18">
        <f>VLOOKUP(E18,'TRM2'!A:D,4,0)</f>
        <v>2598.6799999999998</v>
      </c>
      <c r="J18" s="6">
        <f t="shared" si="0"/>
        <v>188887602.50639999</v>
      </c>
      <c r="M18" s="20" t="s">
        <v>5337</v>
      </c>
      <c r="N18" s="16">
        <f t="shared" si="1"/>
        <v>472.97799999999995</v>
      </c>
      <c r="O18" s="18">
        <f t="shared" si="2"/>
        <v>2716842211.6789999</v>
      </c>
      <c r="P18" s="16">
        <f>AVERAGEIFS('Cacao Nacional'!D:D,'Cacao Nacional'!J:J,Exportaciones!M18)</f>
        <v>5262.5</v>
      </c>
    </row>
    <row r="19" spans="1:16" x14ac:dyDescent="0.3">
      <c r="A19" s="1" t="s">
        <v>5293</v>
      </c>
      <c r="B19" s="1" t="s">
        <v>5290</v>
      </c>
      <c r="C19" s="1" t="s">
        <v>428</v>
      </c>
      <c r="D19" s="1" t="s">
        <v>5295</v>
      </c>
      <c r="E19" s="1" t="s">
        <v>5355</v>
      </c>
      <c r="F19" s="1" t="s">
        <v>5324</v>
      </c>
      <c r="G19" s="3">
        <v>24.978000000000002</v>
      </c>
      <c r="H19" s="2">
        <v>72.685980000000001</v>
      </c>
      <c r="I19">
        <f>VLOOKUP(E19,'TRM2'!A:D,4,0)</f>
        <v>3079.97</v>
      </c>
      <c r="J19" s="6">
        <f t="shared" si="0"/>
        <v>223870637.82059997</v>
      </c>
      <c r="M19" s="20" t="s">
        <v>5338</v>
      </c>
      <c r="N19" s="16">
        <f t="shared" si="1"/>
        <v>1000.4675</v>
      </c>
      <c r="O19" s="18">
        <f t="shared" si="2"/>
        <v>5691338110.7744007</v>
      </c>
      <c r="P19" s="16">
        <f>AVERAGEIFS('Cacao Nacional'!D:D,'Cacao Nacional'!J:J,Exportaciones!M19)</f>
        <v>5220</v>
      </c>
    </row>
    <row r="20" spans="1:16" x14ac:dyDescent="0.3">
      <c r="A20" s="1" t="s">
        <v>5293</v>
      </c>
      <c r="B20" s="1" t="s">
        <v>5290</v>
      </c>
      <c r="C20" s="1" t="s">
        <v>428</v>
      </c>
      <c r="D20" s="1" t="s">
        <v>5295</v>
      </c>
      <c r="E20" s="1" t="s">
        <v>5357</v>
      </c>
      <c r="F20" s="1" t="s">
        <v>5328</v>
      </c>
      <c r="G20" s="3">
        <v>24.978000000000002</v>
      </c>
      <c r="H20" s="2">
        <v>78.930480000000003</v>
      </c>
      <c r="I20">
        <f>VLOOKUP(E20,'TRM2'!A:D,4,0)</f>
        <v>2897.83</v>
      </c>
      <c r="J20" s="6">
        <f t="shared" si="0"/>
        <v>228727112.85840002</v>
      </c>
      <c r="M20" s="19" t="s">
        <v>5339</v>
      </c>
      <c r="N20" s="16">
        <f t="shared" si="1"/>
        <v>888.49850000000004</v>
      </c>
      <c r="O20" s="18">
        <f t="shared" si="2"/>
        <v>5068598272.5536003</v>
      </c>
      <c r="P20" s="16">
        <f>AVERAGEIFS('Cacao Nacional'!D:D,'Cacao Nacional'!J:J,Exportaciones!M20)</f>
        <v>5212.5</v>
      </c>
    </row>
    <row r="21" spans="1:16" x14ac:dyDescent="0.3">
      <c r="A21" s="1" t="s">
        <v>5293</v>
      </c>
      <c r="B21" s="1" t="s">
        <v>5290</v>
      </c>
      <c r="C21" s="1" t="s">
        <v>428</v>
      </c>
      <c r="D21" s="1" t="s">
        <v>5295</v>
      </c>
      <c r="E21" s="1" t="s">
        <v>5358</v>
      </c>
      <c r="F21" s="1" t="s">
        <v>5330</v>
      </c>
      <c r="G21" s="3">
        <v>22.77</v>
      </c>
      <c r="H21" s="2">
        <v>71.953199999999995</v>
      </c>
      <c r="I21">
        <f>VLOOKUP(E21,'TRM2'!A:D,4,0)</f>
        <v>3142.11</v>
      </c>
      <c r="J21" s="6">
        <f t="shared" si="0"/>
        <v>226084869.252</v>
      </c>
      <c r="M21" s="20" t="s">
        <v>5341</v>
      </c>
      <c r="N21" s="16">
        <f t="shared" si="1"/>
        <v>527.61700000000008</v>
      </c>
      <c r="O21" s="18">
        <f t="shared" si="2"/>
        <v>3052169454.5999999</v>
      </c>
      <c r="P21" s="16">
        <f>AVERAGEIFS('Cacao Nacional'!D:D,'Cacao Nacional'!J:J,Exportaciones!M21)</f>
        <v>5318.75</v>
      </c>
    </row>
    <row r="22" spans="1:16" x14ac:dyDescent="0.3">
      <c r="A22" s="1" t="s">
        <v>5293</v>
      </c>
      <c r="B22" s="1" t="s">
        <v>5290</v>
      </c>
      <c r="C22" s="1" t="s">
        <v>428</v>
      </c>
      <c r="D22" s="1" t="s">
        <v>5295</v>
      </c>
      <c r="E22" s="1" t="s">
        <v>5359</v>
      </c>
      <c r="F22" s="1" t="s">
        <v>5292</v>
      </c>
      <c r="G22" s="3">
        <v>22.77</v>
      </c>
      <c r="H22" s="2">
        <v>73.091700000000003</v>
      </c>
      <c r="I22">
        <f>VLOOKUP(E22,'TRM2'!A:D,4,0)</f>
        <v>3149.47</v>
      </c>
      <c r="J22" s="6">
        <f t="shared" si="0"/>
        <v>230200116.39899999</v>
      </c>
      <c r="M22" s="20" t="s">
        <v>5342</v>
      </c>
      <c r="N22" s="16">
        <f t="shared" si="1"/>
        <v>876.16050000000007</v>
      </c>
      <c r="O22" s="18">
        <f t="shared" si="2"/>
        <v>5241204593.8361998</v>
      </c>
      <c r="P22" s="16">
        <f>AVERAGEIFS('Cacao Nacional'!D:D,'Cacao Nacional'!J:J,Exportaciones!M22)</f>
        <v>5479.5</v>
      </c>
    </row>
    <row r="23" spans="1:16" x14ac:dyDescent="0.3">
      <c r="A23" s="1" t="s">
        <v>5293</v>
      </c>
      <c r="B23" s="1" t="s">
        <v>5290</v>
      </c>
      <c r="C23" s="1" t="s">
        <v>428</v>
      </c>
      <c r="D23" s="1" t="s">
        <v>5295</v>
      </c>
      <c r="E23" s="1" t="s">
        <v>5360</v>
      </c>
      <c r="F23" s="1" t="s">
        <v>5307</v>
      </c>
      <c r="G23" s="3">
        <v>22.77</v>
      </c>
      <c r="H23" s="2">
        <v>73.091700000000003</v>
      </c>
      <c r="I23">
        <f>VLOOKUP(E23,'TRM2'!A:D,4,0)</f>
        <v>3287.31</v>
      </c>
      <c r="J23" s="6">
        <f t="shared" si="0"/>
        <v>240275076.32700002</v>
      </c>
      <c r="M23" s="19" t="s">
        <v>5343</v>
      </c>
      <c r="N23" s="16">
        <f t="shared" si="1"/>
        <v>676.649</v>
      </c>
      <c r="O23" s="18">
        <f t="shared" si="2"/>
        <v>4395857420.1000004</v>
      </c>
      <c r="P23" s="16">
        <f>AVERAGEIFS('Cacao Nacional'!D:D,'Cacao Nacional'!J:J,Exportaciones!M23)</f>
        <v>5671.25</v>
      </c>
    </row>
    <row r="24" spans="1:16" x14ac:dyDescent="0.3">
      <c r="A24" s="1" t="s">
        <v>5293</v>
      </c>
      <c r="B24" s="1" t="s">
        <v>5290</v>
      </c>
      <c r="C24" s="1" t="s">
        <v>428</v>
      </c>
      <c r="D24" s="1" t="s">
        <v>5295</v>
      </c>
      <c r="E24" s="1" t="s">
        <v>5361</v>
      </c>
      <c r="F24" s="1" t="s">
        <v>5311</v>
      </c>
      <c r="G24" s="3">
        <v>24.978000000000002</v>
      </c>
      <c r="H24" s="2">
        <v>77.681579999999997</v>
      </c>
      <c r="I24">
        <f>VLOOKUP(E24,'TRM2'!A:D,4,0)</f>
        <v>3319.8</v>
      </c>
      <c r="J24" s="6">
        <f t="shared" si="0"/>
        <v>257887309.28400001</v>
      </c>
      <c r="M24" s="20" t="s">
        <v>5344</v>
      </c>
      <c r="N24" s="16">
        <f t="shared" si="1"/>
        <v>726.1395</v>
      </c>
      <c r="O24" s="18">
        <f t="shared" si="2"/>
        <v>4881887893.1004</v>
      </c>
      <c r="P24" s="16">
        <f>AVERAGEIFS('Cacao Nacional'!D:D,'Cacao Nacional'!J:J,Exportaciones!M24)</f>
        <v>5513.75</v>
      </c>
    </row>
    <row r="25" spans="1:16" x14ac:dyDescent="0.3">
      <c r="A25" s="1" t="s">
        <v>5293</v>
      </c>
      <c r="B25" s="1" t="s">
        <v>5290</v>
      </c>
      <c r="C25" s="1" t="s">
        <v>428</v>
      </c>
      <c r="D25" s="1" t="s">
        <v>5295</v>
      </c>
      <c r="E25" s="1" t="s">
        <v>5362</v>
      </c>
      <c r="F25" s="1" t="s">
        <v>5314</v>
      </c>
      <c r="G25" s="3">
        <v>0.7</v>
      </c>
      <c r="H25" s="2">
        <v>4.16</v>
      </c>
      <c r="I25">
        <f>VLOOKUP(E25,'TRM2'!A:D,4,0)</f>
        <v>3000.63</v>
      </c>
      <c r="J25" s="6">
        <f t="shared" si="0"/>
        <v>12482620.800000001</v>
      </c>
      <c r="M25" s="20" t="s">
        <v>5345</v>
      </c>
      <c r="N25" s="16">
        <f t="shared" si="1"/>
        <v>579.52719999999999</v>
      </c>
      <c r="O25" s="18">
        <f t="shared" si="2"/>
        <v>4038094593.7059007</v>
      </c>
      <c r="P25" s="16">
        <f>AVERAGEIFS('Cacao Nacional'!D:D,'Cacao Nacional'!J:J,Exportaciones!M25)</f>
        <v>5931.875</v>
      </c>
    </row>
    <row r="26" spans="1:16" x14ac:dyDescent="0.3">
      <c r="A26" s="1" t="s">
        <v>5293</v>
      </c>
      <c r="B26" s="1" t="s">
        <v>5290</v>
      </c>
      <c r="C26" s="1" t="s">
        <v>428</v>
      </c>
      <c r="D26" s="1" t="s">
        <v>5295</v>
      </c>
      <c r="E26" s="1" t="s">
        <v>5363</v>
      </c>
      <c r="F26" s="1" t="s">
        <v>5316</v>
      </c>
      <c r="G26" s="3">
        <v>24.978000000000002</v>
      </c>
      <c r="H26" s="2">
        <v>75.43356</v>
      </c>
      <c r="I26">
        <f>VLOOKUP(E26,'TRM2'!A:D,4,0)</f>
        <v>2851.14</v>
      </c>
      <c r="J26" s="6">
        <f t="shared" si="0"/>
        <v>215071640.25839999</v>
      </c>
      <c r="M26" s="19" t="s">
        <v>5347</v>
      </c>
      <c r="N26" s="16">
        <f t="shared" si="1"/>
        <v>466.62799999999999</v>
      </c>
      <c r="O26" s="18">
        <f t="shared" si="2"/>
        <v>3596501209.6040001</v>
      </c>
      <c r="P26" s="16">
        <f>AVERAGEIFS('Cacao Nacional'!D:D,'Cacao Nacional'!J:J,Exportaciones!M26)</f>
        <v>6205.625</v>
      </c>
    </row>
    <row r="27" spans="1:16" x14ac:dyDescent="0.3">
      <c r="A27" s="1" t="s">
        <v>5293</v>
      </c>
      <c r="B27" s="1" t="s">
        <v>5290</v>
      </c>
      <c r="C27" s="1" t="s">
        <v>428</v>
      </c>
      <c r="D27" s="1" t="s">
        <v>5295</v>
      </c>
      <c r="E27" s="1" t="s">
        <v>5364</v>
      </c>
      <c r="F27" s="1" t="s">
        <v>5318</v>
      </c>
      <c r="G27" s="3">
        <v>24.978000000000002</v>
      </c>
      <c r="H27" s="2">
        <v>83.676299999999998</v>
      </c>
      <c r="I27">
        <f>VLOOKUP(E27,'TRM2'!A:D,4,0)</f>
        <v>3089.65</v>
      </c>
      <c r="J27" s="6">
        <f t="shared" si="0"/>
        <v>258530480.29499999</v>
      </c>
      <c r="M27" s="20" t="s">
        <v>5348</v>
      </c>
      <c r="N27" s="16">
        <f t="shared" si="1"/>
        <v>375.70121</v>
      </c>
      <c r="O27" s="18">
        <f t="shared" si="2"/>
        <v>2745565855.7459998</v>
      </c>
      <c r="P27" s="16">
        <f>AVERAGEIFS('Cacao Nacional'!D:D,'Cacao Nacional'!J:J,Exportaciones!M27)</f>
        <v>5868.75</v>
      </c>
    </row>
    <row r="28" spans="1:16" x14ac:dyDescent="0.3">
      <c r="A28" s="1" t="s">
        <v>5293</v>
      </c>
      <c r="B28" s="1" t="s">
        <v>5290</v>
      </c>
      <c r="C28" s="1" t="s">
        <v>428</v>
      </c>
      <c r="D28" s="1" t="s">
        <v>5295</v>
      </c>
      <c r="E28" s="1" t="s">
        <v>5366</v>
      </c>
      <c r="F28" s="1" t="s">
        <v>5322</v>
      </c>
      <c r="G28" s="3">
        <v>24.978000000000002</v>
      </c>
      <c r="H28" s="2">
        <v>80.678939999999997</v>
      </c>
      <c r="I28">
        <f>VLOOKUP(E28,'TRM2'!A:D,4,0)</f>
        <v>3081.75</v>
      </c>
      <c r="J28" s="6">
        <f t="shared" si="0"/>
        <v>248632323.34499997</v>
      </c>
      <c r="M28" s="20" t="s">
        <v>5349</v>
      </c>
      <c r="N28" s="16">
        <f t="shared" si="1"/>
        <v>613.08500000000004</v>
      </c>
      <c r="O28" s="18">
        <f t="shared" si="2"/>
        <v>4432509675.1685991</v>
      </c>
      <c r="P28" s="16">
        <f>AVERAGEIFS('Cacao Nacional'!D:D,'Cacao Nacional'!J:J,Exportaciones!M28)</f>
        <v>6208.7</v>
      </c>
    </row>
    <row r="29" spans="1:16" x14ac:dyDescent="0.3">
      <c r="A29" s="1" t="s">
        <v>5293</v>
      </c>
      <c r="B29" s="1" t="s">
        <v>5290</v>
      </c>
      <c r="C29" s="1" t="s">
        <v>428</v>
      </c>
      <c r="D29" s="1" t="s">
        <v>5295</v>
      </c>
      <c r="E29" s="1" t="s">
        <v>5367</v>
      </c>
      <c r="F29" s="1" t="s">
        <v>5324</v>
      </c>
      <c r="G29" s="3">
        <v>24.978000000000002</v>
      </c>
      <c r="H29" s="2">
        <v>76.932239999999993</v>
      </c>
      <c r="I29">
        <f>VLOOKUP(E29,'TRM2'!A:D,4,0)</f>
        <v>2956.53</v>
      </c>
      <c r="J29" s="6">
        <f t="shared" si="0"/>
        <v>227452475.52720001</v>
      </c>
      <c r="M29" s="19" t="s">
        <v>5350</v>
      </c>
      <c r="N29" s="16">
        <f t="shared" si="1"/>
        <v>466.04462000000001</v>
      </c>
      <c r="O29" s="18">
        <f t="shared" si="2"/>
        <v>3515580118.6068006</v>
      </c>
      <c r="P29" s="16">
        <f>AVERAGEIFS('Cacao Nacional'!D:D,'Cacao Nacional'!J:J,Exportaciones!M29)</f>
        <v>6033.125</v>
      </c>
    </row>
    <row r="30" spans="1:16" x14ac:dyDescent="0.3">
      <c r="A30" s="1" t="s">
        <v>5293</v>
      </c>
      <c r="B30" s="1" t="s">
        <v>5290</v>
      </c>
      <c r="C30" s="1" t="s">
        <v>428</v>
      </c>
      <c r="D30" s="1" t="s">
        <v>5295</v>
      </c>
      <c r="E30" s="1" t="s">
        <v>5368</v>
      </c>
      <c r="F30" s="1" t="s">
        <v>5326</v>
      </c>
      <c r="G30" s="3">
        <v>24.978000000000002</v>
      </c>
      <c r="H30" s="2">
        <v>78.680700000000002</v>
      </c>
      <c r="I30">
        <f>VLOOKUP(E30,'TRM2'!A:D,4,0)</f>
        <v>2880.08</v>
      </c>
      <c r="J30" s="6">
        <f t="shared" si="0"/>
        <v>226606710.456</v>
      </c>
      <c r="M30" s="20" t="s">
        <v>5351</v>
      </c>
      <c r="N30" s="16">
        <f t="shared" si="1"/>
        <v>1500.846</v>
      </c>
      <c r="O30" s="18">
        <f t="shared" si="2"/>
        <v>10202146818.716999</v>
      </c>
      <c r="P30" s="16">
        <f>AVERAGEIFS('Cacao Nacional'!D:D,'Cacao Nacional'!J:J,Exportaciones!M30)</f>
        <v>6079.375</v>
      </c>
    </row>
    <row r="31" spans="1:16" x14ac:dyDescent="0.3">
      <c r="A31" s="1" t="s">
        <v>5293</v>
      </c>
      <c r="B31" s="1" t="s">
        <v>5290</v>
      </c>
      <c r="C31" s="1" t="s">
        <v>428</v>
      </c>
      <c r="D31" s="1" t="s">
        <v>5295</v>
      </c>
      <c r="E31" s="1" t="s">
        <v>5369</v>
      </c>
      <c r="F31" s="1" t="s">
        <v>5328</v>
      </c>
      <c r="G31" s="3">
        <v>28.577999999999999</v>
      </c>
      <c r="H31" s="2">
        <v>95.123339999999999</v>
      </c>
      <c r="I31">
        <f>VLOOKUP(E31,'TRM2'!A:D,4,0)</f>
        <v>2998.55</v>
      </c>
      <c r="J31" s="6">
        <f t="shared" si="0"/>
        <v>285232091.15700001</v>
      </c>
      <c r="M31" s="20" t="s">
        <v>5352</v>
      </c>
      <c r="N31" s="16">
        <f t="shared" si="1"/>
        <v>808.11699999999996</v>
      </c>
      <c r="O31" s="18">
        <f t="shared" si="2"/>
        <v>6125565560.1119003</v>
      </c>
      <c r="P31" s="16">
        <f>AVERAGEIFS('Cacao Nacional'!D:D,'Cacao Nacional'!J:J,Exportaciones!M31)</f>
        <v>6607</v>
      </c>
    </row>
    <row r="32" spans="1:16" x14ac:dyDescent="0.3">
      <c r="A32" s="1" t="s">
        <v>5293</v>
      </c>
      <c r="B32" s="1" t="s">
        <v>5290</v>
      </c>
      <c r="C32" s="1" t="s">
        <v>428</v>
      </c>
      <c r="D32" s="1" t="s">
        <v>5295</v>
      </c>
      <c r="E32" s="1" t="s">
        <v>5370</v>
      </c>
      <c r="F32" s="1" t="s">
        <v>5330</v>
      </c>
      <c r="G32" s="3">
        <v>24.978000000000002</v>
      </c>
      <c r="H32" s="2">
        <v>75.683340000000001</v>
      </c>
      <c r="I32">
        <f>VLOOKUP(E32,'TRM2'!A:D,4,0)</f>
        <v>3085.6</v>
      </c>
      <c r="J32" s="6">
        <f t="shared" si="0"/>
        <v>233528513.90399998</v>
      </c>
      <c r="M32" s="19" t="s">
        <v>5353</v>
      </c>
      <c r="N32" s="16">
        <f t="shared" si="1"/>
        <v>811.625</v>
      </c>
      <c r="O32" s="18">
        <f t="shared" si="2"/>
        <v>6253933757.1592007</v>
      </c>
      <c r="P32" s="16">
        <f>AVERAGEIFS('Cacao Nacional'!D:D,'Cacao Nacional'!J:J,Exportaciones!M32)</f>
        <v>7206.875</v>
      </c>
    </row>
    <row r="33" spans="1:16" x14ac:dyDescent="0.3">
      <c r="A33" s="1" t="s">
        <v>5293</v>
      </c>
      <c r="B33" s="1" t="s">
        <v>5290</v>
      </c>
      <c r="C33" s="1" t="s">
        <v>428</v>
      </c>
      <c r="D33" s="1" t="s">
        <v>5295</v>
      </c>
      <c r="E33" s="1" t="s">
        <v>5372</v>
      </c>
      <c r="F33" s="1" t="s">
        <v>5307</v>
      </c>
      <c r="G33" s="3">
        <v>24.978000000000002</v>
      </c>
      <c r="H33" s="2">
        <v>73.934880000000007</v>
      </c>
      <c r="I33">
        <f>VLOOKUP(E33,'TRM2'!A:D,4,0)</f>
        <v>2921.9</v>
      </c>
      <c r="J33" s="6">
        <f t="shared" si="0"/>
        <v>216030325.87200001</v>
      </c>
      <c r="M33" s="20" t="s">
        <v>5354</v>
      </c>
      <c r="N33" s="16">
        <f t="shared" si="1"/>
        <v>2758.9782500000001</v>
      </c>
      <c r="O33" s="18">
        <f t="shared" si="2"/>
        <v>24501815275.312202</v>
      </c>
      <c r="P33" s="16">
        <f>AVERAGEIFS('Cacao Nacional'!D:D,'Cacao Nacional'!J:J,Exportaciones!M33)</f>
        <v>7496.5</v>
      </c>
    </row>
    <row r="34" spans="1:16" x14ac:dyDescent="0.3">
      <c r="A34" s="1" t="s">
        <v>5293</v>
      </c>
      <c r="B34" s="1" t="s">
        <v>5290</v>
      </c>
      <c r="C34" s="1" t="s">
        <v>428</v>
      </c>
      <c r="D34" s="1" t="s">
        <v>5295</v>
      </c>
      <c r="E34" s="1" t="s">
        <v>5373</v>
      </c>
      <c r="F34" s="1" t="s">
        <v>5311</v>
      </c>
      <c r="G34" s="3">
        <v>49.956000000000003</v>
      </c>
      <c r="H34" s="2">
        <v>141.37548000000001</v>
      </c>
      <c r="I34">
        <f>VLOOKUP(E34,'TRM2'!A:D,4,0)</f>
        <v>2919.17</v>
      </c>
      <c r="J34" s="6">
        <f t="shared" si="0"/>
        <v>412699059.95160002</v>
      </c>
      <c r="M34" s="20" t="s">
        <v>5355</v>
      </c>
      <c r="N34" s="16">
        <f t="shared" si="1"/>
        <v>1422.9192</v>
      </c>
      <c r="O34" s="18">
        <f t="shared" si="2"/>
        <v>13593708714.856596</v>
      </c>
      <c r="P34" s="16">
        <f>AVERAGEIFS('Cacao Nacional'!D:D,'Cacao Nacional'!J:J,Exportaciones!M34)</f>
        <v>7995.625</v>
      </c>
    </row>
    <row r="35" spans="1:16" x14ac:dyDescent="0.3">
      <c r="A35" s="1" t="s">
        <v>5293</v>
      </c>
      <c r="B35" s="1" t="s">
        <v>5290</v>
      </c>
      <c r="C35" s="1" t="s">
        <v>428</v>
      </c>
      <c r="D35" s="1" t="s">
        <v>5295</v>
      </c>
      <c r="E35" s="1" t="s">
        <v>5375</v>
      </c>
      <c r="F35" s="1" t="s">
        <v>5316</v>
      </c>
      <c r="G35" s="3">
        <v>24.978000000000002</v>
      </c>
      <c r="H35" s="2">
        <v>67.690380000000005</v>
      </c>
      <c r="I35">
        <f>VLOOKUP(E35,'TRM2'!A:D,4,0)</f>
        <v>2947.85</v>
      </c>
      <c r="J35" s="6">
        <f t="shared" si="0"/>
        <v>199541086.683</v>
      </c>
      <c r="M35" s="19" t="s">
        <v>5356</v>
      </c>
      <c r="N35" s="16">
        <f t="shared" si="1"/>
        <v>1964.7895000000001</v>
      </c>
      <c r="O35" s="18">
        <f t="shared" si="2"/>
        <v>18891511298.900002</v>
      </c>
      <c r="P35" s="16">
        <f>AVERAGEIFS('Cacao Nacional'!D:D,'Cacao Nacional'!J:J,Exportaciones!M35)</f>
        <v>7828.125</v>
      </c>
    </row>
    <row r="36" spans="1:16" x14ac:dyDescent="0.3">
      <c r="A36" s="1" t="s">
        <v>5293</v>
      </c>
      <c r="B36" s="1" t="s">
        <v>5290</v>
      </c>
      <c r="C36" s="1" t="s">
        <v>428</v>
      </c>
      <c r="D36" s="1" t="s">
        <v>5295</v>
      </c>
      <c r="E36" s="1" t="s">
        <v>5376</v>
      </c>
      <c r="F36" s="1" t="s">
        <v>5318</v>
      </c>
      <c r="G36" s="3">
        <v>24.978000000000002</v>
      </c>
      <c r="H36" s="2">
        <v>60.196980000000003</v>
      </c>
      <c r="I36">
        <f>VLOOKUP(E36,'TRM2'!A:D,4,0)</f>
        <v>2921</v>
      </c>
      <c r="J36" s="6">
        <f t="shared" si="0"/>
        <v>175835378.58000001</v>
      </c>
      <c r="M36" s="20" t="s">
        <v>5357</v>
      </c>
      <c r="N36" s="16">
        <f t="shared" si="1"/>
        <v>462.63899999999995</v>
      </c>
      <c r="O36" s="18">
        <f t="shared" si="2"/>
        <v>4067020947.4960003</v>
      </c>
      <c r="P36" s="16">
        <f>AVERAGEIFS('Cacao Nacional'!D:D,'Cacao Nacional'!J:J,Exportaciones!M36)</f>
        <v>8218</v>
      </c>
    </row>
    <row r="37" spans="1:16" x14ac:dyDescent="0.3">
      <c r="A37" s="1" t="s">
        <v>5293</v>
      </c>
      <c r="B37" s="1" t="s">
        <v>5290</v>
      </c>
      <c r="C37" s="1" t="s">
        <v>428</v>
      </c>
      <c r="D37" s="1" t="s">
        <v>5295</v>
      </c>
      <c r="E37" s="1" t="s">
        <v>5377</v>
      </c>
      <c r="F37" s="1" t="s">
        <v>5320</v>
      </c>
      <c r="G37" s="3">
        <v>24.978000000000002</v>
      </c>
      <c r="H37" s="2">
        <v>60.196980000000003</v>
      </c>
      <c r="I37">
        <f>VLOOKUP(E37,'TRM2'!A:D,4,0)</f>
        <v>3050.43</v>
      </c>
      <c r="J37" s="6">
        <f t="shared" si="0"/>
        <v>183626673.70139998</v>
      </c>
      <c r="M37" s="20" t="s">
        <v>5358</v>
      </c>
      <c r="N37" s="16">
        <f t="shared" si="1"/>
        <v>2079.25</v>
      </c>
      <c r="O37" s="18">
        <f t="shared" si="2"/>
        <v>19951815670.016098</v>
      </c>
      <c r="P37" s="16">
        <f>AVERAGEIFS('Cacao Nacional'!D:D,'Cacao Nacional'!J:J,Exportaciones!M37)</f>
        <v>9065</v>
      </c>
    </row>
    <row r="38" spans="1:16" x14ac:dyDescent="0.3">
      <c r="A38" s="1" t="s">
        <v>5293</v>
      </c>
      <c r="B38" s="1" t="s">
        <v>5290</v>
      </c>
      <c r="C38" s="1" t="s">
        <v>428</v>
      </c>
      <c r="D38" s="1" t="s">
        <v>5295</v>
      </c>
      <c r="E38" s="1" t="s">
        <v>5378</v>
      </c>
      <c r="F38" s="1" t="s">
        <v>5322</v>
      </c>
      <c r="G38" s="3">
        <v>24.978000000000002</v>
      </c>
      <c r="H38" s="2">
        <v>60.196980000000003</v>
      </c>
      <c r="I38">
        <f>VLOOKUP(E38,'TRM2'!A:D,4,0)</f>
        <v>2997.59</v>
      </c>
      <c r="J38" s="6">
        <f t="shared" si="0"/>
        <v>180445865.2782</v>
      </c>
      <c r="M38" s="19" t="s">
        <v>5359</v>
      </c>
      <c r="N38" s="16">
        <f t="shared" si="1"/>
        <v>769.74350000000004</v>
      </c>
      <c r="O38" s="18">
        <f t="shared" si="2"/>
        <v>7807093031.0656996</v>
      </c>
      <c r="P38" s="16">
        <f>AVERAGEIFS('Cacao Nacional'!D:D,'Cacao Nacional'!J:J,Exportaciones!M38)</f>
        <v>8194.375</v>
      </c>
    </row>
    <row r="39" spans="1:16" x14ac:dyDescent="0.3">
      <c r="A39" s="1" t="s">
        <v>5293</v>
      </c>
      <c r="B39" s="1" t="s">
        <v>5290</v>
      </c>
      <c r="C39" s="1" t="s">
        <v>428</v>
      </c>
      <c r="D39" s="1" t="s">
        <v>5295</v>
      </c>
      <c r="E39" s="1" t="s">
        <v>5379</v>
      </c>
      <c r="F39" s="1" t="s">
        <v>5324</v>
      </c>
      <c r="G39" s="3">
        <v>24.978000000000002</v>
      </c>
      <c r="H39" s="2">
        <v>60.196980000000003</v>
      </c>
      <c r="I39">
        <f>VLOOKUP(E39,'TRM2'!A:D,4,0)</f>
        <v>2948.09</v>
      </c>
      <c r="J39" s="6">
        <f t="shared" si="0"/>
        <v>177466114.76820004</v>
      </c>
      <c r="M39" s="20" t="s">
        <v>5360</v>
      </c>
      <c r="N39" s="16">
        <f t="shared" si="1"/>
        <v>1323.7203999999997</v>
      </c>
      <c r="O39" s="18">
        <f t="shared" si="2"/>
        <v>13488998642.9991</v>
      </c>
      <c r="P39" s="16">
        <f>AVERAGEIFS('Cacao Nacional'!D:D,'Cacao Nacional'!J:J,Exportaciones!M39)</f>
        <v>8163.5</v>
      </c>
    </row>
    <row r="40" spans="1:16" x14ac:dyDescent="0.3">
      <c r="A40" s="1" t="s">
        <v>5293</v>
      </c>
      <c r="B40" s="1" t="s">
        <v>5290</v>
      </c>
      <c r="C40" s="1" t="s">
        <v>428</v>
      </c>
      <c r="D40" s="1" t="s">
        <v>5295</v>
      </c>
      <c r="E40" s="1" t="s">
        <v>5381</v>
      </c>
      <c r="F40" s="1" t="s">
        <v>5328</v>
      </c>
      <c r="G40" s="3">
        <v>24.978000000000002</v>
      </c>
      <c r="H40" s="2">
        <v>55.451160000000002</v>
      </c>
      <c r="I40">
        <f>VLOOKUP(E40,'TRM2'!A:D,4,0)</f>
        <v>3039.19</v>
      </c>
      <c r="J40" s="6">
        <f t="shared" si="0"/>
        <v>168526610.96039999</v>
      </c>
      <c r="M40" s="20" t="s">
        <v>5361</v>
      </c>
      <c r="N40" s="16">
        <f t="shared" si="1"/>
        <v>814.63800000000003</v>
      </c>
      <c r="O40" s="18">
        <f t="shared" si="2"/>
        <v>8221717749.96</v>
      </c>
      <c r="P40" s="16">
        <f>AVERAGEIFS('Cacao Nacional'!D:D,'Cacao Nacional'!J:J,Exportaciones!M40)</f>
        <v>8233.125</v>
      </c>
    </row>
    <row r="41" spans="1:16" x14ac:dyDescent="0.3">
      <c r="A41" s="1" t="s">
        <v>5293</v>
      </c>
      <c r="B41" s="1" t="s">
        <v>5290</v>
      </c>
      <c r="C41" s="1" t="s">
        <v>428</v>
      </c>
      <c r="D41" s="1" t="s">
        <v>5295</v>
      </c>
      <c r="E41" s="1" t="s">
        <v>5382</v>
      </c>
      <c r="F41" s="1" t="s">
        <v>5330</v>
      </c>
      <c r="G41" s="3">
        <v>24.978000000000002</v>
      </c>
      <c r="H41" s="2">
        <v>58.448520000000002</v>
      </c>
      <c r="I41">
        <f>VLOOKUP(E41,'TRM2'!A:D,4,0)</f>
        <v>3006.04</v>
      </c>
      <c r="J41" s="6">
        <f t="shared" si="0"/>
        <v>175698589.06080002</v>
      </c>
      <c r="M41" s="19" t="s">
        <v>5362</v>
      </c>
      <c r="N41" s="16">
        <f t="shared" si="1"/>
        <v>1606.6660000000002</v>
      </c>
      <c r="O41" s="18">
        <f t="shared" si="2"/>
        <v>14008746319.070999</v>
      </c>
      <c r="P41" s="16">
        <f>AVERAGEIFS('Cacao Nacional'!D:D,'Cacao Nacional'!J:J,Exportaciones!M41)</f>
        <v>7790</v>
      </c>
    </row>
    <row r="42" spans="1:16" x14ac:dyDescent="0.3">
      <c r="A42" s="1" t="s">
        <v>5293</v>
      </c>
      <c r="B42" s="1" t="s">
        <v>5290</v>
      </c>
      <c r="C42" s="1" t="s">
        <v>428</v>
      </c>
      <c r="D42" s="1" t="s">
        <v>5295</v>
      </c>
      <c r="E42" s="1" t="s">
        <v>5383</v>
      </c>
      <c r="F42" s="1" t="s">
        <v>5292</v>
      </c>
      <c r="G42" s="3">
        <v>49.956000000000003</v>
      </c>
      <c r="H42" s="2">
        <v>120.39396000000001</v>
      </c>
      <c r="I42">
        <f>VLOOKUP(E42,'TRM2'!A:D,4,0)</f>
        <v>2984</v>
      </c>
      <c r="J42" s="6">
        <f t="shared" si="0"/>
        <v>359255576.64000005</v>
      </c>
      <c r="M42" s="20" t="s">
        <v>5363</v>
      </c>
      <c r="N42" s="16">
        <f t="shared" si="1"/>
        <v>987.79310000000009</v>
      </c>
      <c r="O42" s="18">
        <f t="shared" si="2"/>
        <v>8268627294.9665985</v>
      </c>
      <c r="P42" s="16">
        <f>AVERAGEIFS('Cacao Nacional'!D:D,'Cacao Nacional'!J:J,Exportaciones!M42)</f>
        <v>8131</v>
      </c>
    </row>
    <row r="43" spans="1:16" x14ac:dyDescent="0.3">
      <c r="A43" s="1" t="s">
        <v>5293</v>
      </c>
      <c r="B43" s="1" t="s">
        <v>5290</v>
      </c>
      <c r="C43" s="1" t="s">
        <v>428</v>
      </c>
      <c r="D43" s="1" t="s">
        <v>5295</v>
      </c>
      <c r="E43" s="1" t="s">
        <v>5384</v>
      </c>
      <c r="F43" s="1" t="s">
        <v>5307</v>
      </c>
      <c r="G43" s="3">
        <v>24.978000000000002</v>
      </c>
      <c r="H43" s="2">
        <v>58.948079999999997</v>
      </c>
      <c r="I43">
        <f>VLOOKUP(E43,'TRM2'!A:D,4,0)</f>
        <v>2835.05</v>
      </c>
      <c r="J43" s="6">
        <f t="shared" si="0"/>
        <v>167120754.204</v>
      </c>
      <c r="M43" s="20" t="s">
        <v>5364</v>
      </c>
      <c r="N43" s="16">
        <f t="shared" si="1"/>
        <v>1455.2905000000001</v>
      </c>
      <c r="O43" s="18">
        <f t="shared" si="2"/>
        <v>13398887873.892</v>
      </c>
      <c r="P43" s="16">
        <f>AVERAGEIFS('Cacao Nacional'!D:D,'Cacao Nacional'!J:J,Exportaciones!M43)</f>
        <v>8159.375</v>
      </c>
    </row>
    <row r="44" spans="1:16" x14ac:dyDescent="0.3">
      <c r="A44" s="1" t="s">
        <v>5293</v>
      </c>
      <c r="B44" s="1" t="s">
        <v>5290</v>
      </c>
      <c r="C44" s="1" t="s">
        <v>428</v>
      </c>
      <c r="D44" s="1" t="s">
        <v>5295</v>
      </c>
      <c r="E44" s="1" t="s">
        <v>5385</v>
      </c>
      <c r="F44" s="1" t="s">
        <v>5311</v>
      </c>
      <c r="G44" s="3">
        <v>24.978000000000002</v>
      </c>
      <c r="H44" s="2">
        <v>58.948079999999997</v>
      </c>
      <c r="I44">
        <f>VLOOKUP(E44,'TRM2'!A:D,4,0)</f>
        <v>2867.94</v>
      </c>
      <c r="J44" s="6">
        <f t="shared" si="0"/>
        <v>169059556.55519998</v>
      </c>
      <c r="M44" s="19" t="s">
        <v>5365</v>
      </c>
      <c r="N44" s="16">
        <f t="shared" si="1"/>
        <v>748.40599999999995</v>
      </c>
      <c r="O44" s="18">
        <f t="shared" si="2"/>
        <v>6478020590.3062</v>
      </c>
      <c r="P44" s="16">
        <f>AVERAGEIFS('Cacao Nacional'!D:D,'Cacao Nacional'!J:J,Exportaciones!M44)</f>
        <v>7968.75</v>
      </c>
    </row>
    <row r="45" spans="1:16" x14ac:dyDescent="0.3">
      <c r="A45" s="1" t="s">
        <v>5293</v>
      </c>
      <c r="B45" s="1" t="s">
        <v>5290</v>
      </c>
      <c r="C45" s="1" t="s">
        <v>428</v>
      </c>
      <c r="D45" s="1" t="s">
        <v>5295</v>
      </c>
      <c r="E45" s="1" t="s">
        <v>5386</v>
      </c>
      <c r="F45" s="1" t="s">
        <v>5314</v>
      </c>
      <c r="G45" s="3">
        <v>24.978000000000002</v>
      </c>
      <c r="H45" s="2">
        <v>58.948079999999997</v>
      </c>
      <c r="I45">
        <f>VLOOKUP(E45,'TRM2'!A:D,4,0)</f>
        <v>2780.47</v>
      </c>
      <c r="J45" s="6">
        <f t="shared" si="0"/>
        <v>163903367.99759996</v>
      </c>
      <c r="M45" s="20" t="s">
        <v>5366</v>
      </c>
      <c r="N45" s="16">
        <f t="shared" si="1"/>
        <v>1117.6068900000002</v>
      </c>
      <c r="O45" s="18">
        <f t="shared" si="2"/>
        <v>10537203022.9725</v>
      </c>
      <c r="P45" s="16">
        <f>AVERAGEIFS('Cacao Nacional'!D:D,'Cacao Nacional'!J:J,Exportaciones!M45)</f>
        <v>7926.5</v>
      </c>
    </row>
    <row r="46" spans="1:16" x14ac:dyDescent="0.3">
      <c r="A46" s="1" t="s">
        <v>5293</v>
      </c>
      <c r="B46" s="1" t="s">
        <v>5290</v>
      </c>
      <c r="C46" s="1" t="s">
        <v>428</v>
      </c>
      <c r="D46" s="1" t="s">
        <v>5295</v>
      </c>
      <c r="E46" s="1" t="s">
        <v>5387</v>
      </c>
      <c r="F46" s="1" t="s">
        <v>5316</v>
      </c>
      <c r="G46" s="3">
        <v>24.978000000000002</v>
      </c>
      <c r="H46" s="2">
        <v>71.936639999999997</v>
      </c>
      <c r="I46">
        <f>VLOOKUP(E46,'TRM2'!A:D,4,0)</f>
        <v>2809.92</v>
      </c>
      <c r="J46" s="6">
        <f t="shared" ref="J46:J87" si="3">H46*I46*1000</f>
        <v>202136203.46880001</v>
      </c>
      <c r="M46" s="20" t="s">
        <v>5367</v>
      </c>
      <c r="N46" s="16">
        <f t="shared" si="1"/>
        <v>504.96100000000001</v>
      </c>
      <c r="O46" s="18">
        <f t="shared" si="2"/>
        <v>4672766897.9631014</v>
      </c>
      <c r="P46" s="16">
        <f>AVERAGEIFS('Cacao Nacional'!D:D,'Cacao Nacional'!J:J,Exportaciones!M46)</f>
        <v>7782.5</v>
      </c>
    </row>
    <row r="47" spans="1:16" x14ac:dyDescent="0.3">
      <c r="A47" s="1" t="s">
        <v>5293</v>
      </c>
      <c r="B47" s="1" t="s">
        <v>5290</v>
      </c>
      <c r="C47" s="1" t="s">
        <v>428</v>
      </c>
      <c r="D47" s="1" t="s">
        <v>5295</v>
      </c>
      <c r="E47" s="1" t="s">
        <v>5388</v>
      </c>
      <c r="F47" s="1" t="s">
        <v>5318</v>
      </c>
      <c r="G47" s="3">
        <v>24.978000000000002</v>
      </c>
      <c r="H47" s="2">
        <v>73.435320000000004</v>
      </c>
      <c r="I47">
        <f>VLOOKUP(E47,'TRM2'!A:D,4,0)</f>
        <v>2889.32</v>
      </c>
      <c r="J47" s="6">
        <f t="shared" si="3"/>
        <v>212178138.78240001</v>
      </c>
      <c r="M47" s="19" t="s">
        <v>5368</v>
      </c>
      <c r="N47" s="16">
        <f t="shared" si="1"/>
        <v>256.27000000000004</v>
      </c>
      <c r="O47" s="18">
        <f t="shared" si="2"/>
        <v>2273787159</v>
      </c>
      <c r="P47" s="16">
        <f>AVERAGEIFS('Cacao Nacional'!D:D,'Cacao Nacional'!J:J,Exportaciones!M47)</f>
        <v>7763</v>
      </c>
    </row>
    <row r="48" spans="1:16" x14ac:dyDescent="0.3">
      <c r="A48" s="1" t="s">
        <v>5293</v>
      </c>
      <c r="B48" s="1" t="s">
        <v>5290</v>
      </c>
      <c r="C48" s="1" t="s">
        <v>428</v>
      </c>
      <c r="D48" s="1" t="s">
        <v>5295</v>
      </c>
      <c r="E48" s="1" t="s">
        <v>5390</v>
      </c>
      <c r="F48" s="1" t="s">
        <v>5322</v>
      </c>
      <c r="G48" s="3">
        <v>24.978000000000002</v>
      </c>
      <c r="H48" s="2">
        <v>75.183779999999999</v>
      </c>
      <c r="I48">
        <f>VLOOKUP(E48,'TRM2'!A:D,4,0)</f>
        <v>2886.8</v>
      </c>
      <c r="J48" s="6">
        <f t="shared" si="3"/>
        <v>217040536.104</v>
      </c>
      <c r="M48" s="20" t="s">
        <v>5369</v>
      </c>
      <c r="N48" s="16">
        <f t="shared" si="1"/>
        <v>334.08</v>
      </c>
      <c r="O48" s="18">
        <f t="shared" si="2"/>
        <v>3076434007.8595009</v>
      </c>
      <c r="P48" s="16">
        <f>AVERAGEIFS('Cacao Nacional'!D:D,'Cacao Nacional'!J:J,Exportaciones!M48)</f>
        <v>7158.75</v>
      </c>
    </row>
    <row r="49" spans="1:16" x14ac:dyDescent="0.3">
      <c r="A49" s="1" t="s">
        <v>5293</v>
      </c>
      <c r="B49" s="1" t="s">
        <v>5290</v>
      </c>
      <c r="C49" s="1" t="s">
        <v>428</v>
      </c>
      <c r="D49" s="1" t="s">
        <v>5295</v>
      </c>
      <c r="E49" s="1" t="s">
        <v>5391</v>
      </c>
      <c r="F49" s="1" t="s">
        <v>5324</v>
      </c>
      <c r="G49" s="3">
        <v>24.978000000000002</v>
      </c>
      <c r="H49" s="2">
        <v>73.435320000000004</v>
      </c>
      <c r="I49">
        <f>VLOOKUP(E49,'TRM2'!A:D,4,0)</f>
        <v>3053.14</v>
      </c>
      <c r="J49" s="6">
        <f t="shared" si="3"/>
        <v>224208312.9048</v>
      </c>
      <c r="M49" s="20" t="s">
        <v>5370</v>
      </c>
      <c r="N49" s="16">
        <f t="shared" si="1"/>
        <v>504.72949999999997</v>
      </c>
      <c r="O49" s="18">
        <f t="shared" si="2"/>
        <v>4575236037.6799994</v>
      </c>
      <c r="P49" s="16">
        <f>AVERAGEIFS('Cacao Nacional'!D:D,'Cacao Nacional'!J:J,Exportaciones!M49)</f>
        <v>6557.5</v>
      </c>
    </row>
    <row r="50" spans="1:16" x14ac:dyDescent="0.3">
      <c r="A50" s="1" t="s">
        <v>5293</v>
      </c>
      <c r="B50" s="1" t="s">
        <v>5290</v>
      </c>
      <c r="C50" s="1" t="s">
        <v>428</v>
      </c>
      <c r="D50" s="1" t="s">
        <v>5295</v>
      </c>
      <c r="E50" s="1" t="s">
        <v>5393</v>
      </c>
      <c r="F50" s="1" t="s">
        <v>5328</v>
      </c>
      <c r="G50" s="3">
        <v>49.956000000000003</v>
      </c>
      <c r="H50" s="2">
        <v>132.38339999999999</v>
      </c>
      <c r="I50">
        <f>VLOOKUP(E50,'TRM2'!A:D,4,0)</f>
        <v>3219.85</v>
      </c>
      <c r="J50" s="6">
        <f t="shared" si="3"/>
        <v>426254690.48999995</v>
      </c>
      <c r="M50" s="19" t="s">
        <v>5371</v>
      </c>
      <c r="N50" s="16">
        <f t="shared" si="1"/>
        <v>403.58353999999997</v>
      </c>
      <c r="O50" s="18">
        <f t="shared" si="2"/>
        <v>3563041313.5881991</v>
      </c>
      <c r="P50" s="16">
        <f>AVERAGEIFS('Cacao Nacional'!D:D,'Cacao Nacional'!J:J,Exportaciones!M50)</f>
        <v>5977.5</v>
      </c>
    </row>
    <row r="51" spans="1:16" x14ac:dyDescent="0.3">
      <c r="A51" s="1" t="s">
        <v>5293</v>
      </c>
      <c r="B51" s="1" t="s">
        <v>5290</v>
      </c>
      <c r="C51" s="1" t="s">
        <v>428</v>
      </c>
      <c r="D51" s="1" t="s">
        <v>5295</v>
      </c>
      <c r="E51" s="1" t="s">
        <v>5394</v>
      </c>
      <c r="F51" s="1" t="s">
        <v>5330</v>
      </c>
      <c r="G51" s="3">
        <v>24.978000000000002</v>
      </c>
      <c r="H51" s="2">
        <v>64.942800000000005</v>
      </c>
      <c r="I51">
        <f>VLOOKUP(E51,'TRM2'!A:D,4,0)</f>
        <v>3235.27</v>
      </c>
      <c r="J51" s="6">
        <f t="shared" si="3"/>
        <v>210107492.55600002</v>
      </c>
      <c r="M51" s="20" t="s">
        <v>5372</v>
      </c>
      <c r="N51" s="16">
        <f t="shared" si="1"/>
        <v>646.03071999999997</v>
      </c>
      <c r="O51" s="18">
        <f t="shared" si="2"/>
        <v>5191663096.6730003</v>
      </c>
      <c r="P51" s="16">
        <f>AVERAGEIFS('Cacao Nacional'!D:D,'Cacao Nacional'!J:J,Exportaciones!M51)</f>
        <v>5679.375</v>
      </c>
    </row>
    <row r="52" spans="1:16" x14ac:dyDescent="0.3">
      <c r="A52" s="1" t="s">
        <v>5293</v>
      </c>
      <c r="B52" s="1" t="s">
        <v>5290</v>
      </c>
      <c r="C52" s="1" t="s">
        <v>428</v>
      </c>
      <c r="D52" s="1" t="s">
        <v>5295</v>
      </c>
      <c r="E52" s="1" t="s">
        <v>5395</v>
      </c>
      <c r="F52" s="1" t="s">
        <v>5292</v>
      </c>
      <c r="G52" s="3">
        <v>24.978000000000002</v>
      </c>
      <c r="H52" s="2">
        <v>64.942800000000005</v>
      </c>
      <c r="I52">
        <f>VLOOKUP(E52,'TRM2'!A:D,4,0)</f>
        <v>3249.75</v>
      </c>
      <c r="J52" s="6">
        <f t="shared" si="3"/>
        <v>211047864.30000001</v>
      </c>
      <c r="M52" s="20" t="s">
        <v>5373</v>
      </c>
      <c r="N52" s="16">
        <f t="shared" si="1"/>
        <v>650.31107999999995</v>
      </c>
      <c r="O52" s="18">
        <f t="shared" si="2"/>
        <v>6956967724.6937008</v>
      </c>
      <c r="P52" s="16">
        <f>AVERAGEIFS('Cacao Nacional'!D:D,'Cacao Nacional'!J:J,Exportaciones!M52)</f>
        <v>5677.5</v>
      </c>
    </row>
    <row r="53" spans="1:16" x14ac:dyDescent="0.3">
      <c r="A53" s="1" t="s">
        <v>5293</v>
      </c>
      <c r="B53" s="1" t="s">
        <v>5290</v>
      </c>
      <c r="C53" s="1" t="s">
        <v>428</v>
      </c>
      <c r="D53" s="1" t="s">
        <v>5295</v>
      </c>
      <c r="E53" s="1" t="s">
        <v>5396</v>
      </c>
      <c r="F53" s="1" t="s">
        <v>5307</v>
      </c>
      <c r="G53" s="3">
        <v>24.978000000000002</v>
      </c>
      <c r="H53" s="2">
        <v>64.193460000000002</v>
      </c>
      <c r="I53">
        <f>VLOOKUP(E53,'TRM2'!A:D,4,0)</f>
        <v>3115.7</v>
      </c>
      <c r="J53" s="6">
        <f t="shared" si="3"/>
        <v>200007563.322</v>
      </c>
      <c r="M53" s="19" t="s">
        <v>5374</v>
      </c>
      <c r="N53" s="16">
        <f t="shared" si="1"/>
        <v>242.16319999999999</v>
      </c>
      <c r="O53" s="18">
        <f t="shared" si="2"/>
        <v>1936929917.2329998</v>
      </c>
      <c r="P53" s="16">
        <f>AVERAGEIFS('Cacao Nacional'!D:D,'Cacao Nacional'!J:J,Exportaciones!M53)</f>
        <v>5393.125</v>
      </c>
    </row>
    <row r="54" spans="1:16" x14ac:dyDescent="0.3">
      <c r="A54" s="1" t="s">
        <v>5293</v>
      </c>
      <c r="B54" s="1" t="s">
        <v>5290</v>
      </c>
      <c r="C54" s="1" t="s">
        <v>428</v>
      </c>
      <c r="D54" s="1" t="s">
        <v>5295</v>
      </c>
      <c r="E54" s="1" t="s">
        <v>5397</v>
      </c>
      <c r="F54" s="1" t="s">
        <v>5311</v>
      </c>
      <c r="G54" s="3">
        <v>24.978000000000002</v>
      </c>
      <c r="H54" s="2">
        <v>64.942800000000005</v>
      </c>
      <c r="I54">
        <f>VLOOKUP(E54,'TRM2'!A:D,4,0)</f>
        <v>3077.35</v>
      </c>
      <c r="J54" s="6">
        <f t="shared" si="3"/>
        <v>199851725.58000001</v>
      </c>
      <c r="M54" s="20" t="s">
        <v>5375</v>
      </c>
      <c r="N54" s="16">
        <f t="shared" si="1"/>
        <v>1012.63798</v>
      </c>
      <c r="O54" s="18">
        <f t="shared" si="2"/>
        <v>6963896368.1960011</v>
      </c>
      <c r="P54" s="16">
        <f>AVERAGEIFS('Cacao Nacional'!D:D,'Cacao Nacional'!J:J,Exportaciones!M54)</f>
        <v>4792.1000000000004</v>
      </c>
    </row>
    <row r="55" spans="1:16" x14ac:dyDescent="0.3">
      <c r="A55" s="1" t="s">
        <v>5293</v>
      </c>
      <c r="B55" s="1" t="s">
        <v>5290</v>
      </c>
      <c r="C55" s="1" t="s">
        <v>428</v>
      </c>
      <c r="D55" s="1" t="s">
        <v>5295</v>
      </c>
      <c r="E55" s="1" t="s">
        <v>5399</v>
      </c>
      <c r="F55" s="1" t="s">
        <v>5316</v>
      </c>
      <c r="G55" s="3">
        <v>49.956000000000003</v>
      </c>
      <c r="H55" s="2">
        <v>133.38252</v>
      </c>
      <c r="I55">
        <f>VLOOKUP(E55,'TRM2'!A:D,4,0)</f>
        <v>3233.97</v>
      </c>
      <c r="J55" s="6">
        <f t="shared" si="3"/>
        <v>431355068.20439994</v>
      </c>
      <c r="M55" s="20" t="s">
        <v>5376</v>
      </c>
      <c r="N55" s="16">
        <f t="shared" si="1"/>
        <v>1925.1379999999999</v>
      </c>
      <c r="O55" s="18">
        <f t="shared" si="2"/>
        <v>12276213763.5</v>
      </c>
      <c r="P55" s="16">
        <f>AVERAGEIFS('Cacao Nacional'!D:D,'Cacao Nacional'!J:J,Exportaciones!M55)</f>
        <v>4881.5</v>
      </c>
    </row>
    <row r="56" spans="1:16" x14ac:dyDescent="0.3">
      <c r="A56" s="1" t="s">
        <v>5293</v>
      </c>
      <c r="B56" s="1" t="s">
        <v>5290</v>
      </c>
      <c r="C56" s="1" t="s">
        <v>428</v>
      </c>
      <c r="D56" s="1" t="s">
        <v>5295</v>
      </c>
      <c r="E56" s="1" t="s">
        <v>5400</v>
      </c>
      <c r="F56" s="1" t="s">
        <v>5318</v>
      </c>
      <c r="G56" s="3">
        <v>24.978000000000002</v>
      </c>
      <c r="H56" s="2">
        <v>66.441479999999999</v>
      </c>
      <c r="I56">
        <f>VLOOKUP(E56,'TRM2'!A:D,4,0)</f>
        <v>3377.16</v>
      </c>
      <c r="J56" s="6">
        <f t="shared" si="3"/>
        <v>224383508.59679997</v>
      </c>
      <c r="M56" s="19" t="s">
        <v>5377</v>
      </c>
      <c r="N56" s="16">
        <f t="shared" si="1"/>
        <v>926.35726999999997</v>
      </c>
      <c r="O56" s="18">
        <f t="shared" si="2"/>
        <v>6552352802.1107998</v>
      </c>
      <c r="P56" s="16">
        <f>AVERAGEIFS('Cacao Nacional'!D:D,'Cacao Nacional'!J:J,Exportaciones!M56)</f>
        <v>4905.6000000000004</v>
      </c>
    </row>
    <row r="57" spans="1:16" x14ac:dyDescent="0.3">
      <c r="A57" s="1" t="s">
        <v>5293</v>
      </c>
      <c r="B57" s="1" t="s">
        <v>5290</v>
      </c>
      <c r="C57" s="1" t="s">
        <v>428</v>
      </c>
      <c r="D57" s="1" t="s">
        <v>5295</v>
      </c>
      <c r="E57" s="1" t="s">
        <v>5402</v>
      </c>
      <c r="F57" s="1" t="s">
        <v>5322</v>
      </c>
      <c r="G57" s="3">
        <v>24.978000000000002</v>
      </c>
      <c r="H57" s="2">
        <v>68.689499999999995</v>
      </c>
      <c r="I57">
        <f>VLOOKUP(E57,'TRM2'!A:D,4,0)</f>
        <v>3291.79</v>
      </c>
      <c r="J57" s="6">
        <f t="shared" si="3"/>
        <v>226111409.20499998</v>
      </c>
      <c r="M57" s="20" t="s">
        <v>5378</v>
      </c>
      <c r="N57" s="16">
        <f t="shared" si="1"/>
        <v>1919.527</v>
      </c>
      <c r="O57" s="18">
        <f t="shared" si="2"/>
        <v>12046680429.546301</v>
      </c>
      <c r="P57" s="16">
        <f>AVERAGEIFS('Cacao Nacional'!D:D,'Cacao Nacional'!J:J,Exportaciones!M57)</f>
        <v>4973</v>
      </c>
    </row>
    <row r="58" spans="1:16" x14ac:dyDescent="0.3">
      <c r="A58" s="1" t="s">
        <v>5293</v>
      </c>
      <c r="B58" s="1" t="s">
        <v>5290</v>
      </c>
      <c r="C58" s="1" t="s">
        <v>428</v>
      </c>
      <c r="D58" s="1" t="s">
        <v>5295</v>
      </c>
      <c r="E58" s="1" t="s">
        <v>5403</v>
      </c>
      <c r="F58" s="1" t="s">
        <v>5324</v>
      </c>
      <c r="G58" s="3">
        <v>0.2</v>
      </c>
      <c r="H58" s="2">
        <v>1.43</v>
      </c>
      <c r="I58">
        <f>VLOOKUP(E58,'TRM2'!A:D,4,0)</f>
        <v>3427.29</v>
      </c>
      <c r="J58" s="6">
        <f t="shared" si="3"/>
        <v>4901024.7</v>
      </c>
      <c r="M58" s="20" t="s">
        <v>5379</v>
      </c>
      <c r="N58" s="16">
        <f t="shared" si="1"/>
        <v>1406.4803999999999</v>
      </c>
      <c r="O58" s="18">
        <f t="shared" si="2"/>
        <v>8063068514.0533009</v>
      </c>
      <c r="P58" s="16">
        <f>AVERAGEIFS('Cacao Nacional'!D:D,'Cacao Nacional'!J:J,Exportaciones!M58)</f>
        <v>4872</v>
      </c>
    </row>
    <row r="59" spans="1:16" x14ac:dyDescent="0.3">
      <c r="A59" s="1" t="s">
        <v>5293</v>
      </c>
      <c r="B59" s="1" t="s">
        <v>5290</v>
      </c>
      <c r="C59" s="1" t="s">
        <v>428</v>
      </c>
      <c r="D59" s="1" t="s">
        <v>5295</v>
      </c>
      <c r="E59" s="1" t="s">
        <v>5404</v>
      </c>
      <c r="F59" s="1" t="s">
        <v>5326</v>
      </c>
      <c r="G59" s="3">
        <v>24.978000000000002</v>
      </c>
      <c r="H59" s="2">
        <v>70.937520000000006</v>
      </c>
      <c r="I59">
        <f>VLOOKUP(E59,'TRM2'!A:D,4,0)</f>
        <v>3477.45</v>
      </c>
      <c r="J59" s="6">
        <f t="shared" si="3"/>
        <v>246681678.92399999</v>
      </c>
      <c r="M59" s="19" t="s">
        <v>5380</v>
      </c>
      <c r="N59" s="16">
        <f t="shared" si="1"/>
        <v>762.40460000000007</v>
      </c>
      <c r="O59" s="18">
        <f t="shared" si="2"/>
        <v>4832988913.226099</v>
      </c>
      <c r="P59" s="16">
        <f>AVERAGEIFS('Cacao Nacional'!D:D,'Cacao Nacional'!J:J,Exportaciones!M59)</f>
        <v>5164.3999999999996</v>
      </c>
    </row>
    <row r="60" spans="1:16" x14ac:dyDescent="0.3">
      <c r="A60" s="1" t="s">
        <v>5293</v>
      </c>
      <c r="B60" s="1" t="s">
        <v>5290</v>
      </c>
      <c r="C60" s="1" t="s">
        <v>428</v>
      </c>
      <c r="D60" s="1" t="s">
        <v>5295</v>
      </c>
      <c r="E60" s="1" t="s">
        <v>5405</v>
      </c>
      <c r="F60" s="1" t="s">
        <v>5328</v>
      </c>
      <c r="G60" s="3">
        <v>24.978000000000002</v>
      </c>
      <c r="H60" s="2">
        <v>70.937520000000006</v>
      </c>
      <c r="I60">
        <f>VLOOKUP(E60,'TRM2'!A:D,4,0)</f>
        <v>3383.29</v>
      </c>
      <c r="J60" s="6">
        <f t="shared" si="3"/>
        <v>240002202.04080001</v>
      </c>
      <c r="M60" s="20" t="s">
        <v>5381</v>
      </c>
      <c r="N60" s="16">
        <f t="shared" si="1"/>
        <v>429.70949999999993</v>
      </c>
      <c r="O60" s="18">
        <f t="shared" si="2"/>
        <v>2725289449.0668001</v>
      </c>
      <c r="P60" s="16">
        <f>AVERAGEIFS('Cacao Nacional'!D:D,'Cacao Nacional'!J:J,Exportaciones!M60)</f>
        <v>5412.5749999999998</v>
      </c>
    </row>
    <row r="61" spans="1:16" x14ac:dyDescent="0.3">
      <c r="A61" s="1" t="s">
        <v>5293</v>
      </c>
      <c r="B61" s="1" t="s">
        <v>5290</v>
      </c>
      <c r="C61" s="1" t="s">
        <v>428</v>
      </c>
      <c r="D61" s="1" t="s">
        <v>5295</v>
      </c>
      <c r="E61" s="1" t="s">
        <v>5406</v>
      </c>
      <c r="F61" s="1" t="s">
        <v>5330</v>
      </c>
      <c r="G61" s="3">
        <v>49.956000000000003</v>
      </c>
      <c r="H61" s="2">
        <v>137.82859999999999</v>
      </c>
      <c r="I61">
        <f>VLOOKUP(E61,'TRM2'!A:D,4,0)</f>
        <v>3522.48</v>
      </c>
      <c r="J61" s="6">
        <f t="shared" si="3"/>
        <v>485498486.92799997</v>
      </c>
      <c r="M61" s="20" t="s">
        <v>5382</v>
      </c>
      <c r="N61" s="16">
        <f t="shared" si="1"/>
        <v>1514.8658</v>
      </c>
      <c r="O61" s="18">
        <f t="shared" si="2"/>
        <v>9535036083.2660007</v>
      </c>
      <c r="P61" s="16">
        <f>AVERAGEIFS('Cacao Nacional'!D:D,'Cacao Nacional'!J:J,Exportaciones!M61)</f>
        <v>5029.5</v>
      </c>
    </row>
    <row r="62" spans="1:16" x14ac:dyDescent="0.3">
      <c r="A62" s="1" t="s">
        <v>5293</v>
      </c>
      <c r="B62" s="1" t="s">
        <v>5290</v>
      </c>
      <c r="C62" s="1" t="s">
        <v>428</v>
      </c>
      <c r="D62" s="1" t="s">
        <v>5295</v>
      </c>
      <c r="E62" s="1" t="s">
        <v>5407</v>
      </c>
      <c r="F62" s="1" t="s">
        <v>5292</v>
      </c>
      <c r="G62" s="3">
        <v>24.978000000000002</v>
      </c>
      <c r="H62" s="2">
        <v>70.437960000000004</v>
      </c>
      <c r="I62">
        <f>VLOOKUP(E62,'TRM2'!A:D,4,0)</f>
        <v>3277.14</v>
      </c>
      <c r="J62" s="6">
        <f t="shared" si="3"/>
        <v>230835056.2344</v>
      </c>
      <c r="M62" s="19" t="s">
        <v>5383</v>
      </c>
      <c r="N62" s="16">
        <f t="shared" si="1"/>
        <v>706.22649999999999</v>
      </c>
      <c r="O62" s="18">
        <f t="shared" si="2"/>
        <v>4443180863.9200001</v>
      </c>
      <c r="P62" s="16">
        <f>AVERAGEIFS('Cacao Nacional'!D:D,'Cacao Nacional'!J:J,Exportaciones!M62)</f>
        <v>4796</v>
      </c>
    </row>
    <row r="63" spans="1:16" x14ac:dyDescent="0.3">
      <c r="A63" s="1" t="s">
        <v>5293</v>
      </c>
      <c r="B63" s="1" t="s">
        <v>5290</v>
      </c>
      <c r="C63" s="1" t="s">
        <v>428</v>
      </c>
      <c r="D63" s="1" t="s">
        <v>5295</v>
      </c>
      <c r="E63" s="1" t="s">
        <v>5408</v>
      </c>
      <c r="F63" s="1" t="s">
        <v>5307</v>
      </c>
      <c r="G63" s="3">
        <v>24.978000000000002</v>
      </c>
      <c r="H63" s="2">
        <v>70.562849999999997</v>
      </c>
      <c r="I63">
        <f>VLOOKUP(E63,'TRM2'!A:D,4,0)</f>
        <v>3423.24</v>
      </c>
      <c r="J63" s="6">
        <f t="shared" si="3"/>
        <v>241553570.63399997</v>
      </c>
      <c r="M63" s="20" t="s">
        <v>5384</v>
      </c>
      <c r="N63" s="16">
        <f t="shared" si="1"/>
        <v>1085.30566</v>
      </c>
      <c r="O63" s="18">
        <f t="shared" si="2"/>
        <v>6617660802.7360001</v>
      </c>
      <c r="P63" s="16">
        <f>AVERAGEIFS('Cacao Nacional'!D:D,'Cacao Nacional'!J:J,Exportaciones!M63)</f>
        <v>4982.75</v>
      </c>
    </row>
    <row r="64" spans="1:16" x14ac:dyDescent="0.3">
      <c r="A64" s="1" t="s">
        <v>5293</v>
      </c>
      <c r="B64" s="1" t="s">
        <v>5290</v>
      </c>
      <c r="C64" s="1" t="s">
        <v>428</v>
      </c>
      <c r="D64" s="1" t="s">
        <v>5295</v>
      </c>
      <c r="E64" s="1" t="s">
        <v>5409</v>
      </c>
      <c r="F64" s="1" t="s">
        <v>5311</v>
      </c>
      <c r="G64" s="3">
        <v>49.956000000000003</v>
      </c>
      <c r="H64" s="2">
        <v>152.00111999999999</v>
      </c>
      <c r="I64">
        <f>VLOOKUP(E64,'TRM2'!A:D,4,0)</f>
        <v>3539.86</v>
      </c>
      <c r="J64" s="6">
        <f t="shared" si="3"/>
        <v>538062684.64320004</v>
      </c>
      <c r="M64" s="20" t="s">
        <v>5385</v>
      </c>
      <c r="N64" s="16">
        <f t="shared" si="1"/>
        <v>1024.9160000000002</v>
      </c>
      <c r="O64" s="18">
        <f t="shared" si="2"/>
        <v>6623403926.0454006</v>
      </c>
      <c r="P64" s="16">
        <f>AVERAGEIFS('Cacao Nacional'!D:D,'Cacao Nacional'!J:J,Exportaciones!M64)</f>
        <v>5942</v>
      </c>
    </row>
    <row r="65" spans="1:16" x14ac:dyDescent="0.3">
      <c r="A65" s="1" t="s">
        <v>5293</v>
      </c>
      <c r="B65" s="1" t="s">
        <v>5290</v>
      </c>
      <c r="C65" s="1" t="s">
        <v>428</v>
      </c>
      <c r="D65" s="1" t="s">
        <v>5295</v>
      </c>
      <c r="E65" s="1" t="s">
        <v>5412</v>
      </c>
      <c r="F65" s="1" t="s">
        <v>5320</v>
      </c>
      <c r="G65" s="3">
        <v>24.978000000000002</v>
      </c>
      <c r="H65" s="2">
        <v>78.030019999999993</v>
      </c>
      <c r="I65">
        <f>VLOOKUP(E65,'TRM2'!A:D,4,0)</f>
        <v>3756.28</v>
      </c>
      <c r="J65" s="6">
        <f t="shared" si="3"/>
        <v>293102603.52560002</v>
      </c>
      <c r="M65" s="19" t="s">
        <v>5386</v>
      </c>
      <c r="N65" s="16">
        <f t="shared" si="1"/>
        <v>1057.02433</v>
      </c>
      <c r="O65" s="18">
        <f t="shared" si="2"/>
        <v>6854964398.5284004</v>
      </c>
      <c r="P65" s="16">
        <f>AVERAGEIFS('Cacao Nacional'!D:D,'Cacao Nacional'!J:J,Exportaciones!M65)</f>
        <v>6330.2</v>
      </c>
    </row>
    <row r="66" spans="1:16" x14ac:dyDescent="0.3">
      <c r="A66" s="1" t="s">
        <v>5293</v>
      </c>
      <c r="B66" s="1" t="s">
        <v>5290</v>
      </c>
      <c r="C66" s="1" t="s">
        <v>428</v>
      </c>
      <c r="D66" s="1" t="s">
        <v>5295</v>
      </c>
      <c r="E66" s="1" t="s">
        <v>5413</v>
      </c>
      <c r="F66" s="1" t="s">
        <v>5322</v>
      </c>
      <c r="G66" s="3">
        <v>24.978000000000002</v>
      </c>
      <c r="H66" s="2">
        <v>70.915009999999995</v>
      </c>
      <c r="I66">
        <f>VLOOKUP(E66,'TRM2'!A:D,4,0)</f>
        <v>3733.08</v>
      </c>
      <c r="J66" s="6">
        <f t="shared" si="3"/>
        <v>264731405.53079998</v>
      </c>
      <c r="M66" s="20" t="s">
        <v>5387</v>
      </c>
      <c r="N66" s="16">
        <f t="shared" si="1"/>
        <v>395.78665999999998</v>
      </c>
      <c r="O66" s="18">
        <f t="shared" si="2"/>
        <v>2946164984.4288001</v>
      </c>
      <c r="P66" s="16">
        <f>AVERAGEIFS('Cacao Nacional'!D:D,'Cacao Nacional'!J:J,Exportaciones!M66)</f>
        <v>6673.15</v>
      </c>
    </row>
    <row r="67" spans="1:16" x14ac:dyDescent="0.3">
      <c r="A67" s="1" t="s">
        <v>5293</v>
      </c>
      <c r="B67" s="1" t="s">
        <v>5290</v>
      </c>
      <c r="C67" s="1" t="s">
        <v>428</v>
      </c>
      <c r="D67" s="1" t="s">
        <v>5295</v>
      </c>
      <c r="E67" s="1" t="s">
        <v>5414</v>
      </c>
      <c r="F67" s="1" t="s">
        <v>5324</v>
      </c>
      <c r="G67" s="3">
        <v>24.978000000000002</v>
      </c>
      <c r="H67" s="2">
        <v>70.209059999999994</v>
      </c>
      <c r="I67">
        <f>VLOOKUP(E67,'TRM2'!A:D,4,0)</f>
        <v>3745.41</v>
      </c>
      <c r="J67" s="6">
        <f t="shared" si="3"/>
        <v>262961715.41459998</v>
      </c>
      <c r="M67" s="20" t="s">
        <v>5388</v>
      </c>
      <c r="N67" s="16">
        <f t="shared" ref="N67:N111" si="4">SUMIFS(G:G,E:E,M67)</f>
        <v>686.30070999999998</v>
      </c>
      <c r="O67" s="18">
        <f t="shared" ref="O67:O111" si="5">SUMIFS(J:J,E:E,M67)</f>
        <v>5189736283.8916006</v>
      </c>
      <c r="P67" s="16">
        <f>AVERAGEIFS('Cacao Nacional'!D:D,'Cacao Nacional'!J:J,Exportaciones!M67)</f>
        <v>6017.5</v>
      </c>
    </row>
    <row r="68" spans="1:16" x14ac:dyDescent="0.3">
      <c r="A68" s="1" t="s">
        <v>5293</v>
      </c>
      <c r="B68" s="1" t="s">
        <v>5290</v>
      </c>
      <c r="C68" s="1" t="s">
        <v>428</v>
      </c>
      <c r="D68" s="1" t="s">
        <v>5295</v>
      </c>
      <c r="E68" s="1" t="s">
        <v>5415</v>
      </c>
      <c r="F68" s="1" t="s">
        <v>5326</v>
      </c>
      <c r="G68" s="3">
        <v>27.077999999999999</v>
      </c>
      <c r="H68" s="2">
        <v>77.098470000000006</v>
      </c>
      <c r="I68">
        <f>VLOOKUP(E68,'TRM2'!A:D,4,0)</f>
        <v>3865.47</v>
      </c>
      <c r="J68" s="6">
        <f t="shared" si="3"/>
        <v>298021822.83090001</v>
      </c>
      <c r="M68" s="19" t="s">
        <v>5389</v>
      </c>
      <c r="N68" s="16">
        <f t="shared" si="4"/>
        <v>344.88040000000001</v>
      </c>
      <c r="O68" s="18">
        <f t="shared" si="5"/>
        <v>2660147595.3040004</v>
      </c>
      <c r="P68" s="16">
        <f>AVERAGEIFS('Cacao Nacional'!D:D,'Cacao Nacional'!J:J,Exportaciones!M68)</f>
        <v>5975.9260000000004</v>
      </c>
    </row>
    <row r="69" spans="1:16" x14ac:dyDescent="0.3">
      <c r="A69" s="1" t="s">
        <v>5293</v>
      </c>
      <c r="B69" s="1" t="s">
        <v>5290</v>
      </c>
      <c r="C69" s="1" t="s">
        <v>428</v>
      </c>
      <c r="D69" s="1" t="s">
        <v>5295</v>
      </c>
      <c r="E69" s="1" t="s">
        <v>5416</v>
      </c>
      <c r="F69" s="1" t="s">
        <v>5328</v>
      </c>
      <c r="G69" s="3">
        <v>26.178000000000001</v>
      </c>
      <c r="H69" s="2">
        <v>82.034000000000006</v>
      </c>
      <c r="I69">
        <f>VLOOKUP(E69,'TRM2'!A:D,4,0)</f>
        <v>3858.56</v>
      </c>
      <c r="J69" s="6">
        <f t="shared" si="3"/>
        <v>316533111.04000002</v>
      </c>
      <c r="M69" s="20" t="s">
        <v>5390</v>
      </c>
      <c r="N69" s="16">
        <f t="shared" si="4"/>
        <v>401.10131999999999</v>
      </c>
      <c r="O69" s="18">
        <f t="shared" si="5"/>
        <v>3080696396.5400004</v>
      </c>
      <c r="P69" s="16">
        <f>AVERAGEIFS('Cacao Nacional'!D:D,'Cacao Nacional'!J:J,Exportaciones!M69)</f>
        <v>5492.9250000000002</v>
      </c>
    </row>
    <row r="70" spans="1:16" x14ac:dyDescent="0.3">
      <c r="A70" s="1" t="s">
        <v>5293</v>
      </c>
      <c r="B70" s="1" t="s">
        <v>5290</v>
      </c>
      <c r="C70" s="1" t="s">
        <v>428</v>
      </c>
      <c r="D70" s="1" t="s">
        <v>5295</v>
      </c>
      <c r="E70" s="1" t="s">
        <v>5417</v>
      </c>
      <c r="F70" s="1" t="s">
        <v>5330</v>
      </c>
      <c r="G70" s="3">
        <v>24.978000000000002</v>
      </c>
      <c r="H70" s="2">
        <v>76.718000000000004</v>
      </c>
      <c r="I70">
        <f>VLOOKUP(E70,'TRM2'!A:D,4,0)</f>
        <v>3591.84</v>
      </c>
      <c r="J70" s="6">
        <f t="shared" si="3"/>
        <v>275558781.12</v>
      </c>
      <c r="M70" s="20" t="s">
        <v>5391</v>
      </c>
      <c r="N70" s="16">
        <f t="shared" si="4"/>
        <v>301.02927999999997</v>
      </c>
      <c r="O70" s="18">
        <f t="shared" si="5"/>
        <v>2220888078.5109997</v>
      </c>
      <c r="P70" s="16">
        <f>AVERAGEIFS('Cacao Nacional'!D:D,'Cacao Nacional'!J:J,Exportaciones!M70)</f>
        <v>6003.3</v>
      </c>
    </row>
    <row r="71" spans="1:16" x14ac:dyDescent="0.3">
      <c r="A71" s="1" t="s">
        <v>5293</v>
      </c>
      <c r="B71" s="1" t="s">
        <v>5290</v>
      </c>
      <c r="C71" s="1" t="s">
        <v>428</v>
      </c>
      <c r="D71" s="1" t="s">
        <v>5295</v>
      </c>
      <c r="E71" s="1" t="s">
        <v>5420</v>
      </c>
      <c r="F71" s="1" t="s">
        <v>5307</v>
      </c>
      <c r="G71" s="3">
        <v>24.978000000000002</v>
      </c>
      <c r="H71" s="2">
        <v>71.395020000000002</v>
      </c>
      <c r="I71">
        <f>VLOOKUP(E71,'TRM2'!A:D,4,0)</f>
        <v>3559.46</v>
      </c>
      <c r="J71" s="6">
        <f t="shared" si="3"/>
        <v>254127717.88920003</v>
      </c>
      <c r="M71" s="19" t="s">
        <v>5392</v>
      </c>
      <c r="N71" s="16">
        <f t="shared" si="4"/>
        <v>0</v>
      </c>
      <c r="O71" s="18">
        <f t="shared" si="5"/>
        <v>0</v>
      </c>
      <c r="P71" s="16">
        <f>AVERAGEIFS('Cacao Nacional'!D:D,'Cacao Nacional'!J:J,Exportaciones!M71)</f>
        <v>5684</v>
      </c>
    </row>
    <row r="72" spans="1:16" x14ac:dyDescent="0.3">
      <c r="A72" s="1" t="s">
        <v>5293</v>
      </c>
      <c r="B72" s="1" t="s">
        <v>5290</v>
      </c>
      <c r="C72" s="1" t="s">
        <v>428</v>
      </c>
      <c r="D72" s="1" t="s">
        <v>5295</v>
      </c>
      <c r="E72" s="1" t="s">
        <v>5421</v>
      </c>
      <c r="F72" s="1" t="s">
        <v>5311</v>
      </c>
      <c r="G72" s="3">
        <v>49.956000000000003</v>
      </c>
      <c r="H72" s="2">
        <v>141.52799999999999</v>
      </c>
      <c r="I72">
        <f>VLOOKUP(E72,'TRM2'!A:D,4,0)</f>
        <v>3624.39</v>
      </c>
      <c r="J72" s="6">
        <f t="shared" si="3"/>
        <v>512952667.91999996</v>
      </c>
      <c r="M72" s="20" t="s">
        <v>5393</v>
      </c>
      <c r="N72" s="16">
        <f t="shared" si="4"/>
        <v>477.17765999999995</v>
      </c>
      <c r="O72" s="18">
        <f t="shared" si="5"/>
        <v>3741507944.4319992</v>
      </c>
      <c r="P72" s="16">
        <f>AVERAGEIFS('Cacao Nacional'!D:D,'Cacao Nacional'!J:J,Exportaciones!M72)</f>
        <v>6211.4</v>
      </c>
    </row>
    <row r="73" spans="1:16" x14ac:dyDescent="0.3">
      <c r="A73" s="1" t="s">
        <v>5293</v>
      </c>
      <c r="B73" s="1" t="s">
        <v>5290</v>
      </c>
      <c r="C73" s="1" t="s">
        <v>428</v>
      </c>
      <c r="D73" s="1" t="s">
        <v>5295</v>
      </c>
      <c r="E73" s="1" t="s">
        <v>5422</v>
      </c>
      <c r="F73" s="1" t="s">
        <v>5314</v>
      </c>
      <c r="G73" s="3">
        <v>49.997999999999998</v>
      </c>
      <c r="H73" s="2">
        <v>131.27790999999999</v>
      </c>
      <c r="I73">
        <f>VLOOKUP(E73,'TRM2'!A:D,4,0)</f>
        <v>3678.62</v>
      </c>
      <c r="J73" s="6">
        <f t="shared" si="3"/>
        <v>482921545.28419995</v>
      </c>
      <c r="M73" s="20" t="s">
        <v>5394</v>
      </c>
      <c r="N73" s="16">
        <f t="shared" si="4"/>
        <v>385.04306000000003</v>
      </c>
      <c r="O73" s="18">
        <f t="shared" si="5"/>
        <v>3090513990.8630004</v>
      </c>
      <c r="P73" s="16">
        <f>AVERAGEIFS('Cacao Nacional'!D:D,'Cacao Nacional'!J:J,Exportaciones!M73)</f>
        <v>6057.5</v>
      </c>
    </row>
    <row r="74" spans="1:16" x14ac:dyDescent="0.3">
      <c r="A74" s="1" t="s">
        <v>5293</v>
      </c>
      <c r="B74" s="1" t="s">
        <v>5290</v>
      </c>
      <c r="C74" s="1" t="s">
        <v>428</v>
      </c>
      <c r="D74" s="1" t="s">
        <v>5295</v>
      </c>
      <c r="E74" s="1" t="s">
        <v>5424</v>
      </c>
      <c r="F74" s="1" t="s">
        <v>5318</v>
      </c>
      <c r="G74" s="3">
        <v>24.978000000000002</v>
      </c>
      <c r="H74" s="2">
        <v>72.251360000000005</v>
      </c>
      <c r="I74">
        <f>VLOOKUP(E74,'TRM2'!A:D,4,0)</f>
        <v>3715.28</v>
      </c>
      <c r="J74" s="6">
        <f t="shared" si="3"/>
        <v>268434032.78080001</v>
      </c>
      <c r="M74" s="19" t="s">
        <v>5395</v>
      </c>
      <c r="N74" s="16">
        <f t="shared" si="4"/>
        <v>406.35680000000002</v>
      </c>
      <c r="O74" s="18">
        <f t="shared" si="5"/>
        <v>3361429023.645</v>
      </c>
      <c r="P74" s="16">
        <f>AVERAGEIFS('Cacao Nacional'!D:D,'Cacao Nacional'!J:J,Exportaciones!M74)</f>
        <v>6221.625</v>
      </c>
    </row>
    <row r="75" spans="1:16" x14ac:dyDescent="0.3">
      <c r="A75" s="1" t="s">
        <v>5293</v>
      </c>
      <c r="B75" s="1" t="s">
        <v>5290</v>
      </c>
      <c r="C75" s="1" t="s">
        <v>428</v>
      </c>
      <c r="D75" s="1" t="s">
        <v>5295</v>
      </c>
      <c r="E75" s="1" t="s">
        <v>5426</v>
      </c>
      <c r="F75" s="1" t="s">
        <v>5322</v>
      </c>
      <c r="G75" s="3">
        <v>24.978000000000002</v>
      </c>
      <c r="H75" s="2">
        <v>69.982110000000006</v>
      </c>
      <c r="I75">
        <f>VLOOKUP(E75,'TRM2'!A:D,4,0)</f>
        <v>3867.88</v>
      </c>
      <c r="J75" s="6">
        <f t="shared" si="3"/>
        <v>270682403.62680006</v>
      </c>
      <c r="M75" s="20" t="s">
        <v>5396</v>
      </c>
      <c r="N75" s="16">
        <f t="shared" si="4"/>
        <v>667.46160000000009</v>
      </c>
      <c r="O75" s="18">
        <f t="shared" si="5"/>
        <v>4545355489.3669996</v>
      </c>
      <c r="P75" s="16">
        <f>AVERAGEIFS('Cacao Nacional'!D:D,'Cacao Nacional'!J:J,Exportaciones!M75)</f>
        <v>6001.35</v>
      </c>
    </row>
    <row r="76" spans="1:16" x14ac:dyDescent="0.3">
      <c r="A76" s="1" t="s">
        <v>5293</v>
      </c>
      <c r="B76" s="1" t="s">
        <v>5290</v>
      </c>
      <c r="C76" s="1" t="s">
        <v>428</v>
      </c>
      <c r="D76" s="1" t="s">
        <v>5295</v>
      </c>
      <c r="E76" s="1" t="s">
        <v>5428</v>
      </c>
      <c r="F76" s="1" t="s">
        <v>5326</v>
      </c>
      <c r="G76" s="3">
        <v>24.978000000000002</v>
      </c>
      <c r="H76" s="2">
        <v>69.788529999999994</v>
      </c>
      <c r="I76">
        <f>VLOOKUP(E76,'TRM2'!A:D,4,0)</f>
        <v>3812.77</v>
      </c>
      <c r="J76" s="6">
        <f t="shared" si="3"/>
        <v>266087613.52809995</v>
      </c>
      <c r="M76" s="20" t="s">
        <v>5397</v>
      </c>
      <c r="N76" s="16">
        <f t="shared" si="4"/>
        <v>453.86540000000002</v>
      </c>
      <c r="O76" s="18">
        <f t="shared" si="5"/>
        <v>3142283592.9014997</v>
      </c>
      <c r="P76" s="16">
        <f>AVERAGEIFS('Cacao Nacional'!D:D,'Cacao Nacional'!J:J,Exportaciones!M76)</f>
        <v>5945.35</v>
      </c>
    </row>
    <row r="77" spans="1:16" x14ac:dyDescent="0.3">
      <c r="A77" s="1" t="s">
        <v>5293</v>
      </c>
      <c r="B77" s="1" t="s">
        <v>5290</v>
      </c>
      <c r="C77" s="1" t="s">
        <v>428</v>
      </c>
      <c r="D77" s="1" t="s">
        <v>5295</v>
      </c>
      <c r="E77" s="1" t="s">
        <v>5429</v>
      </c>
      <c r="F77" s="1" t="s">
        <v>5328</v>
      </c>
      <c r="G77" s="3">
        <v>49.956000000000003</v>
      </c>
      <c r="H77" s="2">
        <v>146.89561</v>
      </c>
      <c r="I77">
        <f>VLOOKUP(E77,'TRM2'!A:D,4,0)</f>
        <v>3784.44</v>
      </c>
      <c r="J77" s="6">
        <f t="shared" si="3"/>
        <v>555917622.30840003</v>
      </c>
      <c r="M77" s="19" t="s">
        <v>5398</v>
      </c>
      <c r="N77" s="16">
        <f t="shared" si="4"/>
        <v>541.74127999999996</v>
      </c>
      <c r="O77" s="18">
        <f t="shared" si="5"/>
        <v>3863466430.9849</v>
      </c>
      <c r="P77" s="16">
        <f>AVERAGEIFS('Cacao Nacional'!D:D,'Cacao Nacional'!J:J,Exportaciones!M77)</f>
        <v>6203.86</v>
      </c>
    </row>
    <row r="78" spans="1:16" x14ac:dyDescent="0.3">
      <c r="A78" s="1" t="s">
        <v>5293</v>
      </c>
      <c r="B78" s="1" t="s">
        <v>5290</v>
      </c>
      <c r="C78" s="1" t="s">
        <v>428</v>
      </c>
      <c r="D78" s="1" t="s">
        <v>5295</v>
      </c>
      <c r="E78" s="1" t="s">
        <v>5430</v>
      </c>
      <c r="F78" s="1" t="s">
        <v>5330</v>
      </c>
      <c r="G78" s="3">
        <v>25.02</v>
      </c>
      <c r="H78" s="2">
        <v>70.806600000000003</v>
      </c>
      <c r="I78">
        <f>VLOOKUP(E78,'TRM2'!A:D,4,0)</f>
        <v>4004.54</v>
      </c>
      <c r="J78" s="6">
        <f t="shared" si="3"/>
        <v>283547861.96399999</v>
      </c>
      <c r="M78" s="20" t="s">
        <v>5399</v>
      </c>
      <c r="N78" s="16">
        <f t="shared" si="4"/>
        <v>1167.2618400000001</v>
      </c>
      <c r="O78" s="18">
        <f t="shared" si="5"/>
        <v>9356173640.7515984</v>
      </c>
      <c r="P78" s="16">
        <f>AVERAGEIFS('Cacao Nacional'!D:D,'Cacao Nacional'!J:J,Exportaciones!M78)</f>
        <v>6611.9250000000002</v>
      </c>
    </row>
    <row r="79" spans="1:16" x14ac:dyDescent="0.3">
      <c r="A79" s="1" t="s">
        <v>5293</v>
      </c>
      <c r="B79" s="1" t="s">
        <v>5290</v>
      </c>
      <c r="C79" s="1" t="s">
        <v>428</v>
      </c>
      <c r="D79" s="1" t="s">
        <v>5295</v>
      </c>
      <c r="E79" s="1" t="s">
        <v>5431</v>
      </c>
      <c r="F79" s="1" t="s">
        <v>5292</v>
      </c>
      <c r="G79" s="3">
        <v>25.02</v>
      </c>
      <c r="H79" s="2">
        <v>59.1723</v>
      </c>
      <c r="I79">
        <f>VLOOKUP(E79,'TRM2'!A:D,4,0)</f>
        <v>3981.16</v>
      </c>
      <c r="J79" s="6">
        <f t="shared" si="3"/>
        <v>235574393.86799997</v>
      </c>
      <c r="M79" s="20" t="s">
        <v>5400</v>
      </c>
      <c r="N79" s="16">
        <f t="shared" si="4"/>
        <v>1041.9848199999999</v>
      </c>
      <c r="O79" s="18">
        <f t="shared" si="5"/>
        <v>8840120613.5951996</v>
      </c>
      <c r="P79" s="16">
        <f>AVERAGEIFS('Cacao Nacional'!D:D,'Cacao Nacional'!J:J,Exportaciones!M79)</f>
        <v>6982.0249999999996</v>
      </c>
    </row>
    <row r="80" spans="1:16" x14ac:dyDescent="0.3">
      <c r="A80" s="1" t="s">
        <v>5293</v>
      </c>
      <c r="B80" s="1" t="s">
        <v>5290</v>
      </c>
      <c r="C80" s="1" t="s">
        <v>428</v>
      </c>
      <c r="D80" s="1" t="s">
        <v>5295</v>
      </c>
      <c r="E80" s="1" t="s">
        <v>5434</v>
      </c>
      <c r="F80" s="1" t="s">
        <v>5307</v>
      </c>
      <c r="G80" s="3">
        <v>25.02</v>
      </c>
      <c r="H80" s="2">
        <v>73.808999999999997</v>
      </c>
      <c r="I80">
        <f>VLOOKUP(E80,'TRM2'!A:D,4,0)</f>
        <v>3942.73</v>
      </c>
      <c r="J80" s="6">
        <f t="shared" si="3"/>
        <v>291008958.56999999</v>
      </c>
      <c r="M80" s="19" t="s">
        <v>5401</v>
      </c>
      <c r="N80" s="16">
        <f t="shared" si="4"/>
        <v>1086.5252</v>
      </c>
      <c r="O80" s="18">
        <f t="shared" si="5"/>
        <v>9019157289.3915997</v>
      </c>
      <c r="P80" s="16">
        <f>AVERAGEIFS('Cacao Nacional'!D:D,'Cacao Nacional'!J:J,Exportaciones!M80)</f>
        <v>6751.420000000001</v>
      </c>
    </row>
    <row r="81" spans="1:16" x14ac:dyDescent="0.3">
      <c r="A81" s="1" t="s">
        <v>5293</v>
      </c>
      <c r="B81" s="1" t="s">
        <v>5290</v>
      </c>
      <c r="C81" s="1" t="s">
        <v>428</v>
      </c>
      <c r="D81" s="1" t="s">
        <v>5300</v>
      </c>
      <c r="E81" s="1" t="s">
        <v>5366</v>
      </c>
      <c r="F81" s="1" t="s">
        <v>5322</v>
      </c>
      <c r="G81" s="3">
        <v>0.1</v>
      </c>
      <c r="H81" s="2">
        <v>0.74575999999999998</v>
      </c>
      <c r="I81">
        <f>VLOOKUP(E81,'TRM2'!A:D,4,0)</f>
        <v>3081.75</v>
      </c>
      <c r="J81" s="6">
        <f t="shared" si="3"/>
        <v>2298245.88</v>
      </c>
      <c r="M81" s="20" t="s">
        <v>5402</v>
      </c>
      <c r="N81" s="16">
        <f t="shared" si="4"/>
        <v>918.01799999999992</v>
      </c>
      <c r="O81" s="18">
        <f t="shared" si="5"/>
        <v>7768395192.6623001</v>
      </c>
      <c r="P81" s="16">
        <f>AVERAGEIFS('Cacao Nacional'!D:D,'Cacao Nacional'!J:J,Exportaciones!M81)</f>
        <v>6587.2750000000005</v>
      </c>
    </row>
    <row r="82" spans="1:16" x14ac:dyDescent="0.3">
      <c r="A82" s="1" t="s">
        <v>5293</v>
      </c>
      <c r="B82" s="1" t="s">
        <v>5290</v>
      </c>
      <c r="C82" s="1" t="s">
        <v>428</v>
      </c>
      <c r="D82" s="1" t="s">
        <v>5300</v>
      </c>
      <c r="E82" s="1" t="s">
        <v>5378</v>
      </c>
      <c r="F82" s="1" t="s">
        <v>5322</v>
      </c>
      <c r="G82" s="3">
        <v>0.1</v>
      </c>
      <c r="H82" s="2">
        <v>0.34799999999999998</v>
      </c>
      <c r="I82">
        <f>VLOOKUP(E82,'TRM2'!A:D,4,0)</f>
        <v>2997.59</v>
      </c>
      <c r="J82" s="6">
        <f t="shared" si="3"/>
        <v>1043161.32</v>
      </c>
      <c r="M82" s="20" t="s">
        <v>5403</v>
      </c>
      <c r="N82" s="16">
        <f t="shared" si="4"/>
        <v>718.13880000000017</v>
      </c>
      <c r="O82" s="18">
        <f t="shared" si="5"/>
        <v>6182334168.6771002</v>
      </c>
      <c r="P82" s="16">
        <f>AVERAGEIFS('Cacao Nacional'!D:D,'Cacao Nacional'!J:J,Exportaciones!M82)</f>
        <v>6882.92</v>
      </c>
    </row>
    <row r="83" spans="1:16" x14ac:dyDescent="0.3">
      <c r="A83" s="1" t="s">
        <v>5293</v>
      </c>
      <c r="B83" s="1" t="s">
        <v>5290</v>
      </c>
      <c r="C83" s="1" t="s">
        <v>428</v>
      </c>
      <c r="D83" s="1" t="s">
        <v>5300</v>
      </c>
      <c r="E83" s="1" t="s">
        <v>5386</v>
      </c>
      <c r="F83" s="1" t="s">
        <v>5314</v>
      </c>
      <c r="G83" s="3">
        <v>0.2</v>
      </c>
      <c r="H83" s="2">
        <v>2</v>
      </c>
      <c r="I83">
        <f>VLOOKUP(E83,'TRM2'!A:D,4,0)</f>
        <v>2780.47</v>
      </c>
      <c r="J83" s="6">
        <f t="shared" si="3"/>
        <v>5560940</v>
      </c>
      <c r="M83" s="19" t="s">
        <v>5404</v>
      </c>
      <c r="N83" s="16">
        <f t="shared" si="4"/>
        <v>917.05952000000002</v>
      </c>
      <c r="O83" s="18">
        <f t="shared" si="5"/>
        <v>8255615239.1834993</v>
      </c>
      <c r="P83" s="16">
        <f>AVERAGEIFS('Cacao Nacional'!D:D,'Cacao Nacional'!J:J,Exportaciones!M83)</f>
        <v>7487.5749999999998</v>
      </c>
    </row>
    <row r="84" spans="1:16" x14ac:dyDescent="0.3">
      <c r="A84" s="1" t="s">
        <v>5293</v>
      </c>
      <c r="B84" s="1" t="s">
        <v>5290</v>
      </c>
      <c r="C84" s="1" t="s">
        <v>428</v>
      </c>
      <c r="D84" s="1" t="s">
        <v>5300</v>
      </c>
      <c r="E84" s="1" t="s">
        <v>5389</v>
      </c>
      <c r="F84" s="1" t="s">
        <v>5320</v>
      </c>
      <c r="G84" s="3">
        <v>0.1</v>
      </c>
      <c r="H84" s="2">
        <v>0.76100000000000001</v>
      </c>
      <c r="I84">
        <f>VLOOKUP(E84,'TRM2'!A:D,4,0)</f>
        <v>2930.8</v>
      </c>
      <c r="J84" s="6">
        <f t="shared" si="3"/>
        <v>2230338.7999999998</v>
      </c>
      <c r="M84" s="20" t="s">
        <v>5405</v>
      </c>
      <c r="N84" s="16">
        <f t="shared" si="4"/>
        <v>401.04569000000004</v>
      </c>
      <c r="O84" s="18">
        <f t="shared" si="5"/>
        <v>3467175326.0928998</v>
      </c>
      <c r="P84" s="16">
        <f>AVERAGEIFS('Cacao Nacional'!D:D,'Cacao Nacional'!J:J,Exportaciones!M84)</f>
        <v>7479.2</v>
      </c>
    </row>
    <row r="85" spans="1:16" x14ac:dyDescent="0.3">
      <c r="A85" s="1" t="s">
        <v>5293</v>
      </c>
      <c r="B85" s="1" t="s">
        <v>5290</v>
      </c>
      <c r="C85" s="1" t="s">
        <v>428</v>
      </c>
      <c r="D85" s="1" t="s">
        <v>5300</v>
      </c>
      <c r="E85" s="1" t="s">
        <v>5393</v>
      </c>
      <c r="F85" s="1" t="s">
        <v>5328</v>
      </c>
      <c r="G85" s="3">
        <v>0.2</v>
      </c>
      <c r="H85" s="2">
        <v>1.522</v>
      </c>
      <c r="I85">
        <f>VLOOKUP(E85,'TRM2'!A:D,4,0)</f>
        <v>3219.85</v>
      </c>
      <c r="J85" s="6">
        <f t="shared" si="3"/>
        <v>4900611.6999999993</v>
      </c>
      <c r="M85" s="20" t="s">
        <v>5406</v>
      </c>
      <c r="N85" s="16">
        <f t="shared" si="4"/>
        <v>757.54</v>
      </c>
      <c r="O85" s="18">
        <f t="shared" si="5"/>
        <v>7249124561.1407995</v>
      </c>
      <c r="P85" s="16">
        <f>AVERAGEIFS('Cacao Nacional'!D:D,'Cacao Nacional'!J:J,Exportaciones!M85)</f>
        <v>7628.38</v>
      </c>
    </row>
    <row r="86" spans="1:16" x14ac:dyDescent="0.3">
      <c r="A86" s="1" t="s">
        <v>5293</v>
      </c>
      <c r="B86" s="1" t="s">
        <v>5290</v>
      </c>
      <c r="C86" s="1" t="s">
        <v>428</v>
      </c>
      <c r="D86" s="1" t="s">
        <v>5300</v>
      </c>
      <c r="E86" s="1" t="s">
        <v>5395</v>
      </c>
      <c r="F86" s="1" t="s">
        <v>5292</v>
      </c>
      <c r="G86" s="3">
        <v>0.1</v>
      </c>
      <c r="H86" s="2">
        <v>0.76200000000000001</v>
      </c>
      <c r="I86">
        <f>VLOOKUP(E86,'TRM2'!A:D,4,0)</f>
        <v>3249.75</v>
      </c>
      <c r="J86" s="6">
        <f t="shared" si="3"/>
        <v>2476309.5</v>
      </c>
      <c r="M86" s="19" t="s">
        <v>5407</v>
      </c>
      <c r="N86" s="16">
        <f t="shared" si="4"/>
        <v>1053.3286000000001</v>
      </c>
      <c r="O86" s="18">
        <f t="shared" si="5"/>
        <v>9167434732.0319996</v>
      </c>
      <c r="P86" s="16">
        <f>AVERAGEIFS('Cacao Nacional'!D:D,'Cacao Nacional'!J:J,Exportaciones!M86)</f>
        <v>7411.55</v>
      </c>
    </row>
    <row r="87" spans="1:16" x14ac:dyDescent="0.3">
      <c r="A87" s="1" t="s">
        <v>5293</v>
      </c>
      <c r="B87" s="1" t="s">
        <v>5290</v>
      </c>
      <c r="C87" s="1" t="s">
        <v>428</v>
      </c>
      <c r="D87" s="1" t="s">
        <v>5300</v>
      </c>
      <c r="E87" s="1" t="s">
        <v>5398</v>
      </c>
      <c r="F87" s="1" t="s">
        <v>5314</v>
      </c>
      <c r="G87" s="3">
        <v>0.2</v>
      </c>
      <c r="H87" s="2">
        <v>1.516</v>
      </c>
      <c r="I87">
        <f>VLOOKUP(E87,'TRM2'!A:D,4,0)</f>
        <v>3174.79</v>
      </c>
      <c r="J87" s="6">
        <f t="shared" si="3"/>
        <v>4812981.6399999997</v>
      </c>
      <c r="M87" s="20" t="s">
        <v>5408</v>
      </c>
      <c r="N87" s="16">
        <f t="shared" si="4"/>
        <v>819.8069999999999</v>
      </c>
      <c r="O87" s="18">
        <f t="shared" si="5"/>
        <v>7896809998.8863983</v>
      </c>
      <c r="P87" s="16">
        <f>AVERAGEIFS('Cacao Nacional'!D:D,'Cacao Nacional'!J:J,Exportaciones!M87)</f>
        <v>8297.9249999999993</v>
      </c>
    </row>
    <row r="88" spans="1:16" x14ac:dyDescent="0.3">
      <c r="A88" s="1" t="s">
        <v>5438</v>
      </c>
      <c r="B88" s="1" t="s">
        <v>5290</v>
      </c>
      <c r="C88" s="1" t="s">
        <v>428</v>
      </c>
      <c r="D88" s="1" t="s">
        <v>5295</v>
      </c>
      <c r="E88" s="1" t="s">
        <v>5359</v>
      </c>
      <c r="F88" s="1" t="s">
        <v>5292</v>
      </c>
      <c r="G88" s="3">
        <v>0.5</v>
      </c>
      <c r="H88" s="2">
        <v>8.3899999999999999E-3</v>
      </c>
      <c r="I88">
        <f>VLOOKUP(E88,'TRM2'!A:D,4,0)</f>
        <v>3149.47</v>
      </c>
      <c r="J88" s="6">
        <f t="shared" ref="J88" si="6">H88*I88*1000</f>
        <v>26424.053299999996</v>
      </c>
      <c r="M88" s="20" t="s">
        <v>5409</v>
      </c>
      <c r="N88" s="16">
        <f t="shared" si="4"/>
        <v>1123.07548</v>
      </c>
      <c r="O88" s="18">
        <f t="shared" si="5"/>
        <v>10865018812.596401</v>
      </c>
      <c r="P88" s="16">
        <f>AVERAGEIFS('Cacao Nacional'!D:D,'Cacao Nacional'!J:J,Exportaciones!M88)</f>
        <v>8394.76</v>
      </c>
    </row>
    <row r="89" spans="1:16" x14ac:dyDescent="0.3">
      <c r="A89" s="1" t="s">
        <v>5439</v>
      </c>
      <c r="B89" s="1" t="s">
        <v>5290</v>
      </c>
      <c r="C89" s="1" t="s">
        <v>428</v>
      </c>
      <c r="D89" s="1" t="s">
        <v>5295</v>
      </c>
      <c r="E89" s="1" t="s">
        <v>5363</v>
      </c>
      <c r="F89" s="1" t="s">
        <v>5316</v>
      </c>
      <c r="G89" s="3">
        <v>0.24</v>
      </c>
      <c r="H89" s="2">
        <v>0.76800000000000002</v>
      </c>
      <c r="I89">
        <f>VLOOKUP(E89,'TRM2'!A:D,4,0)</f>
        <v>2851.14</v>
      </c>
      <c r="J89" s="6">
        <f t="shared" ref="J89:J95" si="7">H89*I89*1000</f>
        <v>2189675.5199999996</v>
      </c>
      <c r="M89" s="19" t="s">
        <v>5433</v>
      </c>
      <c r="N89" s="16">
        <f t="shared" si="4"/>
        <v>852.10900000000004</v>
      </c>
      <c r="O89" s="18">
        <f t="shared" si="5"/>
        <v>8680858772.2444</v>
      </c>
      <c r="P89" s="16">
        <f>AVERAGEIFS('Cacao Nacional'!D:D,'Cacao Nacional'!J:J,Exportaciones!M89)</f>
        <v>8232.3499999999985</v>
      </c>
    </row>
    <row r="90" spans="1:16" x14ac:dyDescent="0.3">
      <c r="A90" s="1" t="s">
        <v>5439</v>
      </c>
      <c r="B90" s="1" t="s">
        <v>5290</v>
      </c>
      <c r="C90" s="1" t="s">
        <v>428</v>
      </c>
      <c r="D90" s="1" t="s">
        <v>5295</v>
      </c>
      <c r="E90" s="1" t="s">
        <v>5374</v>
      </c>
      <c r="F90" s="1" t="s">
        <v>5314</v>
      </c>
      <c r="G90" s="3">
        <v>0.8</v>
      </c>
      <c r="H90" s="2">
        <v>2.2080000000000002</v>
      </c>
      <c r="I90">
        <f>VLOOKUP(E90,'TRM2'!A:D,4,0)</f>
        <v>2885.57</v>
      </c>
      <c r="J90" s="6">
        <f t="shared" si="7"/>
        <v>6371338.5600000015</v>
      </c>
      <c r="M90" s="20" t="s">
        <v>5410</v>
      </c>
      <c r="N90" s="16">
        <f t="shared" si="4"/>
        <v>1578.3746000000001</v>
      </c>
      <c r="O90" s="18">
        <f t="shared" si="5"/>
        <v>14873629312.502399</v>
      </c>
      <c r="P90" s="16">
        <f>AVERAGEIFS('Cacao Nacional'!D:D,'Cacao Nacional'!J:J,Exportaciones!M90)</f>
        <v>8496.6749999999993</v>
      </c>
    </row>
    <row r="91" spans="1:16" x14ac:dyDescent="0.3">
      <c r="A91" s="1" t="s">
        <v>5439</v>
      </c>
      <c r="B91" s="1" t="s">
        <v>5290</v>
      </c>
      <c r="C91" s="1" t="s">
        <v>428</v>
      </c>
      <c r="D91" s="1" t="s">
        <v>5295</v>
      </c>
      <c r="E91" s="1" t="s">
        <v>5376</v>
      </c>
      <c r="F91" s="1" t="s">
        <v>5318</v>
      </c>
      <c r="G91" s="3">
        <v>0.51</v>
      </c>
      <c r="H91" s="2">
        <v>3.6970000000000001</v>
      </c>
      <c r="I91">
        <f>VLOOKUP(E91,'TRM2'!A:D,4,0)</f>
        <v>2921</v>
      </c>
      <c r="J91" s="6">
        <f t="shared" si="7"/>
        <v>10798937</v>
      </c>
      <c r="M91" s="20" t="s">
        <v>5411</v>
      </c>
      <c r="N91" s="16">
        <f t="shared" si="4"/>
        <v>806.88379999999995</v>
      </c>
      <c r="O91" s="18">
        <f t="shared" si="5"/>
        <v>7483804129.8930006</v>
      </c>
      <c r="P91" s="16">
        <f>AVERAGEIFS('Cacao Nacional'!D:D,'Cacao Nacional'!J:J,Exportaciones!M91)</f>
        <v>7778.8600000000006</v>
      </c>
    </row>
    <row r="92" spans="1:16" x14ac:dyDescent="0.3">
      <c r="A92" s="1" t="s">
        <v>5439</v>
      </c>
      <c r="B92" s="1" t="s">
        <v>5290</v>
      </c>
      <c r="C92" s="1" t="s">
        <v>428</v>
      </c>
      <c r="D92" s="1" t="s">
        <v>5295</v>
      </c>
      <c r="E92" s="1" t="s">
        <v>5415</v>
      </c>
      <c r="F92" s="1" t="s">
        <v>5326</v>
      </c>
      <c r="G92" s="3">
        <v>0.65</v>
      </c>
      <c r="H92" s="2">
        <v>4.7729999999999997</v>
      </c>
      <c r="I92">
        <f>VLOOKUP(E92,'TRM2'!A:D,4,0)</f>
        <v>3865.47</v>
      </c>
      <c r="J92" s="6">
        <f t="shared" si="7"/>
        <v>18449888.309999999</v>
      </c>
      <c r="M92" s="19" t="s">
        <v>5412</v>
      </c>
      <c r="N92" s="16">
        <f t="shared" si="4"/>
        <v>965.57166000000007</v>
      </c>
      <c r="O92" s="18">
        <f t="shared" si="5"/>
        <v>9141635008.9988003</v>
      </c>
      <c r="P92" s="16">
        <f>AVERAGEIFS('Cacao Nacional'!D:D,'Cacao Nacional'!J:J,Exportaciones!M92)</f>
        <v>7026.75</v>
      </c>
    </row>
    <row r="93" spans="1:16" x14ac:dyDescent="0.3">
      <c r="A93" s="1" t="s">
        <v>5439</v>
      </c>
      <c r="B93" s="1" t="s">
        <v>5290</v>
      </c>
      <c r="C93" s="1" t="s">
        <v>428</v>
      </c>
      <c r="D93" s="1" t="s">
        <v>5300</v>
      </c>
      <c r="E93" s="1" t="s">
        <v>5338</v>
      </c>
      <c r="F93" s="1" t="s">
        <v>5318</v>
      </c>
      <c r="G93" s="3">
        <v>1.7999999999999999E-2</v>
      </c>
      <c r="H93" s="2">
        <v>4.5659999999999999E-2</v>
      </c>
      <c r="I93">
        <f>VLOOKUP(E93,'TRM2'!A:D,4,0)</f>
        <v>1900.64</v>
      </c>
      <c r="J93" s="6">
        <f t="shared" si="7"/>
        <v>86783.222399999999</v>
      </c>
      <c r="M93" s="20" t="s">
        <v>5413</v>
      </c>
      <c r="N93" s="16">
        <f t="shared" si="4"/>
        <v>1922.4309999999998</v>
      </c>
      <c r="O93" s="18">
        <f t="shared" si="5"/>
        <v>16934027883.271198</v>
      </c>
      <c r="P93" s="16">
        <f>AVERAGEIFS('Cacao Nacional'!D:D,'Cacao Nacional'!J:J,Exportaciones!M93)</f>
        <v>7846.94</v>
      </c>
    </row>
    <row r="94" spans="1:16" x14ac:dyDescent="0.3">
      <c r="A94" s="1" t="s">
        <v>5439</v>
      </c>
      <c r="B94" s="1" t="s">
        <v>5290</v>
      </c>
      <c r="C94" s="1" t="s">
        <v>428</v>
      </c>
      <c r="D94" s="1" t="s">
        <v>5300</v>
      </c>
      <c r="E94" s="1" t="s">
        <v>5356</v>
      </c>
      <c r="F94" s="1" t="s">
        <v>5326</v>
      </c>
      <c r="G94" s="3">
        <v>0.59199999999999997</v>
      </c>
      <c r="H94" s="2">
        <v>3.4870000000000001</v>
      </c>
      <c r="I94">
        <f>VLOOKUP(E94,'TRM2'!A:D,4,0)</f>
        <v>3086.75</v>
      </c>
      <c r="J94" s="6">
        <f t="shared" si="7"/>
        <v>10763497.25</v>
      </c>
      <c r="M94" s="20" t="s">
        <v>5414</v>
      </c>
      <c r="N94" s="16">
        <f t="shared" si="4"/>
        <v>481.77816999999993</v>
      </c>
      <c r="O94" s="18">
        <f t="shared" si="5"/>
        <v>4832114044.1807995</v>
      </c>
      <c r="P94" s="16">
        <f>AVERAGEIFS('Cacao Nacional'!D:D,'Cacao Nacional'!J:J,Exportaciones!M94)</f>
        <v>8583.875</v>
      </c>
    </row>
    <row r="95" spans="1:16" x14ac:dyDescent="0.3">
      <c r="A95" s="1" t="s">
        <v>5439</v>
      </c>
      <c r="B95" s="1" t="s">
        <v>5290</v>
      </c>
      <c r="C95" s="1" t="s">
        <v>428</v>
      </c>
      <c r="D95" s="1" t="s">
        <v>5300</v>
      </c>
      <c r="E95" s="1" t="s">
        <v>5363</v>
      </c>
      <c r="F95" s="1" t="s">
        <v>5316</v>
      </c>
      <c r="G95" s="3">
        <v>2.1280000000000001</v>
      </c>
      <c r="H95" s="2">
        <v>13.52341</v>
      </c>
      <c r="I95">
        <f>VLOOKUP(E95,'TRM2'!A:D,4,0)</f>
        <v>2851.14</v>
      </c>
      <c r="J95" s="6">
        <f t="shared" si="7"/>
        <v>38557135.187399998</v>
      </c>
      <c r="M95" s="19" t="s">
        <v>5415</v>
      </c>
      <c r="N95" s="16">
        <f t="shared" si="4"/>
        <v>500.18144999999998</v>
      </c>
      <c r="O95" s="18">
        <f t="shared" si="5"/>
        <v>4965334057.6601992</v>
      </c>
      <c r="P95" s="16">
        <f>AVERAGEIFS('Cacao Nacional'!D:D,'Cacao Nacional'!J:J,Exportaciones!M95)</f>
        <v>8604.5</v>
      </c>
    </row>
    <row r="96" spans="1:16" x14ac:dyDescent="0.3">
      <c r="A96" s="1" t="s">
        <v>5294</v>
      </c>
      <c r="B96" s="1" t="s">
        <v>5290</v>
      </c>
      <c r="C96" s="1" t="s">
        <v>428</v>
      </c>
      <c r="D96" s="1" t="s">
        <v>5295</v>
      </c>
      <c r="E96" s="1" t="s">
        <v>5315</v>
      </c>
      <c r="F96" s="1" t="s">
        <v>5316</v>
      </c>
      <c r="G96" s="3">
        <v>50.094000000000001</v>
      </c>
      <c r="H96" s="2">
        <v>105.69834</v>
      </c>
      <c r="I96">
        <f>VLOOKUP(E96,'TRM2'!A:D,4,0)</f>
        <v>1825.83</v>
      </c>
      <c r="J96" s="6">
        <f t="shared" ref="J96:J104" si="8">H96*I96*1000</f>
        <v>192987200.12219998</v>
      </c>
      <c r="M96" s="20" t="s">
        <v>5416</v>
      </c>
      <c r="N96" s="16">
        <f t="shared" si="4"/>
        <v>341.19072</v>
      </c>
      <c r="O96" s="18">
        <f t="shared" si="5"/>
        <v>3439032700.6016002</v>
      </c>
      <c r="P96" s="16">
        <f>AVERAGEIFS('Cacao Nacional'!D:D,'Cacao Nacional'!J:J,Exportaciones!M96)</f>
        <v>8328</v>
      </c>
    </row>
    <row r="97" spans="1:16" x14ac:dyDescent="0.3">
      <c r="A97" s="1" t="s">
        <v>5294</v>
      </c>
      <c r="B97" s="1" t="s">
        <v>5290</v>
      </c>
      <c r="C97" s="1" t="s">
        <v>428</v>
      </c>
      <c r="D97" s="1" t="s">
        <v>5295</v>
      </c>
      <c r="E97" s="1" t="s">
        <v>5321</v>
      </c>
      <c r="F97" s="1" t="s">
        <v>5322</v>
      </c>
      <c r="G97" s="3">
        <v>10.35</v>
      </c>
      <c r="H97" s="2">
        <v>25.501750000000001</v>
      </c>
      <c r="I97">
        <f>VLOOKUP(E97,'TRM2'!A:D,4,0)</f>
        <v>1896.15</v>
      </c>
      <c r="J97" s="6">
        <f t="shared" si="8"/>
        <v>48355143.262500003</v>
      </c>
      <c r="M97" s="20" t="s">
        <v>5417</v>
      </c>
      <c r="N97" s="16">
        <f t="shared" si="4"/>
        <v>632.00540000000001</v>
      </c>
      <c r="O97" s="18">
        <f t="shared" si="5"/>
        <v>5978511361.5359993</v>
      </c>
      <c r="P97" s="16">
        <f>AVERAGEIFS('Cacao Nacional'!D:D,'Cacao Nacional'!J:J,Exportaciones!M97)</f>
        <v>8163.4</v>
      </c>
    </row>
    <row r="98" spans="1:16" x14ac:dyDescent="0.3">
      <c r="A98" s="1" t="s">
        <v>5294</v>
      </c>
      <c r="B98" s="1" t="s">
        <v>5290</v>
      </c>
      <c r="C98" s="1" t="s">
        <v>428</v>
      </c>
      <c r="D98" s="1" t="s">
        <v>5295</v>
      </c>
      <c r="E98" s="1" t="s">
        <v>5337</v>
      </c>
      <c r="F98" s="1" t="s">
        <v>5316</v>
      </c>
      <c r="G98" s="3">
        <v>35.024999999999999</v>
      </c>
      <c r="H98" s="2">
        <v>107.405</v>
      </c>
      <c r="I98">
        <f>VLOOKUP(E98,'TRM2'!A:D,4,0)</f>
        <v>1933.46</v>
      </c>
      <c r="J98" s="6">
        <f t="shared" si="8"/>
        <v>207663271.29999998</v>
      </c>
      <c r="M98" s="19" t="s">
        <v>5418</v>
      </c>
      <c r="N98" s="16">
        <f t="shared" si="4"/>
        <v>570.55900000000008</v>
      </c>
      <c r="O98" s="18">
        <f t="shared" si="5"/>
        <v>5113444506.375</v>
      </c>
      <c r="P98" s="16">
        <f>AVERAGEIFS('Cacao Nacional'!D:D,'Cacao Nacional'!J:J,Exportaciones!M98)</f>
        <v>7874.625</v>
      </c>
    </row>
    <row r="99" spans="1:16" x14ac:dyDescent="0.3">
      <c r="A99" s="1" t="s">
        <v>5294</v>
      </c>
      <c r="B99" s="1" t="s">
        <v>5290</v>
      </c>
      <c r="C99" s="1" t="s">
        <v>428</v>
      </c>
      <c r="D99" s="1" t="s">
        <v>5295</v>
      </c>
      <c r="E99" s="1" t="s">
        <v>5338</v>
      </c>
      <c r="F99" s="1" t="s">
        <v>5318</v>
      </c>
      <c r="G99" s="3">
        <v>100.1</v>
      </c>
      <c r="H99" s="2">
        <v>288.49700000000001</v>
      </c>
      <c r="I99">
        <f>VLOOKUP(E99,'TRM2'!A:D,4,0)</f>
        <v>1900.64</v>
      </c>
      <c r="J99" s="6">
        <f t="shared" si="8"/>
        <v>548328938.08000016</v>
      </c>
      <c r="M99" s="20" t="s">
        <v>5420</v>
      </c>
      <c r="N99" s="16">
        <f t="shared" si="4"/>
        <v>750.70100000000014</v>
      </c>
      <c r="O99" s="18">
        <f t="shared" si="5"/>
        <v>7225992151.8546009</v>
      </c>
      <c r="P99" s="16">
        <f>AVERAGEIFS('Cacao Nacional'!D:D,'Cacao Nacional'!J:J,Exportaciones!M99)</f>
        <v>7708.375</v>
      </c>
    </row>
    <row r="100" spans="1:16" x14ac:dyDescent="0.3">
      <c r="A100" s="1" t="s">
        <v>5294</v>
      </c>
      <c r="B100" s="1" t="s">
        <v>5290</v>
      </c>
      <c r="C100" s="1" t="s">
        <v>428</v>
      </c>
      <c r="D100" s="1" t="s">
        <v>5295</v>
      </c>
      <c r="E100" s="1" t="s">
        <v>5339</v>
      </c>
      <c r="F100" s="1" t="s">
        <v>5320</v>
      </c>
      <c r="G100" s="3">
        <v>75.075000000000003</v>
      </c>
      <c r="H100" s="2">
        <v>222.62899999999999</v>
      </c>
      <c r="I100">
        <f>VLOOKUP(E100,'TRM2'!A:D,4,0)</f>
        <v>1881.19</v>
      </c>
      <c r="J100" s="6">
        <f t="shared" si="8"/>
        <v>418807448.50999999</v>
      </c>
      <c r="M100" s="20" t="s">
        <v>5421</v>
      </c>
      <c r="N100" s="16">
        <f t="shared" si="4"/>
        <v>1080.1122200000002</v>
      </c>
      <c r="O100" s="18">
        <f t="shared" si="5"/>
        <v>10515055006.001698</v>
      </c>
      <c r="P100" s="16">
        <f>AVERAGEIFS('Cacao Nacional'!D:D,'Cacao Nacional'!J:J,Exportaciones!M100)</f>
        <v>7688.68</v>
      </c>
    </row>
    <row r="101" spans="1:16" x14ac:dyDescent="0.3">
      <c r="A101" s="1" t="s">
        <v>5294</v>
      </c>
      <c r="B101" s="1" t="s">
        <v>5290</v>
      </c>
      <c r="C101" s="1" t="s">
        <v>428</v>
      </c>
      <c r="D101" s="1" t="s">
        <v>5295</v>
      </c>
      <c r="E101" s="1" t="s">
        <v>5341</v>
      </c>
      <c r="F101" s="1" t="s">
        <v>5322</v>
      </c>
      <c r="G101" s="3">
        <v>75.075000000000003</v>
      </c>
      <c r="H101" s="2">
        <v>224.631</v>
      </c>
      <c r="I101">
        <f>VLOOKUP(E101,'TRM2'!A:D,4,0)</f>
        <v>1878.75</v>
      </c>
      <c r="J101" s="6">
        <f t="shared" si="8"/>
        <v>422025491.25</v>
      </c>
      <c r="M101" s="19" t="s">
        <v>5422</v>
      </c>
      <c r="N101" s="16">
        <f t="shared" si="4"/>
        <v>1088.9839999999999</v>
      </c>
      <c r="O101" s="18">
        <f t="shared" si="5"/>
        <v>10406002122.1112</v>
      </c>
      <c r="P101" s="16">
        <f>AVERAGEIFS('Cacao Nacional'!D:D,'Cacao Nacional'!J:J,Exportaciones!M101)</f>
        <v>7467.1750000000002</v>
      </c>
    </row>
    <row r="102" spans="1:16" x14ac:dyDescent="0.3">
      <c r="A102" s="1" t="s">
        <v>5294</v>
      </c>
      <c r="B102" s="1" t="s">
        <v>5290</v>
      </c>
      <c r="C102" s="1" t="s">
        <v>428</v>
      </c>
      <c r="D102" s="1" t="s">
        <v>5295</v>
      </c>
      <c r="E102" s="1" t="s">
        <v>5342</v>
      </c>
      <c r="F102" s="1" t="s">
        <v>5324</v>
      </c>
      <c r="G102" s="3">
        <v>100.1</v>
      </c>
      <c r="H102" s="2">
        <v>307.01549999999997</v>
      </c>
      <c r="I102">
        <f>VLOOKUP(E102,'TRM2'!A:D,4,0)</f>
        <v>1918.62</v>
      </c>
      <c r="J102" s="6">
        <f t="shared" si="8"/>
        <v>589046078.61000001</v>
      </c>
      <c r="M102" s="20" t="s">
        <v>5423</v>
      </c>
      <c r="N102" s="16">
        <f t="shared" si="4"/>
        <v>1350.6871599999999</v>
      </c>
      <c r="O102" s="18">
        <f t="shared" si="5"/>
        <v>12747146494.450401</v>
      </c>
      <c r="P102" s="16">
        <f>AVERAGEIFS('Cacao Nacional'!D:D,'Cacao Nacional'!J:J,Exportaciones!M102)</f>
        <v>7536.2200000000012</v>
      </c>
    </row>
    <row r="103" spans="1:16" x14ac:dyDescent="0.3">
      <c r="A103" s="1" t="s">
        <v>5294</v>
      </c>
      <c r="B103" s="1" t="s">
        <v>5290</v>
      </c>
      <c r="C103" s="1" t="s">
        <v>428</v>
      </c>
      <c r="D103" s="1" t="s">
        <v>5295</v>
      </c>
      <c r="E103" s="1" t="s">
        <v>5343</v>
      </c>
      <c r="F103" s="1" t="s">
        <v>5326</v>
      </c>
      <c r="G103" s="3">
        <v>25.024999999999999</v>
      </c>
      <c r="H103" s="2">
        <v>73.876000000000005</v>
      </c>
      <c r="I103">
        <f>VLOOKUP(E103,'TRM2'!A:D,4,0)</f>
        <v>2022</v>
      </c>
      <c r="J103" s="6">
        <f t="shared" si="8"/>
        <v>149377272</v>
      </c>
      <c r="M103" s="20" t="s">
        <v>5424</v>
      </c>
      <c r="N103" s="16">
        <f t="shared" si="4"/>
        <v>772.13905999999997</v>
      </c>
      <c r="O103" s="18">
        <f t="shared" si="5"/>
        <v>7178444814.4799995</v>
      </c>
      <c r="P103" s="16">
        <f>AVERAGEIFS('Cacao Nacional'!D:D,'Cacao Nacional'!J:J,Exportaciones!M103)</f>
        <v>7141.4750000000004</v>
      </c>
    </row>
    <row r="104" spans="1:16" x14ac:dyDescent="0.3">
      <c r="A104" s="1" t="s">
        <v>5294</v>
      </c>
      <c r="B104" s="1" t="s">
        <v>5290</v>
      </c>
      <c r="C104" s="1" t="s">
        <v>428</v>
      </c>
      <c r="D104" s="1" t="s">
        <v>5295</v>
      </c>
      <c r="E104" s="1" t="s">
        <v>5344</v>
      </c>
      <c r="F104" s="1" t="s">
        <v>5328</v>
      </c>
      <c r="G104" s="3">
        <v>50.05</v>
      </c>
      <c r="H104" s="2">
        <v>151.756</v>
      </c>
      <c r="I104">
        <f>VLOOKUP(E104,'TRM2'!A:D,4,0)</f>
        <v>2061.2199999999998</v>
      </c>
      <c r="J104" s="6">
        <f t="shared" si="8"/>
        <v>312802502.31999999</v>
      </c>
      <c r="M104" s="19" t="s">
        <v>5425</v>
      </c>
      <c r="N104" s="16">
        <f t="shared" si="4"/>
        <v>1671.6903</v>
      </c>
      <c r="O104" s="18">
        <f t="shared" si="5"/>
        <v>15328818681.435001</v>
      </c>
      <c r="P104" s="16">
        <f>AVERAGEIFS('Cacao Nacional'!D:D,'Cacao Nacional'!J:J,Exportaciones!M104)</f>
        <v>6942.55</v>
      </c>
    </row>
    <row r="105" spans="1:16" x14ac:dyDescent="0.3">
      <c r="A105" s="1" t="s">
        <v>5294</v>
      </c>
      <c r="B105" s="1" t="s">
        <v>5290</v>
      </c>
      <c r="C105" s="1" t="s">
        <v>428</v>
      </c>
      <c r="D105" s="1" t="s">
        <v>5295</v>
      </c>
      <c r="E105" s="1" t="s">
        <v>5345</v>
      </c>
      <c r="F105" s="1" t="s">
        <v>5330</v>
      </c>
      <c r="G105" s="3">
        <v>25.024999999999999</v>
      </c>
      <c r="H105" s="2">
        <v>75.377499999999998</v>
      </c>
      <c r="I105">
        <f>VLOOKUP(E105,'TRM2'!A:D,4,0)</f>
        <v>2206.19</v>
      </c>
      <c r="J105" s="6">
        <f t="shared" ref="J105:J168" si="9">H105*I105*1000</f>
        <v>166297086.72499999</v>
      </c>
      <c r="M105" s="20" t="s">
        <v>5426</v>
      </c>
      <c r="N105" s="16">
        <f t="shared" si="4"/>
        <v>1108.1137800000001</v>
      </c>
      <c r="O105" s="18">
        <f t="shared" si="5"/>
        <v>10272678936.610802</v>
      </c>
      <c r="P105" s="16">
        <f>AVERAGEIFS('Cacao Nacional'!D:D,'Cacao Nacional'!J:J,Exportaciones!M105)</f>
        <v>7756.7</v>
      </c>
    </row>
    <row r="106" spans="1:16" x14ac:dyDescent="0.3">
      <c r="A106" s="1" t="s">
        <v>5294</v>
      </c>
      <c r="B106" s="1" t="s">
        <v>5290</v>
      </c>
      <c r="C106" s="1" t="s">
        <v>428</v>
      </c>
      <c r="D106" s="1" t="s">
        <v>5295</v>
      </c>
      <c r="E106" s="1" t="s">
        <v>5350</v>
      </c>
      <c r="F106" s="1" t="s">
        <v>5314</v>
      </c>
      <c r="G106" s="3">
        <v>2.4701200000000001</v>
      </c>
      <c r="H106" s="2">
        <v>11.83653</v>
      </c>
      <c r="I106">
        <f>VLOOKUP(E106,'TRM2'!A:D,4,0)</f>
        <v>2598.36</v>
      </c>
      <c r="J106" s="6">
        <f t="shared" si="9"/>
        <v>30755566.090800002</v>
      </c>
      <c r="M106" s="20" t="s">
        <v>5427</v>
      </c>
      <c r="N106" s="16">
        <f t="shared" si="4"/>
        <v>933.89994000000002</v>
      </c>
      <c r="O106" s="18">
        <f t="shared" si="5"/>
        <v>8901682058.460001</v>
      </c>
      <c r="P106" s="16">
        <f>AVERAGEIFS('Cacao Nacional'!D:D,'Cacao Nacional'!J:J,Exportaciones!M106)</f>
        <v>8279.3250000000007</v>
      </c>
    </row>
    <row r="107" spans="1:16" x14ac:dyDescent="0.3">
      <c r="A107" s="1" t="s">
        <v>5294</v>
      </c>
      <c r="B107" s="1" t="s">
        <v>5290</v>
      </c>
      <c r="C107" s="1" t="s">
        <v>428</v>
      </c>
      <c r="D107" s="1" t="s">
        <v>5295</v>
      </c>
      <c r="E107" s="1" t="s">
        <v>5354</v>
      </c>
      <c r="F107" s="1" t="s">
        <v>5322</v>
      </c>
      <c r="G107" s="3">
        <v>150.15</v>
      </c>
      <c r="H107" s="2">
        <v>492.99250000000001</v>
      </c>
      <c r="I107">
        <f>VLOOKUP(E107,'TRM2'!A:D,4,0)</f>
        <v>2862.51</v>
      </c>
      <c r="J107" s="6">
        <f t="shared" si="9"/>
        <v>1411195961.175</v>
      </c>
      <c r="M107" s="19" t="s">
        <v>5428</v>
      </c>
      <c r="N107" s="16">
        <f t="shared" si="4"/>
        <v>913.255</v>
      </c>
      <c r="O107" s="18">
        <f t="shared" si="5"/>
        <v>9113143954.7889004</v>
      </c>
      <c r="P107" s="16">
        <f>AVERAGEIFS('Cacao Nacional'!D:D,'Cacao Nacional'!J:J,Exportaciones!M107)</f>
        <v>8524.4249999999993</v>
      </c>
    </row>
    <row r="108" spans="1:16" x14ac:dyDescent="0.3">
      <c r="A108" s="1" t="s">
        <v>5294</v>
      </c>
      <c r="B108" s="1" t="s">
        <v>5290</v>
      </c>
      <c r="C108" s="1" t="s">
        <v>428</v>
      </c>
      <c r="D108" s="1" t="s">
        <v>5295</v>
      </c>
      <c r="E108" s="1" t="s">
        <v>5355</v>
      </c>
      <c r="F108" s="1" t="s">
        <v>5324</v>
      </c>
      <c r="G108" s="3">
        <v>50.05</v>
      </c>
      <c r="H108" s="2">
        <v>147.89775</v>
      </c>
      <c r="I108">
        <f>VLOOKUP(E108,'TRM2'!A:D,4,0)</f>
        <v>3079.97</v>
      </c>
      <c r="J108" s="6">
        <f t="shared" si="9"/>
        <v>455520633.06749994</v>
      </c>
      <c r="M108" s="20" t="s">
        <v>5429</v>
      </c>
      <c r="N108" s="16">
        <f t="shared" si="4"/>
        <v>924.72763000000009</v>
      </c>
      <c r="O108" s="18">
        <f t="shared" si="5"/>
        <v>9204155484.0443974</v>
      </c>
      <c r="P108" s="16">
        <f>AVERAGEIFS('Cacao Nacional'!D:D,'Cacao Nacional'!J:J,Exportaciones!M108)</f>
        <v>8234.7999999999993</v>
      </c>
    </row>
    <row r="109" spans="1:16" x14ac:dyDescent="0.3">
      <c r="A109" s="1" t="s">
        <v>5294</v>
      </c>
      <c r="B109" s="1" t="s">
        <v>5290</v>
      </c>
      <c r="C109" s="1" t="s">
        <v>428</v>
      </c>
      <c r="D109" s="1" t="s">
        <v>5295</v>
      </c>
      <c r="E109" s="1" t="s">
        <v>5356</v>
      </c>
      <c r="F109" s="1" t="s">
        <v>5326</v>
      </c>
      <c r="G109" s="3">
        <v>500.47500000000002</v>
      </c>
      <c r="H109" s="2">
        <v>1598.1410000000001</v>
      </c>
      <c r="I109">
        <f>VLOOKUP(E109,'TRM2'!A:D,4,0)</f>
        <v>3086.75</v>
      </c>
      <c r="J109" s="6">
        <f t="shared" si="9"/>
        <v>4933061731.75</v>
      </c>
      <c r="M109" s="20" t="s">
        <v>5430</v>
      </c>
      <c r="N109" s="16">
        <f t="shared" si="4"/>
        <v>370.35130000000009</v>
      </c>
      <c r="O109" s="18">
        <f t="shared" si="5"/>
        <v>3884369320.9105997</v>
      </c>
      <c r="P109" s="16">
        <f>AVERAGEIFS('Cacao Nacional'!D:D,'Cacao Nacional'!J:J,Exportaciones!M109)</f>
        <v>8233.4249999999993</v>
      </c>
    </row>
    <row r="110" spans="1:16" x14ac:dyDescent="0.3">
      <c r="A110" s="1" t="s">
        <v>5294</v>
      </c>
      <c r="B110" s="1" t="s">
        <v>5290</v>
      </c>
      <c r="C110" s="1" t="s">
        <v>428</v>
      </c>
      <c r="D110" s="1" t="s">
        <v>5295</v>
      </c>
      <c r="E110" s="1" t="s">
        <v>5362</v>
      </c>
      <c r="F110" s="1" t="s">
        <v>5314</v>
      </c>
      <c r="G110" s="3">
        <v>25</v>
      </c>
      <c r="H110" s="2">
        <v>72.25</v>
      </c>
      <c r="I110">
        <f>VLOOKUP(E110,'TRM2'!A:D,4,0)</f>
        <v>3000.63</v>
      </c>
      <c r="J110" s="6">
        <f t="shared" si="9"/>
        <v>216795517.50000003</v>
      </c>
      <c r="M110" s="19" t="s">
        <v>5431</v>
      </c>
      <c r="N110" s="16">
        <f t="shared" si="4"/>
        <v>768.45647999999994</v>
      </c>
      <c r="O110" s="18">
        <f t="shared" si="5"/>
        <v>7518163994.6147995</v>
      </c>
      <c r="P110" s="16">
        <f>AVERAGEIFS('Cacao Nacional'!D:D,'Cacao Nacional'!J:J,Exportaciones!M110)</f>
        <v>8680.6</v>
      </c>
    </row>
    <row r="111" spans="1:16" x14ac:dyDescent="0.3">
      <c r="A111" s="1" t="s">
        <v>5294</v>
      </c>
      <c r="B111" s="1" t="s">
        <v>5290</v>
      </c>
      <c r="C111" s="1" t="s">
        <v>428</v>
      </c>
      <c r="D111" s="1" t="s">
        <v>5295</v>
      </c>
      <c r="E111" s="1" t="s">
        <v>5363</v>
      </c>
      <c r="F111" s="1" t="s">
        <v>5316</v>
      </c>
      <c r="G111" s="3">
        <v>149.67400000000001</v>
      </c>
      <c r="H111" s="2">
        <v>468.46800000000002</v>
      </c>
      <c r="I111">
        <f>VLOOKUP(E111,'TRM2'!A:D,4,0)</f>
        <v>2851.14</v>
      </c>
      <c r="J111" s="6">
        <f t="shared" si="9"/>
        <v>1335667853.52</v>
      </c>
      <c r="M111" s="20" t="s">
        <v>5434</v>
      </c>
      <c r="N111" s="16">
        <f t="shared" si="4"/>
        <v>771.46307999999988</v>
      </c>
      <c r="O111" s="18">
        <f t="shared" si="5"/>
        <v>8002676258.9356003</v>
      </c>
      <c r="P111" s="16">
        <f>AVERAGEIFS('Cacao Nacional'!D:D,'Cacao Nacional'!J:J,Exportaciones!M111)</f>
        <v>8932.5</v>
      </c>
    </row>
    <row r="112" spans="1:16" x14ac:dyDescent="0.3">
      <c r="A112" s="1" t="s">
        <v>5294</v>
      </c>
      <c r="B112" s="1" t="s">
        <v>5290</v>
      </c>
      <c r="C112" s="1" t="s">
        <v>428</v>
      </c>
      <c r="D112" s="1" t="s">
        <v>5295</v>
      </c>
      <c r="E112" s="1" t="s">
        <v>5364</v>
      </c>
      <c r="F112" s="1" t="s">
        <v>5318</v>
      </c>
      <c r="G112" s="3">
        <v>274.78899999999999</v>
      </c>
      <c r="H112" s="2">
        <v>858.85799999999995</v>
      </c>
      <c r="I112">
        <f>VLOOKUP(E112,'TRM2'!A:D,4,0)</f>
        <v>3089.65</v>
      </c>
      <c r="J112" s="6">
        <f t="shared" si="9"/>
        <v>2653570619.6999998</v>
      </c>
      <c r="N112">
        <f>SUM(N2:N111)</f>
        <v>91524.416619999975</v>
      </c>
      <c r="O112" s="17">
        <f>SUM(O2:O111)</f>
        <v>728572951303.43396</v>
      </c>
      <c r="P112" s="17">
        <f>SUM(P8:P111)</f>
        <v>691342.14100000006</v>
      </c>
    </row>
    <row r="113" spans="1:10" x14ac:dyDescent="0.3">
      <c r="A113" s="1" t="s">
        <v>5294</v>
      </c>
      <c r="B113" s="1" t="s">
        <v>5290</v>
      </c>
      <c r="C113" s="1" t="s">
        <v>428</v>
      </c>
      <c r="D113" s="1" t="s">
        <v>5295</v>
      </c>
      <c r="E113" s="1" t="s">
        <v>5365</v>
      </c>
      <c r="F113" s="1" t="s">
        <v>5320</v>
      </c>
      <c r="G113" s="3">
        <v>273.36</v>
      </c>
      <c r="H113" s="2">
        <v>855.78</v>
      </c>
      <c r="I113">
        <f>VLOOKUP(E113,'TRM2'!A:D,4,0)</f>
        <v>2919.01</v>
      </c>
      <c r="J113" s="6">
        <f t="shared" si="9"/>
        <v>2498030377.7999997</v>
      </c>
    </row>
    <row r="114" spans="1:10" x14ac:dyDescent="0.3">
      <c r="A114" s="1" t="s">
        <v>5294</v>
      </c>
      <c r="B114" s="1" t="s">
        <v>5290</v>
      </c>
      <c r="C114" s="1" t="s">
        <v>428</v>
      </c>
      <c r="D114" s="1" t="s">
        <v>5295</v>
      </c>
      <c r="E114" s="1" t="s">
        <v>5366</v>
      </c>
      <c r="F114" s="1" t="s">
        <v>5322</v>
      </c>
      <c r="G114" s="3">
        <v>248.529</v>
      </c>
      <c r="H114" s="2">
        <v>774.72699999999998</v>
      </c>
      <c r="I114">
        <f>VLOOKUP(E114,'TRM2'!A:D,4,0)</f>
        <v>3081.75</v>
      </c>
      <c r="J114" s="6">
        <f t="shared" si="9"/>
        <v>2387514932.25</v>
      </c>
    </row>
    <row r="115" spans="1:10" x14ac:dyDescent="0.3">
      <c r="A115" s="1" t="s">
        <v>5294</v>
      </c>
      <c r="B115" s="1" t="s">
        <v>5290</v>
      </c>
      <c r="C115" s="1" t="s">
        <v>428</v>
      </c>
      <c r="D115" s="1" t="s">
        <v>5295</v>
      </c>
      <c r="E115" s="1" t="s">
        <v>5367</v>
      </c>
      <c r="F115" s="1" t="s">
        <v>5324</v>
      </c>
      <c r="G115" s="3">
        <v>250.10400000000001</v>
      </c>
      <c r="H115" s="2">
        <v>792.56899999999996</v>
      </c>
      <c r="I115">
        <f>VLOOKUP(E115,'TRM2'!A:D,4,0)</f>
        <v>2956.53</v>
      </c>
      <c r="J115" s="6">
        <f t="shared" si="9"/>
        <v>2343254025.5700002</v>
      </c>
    </row>
    <row r="116" spans="1:10" x14ac:dyDescent="0.3">
      <c r="A116" s="1" t="s">
        <v>5294</v>
      </c>
      <c r="B116" s="1" t="s">
        <v>5290</v>
      </c>
      <c r="C116" s="1" t="s">
        <v>428</v>
      </c>
      <c r="D116" s="1" t="s">
        <v>5295</v>
      </c>
      <c r="E116" s="1" t="s">
        <v>5368</v>
      </c>
      <c r="F116" s="1" t="s">
        <v>5326</v>
      </c>
      <c r="G116" s="3">
        <v>99.677999999999997</v>
      </c>
      <c r="H116" s="2">
        <v>302.30200000000002</v>
      </c>
      <c r="I116">
        <f>VLOOKUP(E116,'TRM2'!A:D,4,0)</f>
        <v>2880.08</v>
      </c>
      <c r="J116" s="6">
        <f t="shared" si="9"/>
        <v>870653944.16000009</v>
      </c>
    </row>
    <row r="117" spans="1:10" x14ac:dyDescent="0.3">
      <c r="A117" s="1" t="s">
        <v>5294</v>
      </c>
      <c r="B117" s="1" t="s">
        <v>5290</v>
      </c>
      <c r="C117" s="1" t="s">
        <v>428</v>
      </c>
      <c r="D117" s="1" t="s">
        <v>5295</v>
      </c>
      <c r="E117" s="1" t="s">
        <v>5369</v>
      </c>
      <c r="F117" s="1" t="s">
        <v>5328</v>
      </c>
      <c r="G117" s="3">
        <v>224.49199999999999</v>
      </c>
      <c r="H117" s="2">
        <v>673.79200000000003</v>
      </c>
      <c r="I117">
        <f>VLOOKUP(E117,'TRM2'!A:D,4,0)</f>
        <v>2998.55</v>
      </c>
      <c r="J117" s="6">
        <f t="shared" si="9"/>
        <v>2020399001.6000004</v>
      </c>
    </row>
    <row r="118" spans="1:10" x14ac:dyDescent="0.3">
      <c r="A118" s="1" t="s">
        <v>5294</v>
      </c>
      <c r="B118" s="1" t="s">
        <v>5290</v>
      </c>
      <c r="C118" s="1" t="s">
        <v>428</v>
      </c>
      <c r="D118" s="1" t="s">
        <v>5295</v>
      </c>
      <c r="E118" s="1" t="s">
        <v>5370</v>
      </c>
      <c r="F118" s="1" t="s">
        <v>5330</v>
      </c>
      <c r="G118" s="3">
        <v>299.17099999999999</v>
      </c>
      <c r="H118" s="2">
        <v>901.94399999999996</v>
      </c>
      <c r="I118">
        <f>VLOOKUP(E118,'TRM2'!A:D,4,0)</f>
        <v>3085.6</v>
      </c>
      <c r="J118" s="6">
        <f t="shared" si="9"/>
        <v>2783038406.3999996</v>
      </c>
    </row>
    <row r="119" spans="1:10" x14ac:dyDescent="0.3">
      <c r="A119" s="1" t="s">
        <v>5294</v>
      </c>
      <c r="B119" s="1" t="s">
        <v>5290</v>
      </c>
      <c r="C119" s="1" t="s">
        <v>428</v>
      </c>
      <c r="D119" s="1" t="s">
        <v>5295</v>
      </c>
      <c r="E119" s="1" t="s">
        <v>5371</v>
      </c>
      <c r="F119" s="1" t="s">
        <v>5292</v>
      </c>
      <c r="G119" s="3">
        <v>224.672</v>
      </c>
      <c r="H119" s="2">
        <v>636.55999999999995</v>
      </c>
      <c r="I119">
        <f>VLOOKUP(E119,'TRM2'!A:D,4,0)</f>
        <v>3000.71</v>
      </c>
      <c r="J119" s="6">
        <f t="shared" si="9"/>
        <v>1910131957.5999999</v>
      </c>
    </row>
    <row r="120" spans="1:10" x14ac:dyDescent="0.3">
      <c r="A120" s="1" t="s">
        <v>5294</v>
      </c>
      <c r="B120" s="1" t="s">
        <v>5290</v>
      </c>
      <c r="C120" s="1" t="s">
        <v>428</v>
      </c>
      <c r="D120" s="1" t="s">
        <v>5295</v>
      </c>
      <c r="E120" s="1" t="s">
        <v>5372</v>
      </c>
      <c r="F120" s="1" t="s">
        <v>5307</v>
      </c>
      <c r="G120" s="3">
        <v>174.07300000000001</v>
      </c>
      <c r="H120" s="2">
        <v>490.49</v>
      </c>
      <c r="I120">
        <f>VLOOKUP(E120,'TRM2'!A:D,4,0)</f>
        <v>2921.9</v>
      </c>
      <c r="J120" s="6">
        <f t="shared" si="9"/>
        <v>1433162731.0000002</v>
      </c>
    </row>
    <row r="121" spans="1:10" x14ac:dyDescent="0.3">
      <c r="A121" s="1" t="s">
        <v>5294</v>
      </c>
      <c r="B121" s="1" t="s">
        <v>5290</v>
      </c>
      <c r="C121" s="1" t="s">
        <v>428</v>
      </c>
      <c r="D121" s="1" t="s">
        <v>5295</v>
      </c>
      <c r="E121" s="1" t="s">
        <v>5379</v>
      </c>
      <c r="F121" s="1" t="s">
        <v>5324</v>
      </c>
      <c r="G121" s="3">
        <v>1</v>
      </c>
      <c r="H121" s="2">
        <v>11.5</v>
      </c>
      <c r="I121">
        <f>VLOOKUP(E121,'TRM2'!A:D,4,0)</f>
        <v>2948.09</v>
      </c>
      <c r="J121" s="6">
        <f t="shared" si="9"/>
        <v>33903035</v>
      </c>
    </row>
    <row r="122" spans="1:10" x14ac:dyDescent="0.3">
      <c r="A122" s="1" t="s">
        <v>5294</v>
      </c>
      <c r="B122" s="1" t="s">
        <v>5290</v>
      </c>
      <c r="C122" s="1" t="s">
        <v>428</v>
      </c>
      <c r="D122" s="1" t="s">
        <v>5295</v>
      </c>
      <c r="E122" s="1" t="s">
        <v>5380</v>
      </c>
      <c r="F122" s="1" t="s">
        <v>5326</v>
      </c>
      <c r="G122" s="3">
        <v>175.346</v>
      </c>
      <c r="H122" s="2">
        <v>394.83836000000002</v>
      </c>
      <c r="I122">
        <f>VLOOKUP(E122,'TRM2'!A:D,4,0)</f>
        <v>2936.67</v>
      </c>
      <c r="J122" s="6">
        <f t="shared" si="9"/>
        <v>1159509966.6612</v>
      </c>
    </row>
    <row r="123" spans="1:10" x14ac:dyDescent="0.3">
      <c r="A123" s="1" t="s">
        <v>5294</v>
      </c>
      <c r="B123" s="1" t="s">
        <v>5290</v>
      </c>
      <c r="C123" s="1" t="s">
        <v>428</v>
      </c>
      <c r="D123" s="1" t="s">
        <v>5295</v>
      </c>
      <c r="E123" s="1" t="s">
        <v>5381</v>
      </c>
      <c r="F123" s="1" t="s">
        <v>5328</v>
      </c>
      <c r="G123" s="3">
        <v>51.558</v>
      </c>
      <c r="H123" s="2">
        <v>107.26437</v>
      </c>
      <c r="I123">
        <f>VLOOKUP(E123,'TRM2'!A:D,4,0)</f>
        <v>3039.19</v>
      </c>
      <c r="J123" s="6">
        <f t="shared" si="9"/>
        <v>325996800.66030002</v>
      </c>
    </row>
    <row r="124" spans="1:10" x14ac:dyDescent="0.3">
      <c r="A124" s="1" t="s">
        <v>5294</v>
      </c>
      <c r="B124" s="1" t="s">
        <v>5290</v>
      </c>
      <c r="C124" s="1" t="s">
        <v>428</v>
      </c>
      <c r="D124" s="1" t="s">
        <v>5295</v>
      </c>
      <c r="E124" s="1" t="s">
        <v>5382</v>
      </c>
      <c r="F124" s="1" t="s">
        <v>5330</v>
      </c>
      <c r="G124" s="3">
        <v>0.89</v>
      </c>
      <c r="H124" s="2">
        <v>3.3512400000000002</v>
      </c>
      <c r="I124">
        <f>VLOOKUP(E124,'TRM2'!A:D,4,0)</f>
        <v>3006.04</v>
      </c>
      <c r="J124" s="6">
        <f t="shared" si="9"/>
        <v>10073961.489600001</v>
      </c>
    </row>
    <row r="125" spans="1:10" x14ac:dyDescent="0.3">
      <c r="A125" s="1" t="s">
        <v>5294</v>
      </c>
      <c r="B125" s="1" t="s">
        <v>5290</v>
      </c>
      <c r="C125" s="1" t="s">
        <v>428</v>
      </c>
      <c r="D125" s="1" t="s">
        <v>5295</v>
      </c>
      <c r="E125" s="1" t="s">
        <v>5384</v>
      </c>
      <c r="F125" s="1" t="s">
        <v>5307</v>
      </c>
      <c r="G125" s="3">
        <v>101.036</v>
      </c>
      <c r="H125" s="2">
        <v>228.22800000000001</v>
      </c>
      <c r="I125">
        <f>VLOOKUP(E125,'TRM2'!A:D,4,0)</f>
        <v>2835.05</v>
      </c>
      <c r="J125" s="6">
        <f t="shared" si="9"/>
        <v>647037791.4000001</v>
      </c>
    </row>
    <row r="126" spans="1:10" x14ac:dyDescent="0.3">
      <c r="A126" s="1" t="s">
        <v>5294</v>
      </c>
      <c r="B126" s="1" t="s">
        <v>5290</v>
      </c>
      <c r="C126" s="1" t="s">
        <v>428</v>
      </c>
      <c r="D126" s="1" t="s">
        <v>5295</v>
      </c>
      <c r="E126" s="1" t="s">
        <v>5385</v>
      </c>
      <c r="F126" s="1" t="s">
        <v>5311</v>
      </c>
      <c r="G126" s="3">
        <v>113.706</v>
      </c>
      <c r="H126" s="2">
        <v>254.47800000000001</v>
      </c>
      <c r="I126">
        <f>VLOOKUP(E126,'TRM2'!A:D,4,0)</f>
        <v>2867.94</v>
      </c>
      <c r="J126" s="6">
        <f t="shared" si="9"/>
        <v>729827635.32000005</v>
      </c>
    </row>
    <row r="127" spans="1:10" x14ac:dyDescent="0.3">
      <c r="A127" s="1" t="s">
        <v>5294</v>
      </c>
      <c r="B127" s="1" t="s">
        <v>5290</v>
      </c>
      <c r="C127" s="1" t="s">
        <v>428</v>
      </c>
      <c r="D127" s="1" t="s">
        <v>5295</v>
      </c>
      <c r="E127" s="1" t="s">
        <v>5386</v>
      </c>
      <c r="F127" s="1" t="s">
        <v>5314</v>
      </c>
      <c r="G127" s="3">
        <v>101.227</v>
      </c>
      <c r="H127" s="2">
        <v>265.61</v>
      </c>
      <c r="I127">
        <f>VLOOKUP(E127,'TRM2'!A:D,4,0)</f>
        <v>2780.47</v>
      </c>
      <c r="J127" s="6">
        <f t="shared" si="9"/>
        <v>738520636.70000005</v>
      </c>
    </row>
    <row r="128" spans="1:10" x14ac:dyDescent="0.3">
      <c r="A128" s="1" t="s">
        <v>5294</v>
      </c>
      <c r="B128" s="1" t="s">
        <v>5290</v>
      </c>
      <c r="C128" s="1" t="s">
        <v>428</v>
      </c>
      <c r="D128" s="1" t="s">
        <v>5295</v>
      </c>
      <c r="E128" s="1" t="s">
        <v>5388</v>
      </c>
      <c r="F128" s="1" t="s">
        <v>5318</v>
      </c>
      <c r="G128" s="3">
        <v>50.228000000000002</v>
      </c>
      <c r="H128" s="2">
        <v>133.303</v>
      </c>
      <c r="I128">
        <f>VLOOKUP(E128,'TRM2'!A:D,4,0)</f>
        <v>2889.32</v>
      </c>
      <c r="J128" s="6">
        <f t="shared" si="9"/>
        <v>385155023.96000004</v>
      </c>
    </row>
    <row r="129" spans="1:10" x14ac:dyDescent="0.3">
      <c r="A129" s="1" t="s">
        <v>5294</v>
      </c>
      <c r="B129" s="1" t="s">
        <v>5290</v>
      </c>
      <c r="C129" s="1" t="s">
        <v>428</v>
      </c>
      <c r="D129" s="1" t="s">
        <v>5295</v>
      </c>
      <c r="E129" s="1" t="s">
        <v>5394</v>
      </c>
      <c r="F129" s="1" t="s">
        <v>5330</v>
      </c>
      <c r="G129" s="3">
        <v>37.5</v>
      </c>
      <c r="H129" s="2">
        <v>83.924999999999997</v>
      </c>
      <c r="I129">
        <f>VLOOKUP(E129,'TRM2'!A:D,4,0)</f>
        <v>3235.27</v>
      </c>
      <c r="J129" s="6">
        <f t="shared" si="9"/>
        <v>271520034.75</v>
      </c>
    </row>
    <row r="130" spans="1:10" x14ac:dyDescent="0.3">
      <c r="A130" s="1" t="s">
        <v>5294</v>
      </c>
      <c r="B130" s="1" t="s">
        <v>5290</v>
      </c>
      <c r="C130" s="1" t="s">
        <v>428</v>
      </c>
      <c r="D130" s="1" t="s">
        <v>5295</v>
      </c>
      <c r="E130" s="1" t="s">
        <v>5396</v>
      </c>
      <c r="F130" s="1" t="s">
        <v>5307</v>
      </c>
      <c r="G130" s="3">
        <v>1.69</v>
      </c>
      <c r="H130" s="2">
        <v>6.7107999999999999</v>
      </c>
      <c r="I130">
        <f>VLOOKUP(E130,'TRM2'!A:D,4,0)</f>
        <v>3115.7</v>
      </c>
      <c r="J130" s="6">
        <f t="shared" si="9"/>
        <v>20908839.559999995</v>
      </c>
    </row>
    <row r="131" spans="1:10" x14ac:dyDescent="0.3">
      <c r="A131" s="1" t="s">
        <v>5294</v>
      </c>
      <c r="B131" s="1" t="s">
        <v>5290</v>
      </c>
      <c r="C131" s="1" t="s">
        <v>428</v>
      </c>
      <c r="D131" s="1" t="s">
        <v>5295</v>
      </c>
      <c r="E131" s="1" t="s">
        <v>5397</v>
      </c>
      <c r="F131" s="1" t="s">
        <v>5311</v>
      </c>
      <c r="G131" s="3">
        <v>100.666</v>
      </c>
      <c r="H131" s="2">
        <v>286.09338000000002</v>
      </c>
      <c r="I131">
        <f>VLOOKUP(E131,'TRM2'!A:D,4,0)</f>
        <v>3077.35</v>
      </c>
      <c r="J131" s="6">
        <f t="shared" si="9"/>
        <v>880409462.94300008</v>
      </c>
    </row>
    <row r="132" spans="1:10" x14ac:dyDescent="0.3">
      <c r="A132" s="1" t="s">
        <v>5294</v>
      </c>
      <c r="B132" s="1" t="s">
        <v>5290</v>
      </c>
      <c r="C132" s="1" t="s">
        <v>428</v>
      </c>
      <c r="D132" s="1" t="s">
        <v>5295</v>
      </c>
      <c r="E132" s="1" t="s">
        <v>5398</v>
      </c>
      <c r="F132" s="1" t="s">
        <v>5314</v>
      </c>
      <c r="G132" s="3">
        <v>25.178999999999998</v>
      </c>
      <c r="H132" s="2">
        <v>70.694879999999998</v>
      </c>
      <c r="I132">
        <f>VLOOKUP(E132,'TRM2'!A:D,4,0)</f>
        <v>3174.79</v>
      </c>
      <c r="J132" s="6">
        <f t="shared" si="9"/>
        <v>224441398.07519999</v>
      </c>
    </row>
    <row r="133" spans="1:10" x14ac:dyDescent="0.3">
      <c r="A133" s="1" t="s">
        <v>5294</v>
      </c>
      <c r="B133" s="1" t="s">
        <v>5290</v>
      </c>
      <c r="C133" s="1" t="s">
        <v>428</v>
      </c>
      <c r="D133" s="1" t="s">
        <v>5295</v>
      </c>
      <c r="E133" s="1" t="s">
        <v>5399</v>
      </c>
      <c r="F133" s="1" t="s">
        <v>5316</v>
      </c>
      <c r="G133" s="3">
        <v>75.216999999999999</v>
      </c>
      <c r="H133" s="2">
        <v>221.92487</v>
      </c>
      <c r="I133">
        <f>VLOOKUP(E133,'TRM2'!A:D,4,0)</f>
        <v>3233.97</v>
      </c>
      <c r="J133" s="6">
        <f t="shared" si="9"/>
        <v>717698371.83389997</v>
      </c>
    </row>
    <row r="134" spans="1:10" x14ac:dyDescent="0.3">
      <c r="A134" s="1" t="s">
        <v>5294</v>
      </c>
      <c r="B134" s="1" t="s">
        <v>5290</v>
      </c>
      <c r="C134" s="1" t="s">
        <v>428</v>
      </c>
      <c r="D134" s="1" t="s">
        <v>5295</v>
      </c>
      <c r="E134" s="1" t="s">
        <v>5400</v>
      </c>
      <c r="F134" s="1" t="s">
        <v>5318</v>
      </c>
      <c r="G134" s="3">
        <v>151.32400000000001</v>
      </c>
      <c r="H134" s="2">
        <v>448.43973999999997</v>
      </c>
      <c r="I134">
        <f>VLOOKUP(E134,'TRM2'!A:D,4,0)</f>
        <v>3377.16</v>
      </c>
      <c r="J134" s="6">
        <f t="shared" si="9"/>
        <v>1514452752.3383999</v>
      </c>
    </row>
    <row r="135" spans="1:10" x14ac:dyDescent="0.3">
      <c r="A135" s="1" t="s">
        <v>5294</v>
      </c>
      <c r="B135" s="1" t="s">
        <v>5290</v>
      </c>
      <c r="C135" s="1" t="s">
        <v>428</v>
      </c>
      <c r="D135" s="1" t="s">
        <v>5295</v>
      </c>
      <c r="E135" s="1" t="s">
        <v>5401</v>
      </c>
      <c r="F135" s="1" t="s">
        <v>5320</v>
      </c>
      <c r="G135" s="3">
        <v>151.32599999999999</v>
      </c>
      <c r="H135" s="2">
        <v>473.80171000000001</v>
      </c>
      <c r="I135">
        <f>VLOOKUP(E135,'TRM2'!A:D,4,0)</f>
        <v>3205.67</v>
      </c>
      <c r="J135" s="6">
        <f t="shared" si="9"/>
        <v>1518851927.6956999</v>
      </c>
    </row>
    <row r="136" spans="1:10" x14ac:dyDescent="0.3">
      <c r="A136" s="1" t="s">
        <v>5294</v>
      </c>
      <c r="B136" s="1" t="s">
        <v>5290</v>
      </c>
      <c r="C136" s="1" t="s">
        <v>428</v>
      </c>
      <c r="D136" s="1" t="s">
        <v>5295</v>
      </c>
      <c r="E136" s="1" t="s">
        <v>5402</v>
      </c>
      <c r="F136" s="1" t="s">
        <v>5322</v>
      </c>
      <c r="G136" s="3">
        <v>226.34899999999999</v>
      </c>
      <c r="H136" s="2">
        <v>708.69484</v>
      </c>
      <c r="I136">
        <f>VLOOKUP(E136,'TRM2'!A:D,4,0)</f>
        <v>3291.79</v>
      </c>
      <c r="J136" s="6">
        <f t="shared" si="9"/>
        <v>2332874587.3635998</v>
      </c>
    </row>
    <row r="137" spans="1:10" x14ac:dyDescent="0.3">
      <c r="A137" s="1" t="s">
        <v>5294</v>
      </c>
      <c r="B137" s="1" t="s">
        <v>5290</v>
      </c>
      <c r="C137" s="1" t="s">
        <v>428</v>
      </c>
      <c r="D137" s="1" t="s">
        <v>5295</v>
      </c>
      <c r="E137" s="1" t="s">
        <v>5403</v>
      </c>
      <c r="F137" s="1" t="s">
        <v>5324</v>
      </c>
      <c r="G137" s="3">
        <v>100.584</v>
      </c>
      <c r="H137" s="2">
        <v>299.33798000000002</v>
      </c>
      <c r="I137">
        <f>VLOOKUP(E137,'TRM2'!A:D,4,0)</f>
        <v>3427.29</v>
      </c>
      <c r="J137" s="6">
        <f t="shared" si="9"/>
        <v>1025918065.4742</v>
      </c>
    </row>
    <row r="138" spans="1:10" x14ac:dyDescent="0.3">
      <c r="A138" s="1" t="s">
        <v>5294</v>
      </c>
      <c r="B138" s="1" t="s">
        <v>5290</v>
      </c>
      <c r="C138" s="1" t="s">
        <v>428</v>
      </c>
      <c r="D138" s="1" t="s">
        <v>5295</v>
      </c>
      <c r="E138" s="1" t="s">
        <v>5404</v>
      </c>
      <c r="F138" s="1" t="s">
        <v>5326</v>
      </c>
      <c r="G138" s="3">
        <v>40.476999999999997</v>
      </c>
      <c r="H138" s="2">
        <v>119.4337</v>
      </c>
      <c r="I138">
        <f>VLOOKUP(E138,'TRM2'!A:D,4,0)</f>
        <v>3477.45</v>
      </c>
      <c r="J138" s="6">
        <f t="shared" si="9"/>
        <v>415324720.065</v>
      </c>
    </row>
    <row r="139" spans="1:10" x14ac:dyDescent="0.3">
      <c r="A139" s="1" t="s">
        <v>5294</v>
      </c>
      <c r="B139" s="1" t="s">
        <v>5290</v>
      </c>
      <c r="C139" s="1" t="s">
        <v>428</v>
      </c>
      <c r="D139" s="1" t="s">
        <v>5295</v>
      </c>
      <c r="E139" s="1" t="s">
        <v>5408</v>
      </c>
      <c r="F139" s="1" t="s">
        <v>5307</v>
      </c>
      <c r="G139" s="3">
        <v>0.7</v>
      </c>
      <c r="H139" s="2">
        <v>8.8000000000000007</v>
      </c>
      <c r="I139">
        <f>VLOOKUP(E139,'TRM2'!A:D,4,0)</f>
        <v>3423.24</v>
      </c>
      <c r="J139" s="6">
        <f t="shared" si="9"/>
        <v>30124512</v>
      </c>
    </row>
    <row r="140" spans="1:10" x14ac:dyDescent="0.3">
      <c r="A140" s="1" t="s">
        <v>5294</v>
      </c>
      <c r="B140" s="1" t="s">
        <v>5290</v>
      </c>
      <c r="C140" s="1" t="s">
        <v>428</v>
      </c>
      <c r="D140" s="1" t="s">
        <v>5295</v>
      </c>
      <c r="E140" s="1" t="s">
        <v>5412</v>
      </c>
      <c r="F140" s="1" t="s">
        <v>5320</v>
      </c>
      <c r="G140" s="3">
        <v>43.460999999999999</v>
      </c>
      <c r="H140" s="2">
        <v>155.84129999999999</v>
      </c>
      <c r="I140">
        <f>VLOOKUP(E140,'TRM2'!A:D,4,0)</f>
        <v>3756.28</v>
      </c>
      <c r="J140" s="6">
        <f t="shared" si="9"/>
        <v>585383558.36399996</v>
      </c>
    </row>
    <row r="141" spans="1:10" x14ac:dyDescent="0.3">
      <c r="A141" s="1" t="s">
        <v>5294</v>
      </c>
      <c r="B141" s="1" t="s">
        <v>5290</v>
      </c>
      <c r="C141" s="1" t="s">
        <v>428</v>
      </c>
      <c r="D141" s="1" t="s">
        <v>5295</v>
      </c>
      <c r="E141" s="1" t="s">
        <v>5413</v>
      </c>
      <c r="F141" s="1" t="s">
        <v>5322</v>
      </c>
      <c r="G141" s="3">
        <v>125.861</v>
      </c>
      <c r="H141" s="2">
        <v>364.38600000000002</v>
      </c>
      <c r="I141">
        <f>VLOOKUP(E141,'TRM2'!A:D,4,0)</f>
        <v>3733.08</v>
      </c>
      <c r="J141" s="6">
        <f t="shared" si="9"/>
        <v>1360282088.8800001</v>
      </c>
    </row>
    <row r="142" spans="1:10" x14ac:dyDescent="0.3">
      <c r="A142" s="1" t="s">
        <v>5294</v>
      </c>
      <c r="B142" s="1" t="s">
        <v>5290</v>
      </c>
      <c r="C142" s="1" t="s">
        <v>428</v>
      </c>
      <c r="D142" s="1" t="s">
        <v>5295</v>
      </c>
      <c r="E142" s="1" t="s">
        <v>5414</v>
      </c>
      <c r="F142" s="1" t="s">
        <v>5324</v>
      </c>
      <c r="G142" s="3">
        <v>50.31</v>
      </c>
      <c r="H142" s="2">
        <v>148.59299999999999</v>
      </c>
      <c r="I142">
        <f>VLOOKUP(E142,'TRM2'!A:D,4,0)</f>
        <v>3745.41</v>
      </c>
      <c r="J142" s="6">
        <f t="shared" si="9"/>
        <v>556541708.12999988</v>
      </c>
    </row>
    <row r="143" spans="1:10" x14ac:dyDescent="0.3">
      <c r="A143" s="1" t="s">
        <v>5294</v>
      </c>
      <c r="B143" s="1" t="s">
        <v>5290</v>
      </c>
      <c r="C143" s="1" t="s">
        <v>428</v>
      </c>
      <c r="D143" s="1" t="s">
        <v>5295</v>
      </c>
      <c r="E143" s="1" t="s">
        <v>5415</v>
      </c>
      <c r="F143" s="1" t="s">
        <v>5326</v>
      </c>
      <c r="G143" s="3">
        <v>88.033000000000001</v>
      </c>
      <c r="H143" s="2">
        <v>254.72900000000001</v>
      </c>
      <c r="I143">
        <f>VLOOKUP(E143,'TRM2'!A:D,4,0)</f>
        <v>3865.47</v>
      </c>
      <c r="J143" s="6">
        <f t="shared" si="9"/>
        <v>984647307.63</v>
      </c>
    </row>
    <row r="144" spans="1:10" x14ac:dyDescent="0.3">
      <c r="A144" s="1" t="s">
        <v>5294</v>
      </c>
      <c r="B144" s="1" t="s">
        <v>5290</v>
      </c>
      <c r="C144" s="1" t="s">
        <v>428</v>
      </c>
      <c r="D144" s="1" t="s">
        <v>5295</v>
      </c>
      <c r="E144" s="1" t="s">
        <v>5416</v>
      </c>
      <c r="F144" s="1" t="s">
        <v>5328</v>
      </c>
      <c r="G144" s="3">
        <v>25.146999999999998</v>
      </c>
      <c r="H144" s="2">
        <v>70.73</v>
      </c>
      <c r="I144">
        <f>VLOOKUP(E144,'TRM2'!A:D,4,0)</f>
        <v>3858.56</v>
      </c>
      <c r="J144" s="6">
        <f t="shared" si="9"/>
        <v>272915948.80000001</v>
      </c>
    </row>
    <row r="145" spans="1:10" x14ac:dyDescent="0.3">
      <c r="A145" s="1" t="s">
        <v>5294</v>
      </c>
      <c r="B145" s="1" t="s">
        <v>5290</v>
      </c>
      <c r="C145" s="1" t="s">
        <v>428</v>
      </c>
      <c r="D145" s="1" t="s">
        <v>5295</v>
      </c>
      <c r="E145" s="1" t="s">
        <v>5417</v>
      </c>
      <c r="F145" s="1" t="s">
        <v>5330</v>
      </c>
      <c r="G145" s="3">
        <v>75.655000000000001</v>
      </c>
      <c r="H145" s="2">
        <v>205.92434</v>
      </c>
      <c r="I145">
        <f>VLOOKUP(E145,'TRM2'!A:D,4,0)</f>
        <v>3591.84</v>
      </c>
      <c r="J145" s="6">
        <f t="shared" si="9"/>
        <v>739647281.38559997</v>
      </c>
    </row>
    <row r="146" spans="1:10" x14ac:dyDescent="0.3">
      <c r="A146" s="1" t="s">
        <v>5294</v>
      </c>
      <c r="B146" s="1" t="s">
        <v>5290</v>
      </c>
      <c r="C146" s="1" t="s">
        <v>428</v>
      </c>
      <c r="D146" s="1" t="s">
        <v>5295</v>
      </c>
      <c r="E146" s="1" t="s">
        <v>5418</v>
      </c>
      <c r="F146" s="1" t="s">
        <v>5292</v>
      </c>
      <c r="G146" s="3">
        <v>75.510999999999996</v>
      </c>
      <c r="H146" s="2">
        <v>215.35400000000001</v>
      </c>
      <c r="I146">
        <f>VLOOKUP(E146,'TRM2'!A:D,4,0)</f>
        <v>3432.5</v>
      </c>
      <c r="J146" s="6">
        <f t="shared" si="9"/>
        <v>739202605.00000012</v>
      </c>
    </row>
    <row r="147" spans="1:10" x14ac:dyDescent="0.3">
      <c r="A147" s="1" t="s">
        <v>5294</v>
      </c>
      <c r="B147" s="1" t="s">
        <v>5290</v>
      </c>
      <c r="C147" s="1" t="s">
        <v>428</v>
      </c>
      <c r="D147" s="1" t="s">
        <v>5295</v>
      </c>
      <c r="E147" s="1" t="s">
        <v>5420</v>
      </c>
      <c r="F147" s="1" t="s">
        <v>5307</v>
      </c>
      <c r="G147" s="3">
        <v>207.84299999999999</v>
      </c>
      <c r="H147" s="2">
        <v>617.53908000000001</v>
      </c>
      <c r="I147">
        <f>VLOOKUP(E147,'TRM2'!A:D,4,0)</f>
        <v>3559.46</v>
      </c>
      <c r="J147" s="6">
        <f t="shared" si="9"/>
        <v>2198105653.6968002</v>
      </c>
    </row>
    <row r="148" spans="1:10" x14ac:dyDescent="0.3">
      <c r="A148" s="1" t="s">
        <v>5294</v>
      </c>
      <c r="B148" s="1" t="s">
        <v>5290</v>
      </c>
      <c r="C148" s="1" t="s">
        <v>428</v>
      </c>
      <c r="D148" s="1" t="s">
        <v>5295</v>
      </c>
      <c r="E148" s="1" t="s">
        <v>5421</v>
      </c>
      <c r="F148" s="1" t="s">
        <v>5311</v>
      </c>
      <c r="G148" s="3">
        <v>201.63200000000001</v>
      </c>
      <c r="H148" s="2">
        <v>610.05799999999999</v>
      </c>
      <c r="I148">
        <f>VLOOKUP(E148,'TRM2'!A:D,4,0)</f>
        <v>3624.39</v>
      </c>
      <c r="J148" s="6">
        <f t="shared" si="9"/>
        <v>2211088114.6199999</v>
      </c>
    </row>
    <row r="149" spans="1:10" x14ac:dyDescent="0.3">
      <c r="A149" s="1" t="s">
        <v>5294</v>
      </c>
      <c r="B149" s="1" t="s">
        <v>5290</v>
      </c>
      <c r="C149" s="1" t="s">
        <v>428</v>
      </c>
      <c r="D149" s="1" t="s">
        <v>5295</v>
      </c>
      <c r="E149" s="1" t="s">
        <v>5422</v>
      </c>
      <c r="F149" s="1" t="s">
        <v>5314</v>
      </c>
      <c r="G149" s="3">
        <v>138.50899999999999</v>
      </c>
      <c r="H149" s="2">
        <v>428.89100000000002</v>
      </c>
      <c r="I149">
        <f>VLOOKUP(E149,'TRM2'!A:D,4,0)</f>
        <v>3678.62</v>
      </c>
      <c r="J149" s="6">
        <f t="shared" si="9"/>
        <v>1577727010.4199998</v>
      </c>
    </row>
    <row r="150" spans="1:10" x14ac:dyDescent="0.3">
      <c r="A150" s="1" t="s">
        <v>5294</v>
      </c>
      <c r="B150" s="1" t="s">
        <v>5290</v>
      </c>
      <c r="C150" s="1" t="s">
        <v>428</v>
      </c>
      <c r="D150" s="1" t="s">
        <v>5295</v>
      </c>
      <c r="E150" s="1" t="s">
        <v>5423</v>
      </c>
      <c r="F150" s="1" t="s">
        <v>5316</v>
      </c>
      <c r="G150" s="3">
        <v>188.64500000000001</v>
      </c>
      <c r="H150" s="2">
        <v>544.25199999999995</v>
      </c>
      <c r="I150">
        <f>VLOOKUP(E150,'TRM2'!A:D,4,0)</f>
        <v>3740.14</v>
      </c>
      <c r="J150" s="6">
        <f t="shared" si="9"/>
        <v>2035578675.2799997</v>
      </c>
    </row>
    <row r="151" spans="1:10" x14ac:dyDescent="0.3">
      <c r="A151" s="1" t="s">
        <v>5294</v>
      </c>
      <c r="B151" s="1" t="s">
        <v>5290</v>
      </c>
      <c r="C151" s="1" t="s">
        <v>428</v>
      </c>
      <c r="D151" s="1" t="s">
        <v>5295</v>
      </c>
      <c r="E151" s="1" t="s">
        <v>5424</v>
      </c>
      <c r="F151" s="1" t="s">
        <v>5318</v>
      </c>
      <c r="G151" s="3">
        <v>75.558999999999997</v>
      </c>
      <c r="H151" s="2">
        <v>220.49100000000001</v>
      </c>
      <c r="I151">
        <f>VLOOKUP(E151,'TRM2'!A:D,4,0)</f>
        <v>3715.28</v>
      </c>
      <c r="J151" s="6">
        <f t="shared" si="9"/>
        <v>819185802.48000002</v>
      </c>
    </row>
    <row r="152" spans="1:10" x14ac:dyDescent="0.3">
      <c r="A152" s="1" t="s">
        <v>5294</v>
      </c>
      <c r="B152" s="1" t="s">
        <v>5290</v>
      </c>
      <c r="C152" s="1" t="s">
        <v>428</v>
      </c>
      <c r="D152" s="1" t="s">
        <v>5295</v>
      </c>
      <c r="E152" s="1" t="s">
        <v>5425</v>
      </c>
      <c r="F152" s="1" t="s">
        <v>5320</v>
      </c>
      <c r="G152" s="3">
        <v>257.524</v>
      </c>
      <c r="H152" s="2">
        <v>706.471</v>
      </c>
      <c r="I152">
        <f>VLOOKUP(E152,'TRM2'!A:D,4,0)</f>
        <v>3748.5</v>
      </c>
      <c r="J152" s="6">
        <f t="shared" si="9"/>
        <v>2648206543.5</v>
      </c>
    </row>
    <row r="153" spans="1:10" x14ac:dyDescent="0.3">
      <c r="A153" s="1" t="s">
        <v>5294</v>
      </c>
      <c r="B153" s="1" t="s">
        <v>5290</v>
      </c>
      <c r="C153" s="1" t="s">
        <v>428</v>
      </c>
      <c r="D153" s="1" t="s">
        <v>5295</v>
      </c>
      <c r="E153" s="1" t="s">
        <v>5426</v>
      </c>
      <c r="F153" s="1" t="s">
        <v>5322</v>
      </c>
      <c r="G153" s="3">
        <v>125.717</v>
      </c>
      <c r="H153" s="2">
        <v>327.10500000000002</v>
      </c>
      <c r="I153">
        <f>VLOOKUP(E153,'TRM2'!A:D,4,0)</f>
        <v>3867.88</v>
      </c>
      <c r="J153" s="6">
        <f t="shared" si="9"/>
        <v>1265202887.4000001</v>
      </c>
    </row>
    <row r="154" spans="1:10" x14ac:dyDescent="0.3">
      <c r="A154" s="1" t="s">
        <v>5294</v>
      </c>
      <c r="B154" s="1" t="s">
        <v>5290</v>
      </c>
      <c r="C154" s="1" t="s">
        <v>428</v>
      </c>
      <c r="D154" s="1" t="s">
        <v>5295</v>
      </c>
      <c r="E154" s="1" t="s">
        <v>5427</v>
      </c>
      <c r="F154" s="1" t="s">
        <v>5324</v>
      </c>
      <c r="G154" s="3">
        <v>150.61000000000001</v>
      </c>
      <c r="H154" s="2">
        <v>402.42899999999997</v>
      </c>
      <c r="I154">
        <f>VLOOKUP(E154,'TRM2'!A:D,4,0)</f>
        <v>3774</v>
      </c>
      <c r="J154" s="6">
        <f t="shared" si="9"/>
        <v>1518767045.9999998</v>
      </c>
    </row>
    <row r="155" spans="1:10" x14ac:dyDescent="0.3">
      <c r="A155" s="1" t="s">
        <v>5294</v>
      </c>
      <c r="B155" s="1" t="s">
        <v>5290</v>
      </c>
      <c r="C155" s="1" t="s">
        <v>428</v>
      </c>
      <c r="D155" s="1" t="s">
        <v>5295</v>
      </c>
      <c r="E155" s="1" t="s">
        <v>5428</v>
      </c>
      <c r="F155" s="1" t="s">
        <v>5326</v>
      </c>
      <c r="G155" s="3">
        <v>125.357</v>
      </c>
      <c r="H155" s="2">
        <v>357.85899999999998</v>
      </c>
      <c r="I155">
        <f>VLOOKUP(E155,'TRM2'!A:D,4,0)</f>
        <v>3812.77</v>
      </c>
      <c r="J155" s="6">
        <f t="shared" si="9"/>
        <v>1364434059.4299998</v>
      </c>
    </row>
    <row r="156" spans="1:10" x14ac:dyDescent="0.3">
      <c r="A156" s="1" t="s">
        <v>5294</v>
      </c>
      <c r="B156" s="1" t="s">
        <v>5290</v>
      </c>
      <c r="C156" s="1" t="s">
        <v>428</v>
      </c>
      <c r="D156" s="1" t="s">
        <v>5295</v>
      </c>
      <c r="E156" s="1" t="s">
        <v>5429</v>
      </c>
      <c r="F156" s="1" t="s">
        <v>5328</v>
      </c>
      <c r="G156" s="3">
        <v>176.00700000000001</v>
      </c>
      <c r="H156" s="2">
        <v>507.92099999999999</v>
      </c>
      <c r="I156">
        <f>VLOOKUP(E156,'TRM2'!A:D,4,0)</f>
        <v>3784.44</v>
      </c>
      <c r="J156" s="6">
        <f t="shared" si="9"/>
        <v>1922196549.24</v>
      </c>
    </row>
    <row r="157" spans="1:10" x14ac:dyDescent="0.3">
      <c r="A157" s="1" t="s">
        <v>5294</v>
      </c>
      <c r="B157" s="1" t="s">
        <v>5290</v>
      </c>
      <c r="C157" s="1" t="s">
        <v>428</v>
      </c>
      <c r="D157" s="1" t="s">
        <v>5295</v>
      </c>
      <c r="E157" s="1" t="s">
        <v>5430</v>
      </c>
      <c r="F157" s="1" t="s">
        <v>5330</v>
      </c>
      <c r="G157" s="3">
        <v>52.421999999999997</v>
      </c>
      <c r="H157" s="2">
        <v>148.02199999999999</v>
      </c>
      <c r="I157">
        <f>VLOOKUP(E157,'TRM2'!A:D,4,0)</f>
        <v>4004.54</v>
      </c>
      <c r="J157" s="6">
        <f t="shared" si="9"/>
        <v>592760019.87999988</v>
      </c>
    </row>
    <row r="158" spans="1:10" x14ac:dyDescent="0.3">
      <c r="A158" s="1" t="s">
        <v>5294</v>
      </c>
      <c r="B158" s="1" t="s">
        <v>5290</v>
      </c>
      <c r="C158" s="1" t="s">
        <v>428</v>
      </c>
      <c r="D158" s="1" t="s">
        <v>5295</v>
      </c>
      <c r="E158" s="1" t="s">
        <v>5431</v>
      </c>
      <c r="F158" s="1" t="s">
        <v>5292</v>
      </c>
      <c r="G158" s="3">
        <v>75.212999999999994</v>
      </c>
      <c r="H158" s="2">
        <v>204.251</v>
      </c>
      <c r="I158">
        <f>VLOOKUP(E158,'TRM2'!A:D,4,0)</f>
        <v>3981.16</v>
      </c>
      <c r="J158" s="6">
        <f t="shared" si="9"/>
        <v>813155911.15999997</v>
      </c>
    </row>
    <row r="159" spans="1:10" x14ac:dyDescent="0.3">
      <c r="A159" s="1" t="s">
        <v>5294</v>
      </c>
      <c r="B159" s="1" t="s">
        <v>5290</v>
      </c>
      <c r="C159" s="1" t="s">
        <v>428</v>
      </c>
      <c r="D159" s="1" t="s">
        <v>5295</v>
      </c>
      <c r="E159" s="1" t="s">
        <v>5434</v>
      </c>
      <c r="F159" s="1" t="s">
        <v>5307</v>
      </c>
      <c r="G159" s="3">
        <v>288.01299999999998</v>
      </c>
      <c r="H159" s="2">
        <v>778.08119999999997</v>
      </c>
      <c r="I159">
        <f>VLOOKUP(E159,'TRM2'!A:D,4,0)</f>
        <v>3942.73</v>
      </c>
      <c r="J159" s="6">
        <f t="shared" si="9"/>
        <v>3067764089.6759996</v>
      </c>
    </row>
    <row r="160" spans="1:10" x14ac:dyDescent="0.3">
      <c r="A160" s="1" t="s">
        <v>5294</v>
      </c>
      <c r="B160" s="1" t="s">
        <v>5290</v>
      </c>
      <c r="C160" s="1" t="s">
        <v>428</v>
      </c>
      <c r="D160" s="1" t="s">
        <v>5300</v>
      </c>
      <c r="E160" s="1" t="s">
        <v>5321</v>
      </c>
      <c r="F160" s="1" t="s">
        <v>5322</v>
      </c>
      <c r="G160" s="3">
        <v>0.03</v>
      </c>
      <c r="H160" s="2">
        <v>0.17507</v>
      </c>
      <c r="I160">
        <f>VLOOKUP(E160,'TRM2'!A:D,4,0)</f>
        <v>1896.15</v>
      </c>
      <c r="J160" s="6">
        <f t="shared" si="9"/>
        <v>331958.98050000001</v>
      </c>
    </row>
    <row r="161" spans="1:10" x14ac:dyDescent="0.3">
      <c r="A161" s="1" t="s">
        <v>5294</v>
      </c>
      <c r="B161" s="1" t="s">
        <v>5290</v>
      </c>
      <c r="C161" s="1" t="s">
        <v>428</v>
      </c>
      <c r="D161" s="1" t="s">
        <v>5300</v>
      </c>
      <c r="E161" s="1" t="s">
        <v>5361</v>
      </c>
      <c r="F161" s="1" t="s">
        <v>5311</v>
      </c>
      <c r="G161" s="3">
        <v>12.5</v>
      </c>
      <c r="H161" s="2">
        <v>47.825000000000003</v>
      </c>
      <c r="I161">
        <f>VLOOKUP(E161,'TRM2'!A:D,4,0)</f>
        <v>3319.8</v>
      </c>
      <c r="J161" s="6">
        <f t="shared" si="9"/>
        <v>158769435.00000003</v>
      </c>
    </row>
    <row r="162" spans="1:10" x14ac:dyDescent="0.3">
      <c r="A162" s="1" t="s">
        <v>5294</v>
      </c>
      <c r="B162" s="1" t="s">
        <v>5290</v>
      </c>
      <c r="C162" s="1" t="s">
        <v>428</v>
      </c>
      <c r="D162" s="1" t="s">
        <v>5300</v>
      </c>
      <c r="E162" s="1" t="s">
        <v>5378</v>
      </c>
      <c r="F162" s="1" t="s">
        <v>5322</v>
      </c>
      <c r="G162" s="3">
        <v>1.4</v>
      </c>
      <c r="H162" s="2">
        <v>8.9652499999999993</v>
      </c>
      <c r="I162">
        <f>VLOOKUP(E162,'TRM2'!A:D,4,0)</f>
        <v>2997.59</v>
      </c>
      <c r="J162" s="6">
        <f t="shared" si="9"/>
        <v>26874143.747499999</v>
      </c>
    </row>
    <row r="163" spans="1:10" x14ac:dyDescent="0.3">
      <c r="A163" s="1" t="s">
        <v>5294</v>
      </c>
      <c r="B163" s="1" t="s">
        <v>5290</v>
      </c>
      <c r="C163" s="1" t="s">
        <v>428</v>
      </c>
      <c r="D163" s="1" t="s">
        <v>5300</v>
      </c>
      <c r="E163" s="1" t="s">
        <v>5382</v>
      </c>
      <c r="F163" s="1" t="s">
        <v>5330</v>
      </c>
      <c r="G163" s="3">
        <v>0.7</v>
      </c>
      <c r="H163" s="2">
        <v>4.4891100000000002</v>
      </c>
      <c r="I163">
        <f>VLOOKUP(E163,'TRM2'!A:D,4,0)</f>
        <v>3006.04</v>
      </c>
      <c r="J163" s="6">
        <f t="shared" si="9"/>
        <v>13494444.224400001</v>
      </c>
    </row>
    <row r="164" spans="1:10" x14ac:dyDescent="0.3">
      <c r="A164" s="1" t="s">
        <v>5294</v>
      </c>
      <c r="B164" s="1" t="s">
        <v>5290</v>
      </c>
      <c r="C164" s="1" t="s">
        <v>428</v>
      </c>
      <c r="D164" s="1" t="s">
        <v>5300</v>
      </c>
      <c r="E164" s="1" t="s">
        <v>5383</v>
      </c>
      <c r="F164" s="1" t="s">
        <v>5292</v>
      </c>
      <c r="G164" s="3">
        <v>2.5</v>
      </c>
      <c r="H164" s="2">
        <v>16.505099999999999</v>
      </c>
      <c r="I164">
        <f>VLOOKUP(E164,'TRM2'!A:D,4,0)</f>
        <v>2984</v>
      </c>
      <c r="J164" s="6">
        <f t="shared" si="9"/>
        <v>49251218.399999999</v>
      </c>
    </row>
    <row r="165" spans="1:10" x14ac:dyDescent="0.3">
      <c r="A165" s="1" t="s">
        <v>5294</v>
      </c>
      <c r="B165" s="1" t="s">
        <v>5290</v>
      </c>
      <c r="C165" s="1" t="s">
        <v>428</v>
      </c>
      <c r="D165" s="1" t="s">
        <v>5300</v>
      </c>
      <c r="E165" s="1" t="s">
        <v>5385</v>
      </c>
      <c r="F165" s="1" t="s">
        <v>5311</v>
      </c>
      <c r="G165" s="3">
        <v>0.7</v>
      </c>
      <c r="H165" s="2">
        <v>4.6970299999999998</v>
      </c>
      <c r="I165">
        <f>VLOOKUP(E165,'TRM2'!A:D,4,0)</f>
        <v>2867.94</v>
      </c>
      <c r="J165" s="6">
        <f t="shared" si="9"/>
        <v>13470800.2182</v>
      </c>
    </row>
    <row r="166" spans="1:10" x14ac:dyDescent="0.3">
      <c r="A166" s="1" t="s">
        <v>5294</v>
      </c>
      <c r="B166" s="1" t="s">
        <v>5290</v>
      </c>
      <c r="C166" s="1" t="s">
        <v>428</v>
      </c>
      <c r="D166" s="1" t="s">
        <v>5300</v>
      </c>
      <c r="E166" s="1" t="s">
        <v>5386</v>
      </c>
      <c r="F166" s="1" t="s">
        <v>5314</v>
      </c>
      <c r="G166" s="3">
        <v>0.7</v>
      </c>
      <c r="H166" s="2">
        <v>4.7157200000000001</v>
      </c>
      <c r="I166">
        <f>VLOOKUP(E166,'TRM2'!A:D,4,0)</f>
        <v>2780.47</v>
      </c>
      <c r="J166" s="6">
        <f t="shared" si="9"/>
        <v>13111917.988399999</v>
      </c>
    </row>
    <row r="167" spans="1:10" x14ac:dyDescent="0.3">
      <c r="A167" s="1" t="s">
        <v>5294</v>
      </c>
      <c r="B167" s="1" t="s">
        <v>5290</v>
      </c>
      <c r="C167" s="1" t="s">
        <v>428</v>
      </c>
      <c r="D167" s="1" t="s">
        <v>5300</v>
      </c>
      <c r="E167" s="1" t="s">
        <v>5387</v>
      </c>
      <c r="F167" s="1" t="s">
        <v>5316</v>
      </c>
      <c r="G167" s="3">
        <v>0.7</v>
      </c>
      <c r="H167" s="2">
        <v>4.6848200000000002</v>
      </c>
      <c r="I167">
        <f>VLOOKUP(E167,'TRM2'!A:D,4,0)</f>
        <v>2809.92</v>
      </c>
      <c r="J167" s="6">
        <f t="shared" si="9"/>
        <v>13163969.4144</v>
      </c>
    </row>
    <row r="168" spans="1:10" x14ac:dyDescent="0.3">
      <c r="A168" s="1" t="s">
        <v>5294</v>
      </c>
      <c r="B168" s="1" t="s">
        <v>5290</v>
      </c>
      <c r="C168" s="1" t="s">
        <v>428</v>
      </c>
      <c r="D168" s="1" t="s">
        <v>5300</v>
      </c>
      <c r="E168" s="1" t="s">
        <v>5388</v>
      </c>
      <c r="F168" s="1" t="s">
        <v>5318</v>
      </c>
      <c r="G168" s="3">
        <v>2.2000000000000002</v>
      </c>
      <c r="H168" s="2">
        <v>13.888120000000001</v>
      </c>
      <c r="I168">
        <f>VLOOKUP(E168,'TRM2'!A:D,4,0)</f>
        <v>2889.32</v>
      </c>
      <c r="J168" s="6">
        <f t="shared" si="9"/>
        <v>40127222.878400005</v>
      </c>
    </row>
    <row r="169" spans="1:10" x14ac:dyDescent="0.3">
      <c r="A169" s="1" t="s">
        <v>5294</v>
      </c>
      <c r="B169" s="1" t="s">
        <v>5290</v>
      </c>
      <c r="C169" s="1" t="s">
        <v>428</v>
      </c>
      <c r="D169" s="1" t="s">
        <v>5300</v>
      </c>
      <c r="E169" s="1" t="s">
        <v>5389</v>
      </c>
      <c r="F169" s="1" t="s">
        <v>5320</v>
      </c>
      <c r="G169" s="3">
        <v>0.7</v>
      </c>
      <c r="H169" s="2">
        <v>4.4860600000000002</v>
      </c>
      <c r="I169">
        <f>VLOOKUP(E169,'TRM2'!A:D,4,0)</f>
        <v>2930.8</v>
      </c>
      <c r="J169" s="6">
        <f t="shared" ref="J169:J181" si="10">H169*I169*1000</f>
        <v>13147744.648000002</v>
      </c>
    </row>
    <row r="170" spans="1:10" x14ac:dyDescent="0.3">
      <c r="A170" s="1" t="s">
        <v>5294</v>
      </c>
      <c r="B170" s="1" t="s">
        <v>5290</v>
      </c>
      <c r="C170" s="1" t="s">
        <v>428</v>
      </c>
      <c r="D170" s="1" t="s">
        <v>5300</v>
      </c>
      <c r="E170" s="1" t="s">
        <v>5393</v>
      </c>
      <c r="F170" s="1" t="s">
        <v>5328</v>
      </c>
      <c r="G170" s="3">
        <v>1.05</v>
      </c>
      <c r="H170" s="2">
        <v>7.9821900000000001</v>
      </c>
      <c r="I170">
        <f>VLOOKUP(E170,'TRM2'!A:D,4,0)</f>
        <v>3219.85</v>
      </c>
      <c r="J170" s="6">
        <f t="shared" si="10"/>
        <v>25701454.471500002</v>
      </c>
    </row>
    <row r="171" spans="1:10" x14ac:dyDescent="0.3">
      <c r="A171" s="1" t="s">
        <v>5294</v>
      </c>
      <c r="B171" s="1" t="s">
        <v>5290</v>
      </c>
      <c r="C171" s="1" t="s">
        <v>428</v>
      </c>
      <c r="D171" s="1" t="s">
        <v>5300</v>
      </c>
      <c r="E171" s="1" t="s">
        <v>5396</v>
      </c>
      <c r="F171" s="1" t="s">
        <v>5307</v>
      </c>
      <c r="G171" s="3">
        <v>1.4</v>
      </c>
      <c r="H171" s="2">
        <v>8.2672799999999995</v>
      </c>
      <c r="I171">
        <f>VLOOKUP(E171,'TRM2'!A:D,4,0)</f>
        <v>3115.7</v>
      </c>
      <c r="J171" s="6">
        <f t="shared" si="10"/>
        <v>25758364.295999996</v>
      </c>
    </row>
    <row r="172" spans="1:10" x14ac:dyDescent="0.3">
      <c r="A172" s="1" t="s">
        <v>5294</v>
      </c>
      <c r="B172" s="1" t="s">
        <v>5290</v>
      </c>
      <c r="C172" s="1" t="s">
        <v>428</v>
      </c>
      <c r="D172" s="1" t="s">
        <v>5300</v>
      </c>
      <c r="E172" s="1" t="s">
        <v>5398</v>
      </c>
      <c r="F172" s="1" t="s">
        <v>5314</v>
      </c>
      <c r="G172" s="3">
        <v>0.9</v>
      </c>
      <c r="H172" s="2">
        <v>5.2330899999999998</v>
      </c>
      <c r="I172">
        <f>VLOOKUP(E172,'TRM2'!A:D,4,0)</f>
        <v>3174.79</v>
      </c>
      <c r="J172" s="6">
        <f t="shared" si="10"/>
        <v>16613961.801099999</v>
      </c>
    </row>
    <row r="173" spans="1:10" x14ac:dyDescent="0.3">
      <c r="A173" s="1" t="s">
        <v>5294</v>
      </c>
      <c r="B173" s="1" t="s">
        <v>5290</v>
      </c>
      <c r="C173" s="1" t="s">
        <v>428</v>
      </c>
      <c r="D173" s="1" t="s">
        <v>5300</v>
      </c>
      <c r="E173" s="1" t="s">
        <v>5399</v>
      </c>
      <c r="F173" s="1" t="s">
        <v>5316</v>
      </c>
      <c r="G173" s="3">
        <v>0.98</v>
      </c>
      <c r="H173" s="2">
        <v>5.70892</v>
      </c>
      <c r="I173">
        <f>VLOOKUP(E173,'TRM2'!A:D,4,0)</f>
        <v>3233.97</v>
      </c>
      <c r="J173" s="6">
        <f t="shared" si="10"/>
        <v>18462476.012399998</v>
      </c>
    </row>
    <row r="174" spans="1:10" x14ac:dyDescent="0.3">
      <c r="A174" s="1" t="s">
        <v>5294</v>
      </c>
      <c r="B174" s="1" t="s">
        <v>5290</v>
      </c>
      <c r="C174" s="1" t="s">
        <v>428</v>
      </c>
      <c r="D174" s="1" t="s">
        <v>5300</v>
      </c>
      <c r="E174" s="1" t="s">
        <v>5402</v>
      </c>
      <c r="F174" s="1" t="s">
        <v>5322</v>
      </c>
      <c r="G174" s="3">
        <v>1.4</v>
      </c>
      <c r="H174" s="2">
        <v>8.0700299999999991</v>
      </c>
      <c r="I174">
        <f>VLOOKUP(E174,'TRM2'!A:D,4,0)</f>
        <v>3291.79</v>
      </c>
      <c r="J174" s="6">
        <f t="shared" si="10"/>
        <v>26564844.053699996</v>
      </c>
    </row>
    <row r="175" spans="1:10" x14ac:dyDescent="0.3">
      <c r="A175" s="1" t="s">
        <v>5294</v>
      </c>
      <c r="B175" s="1" t="s">
        <v>5290</v>
      </c>
      <c r="C175" s="1" t="s">
        <v>428</v>
      </c>
      <c r="D175" s="1" t="s">
        <v>5300</v>
      </c>
      <c r="E175" s="1" t="s">
        <v>5408</v>
      </c>
      <c r="F175" s="1" t="s">
        <v>5307</v>
      </c>
      <c r="G175" s="3">
        <v>0.7</v>
      </c>
      <c r="H175" s="2">
        <v>4.1369600000000002</v>
      </c>
      <c r="I175">
        <f>VLOOKUP(E175,'TRM2'!A:D,4,0)</f>
        <v>3423.24</v>
      </c>
      <c r="J175" s="6">
        <f t="shared" si="10"/>
        <v>14161806.9504</v>
      </c>
    </row>
    <row r="176" spans="1:10" x14ac:dyDescent="0.3">
      <c r="A176" s="1" t="s">
        <v>5294</v>
      </c>
      <c r="B176" s="1" t="s">
        <v>5290</v>
      </c>
      <c r="C176" s="1" t="s">
        <v>428</v>
      </c>
      <c r="D176" s="1" t="s">
        <v>5300</v>
      </c>
      <c r="E176" s="1" t="s">
        <v>5409</v>
      </c>
      <c r="F176" s="1" t="s">
        <v>5311</v>
      </c>
      <c r="G176" s="3">
        <v>0.7</v>
      </c>
      <c r="H176" s="2">
        <v>4.0720499999999999</v>
      </c>
      <c r="I176">
        <f>VLOOKUP(E176,'TRM2'!A:D,4,0)</f>
        <v>3539.86</v>
      </c>
      <c r="J176" s="6">
        <f t="shared" si="10"/>
        <v>14414486.913000001</v>
      </c>
    </row>
    <row r="177" spans="1:10" x14ac:dyDescent="0.3">
      <c r="A177" s="1" t="s">
        <v>5294</v>
      </c>
      <c r="B177" s="1" t="s">
        <v>5290</v>
      </c>
      <c r="C177" s="1" t="s">
        <v>428</v>
      </c>
      <c r="D177" s="1" t="s">
        <v>5300</v>
      </c>
      <c r="E177" s="1" t="s">
        <v>5414</v>
      </c>
      <c r="F177" s="1" t="s">
        <v>5324</v>
      </c>
      <c r="G177" s="3">
        <v>0.7</v>
      </c>
      <c r="H177" s="2">
        <v>4.4645000000000001</v>
      </c>
      <c r="I177">
        <f>VLOOKUP(E177,'TRM2'!A:D,4,0)</f>
        <v>3745.41</v>
      </c>
      <c r="J177" s="6">
        <f t="shared" si="10"/>
        <v>16721382.945</v>
      </c>
    </row>
    <row r="178" spans="1:10" x14ac:dyDescent="0.3">
      <c r="A178" s="1" t="s">
        <v>5294</v>
      </c>
      <c r="B178" s="1" t="s">
        <v>5290</v>
      </c>
      <c r="C178" s="1" t="s">
        <v>428</v>
      </c>
      <c r="D178" s="1" t="s">
        <v>5300</v>
      </c>
      <c r="E178" s="1" t="s">
        <v>5417</v>
      </c>
      <c r="F178" s="1" t="s">
        <v>5330</v>
      </c>
      <c r="G178" s="3">
        <v>0.7</v>
      </c>
      <c r="H178" s="2">
        <v>4.4836400000000003</v>
      </c>
      <c r="I178">
        <f>VLOOKUP(E178,'TRM2'!A:D,4,0)</f>
        <v>3591.84</v>
      </c>
      <c r="J178" s="6">
        <f t="shared" si="10"/>
        <v>16104517.497600002</v>
      </c>
    </row>
    <row r="179" spans="1:10" x14ac:dyDescent="0.3">
      <c r="A179" s="1" t="s">
        <v>5294</v>
      </c>
      <c r="B179" s="1" t="s">
        <v>5290</v>
      </c>
      <c r="C179" s="1" t="s">
        <v>428</v>
      </c>
      <c r="D179" s="1" t="s">
        <v>5300</v>
      </c>
      <c r="E179" s="1" t="s">
        <v>5420</v>
      </c>
      <c r="F179" s="1" t="s">
        <v>5307</v>
      </c>
      <c r="G179" s="3">
        <v>1.4</v>
      </c>
      <c r="H179" s="2">
        <v>9.13537</v>
      </c>
      <c r="I179">
        <f>VLOOKUP(E179,'TRM2'!A:D,4,0)</f>
        <v>3559.46</v>
      </c>
      <c r="J179" s="6">
        <f t="shared" si="10"/>
        <v>32516984.100200001</v>
      </c>
    </row>
    <row r="180" spans="1:10" x14ac:dyDescent="0.3">
      <c r="A180" s="1" t="s">
        <v>5294</v>
      </c>
      <c r="B180" s="1" t="s">
        <v>5290</v>
      </c>
      <c r="C180" s="1" t="s">
        <v>428</v>
      </c>
      <c r="D180" s="1" t="s">
        <v>5300</v>
      </c>
      <c r="E180" s="1" t="s">
        <v>5424</v>
      </c>
      <c r="F180" s="1" t="s">
        <v>5318</v>
      </c>
      <c r="G180" s="3">
        <v>2.5</v>
      </c>
      <c r="H180" s="2">
        <v>15.241429999999999</v>
      </c>
      <c r="I180">
        <f>VLOOKUP(E180,'TRM2'!A:D,4,0)</f>
        <v>3715.28</v>
      </c>
      <c r="J180" s="6">
        <f t="shared" si="10"/>
        <v>56626180.050399996</v>
      </c>
    </row>
    <row r="181" spans="1:10" x14ac:dyDescent="0.3">
      <c r="A181" s="1" t="s">
        <v>5294</v>
      </c>
      <c r="B181" s="1" t="s">
        <v>5290</v>
      </c>
      <c r="C181" s="1" t="s">
        <v>428</v>
      </c>
      <c r="D181" s="1" t="s">
        <v>5300</v>
      </c>
      <c r="E181" s="1" t="s">
        <v>5430</v>
      </c>
      <c r="F181" s="1" t="s">
        <v>5330</v>
      </c>
      <c r="G181" s="3">
        <v>0.7</v>
      </c>
      <c r="H181" s="2">
        <v>4.2307600000000001</v>
      </c>
      <c r="I181">
        <f>VLOOKUP(E181,'TRM2'!A:D,4,0)</f>
        <v>4004.54</v>
      </c>
      <c r="J181" s="6">
        <f t="shared" si="10"/>
        <v>16942247.650400002</v>
      </c>
    </row>
    <row r="182" spans="1:10" x14ac:dyDescent="0.3">
      <c r="A182" s="1" t="s">
        <v>5309</v>
      </c>
      <c r="B182" s="1" t="s">
        <v>5290</v>
      </c>
      <c r="C182" s="1" t="s">
        <v>428</v>
      </c>
      <c r="D182" s="1" t="s">
        <v>5295</v>
      </c>
      <c r="E182" s="1" t="s">
        <v>5319</v>
      </c>
      <c r="F182" s="1" t="s">
        <v>5320</v>
      </c>
      <c r="G182" s="3">
        <v>200.376</v>
      </c>
      <c r="H182" s="2">
        <v>437.02006</v>
      </c>
      <c r="I182">
        <f>VLOOKUP(E182,'TRM2'!A:D,4,0)</f>
        <v>1929</v>
      </c>
      <c r="J182" s="6">
        <f t="shared" ref="J182:J195" si="11">H182*I182*1000</f>
        <v>843011695.74000001</v>
      </c>
    </row>
    <row r="183" spans="1:10" x14ac:dyDescent="0.3">
      <c r="A183" s="1" t="s">
        <v>5309</v>
      </c>
      <c r="B183" s="1" t="s">
        <v>5290</v>
      </c>
      <c r="C183" s="1" t="s">
        <v>428</v>
      </c>
      <c r="D183" s="1" t="s">
        <v>5295</v>
      </c>
      <c r="E183" s="1" t="s">
        <v>5323</v>
      </c>
      <c r="F183" s="1" t="s">
        <v>5324</v>
      </c>
      <c r="G183" s="3">
        <v>100.188</v>
      </c>
      <c r="H183" s="2">
        <v>245.26022</v>
      </c>
      <c r="I183">
        <f>VLOOKUP(E183,'TRM2'!A:D,4,0)</f>
        <v>1935.43</v>
      </c>
      <c r="J183" s="6">
        <f t="shared" si="11"/>
        <v>474683987.59460002</v>
      </c>
    </row>
    <row r="184" spans="1:10" x14ac:dyDescent="0.3">
      <c r="A184" s="1" t="s">
        <v>5309</v>
      </c>
      <c r="B184" s="1" t="s">
        <v>5290</v>
      </c>
      <c r="C184" s="1" t="s">
        <v>428</v>
      </c>
      <c r="D184" s="1" t="s">
        <v>5295</v>
      </c>
      <c r="E184" s="1" t="s">
        <v>5364</v>
      </c>
      <c r="F184" s="1" t="s">
        <v>5318</v>
      </c>
      <c r="G184" s="3">
        <v>701.31600000000003</v>
      </c>
      <c r="H184" s="2">
        <v>2011.77504</v>
      </c>
      <c r="I184">
        <f>VLOOKUP(E184,'TRM2'!A:D,4,0)</f>
        <v>3089.65</v>
      </c>
      <c r="J184" s="6">
        <f t="shared" si="11"/>
        <v>6215680752.3360004</v>
      </c>
    </row>
    <row r="185" spans="1:10" x14ac:dyDescent="0.3">
      <c r="A185" s="1" t="s">
        <v>5309</v>
      </c>
      <c r="B185" s="1" t="s">
        <v>5290</v>
      </c>
      <c r="C185" s="1" t="s">
        <v>428</v>
      </c>
      <c r="D185" s="1" t="s">
        <v>5295</v>
      </c>
      <c r="E185" s="1" t="s">
        <v>5365</v>
      </c>
      <c r="F185" s="1" t="s">
        <v>5320</v>
      </c>
      <c r="G185" s="3">
        <v>200.376</v>
      </c>
      <c r="H185" s="2">
        <v>585.09792000000004</v>
      </c>
      <c r="I185">
        <f>VLOOKUP(E185,'TRM2'!A:D,4,0)</f>
        <v>2919.01</v>
      </c>
      <c r="J185" s="6">
        <f t="shared" si="11"/>
        <v>1707906679.4592001</v>
      </c>
    </row>
    <row r="186" spans="1:10" x14ac:dyDescent="0.3">
      <c r="A186" s="1" t="s">
        <v>5309</v>
      </c>
      <c r="B186" s="1" t="s">
        <v>5290</v>
      </c>
      <c r="C186" s="1" t="s">
        <v>428</v>
      </c>
      <c r="D186" s="1" t="s">
        <v>5295</v>
      </c>
      <c r="E186" s="1" t="s">
        <v>5372</v>
      </c>
      <c r="F186" s="1" t="s">
        <v>5307</v>
      </c>
      <c r="G186" s="3">
        <v>0.42371999999999999</v>
      </c>
      <c r="H186" s="2">
        <v>2.9106399999999999</v>
      </c>
      <c r="I186">
        <f>VLOOKUP(E186,'TRM2'!A:D,4,0)</f>
        <v>2921.9</v>
      </c>
      <c r="J186" s="6">
        <f t="shared" si="11"/>
        <v>8504599.0160000008</v>
      </c>
    </row>
    <row r="187" spans="1:10" x14ac:dyDescent="0.3">
      <c r="A187" s="1" t="s">
        <v>5309</v>
      </c>
      <c r="B187" s="1" t="s">
        <v>5290</v>
      </c>
      <c r="C187" s="1" t="s">
        <v>428</v>
      </c>
      <c r="D187" s="1" t="s">
        <v>5295</v>
      </c>
      <c r="E187" s="1" t="s">
        <v>5380</v>
      </c>
      <c r="F187" s="1" t="s">
        <v>5326</v>
      </c>
      <c r="G187" s="3">
        <v>100.188</v>
      </c>
      <c r="H187" s="2">
        <v>203.28144</v>
      </c>
      <c r="I187">
        <f>VLOOKUP(E187,'TRM2'!A:D,4,0)</f>
        <v>2936.67</v>
      </c>
      <c r="J187" s="6">
        <f t="shared" si="11"/>
        <v>596970506.40479994</v>
      </c>
    </row>
    <row r="188" spans="1:10" x14ac:dyDescent="0.3">
      <c r="A188" s="1" t="s">
        <v>5309</v>
      </c>
      <c r="B188" s="1" t="s">
        <v>5290</v>
      </c>
      <c r="C188" s="1" t="s">
        <v>428</v>
      </c>
      <c r="D188" s="1" t="s">
        <v>5295</v>
      </c>
      <c r="E188" s="1" t="s">
        <v>5381</v>
      </c>
      <c r="F188" s="1" t="s">
        <v>5328</v>
      </c>
      <c r="G188" s="3">
        <v>100.188</v>
      </c>
      <c r="H188" s="2">
        <v>203.28144</v>
      </c>
      <c r="I188">
        <f>VLOOKUP(E188,'TRM2'!A:D,4,0)</f>
        <v>3039.19</v>
      </c>
      <c r="J188" s="6">
        <f t="shared" si="11"/>
        <v>617810919.6336</v>
      </c>
    </row>
    <row r="189" spans="1:10" x14ac:dyDescent="0.3">
      <c r="A189" s="1" t="s">
        <v>5309</v>
      </c>
      <c r="B189" s="1" t="s">
        <v>5290</v>
      </c>
      <c r="C189" s="1" t="s">
        <v>428</v>
      </c>
      <c r="D189" s="1" t="s">
        <v>5295</v>
      </c>
      <c r="E189" s="1" t="s">
        <v>5382</v>
      </c>
      <c r="F189" s="1" t="s">
        <v>5330</v>
      </c>
      <c r="G189" s="3">
        <v>200.376</v>
      </c>
      <c r="H189" s="2">
        <v>433.81407999999999</v>
      </c>
      <c r="I189">
        <f>VLOOKUP(E189,'TRM2'!A:D,4,0)</f>
        <v>3006.04</v>
      </c>
      <c r="J189" s="6">
        <f t="shared" si="11"/>
        <v>1304062477.0432</v>
      </c>
    </row>
    <row r="190" spans="1:10" x14ac:dyDescent="0.3">
      <c r="A190" s="1" t="s">
        <v>5309</v>
      </c>
      <c r="B190" s="1" t="s">
        <v>5290</v>
      </c>
      <c r="C190" s="1" t="s">
        <v>428</v>
      </c>
      <c r="D190" s="1" t="s">
        <v>5295</v>
      </c>
      <c r="E190" s="1" t="s">
        <v>5383</v>
      </c>
      <c r="F190" s="1" t="s">
        <v>5292</v>
      </c>
      <c r="G190" s="3">
        <v>150.28200000000001</v>
      </c>
      <c r="H190" s="2">
        <v>285.68610000000001</v>
      </c>
      <c r="I190">
        <f>VLOOKUP(E190,'TRM2'!A:D,4,0)</f>
        <v>2984</v>
      </c>
      <c r="J190" s="6">
        <f t="shared" si="11"/>
        <v>852487322.4000001</v>
      </c>
    </row>
    <row r="191" spans="1:10" x14ac:dyDescent="0.3">
      <c r="A191" s="1" t="s">
        <v>5309</v>
      </c>
      <c r="B191" s="1" t="s">
        <v>5290</v>
      </c>
      <c r="C191" s="1" t="s">
        <v>428</v>
      </c>
      <c r="D191" s="1" t="s">
        <v>5295</v>
      </c>
      <c r="E191" s="1" t="s">
        <v>5384</v>
      </c>
      <c r="F191" s="1" t="s">
        <v>5307</v>
      </c>
      <c r="G191" s="3">
        <v>250.36199999999999</v>
      </c>
      <c r="H191" s="2">
        <v>483.14100000000002</v>
      </c>
      <c r="I191">
        <f>VLOOKUP(E191,'TRM2'!A:D,4,0)</f>
        <v>2835.05</v>
      </c>
      <c r="J191" s="6">
        <f t="shared" si="11"/>
        <v>1369728892.0500002</v>
      </c>
    </row>
    <row r="192" spans="1:10" x14ac:dyDescent="0.3">
      <c r="A192" s="1" t="s">
        <v>5309</v>
      </c>
      <c r="B192" s="1" t="s">
        <v>5290</v>
      </c>
      <c r="C192" s="1" t="s">
        <v>428</v>
      </c>
      <c r="D192" s="1" t="s">
        <v>5295</v>
      </c>
      <c r="E192" s="1" t="s">
        <v>5385</v>
      </c>
      <c r="F192" s="1" t="s">
        <v>5311</v>
      </c>
      <c r="G192" s="3">
        <v>100.08</v>
      </c>
      <c r="H192" s="2">
        <v>202.56191999999999</v>
      </c>
      <c r="I192">
        <f>VLOOKUP(E192,'TRM2'!A:D,4,0)</f>
        <v>2867.94</v>
      </c>
      <c r="J192" s="6">
        <f t="shared" si="11"/>
        <v>580935432.8448</v>
      </c>
    </row>
    <row r="193" spans="1:10" x14ac:dyDescent="0.3">
      <c r="A193" s="1" t="s">
        <v>5309</v>
      </c>
      <c r="B193" s="1" t="s">
        <v>5290</v>
      </c>
      <c r="C193" s="1" t="s">
        <v>428</v>
      </c>
      <c r="D193" s="1" t="s">
        <v>5295</v>
      </c>
      <c r="E193" s="1" t="s">
        <v>5386</v>
      </c>
      <c r="F193" s="1" t="s">
        <v>5314</v>
      </c>
      <c r="G193" s="3">
        <v>100.08</v>
      </c>
      <c r="H193" s="2">
        <v>202.56191999999999</v>
      </c>
      <c r="I193">
        <f>VLOOKUP(E193,'TRM2'!A:D,4,0)</f>
        <v>2780.47</v>
      </c>
      <c r="J193" s="6">
        <f t="shared" si="11"/>
        <v>563217341.70239985</v>
      </c>
    </row>
    <row r="194" spans="1:10" x14ac:dyDescent="0.3">
      <c r="A194" s="1" t="s">
        <v>5309</v>
      </c>
      <c r="B194" s="1" t="s">
        <v>5290</v>
      </c>
      <c r="C194" s="1" t="s">
        <v>428</v>
      </c>
      <c r="D194" s="1" t="s">
        <v>5295</v>
      </c>
      <c r="E194" s="1" t="s">
        <v>5425</v>
      </c>
      <c r="F194" s="1" t="s">
        <v>5320</v>
      </c>
      <c r="G194" s="3">
        <v>7.4999999999999997E-3</v>
      </c>
      <c r="H194" s="2">
        <v>8.9999999999999993E-3</v>
      </c>
      <c r="I194">
        <f>VLOOKUP(E194,'TRM2'!A:D,4,0)</f>
        <v>3748.5</v>
      </c>
      <c r="J194" s="6">
        <f t="shared" si="11"/>
        <v>33736.5</v>
      </c>
    </row>
    <row r="195" spans="1:10" x14ac:dyDescent="0.3">
      <c r="A195" s="1" t="s">
        <v>5309</v>
      </c>
      <c r="B195" s="1" t="s">
        <v>5290</v>
      </c>
      <c r="C195" s="1" t="s">
        <v>428</v>
      </c>
      <c r="D195" s="1" t="s">
        <v>5436</v>
      </c>
      <c r="E195" s="1" t="s">
        <v>5353</v>
      </c>
      <c r="F195" s="1" t="s">
        <v>5320</v>
      </c>
      <c r="G195" s="3">
        <v>7</v>
      </c>
      <c r="H195" s="2">
        <v>35.630000000000003</v>
      </c>
      <c r="I195">
        <f>VLOOKUP(E195,'TRM2'!A:D,4,0)</f>
        <v>2598.6799999999998</v>
      </c>
      <c r="J195" s="6">
        <f t="shared" si="11"/>
        <v>92590968.399999991</v>
      </c>
    </row>
    <row r="196" spans="1:10" x14ac:dyDescent="0.3">
      <c r="A196" s="1" t="s">
        <v>5309</v>
      </c>
      <c r="B196" s="1" t="s">
        <v>5290</v>
      </c>
      <c r="C196" s="1" t="s">
        <v>428</v>
      </c>
      <c r="D196" s="1" t="s">
        <v>5436</v>
      </c>
      <c r="E196" s="1" t="s">
        <v>5397</v>
      </c>
      <c r="F196" s="1" t="s">
        <v>5311</v>
      </c>
      <c r="G196" s="3">
        <v>1.14E-2</v>
      </c>
      <c r="H196" s="2">
        <v>3.0419999999999999E-2</v>
      </c>
      <c r="I196">
        <f>VLOOKUP(E196,'TRM2'!A:D,4,0)</f>
        <v>3077.35</v>
      </c>
      <c r="J196" s="6">
        <f t="shared" ref="J196:J237" si="12">H196*I196*1000</f>
        <v>93612.986999999994</v>
      </c>
    </row>
    <row r="197" spans="1:10" x14ac:dyDescent="0.3">
      <c r="A197" s="1" t="s">
        <v>5309</v>
      </c>
      <c r="B197" s="1" t="s">
        <v>5290</v>
      </c>
      <c r="C197" s="1" t="s">
        <v>428</v>
      </c>
      <c r="D197" s="1" t="s">
        <v>5436</v>
      </c>
      <c r="E197" s="1" t="s">
        <v>5398</v>
      </c>
      <c r="F197" s="1" t="s">
        <v>5314</v>
      </c>
      <c r="G197" s="3">
        <v>3.5700000000000003E-2</v>
      </c>
      <c r="H197" s="2">
        <v>0.18473000000000001</v>
      </c>
      <c r="I197">
        <f>VLOOKUP(E197,'TRM2'!A:D,4,0)</f>
        <v>3174.79</v>
      </c>
      <c r="J197" s="6">
        <f t="shared" si="12"/>
        <v>586478.95669999998</v>
      </c>
    </row>
    <row r="198" spans="1:10" x14ac:dyDescent="0.3">
      <c r="A198" s="1" t="s">
        <v>5309</v>
      </c>
      <c r="B198" s="1" t="s">
        <v>5290</v>
      </c>
      <c r="C198" s="1" t="s">
        <v>428</v>
      </c>
      <c r="D198" s="1" t="s">
        <v>5436</v>
      </c>
      <c r="E198" s="1" t="s">
        <v>5399</v>
      </c>
      <c r="F198" s="1" t="s">
        <v>5316</v>
      </c>
      <c r="G198" s="3">
        <v>0.66</v>
      </c>
      <c r="H198" s="2">
        <v>3.16</v>
      </c>
      <c r="I198">
        <f>VLOOKUP(E198,'TRM2'!A:D,4,0)</f>
        <v>3233.97</v>
      </c>
      <c r="J198" s="6">
        <f t="shared" si="12"/>
        <v>10219345.199999999</v>
      </c>
    </row>
    <row r="199" spans="1:10" x14ac:dyDescent="0.3">
      <c r="A199" s="1" t="s">
        <v>5309</v>
      </c>
      <c r="B199" s="1" t="s">
        <v>5290</v>
      </c>
      <c r="C199" s="1" t="s">
        <v>428</v>
      </c>
      <c r="D199" s="1" t="s">
        <v>5436</v>
      </c>
      <c r="E199" s="1" t="s">
        <v>5402</v>
      </c>
      <c r="F199" s="1" t="s">
        <v>5322</v>
      </c>
      <c r="G199" s="3">
        <v>3.0000000000000001E-3</v>
      </c>
      <c r="H199" s="2">
        <v>6.1000000000000004E-3</v>
      </c>
      <c r="I199">
        <f>VLOOKUP(E199,'TRM2'!A:D,4,0)</f>
        <v>3291.79</v>
      </c>
      <c r="J199" s="6">
        <f t="shared" si="12"/>
        <v>20079.919000000002</v>
      </c>
    </row>
    <row r="200" spans="1:10" x14ac:dyDescent="0.3">
      <c r="A200" s="1" t="s">
        <v>5309</v>
      </c>
      <c r="B200" s="1" t="s">
        <v>5290</v>
      </c>
      <c r="C200" s="1" t="s">
        <v>428</v>
      </c>
      <c r="D200" s="1" t="s">
        <v>5436</v>
      </c>
      <c r="E200" s="1" t="s">
        <v>5411</v>
      </c>
      <c r="F200" s="1" t="s">
        <v>5318</v>
      </c>
      <c r="G200" s="3">
        <v>1.6648000000000001</v>
      </c>
      <c r="H200" s="2">
        <v>6.9913999999999996</v>
      </c>
      <c r="I200">
        <f>VLOOKUP(E200,'TRM2'!A:D,4,0)</f>
        <v>3718.82</v>
      </c>
      <c r="J200" s="6">
        <f t="shared" si="12"/>
        <v>25999758.148000002</v>
      </c>
    </row>
    <row r="201" spans="1:10" x14ac:dyDescent="0.3">
      <c r="A201" s="1" t="s">
        <v>5309</v>
      </c>
      <c r="B201" s="1" t="s">
        <v>5290</v>
      </c>
      <c r="C201" s="1" t="s">
        <v>428</v>
      </c>
      <c r="D201" s="1" t="s">
        <v>5300</v>
      </c>
      <c r="E201" s="1" t="s">
        <v>5323</v>
      </c>
      <c r="F201" s="1" t="s">
        <v>5324</v>
      </c>
      <c r="G201" s="3">
        <v>6.7000000000000004E-2</v>
      </c>
      <c r="H201" s="2">
        <v>1.3260000000000001</v>
      </c>
      <c r="I201">
        <f>VLOOKUP(E201,'TRM2'!A:D,4,0)</f>
        <v>1935.43</v>
      </c>
      <c r="J201" s="6">
        <f t="shared" si="12"/>
        <v>2566380.1800000002</v>
      </c>
    </row>
    <row r="202" spans="1:10" x14ac:dyDescent="0.3">
      <c r="A202" s="1" t="s">
        <v>5309</v>
      </c>
      <c r="B202" s="1" t="s">
        <v>5290</v>
      </c>
      <c r="C202" s="1" t="s">
        <v>428</v>
      </c>
      <c r="D202" s="1" t="s">
        <v>5300</v>
      </c>
      <c r="E202" s="1" t="s">
        <v>5334</v>
      </c>
      <c r="F202" s="1" t="s">
        <v>5311</v>
      </c>
      <c r="G202" s="3">
        <v>0.44879999999999998</v>
      </c>
      <c r="H202" s="2">
        <v>4.76952</v>
      </c>
      <c r="I202">
        <f>VLOOKUP(E202,'TRM2'!A:D,4,0)</f>
        <v>2046.75</v>
      </c>
      <c r="J202" s="6">
        <f t="shared" si="12"/>
        <v>9762015.0600000005</v>
      </c>
    </row>
    <row r="203" spans="1:10" x14ac:dyDescent="0.3">
      <c r="A203" s="1" t="s">
        <v>5309</v>
      </c>
      <c r="B203" s="1" t="s">
        <v>5290</v>
      </c>
      <c r="C203" s="1" t="s">
        <v>428</v>
      </c>
      <c r="D203" s="1" t="s">
        <v>5300</v>
      </c>
      <c r="E203" s="1" t="s">
        <v>5336</v>
      </c>
      <c r="F203" s="1" t="s">
        <v>5314</v>
      </c>
      <c r="G203" s="3">
        <v>0.26400000000000001</v>
      </c>
      <c r="H203" s="2">
        <v>3.3</v>
      </c>
      <c r="I203">
        <f>VLOOKUP(E203,'TRM2'!A:D,4,0)</f>
        <v>1969.45</v>
      </c>
      <c r="J203" s="6">
        <f t="shared" si="12"/>
        <v>6499184.9999999991</v>
      </c>
    </row>
    <row r="204" spans="1:10" x14ac:dyDescent="0.3">
      <c r="A204" s="1" t="s">
        <v>5309</v>
      </c>
      <c r="B204" s="1" t="s">
        <v>5290</v>
      </c>
      <c r="C204" s="1" t="s">
        <v>428</v>
      </c>
      <c r="D204" s="1" t="s">
        <v>5300</v>
      </c>
      <c r="E204" s="1" t="s">
        <v>5342</v>
      </c>
      <c r="F204" s="1" t="s">
        <v>5324</v>
      </c>
      <c r="G204" s="3">
        <v>0.06</v>
      </c>
      <c r="H204" s="2">
        <v>0.38700000000000001</v>
      </c>
      <c r="I204">
        <f>VLOOKUP(E204,'TRM2'!A:D,4,0)</f>
        <v>1918.62</v>
      </c>
      <c r="J204" s="6">
        <f t="shared" si="12"/>
        <v>742505.94000000006</v>
      </c>
    </row>
    <row r="205" spans="1:10" x14ac:dyDescent="0.3">
      <c r="A205" s="1" t="s">
        <v>5309</v>
      </c>
      <c r="B205" s="1" t="s">
        <v>5290</v>
      </c>
      <c r="C205" s="1" t="s">
        <v>428</v>
      </c>
      <c r="D205" s="1" t="s">
        <v>5300</v>
      </c>
      <c r="E205" s="1" t="s">
        <v>5345</v>
      </c>
      <c r="F205" s="1" t="s">
        <v>5330</v>
      </c>
      <c r="G205" s="3">
        <v>0.4032</v>
      </c>
      <c r="H205" s="2">
        <v>5.04</v>
      </c>
      <c r="I205">
        <f>VLOOKUP(E205,'TRM2'!A:D,4,0)</f>
        <v>2206.19</v>
      </c>
      <c r="J205" s="6">
        <f t="shared" si="12"/>
        <v>11119197.6</v>
      </c>
    </row>
    <row r="206" spans="1:10" x14ac:dyDescent="0.3">
      <c r="A206" s="1" t="s">
        <v>5309</v>
      </c>
      <c r="B206" s="1" t="s">
        <v>5290</v>
      </c>
      <c r="C206" s="1" t="s">
        <v>428</v>
      </c>
      <c r="D206" s="1" t="s">
        <v>5300</v>
      </c>
      <c r="E206" s="1" t="s">
        <v>5347</v>
      </c>
      <c r="F206" s="1" t="s">
        <v>5292</v>
      </c>
      <c r="G206" s="3">
        <v>0.44400000000000001</v>
      </c>
      <c r="H206" s="2">
        <v>5.55</v>
      </c>
      <c r="I206">
        <f>VLOOKUP(E206,'TRM2'!A:D,4,0)</f>
        <v>2397.35</v>
      </c>
      <c r="J206" s="6">
        <f t="shared" si="12"/>
        <v>13305292.5</v>
      </c>
    </row>
    <row r="207" spans="1:10" x14ac:dyDescent="0.3">
      <c r="A207" s="1" t="s">
        <v>5309</v>
      </c>
      <c r="B207" s="1" t="s">
        <v>5290</v>
      </c>
      <c r="C207" s="1" t="s">
        <v>428</v>
      </c>
      <c r="D207" s="1" t="s">
        <v>5300</v>
      </c>
      <c r="E207" s="1" t="s">
        <v>5348</v>
      </c>
      <c r="F207" s="1" t="s">
        <v>5307</v>
      </c>
      <c r="G207" s="3">
        <v>0.13400999999999999</v>
      </c>
      <c r="H207" s="2">
        <v>1.653</v>
      </c>
      <c r="I207">
        <f>VLOOKUP(E207,'TRM2'!A:D,4,0)</f>
        <v>2441.1</v>
      </c>
      <c r="J207" s="6">
        <f t="shared" si="12"/>
        <v>4035138.3000000003</v>
      </c>
    </row>
    <row r="208" spans="1:10" x14ac:dyDescent="0.3">
      <c r="A208" s="1" t="s">
        <v>5309</v>
      </c>
      <c r="B208" s="1" t="s">
        <v>5290</v>
      </c>
      <c r="C208" s="1" t="s">
        <v>428</v>
      </c>
      <c r="D208" s="1" t="s">
        <v>5300</v>
      </c>
      <c r="E208" s="1" t="s">
        <v>5355</v>
      </c>
      <c r="F208" s="1" t="s">
        <v>5324</v>
      </c>
      <c r="G208" s="3">
        <v>0.96220000000000006</v>
      </c>
      <c r="H208" s="2">
        <v>10.9672</v>
      </c>
      <c r="I208">
        <f>VLOOKUP(E208,'TRM2'!A:D,4,0)</f>
        <v>3079.97</v>
      </c>
      <c r="J208" s="6">
        <f t="shared" si="12"/>
        <v>33778646.983999997</v>
      </c>
    </row>
    <row r="209" spans="1:10" x14ac:dyDescent="0.3">
      <c r="A209" s="1" t="s">
        <v>5309</v>
      </c>
      <c r="B209" s="1" t="s">
        <v>5290</v>
      </c>
      <c r="C209" s="1" t="s">
        <v>428</v>
      </c>
      <c r="D209" s="1" t="s">
        <v>5300</v>
      </c>
      <c r="E209" s="1" t="s">
        <v>5359</v>
      </c>
      <c r="F209" s="1" t="s">
        <v>5292</v>
      </c>
      <c r="G209" s="3">
        <v>0.48</v>
      </c>
      <c r="H209" s="2">
        <v>6</v>
      </c>
      <c r="I209">
        <f>VLOOKUP(E209,'TRM2'!A:D,4,0)</f>
        <v>3149.47</v>
      </c>
      <c r="J209" s="6">
        <f t="shared" si="12"/>
        <v>18896820</v>
      </c>
    </row>
    <row r="210" spans="1:10" x14ac:dyDescent="0.3">
      <c r="A210" s="1" t="s">
        <v>5309</v>
      </c>
      <c r="B210" s="1" t="s">
        <v>5290</v>
      </c>
      <c r="C210" s="1" t="s">
        <v>428</v>
      </c>
      <c r="D210" s="1" t="s">
        <v>5300</v>
      </c>
      <c r="E210" s="1" t="s">
        <v>5363</v>
      </c>
      <c r="F210" s="1" t="s">
        <v>5316</v>
      </c>
      <c r="G210" s="3">
        <v>0.1416</v>
      </c>
      <c r="H210" s="2">
        <v>1.6284000000000001</v>
      </c>
      <c r="I210">
        <f>VLOOKUP(E210,'TRM2'!A:D,4,0)</f>
        <v>2851.14</v>
      </c>
      <c r="J210" s="6">
        <f t="shared" si="12"/>
        <v>4642796.3760000002</v>
      </c>
    </row>
    <row r="211" spans="1:10" x14ac:dyDescent="0.3">
      <c r="A211" s="1" t="s">
        <v>5309</v>
      </c>
      <c r="B211" s="1" t="s">
        <v>5290</v>
      </c>
      <c r="C211" s="1" t="s">
        <v>428</v>
      </c>
      <c r="D211" s="1" t="s">
        <v>5300</v>
      </c>
      <c r="E211" s="1" t="s">
        <v>5364</v>
      </c>
      <c r="F211" s="1" t="s">
        <v>5318</v>
      </c>
      <c r="G211" s="3">
        <v>0.26400000000000001</v>
      </c>
      <c r="H211" s="2">
        <v>3.3</v>
      </c>
      <c r="I211">
        <f>VLOOKUP(E211,'TRM2'!A:D,4,0)</f>
        <v>3089.65</v>
      </c>
      <c r="J211" s="6">
        <f t="shared" si="12"/>
        <v>10195845</v>
      </c>
    </row>
    <row r="212" spans="1:10" x14ac:dyDescent="0.3">
      <c r="A212" s="1" t="s">
        <v>5309</v>
      </c>
      <c r="B212" s="1" t="s">
        <v>5290</v>
      </c>
      <c r="C212" s="1" t="s">
        <v>428</v>
      </c>
      <c r="D212" s="1" t="s">
        <v>5300</v>
      </c>
      <c r="E212" s="1" t="s">
        <v>5371</v>
      </c>
      <c r="F212" s="1" t="s">
        <v>5292</v>
      </c>
      <c r="G212" s="3">
        <v>0.91154000000000002</v>
      </c>
      <c r="H212" s="2">
        <v>11.231999999999999</v>
      </c>
      <c r="I212">
        <f>VLOOKUP(E212,'TRM2'!A:D,4,0)</f>
        <v>3000.71</v>
      </c>
      <c r="J212" s="6">
        <f t="shared" si="12"/>
        <v>33703974.719999999</v>
      </c>
    </row>
    <row r="213" spans="1:10" x14ac:dyDescent="0.3">
      <c r="A213" s="1" t="s">
        <v>5309</v>
      </c>
      <c r="B213" s="1" t="s">
        <v>5290</v>
      </c>
      <c r="C213" s="1" t="s">
        <v>428</v>
      </c>
      <c r="D213" s="1" t="s">
        <v>5300</v>
      </c>
      <c r="E213" s="1" t="s">
        <v>5373</v>
      </c>
      <c r="F213" s="1" t="s">
        <v>5311</v>
      </c>
      <c r="G213" s="3">
        <v>7.9200000000000007E-2</v>
      </c>
      <c r="H213" s="2">
        <v>0.99</v>
      </c>
      <c r="I213">
        <f>VLOOKUP(E213,'TRM2'!A:D,4,0)</f>
        <v>2919.17</v>
      </c>
      <c r="J213" s="6">
        <f t="shared" si="12"/>
        <v>2889978.3000000003</v>
      </c>
    </row>
    <row r="214" spans="1:10" x14ac:dyDescent="0.3">
      <c r="A214" s="1" t="s">
        <v>5309</v>
      </c>
      <c r="B214" s="1" t="s">
        <v>5290</v>
      </c>
      <c r="C214" s="1" t="s">
        <v>428</v>
      </c>
      <c r="D214" s="1" t="s">
        <v>5300</v>
      </c>
      <c r="E214" s="1" t="s">
        <v>5375</v>
      </c>
      <c r="F214" s="1" t="s">
        <v>5316</v>
      </c>
      <c r="G214" s="3">
        <v>0.1</v>
      </c>
      <c r="H214" s="2">
        <v>0.64012999999999998</v>
      </c>
      <c r="I214">
        <f>VLOOKUP(E214,'TRM2'!A:D,4,0)</f>
        <v>2947.85</v>
      </c>
      <c r="J214" s="6">
        <f t="shared" si="12"/>
        <v>1887007.2204999998</v>
      </c>
    </row>
    <row r="215" spans="1:10" x14ac:dyDescent="0.3">
      <c r="A215" s="1" t="s">
        <v>5309</v>
      </c>
      <c r="B215" s="1" t="s">
        <v>5290</v>
      </c>
      <c r="C215" s="1" t="s">
        <v>428</v>
      </c>
      <c r="D215" s="1" t="s">
        <v>5300</v>
      </c>
      <c r="E215" s="1" t="s">
        <v>5377</v>
      </c>
      <c r="F215" s="1" t="s">
        <v>5320</v>
      </c>
      <c r="G215" s="3">
        <v>9.2950000000000005E-2</v>
      </c>
      <c r="H215" s="2">
        <v>1.1200000000000001</v>
      </c>
      <c r="I215">
        <f>VLOOKUP(E215,'TRM2'!A:D,4,0)</f>
        <v>3050.43</v>
      </c>
      <c r="J215" s="6">
        <f t="shared" si="12"/>
        <v>3416481.6</v>
      </c>
    </row>
    <row r="216" spans="1:10" x14ac:dyDescent="0.3">
      <c r="A216" s="1" t="s">
        <v>5309</v>
      </c>
      <c r="B216" s="1" t="s">
        <v>5290</v>
      </c>
      <c r="C216" s="1" t="s">
        <v>428</v>
      </c>
      <c r="D216" s="1" t="s">
        <v>5300</v>
      </c>
      <c r="E216" s="1" t="s">
        <v>5379</v>
      </c>
      <c r="F216" s="1" t="s">
        <v>5324</v>
      </c>
      <c r="G216" s="3">
        <v>0.60240000000000005</v>
      </c>
      <c r="H216" s="2">
        <v>7.53</v>
      </c>
      <c r="I216">
        <f>VLOOKUP(E216,'TRM2'!A:D,4,0)</f>
        <v>2948.09</v>
      </c>
      <c r="J216" s="6">
        <f t="shared" si="12"/>
        <v>22199117.700000003</v>
      </c>
    </row>
    <row r="217" spans="1:10" x14ac:dyDescent="0.3">
      <c r="A217" s="1" t="s">
        <v>5309</v>
      </c>
      <c r="B217" s="1" t="s">
        <v>5290</v>
      </c>
      <c r="C217" s="1" t="s">
        <v>428</v>
      </c>
      <c r="D217" s="1" t="s">
        <v>5300</v>
      </c>
      <c r="E217" s="1" t="s">
        <v>5381</v>
      </c>
      <c r="F217" s="1" t="s">
        <v>5328</v>
      </c>
      <c r="G217" s="3">
        <v>0.42349999999999999</v>
      </c>
      <c r="H217" s="2">
        <v>5.21</v>
      </c>
      <c r="I217">
        <f>VLOOKUP(E217,'TRM2'!A:D,4,0)</f>
        <v>3039.19</v>
      </c>
      <c r="J217" s="6">
        <f t="shared" si="12"/>
        <v>15834179.9</v>
      </c>
    </row>
    <row r="218" spans="1:10" x14ac:dyDescent="0.3">
      <c r="A218" s="1" t="s">
        <v>5309</v>
      </c>
      <c r="B218" s="1" t="s">
        <v>5290</v>
      </c>
      <c r="C218" s="1" t="s">
        <v>428</v>
      </c>
      <c r="D218" s="1" t="s">
        <v>5300</v>
      </c>
      <c r="E218" s="1" t="s">
        <v>5383</v>
      </c>
      <c r="F218" s="1" t="s">
        <v>5292</v>
      </c>
      <c r="G218" s="3">
        <v>0.48549999999999999</v>
      </c>
      <c r="H218" s="2">
        <v>5.8115199999999998</v>
      </c>
      <c r="I218">
        <f>VLOOKUP(E218,'TRM2'!A:D,4,0)</f>
        <v>2984</v>
      </c>
      <c r="J218" s="6">
        <f t="shared" si="12"/>
        <v>17341575.68</v>
      </c>
    </row>
    <row r="219" spans="1:10" x14ac:dyDescent="0.3">
      <c r="A219" s="1" t="s">
        <v>5309</v>
      </c>
      <c r="B219" s="1" t="s">
        <v>5290</v>
      </c>
      <c r="C219" s="1" t="s">
        <v>428</v>
      </c>
      <c r="D219" s="1" t="s">
        <v>5300</v>
      </c>
      <c r="E219" s="1" t="s">
        <v>5385</v>
      </c>
      <c r="F219" s="1" t="s">
        <v>5311</v>
      </c>
      <c r="G219" s="3">
        <v>4.5399999999999998E-3</v>
      </c>
      <c r="H219" s="2">
        <v>0.05</v>
      </c>
      <c r="I219">
        <f>VLOOKUP(E219,'TRM2'!A:D,4,0)</f>
        <v>2867.94</v>
      </c>
      <c r="J219" s="6">
        <f t="shared" si="12"/>
        <v>143397.00000000003</v>
      </c>
    </row>
    <row r="220" spans="1:10" x14ac:dyDescent="0.3">
      <c r="A220" s="1" t="s">
        <v>5309</v>
      </c>
      <c r="B220" s="1" t="s">
        <v>5290</v>
      </c>
      <c r="C220" s="1" t="s">
        <v>428</v>
      </c>
      <c r="D220" s="1" t="s">
        <v>5300</v>
      </c>
      <c r="E220" s="1" t="s">
        <v>5388</v>
      </c>
      <c r="F220" s="1" t="s">
        <v>5318</v>
      </c>
      <c r="G220" s="3">
        <v>0.73118000000000005</v>
      </c>
      <c r="H220" s="2">
        <v>8.3850099999999994</v>
      </c>
      <c r="I220">
        <f>VLOOKUP(E220,'TRM2'!A:D,4,0)</f>
        <v>2889.32</v>
      </c>
      <c r="J220" s="6">
        <f t="shared" si="12"/>
        <v>24226977.093199998</v>
      </c>
    </row>
    <row r="221" spans="1:10" x14ac:dyDescent="0.3">
      <c r="A221" s="1" t="s">
        <v>5309</v>
      </c>
      <c r="B221" s="1" t="s">
        <v>5290</v>
      </c>
      <c r="C221" s="1" t="s">
        <v>428</v>
      </c>
      <c r="D221" s="1" t="s">
        <v>5300</v>
      </c>
      <c r="E221" s="1" t="s">
        <v>5390</v>
      </c>
      <c r="F221" s="1" t="s">
        <v>5322</v>
      </c>
      <c r="G221" s="3">
        <v>0.02</v>
      </c>
      <c r="H221" s="2">
        <v>0.13239000000000001</v>
      </c>
      <c r="I221">
        <f>VLOOKUP(E221,'TRM2'!A:D,4,0)</f>
        <v>2886.8</v>
      </c>
      <c r="J221" s="6">
        <f t="shared" si="12"/>
        <v>382183.45200000005</v>
      </c>
    </row>
    <row r="222" spans="1:10" x14ac:dyDescent="0.3">
      <c r="A222" s="1" t="s">
        <v>5309</v>
      </c>
      <c r="B222" s="1" t="s">
        <v>5290</v>
      </c>
      <c r="C222" s="1" t="s">
        <v>428</v>
      </c>
      <c r="D222" s="1" t="s">
        <v>5300</v>
      </c>
      <c r="E222" s="1" t="s">
        <v>5391</v>
      </c>
      <c r="F222" s="1" t="s">
        <v>5324</v>
      </c>
      <c r="G222" s="3">
        <v>4.752E-2</v>
      </c>
      <c r="H222" s="2">
        <v>0.57023999999999997</v>
      </c>
      <c r="I222">
        <f>VLOOKUP(E222,'TRM2'!A:D,4,0)</f>
        <v>3053.14</v>
      </c>
      <c r="J222" s="6">
        <f t="shared" si="12"/>
        <v>1741022.5535999998</v>
      </c>
    </row>
    <row r="223" spans="1:10" x14ac:dyDescent="0.3">
      <c r="A223" s="1" t="s">
        <v>5309</v>
      </c>
      <c r="B223" s="1" t="s">
        <v>5290</v>
      </c>
      <c r="C223" s="1" t="s">
        <v>428</v>
      </c>
      <c r="D223" s="1" t="s">
        <v>5300</v>
      </c>
      <c r="E223" s="1" t="s">
        <v>5394</v>
      </c>
      <c r="F223" s="1" t="s">
        <v>5330</v>
      </c>
      <c r="G223" s="3">
        <v>0.40539999999999998</v>
      </c>
      <c r="H223" s="2">
        <v>4.4657600000000004</v>
      </c>
      <c r="I223">
        <f>VLOOKUP(E223,'TRM2'!A:D,4,0)</f>
        <v>3235.27</v>
      </c>
      <c r="J223" s="6">
        <f t="shared" si="12"/>
        <v>14447939.355200002</v>
      </c>
    </row>
    <row r="224" spans="1:10" x14ac:dyDescent="0.3">
      <c r="A224" s="1" t="s">
        <v>5309</v>
      </c>
      <c r="B224" s="1" t="s">
        <v>5290</v>
      </c>
      <c r="C224" s="1" t="s">
        <v>428</v>
      </c>
      <c r="D224" s="1" t="s">
        <v>5300</v>
      </c>
      <c r="E224" s="1" t="s">
        <v>5396</v>
      </c>
      <c r="F224" s="1" t="s">
        <v>5307</v>
      </c>
      <c r="G224" s="3">
        <v>0.1</v>
      </c>
      <c r="H224" s="2">
        <v>0.65322999999999998</v>
      </c>
      <c r="I224">
        <f>VLOOKUP(E224,'TRM2'!A:D,4,0)</f>
        <v>3115.7</v>
      </c>
      <c r="J224" s="6">
        <f t="shared" si="12"/>
        <v>2035268.7109999997</v>
      </c>
    </row>
    <row r="225" spans="1:10" x14ac:dyDescent="0.3">
      <c r="A225" s="1" t="s">
        <v>5309</v>
      </c>
      <c r="B225" s="1" t="s">
        <v>5290</v>
      </c>
      <c r="C225" s="1" t="s">
        <v>428</v>
      </c>
      <c r="D225" s="1" t="s">
        <v>5300</v>
      </c>
      <c r="E225" s="1" t="s">
        <v>5398</v>
      </c>
      <c r="F225" s="1" t="s">
        <v>5314</v>
      </c>
      <c r="G225" s="3">
        <v>0.31458000000000003</v>
      </c>
      <c r="H225" s="2">
        <v>3.76152</v>
      </c>
      <c r="I225">
        <f>VLOOKUP(E225,'TRM2'!A:D,4,0)</f>
        <v>3174.79</v>
      </c>
      <c r="J225" s="6">
        <f t="shared" si="12"/>
        <v>11942036.080800001</v>
      </c>
    </row>
    <row r="226" spans="1:10" x14ac:dyDescent="0.3">
      <c r="A226" s="1" t="s">
        <v>5309</v>
      </c>
      <c r="B226" s="1" t="s">
        <v>5290</v>
      </c>
      <c r="C226" s="1" t="s">
        <v>428</v>
      </c>
      <c r="D226" s="1" t="s">
        <v>5300</v>
      </c>
      <c r="E226" s="1" t="s">
        <v>5399</v>
      </c>
      <c r="F226" s="1" t="s">
        <v>5316</v>
      </c>
      <c r="G226" s="3">
        <v>0.1</v>
      </c>
      <c r="H226" s="2">
        <v>0.64476999999999995</v>
      </c>
      <c r="I226">
        <f>VLOOKUP(E226,'TRM2'!A:D,4,0)</f>
        <v>3233.97</v>
      </c>
      <c r="J226" s="6">
        <f t="shared" si="12"/>
        <v>2085166.8369</v>
      </c>
    </row>
    <row r="227" spans="1:10" x14ac:dyDescent="0.3">
      <c r="A227" s="1" t="s">
        <v>5309</v>
      </c>
      <c r="B227" s="1" t="s">
        <v>5290</v>
      </c>
      <c r="C227" s="1" t="s">
        <v>428</v>
      </c>
      <c r="D227" s="1" t="s">
        <v>5300</v>
      </c>
      <c r="E227" s="1" t="s">
        <v>5400</v>
      </c>
      <c r="F227" s="1" t="s">
        <v>5318</v>
      </c>
      <c r="G227" s="3">
        <v>0.29342000000000001</v>
      </c>
      <c r="H227" s="2">
        <v>3.49864</v>
      </c>
      <c r="I227">
        <f>VLOOKUP(E227,'TRM2'!A:D,4,0)</f>
        <v>3377.16</v>
      </c>
      <c r="J227" s="6">
        <f t="shared" si="12"/>
        <v>11815467.062399998</v>
      </c>
    </row>
    <row r="228" spans="1:10" x14ac:dyDescent="0.3">
      <c r="A228" s="1" t="s">
        <v>5309</v>
      </c>
      <c r="B228" s="1" t="s">
        <v>5290</v>
      </c>
      <c r="C228" s="1" t="s">
        <v>428</v>
      </c>
      <c r="D228" s="1" t="s">
        <v>5300</v>
      </c>
      <c r="E228" s="1" t="s">
        <v>5403</v>
      </c>
      <c r="F228" s="1" t="s">
        <v>5324</v>
      </c>
      <c r="G228" s="3">
        <v>0.3</v>
      </c>
      <c r="H228" s="2">
        <v>1.95601</v>
      </c>
      <c r="I228">
        <f>VLOOKUP(E228,'TRM2'!A:D,4,0)</f>
        <v>3427.29</v>
      </c>
      <c r="J228" s="6">
        <f t="shared" si="12"/>
        <v>6703813.5129000004</v>
      </c>
    </row>
    <row r="229" spans="1:10" x14ac:dyDescent="0.3">
      <c r="A229" s="1" t="s">
        <v>5309</v>
      </c>
      <c r="B229" s="1" t="s">
        <v>5290</v>
      </c>
      <c r="C229" s="1" t="s">
        <v>428</v>
      </c>
      <c r="D229" s="1" t="s">
        <v>5300</v>
      </c>
      <c r="E229" s="1" t="s">
        <v>5404</v>
      </c>
      <c r="F229" s="1" t="s">
        <v>5326</v>
      </c>
      <c r="G229" s="3">
        <v>0.34292</v>
      </c>
      <c r="H229" s="2">
        <v>3.5736300000000001</v>
      </c>
      <c r="I229">
        <f>VLOOKUP(E229,'TRM2'!A:D,4,0)</f>
        <v>3477.45</v>
      </c>
      <c r="J229" s="6">
        <f t="shared" si="12"/>
        <v>12427119.6435</v>
      </c>
    </row>
    <row r="230" spans="1:10" x14ac:dyDescent="0.3">
      <c r="A230" s="1" t="s">
        <v>5309</v>
      </c>
      <c r="B230" s="1" t="s">
        <v>5290</v>
      </c>
      <c r="C230" s="1" t="s">
        <v>428</v>
      </c>
      <c r="D230" s="1" t="s">
        <v>5300</v>
      </c>
      <c r="E230" s="1" t="s">
        <v>5405</v>
      </c>
      <c r="F230" s="1" t="s">
        <v>5328</v>
      </c>
      <c r="G230" s="3">
        <v>0.28799999999999998</v>
      </c>
      <c r="H230" s="2">
        <v>3.456</v>
      </c>
      <c r="I230">
        <f>VLOOKUP(E230,'TRM2'!A:D,4,0)</f>
        <v>3383.29</v>
      </c>
      <c r="J230" s="6">
        <f t="shared" si="12"/>
        <v>11692650.239999998</v>
      </c>
    </row>
    <row r="231" spans="1:10" x14ac:dyDescent="0.3">
      <c r="A231" s="1" t="s">
        <v>5309</v>
      </c>
      <c r="B231" s="1" t="s">
        <v>5290</v>
      </c>
      <c r="C231" s="1" t="s">
        <v>428</v>
      </c>
      <c r="D231" s="1" t="s">
        <v>5300</v>
      </c>
      <c r="E231" s="1" t="s">
        <v>5409</v>
      </c>
      <c r="F231" s="1" t="s">
        <v>5311</v>
      </c>
      <c r="G231" s="3">
        <v>0.24048</v>
      </c>
      <c r="H231" s="2">
        <v>2.6052</v>
      </c>
      <c r="I231">
        <f>VLOOKUP(E231,'TRM2'!A:D,4,0)</f>
        <v>3539.86</v>
      </c>
      <c r="J231" s="6">
        <f t="shared" si="12"/>
        <v>9222043.2719999999</v>
      </c>
    </row>
    <row r="232" spans="1:10" x14ac:dyDescent="0.3">
      <c r="A232" s="1" t="s">
        <v>5309</v>
      </c>
      <c r="B232" s="1" t="s">
        <v>5290</v>
      </c>
      <c r="C232" s="1" t="s">
        <v>428</v>
      </c>
      <c r="D232" s="1" t="s">
        <v>5300</v>
      </c>
      <c r="E232" s="1" t="s">
        <v>5412</v>
      </c>
      <c r="F232" s="1" t="s">
        <v>5320</v>
      </c>
      <c r="G232" s="3">
        <v>0.30815999999999999</v>
      </c>
      <c r="H232" s="2">
        <v>3.3384</v>
      </c>
      <c r="I232">
        <f>VLOOKUP(E232,'TRM2'!A:D,4,0)</f>
        <v>3756.28</v>
      </c>
      <c r="J232" s="6">
        <f t="shared" si="12"/>
        <v>12539965.152000001</v>
      </c>
    </row>
    <row r="233" spans="1:10" x14ac:dyDescent="0.3">
      <c r="A233" s="1" t="s">
        <v>5309</v>
      </c>
      <c r="B233" s="1" t="s">
        <v>5290</v>
      </c>
      <c r="C233" s="1" t="s">
        <v>428</v>
      </c>
      <c r="D233" s="1" t="s">
        <v>5300</v>
      </c>
      <c r="E233" s="1" t="s">
        <v>5416</v>
      </c>
      <c r="F233" s="1" t="s">
        <v>5328</v>
      </c>
      <c r="G233" s="3">
        <v>0.45072000000000001</v>
      </c>
      <c r="H233" s="2">
        <v>4.8827999999999996</v>
      </c>
      <c r="I233">
        <f>VLOOKUP(E233,'TRM2'!A:D,4,0)</f>
        <v>3858.56</v>
      </c>
      <c r="J233" s="6">
        <f t="shared" si="12"/>
        <v>18840576.767999999</v>
      </c>
    </row>
    <row r="234" spans="1:10" x14ac:dyDescent="0.3">
      <c r="A234" s="1" t="s">
        <v>5309</v>
      </c>
      <c r="B234" s="1" t="s">
        <v>5290</v>
      </c>
      <c r="C234" s="1" t="s">
        <v>428</v>
      </c>
      <c r="D234" s="1" t="s">
        <v>5300</v>
      </c>
      <c r="E234" s="1" t="s">
        <v>5421</v>
      </c>
      <c r="F234" s="1" t="s">
        <v>5311</v>
      </c>
      <c r="G234" s="3">
        <v>0.10367999999999999</v>
      </c>
      <c r="H234" s="2">
        <v>1.1232</v>
      </c>
      <c r="I234">
        <f>VLOOKUP(E234,'TRM2'!A:D,4,0)</f>
        <v>3624.39</v>
      </c>
      <c r="J234" s="6">
        <f t="shared" si="12"/>
        <v>4070914.8479999998</v>
      </c>
    </row>
    <row r="235" spans="1:10" x14ac:dyDescent="0.3">
      <c r="A235" s="1" t="s">
        <v>5309</v>
      </c>
      <c r="B235" s="1" t="s">
        <v>5290</v>
      </c>
      <c r="C235" s="1" t="s">
        <v>428</v>
      </c>
      <c r="D235" s="1" t="s">
        <v>5300</v>
      </c>
      <c r="E235" s="1" t="s">
        <v>5424</v>
      </c>
      <c r="F235" s="1" t="s">
        <v>5318</v>
      </c>
      <c r="G235" s="3">
        <v>0.30096000000000001</v>
      </c>
      <c r="H235" s="2">
        <v>3.2604000000000002</v>
      </c>
      <c r="I235">
        <f>VLOOKUP(E235,'TRM2'!A:D,4,0)</f>
        <v>3715.28</v>
      </c>
      <c r="J235" s="6">
        <f t="shared" si="12"/>
        <v>12113298.912000002</v>
      </c>
    </row>
    <row r="236" spans="1:10" x14ac:dyDescent="0.3">
      <c r="A236" s="1" t="s">
        <v>5309</v>
      </c>
      <c r="B236" s="1" t="s">
        <v>5290</v>
      </c>
      <c r="C236" s="1" t="s">
        <v>428</v>
      </c>
      <c r="D236" s="1" t="s">
        <v>5300</v>
      </c>
      <c r="E236" s="1" t="s">
        <v>5427</v>
      </c>
      <c r="F236" s="1" t="s">
        <v>5324</v>
      </c>
      <c r="G236" s="3">
        <v>4.4639999999999999E-2</v>
      </c>
      <c r="H236" s="2">
        <v>0.48359999999999997</v>
      </c>
      <c r="I236">
        <f>VLOOKUP(E236,'TRM2'!A:D,4,0)</f>
        <v>3774</v>
      </c>
      <c r="J236" s="6">
        <f t="shared" si="12"/>
        <v>1825106.4</v>
      </c>
    </row>
    <row r="237" spans="1:10" x14ac:dyDescent="0.3">
      <c r="A237" s="1" t="s">
        <v>5309</v>
      </c>
      <c r="B237" s="1" t="s">
        <v>5290</v>
      </c>
      <c r="C237" s="1" t="s">
        <v>428</v>
      </c>
      <c r="D237" s="1" t="s">
        <v>5300</v>
      </c>
      <c r="E237" s="1" t="s">
        <v>5431</v>
      </c>
      <c r="F237" s="1" t="s">
        <v>5292</v>
      </c>
      <c r="G237" s="3">
        <v>0.27648</v>
      </c>
      <c r="H237" s="2">
        <v>2.9952000000000001</v>
      </c>
      <c r="I237">
        <f>VLOOKUP(E237,'TRM2'!A:D,4,0)</f>
        <v>3981.16</v>
      </c>
      <c r="J237" s="6">
        <f t="shared" si="12"/>
        <v>11924370.432</v>
      </c>
    </row>
    <row r="238" spans="1:10" x14ac:dyDescent="0.3">
      <c r="A238" s="1" t="s">
        <v>5440</v>
      </c>
      <c r="B238" s="1" t="s">
        <v>5290</v>
      </c>
      <c r="C238" s="1" t="s">
        <v>428</v>
      </c>
      <c r="D238" s="1" t="s">
        <v>5295</v>
      </c>
      <c r="E238" s="1" t="s">
        <v>5352</v>
      </c>
      <c r="F238" s="1" t="s">
        <v>5318</v>
      </c>
      <c r="G238" s="3">
        <v>5.1999999999999998E-2</v>
      </c>
      <c r="H238" s="2">
        <v>0.88400000000000001</v>
      </c>
      <c r="I238">
        <f>VLOOKUP(E238,'TRM2'!A:D,4,0)</f>
        <v>2533.79</v>
      </c>
      <c r="J238" s="6">
        <f t="shared" ref="J238:J244" si="13">H238*I238*1000</f>
        <v>2239870.36</v>
      </c>
    </row>
    <row r="239" spans="1:10" x14ac:dyDescent="0.3">
      <c r="A239" s="1" t="s">
        <v>5440</v>
      </c>
      <c r="B239" s="1" t="s">
        <v>5290</v>
      </c>
      <c r="C239" s="1" t="s">
        <v>428</v>
      </c>
      <c r="D239" s="1" t="s">
        <v>5295</v>
      </c>
      <c r="E239" s="1" t="s">
        <v>5377</v>
      </c>
      <c r="F239" s="1" t="s">
        <v>5320</v>
      </c>
      <c r="G239" s="3">
        <v>0.1</v>
      </c>
      <c r="H239" s="2">
        <v>0.4</v>
      </c>
      <c r="I239">
        <f>VLOOKUP(E239,'TRM2'!A:D,4,0)</f>
        <v>3050.43</v>
      </c>
      <c r="J239" s="6">
        <f t="shared" si="13"/>
        <v>1220172</v>
      </c>
    </row>
    <row r="240" spans="1:10" x14ac:dyDescent="0.3">
      <c r="A240" s="1" t="s">
        <v>5440</v>
      </c>
      <c r="B240" s="1" t="s">
        <v>5290</v>
      </c>
      <c r="C240" s="1" t="s">
        <v>428</v>
      </c>
      <c r="D240" s="1" t="s">
        <v>5295</v>
      </c>
      <c r="E240" s="1" t="s">
        <v>5391</v>
      </c>
      <c r="F240" s="1" t="s">
        <v>5324</v>
      </c>
      <c r="G240" s="3">
        <v>0.19</v>
      </c>
      <c r="H240" s="2">
        <v>1.1599999999999999</v>
      </c>
      <c r="I240">
        <f>VLOOKUP(E240,'TRM2'!A:D,4,0)</f>
        <v>3053.14</v>
      </c>
      <c r="J240" s="6">
        <f t="shared" si="13"/>
        <v>3541642.4</v>
      </c>
    </row>
    <row r="241" spans="1:10" x14ac:dyDescent="0.3">
      <c r="A241" s="1" t="s">
        <v>5440</v>
      </c>
      <c r="B241" s="1" t="s">
        <v>5290</v>
      </c>
      <c r="C241" s="1" t="s">
        <v>428</v>
      </c>
      <c r="D241" s="1" t="s">
        <v>5295</v>
      </c>
      <c r="E241" s="1" t="s">
        <v>5400</v>
      </c>
      <c r="F241" s="1" t="s">
        <v>5318</v>
      </c>
      <c r="G241" s="3">
        <v>0.6</v>
      </c>
      <c r="H241" s="2">
        <v>4.1100000000000003</v>
      </c>
      <c r="I241">
        <f>VLOOKUP(E241,'TRM2'!A:D,4,0)</f>
        <v>3377.16</v>
      </c>
      <c r="J241" s="6">
        <f t="shared" si="13"/>
        <v>13880127.6</v>
      </c>
    </row>
    <row r="242" spans="1:10" x14ac:dyDescent="0.3">
      <c r="A242" s="1" t="s">
        <v>5440</v>
      </c>
      <c r="B242" s="1" t="s">
        <v>5290</v>
      </c>
      <c r="C242" s="1" t="s">
        <v>428</v>
      </c>
      <c r="D242" s="1" t="s">
        <v>5295</v>
      </c>
      <c r="E242" s="1" t="s">
        <v>5430</v>
      </c>
      <c r="F242" s="1" t="s">
        <v>5330</v>
      </c>
      <c r="G242" s="3">
        <v>0.52500000000000002</v>
      </c>
      <c r="H242" s="2">
        <v>2.2867500000000001</v>
      </c>
      <c r="I242">
        <f>VLOOKUP(E242,'TRM2'!A:D,4,0)</f>
        <v>4004.54</v>
      </c>
      <c r="J242" s="6">
        <f t="shared" si="13"/>
        <v>9157381.8450000007</v>
      </c>
    </row>
    <row r="243" spans="1:10" x14ac:dyDescent="0.3">
      <c r="A243" s="1" t="s">
        <v>5440</v>
      </c>
      <c r="B243" s="1" t="s">
        <v>5290</v>
      </c>
      <c r="C243" s="1" t="s">
        <v>428</v>
      </c>
      <c r="D243" s="1" t="s">
        <v>5300</v>
      </c>
      <c r="E243" s="1" t="s">
        <v>5377</v>
      </c>
      <c r="F243" s="1" t="s">
        <v>5320</v>
      </c>
      <c r="G243" s="3">
        <v>0.1</v>
      </c>
      <c r="H243" s="2">
        <v>0.66600000000000004</v>
      </c>
      <c r="I243">
        <f>VLOOKUP(E243,'TRM2'!A:D,4,0)</f>
        <v>3050.43</v>
      </c>
      <c r="J243" s="6">
        <f t="shared" si="13"/>
        <v>2031586.38</v>
      </c>
    </row>
    <row r="244" spans="1:10" x14ac:dyDescent="0.3">
      <c r="A244" s="1" t="s">
        <v>5440</v>
      </c>
      <c r="B244" s="1" t="s">
        <v>5290</v>
      </c>
      <c r="C244" s="1" t="s">
        <v>428</v>
      </c>
      <c r="D244" s="1" t="s">
        <v>5300</v>
      </c>
      <c r="E244" s="1" t="s">
        <v>5405</v>
      </c>
      <c r="F244" s="1" t="s">
        <v>5328</v>
      </c>
      <c r="G244" s="3">
        <v>0.41</v>
      </c>
      <c r="H244" s="2">
        <v>2.6739999999999999</v>
      </c>
      <c r="I244">
        <f>VLOOKUP(E244,'TRM2'!A:D,4,0)</f>
        <v>3383.29</v>
      </c>
      <c r="J244" s="6">
        <f t="shared" si="13"/>
        <v>9046917.4600000009</v>
      </c>
    </row>
    <row r="245" spans="1:10" x14ac:dyDescent="0.3">
      <c r="A245" s="1" t="s">
        <v>5335</v>
      </c>
      <c r="B245" s="1" t="s">
        <v>5290</v>
      </c>
      <c r="C245" s="1" t="s">
        <v>428</v>
      </c>
      <c r="D245" s="1" t="s">
        <v>5295</v>
      </c>
      <c r="E245" s="1" t="s">
        <v>5381</v>
      </c>
      <c r="F245" s="1" t="s">
        <v>5328</v>
      </c>
      <c r="G245" s="3">
        <v>0</v>
      </c>
      <c r="H245" s="2">
        <v>0</v>
      </c>
      <c r="I245">
        <f>VLOOKUP(E245,'TRM2'!A:D,4,0)</f>
        <v>3039.19</v>
      </c>
      <c r="J245" s="6">
        <f t="shared" ref="J245:J251" si="14">H245*I245*1000</f>
        <v>0</v>
      </c>
    </row>
    <row r="246" spans="1:10" x14ac:dyDescent="0.3">
      <c r="A246" s="1" t="s">
        <v>5441</v>
      </c>
      <c r="B246" s="1" t="s">
        <v>5290</v>
      </c>
      <c r="C246" s="1" t="s">
        <v>428</v>
      </c>
      <c r="D246" s="1" t="s">
        <v>5295</v>
      </c>
      <c r="E246" s="1" t="s">
        <v>5385</v>
      </c>
      <c r="F246" s="1" t="s">
        <v>5311</v>
      </c>
      <c r="G246" s="3">
        <v>0.11</v>
      </c>
      <c r="H246" s="2">
        <v>0.60119999999999996</v>
      </c>
      <c r="I246">
        <f>VLOOKUP(E246,'TRM2'!A:D,4,0)</f>
        <v>2867.94</v>
      </c>
      <c r="J246" s="6">
        <f t="shared" si="14"/>
        <v>1724205.5279999999</v>
      </c>
    </row>
    <row r="247" spans="1:10" x14ac:dyDescent="0.3">
      <c r="A247" s="1" t="s">
        <v>5441</v>
      </c>
      <c r="B247" s="1" t="s">
        <v>5290</v>
      </c>
      <c r="C247" s="1" t="s">
        <v>428</v>
      </c>
      <c r="D247" s="1" t="s">
        <v>5295</v>
      </c>
      <c r="E247" s="1" t="s">
        <v>5391</v>
      </c>
      <c r="F247" s="1" t="s">
        <v>5324</v>
      </c>
      <c r="G247" s="3">
        <v>0.5</v>
      </c>
      <c r="H247" s="2">
        <v>2.895</v>
      </c>
      <c r="I247">
        <f>VLOOKUP(E247,'TRM2'!A:D,4,0)</f>
        <v>3053.14</v>
      </c>
      <c r="J247" s="6">
        <f t="shared" si="14"/>
        <v>8838840.3000000007</v>
      </c>
    </row>
    <row r="248" spans="1:10" x14ac:dyDescent="0.3">
      <c r="A248" s="1" t="s">
        <v>5441</v>
      </c>
      <c r="B248" s="1" t="s">
        <v>5290</v>
      </c>
      <c r="C248" s="1" t="s">
        <v>428</v>
      </c>
      <c r="D248" s="1" t="s">
        <v>5300</v>
      </c>
      <c r="E248" s="1" t="s">
        <v>5366</v>
      </c>
      <c r="F248" s="1" t="s">
        <v>5322</v>
      </c>
      <c r="G248" s="3">
        <v>0.5</v>
      </c>
      <c r="H248" s="2">
        <v>3.5950000000000002</v>
      </c>
      <c r="I248">
        <f>VLOOKUP(E248,'TRM2'!A:D,4,0)</f>
        <v>3081.75</v>
      </c>
      <c r="J248" s="6">
        <f t="shared" si="14"/>
        <v>11078891.25</v>
      </c>
    </row>
    <row r="249" spans="1:10" x14ac:dyDescent="0.3">
      <c r="A249" s="1" t="s">
        <v>5441</v>
      </c>
      <c r="B249" s="1" t="s">
        <v>5290</v>
      </c>
      <c r="C249" s="1" t="s">
        <v>428</v>
      </c>
      <c r="D249" s="1" t="s">
        <v>5300</v>
      </c>
      <c r="E249" s="1" t="s">
        <v>5367</v>
      </c>
      <c r="F249" s="1" t="s">
        <v>5324</v>
      </c>
      <c r="G249" s="3">
        <v>1</v>
      </c>
      <c r="H249" s="2">
        <v>7.85</v>
      </c>
      <c r="I249">
        <f>VLOOKUP(E249,'TRM2'!A:D,4,0)</f>
        <v>2956.53</v>
      </c>
      <c r="J249" s="6">
        <f t="shared" si="14"/>
        <v>23208760.5</v>
      </c>
    </row>
    <row r="250" spans="1:10" x14ac:dyDescent="0.3">
      <c r="A250" s="1" t="s">
        <v>5441</v>
      </c>
      <c r="B250" s="1" t="s">
        <v>5290</v>
      </c>
      <c r="C250" s="1" t="s">
        <v>428</v>
      </c>
      <c r="D250" s="1" t="s">
        <v>5300</v>
      </c>
      <c r="E250" s="1" t="s">
        <v>5370</v>
      </c>
      <c r="F250" s="1" t="s">
        <v>5330</v>
      </c>
      <c r="G250" s="3">
        <v>0.3</v>
      </c>
      <c r="H250" s="2">
        <v>2.4449999999999998</v>
      </c>
      <c r="I250">
        <f>VLOOKUP(E250,'TRM2'!A:D,4,0)</f>
        <v>3085.6</v>
      </c>
      <c r="J250" s="6">
        <f t="shared" si="14"/>
        <v>7544291.9999999991</v>
      </c>
    </row>
    <row r="251" spans="1:10" x14ac:dyDescent="0.3">
      <c r="A251" s="1" t="s">
        <v>5441</v>
      </c>
      <c r="B251" s="1" t="s">
        <v>5290</v>
      </c>
      <c r="C251" s="1" t="s">
        <v>428</v>
      </c>
      <c r="D251" s="1" t="s">
        <v>5300</v>
      </c>
      <c r="E251" s="1" t="s">
        <v>5371</v>
      </c>
      <c r="F251" s="1" t="s">
        <v>5292</v>
      </c>
      <c r="G251" s="3">
        <v>12.5</v>
      </c>
      <c r="H251" s="2">
        <v>97.1</v>
      </c>
      <c r="I251">
        <f>VLOOKUP(E251,'TRM2'!A:D,4,0)</f>
        <v>3000.71</v>
      </c>
      <c r="J251" s="6">
        <f t="shared" si="14"/>
        <v>291368941</v>
      </c>
    </row>
    <row r="252" spans="1:10" x14ac:dyDescent="0.3">
      <c r="A252" s="1" t="s">
        <v>5296</v>
      </c>
      <c r="B252" s="1" t="s">
        <v>5290</v>
      </c>
      <c r="C252" s="1" t="s">
        <v>428</v>
      </c>
      <c r="D252" s="1" t="s">
        <v>5295</v>
      </c>
      <c r="E252" s="1" t="s">
        <v>5310</v>
      </c>
      <c r="F252" s="1" t="s">
        <v>5311</v>
      </c>
      <c r="G252" s="3">
        <v>0</v>
      </c>
      <c r="H252" s="2">
        <v>0</v>
      </c>
      <c r="I252">
        <f>VLOOKUP(E252,'TRM2'!A:D,4,0)</f>
        <v>1814.28</v>
      </c>
      <c r="J252" s="6">
        <f t="shared" ref="J252:J267" si="15">H252*I252*1000</f>
        <v>0</v>
      </c>
    </row>
    <row r="253" spans="1:10" x14ac:dyDescent="0.3">
      <c r="A253" s="1" t="s">
        <v>5296</v>
      </c>
      <c r="B253" s="1" t="s">
        <v>5290</v>
      </c>
      <c r="C253" s="1" t="s">
        <v>428</v>
      </c>
      <c r="D253" s="1" t="s">
        <v>5295</v>
      </c>
      <c r="E253" s="1" t="s">
        <v>5325</v>
      </c>
      <c r="F253" s="1" t="s">
        <v>5326</v>
      </c>
      <c r="G253" s="3">
        <v>0</v>
      </c>
      <c r="H253" s="2">
        <v>0</v>
      </c>
      <c r="I253">
        <f>VLOOKUP(E253,'TRM2'!A:D,4,0)</f>
        <v>1908.29</v>
      </c>
      <c r="J253" s="6">
        <f t="shared" si="15"/>
        <v>0</v>
      </c>
    </row>
    <row r="254" spans="1:10" x14ac:dyDescent="0.3">
      <c r="A254" s="1" t="s">
        <v>5296</v>
      </c>
      <c r="B254" s="1" t="s">
        <v>5290</v>
      </c>
      <c r="C254" s="1" t="s">
        <v>428</v>
      </c>
      <c r="D254" s="1" t="s">
        <v>5295</v>
      </c>
      <c r="E254" s="1" t="s">
        <v>5327</v>
      </c>
      <c r="F254" s="1" t="s">
        <v>5328</v>
      </c>
      <c r="G254" s="3">
        <v>0</v>
      </c>
      <c r="H254" s="2">
        <v>0</v>
      </c>
      <c r="I254">
        <f>VLOOKUP(E254,'TRM2'!A:D,4,0)</f>
        <v>1889.16</v>
      </c>
      <c r="J254" s="6">
        <f t="shared" si="15"/>
        <v>0</v>
      </c>
    </row>
    <row r="255" spans="1:10" x14ac:dyDescent="0.3">
      <c r="A255" s="1" t="s">
        <v>5296</v>
      </c>
      <c r="B255" s="1" t="s">
        <v>5290</v>
      </c>
      <c r="C255" s="1" t="s">
        <v>428</v>
      </c>
      <c r="D255" s="1" t="s">
        <v>5295</v>
      </c>
      <c r="E255" s="1" t="s">
        <v>5332</v>
      </c>
      <c r="F255" s="1" t="s">
        <v>5292</v>
      </c>
      <c r="G255" s="3">
        <v>0</v>
      </c>
      <c r="H255" s="2">
        <v>0</v>
      </c>
      <c r="I255">
        <f>VLOOKUP(E255,'TRM2'!A:D,4,0)</f>
        <v>1938.89</v>
      </c>
      <c r="J255" s="6">
        <f t="shared" si="15"/>
        <v>0</v>
      </c>
    </row>
    <row r="256" spans="1:10" x14ac:dyDescent="0.3">
      <c r="A256" s="1" t="s">
        <v>5296</v>
      </c>
      <c r="B256" s="1" t="s">
        <v>5290</v>
      </c>
      <c r="C256" s="1" t="s">
        <v>428</v>
      </c>
      <c r="D256" s="1" t="s">
        <v>5295</v>
      </c>
      <c r="E256" s="1" t="s">
        <v>5333</v>
      </c>
      <c r="F256" s="1" t="s">
        <v>5307</v>
      </c>
      <c r="G256" s="3">
        <v>0</v>
      </c>
      <c r="H256" s="2">
        <v>0</v>
      </c>
      <c r="I256">
        <f>VLOOKUP(E256,'TRM2'!A:D,4,0)</f>
        <v>2021.1</v>
      </c>
      <c r="J256" s="6">
        <f t="shared" si="15"/>
        <v>0</v>
      </c>
    </row>
    <row r="257" spans="1:10" x14ac:dyDescent="0.3">
      <c r="A257" s="1" t="s">
        <v>5296</v>
      </c>
      <c r="B257" s="1" t="s">
        <v>5290</v>
      </c>
      <c r="C257" s="1" t="s">
        <v>428</v>
      </c>
      <c r="D257" s="1" t="s">
        <v>5295</v>
      </c>
      <c r="E257" s="1" t="s">
        <v>5334</v>
      </c>
      <c r="F257" s="1" t="s">
        <v>5311</v>
      </c>
      <c r="G257" s="3">
        <v>0</v>
      </c>
      <c r="H257" s="2">
        <v>0</v>
      </c>
      <c r="I257">
        <f>VLOOKUP(E257,'TRM2'!A:D,4,0)</f>
        <v>2046.75</v>
      </c>
      <c r="J257" s="6">
        <f t="shared" si="15"/>
        <v>0</v>
      </c>
    </row>
    <row r="258" spans="1:10" x14ac:dyDescent="0.3">
      <c r="A258" s="1" t="s">
        <v>5296</v>
      </c>
      <c r="B258" s="1" t="s">
        <v>5290</v>
      </c>
      <c r="C258" s="1" t="s">
        <v>428</v>
      </c>
      <c r="D258" s="1" t="s">
        <v>5295</v>
      </c>
      <c r="E258" s="1" t="s">
        <v>5336</v>
      </c>
      <c r="F258" s="1" t="s">
        <v>5314</v>
      </c>
      <c r="G258" s="3">
        <v>0</v>
      </c>
      <c r="H258" s="2">
        <v>0</v>
      </c>
      <c r="I258">
        <f>VLOOKUP(E258,'TRM2'!A:D,4,0)</f>
        <v>1969.45</v>
      </c>
      <c r="J258" s="6">
        <f t="shared" si="15"/>
        <v>0</v>
      </c>
    </row>
    <row r="259" spans="1:10" x14ac:dyDescent="0.3">
      <c r="A259" s="1" t="s">
        <v>5296</v>
      </c>
      <c r="B259" s="1" t="s">
        <v>5290</v>
      </c>
      <c r="C259" s="1" t="s">
        <v>428</v>
      </c>
      <c r="D259" s="1" t="s">
        <v>5295</v>
      </c>
      <c r="E259" s="1" t="s">
        <v>5337</v>
      </c>
      <c r="F259" s="1" t="s">
        <v>5316</v>
      </c>
      <c r="G259" s="3">
        <v>0</v>
      </c>
      <c r="H259" s="2">
        <v>0</v>
      </c>
      <c r="I259">
        <f>VLOOKUP(E259,'TRM2'!A:D,4,0)</f>
        <v>1933.46</v>
      </c>
      <c r="J259" s="6">
        <f t="shared" si="15"/>
        <v>0</v>
      </c>
    </row>
    <row r="260" spans="1:10" x14ac:dyDescent="0.3">
      <c r="A260" s="1" t="s">
        <v>5296</v>
      </c>
      <c r="B260" s="1" t="s">
        <v>5290</v>
      </c>
      <c r="C260" s="1" t="s">
        <v>428</v>
      </c>
      <c r="D260" s="1" t="s">
        <v>5295</v>
      </c>
      <c r="E260" s="1" t="s">
        <v>5338</v>
      </c>
      <c r="F260" s="1" t="s">
        <v>5318</v>
      </c>
      <c r="G260" s="3">
        <v>0</v>
      </c>
      <c r="H260" s="2">
        <v>0</v>
      </c>
      <c r="I260">
        <f>VLOOKUP(E260,'TRM2'!A:D,4,0)</f>
        <v>1900.64</v>
      </c>
      <c r="J260" s="6">
        <f t="shared" si="15"/>
        <v>0</v>
      </c>
    </row>
    <row r="261" spans="1:10" x14ac:dyDescent="0.3">
      <c r="A261" s="1" t="s">
        <v>5296</v>
      </c>
      <c r="B261" s="1" t="s">
        <v>5290</v>
      </c>
      <c r="C261" s="1" t="s">
        <v>428</v>
      </c>
      <c r="D261" s="1" t="s">
        <v>5295</v>
      </c>
      <c r="E261" s="1" t="s">
        <v>5339</v>
      </c>
      <c r="F261" s="1" t="s">
        <v>5320</v>
      </c>
      <c r="G261" s="3">
        <v>0</v>
      </c>
      <c r="H261" s="2">
        <v>0</v>
      </c>
      <c r="I261">
        <f>VLOOKUP(E261,'TRM2'!A:D,4,0)</f>
        <v>1881.19</v>
      </c>
      <c r="J261" s="6">
        <f t="shared" si="15"/>
        <v>0</v>
      </c>
    </row>
    <row r="262" spans="1:10" x14ac:dyDescent="0.3">
      <c r="A262" s="1" t="s">
        <v>5296</v>
      </c>
      <c r="B262" s="1" t="s">
        <v>5290</v>
      </c>
      <c r="C262" s="1" t="s">
        <v>428</v>
      </c>
      <c r="D262" s="1" t="s">
        <v>5295</v>
      </c>
      <c r="E262" s="1" t="s">
        <v>5342</v>
      </c>
      <c r="F262" s="1" t="s">
        <v>5324</v>
      </c>
      <c r="G262" s="3">
        <v>0</v>
      </c>
      <c r="H262" s="2">
        <v>0</v>
      </c>
      <c r="I262">
        <f>VLOOKUP(E262,'TRM2'!A:D,4,0)</f>
        <v>1918.62</v>
      </c>
      <c r="J262" s="6">
        <f t="shared" si="15"/>
        <v>0</v>
      </c>
    </row>
    <row r="263" spans="1:10" x14ac:dyDescent="0.3">
      <c r="A263" s="1" t="s">
        <v>5296</v>
      </c>
      <c r="B263" s="1" t="s">
        <v>5290</v>
      </c>
      <c r="C263" s="1" t="s">
        <v>428</v>
      </c>
      <c r="D263" s="1" t="s">
        <v>5295</v>
      </c>
      <c r="E263" s="1" t="s">
        <v>5343</v>
      </c>
      <c r="F263" s="1" t="s">
        <v>5326</v>
      </c>
      <c r="G263" s="3">
        <v>0</v>
      </c>
      <c r="H263" s="2">
        <v>0</v>
      </c>
      <c r="I263">
        <f>VLOOKUP(E263,'TRM2'!A:D,4,0)</f>
        <v>2022</v>
      </c>
      <c r="J263" s="6">
        <f t="shared" si="15"/>
        <v>0</v>
      </c>
    </row>
    <row r="264" spans="1:10" x14ac:dyDescent="0.3">
      <c r="A264" s="1" t="s">
        <v>5296</v>
      </c>
      <c r="B264" s="1" t="s">
        <v>5290</v>
      </c>
      <c r="C264" s="1" t="s">
        <v>428</v>
      </c>
      <c r="D264" s="1" t="s">
        <v>5295</v>
      </c>
      <c r="E264" s="1" t="s">
        <v>5344</v>
      </c>
      <c r="F264" s="1" t="s">
        <v>5328</v>
      </c>
      <c r="G264" s="3">
        <v>0</v>
      </c>
      <c r="H264" s="2">
        <v>0</v>
      </c>
      <c r="I264">
        <f>VLOOKUP(E264,'TRM2'!A:D,4,0)</f>
        <v>2061.2199999999998</v>
      </c>
      <c r="J264" s="6">
        <f t="shared" si="15"/>
        <v>0</v>
      </c>
    </row>
    <row r="265" spans="1:10" x14ac:dyDescent="0.3">
      <c r="A265" s="1" t="s">
        <v>5296</v>
      </c>
      <c r="B265" s="1" t="s">
        <v>5290</v>
      </c>
      <c r="C265" s="1" t="s">
        <v>428</v>
      </c>
      <c r="D265" s="1" t="s">
        <v>5295</v>
      </c>
      <c r="E265" s="1" t="s">
        <v>5345</v>
      </c>
      <c r="F265" s="1" t="s">
        <v>5330</v>
      </c>
      <c r="G265" s="3">
        <v>0</v>
      </c>
      <c r="H265" s="2">
        <v>0</v>
      </c>
      <c r="I265">
        <f>VLOOKUP(E265,'TRM2'!A:D,4,0)</f>
        <v>2206.19</v>
      </c>
      <c r="J265" s="6">
        <f t="shared" si="15"/>
        <v>0</v>
      </c>
    </row>
    <row r="266" spans="1:10" x14ac:dyDescent="0.3">
      <c r="A266" s="1" t="s">
        <v>5296</v>
      </c>
      <c r="B266" s="1" t="s">
        <v>5290</v>
      </c>
      <c r="C266" s="1" t="s">
        <v>428</v>
      </c>
      <c r="D266" s="1" t="s">
        <v>5295</v>
      </c>
      <c r="E266" s="1" t="s">
        <v>5347</v>
      </c>
      <c r="F266" s="1" t="s">
        <v>5292</v>
      </c>
      <c r="G266" s="3">
        <v>0</v>
      </c>
      <c r="H266" s="2">
        <v>0</v>
      </c>
      <c r="I266">
        <f>VLOOKUP(E266,'TRM2'!A:D,4,0)</f>
        <v>2397.35</v>
      </c>
      <c r="J266" s="6">
        <f t="shared" si="15"/>
        <v>0</v>
      </c>
    </row>
    <row r="267" spans="1:10" x14ac:dyDescent="0.3">
      <c r="A267" s="1" t="s">
        <v>5296</v>
      </c>
      <c r="B267" s="1" t="s">
        <v>5290</v>
      </c>
      <c r="C267" s="1" t="s">
        <v>428</v>
      </c>
      <c r="D267" s="1" t="s">
        <v>5295</v>
      </c>
      <c r="E267" s="1" t="s">
        <v>5348</v>
      </c>
      <c r="F267" s="1" t="s">
        <v>5307</v>
      </c>
      <c r="G267" s="3">
        <v>0</v>
      </c>
      <c r="H267" s="2">
        <v>0</v>
      </c>
      <c r="I267">
        <f>VLOOKUP(E267,'TRM2'!A:D,4,0)</f>
        <v>2441.1</v>
      </c>
      <c r="J267" s="6">
        <f t="shared" si="15"/>
        <v>0</v>
      </c>
    </row>
    <row r="268" spans="1:10" x14ac:dyDescent="0.3">
      <c r="A268" s="1" t="s">
        <v>5296</v>
      </c>
      <c r="B268" s="1" t="s">
        <v>5290</v>
      </c>
      <c r="C268" s="1" t="s">
        <v>428</v>
      </c>
      <c r="D268" s="1" t="s">
        <v>5295</v>
      </c>
      <c r="E268" s="1" t="s">
        <v>5349</v>
      </c>
      <c r="F268" s="1" t="s">
        <v>5311</v>
      </c>
      <c r="G268" s="3">
        <v>0</v>
      </c>
      <c r="H268" s="2">
        <v>0</v>
      </c>
      <c r="I268">
        <f>VLOOKUP(E268,'TRM2'!A:D,4,0)</f>
        <v>2496.9899999999998</v>
      </c>
      <c r="J268" s="6">
        <f t="shared" ref="J268:J291" si="16">H268*I268*1000</f>
        <v>0</v>
      </c>
    </row>
    <row r="269" spans="1:10" x14ac:dyDescent="0.3">
      <c r="A269" s="1" t="s">
        <v>5296</v>
      </c>
      <c r="B269" s="1" t="s">
        <v>5290</v>
      </c>
      <c r="C269" s="1" t="s">
        <v>428</v>
      </c>
      <c r="D269" s="1" t="s">
        <v>5295</v>
      </c>
      <c r="E269" s="1" t="s">
        <v>5350</v>
      </c>
      <c r="F269" s="1" t="s">
        <v>5314</v>
      </c>
      <c r="G269" s="3">
        <v>0</v>
      </c>
      <c r="H269" s="2">
        <v>0</v>
      </c>
      <c r="I269">
        <f>VLOOKUP(E269,'TRM2'!A:D,4,0)</f>
        <v>2598.36</v>
      </c>
      <c r="J269" s="6">
        <f t="shared" si="16"/>
        <v>0</v>
      </c>
    </row>
    <row r="270" spans="1:10" x14ac:dyDescent="0.3">
      <c r="A270" s="1" t="s">
        <v>5296</v>
      </c>
      <c r="B270" s="1" t="s">
        <v>5290</v>
      </c>
      <c r="C270" s="1" t="s">
        <v>428</v>
      </c>
      <c r="D270" s="1" t="s">
        <v>5295</v>
      </c>
      <c r="E270" s="1" t="s">
        <v>5358</v>
      </c>
      <c r="F270" s="1" t="s">
        <v>5330</v>
      </c>
      <c r="G270" s="3">
        <v>0</v>
      </c>
      <c r="H270" s="2">
        <v>0</v>
      </c>
      <c r="I270">
        <f>VLOOKUP(E270,'TRM2'!A:D,4,0)</f>
        <v>3142.11</v>
      </c>
      <c r="J270" s="6">
        <f t="shared" si="16"/>
        <v>0</v>
      </c>
    </row>
    <row r="271" spans="1:10" x14ac:dyDescent="0.3">
      <c r="A271" s="1" t="s">
        <v>5296</v>
      </c>
      <c r="B271" s="1" t="s">
        <v>5290</v>
      </c>
      <c r="C271" s="1" t="s">
        <v>428</v>
      </c>
      <c r="D271" s="1" t="s">
        <v>5295</v>
      </c>
      <c r="E271" s="1" t="s">
        <v>5359</v>
      </c>
      <c r="F271" s="1" t="s">
        <v>5292</v>
      </c>
      <c r="G271" s="3">
        <v>0</v>
      </c>
      <c r="H271" s="2">
        <v>0</v>
      </c>
      <c r="I271">
        <f>VLOOKUP(E271,'TRM2'!A:D,4,0)</f>
        <v>3149.47</v>
      </c>
      <c r="J271" s="6">
        <f t="shared" si="16"/>
        <v>0</v>
      </c>
    </row>
    <row r="272" spans="1:10" x14ac:dyDescent="0.3">
      <c r="A272" s="1" t="s">
        <v>5296</v>
      </c>
      <c r="B272" s="1" t="s">
        <v>5290</v>
      </c>
      <c r="C272" s="1" t="s">
        <v>428</v>
      </c>
      <c r="D272" s="1" t="s">
        <v>5295</v>
      </c>
      <c r="E272" s="1" t="s">
        <v>5360</v>
      </c>
      <c r="F272" s="1" t="s">
        <v>5307</v>
      </c>
      <c r="G272" s="3">
        <v>0</v>
      </c>
      <c r="H272" s="2">
        <v>0</v>
      </c>
      <c r="I272">
        <f>VLOOKUP(E272,'TRM2'!A:D,4,0)</f>
        <v>3287.31</v>
      </c>
      <c r="J272" s="6">
        <f t="shared" si="16"/>
        <v>0</v>
      </c>
    </row>
    <row r="273" spans="1:10" x14ac:dyDescent="0.3">
      <c r="A273" s="1" t="s">
        <v>5296</v>
      </c>
      <c r="B273" s="1" t="s">
        <v>5290</v>
      </c>
      <c r="C273" s="1" t="s">
        <v>428</v>
      </c>
      <c r="D273" s="1" t="s">
        <v>5295</v>
      </c>
      <c r="E273" s="1" t="s">
        <v>5361</v>
      </c>
      <c r="F273" s="1" t="s">
        <v>5311</v>
      </c>
      <c r="G273" s="3">
        <v>0</v>
      </c>
      <c r="H273" s="2">
        <v>0</v>
      </c>
      <c r="I273">
        <f>VLOOKUP(E273,'TRM2'!A:D,4,0)</f>
        <v>3319.8</v>
      </c>
      <c r="J273" s="6">
        <f t="shared" si="16"/>
        <v>0</v>
      </c>
    </row>
    <row r="274" spans="1:10" x14ac:dyDescent="0.3">
      <c r="A274" s="1" t="s">
        <v>5296</v>
      </c>
      <c r="B274" s="1" t="s">
        <v>5290</v>
      </c>
      <c r="C274" s="1" t="s">
        <v>428</v>
      </c>
      <c r="D274" s="1" t="s">
        <v>5295</v>
      </c>
      <c r="E274" s="1" t="s">
        <v>5362</v>
      </c>
      <c r="F274" s="1" t="s">
        <v>5314</v>
      </c>
      <c r="G274" s="3">
        <v>0</v>
      </c>
      <c r="H274" s="2">
        <v>0</v>
      </c>
      <c r="I274">
        <f>VLOOKUP(E274,'TRM2'!A:D,4,0)</f>
        <v>3000.63</v>
      </c>
      <c r="J274" s="6">
        <f t="shared" si="16"/>
        <v>0</v>
      </c>
    </row>
    <row r="275" spans="1:10" x14ac:dyDescent="0.3">
      <c r="A275" s="1" t="s">
        <v>5296</v>
      </c>
      <c r="B275" s="1" t="s">
        <v>5290</v>
      </c>
      <c r="C275" s="1" t="s">
        <v>428</v>
      </c>
      <c r="D275" s="1" t="s">
        <v>5295</v>
      </c>
      <c r="E275" s="1" t="s">
        <v>5364</v>
      </c>
      <c r="F275" s="1" t="s">
        <v>5318</v>
      </c>
      <c r="G275" s="3">
        <v>0</v>
      </c>
      <c r="H275" s="2">
        <v>0</v>
      </c>
      <c r="I275">
        <f>VLOOKUP(E275,'TRM2'!A:D,4,0)</f>
        <v>3089.65</v>
      </c>
      <c r="J275" s="6">
        <f t="shared" si="16"/>
        <v>0</v>
      </c>
    </row>
    <row r="276" spans="1:10" x14ac:dyDescent="0.3">
      <c r="A276" s="1" t="s">
        <v>5296</v>
      </c>
      <c r="B276" s="1" t="s">
        <v>5290</v>
      </c>
      <c r="C276" s="1" t="s">
        <v>428</v>
      </c>
      <c r="D276" s="1" t="s">
        <v>5295</v>
      </c>
      <c r="E276" s="1" t="s">
        <v>5365</v>
      </c>
      <c r="F276" s="1" t="s">
        <v>5320</v>
      </c>
      <c r="G276" s="3">
        <v>0</v>
      </c>
      <c r="H276" s="2">
        <v>0</v>
      </c>
      <c r="I276">
        <f>VLOOKUP(E276,'TRM2'!A:D,4,0)</f>
        <v>2919.01</v>
      </c>
      <c r="J276" s="6">
        <f t="shared" si="16"/>
        <v>0</v>
      </c>
    </row>
    <row r="277" spans="1:10" x14ac:dyDescent="0.3">
      <c r="A277" s="1" t="s">
        <v>5296</v>
      </c>
      <c r="B277" s="1" t="s">
        <v>5290</v>
      </c>
      <c r="C277" s="1" t="s">
        <v>428</v>
      </c>
      <c r="D277" s="1" t="s">
        <v>5295</v>
      </c>
      <c r="E277" s="1" t="s">
        <v>5366</v>
      </c>
      <c r="F277" s="1" t="s">
        <v>5322</v>
      </c>
      <c r="G277" s="3">
        <v>0</v>
      </c>
      <c r="H277" s="2">
        <v>0</v>
      </c>
      <c r="I277">
        <f>VLOOKUP(E277,'TRM2'!A:D,4,0)</f>
        <v>3081.75</v>
      </c>
      <c r="J277" s="6">
        <f t="shared" si="16"/>
        <v>0</v>
      </c>
    </row>
    <row r="278" spans="1:10" x14ac:dyDescent="0.3">
      <c r="A278" s="1" t="s">
        <v>5296</v>
      </c>
      <c r="B278" s="1" t="s">
        <v>5290</v>
      </c>
      <c r="C278" s="1" t="s">
        <v>428</v>
      </c>
      <c r="D278" s="1" t="s">
        <v>5295</v>
      </c>
      <c r="E278" s="1" t="s">
        <v>5367</v>
      </c>
      <c r="F278" s="1" t="s">
        <v>5324</v>
      </c>
      <c r="G278" s="3">
        <v>0</v>
      </c>
      <c r="H278" s="2">
        <v>0</v>
      </c>
      <c r="I278">
        <f>VLOOKUP(E278,'TRM2'!A:D,4,0)</f>
        <v>2956.53</v>
      </c>
      <c r="J278" s="6">
        <f t="shared" si="16"/>
        <v>0</v>
      </c>
    </row>
    <row r="279" spans="1:10" x14ac:dyDescent="0.3">
      <c r="A279" s="1" t="s">
        <v>5296</v>
      </c>
      <c r="B279" s="1" t="s">
        <v>5290</v>
      </c>
      <c r="C279" s="1" t="s">
        <v>428</v>
      </c>
      <c r="D279" s="1" t="s">
        <v>5295</v>
      </c>
      <c r="E279" s="1" t="s">
        <v>5368</v>
      </c>
      <c r="F279" s="1" t="s">
        <v>5326</v>
      </c>
      <c r="G279" s="3">
        <v>0</v>
      </c>
      <c r="H279" s="2">
        <v>0</v>
      </c>
      <c r="I279">
        <f>VLOOKUP(E279,'TRM2'!A:D,4,0)</f>
        <v>2880.08</v>
      </c>
      <c r="J279" s="6">
        <f t="shared" si="16"/>
        <v>0</v>
      </c>
    </row>
    <row r="280" spans="1:10" x14ac:dyDescent="0.3">
      <c r="A280" s="1" t="s">
        <v>5296</v>
      </c>
      <c r="B280" s="1" t="s">
        <v>5290</v>
      </c>
      <c r="C280" s="1" t="s">
        <v>428</v>
      </c>
      <c r="D280" s="1" t="s">
        <v>5295</v>
      </c>
      <c r="E280" s="1" t="s">
        <v>5369</v>
      </c>
      <c r="F280" s="1" t="s">
        <v>5328</v>
      </c>
      <c r="G280" s="3">
        <v>0</v>
      </c>
      <c r="H280" s="2">
        <v>0</v>
      </c>
      <c r="I280">
        <f>VLOOKUP(E280,'TRM2'!A:D,4,0)</f>
        <v>2998.55</v>
      </c>
      <c r="J280" s="6">
        <f t="shared" si="16"/>
        <v>0</v>
      </c>
    </row>
    <row r="281" spans="1:10" x14ac:dyDescent="0.3">
      <c r="A281" s="1" t="s">
        <v>5296</v>
      </c>
      <c r="B281" s="1" t="s">
        <v>5290</v>
      </c>
      <c r="C281" s="1" t="s">
        <v>428</v>
      </c>
      <c r="D281" s="1" t="s">
        <v>5295</v>
      </c>
      <c r="E281" s="1" t="s">
        <v>5370</v>
      </c>
      <c r="F281" s="1" t="s">
        <v>5330</v>
      </c>
      <c r="G281" s="3">
        <v>0</v>
      </c>
      <c r="H281" s="2">
        <v>0</v>
      </c>
      <c r="I281">
        <f>VLOOKUP(E281,'TRM2'!A:D,4,0)</f>
        <v>3085.6</v>
      </c>
      <c r="J281" s="6">
        <f t="shared" si="16"/>
        <v>0</v>
      </c>
    </row>
    <row r="282" spans="1:10" x14ac:dyDescent="0.3">
      <c r="A282" s="1" t="s">
        <v>5296</v>
      </c>
      <c r="B282" s="1" t="s">
        <v>5290</v>
      </c>
      <c r="C282" s="1" t="s">
        <v>428</v>
      </c>
      <c r="D282" s="1" t="s">
        <v>5295</v>
      </c>
      <c r="E282" s="1" t="s">
        <v>5371</v>
      </c>
      <c r="F282" s="1" t="s">
        <v>5292</v>
      </c>
      <c r="G282" s="3">
        <v>0</v>
      </c>
      <c r="H282" s="2">
        <v>0</v>
      </c>
      <c r="I282">
        <f>VLOOKUP(E282,'TRM2'!A:D,4,0)</f>
        <v>3000.71</v>
      </c>
      <c r="J282" s="6">
        <f t="shared" si="16"/>
        <v>0</v>
      </c>
    </row>
    <row r="283" spans="1:10" x14ac:dyDescent="0.3">
      <c r="A283" s="1" t="s">
        <v>5296</v>
      </c>
      <c r="B283" s="1" t="s">
        <v>5290</v>
      </c>
      <c r="C283" s="1" t="s">
        <v>428</v>
      </c>
      <c r="D283" s="1" t="s">
        <v>5295</v>
      </c>
      <c r="E283" s="1" t="s">
        <v>5372</v>
      </c>
      <c r="F283" s="1" t="s">
        <v>5307</v>
      </c>
      <c r="G283" s="3">
        <v>0</v>
      </c>
      <c r="H283" s="2">
        <v>0</v>
      </c>
      <c r="I283">
        <f>VLOOKUP(E283,'TRM2'!A:D,4,0)</f>
        <v>2921.9</v>
      </c>
      <c r="J283" s="6">
        <f t="shared" si="16"/>
        <v>0</v>
      </c>
    </row>
    <row r="284" spans="1:10" x14ac:dyDescent="0.3">
      <c r="A284" s="1" t="s">
        <v>5296</v>
      </c>
      <c r="B284" s="1" t="s">
        <v>5290</v>
      </c>
      <c r="C284" s="1" t="s">
        <v>428</v>
      </c>
      <c r="D284" s="1" t="s">
        <v>5295</v>
      </c>
      <c r="E284" s="1" t="s">
        <v>5379</v>
      </c>
      <c r="F284" s="1" t="s">
        <v>5324</v>
      </c>
      <c r="G284" s="3">
        <v>15</v>
      </c>
      <c r="H284" s="2">
        <v>46.5</v>
      </c>
      <c r="I284">
        <f>VLOOKUP(E284,'TRM2'!A:D,4,0)</f>
        <v>2948.09</v>
      </c>
      <c r="J284" s="6">
        <f t="shared" si="16"/>
        <v>137086185</v>
      </c>
    </row>
    <row r="285" spans="1:10" x14ac:dyDescent="0.3">
      <c r="A285" s="1" t="s">
        <v>5296</v>
      </c>
      <c r="B285" s="1" t="s">
        <v>5290</v>
      </c>
      <c r="C285" s="1" t="s">
        <v>428</v>
      </c>
      <c r="D285" s="1" t="s">
        <v>5295</v>
      </c>
      <c r="E285" s="1" t="s">
        <v>5390</v>
      </c>
      <c r="F285" s="1" t="s">
        <v>5322</v>
      </c>
      <c r="G285" s="3">
        <v>0</v>
      </c>
      <c r="H285" s="2">
        <v>0</v>
      </c>
      <c r="I285">
        <f>VLOOKUP(E285,'TRM2'!A:D,4,0)</f>
        <v>2886.8</v>
      </c>
      <c r="J285" s="6">
        <f t="shared" si="16"/>
        <v>0</v>
      </c>
    </row>
    <row r="286" spans="1:10" x14ac:dyDescent="0.3">
      <c r="A286" s="1" t="s">
        <v>5296</v>
      </c>
      <c r="B286" s="1" t="s">
        <v>5290</v>
      </c>
      <c r="C286" s="1" t="s">
        <v>428</v>
      </c>
      <c r="D286" s="1" t="s">
        <v>5295</v>
      </c>
      <c r="E286" s="1" t="s">
        <v>5399</v>
      </c>
      <c r="F286" s="1" t="s">
        <v>5316</v>
      </c>
      <c r="G286" s="3">
        <v>0</v>
      </c>
      <c r="H286" s="2">
        <v>0</v>
      </c>
      <c r="I286">
        <f>VLOOKUP(E286,'TRM2'!A:D,4,0)</f>
        <v>3233.97</v>
      </c>
      <c r="J286" s="6">
        <f t="shared" si="16"/>
        <v>0</v>
      </c>
    </row>
    <row r="287" spans="1:10" x14ac:dyDescent="0.3">
      <c r="A287" s="1" t="s">
        <v>5296</v>
      </c>
      <c r="B287" s="1" t="s">
        <v>5290</v>
      </c>
      <c r="C287" s="1" t="s">
        <v>428</v>
      </c>
      <c r="D287" s="1" t="s">
        <v>5295</v>
      </c>
      <c r="E287" s="1" t="s">
        <v>5418</v>
      </c>
      <c r="F287" s="1" t="s">
        <v>5292</v>
      </c>
      <c r="G287" s="3">
        <v>0</v>
      </c>
      <c r="H287" s="2">
        <v>0</v>
      </c>
      <c r="I287">
        <f>VLOOKUP(E287,'TRM2'!A:D,4,0)</f>
        <v>3432.5</v>
      </c>
      <c r="J287" s="6">
        <f t="shared" si="16"/>
        <v>0</v>
      </c>
    </row>
    <row r="288" spans="1:10" x14ac:dyDescent="0.3">
      <c r="A288" s="1" t="s">
        <v>5296</v>
      </c>
      <c r="B288" s="1" t="s">
        <v>5290</v>
      </c>
      <c r="C288" s="1" t="s">
        <v>428</v>
      </c>
      <c r="D288" s="1" t="s">
        <v>5300</v>
      </c>
      <c r="E288" s="1" t="s">
        <v>5401</v>
      </c>
      <c r="F288" s="1" t="s">
        <v>5320</v>
      </c>
      <c r="G288" s="3">
        <v>0</v>
      </c>
      <c r="H288" s="2">
        <v>0</v>
      </c>
      <c r="I288">
        <f>VLOOKUP(E288,'TRM2'!A:D,4,0)</f>
        <v>3205.67</v>
      </c>
      <c r="J288" s="6">
        <f t="shared" si="16"/>
        <v>0</v>
      </c>
    </row>
    <row r="289" spans="1:10" x14ac:dyDescent="0.3">
      <c r="A289" s="1" t="s">
        <v>5296</v>
      </c>
      <c r="B289" s="1" t="s">
        <v>5290</v>
      </c>
      <c r="C289" s="1" t="s">
        <v>428</v>
      </c>
      <c r="D289" s="1" t="s">
        <v>5300</v>
      </c>
      <c r="E289" s="1" t="s">
        <v>5403</v>
      </c>
      <c r="F289" s="1" t="s">
        <v>5324</v>
      </c>
      <c r="G289" s="3">
        <v>0</v>
      </c>
      <c r="H289" s="2">
        <v>0</v>
      </c>
      <c r="I289">
        <f>VLOOKUP(E289,'TRM2'!A:D,4,0)</f>
        <v>3427.29</v>
      </c>
      <c r="J289" s="6">
        <f t="shared" si="16"/>
        <v>0</v>
      </c>
    </row>
    <row r="290" spans="1:10" x14ac:dyDescent="0.3">
      <c r="A290" s="1" t="s">
        <v>5296</v>
      </c>
      <c r="B290" s="1" t="s">
        <v>5290</v>
      </c>
      <c r="C290" s="1" t="s">
        <v>428</v>
      </c>
      <c r="D290" s="1" t="s">
        <v>5300</v>
      </c>
      <c r="E290" s="1" t="s">
        <v>5406</v>
      </c>
      <c r="F290" s="1" t="s">
        <v>5330</v>
      </c>
      <c r="G290" s="3">
        <v>0</v>
      </c>
      <c r="H290" s="2">
        <v>0</v>
      </c>
      <c r="I290">
        <f>VLOOKUP(E290,'TRM2'!A:D,4,0)</f>
        <v>3522.48</v>
      </c>
      <c r="J290" s="6">
        <f t="shared" si="16"/>
        <v>0</v>
      </c>
    </row>
    <row r="291" spans="1:10" x14ac:dyDescent="0.3">
      <c r="A291" s="1" t="s">
        <v>5296</v>
      </c>
      <c r="B291" s="1" t="s">
        <v>5290</v>
      </c>
      <c r="C291" s="1" t="s">
        <v>428</v>
      </c>
      <c r="D291" s="1" t="s">
        <v>5300</v>
      </c>
      <c r="E291" s="1" t="s">
        <v>5424</v>
      </c>
      <c r="F291" s="1" t="s">
        <v>5318</v>
      </c>
      <c r="G291" s="3">
        <v>0</v>
      </c>
      <c r="H291" s="2">
        <v>0</v>
      </c>
      <c r="I291">
        <f>VLOOKUP(E291,'TRM2'!A:D,4,0)</f>
        <v>3715.28</v>
      </c>
      <c r="J291" s="6">
        <f t="shared" si="16"/>
        <v>0</v>
      </c>
    </row>
    <row r="292" spans="1:10" x14ac:dyDescent="0.3">
      <c r="A292" s="1" t="s">
        <v>5442</v>
      </c>
      <c r="B292" s="1" t="s">
        <v>5290</v>
      </c>
      <c r="C292" s="1" t="s">
        <v>428</v>
      </c>
      <c r="D292" s="1" t="s">
        <v>5300</v>
      </c>
      <c r="E292" s="1" t="s">
        <v>5366</v>
      </c>
      <c r="F292" s="1" t="s">
        <v>5322</v>
      </c>
      <c r="G292" s="3">
        <v>3.8999999999999999E-4</v>
      </c>
      <c r="H292" s="2">
        <v>1.2E-2</v>
      </c>
      <c r="I292">
        <f>VLOOKUP(E292,'TRM2'!A:D,4,0)</f>
        <v>3081.75</v>
      </c>
      <c r="J292" s="6">
        <f t="shared" ref="J292" si="17">H292*I292*1000</f>
        <v>36981</v>
      </c>
    </row>
    <row r="293" spans="1:10" x14ac:dyDescent="0.3">
      <c r="A293" s="1" t="s">
        <v>5443</v>
      </c>
      <c r="B293" s="1" t="s">
        <v>5290</v>
      </c>
      <c r="C293" s="1" t="s">
        <v>428</v>
      </c>
      <c r="D293" s="1" t="s">
        <v>5295</v>
      </c>
      <c r="E293" s="1" t="s">
        <v>5374</v>
      </c>
      <c r="F293" s="1" t="s">
        <v>5314</v>
      </c>
      <c r="G293" s="3">
        <v>1</v>
      </c>
      <c r="H293" s="2">
        <v>1.9849399999999999</v>
      </c>
      <c r="I293">
        <f>VLOOKUP(E293,'TRM2'!A:D,4,0)</f>
        <v>2885.57</v>
      </c>
      <c r="J293" s="6">
        <f t="shared" ref="J293:J300" si="18">H293*I293*1000</f>
        <v>5727683.3158</v>
      </c>
    </row>
    <row r="294" spans="1:10" x14ac:dyDescent="0.3">
      <c r="A294" s="1" t="s">
        <v>5443</v>
      </c>
      <c r="B294" s="1" t="s">
        <v>5290</v>
      </c>
      <c r="C294" s="1" t="s">
        <v>428</v>
      </c>
      <c r="D294" s="1" t="s">
        <v>5436</v>
      </c>
      <c r="E294" s="1" t="s">
        <v>5430</v>
      </c>
      <c r="F294" s="1" t="s">
        <v>5330</v>
      </c>
      <c r="G294" s="3">
        <v>0.05</v>
      </c>
      <c r="H294" s="2">
        <v>0.25</v>
      </c>
      <c r="I294">
        <f>VLOOKUP(E294,'TRM2'!A:D,4,0)</f>
        <v>4004.54</v>
      </c>
      <c r="J294" s="6">
        <f t="shared" si="18"/>
        <v>1001135</v>
      </c>
    </row>
    <row r="295" spans="1:10" x14ac:dyDescent="0.3">
      <c r="A295" s="1" t="s">
        <v>5443</v>
      </c>
      <c r="B295" s="1" t="s">
        <v>5290</v>
      </c>
      <c r="C295" s="1" t="s">
        <v>428</v>
      </c>
      <c r="D295" s="1" t="s">
        <v>5300</v>
      </c>
      <c r="E295" s="1" t="s">
        <v>5388</v>
      </c>
      <c r="F295" s="1" t="s">
        <v>5318</v>
      </c>
      <c r="G295" s="3">
        <v>0.125</v>
      </c>
      <c r="H295" s="2">
        <v>1.2110000000000001</v>
      </c>
      <c r="I295">
        <f>VLOOKUP(E295,'TRM2'!A:D,4,0)</f>
        <v>2889.32</v>
      </c>
      <c r="J295" s="6">
        <f t="shared" si="18"/>
        <v>3498966.5200000005</v>
      </c>
    </row>
    <row r="296" spans="1:10" x14ac:dyDescent="0.3">
      <c r="A296" s="1" t="s">
        <v>5443</v>
      </c>
      <c r="B296" s="1" t="s">
        <v>5290</v>
      </c>
      <c r="C296" s="1" t="s">
        <v>428</v>
      </c>
      <c r="D296" s="1" t="s">
        <v>5300</v>
      </c>
      <c r="E296" s="1" t="s">
        <v>5395</v>
      </c>
      <c r="F296" s="1" t="s">
        <v>5292</v>
      </c>
      <c r="G296" s="3">
        <v>7.0000000000000007E-2</v>
      </c>
      <c r="H296" s="2">
        <v>0.749</v>
      </c>
      <c r="I296">
        <f>VLOOKUP(E296,'TRM2'!A:D,4,0)</f>
        <v>3249.75</v>
      </c>
      <c r="J296" s="6">
        <f t="shared" si="18"/>
        <v>2434062.75</v>
      </c>
    </row>
    <row r="297" spans="1:10" x14ac:dyDescent="0.3">
      <c r="A297" s="1" t="s">
        <v>5443</v>
      </c>
      <c r="B297" s="1" t="s">
        <v>5290</v>
      </c>
      <c r="C297" s="1" t="s">
        <v>428</v>
      </c>
      <c r="D297" s="1" t="s">
        <v>5300</v>
      </c>
      <c r="E297" s="1" t="s">
        <v>5396</v>
      </c>
      <c r="F297" s="1" t="s">
        <v>5307</v>
      </c>
      <c r="G297" s="3">
        <v>0.16</v>
      </c>
      <c r="H297" s="2">
        <v>1.7208000000000001</v>
      </c>
      <c r="I297">
        <f>VLOOKUP(E297,'TRM2'!A:D,4,0)</f>
        <v>3115.7</v>
      </c>
      <c r="J297" s="6">
        <f t="shared" si="18"/>
        <v>5361496.5599999996</v>
      </c>
    </row>
    <row r="298" spans="1:10" x14ac:dyDescent="0.3">
      <c r="A298" s="1" t="s">
        <v>5297</v>
      </c>
      <c r="B298" s="1" t="s">
        <v>5290</v>
      </c>
      <c r="C298" s="1" t="s">
        <v>428</v>
      </c>
      <c r="D298" s="1" t="s">
        <v>5295</v>
      </c>
      <c r="E298" s="1" t="s">
        <v>5291</v>
      </c>
      <c r="F298" s="1" t="s">
        <v>5292</v>
      </c>
      <c r="G298" s="3">
        <v>125.188</v>
      </c>
      <c r="H298" s="2">
        <v>316.62376</v>
      </c>
      <c r="I298">
        <f>VLOOKUP(E298,'TRM2'!A:D,4,0)</f>
        <v>1759.97</v>
      </c>
      <c r="J298" s="6">
        <f t="shared" si="18"/>
        <v>557248318.8872</v>
      </c>
    </row>
    <row r="299" spans="1:10" x14ac:dyDescent="0.3">
      <c r="A299" s="1" t="s">
        <v>5297</v>
      </c>
      <c r="B299" s="1" t="s">
        <v>5290</v>
      </c>
      <c r="C299" s="1" t="s">
        <v>428</v>
      </c>
      <c r="D299" s="1" t="s">
        <v>5295</v>
      </c>
      <c r="E299" s="1" t="s">
        <v>5306</v>
      </c>
      <c r="F299" s="1" t="s">
        <v>5307</v>
      </c>
      <c r="G299" s="3">
        <v>200.376</v>
      </c>
      <c r="H299" s="2">
        <v>466.62560999999999</v>
      </c>
      <c r="I299">
        <f>VLOOKUP(E299,'TRM2'!A:D,4,0)</f>
        <v>1775.65</v>
      </c>
      <c r="J299" s="6">
        <f t="shared" si="18"/>
        <v>828563764.39650011</v>
      </c>
    </row>
    <row r="300" spans="1:10" x14ac:dyDescent="0.3">
      <c r="A300" s="1" t="s">
        <v>5297</v>
      </c>
      <c r="B300" s="1" t="s">
        <v>5290</v>
      </c>
      <c r="C300" s="1" t="s">
        <v>428</v>
      </c>
      <c r="D300" s="1" t="s">
        <v>5295</v>
      </c>
      <c r="E300" s="1" t="s">
        <v>5310</v>
      </c>
      <c r="F300" s="1" t="s">
        <v>5311</v>
      </c>
      <c r="G300" s="3">
        <v>45.78</v>
      </c>
      <c r="H300" s="2">
        <v>105.11087999999999</v>
      </c>
      <c r="I300">
        <f>VLOOKUP(E300,'TRM2'!A:D,4,0)</f>
        <v>1814.28</v>
      </c>
      <c r="J300" s="6">
        <f t="shared" si="18"/>
        <v>190700567.36639997</v>
      </c>
    </row>
    <row r="301" spans="1:10" x14ac:dyDescent="0.3">
      <c r="A301" s="1" t="s">
        <v>5297</v>
      </c>
      <c r="B301" s="1" t="s">
        <v>5290</v>
      </c>
      <c r="C301" s="1" t="s">
        <v>428</v>
      </c>
      <c r="D301" s="1" t="s">
        <v>5295</v>
      </c>
      <c r="E301" s="1" t="s">
        <v>5313</v>
      </c>
      <c r="F301" s="1" t="s">
        <v>5314</v>
      </c>
      <c r="G301" s="3">
        <v>300.56400000000002</v>
      </c>
      <c r="H301" s="2">
        <v>653.42614000000003</v>
      </c>
      <c r="I301">
        <f>VLOOKUP(E301,'TRM2'!A:D,4,0)</f>
        <v>1832.2</v>
      </c>
      <c r="J301" s="6">
        <f t="shared" ref="J301:J364" si="19">H301*I301*1000</f>
        <v>1197207373.7080002</v>
      </c>
    </row>
    <row r="302" spans="1:10" x14ac:dyDescent="0.3">
      <c r="A302" s="1" t="s">
        <v>5297</v>
      </c>
      <c r="B302" s="1" t="s">
        <v>5290</v>
      </c>
      <c r="C302" s="1" t="s">
        <v>428</v>
      </c>
      <c r="D302" s="1" t="s">
        <v>5295</v>
      </c>
      <c r="E302" s="1" t="s">
        <v>5315</v>
      </c>
      <c r="F302" s="1" t="s">
        <v>5316</v>
      </c>
      <c r="G302" s="3">
        <v>100.188</v>
      </c>
      <c r="H302" s="2">
        <v>221.41548</v>
      </c>
      <c r="I302">
        <f>VLOOKUP(E302,'TRM2'!A:D,4,0)</f>
        <v>1825.83</v>
      </c>
      <c r="J302" s="6">
        <f t="shared" si="19"/>
        <v>404267025.84839994</v>
      </c>
    </row>
    <row r="303" spans="1:10" x14ac:dyDescent="0.3">
      <c r="A303" s="1" t="s">
        <v>5297</v>
      </c>
      <c r="B303" s="1" t="s">
        <v>5290</v>
      </c>
      <c r="C303" s="1" t="s">
        <v>428</v>
      </c>
      <c r="D303" s="1" t="s">
        <v>5295</v>
      </c>
      <c r="E303" s="1" t="s">
        <v>5317</v>
      </c>
      <c r="F303" s="1" t="s">
        <v>5318</v>
      </c>
      <c r="G303" s="3">
        <v>200.376</v>
      </c>
      <c r="H303" s="2">
        <v>452.84976</v>
      </c>
      <c r="I303">
        <f>VLOOKUP(E303,'TRM2'!A:D,4,0)</f>
        <v>1907.76</v>
      </c>
      <c r="J303" s="6">
        <f t="shared" si="19"/>
        <v>863928658.13760006</v>
      </c>
    </row>
    <row r="304" spans="1:10" x14ac:dyDescent="0.3">
      <c r="A304" s="1" t="s">
        <v>5297</v>
      </c>
      <c r="B304" s="1" t="s">
        <v>5290</v>
      </c>
      <c r="C304" s="1" t="s">
        <v>428</v>
      </c>
      <c r="D304" s="1" t="s">
        <v>5295</v>
      </c>
      <c r="E304" s="1" t="s">
        <v>5319</v>
      </c>
      <c r="F304" s="1" t="s">
        <v>5320</v>
      </c>
      <c r="G304" s="3">
        <v>253.376</v>
      </c>
      <c r="H304" s="2">
        <v>608.12667999999996</v>
      </c>
      <c r="I304">
        <f>VLOOKUP(E304,'TRM2'!A:D,4,0)</f>
        <v>1929</v>
      </c>
      <c r="J304" s="6">
        <f t="shared" si="19"/>
        <v>1173076365.7199998</v>
      </c>
    </row>
    <row r="305" spans="1:10" x14ac:dyDescent="0.3">
      <c r="A305" s="1" t="s">
        <v>5297</v>
      </c>
      <c r="B305" s="1" t="s">
        <v>5290</v>
      </c>
      <c r="C305" s="1" t="s">
        <v>428</v>
      </c>
      <c r="D305" s="1" t="s">
        <v>5295</v>
      </c>
      <c r="E305" s="1" t="s">
        <v>5321</v>
      </c>
      <c r="F305" s="1" t="s">
        <v>5322</v>
      </c>
      <c r="G305" s="3">
        <v>250.376</v>
      </c>
      <c r="H305" s="2">
        <v>581.45108000000005</v>
      </c>
      <c r="I305">
        <f>VLOOKUP(E305,'TRM2'!A:D,4,0)</f>
        <v>1896.15</v>
      </c>
      <c r="J305" s="6">
        <f t="shared" si="19"/>
        <v>1102518465.342</v>
      </c>
    </row>
    <row r="306" spans="1:10" x14ac:dyDescent="0.3">
      <c r="A306" s="1" t="s">
        <v>5297</v>
      </c>
      <c r="B306" s="1" t="s">
        <v>5290</v>
      </c>
      <c r="C306" s="1" t="s">
        <v>428</v>
      </c>
      <c r="D306" s="1" t="s">
        <v>5295</v>
      </c>
      <c r="E306" s="1" t="s">
        <v>5325</v>
      </c>
      <c r="F306" s="1" t="s">
        <v>5326</v>
      </c>
      <c r="G306" s="3">
        <v>300.56400000000002</v>
      </c>
      <c r="H306" s="2">
        <v>687.28967999999998</v>
      </c>
      <c r="I306">
        <f>VLOOKUP(E306,'TRM2'!A:D,4,0)</f>
        <v>1908.29</v>
      </c>
      <c r="J306" s="6">
        <f t="shared" si="19"/>
        <v>1311548023.4472001</v>
      </c>
    </row>
    <row r="307" spans="1:10" x14ac:dyDescent="0.3">
      <c r="A307" s="1" t="s">
        <v>5297</v>
      </c>
      <c r="B307" s="1" t="s">
        <v>5290</v>
      </c>
      <c r="C307" s="1" t="s">
        <v>428</v>
      </c>
      <c r="D307" s="1" t="s">
        <v>5295</v>
      </c>
      <c r="E307" s="1" t="s">
        <v>5327</v>
      </c>
      <c r="F307" s="1" t="s">
        <v>5328</v>
      </c>
      <c r="G307" s="3">
        <v>25</v>
      </c>
      <c r="H307" s="2">
        <v>58.274999999999999</v>
      </c>
      <c r="I307">
        <f>VLOOKUP(E307,'TRM2'!A:D,4,0)</f>
        <v>1889.16</v>
      </c>
      <c r="J307" s="6">
        <f t="shared" si="19"/>
        <v>110090799</v>
      </c>
    </row>
    <row r="308" spans="1:10" x14ac:dyDescent="0.3">
      <c r="A308" s="1" t="s">
        <v>5297</v>
      </c>
      <c r="B308" s="1" t="s">
        <v>5290</v>
      </c>
      <c r="C308" s="1" t="s">
        <v>428</v>
      </c>
      <c r="D308" s="1" t="s">
        <v>5295</v>
      </c>
      <c r="E308" s="1" t="s">
        <v>5329</v>
      </c>
      <c r="F308" s="1" t="s">
        <v>5330</v>
      </c>
      <c r="G308" s="3">
        <v>225.376</v>
      </c>
      <c r="H308" s="2">
        <v>592.34828000000005</v>
      </c>
      <c r="I308">
        <f>VLOOKUP(E308,'TRM2'!A:D,4,0)</f>
        <v>1931.88</v>
      </c>
      <c r="J308" s="6">
        <f t="shared" si="19"/>
        <v>1144345795.1664002</v>
      </c>
    </row>
    <row r="309" spans="1:10" x14ac:dyDescent="0.3">
      <c r="A309" s="1" t="s">
        <v>5297</v>
      </c>
      <c r="B309" s="1" t="s">
        <v>5290</v>
      </c>
      <c r="C309" s="1" t="s">
        <v>428</v>
      </c>
      <c r="D309" s="1" t="s">
        <v>5295</v>
      </c>
      <c r="E309" s="1" t="s">
        <v>5333</v>
      </c>
      <c r="F309" s="1" t="s">
        <v>5307</v>
      </c>
      <c r="G309" s="3">
        <v>400.56400000000002</v>
      </c>
      <c r="H309" s="2">
        <v>1113.21604</v>
      </c>
      <c r="I309">
        <f>VLOOKUP(E309,'TRM2'!A:D,4,0)</f>
        <v>2021.1</v>
      </c>
      <c r="J309" s="6">
        <f t="shared" si="19"/>
        <v>2249920938.4439998</v>
      </c>
    </row>
    <row r="310" spans="1:10" x14ac:dyDescent="0.3">
      <c r="A310" s="1" t="s">
        <v>5297</v>
      </c>
      <c r="B310" s="1" t="s">
        <v>5290</v>
      </c>
      <c r="C310" s="1" t="s">
        <v>428</v>
      </c>
      <c r="D310" s="1" t="s">
        <v>5295</v>
      </c>
      <c r="E310" s="1" t="s">
        <v>5334</v>
      </c>
      <c r="F310" s="1" t="s">
        <v>5311</v>
      </c>
      <c r="G310" s="3">
        <v>325.56400000000002</v>
      </c>
      <c r="H310" s="2">
        <v>928.42863999999997</v>
      </c>
      <c r="I310">
        <f>VLOOKUP(E310,'TRM2'!A:D,4,0)</f>
        <v>2046.75</v>
      </c>
      <c r="J310" s="6">
        <f t="shared" si="19"/>
        <v>1900261318.9200001</v>
      </c>
    </row>
    <row r="311" spans="1:10" x14ac:dyDescent="0.3">
      <c r="A311" s="1" t="s">
        <v>5297</v>
      </c>
      <c r="B311" s="1" t="s">
        <v>5290</v>
      </c>
      <c r="C311" s="1" t="s">
        <v>428</v>
      </c>
      <c r="D311" s="1" t="s">
        <v>5295</v>
      </c>
      <c r="E311" s="1" t="s">
        <v>5336</v>
      </c>
      <c r="F311" s="1" t="s">
        <v>5314</v>
      </c>
      <c r="G311" s="3">
        <v>250.376</v>
      </c>
      <c r="H311" s="2">
        <v>716.56313999999998</v>
      </c>
      <c r="I311">
        <f>VLOOKUP(E311,'TRM2'!A:D,4,0)</f>
        <v>1969.45</v>
      </c>
      <c r="J311" s="6">
        <f t="shared" si="19"/>
        <v>1411235276.073</v>
      </c>
    </row>
    <row r="312" spans="1:10" x14ac:dyDescent="0.3">
      <c r="A312" s="1" t="s">
        <v>5297</v>
      </c>
      <c r="B312" s="1" t="s">
        <v>5290</v>
      </c>
      <c r="C312" s="1" t="s">
        <v>428</v>
      </c>
      <c r="D312" s="1" t="s">
        <v>5295</v>
      </c>
      <c r="E312" s="1" t="s">
        <v>5337</v>
      </c>
      <c r="F312" s="1" t="s">
        <v>5316</v>
      </c>
      <c r="G312" s="3">
        <v>250.376</v>
      </c>
      <c r="H312" s="2">
        <v>737.60262</v>
      </c>
      <c r="I312">
        <f>VLOOKUP(E312,'TRM2'!A:D,4,0)</f>
        <v>1933.46</v>
      </c>
      <c r="J312" s="6">
        <f t="shared" si="19"/>
        <v>1426125161.6652</v>
      </c>
    </row>
    <row r="313" spans="1:10" x14ac:dyDescent="0.3">
      <c r="A313" s="1" t="s">
        <v>5297</v>
      </c>
      <c r="B313" s="1" t="s">
        <v>5290</v>
      </c>
      <c r="C313" s="1" t="s">
        <v>428</v>
      </c>
      <c r="D313" s="1" t="s">
        <v>5295</v>
      </c>
      <c r="E313" s="1" t="s">
        <v>5338</v>
      </c>
      <c r="F313" s="1" t="s">
        <v>5318</v>
      </c>
      <c r="G313" s="3">
        <v>200.376</v>
      </c>
      <c r="H313" s="2">
        <v>572.07348000000002</v>
      </c>
      <c r="I313">
        <f>VLOOKUP(E313,'TRM2'!A:D,4,0)</f>
        <v>1900.64</v>
      </c>
      <c r="J313" s="6">
        <f t="shared" si="19"/>
        <v>1087305739.0272</v>
      </c>
    </row>
    <row r="314" spans="1:10" x14ac:dyDescent="0.3">
      <c r="A314" s="1" t="s">
        <v>5297</v>
      </c>
      <c r="B314" s="1" t="s">
        <v>5290</v>
      </c>
      <c r="C314" s="1" t="s">
        <v>428</v>
      </c>
      <c r="D314" s="1" t="s">
        <v>5295</v>
      </c>
      <c r="E314" s="1" t="s">
        <v>5339</v>
      </c>
      <c r="F314" s="1" t="s">
        <v>5320</v>
      </c>
      <c r="G314" s="3">
        <v>200.376</v>
      </c>
      <c r="H314" s="2">
        <v>573.57629999999995</v>
      </c>
      <c r="I314">
        <f>VLOOKUP(E314,'TRM2'!A:D,4,0)</f>
        <v>1881.19</v>
      </c>
      <c r="J314" s="6">
        <f t="shared" si="19"/>
        <v>1079005999.7969999</v>
      </c>
    </row>
    <row r="315" spans="1:10" x14ac:dyDescent="0.3">
      <c r="A315" s="1" t="s">
        <v>5297</v>
      </c>
      <c r="B315" s="1" t="s">
        <v>5290</v>
      </c>
      <c r="C315" s="1" t="s">
        <v>428</v>
      </c>
      <c r="D315" s="1" t="s">
        <v>5295</v>
      </c>
      <c r="E315" s="1" t="s">
        <v>5341</v>
      </c>
      <c r="F315" s="1" t="s">
        <v>5322</v>
      </c>
      <c r="G315" s="3">
        <v>200.376</v>
      </c>
      <c r="H315" s="2">
        <v>605.13552000000004</v>
      </c>
      <c r="I315">
        <f>VLOOKUP(E315,'TRM2'!A:D,4,0)</f>
        <v>1878.75</v>
      </c>
      <c r="J315" s="6">
        <f t="shared" si="19"/>
        <v>1136898358.2</v>
      </c>
    </row>
    <row r="316" spans="1:10" x14ac:dyDescent="0.3">
      <c r="A316" s="1" t="s">
        <v>5297</v>
      </c>
      <c r="B316" s="1" t="s">
        <v>5290</v>
      </c>
      <c r="C316" s="1" t="s">
        <v>428</v>
      </c>
      <c r="D316" s="1" t="s">
        <v>5295</v>
      </c>
      <c r="E316" s="1" t="s">
        <v>5342</v>
      </c>
      <c r="F316" s="1" t="s">
        <v>5324</v>
      </c>
      <c r="G316" s="3">
        <v>325.56400000000002</v>
      </c>
      <c r="H316" s="2">
        <v>976.60760000000005</v>
      </c>
      <c r="I316">
        <f>VLOOKUP(E316,'TRM2'!A:D,4,0)</f>
        <v>1918.62</v>
      </c>
      <c r="J316" s="6">
        <f t="shared" si="19"/>
        <v>1873738873.5120001</v>
      </c>
    </row>
    <row r="317" spans="1:10" x14ac:dyDescent="0.3">
      <c r="A317" s="1" t="s">
        <v>5297</v>
      </c>
      <c r="B317" s="1" t="s">
        <v>5290</v>
      </c>
      <c r="C317" s="1" t="s">
        <v>428</v>
      </c>
      <c r="D317" s="1" t="s">
        <v>5295</v>
      </c>
      <c r="E317" s="1" t="s">
        <v>5343</v>
      </c>
      <c r="F317" s="1" t="s">
        <v>5326</v>
      </c>
      <c r="G317" s="3">
        <v>125.188</v>
      </c>
      <c r="H317" s="2">
        <v>399.46814000000001</v>
      </c>
      <c r="I317">
        <f>VLOOKUP(E317,'TRM2'!A:D,4,0)</f>
        <v>2022</v>
      </c>
      <c r="J317" s="6">
        <f t="shared" si="19"/>
        <v>807724579.08000004</v>
      </c>
    </row>
    <row r="318" spans="1:10" x14ac:dyDescent="0.3">
      <c r="A318" s="1" t="s">
        <v>5297</v>
      </c>
      <c r="B318" s="1" t="s">
        <v>5290</v>
      </c>
      <c r="C318" s="1" t="s">
        <v>428</v>
      </c>
      <c r="D318" s="1" t="s">
        <v>5295</v>
      </c>
      <c r="E318" s="1" t="s">
        <v>5344</v>
      </c>
      <c r="F318" s="1" t="s">
        <v>5328</v>
      </c>
      <c r="G318" s="3">
        <v>350.65800000000002</v>
      </c>
      <c r="H318" s="2">
        <v>1162.67136</v>
      </c>
      <c r="I318">
        <f>VLOOKUP(E318,'TRM2'!A:D,4,0)</f>
        <v>2061.2199999999998</v>
      </c>
      <c r="J318" s="6">
        <f t="shared" si="19"/>
        <v>2396521460.6591997</v>
      </c>
    </row>
    <row r="319" spans="1:10" x14ac:dyDescent="0.3">
      <c r="A319" s="1" t="s">
        <v>5297</v>
      </c>
      <c r="B319" s="1" t="s">
        <v>5290</v>
      </c>
      <c r="C319" s="1" t="s">
        <v>428</v>
      </c>
      <c r="D319" s="1" t="s">
        <v>5295</v>
      </c>
      <c r="E319" s="1" t="s">
        <v>5345</v>
      </c>
      <c r="F319" s="1" t="s">
        <v>5330</v>
      </c>
      <c r="G319" s="3">
        <v>175.23500000000001</v>
      </c>
      <c r="H319" s="2">
        <v>576.62629000000004</v>
      </c>
      <c r="I319">
        <f>VLOOKUP(E319,'TRM2'!A:D,4,0)</f>
        <v>2206.19</v>
      </c>
      <c r="J319" s="6">
        <f t="shared" si="19"/>
        <v>1272147154.7351003</v>
      </c>
    </row>
    <row r="320" spans="1:10" x14ac:dyDescent="0.3">
      <c r="A320" s="1" t="s">
        <v>5297</v>
      </c>
      <c r="B320" s="1" t="s">
        <v>5290</v>
      </c>
      <c r="C320" s="1" t="s">
        <v>428</v>
      </c>
      <c r="D320" s="1" t="s">
        <v>5295</v>
      </c>
      <c r="E320" s="1" t="s">
        <v>5347</v>
      </c>
      <c r="F320" s="1" t="s">
        <v>5292</v>
      </c>
      <c r="G320" s="3">
        <v>125.09399999999999</v>
      </c>
      <c r="H320" s="2">
        <v>418.75150000000002</v>
      </c>
      <c r="I320">
        <f>VLOOKUP(E320,'TRM2'!A:D,4,0)</f>
        <v>2397.35</v>
      </c>
      <c r="J320" s="6">
        <f t="shared" si="19"/>
        <v>1003893908.525</v>
      </c>
    </row>
    <row r="321" spans="1:10" x14ac:dyDescent="0.3">
      <c r="A321" s="1" t="s">
        <v>5297</v>
      </c>
      <c r="B321" s="1" t="s">
        <v>5290</v>
      </c>
      <c r="C321" s="1" t="s">
        <v>428</v>
      </c>
      <c r="D321" s="1" t="s">
        <v>5295</v>
      </c>
      <c r="E321" s="1" t="s">
        <v>5348</v>
      </c>
      <c r="F321" s="1" t="s">
        <v>5307</v>
      </c>
      <c r="G321" s="3">
        <v>100.188</v>
      </c>
      <c r="H321" s="2">
        <v>290.03062999999997</v>
      </c>
      <c r="I321">
        <f>VLOOKUP(E321,'TRM2'!A:D,4,0)</f>
        <v>2441.1</v>
      </c>
      <c r="J321" s="6">
        <f t="shared" si="19"/>
        <v>707993770.89300001</v>
      </c>
    </row>
    <row r="322" spans="1:10" x14ac:dyDescent="0.3">
      <c r="A322" s="1" t="s">
        <v>5297</v>
      </c>
      <c r="B322" s="1" t="s">
        <v>5290</v>
      </c>
      <c r="C322" s="1" t="s">
        <v>428</v>
      </c>
      <c r="D322" s="1" t="s">
        <v>5295</v>
      </c>
      <c r="E322" s="1" t="s">
        <v>5349</v>
      </c>
      <c r="F322" s="1" t="s">
        <v>5311</v>
      </c>
      <c r="G322" s="3">
        <v>125.188</v>
      </c>
      <c r="H322" s="2">
        <v>366.56324000000001</v>
      </c>
      <c r="I322">
        <f>VLOOKUP(E322,'TRM2'!A:D,4,0)</f>
        <v>2496.9899999999998</v>
      </c>
      <c r="J322" s="6">
        <f t="shared" si="19"/>
        <v>915304744.64759994</v>
      </c>
    </row>
    <row r="323" spans="1:10" x14ac:dyDescent="0.3">
      <c r="A323" s="1" t="s">
        <v>5297</v>
      </c>
      <c r="B323" s="1" t="s">
        <v>5290</v>
      </c>
      <c r="C323" s="1" t="s">
        <v>428</v>
      </c>
      <c r="D323" s="1" t="s">
        <v>5295</v>
      </c>
      <c r="E323" s="1" t="s">
        <v>5350</v>
      </c>
      <c r="F323" s="1" t="s">
        <v>5314</v>
      </c>
      <c r="G323" s="3">
        <v>175.18799999999999</v>
      </c>
      <c r="H323" s="2">
        <v>507.27447000000001</v>
      </c>
      <c r="I323">
        <f>VLOOKUP(E323,'TRM2'!A:D,4,0)</f>
        <v>2598.36</v>
      </c>
      <c r="J323" s="6">
        <f t="shared" si="19"/>
        <v>1318081691.8692</v>
      </c>
    </row>
    <row r="324" spans="1:10" x14ac:dyDescent="0.3">
      <c r="A324" s="1" t="s">
        <v>5297</v>
      </c>
      <c r="B324" s="1" t="s">
        <v>5290</v>
      </c>
      <c r="C324" s="1" t="s">
        <v>428</v>
      </c>
      <c r="D324" s="1" t="s">
        <v>5295</v>
      </c>
      <c r="E324" s="1" t="s">
        <v>5351</v>
      </c>
      <c r="F324" s="1" t="s">
        <v>5316</v>
      </c>
      <c r="G324" s="3">
        <v>300.37599999999998</v>
      </c>
      <c r="H324" s="2">
        <v>844.74348999999995</v>
      </c>
      <c r="I324">
        <f>VLOOKUP(E324,'TRM2'!A:D,4,0)</f>
        <v>2393.58</v>
      </c>
      <c r="J324" s="6">
        <f t="shared" si="19"/>
        <v>2021961122.7941997</v>
      </c>
    </row>
    <row r="325" spans="1:10" x14ac:dyDescent="0.3">
      <c r="A325" s="1" t="s">
        <v>5297</v>
      </c>
      <c r="B325" s="1" t="s">
        <v>5290</v>
      </c>
      <c r="C325" s="1" t="s">
        <v>428</v>
      </c>
      <c r="D325" s="1" t="s">
        <v>5295</v>
      </c>
      <c r="E325" s="1" t="s">
        <v>5352</v>
      </c>
      <c r="F325" s="1" t="s">
        <v>5318</v>
      </c>
      <c r="G325" s="3">
        <v>200.18799999999999</v>
      </c>
      <c r="H325" s="2">
        <v>592.47410000000002</v>
      </c>
      <c r="I325">
        <f>VLOOKUP(E325,'TRM2'!A:D,4,0)</f>
        <v>2533.79</v>
      </c>
      <c r="J325" s="6">
        <f t="shared" si="19"/>
        <v>1501204949.8390002</v>
      </c>
    </row>
    <row r="326" spans="1:10" x14ac:dyDescent="0.3">
      <c r="A326" s="1" t="s">
        <v>5297</v>
      </c>
      <c r="B326" s="1" t="s">
        <v>5290</v>
      </c>
      <c r="C326" s="1" t="s">
        <v>428</v>
      </c>
      <c r="D326" s="1" t="s">
        <v>5295</v>
      </c>
      <c r="E326" s="1" t="s">
        <v>5353</v>
      </c>
      <c r="F326" s="1" t="s">
        <v>5320</v>
      </c>
      <c r="G326" s="3">
        <v>375.38200000000001</v>
      </c>
      <c r="H326" s="2">
        <v>1111.7552000000001</v>
      </c>
      <c r="I326">
        <f>VLOOKUP(E326,'TRM2'!A:D,4,0)</f>
        <v>2598.6799999999998</v>
      </c>
      <c r="J326" s="6">
        <f t="shared" si="19"/>
        <v>2889096003.1360002</v>
      </c>
    </row>
    <row r="327" spans="1:10" x14ac:dyDescent="0.3">
      <c r="A327" s="1" t="s">
        <v>5297</v>
      </c>
      <c r="B327" s="1" t="s">
        <v>5290</v>
      </c>
      <c r="C327" s="1" t="s">
        <v>428</v>
      </c>
      <c r="D327" s="1" t="s">
        <v>5295</v>
      </c>
      <c r="E327" s="1" t="s">
        <v>5354</v>
      </c>
      <c r="F327" s="1" t="s">
        <v>5322</v>
      </c>
      <c r="G327" s="3">
        <v>475.56400000000002</v>
      </c>
      <c r="H327" s="2">
        <v>1443.7879700000001</v>
      </c>
      <c r="I327">
        <f>VLOOKUP(E327,'TRM2'!A:D,4,0)</f>
        <v>2862.51</v>
      </c>
      <c r="J327" s="6">
        <f t="shared" si="19"/>
        <v>4132857502.0047007</v>
      </c>
    </row>
    <row r="328" spans="1:10" x14ac:dyDescent="0.3">
      <c r="A328" s="1" t="s">
        <v>5297</v>
      </c>
      <c r="B328" s="1" t="s">
        <v>5290</v>
      </c>
      <c r="C328" s="1" t="s">
        <v>428</v>
      </c>
      <c r="D328" s="1" t="s">
        <v>5295</v>
      </c>
      <c r="E328" s="1" t="s">
        <v>5355</v>
      </c>
      <c r="F328" s="1" t="s">
        <v>5324</v>
      </c>
      <c r="G328" s="3">
        <v>275.22199999999998</v>
      </c>
      <c r="H328" s="2">
        <v>843.58474999999999</v>
      </c>
      <c r="I328">
        <f>VLOOKUP(E328,'TRM2'!A:D,4,0)</f>
        <v>3079.97</v>
      </c>
      <c r="J328" s="6">
        <f t="shared" si="19"/>
        <v>2598215722.4574995</v>
      </c>
    </row>
    <row r="329" spans="1:10" x14ac:dyDescent="0.3">
      <c r="A329" s="1" t="s">
        <v>5297</v>
      </c>
      <c r="B329" s="1" t="s">
        <v>5290</v>
      </c>
      <c r="C329" s="1" t="s">
        <v>428</v>
      </c>
      <c r="D329" s="1" t="s">
        <v>5295</v>
      </c>
      <c r="E329" s="1" t="s">
        <v>5356</v>
      </c>
      <c r="F329" s="1" t="s">
        <v>5326</v>
      </c>
      <c r="G329" s="3">
        <v>475.65800000000002</v>
      </c>
      <c r="H329" s="2">
        <v>1477.82563</v>
      </c>
      <c r="I329">
        <f>VLOOKUP(E329,'TRM2'!A:D,4,0)</f>
        <v>3086.75</v>
      </c>
      <c r="J329" s="6">
        <f t="shared" si="19"/>
        <v>4561678263.4025002</v>
      </c>
    </row>
    <row r="330" spans="1:10" x14ac:dyDescent="0.3">
      <c r="A330" s="1" t="s">
        <v>5297</v>
      </c>
      <c r="B330" s="1" t="s">
        <v>5290</v>
      </c>
      <c r="C330" s="1" t="s">
        <v>428</v>
      </c>
      <c r="D330" s="1" t="s">
        <v>5295</v>
      </c>
      <c r="E330" s="1" t="s">
        <v>5357</v>
      </c>
      <c r="F330" s="1" t="s">
        <v>5328</v>
      </c>
      <c r="G330" s="3">
        <v>287.78199999999998</v>
      </c>
      <c r="H330" s="2">
        <v>867.70884000000001</v>
      </c>
      <c r="I330">
        <f>VLOOKUP(E330,'TRM2'!A:D,4,0)</f>
        <v>2897.83</v>
      </c>
      <c r="J330" s="6">
        <f t="shared" si="19"/>
        <v>2514472707.8172002</v>
      </c>
    </row>
    <row r="331" spans="1:10" x14ac:dyDescent="0.3">
      <c r="A331" s="1" t="s">
        <v>5297</v>
      </c>
      <c r="B331" s="1" t="s">
        <v>5290</v>
      </c>
      <c r="C331" s="1" t="s">
        <v>428</v>
      </c>
      <c r="D331" s="1" t="s">
        <v>5295</v>
      </c>
      <c r="E331" s="1" t="s">
        <v>5358</v>
      </c>
      <c r="F331" s="1" t="s">
        <v>5330</v>
      </c>
      <c r="G331" s="3">
        <v>75.162499999999994</v>
      </c>
      <c r="H331" s="2">
        <v>245.04</v>
      </c>
      <c r="I331">
        <f>VLOOKUP(E331,'TRM2'!A:D,4,0)</f>
        <v>3142.11</v>
      </c>
      <c r="J331" s="6">
        <f t="shared" si="19"/>
        <v>769942634.39999998</v>
      </c>
    </row>
    <row r="332" spans="1:10" x14ac:dyDescent="0.3">
      <c r="A332" s="1" t="s">
        <v>5297</v>
      </c>
      <c r="B332" s="1" t="s">
        <v>5290</v>
      </c>
      <c r="C332" s="1" t="s">
        <v>428</v>
      </c>
      <c r="D332" s="1" t="s">
        <v>5295</v>
      </c>
      <c r="E332" s="1" t="s">
        <v>5359</v>
      </c>
      <c r="F332" s="1" t="s">
        <v>5292</v>
      </c>
      <c r="G332" s="3">
        <v>74.5</v>
      </c>
      <c r="H332" s="2">
        <v>259.07499999999999</v>
      </c>
      <c r="I332">
        <f>VLOOKUP(E332,'TRM2'!A:D,4,0)</f>
        <v>3149.47</v>
      </c>
      <c r="J332" s="6">
        <f t="shared" si="19"/>
        <v>815948940.24999988</v>
      </c>
    </row>
    <row r="333" spans="1:10" x14ac:dyDescent="0.3">
      <c r="A333" s="1" t="s">
        <v>5297</v>
      </c>
      <c r="B333" s="1" t="s">
        <v>5290</v>
      </c>
      <c r="C333" s="1" t="s">
        <v>428</v>
      </c>
      <c r="D333" s="1" t="s">
        <v>5295</v>
      </c>
      <c r="E333" s="1" t="s">
        <v>5360</v>
      </c>
      <c r="F333" s="1" t="s">
        <v>5307</v>
      </c>
      <c r="G333" s="3">
        <v>450.37599999999998</v>
      </c>
      <c r="H333" s="2">
        <v>1375.9484299999999</v>
      </c>
      <c r="I333">
        <f>VLOOKUP(E333,'TRM2'!A:D,4,0)</f>
        <v>3287.31</v>
      </c>
      <c r="J333" s="6">
        <f t="shared" si="19"/>
        <v>4523169033.4232998</v>
      </c>
    </row>
    <row r="334" spans="1:10" x14ac:dyDescent="0.3">
      <c r="A334" s="1" t="s">
        <v>5297</v>
      </c>
      <c r="B334" s="1" t="s">
        <v>5290</v>
      </c>
      <c r="C334" s="1" t="s">
        <v>428</v>
      </c>
      <c r="D334" s="1" t="s">
        <v>5295</v>
      </c>
      <c r="E334" s="1" t="s">
        <v>5361</v>
      </c>
      <c r="F334" s="1" t="s">
        <v>5311</v>
      </c>
      <c r="G334" s="3">
        <v>350.28199999999998</v>
      </c>
      <c r="H334" s="2">
        <v>1023.2307</v>
      </c>
      <c r="I334">
        <f>VLOOKUP(E334,'TRM2'!A:D,4,0)</f>
        <v>3319.8</v>
      </c>
      <c r="J334" s="6">
        <f t="shared" si="19"/>
        <v>3396921277.8600001</v>
      </c>
    </row>
    <row r="335" spans="1:10" x14ac:dyDescent="0.3">
      <c r="A335" s="1" t="s">
        <v>5297</v>
      </c>
      <c r="B335" s="1" t="s">
        <v>5290</v>
      </c>
      <c r="C335" s="1" t="s">
        <v>428</v>
      </c>
      <c r="D335" s="1" t="s">
        <v>5295</v>
      </c>
      <c r="E335" s="1" t="s">
        <v>5362</v>
      </c>
      <c r="F335" s="1" t="s">
        <v>5314</v>
      </c>
      <c r="G335" s="3">
        <v>275</v>
      </c>
      <c r="H335" s="2">
        <v>834.05</v>
      </c>
      <c r="I335">
        <f>VLOOKUP(E335,'TRM2'!A:D,4,0)</f>
        <v>3000.63</v>
      </c>
      <c r="J335" s="6">
        <f t="shared" si="19"/>
        <v>2502675451.5</v>
      </c>
    </row>
    <row r="336" spans="1:10" x14ac:dyDescent="0.3">
      <c r="A336" s="1" t="s">
        <v>5297</v>
      </c>
      <c r="B336" s="1" t="s">
        <v>5290</v>
      </c>
      <c r="C336" s="1" t="s">
        <v>428</v>
      </c>
      <c r="D336" s="1" t="s">
        <v>5295</v>
      </c>
      <c r="E336" s="1" t="s">
        <v>5363</v>
      </c>
      <c r="F336" s="1" t="s">
        <v>5316</v>
      </c>
      <c r="G336" s="3">
        <v>275.226</v>
      </c>
      <c r="H336" s="2">
        <v>805.78657999999996</v>
      </c>
      <c r="I336">
        <f>VLOOKUP(E336,'TRM2'!A:D,4,0)</f>
        <v>2851.14</v>
      </c>
      <c r="J336" s="6">
        <f t="shared" si="19"/>
        <v>2297410349.7011995</v>
      </c>
    </row>
    <row r="337" spans="1:10" x14ac:dyDescent="0.3">
      <c r="A337" s="1" t="s">
        <v>5297</v>
      </c>
      <c r="B337" s="1" t="s">
        <v>5290</v>
      </c>
      <c r="C337" s="1" t="s">
        <v>428</v>
      </c>
      <c r="D337" s="1" t="s">
        <v>5295</v>
      </c>
      <c r="E337" s="1" t="s">
        <v>5364</v>
      </c>
      <c r="F337" s="1" t="s">
        <v>5318</v>
      </c>
      <c r="G337" s="3">
        <v>212.244</v>
      </c>
      <c r="H337" s="2">
        <v>647.39484000000004</v>
      </c>
      <c r="I337">
        <f>VLOOKUP(E337,'TRM2'!A:D,4,0)</f>
        <v>3089.65</v>
      </c>
      <c r="J337" s="6">
        <f t="shared" si="19"/>
        <v>2000223467.4060001</v>
      </c>
    </row>
    <row r="338" spans="1:10" x14ac:dyDescent="0.3">
      <c r="A338" s="1" t="s">
        <v>5297</v>
      </c>
      <c r="B338" s="1" t="s">
        <v>5290</v>
      </c>
      <c r="C338" s="1" t="s">
        <v>428</v>
      </c>
      <c r="D338" s="1" t="s">
        <v>5295</v>
      </c>
      <c r="E338" s="1" t="s">
        <v>5365</v>
      </c>
      <c r="F338" s="1" t="s">
        <v>5320</v>
      </c>
      <c r="G338" s="3">
        <v>50</v>
      </c>
      <c r="H338" s="2">
        <v>157.5</v>
      </c>
      <c r="I338">
        <f>VLOOKUP(E338,'TRM2'!A:D,4,0)</f>
        <v>2919.01</v>
      </c>
      <c r="J338" s="6">
        <f t="shared" si="19"/>
        <v>459744075</v>
      </c>
    </row>
    <row r="339" spans="1:10" x14ac:dyDescent="0.3">
      <c r="A339" s="1" t="s">
        <v>5297</v>
      </c>
      <c r="B339" s="1" t="s">
        <v>5290</v>
      </c>
      <c r="C339" s="1" t="s">
        <v>428</v>
      </c>
      <c r="D339" s="1" t="s">
        <v>5295</v>
      </c>
      <c r="E339" s="1" t="s">
        <v>5366</v>
      </c>
      <c r="F339" s="1" t="s">
        <v>5322</v>
      </c>
      <c r="G339" s="3">
        <v>238.02</v>
      </c>
      <c r="H339" s="2">
        <v>728.40876000000003</v>
      </c>
      <c r="I339">
        <f>VLOOKUP(E339,'TRM2'!A:D,4,0)</f>
        <v>3081.75</v>
      </c>
      <c r="J339" s="6">
        <f t="shared" si="19"/>
        <v>2244773696.1300001</v>
      </c>
    </row>
    <row r="340" spans="1:10" x14ac:dyDescent="0.3">
      <c r="A340" s="1" t="s">
        <v>5297</v>
      </c>
      <c r="B340" s="1" t="s">
        <v>5290</v>
      </c>
      <c r="C340" s="1" t="s">
        <v>428</v>
      </c>
      <c r="D340" s="1" t="s">
        <v>5295</v>
      </c>
      <c r="E340" s="1" t="s">
        <v>5367</v>
      </c>
      <c r="F340" s="1" t="s">
        <v>5324</v>
      </c>
      <c r="G340" s="3">
        <v>175</v>
      </c>
      <c r="H340" s="2">
        <v>528.28787999999997</v>
      </c>
      <c r="I340">
        <f>VLOOKUP(E340,'TRM2'!A:D,4,0)</f>
        <v>2956.53</v>
      </c>
      <c r="J340" s="6">
        <f t="shared" si="19"/>
        <v>1561898965.8564</v>
      </c>
    </row>
    <row r="341" spans="1:10" x14ac:dyDescent="0.3">
      <c r="A341" s="1" t="s">
        <v>5297</v>
      </c>
      <c r="B341" s="1" t="s">
        <v>5290</v>
      </c>
      <c r="C341" s="1" t="s">
        <v>428</v>
      </c>
      <c r="D341" s="1" t="s">
        <v>5295</v>
      </c>
      <c r="E341" s="1" t="s">
        <v>5368</v>
      </c>
      <c r="F341" s="1" t="s">
        <v>5326</v>
      </c>
      <c r="G341" s="3">
        <v>50</v>
      </c>
      <c r="H341" s="2">
        <v>139.6</v>
      </c>
      <c r="I341">
        <f>VLOOKUP(E341,'TRM2'!A:D,4,0)</f>
        <v>2880.08</v>
      </c>
      <c r="J341" s="6">
        <f t="shared" si="19"/>
        <v>402059167.99999994</v>
      </c>
    </row>
    <row r="342" spans="1:10" x14ac:dyDescent="0.3">
      <c r="A342" s="1" t="s">
        <v>5297</v>
      </c>
      <c r="B342" s="1" t="s">
        <v>5290</v>
      </c>
      <c r="C342" s="1" t="s">
        <v>428</v>
      </c>
      <c r="D342" s="1" t="s">
        <v>5295</v>
      </c>
      <c r="E342" s="1" t="s">
        <v>5369</v>
      </c>
      <c r="F342" s="1" t="s">
        <v>5328</v>
      </c>
      <c r="G342" s="3">
        <v>75</v>
      </c>
      <c r="H342" s="2">
        <v>221.82499999999999</v>
      </c>
      <c r="I342">
        <f>VLOOKUP(E342,'TRM2'!A:D,4,0)</f>
        <v>2998.55</v>
      </c>
      <c r="J342" s="6">
        <f t="shared" si="19"/>
        <v>665153353.75</v>
      </c>
    </row>
    <row r="343" spans="1:10" x14ac:dyDescent="0.3">
      <c r="A343" s="1" t="s">
        <v>5297</v>
      </c>
      <c r="B343" s="1" t="s">
        <v>5290</v>
      </c>
      <c r="C343" s="1" t="s">
        <v>428</v>
      </c>
      <c r="D343" s="1" t="s">
        <v>5295</v>
      </c>
      <c r="E343" s="1" t="s">
        <v>5370</v>
      </c>
      <c r="F343" s="1" t="s">
        <v>5330</v>
      </c>
      <c r="G343" s="3">
        <v>100</v>
      </c>
      <c r="H343" s="2">
        <v>256.17500000000001</v>
      </c>
      <c r="I343">
        <f>VLOOKUP(E343,'TRM2'!A:D,4,0)</f>
        <v>3085.6</v>
      </c>
      <c r="J343" s="6">
        <f t="shared" si="19"/>
        <v>790453580</v>
      </c>
    </row>
    <row r="344" spans="1:10" x14ac:dyDescent="0.3">
      <c r="A344" s="1" t="s">
        <v>5297</v>
      </c>
      <c r="B344" s="1" t="s">
        <v>5290</v>
      </c>
      <c r="C344" s="1" t="s">
        <v>428</v>
      </c>
      <c r="D344" s="1" t="s">
        <v>5295</v>
      </c>
      <c r="E344" s="1" t="s">
        <v>5371</v>
      </c>
      <c r="F344" s="1" t="s">
        <v>5292</v>
      </c>
      <c r="G344" s="3">
        <v>50</v>
      </c>
      <c r="H344" s="2">
        <v>105.7</v>
      </c>
      <c r="I344">
        <f>VLOOKUP(E344,'TRM2'!A:D,4,0)</f>
        <v>3000.71</v>
      </c>
      <c r="J344" s="6">
        <f t="shared" si="19"/>
        <v>317175047</v>
      </c>
    </row>
    <row r="345" spans="1:10" x14ac:dyDescent="0.3">
      <c r="A345" s="1" t="s">
        <v>5297</v>
      </c>
      <c r="B345" s="1" t="s">
        <v>5290</v>
      </c>
      <c r="C345" s="1" t="s">
        <v>428</v>
      </c>
      <c r="D345" s="1" t="s">
        <v>5295</v>
      </c>
      <c r="E345" s="1" t="s">
        <v>5372</v>
      </c>
      <c r="F345" s="1" t="s">
        <v>5307</v>
      </c>
      <c r="G345" s="3">
        <v>100</v>
      </c>
      <c r="H345" s="2">
        <v>207</v>
      </c>
      <c r="I345">
        <f>VLOOKUP(E345,'TRM2'!A:D,4,0)</f>
        <v>2921.9</v>
      </c>
      <c r="J345" s="6">
        <f t="shared" si="19"/>
        <v>604833300</v>
      </c>
    </row>
    <row r="346" spans="1:10" x14ac:dyDescent="0.3">
      <c r="A346" s="1" t="s">
        <v>5297</v>
      </c>
      <c r="B346" s="1" t="s">
        <v>5290</v>
      </c>
      <c r="C346" s="1" t="s">
        <v>428</v>
      </c>
      <c r="D346" s="1" t="s">
        <v>5295</v>
      </c>
      <c r="E346" s="1" t="s">
        <v>5373</v>
      </c>
      <c r="F346" s="1" t="s">
        <v>5311</v>
      </c>
      <c r="G346" s="3">
        <v>50</v>
      </c>
      <c r="H346" s="2">
        <v>96.65</v>
      </c>
      <c r="I346">
        <f>VLOOKUP(E346,'TRM2'!A:D,4,0)</f>
        <v>2919.17</v>
      </c>
      <c r="J346" s="6">
        <f t="shared" si="19"/>
        <v>282137780.50000006</v>
      </c>
    </row>
    <row r="347" spans="1:10" x14ac:dyDescent="0.3">
      <c r="A347" s="1" t="s">
        <v>5297</v>
      </c>
      <c r="B347" s="1" t="s">
        <v>5290</v>
      </c>
      <c r="C347" s="1" t="s">
        <v>428</v>
      </c>
      <c r="D347" s="1" t="s">
        <v>5295</v>
      </c>
      <c r="E347" s="1" t="s">
        <v>5375</v>
      </c>
      <c r="F347" s="1" t="s">
        <v>5316</v>
      </c>
      <c r="G347" s="3">
        <v>150</v>
      </c>
      <c r="H347" s="2">
        <v>274</v>
      </c>
      <c r="I347">
        <f>VLOOKUP(E347,'TRM2'!A:D,4,0)</f>
        <v>2947.85</v>
      </c>
      <c r="J347" s="6">
        <f t="shared" si="19"/>
        <v>807710900</v>
      </c>
    </row>
    <row r="348" spans="1:10" x14ac:dyDescent="0.3">
      <c r="A348" s="1" t="s">
        <v>5297</v>
      </c>
      <c r="B348" s="1" t="s">
        <v>5290</v>
      </c>
      <c r="C348" s="1" t="s">
        <v>428</v>
      </c>
      <c r="D348" s="1" t="s">
        <v>5295</v>
      </c>
      <c r="E348" s="1" t="s">
        <v>5376</v>
      </c>
      <c r="F348" s="1" t="s">
        <v>5318</v>
      </c>
      <c r="G348" s="3">
        <v>200</v>
      </c>
      <c r="H348" s="2">
        <v>407.5</v>
      </c>
      <c r="I348">
        <f>VLOOKUP(E348,'TRM2'!A:D,4,0)</f>
        <v>2921</v>
      </c>
      <c r="J348" s="6">
        <f t="shared" si="19"/>
        <v>1190307500</v>
      </c>
    </row>
    <row r="349" spans="1:10" x14ac:dyDescent="0.3">
      <c r="A349" s="1" t="s">
        <v>5297</v>
      </c>
      <c r="B349" s="1" t="s">
        <v>5290</v>
      </c>
      <c r="C349" s="1" t="s">
        <v>428</v>
      </c>
      <c r="D349" s="1" t="s">
        <v>5295</v>
      </c>
      <c r="E349" s="1" t="s">
        <v>5377</v>
      </c>
      <c r="F349" s="1" t="s">
        <v>5320</v>
      </c>
      <c r="G349" s="3">
        <v>175</v>
      </c>
      <c r="H349" s="2">
        <v>358.4</v>
      </c>
      <c r="I349">
        <f>VLOOKUP(E349,'TRM2'!A:D,4,0)</f>
        <v>3050.43</v>
      </c>
      <c r="J349" s="6">
        <f t="shared" si="19"/>
        <v>1093274112</v>
      </c>
    </row>
    <row r="350" spans="1:10" x14ac:dyDescent="0.3">
      <c r="A350" s="1" t="s">
        <v>5297</v>
      </c>
      <c r="B350" s="1" t="s">
        <v>5290</v>
      </c>
      <c r="C350" s="1" t="s">
        <v>428</v>
      </c>
      <c r="D350" s="1" t="s">
        <v>5295</v>
      </c>
      <c r="E350" s="1" t="s">
        <v>5378</v>
      </c>
      <c r="F350" s="1" t="s">
        <v>5322</v>
      </c>
      <c r="G350" s="3">
        <v>350.03100000000001</v>
      </c>
      <c r="H350" s="2">
        <v>692.68564000000003</v>
      </c>
      <c r="I350">
        <f>VLOOKUP(E350,'TRM2'!A:D,4,0)</f>
        <v>2997.59</v>
      </c>
      <c r="J350" s="6">
        <f t="shared" si="19"/>
        <v>2076387547.6076002</v>
      </c>
    </row>
    <row r="351" spans="1:10" x14ac:dyDescent="0.3">
      <c r="A351" s="1" t="s">
        <v>5297</v>
      </c>
      <c r="B351" s="1" t="s">
        <v>5290</v>
      </c>
      <c r="C351" s="1" t="s">
        <v>428</v>
      </c>
      <c r="D351" s="1" t="s">
        <v>5295</v>
      </c>
      <c r="E351" s="1" t="s">
        <v>5379</v>
      </c>
      <c r="F351" s="1" t="s">
        <v>5324</v>
      </c>
      <c r="G351" s="3">
        <v>425.75200000000001</v>
      </c>
      <c r="H351" s="2">
        <v>789.42957000000001</v>
      </c>
      <c r="I351">
        <f>VLOOKUP(E351,'TRM2'!A:D,4,0)</f>
        <v>2948.09</v>
      </c>
      <c r="J351" s="6">
        <f t="shared" si="19"/>
        <v>2327309421.0213003</v>
      </c>
    </row>
    <row r="352" spans="1:10" x14ac:dyDescent="0.3">
      <c r="A352" s="1" t="s">
        <v>5297</v>
      </c>
      <c r="B352" s="1" t="s">
        <v>5290</v>
      </c>
      <c r="C352" s="1" t="s">
        <v>428</v>
      </c>
      <c r="D352" s="1" t="s">
        <v>5295</v>
      </c>
      <c r="E352" s="1" t="s">
        <v>5380</v>
      </c>
      <c r="F352" s="1" t="s">
        <v>5326</v>
      </c>
      <c r="G352" s="3">
        <v>175.18799999999999</v>
      </c>
      <c r="H352" s="2">
        <v>353.54755</v>
      </c>
      <c r="I352">
        <f>VLOOKUP(E352,'TRM2'!A:D,4,0)</f>
        <v>2936.67</v>
      </c>
      <c r="J352" s="6">
        <f t="shared" si="19"/>
        <v>1038252483.6585</v>
      </c>
    </row>
    <row r="353" spans="1:10" x14ac:dyDescent="0.3">
      <c r="A353" s="1" t="s">
        <v>5297</v>
      </c>
      <c r="B353" s="1" t="s">
        <v>5290</v>
      </c>
      <c r="C353" s="1" t="s">
        <v>428</v>
      </c>
      <c r="D353" s="1" t="s">
        <v>5295</v>
      </c>
      <c r="E353" s="1" t="s">
        <v>5381</v>
      </c>
      <c r="F353" s="1" t="s">
        <v>5328</v>
      </c>
      <c r="G353" s="3">
        <v>25</v>
      </c>
      <c r="H353" s="2">
        <v>51</v>
      </c>
      <c r="I353">
        <f>VLOOKUP(E353,'TRM2'!A:D,4,0)</f>
        <v>3039.19</v>
      </c>
      <c r="J353" s="6">
        <f t="shared" si="19"/>
        <v>154998690</v>
      </c>
    </row>
    <row r="354" spans="1:10" x14ac:dyDescent="0.3">
      <c r="A354" s="1" t="s">
        <v>5297</v>
      </c>
      <c r="B354" s="1" t="s">
        <v>5290</v>
      </c>
      <c r="C354" s="1" t="s">
        <v>428</v>
      </c>
      <c r="D354" s="1" t="s">
        <v>5295</v>
      </c>
      <c r="E354" s="1" t="s">
        <v>5382</v>
      </c>
      <c r="F354" s="1" t="s">
        <v>5330</v>
      </c>
      <c r="G354" s="3">
        <v>100.188</v>
      </c>
      <c r="H354" s="2">
        <v>199.41104000000001</v>
      </c>
      <c r="I354">
        <f>VLOOKUP(E354,'TRM2'!A:D,4,0)</f>
        <v>3006.04</v>
      </c>
      <c r="J354" s="6">
        <f t="shared" si="19"/>
        <v>599437562.68159997</v>
      </c>
    </row>
    <row r="355" spans="1:10" x14ac:dyDescent="0.3">
      <c r="A355" s="1" t="s">
        <v>5297</v>
      </c>
      <c r="B355" s="1" t="s">
        <v>5290</v>
      </c>
      <c r="C355" s="1" t="s">
        <v>428</v>
      </c>
      <c r="D355" s="1" t="s">
        <v>5295</v>
      </c>
      <c r="E355" s="1" t="s">
        <v>5383</v>
      </c>
      <c r="F355" s="1" t="s">
        <v>5292</v>
      </c>
      <c r="G355" s="3">
        <v>50</v>
      </c>
      <c r="H355" s="2">
        <v>105.22499999999999</v>
      </c>
      <c r="I355">
        <f>VLOOKUP(E355,'TRM2'!A:D,4,0)</f>
        <v>2984</v>
      </c>
      <c r="J355" s="6">
        <f t="shared" si="19"/>
        <v>313991399.99999994</v>
      </c>
    </row>
    <row r="356" spans="1:10" x14ac:dyDescent="0.3">
      <c r="A356" s="1" t="s">
        <v>5297</v>
      </c>
      <c r="B356" s="1" t="s">
        <v>5290</v>
      </c>
      <c r="C356" s="1" t="s">
        <v>428</v>
      </c>
      <c r="D356" s="1" t="s">
        <v>5295</v>
      </c>
      <c r="E356" s="1" t="s">
        <v>5385</v>
      </c>
      <c r="F356" s="1" t="s">
        <v>5311</v>
      </c>
      <c r="G356" s="3">
        <v>200.376</v>
      </c>
      <c r="H356" s="2">
        <v>414.83292999999998</v>
      </c>
      <c r="I356">
        <f>VLOOKUP(E356,'TRM2'!A:D,4,0)</f>
        <v>2867.94</v>
      </c>
      <c r="J356" s="6">
        <f t="shared" si="19"/>
        <v>1189715953.2642</v>
      </c>
    </row>
    <row r="357" spans="1:10" x14ac:dyDescent="0.3">
      <c r="A357" s="1" t="s">
        <v>5297</v>
      </c>
      <c r="B357" s="1" t="s">
        <v>5290</v>
      </c>
      <c r="C357" s="1" t="s">
        <v>428</v>
      </c>
      <c r="D357" s="1" t="s">
        <v>5295</v>
      </c>
      <c r="E357" s="1" t="s">
        <v>5386</v>
      </c>
      <c r="F357" s="1" t="s">
        <v>5314</v>
      </c>
      <c r="G357" s="3">
        <v>225.376</v>
      </c>
      <c r="H357" s="2">
        <v>466.46006999999997</v>
      </c>
      <c r="I357">
        <f>VLOOKUP(E357,'TRM2'!A:D,4,0)</f>
        <v>2780.47</v>
      </c>
      <c r="J357" s="6">
        <f t="shared" si="19"/>
        <v>1296978230.8328998</v>
      </c>
    </row>
    <row r="358" spans="1:10" x14ac:dyDescent="0.3">
      <c r="A358" s="1" t="s">
        <v>5297</v>
      </c>
      <c r="B358" s="1" t="s">
        <v>5290</v>
      </c>
      <c r="C358" s="1" t="s">
        <v>428</v>
      </c>
      <c r="D358" s="1" t="s">
        <v>5295</v>
      </c>
      <c r="E358" s="1" t="s">
        <v>5387</v>
      </c>
      <c r="F358" s="1" t="s">
        <v>5316</v>
      </c>
      <c r="G358" s="3">
        <v>100.188</v>
      </c>
      <c r="H358" s="2">
        <v>196.51576</v>
      </c>
      <c r="I358">
        <f>VLOOKUP(E358,'TRM2'!A:D,4,0)</f>
        <v>2809.92</v>
      </c>
      <c r="J358" s="6">
        <f t="shared" si="19"/>
        <v>552193564.33920002</v>
      </c>
    </row>
    <row r="359" spans="1:10" x14ac:dyDescent="0.3">
      <c r="A359" s="1" t="s">
        <v>5297</v>
      </c>
      <c r="B359" s="1" t="s">
        <v>5290</v>
      </c>
      <c r="C359" s="1" t="s">
        <v>428</v>
      </c>
      <c r="D359" s="1" t="s">
        <v>5295</v>
      </c>
      <c r="E359" s="1" t="s">
        <v>5402</v>
      </c>
      <c r="F359" s="1" t="s">
        <v>5322</v>
      </c>
      <c r="G359" s="3">
        <v>25.05</v>
      </c>
      <c r="H359" s="2">
        <v>55.108930000000001</v>
      </c>
      <c r="I359">
        <f>VLOOKUP(E359,'TRM2'!A:D,4,0)</f>
        <v>3291.79</v>
      </c>
      <c r="J359" s="6">
        <f t="shared" si="19"/>
        <v>181407024.68470001</v>
      </c>
    </row>
    <row r="360" spans="1:10" x14ac:dyDescent="0.3">
      <c r="A360" s="1" t="s">
        <v>5297</v>
      </c>
      <c r="B360" s="1" t="s">
        <v>5290</v>
      </c>
      <c r="C360" s="1" t="s">
        <v>428</v>
      </c>
      <c r="D360" s="1" t="s">
        <v>5295</v>
      </c>
      <c r="E360" s="1" t="s">
        <v>5407</v>
      </c>
      <c r="F360" s="1" t="s">
        <v>5292</v>
      </c>
      <c r="G360" s="3">
        <v>0.125</v>
      </c>
      <c r="H360" s="2">
        <v>0.79949999999999999</v>
      </c>
      <c r="I360">
        <f>VLOOKUP(E360,'TRM2'!A:D,4,0)</f>
        <v>3277.14</v>
      </c>
      <c r="J360" s="6">
        <f t="shared" si="19"/>
        <v>2620073.4299999997</v>
      </c>
    </row>
    <row r="361" spans="1:10" x14ac:dyDescent="0.3">
      <c r="A361" s="1" t="s">
        <v>5297</v>
      </c>
      <c r="B361" s="1" t="s">
        <v>5290</v>
      </c>
      <c r="C361" s="1" t="s">
        <v>428</v>
      </c>
      <c r="D361" s="1" t="s">
        <v>5295</v>
      </c>
      <c r="E361" s="1" t="s">
        <v>5414</v>
      </c>
      <c r="F361" s="1" t="s">
        <v>5324</v>
      </c>
      <c r="G361" s="3">
        <v>5.2954699999999999</v>
      </c>
      <c r="H361" s="2">
        <v>30.9709</v>
      </c>
      <c r="I361">
        <f>VLOOKUP(E361,'TRM2'!A:D,4,0)</f>
        <v>3745.41</v>
      </c>
      <c r="J361" s="6">
        <f t="shared" si="19"/>
        <v>115998718.56899999</v>
      </c>
    </row>
    <row r="362" spans="1:10" x14ac:dyDescent="0.3">
      <c r="A362" s="1" t="s">
        <v>5297</v>
      </c>
      <c r="B362" s="1" t="s">
        <v>5290</v>
      </c>
      <c r="C362" s="1" t="s">
        <v>428</v>
      </c>
      <c r="D362" s="1" t="s">
        <v>5295</v>
      </c>
      <c r="E362" s="1" t="s">
        <v>5416</v>
      </c>
      <c r="F362" s="1" t="s">
        <v>5328</v>
      </c>
      <c r="G362" s="3">
        <v>25</v>
      </c>
      <c r="H362" s="2">
        <v>64.75</v>
      </c>
      <c r="I362">
        <f>VLOOKUP(E362,'TRM2'!A:D,4,0)</f>
        <v>3858.56</v>
      </c>
      <c r="J362" s="6">
        <f t="shared" si="19"/>
        <v>249841760</v>
      </c>
    </row>
    <row r="363" spans="1:10" x14ac:dyDescent="0.3">
      <c r="A363" s="1" t="s">
        <v>5297</v>
      </c>
      <c r="B363" s="1" t="s">
        <v>5290</v>
      </c>
      <c r="C363" s="1" t="s">
        <v>428</v>
      </c>
      <c r="D363" s="1" t="s">
        <v>5295</v>
      </c>
      <c r="E363" s="1" t="s">
        <v>5431</v>
      </c>
      <c r="F363" s="1" t="s">
        <v>5292</v>
      </c>
      <c r="G363" s="3">
        <v>8.5000000000000006E-2</v>
      </c>
      <c r="H363" s="2">
        <v>0.30599999999999999</v>
      </c>
      <c r="I363">
        <f>VLOOKUP(E363,'TRM2'!A:D,4,0)</f>
        <v>3981.16</v>
      </c>
      <c r="J363" s="6">
        <f t="shared" si="19"/>
        <v>1218234.96</v>
      </c>
    </row>
    <row r="364" spans="1:10" x14ac:dyDescent="0.3">
      <c r="A364" s="1" t="s">
        <v>5297</v>
      </c>
      <c r="B364" s="1" t="s">
        <v>5290</v>
      </c>
      <c r="C364" s="1" t="s">
        <v>428</v>
      </c>
      <c r="D364" s="1" t="s">
        <v>5436</v>
      </c>
      <c r="E364" s="1" t="s">
        <v>5361</v>
      </c>
      <c r="F364" s="1" t="s">
        <v>5311</v>
      </c>
      <c r="G364" s="3">
        <v>25</v>
      </c>
      <c r="H364" s="2">
        <v>60.38252</v>
      </c>
      <c r="I364">
        <f>VLOOKUP(E364,'TRM2'!A:D,4,0)</f>
        <v>3319.8</v>
      </c>
      <c r="J364" s="6">
        <f t="shared" si="19"/>
        <v>200457889.896</v>
      </c>
    </row>
    <row r="365" spans="1:10" x14ac:dyDescent="0.3">
      <c r="A365" s="1" t="s">
        <v>5297</v>
      </c>
      <c r="B365" s="1" t="s">
        <v>5290</v>
      </c>
      <c r="C365" s="1" t="s">
        <v>428</v>
      </c>
      <c r="D365" s="1" t="s">
        <v>5300</v>
      </c>
      <c r="E365" s="1" t="s">
        <v>5406</v>
      </c>
      <c r="F365" s="1" t="s">
        <v>5330</v>
      </c>
      <c r="G365" s="3">
        <v>0.71599999999999997</v>
      </c>
      <c r="H365" s="2">
        <v>3.9395199999999999</v>
      </c>
      <c r="I365">
        <f>VLOOKUP(E365,'TRM2'!A:D,4,0)</f>
        <v>3522.48</v>
      </c>
      <c r="J365" s="6">
        <f t="shared" ref="J365:J367" si="20">H365*I365*1000</f>
        <v>13876880.409600001</v>
      </c>
    </row>
    <row r="366" spans="1:10" x14ac:dyDescent="0.3">
      <c r="A366" s="1" t="s">
        <v>5297</v>
      </c>
      <c r="B366" s="1" t="s">
        <v>5290</v>
      </c>
      <c r="C366" s="1" t="s">
        <v>428</v>
      </c>
      <c r="D366" s="1" t="s">
        <v>5300</v>
      </c>
      <c r="E366" s="1" t="s">
        <v>5410</v>
      </c>
      <c r="F366" s="1" t="s">
        <v>5316</v>
      </c>
      <c r="G366" s="3">
        <v>1</v>
      </c>
      <c r="H366" s="2">
        <v>5.5250000000000004</v>
      </c>
      <c r="I366">
        <f>VLOOKUP(E366,'TRM2'!A:D,4,0)</f>
        <v>3932.72</v>
      </c>
      <c r="J366" s="6">
        <f t="shared" si="20"/>
        <v>21728278.000000004</v>
      </c>
    </row>
    <row r="367" spans="1:10" x14ac:dyDescent="0.3">
      <c r="A367" s="1" t="s">
        <v>5297</v>
      </c>
      <c r="B367" s="1" t="s">
        <v>5290</v>
      </c>
      <c r="C367" s="1" t="s">
        <v>428</v>
      </c>
      <c r="D367" s="1" t="s">
        <v>5300</v>
      </c>
      <c r="E367" s="1" t="s">
        <v>5420</v>
      </c>
      <c r="F367" s="1" t="s">
        <v>5307</v>
      </c>
      <c r="G367" s="3">
        <v>3</v>
      </c>
      <c r="H367" s="2">
        <v>13.8</v>
      </c>
      <c r="I367">
        <f>VLOOKUP(E367,'TRM2'!A:D,4,0)</f>
        <v>3559.46</v>
      </c>
      <c r="J367" s="6">
        <f t="shared" si="20"/>
        <v>49120548</v>
      </c>
    </row>
    <row r="368" spans="1:10" x14ac:dyDescent="0.3">
      <c r="A368" s="1" t="s">
        <v>5289</v>
      </c>
      <c r="B368" s="1" t="s">
        <v>5290</v>
      </c>
      <c r="C368" s="1" t="s">
        <v>428</v>
      </c>
      <c r="D368" s="1" t="s">
        <v>5295</v>
      </c>
      <c r="E368" s="1" t="s">
        <v>5306</v>
      </c>
      <c r="F368" s="1" t="s">
        <v>5307</v>
      </c>
      <c r="G368" s="3">
        <v>50</v>
      </c>
      <c r="H368" s="2">
        <v>125</v>
      </c>
      <c r="I368">
        <f>VLOOKUP(E368,'TRM2'!A:D,4,0)</f>
        <v>1775.65</v>
      </c>
      <c r="J368" s="6">
        <f t="shared" ref="J368:J429" si="21">H368*I368*1000</f>
        <v>221956250</v>
      </c>
    </row>
    <row r="369" spans="1:10" x14ac:dyDescent="0.3">
      <c r="A369" s="1" t="s">
        <v>5289</v>
      </c>
      <c r="B369" s="1" t="s">
        <v>5290</v>
      </c>
      <c r="C369" s="1" t="s">
        <v>428</v>
      </c>
      <c r="D369" s="1" t="s">
        <v>5295</v>
      </c>
      <c r="E369" s="1" t="s">
        <v>5310</v>
      </c>
      <c r="F369" s="1" t="s">
        <v>5311</v>
      </c>
      <c r="G369" s="3">
        <v>50</v>
      </c>
      <c r="H369" s="2">
        <v>125</v>
      </c>
      <c r="I369">
        <f>VLOOKUP(E369,'TRM2'!A:D,4,0)</f>
        <v>1814.28</v>
      </c>
      <c r="J369" s="6">
        <f t="shared" si="21"/>
        <v>226785000</v>
      </c>
    </row>
    <row r="370" spans="1:10" x14ac:dyDescent="0.3">
      <c r="A370" s="1" t="s">
        <v>5289</v>
      </c>
      <c r="B370" s="1" t="s">
        <v>5290</v>
      </c>
      <c r="C370" s="1" t="s">
        <v>428</v>
      </c>
      <c r="D370" s="1" t="s">
        <v>5295</v>
      </c>
      <c r="E370" s="1" t="s">
        <v>5313</v>
      </c>
      <c r="F370" s="1" t="s">
        <v>5314</v>
      </c>
      <c r="G370" s="3">
        <v>100.08</v>
      </c>
      <c r="H370" s="2">
        <v>217.5489</v>
      </c>
      <c r="I370">
        <f>VLOOKUP(E370,'TRM2'!A:D,4,0)</f>
        <v>1832.2</v>
      </c>
      <c r="J370" s="6">
        <f t="shared" si="21"/>
        <v>398593094.58000004</v>
      </c>
    </row>
    <row r="371" spans="1:10" x14ac:dyDescent="0.3">
      <c r="A371" s="1" t="s">
        <v>5289</v>
      </c>
      <c r="B371" s="1" t="s">
        <v>5290</v>
      </c>
      <c r="C371" s="1" t="s">
        <v>428</v>
      </c>
      <c r="D371" s="1" t="s">
        <v>5295</v>
      </c>
      <c r="E371" s="1" t="s">
        <v>5315</v>
      </c>
      <c r="F371" s="1" t="s">
        <v>5316</v>
      </c>
      <c r="G371" s="3">
        <v>125.235</v>
      </c>
      <c r="H371" s="2">
        <v>264.24585000000002</v>
      </c>
      <c r="I371">
        <f>VLOOKUP(E371,'TRM2'!A:D,4,0)</f>
        <v>1825.83</v>
      </c>
      <c r="J371" s="6">
        <f t="shared" si="21"/>
        <v>482468000.30549997</v>
      </c>
    </row>
    <row r="372" spans="1:10" x14ac:dyDescent="0.3">
      <c r="A372" s="1" t="s">
        <v>5289</v>
      </c>
      <c r="B372" s="1" t="s">
        <v>5290</v>
      </c>
      <c r="C372" s="1" t="s">
        <v>428</v>
      </c>
      <c r="D372" s="1" t="s">
        <v>5295</v>
      </c>
      <c r="E372" s="1" t="s">
        <v>5323</v>
      </c>
      <c r="F372" s="1" t="s">
        <v>5324</v>
      </c>
      <c r="G372" s="3">
        <v>200.376</v>
      </c>
      <c r="H372" s="2">
        <v>470.8836</v>
      </c>
      <c r="I372">
        <f>VLOOKUP(E372,'TRM2'!A:D,4,0)</f>
        <v>1935.43</v>
      </c>
      <c r="J372" s="6">
        <f t="shared" si="21"/>
        <v>911362245.94799995</v>
      </c>
    </row>
    <row r="373" spans="1:10" x14ac:dyDescent="0.3">
      <c r="A373" s="1" t="s">
        <v>5289</v>
      </c>
      <c r="B373" s="1" t="s">
        <v>5290</v>
      </c>
      <c r="C373" s="1" t="s">
        <v>428</v>
      </c>
      <c r="D373" s="1" t="s">
        <v>5295</v>
      </c>
      <c r="E373" s="1" t="s">
        <v>5325</v>
      </c>
      <c r="F373" s="1" t="s">
        <v>5326</v>
      </c>
      <c r="G373" s="3">
        <v>50.046999999999997</v>
      </c>
      <c r="H373" s="2">
        <v>133.38184000000001</v>
      </c>
      <c r="I373">
        <f>VLOOKUP(E373,'TRM2'!A:D,4,0)</f>
        <v>1908.29</v>
      </c>
      <c r="J373" s="6">
        <f t="shared" si="21"/>
        <v>254531231.45360002</v>
      </c>
    </row>
    <row r="374" spans="1:10" x14ac:dyDescent="0.3">
      <c r="A374" s="1" t="s">
        <v>5289</v>
      </c>
      <c r="B374" s="1" t="s">
        <v>5290</v>
      </c>
      <c r="C374" s="1" t="s">
        <v>428</v>
      </c>
      <c r="D374" s="1" t="s">
        <v>5295</v>
      </c>
      <c r="E374" s="1" t="s">
        <v>5329</v>
      </c>
      <c r="F374" s="1" t="s">
        <v>5330</v>
      </c>
      <c r="G374" s="3">
        <v>200.376</v>
      </c>
      <c r="H374" s="2">
        <v>470.8836</v>
      </c>
      <c r="I374">
        <f>VLOOKUP(E374,'TRM2'!A:D,4,0)</f>
        <v>1931.88</v>
      </c>
      <c r="J374" s="6">
        <f t="shared" si="21"/>
        <v>909690609.1680001</v>
      </c>
    </row>
    <row r="375" spans="1:10" x14ac:dyDescent="0.3">
      <c r="A375" s="1" t="s">
        <v>5289</v>
      </c>
      <c r="B375" s="1" t="s">
        <v>5290</v>
      </c>
      <c r="C375" s="1" t="s">
        <v>428</v>
      </c>
      <c r="D375" s="1" t="s">
        <v>5295</v>
      </c>
      <c r="E375" s="1" t="s">
        <v>5341</v>
      </c>
      <c r="F375" s="1" t="s">
        <v>5322</v>
      </c>
      <c r="G375" s="3">
        <v>0.52500000000000002</v>
      </c>
      <c r="H375" s="2">
        <v>4.2</v>
      </c>
      <c r="I375">
        <f>VLOOKUP(E375,'TRM2'!A:D,4,0)</f>
        <v>1878.75</v>
      </c>
      <c r="J375" s="6">
        <f t="shared" si="21"/>
        <v>7890750</v>
      </c>
    </row>
    <row r="376" spans="1:10" x14ac:dyDescent="0.3">
      <c r="A376" s="1" t="s">
        <v>5289</v>
      </c>
      <c r="B376" s="1" t="s">
        <v>5290</v>
      </c>
      <c r="C376" s="1" t="s">
        <v>428</v>
      </c>
      <c r="D376" s="1" t="s">
        <v>5295</v>
      </c>
      <c r="E376" s="1" t="s">
        <v>5350</v>
      </c>
      <c r="F376" s="1" t="s">
        <v>5314</v>
      </c>
      <c r="G376" s="3">
        <v>0.25</v>
      </c>
      <c r="H376" s="2">
        <v>5.335</v>
      </c>
      <c r="I376">
        <f>VLOOKUP(E376,'TRM2'!A:D,4,0)</f>
        <v>2598.36</v>
      </c>
      <c r="J376" s="6">
        <f t="shared" si="21"/>
        <v>13862250.600000001</v>
      </c>
    </row>
    <row r="377" spans="1:10" x14ac:dyDescent="0.3">
      <c r="A377" s="1" t="s">
        <v>5289</v>
      </c>
      <c r="B377" s="1" t="s">
        <v>5290</v>
      </c>
      <c r="C377" s="1" t="s">
        <v>428</v>
      </c>
      <c r="D377" s="1" t="s">
        <v>5295</v>
      </c>
      <c r="E377" s="1" t="s">
        <v>5351</v>
      </c>
      <c r="F377" s="1" t="s">
        <v>5316</v>
      </c>
      <c r="G377" s="3">
        <v>99.912000000000006</v>
      </c>
      <c r="H377" s="2">
        <v>262.76855999999998</v>
      </c>
      <c r="I377">
        <f>VLOOKUP(E377,'TRM2'!A:D,4,0)</f>
        <v>2393.58</v>
      </c>
      <c r="J377" s="6">
        <f t="shared" si="21"/>
        <v>628957569.84479988</v>
      </c>
    </row>
    <row r="378" spans="1:10" x14ac:dyDescent="0.3">
      <c r="A378" s="1" t="s">
        <v>5289</v>
      </c>
      <c r="B378" s="1" t="s">
        <v>5290</v>
      </c>
      <c r="C378" s="1" t="s">
        <v>428</v>
      </c>
      <c r="D378" s="1" t="s">
        <v>5295</v>
      </c>
      <c r="E378" s="1" t="s">
        <v>5354</v>
      </c>
      <c r="F378" s="1" t="s">
        <v>5322</v>
      </c>
      <c r="G378" s="3">
        <v>125.08</v>
      </c>
      <c r="H378" s="2">
        <v>392.35</v>
      </c>
      <c r="I378">
        <f>VLOOKUP(E378,'TRM2'!A:D,4,0)</f>
        <v>2862.51</v>
      </c>
      <c r="J378" s="6">
        <f t="shared" si="21"/>
        <v>1123105798.5000002</v>
      </c>
    </row>
    <row r="379" spans="1:10" x14ac:dyDescent="0.3">
      <c r="A379" s="1" t="s">
        <v>5289</v>
      </c>
      <c r="B379" s="1" t="s">
        <v>5290</v>
      </c>
      <c r="C379" s="1" t="s">
        <v>428</v>
      </c>
      <c r="D379" s="1" t="s">
        <v>5295</v>
      </c>
      <c r="E379" s="1" t="s">
        <v>5355</v>
      </c>
      <c r="F379" s="1" t="s">
        <v>5324</v>
      </c>
      <c r="G379" s="3">
        <v>150.86799999999999</v>
      </c>
      <c r="H379" s="2">
        <v>461.20803999999998</v>
      </c>
      <c r="I379">
        <f>VLOOKUP(E379,'TRM2'!A:D,4,0)</f>
        <v>3079.97</v>
      </c>
      <c r="J379" s="6">
        <f t="shared" si="21"/>
        <v>1420506926.9587998</v>
      </c>
    </row>
    <row r="380" spans="1:10" x14ac:dyDescent="0.3">
      <c r="A380" s="1" t="s">
        <v>5289</v>
      </c>
      <c r="B380" s="1" t="s">
        <v>5290</v>
      </c>
      <c r="C380" s="1" t="s">
        <v>428</v>
      </c>
      <c r="D380" s="1" t="s">
        <v>5295</v>
      </c>
      <c r="E380" s="1" t="s">
        <v>5356</v>
      </c>
      <c r="F380" s="1" t="s">
        <v>5326</v>
      </c>
      <c r="G380" s="3">
        <v>78.599999999999994</v>
      </c>
      <c r="H380" s="2">
        <v>256.55667999999997</v>
      </c>
      <c r="I380">
        <f>VLOOKUP(E380,'TRM2'!A:D,4,0)</f>
        <v>3086.75</v>
      </c>
      <c r="J380" s="6">
        <f t="shared" si="21"/>
        <v>791926331.98999989</v>
      </c>
    </row>
    <row r="381" spans="1:10" x14ac:dyDescent="0.3">
      <c r="A381" s="1" t="s">
        <v>5289</v>
      </c>
      <c r="B381" s="1" t="s">
        <v>5290</v>
      </c>
      <c r="C381" s="1" t="s">
        <v>428</v>
      </c>
      <c r="D381" s="1" t="s">
        <v>5295</v>
      </c>
      <c r="E381" s="1" t="s">
        <v>5357</v>
      </c>
      <c r="F381" s="1" t="s">
        <v>5328</v>
      </c>
      <c r="G381" s="3">
        <v>25.02</v>
      </c>
      <c r="H381" s="2">
        <v>78.687899999999999</v>
      </c>
      <c r="I381">
        <f>VLOOKUP(E381,'TRM2'!A:D,4,0)</f>
        <v>2897.83</v>
      </c>
      <c r="J381" s="6">
        <f t="shared" si="21"/>
        <v>228024157.25699997</v>
      </c>
    </row>
    <row r="382" spans="1:10" x14ac:dyDescent="0.3">
      <c r="A382" s="1" t="s">
        <v>5289</v>
      </c>
      <c r="B382" s="1" t="s">
        <v>5290</v>
      </c>
      <c r="C382" s="1" t="s">
        <v>428</v>
      </c>
      <c r="D382" s="1" t="s">
        <v>5295</v>
      </c>
      <c r="E382" s="1" t="s">
        <v>5358</v>
      </c>
      <c r="F382" s="1" t="s">
        <v>5330</v>
      </c>
      <c r="G382" s="3">
        <v>152.91999999999999</v>
      </c>
      <c r="H382" s="2">
        <v>487.98009999999999</v>
      </c>
      <c r="I382">
        <f>VLOOKUP(E382,'TRM2'!A:D,4,0)</f>
        <v>3142.11</v>
      </c>
      <c r="J382" s="6">
        <f t="shared" si="21"/>
        <v>1533287152.0110002</v>
      </c>
    </row>
    <row r="383" spans="1:10" x14ac:dyDescent="0.3">
      <c r="A383" s="1" t="s">
        <v>5289</v>
      </c>
      <c r="B383" s="1" t="s">
        <v>5290</v>
      </c>
      <c r="C383" s="1" t="s">
        <v>428</v>
      </c>
      <c r="D383" s="1" t="s">
        <v>5295</v>
      </c>
      <c r="E383" s="1" t="s">
        <v>5359</v>
      </c>
      <c r="F383" s="1" t="s">
        <v>5292</v>
      </c>
      <c r="G383" s="3">
        <v>1.1399999999999999</v>
      </c>
      <c r="H383" s="2">
        <v>6.8650000000000002</v>
      </c>
      <c r="I383">
        <f>VLOOKUP(E383,'TRM2'!A:D,4,0)</f>
        <v>3149.47</v>
      </c>
      <c r="J383" s="6">
        <f t="shared" si="21"/>
        <v>21621111.549999997</v>
      </c>
    </row>
    <row r="384" spans="1:10" x14ac:dyDescent="0.3">
      <c r="A384" s="1" t="s">
        <v>5289</v>
      </c>
      <c r="B384" s="1" t="s">
        <v>5290</v>
      </c>
      <c r="C384" s="1" t="s">
        <v>428</v>
      </c>
      <c r="D384" s="1" t="s">
        <v>5295</v>
      </c>
      <c r="E384" s="1" t="s">
        <v>5360</v>
      </c>
      <c r="F384" s="1" t="s">
        <v>5307</v>
      </c>
      <c r="G384" s="3">
        <v>25.1</v>
      </c>
      <c r="H384" s="2">
        <v>72.16</v>
      </c>
      <c r="I384">
        <f>VLOOKUP(E384,'TRM2'!A:D,4,0)</f>
        <v>3287.31</v>
      </c>
      <c r="J384" s="6">
        <f t="shared" si="21"/>
        <v>237212289.59999999</v>
      </c>
    </row>
    <row r="385" spans="1:10" x14ac:dyDescent="0.3">
      <c r="A385" s="1" t="s">
        <v>5289</v>
      </c>
      <c r="B385" s="1" t="s">
        <v>5290</v>
      </c>
      <c r="C385" s="1" t="s">
        <v>428</v>
      </c>
      <c r="D385" s="1" t="s">
        <v>5295</v>
      </c>
      <c r="E385" s="1" t="s">
        <v>5361</v>
      </c>
      <c r="F385" s="1" t="s">
        <v>5311</v>
      </c>
      <c r="G385" s="3">
        <v>1.61</v>
      </c>
      <c r="H385" s="2">
        <v>9.9863999999999997</v>
      </c>
      <c r="I385">
        <f>VLOOKUP(E385,'TRM2'!A:D,4,0)</f>
        <v>3319.8</v>
      </c>
      <c r="J385" s="6">
        <f t="shared" si="21"/>
        <v>33152850.720000003</v>
      </c>
    </row>
    <row r="386" spans="1:10" x14ac:dyDescent="0.3">
      <c r="A386" s="1" t="s">
        <v>5289</v>
      </c>
      <c r="B386" s="1" t="s">
        <v>5290</v>
      </c>
      <c r="C386" s="1" t="s">
        <v>428</v>
      </c>
      <c r="D386" s="1" t="s">
        <v>5295</v>
      </c>
      <c r="E386" s="1" t="s">
        <v>5362</v>
      </c>
      <c r="F386" s="1" t="s">
        <v>5314</v>
      </c>
      <c r="G386" s="3">
        <v>0.46</v>
      </c>
      <c r="H386" s="2">
        <v>3.1181999999999999</v>
      </c>
      <c r="I386">
        <f>VLOOKUP(E386,'TRM2'!A:D,4,0)</f>
        <v>3000.63</v>
      </c>
      <c r="J386" s="6">
        <f t="shared" si="21"/>
        <v>9356564.466</v>
      </c>
    </row>
    <row r="387" spans="1:10" x14ac:dyDescent="0.3">
      <c r="A387" s="1" t="s">
        <v>5289</v>
      </c>
      <c r="B387" s="1" t="s">
        <v>5290</v>
      </c>
      <c r="C387" s="1" t="s">
        <v>428</v>
      </c>
      <c r="D387" s="1" t="s">
        <v>5295</v>
      </c>
      <c r="E387" s="1" t="s">
        <v>5365</v>
      </c>
      <c r="F387" s="1" t="s">
        <v>5320</v>
      </c>
      <c r="G387" s="3">
        <v>0.5</v>
      </c>
      <c r="H387" s="2">
        <v>3.5</v>
      </c>
      <c r="I387">
        <f>VLOOKUP(E387,'TRM2'!A:D,4,0)</f>
        <v>2919.01</v>
      </c>
      <c r="J387" s="6">
        <f t="shared" si="21"/>
        <v>10216535</v>
      </c>
    </row>
    <row r="388" spans="1:10" x14ac:dyDescent="0.3">
      <c r="A388" s="1" t="s">
        <v>5289</v>
      </c>
      <c r="B388" s="1" t="s">
        <v>5290</v>
      </c>
      <c r="C388" s="1" t="s">
        <v>428</v>
      </c>
      <c r="D388" s="1" t="s">
        <v>5295</v>
      </c>
      <c r="E388" s="1" t="s">
        <v>5372</v>
      </c>
      <c r="F388" s="1" t="s">
        <v>5307</v>
      </c>
      <c r="G388" s="3">
        <v>1</v>
      </c>
      <c r="H388" s="2">
        <v>3.7478500000000001</v>
      </c>
      <c r="I388">
        <f>VLOOKUP(E388,'TRM2'!A:D,4,0)</f>
        <v>2921.9</v>
      </c>
      <c r="J388" s="6">
        <f t="shared" si="21"/>
        <v>10950842.915000001</v>
      </c>
    </row>
    <row r="389" spans="1:10" x14ac:dyDescent="0.3">
      <c r="A389" s="1" t="s">
        <v>5289</v>
      </c>
      <c r="B389" s="1" t="s">
        <v>5290</v>
      </c>
      <c r="C389" s="1" t="s">
        <v>428</v>
      </c>
      <c r="D389" s="1" t="s">
        <v>5295</v>
      </c>
      <c r="E389" s="1" t="s">
        <v>5374</v>
      </c>
      <c r="F389" s="1" t="s">
        <v>5314</v>
      </c>
      <c r="G389" s="3">
        <v>0.55000000000000004</v>
      </c>
      <c r="H389" s="2">
        <v>3.85</v>
      </c>
      <c r="I389">
        <f>VLOOKUP(E389,'TRM2'!A:D,4,0)</f>
        <v>2885.57</v>
      </c>
      <c r="J389" s="6">
        <f t="shared" si="21"/>
        <v>11109444.500000002</v>
      </c>
    </row>
    <row r="390" spans="1:10" x14ac:dyDescent="0.3">
      <c r="A390" s="1" t="s">
        <v>5289</v>
      </c>
      <c r="B390" s="1" t="s">
        <v>5290</v>
      </c>
      <c r="C390" s="1" t="s">
        <v>428</v>
      </c>
      <c r="D390" s="1" t="s">
        <v>5295</v>
      </c>
      <c r="E390" s="1" t="s">
        <v>5375</v>
      </c>
      <c r="F390" s="1" t="s">
        <v>5316</v>
      </c>
      <c r="G390" s="3">
        <v>12.5</v>
      </c>
      <c r="H390" s="2">
        <v>73.2</v>
      </c>
      <c r="I390">
        <f>VLOOKUP(E390,'TRM2'!A:D,4,0)</f>
        <v>2947.85</v>
      </c>
      <c r="J390" s="6">
        <f t="shared" si="21"/>
        <v>215782620</v>
      </c>
    </row>
    <row r="391" spans="1:10" x14ac:dyDescent="0.3">
      <c r="A391" s="1" t="s">
        <v>5289</v>
      </c>
      <c r="B391" s="1" t="s">
        <v>5290</v>
      </c>
      <c r="C391" s="1" t="s">
        <v>428</v>
      </c>
      <c r="D391" s="1" t="s">
        <v>5295</v>
      </c>
      <c r="E391" s="1" t="s">
        <v>5377</v>
      </c>
      <c r="F391" s="1" t="s">
        <v>5320</v>
      </c>
      <c r="G391" s="3">
        <v>0.35</v>
      </c>
      <c r="H391" s="2">
        <v>1.5349999999999999</v>
      </c>
      <c r="I391">
        <f>VLOOKUP(E391,'TRM2'!A:D,4,0)</f>
        <v>3050.43</v>
      </c>
      <c r="J391" s="6">
        <f t="shared" si="21"/>
        <v>4682410.05</v>
      </c>
    </row>
    <row r="392" spans="1:10" x14ac:dyDescent="0.3">
      <c r="A392" s="1" t="s">
        <v>5289</v>
      </c>
      <c r="B392" s="1" t="s">
        <v>5290</v>
      </c>
      <c r="C392" s="1" t="s">
        <v>428</v>
      </c>
      <c r="D392" s="1" t="s">
        <v>5295</v>
      </c>
      <c r="E392" s="1" t="s">
        <v>5379</v>
      </c>
      <c r="F392" s="1" t="s">
        <v>5324</v>
      </c>
      <c r="G392" s="3">
        <v>12.5</v>
      </c>
      <c r="H392" s="2">
        <v>73.7</v>
      </c>
      <c r="I392">
        <f>VLOOKUP(E392,'TRM2'!A:D,4,0)</f>
        <v>2948.09</v>
      </c>
      <c r="J392" s="6">
        <f t="shared" si="21"/>
        <v>217274233</v>
      </c>
    </row>
    <row r="393" spans="1:10" x14ac:dyDescent="0.3">
      <c r="A393" s="1" t="s">
        <v>5289</v>
      </c>
      <c r="B393" s="1" t="s">
        <v>5290</v>
      </c>
      <c r="C393" s="1" t="s">
        <v>428</v>
      </c>
      <c r="D393" s="1" t="s">
        <v>5295</v>
      </c>
      <c r="E393" s="1" t="s">
        <v>5382</v>
      </c>
      <c r="F393" s="1" t="s">
        <v>5330</v>
      </c>
      <c r="G393" s="3">
        <v>26.08</v>
      </c>
      <c r="H393" s="2">
        <v>55.762999999999998</v>
      </c>
      <c r="I393">
        <f>VLOOKUP(E393,'TRM2'!A:D,4,0)</f>
        <v>3006.04</v>
      </c>
      <c r="J393" s="6">
        <f t="shared" si="21"/>
        <v>167625808.51999998</v>
      </c>
    </row>
    <row r="394" spans="1:10" x14ac:dyDescent="0.3">
      <c r="A394" s="1" t="s">
        <v>5289</v>
      </c>
      <c r="B394" s="1" t="s">
        <v>5290</v>
      </c>
      <c r="C394" s="1" t="s">
        <v>428</v>
      </c>
      <c r="D394" s="1" t="s">
        <v>5295</v>
      </c>
      <c r="E394" s="1" t="s">
        <v>5383</v>
      </c>
      <c r="F394" s="1" t="s">
        <v>5292</v>
      </c>
      <c r="G394" s="3">
        <v>25.13</v>
      </c>
      <c r="H394" s="2">
        <v>52.968000000000004</v>
      </c>
      <c r="I394">
        <f>VLOOKUP(E394,'TRM2'!A:D,4,0)</f>
        <v>2984</v>
      </c>
      <c r="J394" s="6">
        <f t="shared" si="21"/>
        <v>158056512.00000003</v>
      </c>
    </row>
    <row r="395" spans="1:10" x14ac:dyDescent="0.3">
      <c r="A395" s="1" t="s">
        <v>5289</v>
      </c>
      <c r="B395" s="1" t="s">
        <v>5290</v>
      </c>
      <c r="C395" s="1" t="s">
        <v>428</v>
      </c>
      <c r="D395" s="1" t="s">
        <v>5295</v>
      </c>
      <c r="E395" s="1" t="s">
        <v>5385</v>
      </c>
      <c r="F395" s="1" t="s">
        <v>5311</v>
      </c>
      <c r="G395" s="3">
        <v>7.0000000000000007E-2</v>
      </c>
      <c r="H395" s="2">
        <v>0.252</v>
      </c>
      <c r="I395">
        <f>VLOOKUP(E395,'TRM2'!A:D,4,0)</f>
        <v>2867.94</v>
      </c>
      <c r="J395" s="6">
        <f t="shared" si="21"/>
        <v>722720.88</v>
      </c>
    </row>
    <row r="396" spans="1:10" x14ac:dyDescent="0.3">
      <c r="A396" s="1" t="s">
        <v>5289</v>
      </c>
      <c r="B396" s="1" t="s">
        <v>5290</v>
      </c>
      <c r="C396" s="1" t="s">
        <v>428</v>
      </c>
      <c r="D396" s="1" t="s">
        <v>5295</v>
      </c>
      <c r="E396" s="1" t="s">
        <v>5386</v>
      </c>
      <c r="F396" s="1" t="s">
        <v>5314</v>
      </c>
      <c r="G396" s="3">
        <v>25</v>
      </c>
      <c r="H396" s="2">
        <v>51.25</v>
      </c>
      <c r="I396">
        <f>VLOOKUP(E396,'TRM2'!A:D,4,0)</f>
        <v>2780.47</v>
      </c>
      <c r="J396" s="6">
        <f t="shared" si="21"/>
        <v>142499087.5</v>
      </c>
    </row>
    <row r="397" spans="1:10" x14ac:dyDescent="0.3">
      <c r="A397" s="1" t="s">
        <v>5289</v>
      </c>
      <c r="B397" s="1" t="s">
        <v>5290</v>
      </c>
      <c r="C397" s="1" t="s">
        <v>428</v>
      </c>
      <c r="D397" s="1" t="s">
        <v>5295</v>
      </c>
      <c r="E397" s="1" t="s">
        <v>5387</v>
      </c>
      <c r="F397" s="1" t="s">
        <v>5316</v>
      </c>
      <c r="G397" s="3">
        <v>59.7</v>
      </c>
      <c r="H397" s="2">
        <v>187.92500000000001</v>
      </c>
      <c r="I397">
        <f>VLOOKUP(E397,'TRM2'!A:D,4,0)</f>
        <v>2809.92</v>
      </c>
      <c r="J397" s="6">
        <f t="shared" si="21"/>
        <v>528054216</v>
      </c>
    </row>
    <row r="398" spans="1:10" x14ac:dyDescent="0.3">
      <c r="A398" s="1" t="s">
        <v>5289</v>
      </c>
      <c r="B398" s="1" t="s">
        <v>5290</v>
      </c>
      <c r="C398" s="1" t="s">
        <v>428</v>
      </c>
      <c r="D398" s="1" t="s">
        <v>5295</v>
      </c>
      <c r="E398" s="1" t="s">
        <v>5389</v>
      </c>
      <c r="F398" s="1" t="s">
        <v>5320</v>
      </c>
      <c r="G398" s="3">
        <v>25</v>
      </c>
      <c r="H398" s="2">
        <v>65.5</v>
      </c>
      <c r="I398">
        <f>VLOOKUP(E398,'TRM2'!A:D,4,0)</f>
        <v>2930.8</v>
      </c>
      <c r="J398" s="6">
        <f t="shared" si="21"/>
        <v>191967400.00000003</v>
      </c>
    </row>
    <row r="399" spans="1:10" x14ac:dyDescent="0.3">
      <c r="A399" s="1" t="s">
        <v>5289</v>
      </c>
      <c r="B399" s="1" t="s">
        <v>5290</v>
      </c>
      <c r="C399" s="1" t="s">
        <v>428</v>
      </c>
      <c r="D399" s="1" t="s">
        <v>5295</v>
      </c>
      <c r="E399" s="1" t="s">
        <v>5390</v>
      </c>
      <c r="F399" s="1" t="s">
        <v>5322</v>
      </c>
      <c r="G399" s="3">
        <v>70.3</v>
      </c>
      <c r="H399" s="2">
        <v>181.35</v>
      </c>
      <c r="I399">
        <f>VLOOKUP(E399,'TRM2'!A:D,4,0)</f>
        <v>2886.8</v>
      </c>
      <c r="J399" s="6">
        <f t="shared" si="21"/>
        <v>523521180</v>
      </c>
    </row>
    <row r="400" spans="1:10" x14ac:dyDescent="0.3">
      <c r="A400" s="1" t="s">
        <v>5289</v>
      </c>
      <c r="B400" s="1" t="s">
        <v>5290</v>
      </c>
      <c r="C400" s="1" t="s">
        <v>428</v>
      </c>
      <c r="D400" s="1" t="s">
        <v>5295</v>
      </c>
      <c r="E400" s="1" t="s">
        <v>5393</v>
      </c>
      <c r="F400" s="1" t="s">
        <v>5328</v>
      </c>
      <c r="G400" s="3">
        <v>103</v>
      </c>
      <c r="H400" s="2">
        <v>256.14999999999998</v>
      </c>
      <c r="I400">
        <f>VLOOKUP(E400,'TRM2'!A:D,4,0)</f>
        <v>3219.85</v>
      </c>
      <c r="J400" s="6">
        <f t="shared" si="21"/>
        <v>824764577.49999988</v>
      </c>
    </row>
    <row r="401" spans="1:10" x14ac:dyDescent="0.3">
      <c r="A401" s="1" t="s">
        <v>5289</v>
      </c>
      <c r="B401" s="1" t="s">
        <v>5290</v>
      </c>
      <c r="C401" s="1" t="s">
        <v>428</v>
      </c>
      <c r="D401" s="1" t="s">
        <v>5295</v>
      </c>
      <c r="E401" s="1" t="s">
        <v>5395</v>
      </c>
      <c r="F401" s="1" t="s">
        <v>5292</v>
      </c>
      <c r="G401" s="3">
        <v>16</v>
      </c>
      <c r="H401" s="2">
        <v>70.72</v>
      </c>
      <c r="I401">
        <f>VLOOKUP(E401,'TRM2'!A:D,4,0)</f>
        <v>3249.75</v>
      </c>
      <c r="J401" s="6">
        <f t="shared" si="21"/>
        <v>229822320</v>
      </c>
    </row>
    <row r="402" spans="1:10" x14ac:dyDescent="0.3">
      <c r="A402" s="1" t="s">
        <v>5289</v>
      </c>
      <c r="B402" s="1" t="s">
        <v>5290</v>
      </c>
      <c r="C402" s="1" t="s">
        <v>428</v>
      </c>
      <c r="D402" s="1" t="s">
        <v>5295</v>
      </c>
      <c r="E402" s="1" t="s">
        <v>5396</v>
      </c>
      <c r="F402" s="1" t="s">
        <v>5307</v>
      </c>
      <c r="G402" s="3">
        <v>150.12</v>
      </c>
      <c r="H402" s="2">
        <v>337.57934999999998</v>
      </c>
      <c r="I402">
        <f>VLOOKUP(E402,'TRM2'!A:D,4,0)</f>
        <v>3115.7</v>
      </c>
      <c r="J402" s="6">
        <f t="shared" si="21"/>
        <v>1051795980.795</v>
      </c>
    </row>
    <row r="403" spans="1:10" x14ac:dyDescent="0.3">
      <c r="A403" s="1" t="s">
        <v>5289</v>
      </c>
      <c r="B403" s="1" t="s">
        <v>5290</v>
      </c>
      <c r="C403" s="1" t="s">
        <v>428</v>
      </c>
      <c r="D403" s="1" t="s">
        <v>5295</v>
      </c>
      <c r="E403" s="1" t="s">
        <v>5397</v>
      </c>
      <c r="F403" s="1" t="s">
        <v>5311</v>
      </c>
      <c r="G403" s="3">
        <v>1</v>
      </c>
      <c r="H403" s="2">
        <v>6</v>
      </c>
      <c r="I403">
        <f>VLOOKUP(E403,'TRM2'!A:D,4,0)</f>
        <v>3077.35</v>
      </c>
      <c r="J403" s="6">
        <f t="shared" si="21"/>
        <v>18464100</v>
      </c>
    </row>
    <row r="404" spans="1:10" x14ac:dyDescent="0.3">
      <c r="A404" s="1" t="s">
        <v>5289</v>
      </c>
      <c r="B404" s="1" t="s">
        <v>5290</v>
      </c>
      <c r="C404" s="1" t="s">
        <v>428</v>
      </c>
      <c r="D404" s="1" t="s">
        <v>5295</v>
      </c>
      <c r="E404" s="1" t="s">
        <v>5399</v>
      </c>
      <c r="F404" s="1" t="s">
        <v>5316</v>
      </c>
      <c r="G404" s="3">
        <v>33.25</v>
      </c>
      <c r="H404" s="2">
        <v>120.875</v>
      </c>
      <c r="I404">
        <f>VLOOKUP(E404,'TRM2'!A:D,4,0)</f>
        <v>3233.97</v>
      </c>
      <c r="J404" s="6">
        <f t="shared" si="21"/>
        <v>390906123.74999994</v>
      </c>
    </row>
    <row r="405" spans="1:10" x14ac:dyDescent="0.3">
      <c r="A405" s="1" t="s">
        <v>5289</v>
      </c>
      <c r="B405" s="1" t="s">
        <v>5290</v>
      </c>
      <c r="C405" s="1" t="s">
        <v>428</v>
      </c>
      <c r="D405" s="1" t="s">
        <v>5295</v>
      </c>
      <c r="E405" s="1" t="s">
        <v>5400</v>
      </c>
      <c r="F405" s="1" t="s">
        <v>5318</v>
      </c>
      <c r="G405" s="3">
        <v>111.58</v>
      </c>
      <c r="H405" s="2">
        <v>286.69839999999999</v>
      </c>
      <c r="I405">
        <f>VLOOKUP(E405,'TRM2'!A:D,4,0)</f>
        <v>3377.16</v>
      </c>
      <c r="J405" s="6">
        <f t="shared" si="21"/>
        <v>968226368.54399991</v>
      </c>
    </row>
    <row r="406" spans="1:10" x14ac:dyDescent="0.3">
      <c r="A406" s="1" t="s">
        <v>5289</v>
      </c>
      <c r="B406" s="1" t="s">
        <v>5290</v>
      </c>
      <c r="C406" s="1" t="s">
        <v>428</v>
      </c>
      <c r="D406" s="1" t="s">
        <v>5295</v>
      </c>
      <c r="E406" s="1" t="s">
        <v>5401</v>
      </c>
      <c r="F406" s="1" t="s">
        <v>5320</v>
      </c>
      <c r="G406" s="3">
        <v>50.04</v>
      </c>
      <c r="H406" s="2">
        <v>123.04836</v>
      </c>
      <c r="I406">
        <f>VLOOKUP(E406,'TRM2'!A:D,4,0)</f>
        <v>3205.67</v>
      </c>
      <c r="J406" s="6">
        <f t="shared" si="21"/>
        <v>394452436.20120001</v>
      </c>
    </row>
    <row r="407" spans="1:10" x14ac:dyDescent="0.3">
      <c r="A407" s="1" t="s">
        <v>5289</v>
      </c>
      <c r="B407" s="1" t="s">
        <v>5290</v>
      </c>
      <c r="C407" s="1" t="s">
        <v>428</v>
      </c>
      <c r="D407" s="1" t="s">
        <v>5295</v>
      </c>
      <c r="E407" s="1" t="s">
        <v>5403</v>
      </c>
      <c r="F407" s="1" t="s">
        <v>5324</v>
      </c>
      <c r="G407" s="3">
        <v>50.54</v>
      </c>
      <c r="H407" s="2">
        <v>119.02849999999999</v>
      </c>
      <c r="I407">
        <f>VLOOKUP(E407,'TRM2'!A:D,4,0)</f>
        <v>3427.29</v>
      </c>
      <c r="J407" s="6">
        <f t="shared" si="21"/>
        <v>407945187.76499999</v>
      </c>
    </row>
    <row r="408" spans="1:10" x14ac:dyDescent="0.3">
      <c r="A408" s="1" t="s">
        <v>5289</v>
      </c>
      <c r="B408" s="1" t="s">
        <v>5290</v>
      </c>
      <c r="C408" s="1" t="s">
        <v>428</v>
      </c>
      <c r="D408" s="1" t="s">
        <v>5295</v>
      </c>
      <c r="E408" s="1" t="s">
        <v>5406</v>
      </c>
      <c r="F408" s="1" t="s">
        <v>5330</v>
      </c>
      <c r="G408" s="3">
        <v>25</v>
      </c>
      <c r="H408" s="2">
        <v>109.55</v>
      </c>
      <c r="I408">
        <f>VLOOKUP(E408,'TRM2'!A:D,4,0)</f>
        <v>3522.48</v>
      </c>
      <c r="J408" s="6">
        <f t="shared" si="21"/>
        <v>385887684</v>
      </c>
    </row>
    <row r="409" spans="1:10" x14ac:dyDescent="0.3">
      <c r="A409" s="1" t="s">
        <v>5289</v>
      </c>
      <c r="B409" s="1" t="s">
        <v>5290</v>
      </c>
      <c r="C409" s="1" t="s">
        <v>428</v>
      </c>
      <c r="D409" s="1" t="s">
        <v>5295</v>
      </c>
      <c r="E409" s="1" t="s">
        <v>5408</v>
      </c>
      <c r="F409" s="1" t="s">
        <v>5307</v>
      </c>
      <c r="G409" s="3">
        <v>150.12</v>
      </c>
      <c r="H409" s="2">
        <v>414.03095999999999</v>
      </c>
      <c r="I409">
        <f>VLOOKUP(E409,'TRM2'!A:D,4,0)</f>
        <v>3423.24</v>
      </c>
      <c r="J409" s="6">
        <f t="shared" si="21"/>
        <v>1417327343.5103998</v>
      </c>
    </row>
    <row r="410" spans="1:10" x14ac:dyDescent="0.3">
      <c r="A410" s="1" t="s">
        <v>5289</v>
      </c>
      <c r="B410" s="1" t="s">
        <v>5290</v>
      </c>
      <c r="C410" s="1" t="s">
        <v>428</v>
      </c>
      <c r="D410" s="1" t="s">
        <v>5295</v>
      </c>
      <c r="E410" s="1" t="s">
        <v>5411</v>
      </c>
      <c r="F410" s="1" t="s">
        <v>5318</v>
      </c>
      <c r="G410" s="3">
        <v>50.04</v>
      </c>
      <c r="H410" s="2">
        <v>120.096</v>
      </c>
      <c r="I410">
        <f>VLOOKUP(E410,'TRM2'!A:D,4,0)</f>
        <v>3718.82</v>
      </c>
      <c r="J410" s="6">
        <f t="shared" si="21"/>
        <v>446615406.72000003</v>
      </c>
    </row>
    <row r="411" spans="1:10" x14ac:dyDescent="0.3">
      <c r="A411" s="1" t="s">
        <v>5289</v>
      </c>
      <c r="B411" s="1" t="s">
        <v>5290</v>
      </c>
      <c r="C411" s="1" t="s">
        <v>428</v>
      </c>
      <c r="D411" s="1" t="s">
        <v>5295</v>
      </c>
      <c r="E411" s="1" t="s">
        <v>5414</v>
      </c>
      <c r="F411" s="1" t="s">
        <v>5324</v>
      </c>
      <c r="G411" s="3">
        <v>11.5</v>
      </c>
      <c r="H411" s="2">
        <v>44</v>
      </c>
      <c r="I411">
        <f>VLOOKUP(E411,'TRM2'!A:D,4,0)</f>
        <v>3745.41</v>
      </c>
      <c r="J411" s="6">
        <f t="shared" si="21"/>
        <v>164798039.99999997</v>
      </c>
    </row>
    <row r="412" spans="1:10" x14ac:dyDescent="0.3">
      <c r="A412" s="1" t="s">
        <v>5289</v>
      </c>
      <c r="B412" s="1" t="s">
        <v>5290</v>
      </c>
      <c r="C412" s="1" t="s">
        <v>428</v>
      </c>
      <c r="D412" s="1" t="s">
        <v>5295</v>
      </c>
      <c r="E412" s="1" t="s">
        <v>5418</v>
      </c>
      <c r="F412" s="1" t="s">
        <v>5292</v>
      </c>
      <c r="G412" s="3">
        <v>17.7</v>
      </c>
      <c r="H412" s="2">
        <v>75.948999999999998</v>
      </c>
      <c r="I412">
        <f>VLOOKUP(E412,'TRM2'!A:D,4,0)</f>
        <v>3432.5</v>
      </c>
      <c r="J412" s="6">
        <f t="shared" si="21"/>
        <v>260694942.5</v>
      </c>
    </row>
    <row r="413" spans="1:10" x14ac:dyDescent="0.3">
      <c r="A413" s="1" t="s">
        <v>5289</v>
      </c>
      <c r="B413" s="1" t="s">
        <v>5290</v>
      </c>
      <c r="C413" s="1" t="s">
        <v>428</v>
      </c>
      <c r="D413" s="1" t="s">
        <v>5295</v>
      </c>
      <c r="E413" s="1" t="s">
        <v>5422</v>
      </c>
      <c r="F413" s="1" t="s">
        <v>5314</v>
      </c>
      <c r="G413" s="3">
        <v>22.01</v>
      </c>
      <c r="H413" s="2">
        <v>82.5</v>
      </c>
      <c r="I413">
        <f>VLOOKUP(E413,'TRM2'!A:D,4,0)</f>
        <v>3678.62</v>
      </c>
      <c r="J413" s="6">
        <f t="shared" si="21"/>
        <v>303486149.99999994</v>
      </c>
    </row>
    <row r="414" spans="1:10" x14ac:dyDescent="0.3">
      <c r="A414" s="1" t="s">
        <v>5289</v>
      </c>
      <c r="B414" s="1" t="s">
        <v>5290</v>
      </c>
      <c r="C414" s="1" t="s">
        <v>428</v>
      </c>
      <c r="D414" s="1" t="s">
        <v>5295</v>
      </c>
      <c r="E414" s="1" t="s">
        <v>5423</v>
      </c>
      <c r="F414" s="1" t="s">
        <v>5316</v>
      </c>
      <c r="G414" s="3">
        <v>61.548000000000002</v>
      </c>
      <c r="H414" s="2">
        <v>161.99433999999999</v>
      </c>
      <c r="I414">
        <f>VLOOKUP(E414,'TRM2'!A:D,4,0)</f>
        <v>3740.14</v>
      </c>
      <c r="J414" s="6">
        <f t="shared" si="21"/>
        <v>605881510.80760002</v>
      </c>
    </row>
    <row r="415" spans="1:10" x14ac:dyDescent="0.3">
      <c r="A415" s="1" t="s">
        <v>5289</v>
      </c>
      <c r="B415" s="1" t="s">
        <v>5290</v>
      </c>
      <c r="C415" s="1" t="s">
        <v>428</v>
      </c>
      <c r="D415" s="1" t="s">
        <v>5295</v>
      </c>
      <c r="E415" s="1" t="s">
        <v>5424</v>
      </c>
      <c r="F415" s="1" t="s">
        <v>5318</v>
      </c>
      <c r="G415" s="3">
        <v>50.212000000000003</v>
      </c>
      <c r="H415" s="2">
        <v>132.40904</v>
      </c>
      <c r="I415">
        <f>VLOOKUP(E415,'TRM2'!A:D,4,0)</f>
        <v>3715.28</v>
      </c>
      <c r="J415" s="6">
        <f t="shared" si="21"/>
        <v>491936658.13120008</v>
      </c>
    </row>
    <row r="416" spans="1:10" x14ac:dyDescent="0.3">
      <c r="A416" s="1" t="s">
        <v>5289</v>
      </c>
      <c r="B416" s="1" t="s">
        <v>5290</v>
      </c>
      <c r="C416" s="1" t="s">
        <v>428</v>
      </c>
      <c r="D416" s="1" t="s">
        <v>5295</v>
      </c>
      <c r="E416" s="1" t="s">
        <v>5425</v>
      </c>
      <c r="F416" s="1" t="s">
        <v>5320</v>
      </c>
      <c r="G416" s="3">
        <v>32</v>
      </c>
      <c r="H416" s="2">
        <v>136.05000000000001</v>
      </c>
      <c r="I416">
        <f>VLOOKUP(E416,'TRM2'!A:D,4,0)</f>
        <v>3748.5</v>
      </c>
      <c r="J416" s="6">
        <f t="shared" si="21"/>
        <v>509983425.00000006</v>
      </c>
    </row>
    <row r="417" spans="1:10" x14ac:dyDescent="0.3">
      <c r="A417" s="1" t="s">
        <v>5289</v>
      </c>
      <c r="B417" s="1" t="s">
        <v>5290</v>
      </c>
      <c r="C417" s="1" t="s">
        <v>428</v>
      </c>
      <c r="D417" s="1" t="s">
        <v>5295</v>
      </c>
      <c r="E417" s="1" t="s">
        <v>5426</v>
      </c>
      <c r="F417" s="1" t="s">
        <v>5322</v>
      </c>
      <c r="G417" s="3">
        <v>125.636</v>
      </c>
      <c r="H417" s="2">
        <v>331.52186999999998</v>
      </c>
      <c r="I417">
        <f>VLOOKUP(E417,'TRM2'!A:D,4,0)</f>
        <v>3867.88</v>
      </c>
      <c r="J417" s="6">
        <f t="shared" si="21"/>
        <v>1282286810.5355999</v>
      </c>
    </row>
    <row r="418" spans="1:10" x14ac:dyDescent="0.3">
      <c r="A418" s="1" t="s">
        <v>5289</v>
      </c>
      <c r="B418" s="1" t="s">
        <v>5290</v>
      </c>
      <c r="C418" s="1" t="s">
        <v>428</v>
      </c>
      <c r="D418" s="1" t="s">
        <v>5295</v>
      </c>
      <c r="E418" s="1" t="s">
        <v>5427</v>
      </c>
      <c r="F418" s="1" t="s">
        <v>5324</v>
      </c>
      <c r="G418" s="3">
        <v>3.75</v>
      </c>
      <c r="H418" s="2">
        <v>18.862500000000001</v>
      </c>
      <c r="I418">
        <f>VLOOKUP(E418,'TRM2'!A:D,4,0)</f>
        <v>3774</v>
      </c>
      <c r="J418" s="6">
        <f t="shared" si="21"/>
        <v>71187075</v>
      </c>
    </row>
    <row r="419" spans="1:10" x14ac:dyDescent="0.3">
      <c r="A419" s="1" t="s">
        <v>5289</v>
      </c>
      <c r="B419" s="1" t="s">
        <v>5290</v>
      </c>
      <c r="C419" s="1" t="s">
        <v>428</v>
      </c>
      <c r="D419" s="1" t="s">
        <v>5295</v>
      </c>
      <c r="E419" s="1" t="s">
        <v>5434</v>
      </c>
      <c r="F419" s="1" t="s">
        <v>5307</v>
      </c>
      <c r="G419" s="3">
        <v>20.9</v>
      </c>
      <c r="H419" s="2">
        <v>63.333599999999997</v>
      </c>
      <c r="I419">
        <f>VLOOKUP(E419,'TRM2'!A:D,4,0)</f>
        <v>3942.73</v>
      </c>
      <c r="J419" s="6">
        <f t="shared" si="21"/>
        <v>249707284.72799999</v>
      </c>
    </row>
    <row r="420" spans="1:10" x14ac:dyDescent="0.3">
      <c r="A420" s="1" t="s">
        <v>5289</v>
      </c>
      <c r="B420" s="1" t="s">
        <v>5290</v>
      </c>
      <c r="C420" s="1" t="s">
        <v>428</v>
      </c>
      <c r="D420" s="1" t="s">
        <v>5436</v>
      </c>
      <c r="E420" s="1" t="s">
        <v>5355</v>
      </c>
      <c r="F420" s="1" t="s">
        <v>5324</v>
      </c>
      <c r="G420" s="3">
        <v>25</v>
      </c>
      <c r="H420" s="2">
        <v>76.599999999999994</v>
      </c>
      <c r="I420">
        <f>VLOOKUP(E420,'TRM2'!A:D,4,0)</f>
        <v>3079.97</v>
      </c>
      <c r="J420" s="6">
        <f t="shared" si="21"/>
        <v>235925701.99999997</v>
      </c>
    </row>
    <row r="421" spans="1:10" x14ac:dyDescent="0.3">
      <c r="A421" s="1" t="s">
        <v>5289</v>
      </c>
      <c r="B421" s="1" t="s">
        <v>5290</v>
      </c>
      <c r="C421" s="1" t="s">
        <v>428</v>
      </c>
      <c r="D421" s="1" t="s">
        <v>5436</v>
      </c>
      <c r="E421" s="1" t="s">
        <v>5357</v>
      </c>
      <c r="F421" s="1" t="s">
        <v>5328</v>
      </c>
      <c r="G421" s="3">
        <v>24.65</v>
      </c>
      <c r="H421" s="2">
        <v>73.95</v>
      </c>
      <c r="I421">
        <f>VLOOKUP(E421,'TRM2'!A:D,4,0)</f>
        <v>2897.83</v>
      </c>
      <c r="J421" s="6">
        <f t="shared" si="21"/>
        <v>214294528.5</v>
      </c>
    </row>
    <row r="422" spans="1:10" x14ac:dyDescent="0.3">
      <c r="A422" s="1" t="s">
        <v>5289</v>
      </c>
      <c r="B422" s="1" t="s">
        <v>5290</v>
      </c>
      <c r="C422" s="1" t="s">
        <v>428</v>
      </c>
      <c r="D422" s="1" t="s">
        <v>5436</v>
      </c>
      <c r="E422" s="1" t="s">
        <v>5405</v>
      </c>
      <c r="F422" s="1" t="s">
        <v>5328</v>
      </c>
      <c r="G422" s="3">
        <v>3.9690000000000003E-2</v>
      </c>
      <c r="H422" s="2">
        <v>0.36</v>
      </c>
      <c r="I422">
        <f>VLOOKUP(E422,'TRM2'!A:D,4,0)</f>
        <v>3383.29</v>
      </c>
      <c r="J422" s="6">
        <f t="shared" si="21"/>
        <v>1217984.4000000001</v>
      </c>
    </row>
    <row r="423" spans="1:10" x14ac:dyDescent="0.3">
      <c r="A423" s="1" t="s">
        <v>5289</v>
      </c>
      <c r="B423" s="1" t="s">
        <v>5290</v>
      </c>
      <c r="C423" s="1" t="s">
        <v>428</v>
      </c>
      <c r="D423" s="1" t="s">
        <v>5300</v>
      </c>
      <c r="E423" s="1" t="s">
        <v>5306</v>
      </c>
      <c r="F423" s="1" t="s">
        <v>5307</v>
      </c>
      <c r="G423" s="3">
        <v>0.05</v>
      </c>
      <c r="H423" s="2">
        <v>0.28749999999999998</v>
      </c>
      <c r="I423">
        <f>VLOOKUP(E423,'TRM2'!A:D,4,0)</f>
        <v>1775.65</v>
      </c>
      <c r="J423" s="6">
        <f t="shared" si="21"/>
        <v>510499.375</v>
      </c>
    </row>
    <row r="424" spans="1:10" x14ac:dyDescent="0.3">
      <c r="A424" s="1" t="s">
        <v>5289</v>
      </c>
      <c r="B424" s="1" t="s">
        <v>5290</v>
      </c>
      <c r="C424" s="1" t="s">
        <v>428</v>
      </c>
      <c r="D424" s="1" t="s">
        <v>5300</v>
      </c>
      <c r="E424" s="1" t="s">
        <v>5315</v>
      </c>
      <c r="F424" s="1" t="s">
        <v>5316</v>
      </c>
      <c r="G424" s="3">
        <v>0.05</v>
      </c>
      <c r="H424" s="2">
        <v>0.3075</v>
      </c>
      <c r="I424">
        <f>VLOOKUP(E424,'TRM2'!A:D,4,0)</f>
        <v>1825.83</v>
      </c>
      <c r="J424" s="6">
        <f t="shared" si="21"/>
        <v>561442.72499999998</v>
      </c>
    </row>
    <row r="425" spans="1:10" x14ac:dyDescent="0.3">
      <c r="A425" s="1" t="s">
        <v>5289</v>
      </c>
      <c r="B425" s="1" t="s">
        <v>5290</v>
      </c>
      <c r="C425" s="1" t="s">
        <v>428</v>
      </c>
      <c r="D425" s="1" t="s">
        <v>5300</v>
      </c>
      <c r="E425" s="1" t="s">
        <v>5319</v>
      </c>
      <c r="F425" s="1" t="s">
        <v>5320</v>
      </c>
      <c r="G425" s="3">
        <v>0.2</v>
      </c>
      <c r="H425" s="2">
        <v>1.19</v>
      </c>
      <c r="I425">
        <f>VLOOKUP(E425,'TRM2'!A:D,4,0)</f>
        <v>1929</v>
      </c>
      <c r="J425" s="6">
        <f t="shared" si="21"/>
        <v>2295509.9999999995</v>
      </c>
    </row>
    <row r="426" spans="1:10" x14ac:dyDescent="0.3">
      <c r="A426" s="1" t="s">
        <v>5289</v>
      </c>
      <c r="B426" s="1" t="s">
        <v>5290</v>
      </c>
      <c r="C426" s="1" t="s">
        <v>428</v>
      </c>
      <c r="D426" s="1" t="s">
        <v>5300</v>
      </c>
      <c r="E426" s="1" t="s">
        <v>5333</v>
      </c>
      <c r="F426" s="1" t="s">
        <v>5307</v>
      </c>
      <c r="G426" s="3">
        <v>0.7</v>
      </c>
      <c r="H426" s="2">
        <v>3.6309999999999998</v>
      </c>
      <c r="I426">
        <f>VLOOKUP(E426,'TRM2'!A:D,4,0)</f>
        <v>2021.1</v>
      </c>
      <c r="J426" s="6">
        <f t="shared" si="21"/>
        <v>7338614.0999999987</v>
      </c>
    </row>
    <row r="427" spans="1:10" x14ac:dyDescent="0.3">
      <c r="A427" s="1" t="s">
        <v>5289</v>
      </c>
      <c r="B427" s="1" t="s">
        <v>5290</v>
      </c>
      <c r="C427" s="1" t="s">
        <v>428</v>
      </c>
      <c r="D427" s="1" t="s">
        <v>5300</v>
      </c>
      <c r="E427" s="1" t="s">
        <v>5334</v>
      </c>
      <c r="F427" s="1" t="s">
        <v>5311</v>
      </c>
      <c r="G427" s="3">
        <v>0.1</v>
      </c>
      <c r="H427" s="2">
        <v>0.59499999999999997</v>
      </c>
      <c r="I427">
        <f>VLOOKUP(E427,'TRM2'!A:D,4,0)</f>
        <v>2046.75</v>
      </c>
      <c r="J427" s="6">
        <f t="shared" si="21"/>
        <v>1217816.2499999998</v>
      </c>
    </row>
    <row r="428" spans="1:10" x14ac:dyDescent="0.3">
      <c r="A428" s="1" t="s">
        <v>5289</v>
      </c>
      <c r="B428" s="1" t="s">
        <v>5290</v>
      </c>
      <c r="C428" s="1" t="s">
        <v>428</v>
      </c>
      <c r="D428" s="1" t="s">
        <v>5300</v>
      </c>
      <c r="E428" s="1" t="s">
        <v>5336</v>
      </c>
      <c r="F428" s="1" t="s">
        <v>5314</v>
      </c>
      <c r="G428" s="3">
        <v>0.8</v>
      </c>
      <c r="H428" s="2">
        <v>3.7919999999999998</v>
      </c>
      <c r="I428">
        <f>VLOOKUP(E428,'TRM2'!A:D,4,0)</f>
        <v>1969.45</v>
      </c>
      <c r="J428" s="6">
        <f t="shared" si="21"/>
        <v>7468154.3999999994</v>
      </c>
    </row>
    <row r="429" spans="1:10" x14ac:dyDescent="0.3">
      <c r="A429" s="1" t="s">
        <v>5289</v>
      </c>
      <c r="B429" s="1" t="s">
        <v>5290</v>
      </c>
      <c r="C429" s="1" t="s">
        <v>428</v>
      </c>
      <c r="D429" s="1" t="s">
        <v>5300</v>
      </c>
      <c r="E429" s="1" t="s">
        <v>5337</v>
      </c>
      <c r="F429" s="1" t="s">
        <v>5316</v>
      </c>
      <c r="G429" s="3">
        <v>0.5</v>
      </c>
      <c r="H429" s="2">
        <v>2.9750000000000001</v>
      </c>
      <c r="I429">
        <f>VLOOKUP(E429,'TRM2'!A:D,4,0)</f>
        <v>1933.46</v>
      </c>
      <c r="J429" s="6">
        <f t="shared" si="21"/>
        <v>5752043.5000000009</v>
      </c>
    </row>
    <row r="430" spans="1:10" x14ac:dyDescent="0.3">
      <c r="A430" s="1" t="s">
        <v>5289</v>
      </c>
      <c r="B430" s="1" t="s">
        <v>5290</v>
      </c>
      <c r="C430" s="1" t="s">
        <v>428</v>
      </c>
      <c r="D430" s="1" t="s">
        <v>5300</v>
      </c>
      <c r="E430" s="1" t="s">
        <v>5342</v>
      </c>
      <c r="F430" s="1" t="s">
        <v>5324</v>
      </c>
      <c r="G430" s="3">
        <v>0.4</v>
      </c>
      <c r="H430" s="2">
        <v>2.028</v>
      </c>
      <c r="I430">
        <f>VLOOKUP(E430,'TRM2'!A:D,4,0)</f>
        <v>1918.62</v>
      </c>
      <c r="J430" s="6">
        <f t="shared" ref="J430:J491" si="22">H430*I430*1000</f>
        <v>3890961.36</v>
      </c>
    </row>
    <row r="431" spans="1:10" x14ac:dyDescent="0.3">
      <c r="A431" s="1" t="s">
        <v>5289</v>
      </c>
      <c r="B431" s="1" t="s">
        <v>5290</v>
      </c>
      <c r="C431" s="1" t="s">
        <v>428</v>
      </c>
      <c r="D431" s="1" t="s">
        <v>5300</v>
      </c>
      <c r="E431" s="1" t="s">
        <v>5344</v>
      </c>
      <c r="F431" s="1" t="s">
        <v>5328</v>
      </c>
      <c r="G431" s="3">
        <v>0.06</v>
      </c>
      <c r="H431" s="2">
        <v>0.375</v>
      </c>
      <c r="I431">
        <f>VLOOKUP(E431,'TRM2'!A:D,4,0)</f>
        <v>2061.2199999999998</v>
      </c>
      <c r="J431" s="6">
        <f t="shared" si="22"/>
        <v>772957.5</v>
      </c>
    </row>
    <row r="432" spans="1:10" x14ac:dyDescent="0.3">
      <c r="A432" s="1" t="s">
        <v>5289</v>
      </c>
      <c r="B432" s="1" t="s">
        <v>5290</v>
      </c>
      <c r="C432" s="1" t="s">
        <v>428</v>
      </c>
      <c r="D432" s="1" t="s">
        <v>5300</v>
      </c>
      <c r="E432" s="1" t="s">
        <v>5345</v>
      </c>
      <c r="F432" s="1" t="s">
        <v>5330</v>
      </c>
      <c r="G432" s="3">
        <v>1.57</v>
      </c>
      <c r="H432" s="2">
        <v>9.2251999999999992</v>
      </c>
      <c r="I432">
        <f>VLOOKUP(E432,'TRM2'!A:D,4,0)</f>
        <v>2206.19</v>
      </c>
      <c r="J432" s="6">
        <f t="shared" si="22"/>
        <v>20352543.987999998</v>
      </c>
    </row>
    <row r="433" spans="1:10" x14ac:dyDescent="0.3">
      <c r="A433" s="1" t="s">
        <v>5289</v>
      </c>
      <c r="B433" s="1" t="s">
        <v>5290</v>
      </c>
      <c r="C433" s="1" t="s">
        <v>428</v>
      </c>
      <c r="D433" s="1" t="s">
        <v>5300</v>
      </c>
      <c r="E433" s="1" t="s">
        <v>5349</v>
      </c>
      <c r="F433" s="1" t="s">
        <v>5311</v>
      </c>
      <c r="G433" s="3">
        <v>0.5</v>
      </c>
      <c r="H433" s="2">
        <v>3.125</v>
      </c>
      <c r="I433">
        <f>VLOOKUP(E433,'TRM2'!A:D,4,0)</f>
        <v>2496.9899999999998</v>
      </c>
      <c r="J433" s="6">
        <f t="shared" si="22"/>
        <v>7803093.7499999991</v>
      </c>
    </row>
    <row r="434" spans="1:10" x14ac:dyDescent="0.3">
      <c r="A434" s="1" t="s">
        <v>5289</v>
      </c>
      <c r="B434" s="1" t="s">
        <v>5290</v>
      </c>
      <c r="C434" s="1" t="s">
        <v>428</v>
      </c>
      <c r="D434" s="1" t="s">
        <v>5300</v>
      </c>
      <c r="E434" s="1" t="s">
        <v>5350</v>
      </c>
      <c r="F434" s="1" t="s">
        <v>5314</v>
      </c>
      <c r="G434" s="3">
        <v>0.28999999999999998</v>
      </c>
      <c r="H434" s="2">
        <v>1.6907000000000001</v>
      </c>
      <c r="I434">
        <f>VLOOKUP(E434,'TRM2'!A:D,4,0)</f>
        <v>2598.36</v>
      </c>
      <c r="J434" s="6">
        <f t="shared" si="22"/>
        <v>4393047.2520000003</v>
      </c>
    </row>
    <row r="435" spans="1:10" x14ac:dyDescent="0.3">
      <c r="A435" s="1" t="s">
        <v>5289</v>
      </c>
      <c r="B435" s="1" t="s">
        <v>5290</v>
      </c>
      <c r="C435" s="1" t="s">
        <v>428</v>
      </c>
      <c r="D435" s="1" t="s">
        <v>5300</v>
      </c>
      <c r="E435" s="1" t="s">
        <v>5353</v>
      </c>
      <c r="F435" s="1" t="s">
        <v>5320</v>
      </c>
      <c r="G435" s="3">
        <v>0.9</v>
      </c>
      <c r="H435" s="2">
        <v>5.2469999999999999</v>
      </c>
      <c r="I435">
        <f>VLOOKUP(E435,'TRM2'!A:D,4,0)</f>
        <v>2598.6799999999998</v>
      </c>
      <c r="J435" s="6">
        <f t="shared" si="22"/>
        <v>13635273.959999999</v>
      </c>
    </row>
    <row r="436" spans="1:10" x14ac:dyDescent="0.3">
      <c r="A436" s="1" t="s">
        <v>5289</v>
      </c>
      <c r="B436" s="1" t="s">
        <v>5290</v>
      </c>
      <c r="C436" s="1" t="s">
        <v>428</v>
      </c>
      <c r="D436" s="1" t="s">
        <v>5300</v>
      </c>
      <c r="E436" s="1" t="s">
        <v>5355</v>
      </c>
      <c r="F436" s="1" t="s">
        <v>5324</v>
      </c>
      <c r="G436" s="3">
        <v>1.2</v>
      </c>
      <c r="H436" s="2">
        <v>7.1219999999999999</v>
      </c>
      <c r="I436">
        <f>VLOOKUP(E436,'TRM2'!A:D,4,0)</f>
        <v>3079.97</v>
      </c>
      <c r="J436" s="6">
        <f t="shared" si="22"/>
        <v>21935546.339999996</v>
      </c>
    </row>
    <row r="437" spans="1:10" x14ac:dyDescent="0.3">
      <c r="A437" s="1" t="s">
        <v>5289</v>
      </c>
      <c r="B437" s="1" t="s">
        <v>5290</v>
      </c>
      <c r="C437" s="1" t="s">
        <v>428</v>
      </c>
      <c r="D437" s="1" t="s">
        <v>5300</v>
      </c>
      <c r="E437" s="1" t="s">
        <v>5362</v>
      </c>
      <c r="F437" s="1" t="s">
        <v>5314</v>
      </c>
      <c r="G437" s="3">
        <v>0.30199999999999999</v>
      </c>
      <c r="H437" s="2">
        <v>3.0579999999999998</v>
      </c>
      <c r="I437">
        <f>VLOOKUP(E437,'TRM2'!A:D,4,0)</f>
        <v>3000.63</v>
      </c>
      <c r="J437" s="6">
        <f t="shared" si="22"/>
        <v>9175926.540000001</v>
      </c>
    </row>
    <row r="438" spans="1:10" x14ac:dyDescent="0.3">
      <c r="A438" s="1" t="s">
        <v>5289</v>
      </c>
      <c r="B438" s="1" t="s">
        <v>5290</v>
      </c>
      <c r="C438" s="1" t="s">
        <v>428</v>
      </c>
      <c r="D438" s="1" t="s">
        <v>5300</v>
      </c>
      <c r="E438" s="1" t="s">
        <v>5364</v>
      </c>
      <c r="F438" s="1" t="s">
        <v>5318</v>
      </c>
      <c r="G438" s="3">
        <v>0.36</v>
      </c>
      <c r="H438" s="2">
        <v>1.6975</v>
      </c>
      <c r="I438">
        <f>VLOOKUP(E438,'TRM2'!A:D,4,0)</f>
        <v>3089.65</v>
      </c>
      <c r="J438" s="6">
        <f t="shared" si="22"/>
        <v>5244680.875</v>
      </c>
    </row>
    <row r="439" spans="1:10" x14ac:dyDescent="0.3">
      <c r="A439" s="1" t="s">
        <v>5289</v>
      </c>
      <c r="B439" s="1" t="s">
        <v>5290</v>
      </c>
      <c r="C439" s="1" t="s">
        <v>428</v>
      </c>
      <c r="D439" s="1" t="s">
        <v>5300</v>
      </c>
      <c r="E439" s="1" t="s">
        <v>5366</v>
      </c>
      <c r="F439" s="1" t="s">
        <v>5322</v>
      </c>
      <c r="G439" s="3">
        <v>1.2</v>
      </c>
      <c r="H439" s="2">
        <v>7.992</v>
      </c>
      <c r="I439">
        <f>VLOOKUP(E439,'TRM2'!A:D,4,0)</f>
        <v>3081.75</v>
      </c>
      <c r="J439" s="6">
        <f t="shared" si="22"/>
        <v>24629346</v>
      </c>
    </row>
    <row r="440" spans="1:10" x14ac:dyDescent="0.3">
      <c r="A440" s="1" t="s">
        <v>5289</v>
      </c>
      <c r="B440" s="1" t="s">
        <v>5290</v>
      </c>
      <c r="C440" s="1" t="s">
        <v>428</v>
      </c>
      <c r="D440" s="1" t="s">
        <v>5300</v>
      </c>
      <c r="E440" s="1" t="s">
        <v>5368</v>
      </c>
      <c r="F440" s="1" t="s">
        <v>5326</v>
      </c>
      <c r="G440" s="3">
        <v>2</v>
      </c>
      <c r="H440" s="2">
        <v>13.32</v>
      </c>
      <c r="I440">
        <f>VLOOKUP(E440,'TRM2'!A:D,4,0)</f>
        <v>2880.08</v>
      </c>
      <c r="J440" s="6">
        <f t="shared" si="22"/>
        <v>38362665.600000001</v>
      </c>
    </row>
    <row r="441" spans="1:10" x14ac:dyDescent="0.3">
      <c r="A441" s="1" t="s">
        <v>5289</v>
      </c>
      <c r="B441" s="1" t="s">
        <v>5290</v>
      </c>
      <c r="C441" s="1" t="s">
        <v>428</v>
      </c>
      <c r="D441" s="1" t="s">
        <v>5300</v>
      </c>
      <c r="E441" s="1" t="s">
        <v>5369</v>
      </c>
      <c r="F441" s="1" t="s">
        <v>5328</v>
      </c>
      <c r="G441" s="3">
        <v>1.8</v>
      </c>
      <c r="H441" s="2">
        <v>11.988</v>
      </c>
      <c r="I441">
        <f>VLOOKUP(E441,'TRM2'!A:D,4,0)</f>
        <v>2998.55</v>
      </c>
      <c r="J441" s="6">
        <f t="shared" si="22"/>
        <v>35946617.400000006</v>
      </c>
    </row>
    <row r="442" spans="1:10" x14ac:dyDescent="0.3">
      <c r="A442" s="1" t="s">
        <v>5289</v>
      </c>
      <c r="B442" s="1" t="s">
        <v>5290</v>
      </c>
      <c r="C442" s="1" t="s">
        <v>428</v>
      </c>
      <c r="D442" s="1" t="s">
        <v>5300</v>
      </c>
      <c r="E442" s="1" t="s">
        <v>5370</v>
      </c>
      <c r="F442" s="1" t="s">
        <v>5330</v>
      </c>
      <c r="G442" s="3">
        <v>2.2000000000000002</v>
      </c>
      <c r="H442" s="2">
        <v>14.651999999999999</v>
      </c>
      <c r="I442">
        <f>VLOOKUP(E442,'TRM2'!A:D,4,0)</f>
        <v>3085.6</v>
      </c>
      <c r="J442" s="6">
        <f t="shared" si="22"/>
        <v>45210211.199999996</v>
      </c>
    </row>
    <row r="443" spans="1:10" x14ac:dyDescent="0.3">
      <c r="A443" s="1" t="s">
        <v>5289</v>
      </c>
      <c r="B443" s="1" t="s">
        <v>5290</v>
      </c>
      <c r="C443" s="1" t="s">
        <v>428</v>
      </c>
      <c r="D443" s="1" t="s">
        <v>5300</v>
      </c>
      <c r="E443" s="1" t="s">
        <v>5373</v>
      </c>
      <c r="F443" s="1" t="s">
        <v>5311</v>
      </c>
      <c r="G443" s="3">
        <v>9.9978800000000003</v>
      </c>
      <c r="H443" s="2">
        <v>106.22016000000001</v>
      </c>
      <c r="I443">
        <f>VLOOKUP(E443,'TRM2'!A:D,4,0)</f>
        <v>2919.17</v>
      </c>
      <c r="J443" s="6">
        <f t="shared" si="22"/>
        <v>310074704.46720004</v>
      </c>
    </row>
    <row r="444" spans="1:10" x14ac:dyDescent="0.3">
      <c r="A444" s="1" t="s">
        <v>5289</v>
      </c>
      <c r="B444" s="1" t="s">
        <v>5290</v>
      </c>
      <c r="C444" s="1" t="s">
        <v>428</v>
      </c>
      <c r="D444" s="1" t="s">
        <v>5300</v>
      </c>
      <c r="E444" s="1" t="s">
        <v>5374</v>
      </c>
      <c r="F444" s="1" t="s">
        <v>5314</v>
      </c>
      <c r="G444" s="3">
        <v>9.4391999999999996</v>
      </c>
      <c r="H444" s="2">
        <v>101.84399999999999</v>
      </c>
      <c r="I444">
        <f>VLOOKUP(E444,'TRM2'!A:D,4,0)</f>
        <v>2885.57</v>
      </c>
      <c r="J444" s="6">
        <f t="shared" si="22"/>
        <v>293877991.07999998</v>
      </c>
    </row>
    <row r="445" spans="1:10" x14ac:dyDescent="0.3">
      <c r="A445" s="1" t="s">
        <v>5289</v>
      </c>
      <c r="B445" s="1" t="s">
        <v>5290</v>
      </c>
      <c r="C445" s="1" t="s">
        <v>428</v>
      </c>
      <c r="D445" s="1" t="s">
        <v>5300</v>
      </c>
      <c r="E445" s="1" t="s">
        <v>5375</v>
      </c>
      <c r="F445" s="1" t="s">
        <v>5316</v>
      </c>
      <c r="G445" s="3">
        <v>15.441979999999999</v>
      </c>
      <c r="H445" s="2">
        <v>166.61088000000001</v>
      </c>
      <c r="I445">
        <f>VLOOKUP(E445,'TRM2'!A:D,4,0)</f>
        <v>2947.85</v>
      </c>
      <c r="J445" s="6">
        <f t="shared" si="22"/>
        <v>491143882.60800004</v>
      </c>
    </row>
    <row r="446" spans="1:10" x14ac:dyDescent="0.3">
      <c r="A446" s="1" t="s">
        <v>5289</v>
      </c>
      <c r="B446" s="1" t="s">
        <v>5290</v>
      </c>
      <c r="C446" s="1" t="s">
        <v>428</v>
      </c>
      <c r="D446" s="1" t="s">
        <v>5300</v>
      </c>
      <c r="E446" s="1" t="s">
        <v>5376</v>
      </c>
      <c r="F446" s="1" t="s">
        <v>5318</v>
      </c>
      <c r="G446" s="3">
        <v>0.08</v>
      </c>
      <c r="H446" s="2">
        <v>5.3280000000000003</v>
      </c>
      <c r="I446">
        <f>VLOOKUP(E446,'TRM2'!A:D,4,0)</f>
        <v>2921</v>
      </c>
      <c r="J446" s="6">
        <f t="shared" si="22"/>
        <v>15563088.000000002</v>
      </c>
    </row>
    <row r="447" spans="1:10" x14ac:dyDescent="0.3">
      <c r="A447" s="1" t="s">
        <v>5289</v>
      </c>
      <c r="B447" s="1" t="s">
        <v>5290</v>
      </c>
      <c r="C447" s="1" t="s">
        <v>428</v>
      </c>
      <c r="D447" s="1" t="s">
        <v>5300</v>
      </c>
      <c r="E447" s="1" t="s">
        <v>5377</v>
      </c>
      <c r="F447" s="1" t="s">
        <v>5320</v>
      </c>
      <c r="G447" s="3">
        <v>17.041319999999999</v>
      </c>
      <c r="H447" s="2">
        <v>183.45384000000001</v>
      </c>
      <c r="I447">
        <f>VLOOKUP(E447,'TRM2'!A:D,4,0)</f>
        <v>3050.43</v>
      </c>
      <c r="J447" s="6">
        <f t="shared" si="22"/>
        <v>559613097.15120006</v>
      </c>
    </row>
    <row r="448" spans="1:10" x14ac:dyDescent="0.3">
      <c r="A448" s="1" t="s">
        <v>5289</v>
      </c>
      <c r="B448" s="1" t="s">
        <v>5290</v>
      </c>
      <c r="C448" s="1" t="s">
        <v>428</v>
      </c>
      <c r="D448" s="1" t="s">
        <v>5300</v>
      </c>
      <c r="E448" s="1" t="s">
        <v>5378</v>
      </c>
      <c r="F448" s="1" t="s">
        <v>5322</v>
      </c>
      <c r="G448" s="3">
        <v>2.87</v>
      </c>
      <c r="H448" s="2">
        <v>19.1142</v>
      </c>
      <c r="I448">
        <f>VLOOKUP(E448,'TRM2'!A:D,4,0)</f>
        <v>2997.59</v>
      </c>
      <c r="J448" s="6">
        <f t="shared" si="22"/>
        <v>57296534.778000005</v>
      </c>
    </row>
    <row r="449" spans="1:10" x14ac:dyDescent="0.3">
      <c r="A449" s="1" t="s">
        <v>5289</v>
      </c>
      <c r="B449" s="1" t="s">
        <v>5290</v>
      </c>
      <c r="C449" s="1" t="s">
        <v>428</v>
      </c>
      <c r="D449" s="1" t="s">
        <v>5300</v>
      </c>
      <c r="E449" s="1" t="s">
        <v>5380</v>
      </c>
      <c r="F449" s="1" t="s">
        <v>5326</v>
      </c>
      <c r="G449" s="3">
        <v>0.02</v>
      </c>
      <c r="H449" s="2">
        <v>0.13320000000000001</v>
      </c>
      <c r="I449">
        <f>VLOOKUP(E449,'TRM2'!A:D,4,0)</f>
        <v>2936.67</v>
      </c>
      <c r="J449" s="6">
        <f t="shared" si="22"/>
        <v>391164.44400000008</v>
      </c>
    </row>
    <row r="450" spans="1:10" x14ac:dyDescent="0.3">
      <c r="A450" s="1" t="s">
        <v>5289</v>
      </c>
      <c r="B450" s="1" t="s">
        <v>5290</v>
      </c>
      <c r="C450" s="1" t="s">
        <v>428</v>
      </c>
      <c r="D450" s="1" t="s">
        <v>5300</v>
      </c>
      <c r="E450" s="1" t="s">
        <v>5381</v>
      </c>
      <c r="F450" s="1" t="s">
        <v>5328</v>
      </c>
      <c r="G450" s="3">
        <v>0.7</v>
      </c>
      <c r="H450" s="2">
        <v>4.6619999999999999</v>
      </c>
      <c r="I450">
        <f>VLOOKUP(E450,'TRM2'!A:D,4,0)</f>
        <v>3039.19</v>
      </c>
      <c r="J450" s="6">
        <f t="shared" si="22"/>
        <v>14168703.779999999</v>
      </c>
    </row>
    <row r="451" spans="1:10" x14ac:dyDescent="0.3">
      <c r="A451" s="1" t="s">
        <v>5289</v>
      </c>
      <c r="B451" s="1" t="s">
        <v>5290</v>
      </c>
      <c r="C451" s="1" t="s">
        <v>428</v>
      </c>
      <c r="D451" s="1" t="s">
        <v>5300</v>
      </c>
      <c r="E451" s="1" t="s">
        <v>5383</v>
      </c>
      <c r="F451" s="1" t="s">
        <v>5292</v>
      </c>
      <c r="G451" s="3">
        <v>2</v>
      </c>
      <c r="H451" s="2">
        <v>13.32</v>
      </c>
      <c r="I451">
        <f>VLOOKUP(E451,'TRM2'!A:D,4,0)</f>
        <v>2984</v>
      </c>
      <c r="J451" s="6">
        <f t="shared" si="22"/>
        <v>39746880</v>
      </c>
    </row>
    <row r="452" spans="1:10" x14ac:dyDescent="0.3">
      <c r="A452" s="1" t="s">
        <v>5289</v>
      </c>
      <c r="B452" s="1" t="s">
        <v>5290</v>
      </c>
      <c r="C452" s="1" t="s">
        <v>428</v>
      </c>
      <c r="D452" s="1" t="s">
        <v>5300</v>
      </c>
      <c r="E452" s="1" t="s">
        <v>5384</v>
      </c>
      <c r="F452" s="1" t="s">
        <v>5307</v>
      </c>
      <c r="G452" s="3">
        <v>9.5706600000000002</v>
      </c>
      <c r="H452" s="2">
        <v>98.719920000000002</v>
      </c>
      <c r="I452">
        <f>VLOOKUP(E452,'TRM2'!A:D,4,0)</f>
        <v>2835.05</v>
      </c>
      <c r="J452" s="6">
        <f t="shared" si="22"/>
        <v>279875909.19600004</v>
      </c>
    </row>
    <row r="453" spans="1:10" x14ac:dyDescent="0.3">
      <c r="A453" s="1" t="s">
        <v>5289</v>
      </c>
      <c r="B453" s="1" t="s">
        <v>5290</v>
      </c>
      <c r="C453" s="1" t="s">
        <v>428</v>
      </c>
      <c r="D453" s="1" t="s">
        <v>5300</v>
      </c>
      <c r="E453" s="1" t="s">
        <v>5385</v>
      </c>
      <c r="F453" s="1" t="s">
        <v>5311</v>
      </c>
      <c r="G453" s="3">
        <v>8.9314599999999995</v>
      </c>
      <c r="H453" s="2">
        <v>96.33672</v>
      </c>
      <c r="I453">
        <f>VLOOKUP(E453,'TRM2'!A:D,4,0)</f>
        <v>2867.94</v>
      </c>
      <c r="J453" s="6">
        <f t="shared" si="22"/>
        <v>276287932.75680006</v>
      </c>
    </row>
    <row r="454" spans="1:10" x14ac:dyDescent="0.3">
      <c r="A454" s="1" t="s">
        <v>5289</v>
      </c>
      <c r="B454" s="1" t="s">
        <v>5290</v>
      </c>
      <c r="C454" s="1" t="s">
        <v>428</v>
      </c>
      <c r="D454" s="1" t="s">
        <v>5300</v>
      </c>
      <c r="E454" s="1" t="s">
        <v>5386</v>
      </c>
      <c r="F454" s="1" t="s">
        <v>5314</v>
      </c>
      <c r="G454" s="3">
        <v>4.2353300000000003</v>
      </c>
      <c r="H454" s="2">
        <v>45.696959999999997</v>
      </c>
      <c r="I454">
        <f>VLOOKUP(E454,'TRM2'!A:D,4,0)</f>
        <v>2780.47</v>
      </c>
      <c r="J454" s="6">
        <f t="shared" si="22"/>
        <v>127059026.37119998</v>
      </c>
    </row>
    <row r="455" spans="1:10" x14ac:dyDescent="0.3">
      <c r="A455" s="1" t="s">
        <v>5289</v>
      </c>
      <c r="B455" s="1" t="s">
        <v>5290</v>
      </c>
      <c r="C455" s="1" t="s">
        <v>428</v>
      </c>
      <c r="D455" s="1" t="s">
        <v>5300</v>
      </c>
      <c r="E455" s="1" t="s">
        <v>5387</v>
      </c>
      <c r="F455" s="1" t="s">
        <v>5316</v>
      </c>
      <c r="G455" s="3">
        <v>9.1206600000000009</v>
      </c>
      <c r="H455" s="2">
        <v>95.722920000000002</v>
      </c>
      <c r="I455">
        <f>VLOOKUP(E455,'TRM2'!A:D,4,0)</f>
        <v>2809.92</v>
      </c>
      <c r="J455" s="6">
        <f t="shared" si="22"/>
        <v>268973747.3664</v>
      </c>
    </row>
    <row r="456" spans="1:10" x14ac:dyDescent="0.3">
      <c r="A456" s="1" t="s">
        <v>5289</v>
      </c>
      <c r="B456" s="1" t="s">
        <v>5290</v>
      </c>
      <c r="C456" s="1" t="s">
        <v>428</v>
      </c>
      <c r="D456" s="1" t="s">
        <v>5300</v>
      </c>
      <c r="E456" s="1" t="s">
        <v>5388</v>
      </c>
      <c r="F456" s="1" t="s">
        <v>5318</v>
      </c>
      <c r="G456" s="3">
        <v>6.4785300000000001</v>
      </c>
      <c r="H456" s="2">
        <v>68.132159999999999</v>
      </c>
      <c r="I456">
        <f>VLOOKUP(E456,'TRM2'!A:D,4,0)</f>
        <v>2889.32</v>
      </c>
      <c r="J456" s="6">
        <f t="shared" si="22"/>
        <v>196855612.53120002</v>
      </c>
    </row>
    <row r="457" spans="1:10" x14ac:dyDescent="0.3">
      <c r="A457" s="1" t="s">
        <v>5289</v>
      </c>
      <c r="B457" s="1" t="s">
        <v>5290</v>
      </c>
      <c r="C457" s="1" t="s">
        <v>428</v>
      </c>
      <c r="D457" s="1" t="s">
        <v>5300</v>
      </c>
      <c r="E457" s="1" t="s">
        <v>5389</v>
      </c>
      <c r="F457" s="1" t="s">
        <v>5320</v>
      </c>
      <c r="G457" s="3">
        <v>2.75</v>
      </c>
      <c r="H457" s="2">
        <v>18.315000000000001</v>
      </c>
      <c r="I457">
        <f>VLOOKUP(E457,'TRM2'!A:D,4,0)</f>
        <v>2930.8</v>
      </c>
      <c r="J457" s="6">
        <f t="shared" si="22"/>
        <v>53677602.000000007</v>
      </c>
    </row>
    <row r="458" spans="1:10" x14ac:dyDescent="0.3">
      <c r="A458" s="1" t="s">
        <v>5289</v>
      </c>
      <c r="B458" s="1" t="s">
        <v>5290</v>
      </c>
      <c r="C458" s="1" t="s">
        <v>428</v>
      </c>
      <c r="D458" s="1" t="s">
        <v>5300</v>
      </c>
      <c r="E458" s="1" t="s">
        <v>5390</v>
      </c>
      <c r="F458" s="1" t="s">
        <v>5322</v>
      </c>
      <c r="G458" s="3">
        <v>16.941320000000001</v>
      </c>
      <c r="H458" s="2">
        <v>182.78783999999999</v>
      </c>
      <c r="I458">
        <f>VLOOKUP(E458,'TRM2'!A:D,4,0)</f>
        <v>2886.8</v>
      </c>
      <c r="J458" s="6">
        <f t="shared" si="22"/>
        <v>527671936.51200002</v>
      </c>
    </row>
    <row r="459" spans="1:10" x14ac:dyDescent="0.3">
      <c r="A459" s="1" t="s">
        <v>5289</v>
      </c>
      <c r="B459" s="1" t="s">
        <v>5290</v>
      </c>
      <c r="C459" s="1" t="s">
        <v>428</v>
      </c>
      <c r="D459" s="1" t="s">
        <v>5300</v>
      </c>
      <c r="E459" s="1" t="s">
        <v>5391</v>
      </c>
      <c r="F459" s="1" t="s">
        <v>5324</v>
      </c>
      <c r="G459" s="3">
        <v>4.9896000000000003</v>
      </c>
      <c r="H459" s="2">
        <v>36.294499999999999</v>
      </c>
      <c r="I459">
        <f>VLOOKUP(E459,'TRM2'!A:D,4,0)</f>
        <v>3053.14</v>
      </c>
      <c r="J459" s="6">
        <f t="shared" si="22"/>
        <v>110812189.73</v>
      </c>
    </row>
    <row r="460" spans="1:10" x14ac:dyDescent="0.3">
      <c r="A460" s="1" t="s">
        <v>5289</v>
      </c>
      <c r="B460" s="1" t="s">
        <v>5290</v>
      </c>
      <c r="C460" s="1" t="s">
        <v>428</v>
      </c>
      <c r="D460" s="1" t="s">
        <v>5300</v>
      </c>
      <c r="E460" s="1" t="s">
        <v>5393</v>
      </c>
      <c r="F460" s="1" t="s">
        <v>5328</v>
      </c>
      <c r="G460" s="3">
        <v>9.0706600000000002</v>
      </c>
      <c r="H460" s="2">
        <v>95.389920000000004</v>
      </c>
      <c r="I460">
        <f>VLOOKUP(E460,'TRM2'!A:D,4,0)</f>
        <v>3219.85</v>
      </c>
      <c r="J460" s="6">
        <f t="shared" si="22"/>
        <v>307141233.912</v>
      </c>
    </row>
    <row r="461" spans="1:10" x14ac:dyDescent="0.3">
      <c r="A461" s="1" t="s">
        <v>5289</v>
      </c>
      <c r="B461" s="1" t="s">
        <v>5290</v>
      </c>
      <c r="C461" s="1" t="s">
        <v>428</v>
      </c>
      <c r="D461" s="1" t="s">
        <v>5300</v>
      </c>
      <c r="E461" s="1" t="s">
        <v>5394</v>
      </c>
      <c r="F461" s="1" t="s">
        <v>5330</v>
      </c>
      <c r="G461" s="3">
        <v>8.8706600000000009</v>
      </c>
      <c r="H461" s="2">
        <v>94.057919999999996</v>
      </c>
      <c r="I461">
        <f>VLOOKUP(E461,'TRM2'!A:D,4,0)</f>
        <v>3235.27</v>
      </c>
      <c r="J461" s="6">
        <f t="shared" si="22"/>
        <v>304302766.83840001</v>
      </c>
    </row>
    <row r="462" spans="1:10" x14ac:dyDescent="0.3">
      <c r="A462" s="1" t="s">
        <v>5289</v>
      </c>
      <c r="B462" s="1" t="s">
        <v>5290</v>
      </c>
      <c r="C462" s="1" t="s">
        <v>428</v>
      </c>
      <c r="D462" s="1" t="s">
        <v>5300</v>
      </c>
      <c r="E462" s="1" t="s">
        <v>5395</v>
      </c>
      <c r="F462" s="1" t="s">
        <v>5292</v>
      </c>
      <c r="G462" s="3">
        <v>1.2</v>
      </c>
      <c r="H462" s="2">
        <v>7.992</v>
      </c>
      <c r="I462">
        <f>VLOOKUP(E462,'TRM2'!A:D,4,0)</f>
        <v>3249.75</v>
      </c>
      <c r="J462" s="6">
        <f t="shared" si="22"/>
        <v>25972002</v>
      </c>
    </row>
    <row r="463" spans="1:10" x14ac:dyDescent="0.3">
      <c r="A463" s="1" t="s">
        <v>5289</v>
      </c>
      <c r="B463" s="1" t="s">
        <v>5290</v>
      </c>
      <c r="C463" s="1" t="s">
        <v>428</v>
      </c>
      <c r="D463" s="1" t="s">
        <v>5300</v>
      </c>
      <c r="E463" s="1" t="s">
        <v>5396</v>
      </c>
      <c r="F463" s="1" t="s">
        <v>5307</v>
      </c>
      <c r="G463" s="3">
        <v>0.92159999999999997</v>
      </c>
      <c r="H463" s="2">
        <v>9.8856000000000002</v>
      </c>
      <c r="I463">
        <f>VLOOKUP(E463,'TRM2'!A:D,4,0)</f>
        <v>3115.7</v>
      </c>
      <c r="J463" s="6">
        <f t="shared" si="22"/>
        <v>30800563.920000002</v>
      </c>
    </row>
    <row r="464" spans="1:10" x14ac:dyDescent="0.3">
      <c r="A464" s="1" t="s">
        <v>5289</v>
      </c>
      <c r="B464" s="1" t="s">
        <v>5290</v>
      </c>
      <c r="C464" s="1" t="s">
        <v>428</v>
      </c>
      <c r="D464" s="1" t="s">
        <v>5300</v>
      </c>
      <c r="E464" s="1" t="s">
        <v>5397</v>
      </c>
      <c r="F464" s="1" t="s">
        <v>5311</v>
      </c>
      <c r="G464" s="3">
        <v>0.6</v>
      </c>
      <c r="H464" s="2">
        <v>3.996</v>
      </c>
      <c r="I464">
        <f>VLOOKUP(E464,'TRM2'!A:D,4,0)</f>
        <v>3077.35</v>
      </c>
      <c r="J464" s="6">
        <f t="shared" si="22"/>
        <v>12297090.6</v>
      </c>
    </row>
    <row r="465" spans="1:10" x14ac:dyDescent="0.3">
      <c r="A465" s="1" t="s">
        <v>5289</v>
      </c>
      <c r="B465" s="1" t="s">
        <v>5290</v>
      </c>
      <c r="C465" s="1" t="s">
        <v>428</v>
      </c>
      <c r="D465" s="1" t="s">
        <v>5300</v>
      </c>
      <c r="E465" s="1" t="s">
        <v>5398</v>
      </c>
      <c r="F465" s="1" t="s">
        <v>5314</v>
      </c>
      <c r="G465" s="3">
        <v>7</v>
      </c>
      <c r="H465" s="2">
        <v>54.631500000000003</v>
      </c>
      <c r="I465">
        <f>VLOOKUP(E465,'TRM2'!A:D,4,0)</f>
        <v>3174.79</v>
      </c>
      <c r="J465" s="6">
        <f t="shared" si="22"/>
        <v>173443539.88500002</v>
      </c>
    </row>
    <row r="466" spans="1:10" x14ac:dyDescent="0.3">
      <c r="A466" s="1" t="s">
        <v>5289</v>
      </c>
      <c r="B466" s="1" t="s">
        <v>5290</v>
      </c>
      <c r="C466" s="1" t="s">
        <v>428</v>
      </c>
      <c r="D466" s="1" t="s">
        <v>5300</v>
      </c>
      <c r="E466" s="1" t="s">
        <v>5399</v>
      </c>
      <c r="F466" s="1" t="s">
        <v>5316</v>
      </c>
      <c r="G466" s="3">
        <v>4.0530400000000002</v>
      </c>
      <c r="H466" s="2">
        <v>42.697800000000001</v>
      </c>
      <c r="I466">
        <f>VLOOKUP(E466,'TRM2'!A:D,4,0)</f>
        <v>3233.97</v>
      </c>
      <c r="J466" s="6">
        <f t="shared" si="22"/>
        <v>138083404.266</v>
      </c>
    </row>
    <row r="467" spans="1:10" x14ac:dyDescent="0.3">
      <c r="A467" s="1" t="s">
        <v>5289</v>
      </c>
      <c r="B467" s="1" t="s">
        <v>5290</v>
      </c>
      <c r="C467" s="1" t="s">
        <v>428</v>
      </c>
      <c r="D467" s="1" t="s">
        <v>5300</v>
      </c>
      <c r="E467" s="1" t="s">
        <v>5400</v>
      </c>
      <c r="F467" s="1" t="s">
        <v>5318</v>
      </c>
      <c r="G467" s="3">
        <v>1.8824000000000001</v>
      </c>
      <c r="H467" s="2">
        <v>18.1584</v>
      </c>
      <c r="I467">
        <f>VLOOKUP(E467,'TRM2'!A:D,4,0)</f>
        <v>3377.16</v>
      </c>
      <c r="J467" s="6">
        <f t="shared" si="22"/>
        <v>61323822.144000001</v>
      </c>
    </row>
    <row r="468" spans="1:10" x14ac:dyDescent="0.3">
      <c r="A468" s="1" t="s">
        <v>5289</v>
      </c>
      <c r="B468" s="1" t="s">
        <v>5290</v>
      </c>
      <c r="C468" s="1" t="s">
        <v>428</v>
      </c>
      <c r="D468" s="1" t="s">
        <v>5300</v>
      </c>
      <c r="E468" s="1" t="s">
        <v>5401</v>
      </c>
      <c r="F468" s="1" t="s">
        <v>5320</v>
      </c>
      <c r="G468" s="3">
        <v>3.85</v>
      </c>
      <c r="H468" s="2">
        <v>25.640999999999998</v>
      </c>
      <c r="I468">
        <f>VLOOKUP(E468,'TRM2'!A:D,4,0)</f>
        <v>3205.67</v>
      </c>
      <c r="J468" s="6">
        <f t="shared" si="22"/>
        <v>82196584.469999999</v>
      </c>
    </row>
    <row r="469" spans="1:10" x14ac:dyDescent="0.3">
      <c r="A469" s="1" t="s">
        <v>5289</v>
      </c>
      <c r="B469" s="1" t="s">
        <v>5290</v>
      </c>
      <c r="C469" s="1" t="s">
        <v>428</v>
      </c>
      <c r="D469" s="1" t="s">
        <v>5300</v>
      </c>
      <c r="E469" s="1" t="s">
        <v>5403</v>
      </c>
      <c r="F469" s="1" t="s">
        <v>5324</v>
      </c>
      <c r="G469" s="3">
        <v>3.3647999999999998</v>
      </c>
      <c r="H469" s="2">
        <v>33.652799999999999</v>
      </c>
      <c r="I469">
        <f>VLOOKUP(E469,'TRM2'!A:D,4,0)</f>
        <v>3427.29</v>
      </c>
      <c r="J469" s="6">
        <f t="shared" si="22"/>
        <v>115337904.912</v>
      </c>
    </row>
    <row r="470" spans="1:10" x14ac:dyDescent="0.3">
      <c r="A470" s="1" t="s">
        <v>5289</v>
      </c>
      <c r="B470" s="1" t="s">
        <v>5290</v>
      </c>
      <c r="C470" s="1" t="s">
        <v>428</v>
      </c>
      <c r="D470" s="1" t="s">
        <v>5300</v>
      </c>
      <c r="E470" s="1" t="s">
        <v>5406</v>
      </c>
      <c r="F470" s="1" t="s">
        <v>5330</v>
      </c>
      <c r="G470" s="3">
        <v>3.5</v>
      </c>
      <c r="H470" s="2">
        <v>23.31</v>
      </c>
      <c r="I470">
        <f>VLOOKUP(E470,'TRM2'!A:D,4,0)</f>
        <v>3522.48</v>
      </c>
      <c r="J470" s="6">
        <f t="shared" si="22"/>
        <v>82109008.799999997</v>
      </c>
    </row>
    <row r="471" spans="1:10" x14ac:dyDescent="0.3">
      <c r="A471" s="1" t="s">
        <v>5289</v>
      </c>
      <c r="B471" s="1" t="s">
        <v>5290</v>
      </c>
      <c r="C471" s="1" t="s">
        <v>428</v>
      </c>
      <c r="D471" s="1" t="s">
        <v>5300</v>
      </c>
      <c r="E471" s="1" t="s">
        <v>5407</v>
      </c>
      <c r="F471" s="1" t="s">
        <v>5292</v>
      </c>
      <c r="G471" s="3">
        <v>0.92159999999999997</v>
      </c>
      <c r="H471" s="2">
        <v>9.8856000000000002</v>
      </c>
      <c r="I471">
        <f>VLOOKUP(E471,'TRM2'!A:D,4,0)</f>
        <v>3277.14</v>
      </c>
      <c r="J471" s="6">
        <f t="shared" si="22"/>
        <v>32396495.184</v>
      </c>
    </row>
    <row r="472" spans="1:10" x14ac:dyDescent="0.3">
      <c r="A472" s="1" t="s">
        <v>5289</v>
      </c>
      <c r="B472" s="1" t="s">
        <v>5290</v>
      </c>
      <c r="C472" s="1" t="s">
        <v>428</v>
      </c>
      <c r="D472" s="1" t="s">
        <v>5300</v>
      </c>
      <c r="E472" s="1" t="s">
        <v>5408</v>
      </c>
      <c r="F472" s="1" t="s">
        <v>5307</v>
      </c>
      <c r="G472" s="3">
        <v>0.9</v>
      </c>
      <c r="H472" s="2">
        <v>5.9939999999999998</v>
      </c>
      <c r="I472">
        <f>VLOOKUP(E472,'TRM2'!A:D,4,0)</f>
        <v>3423.24</v>
      </c>
      <c r="J472" s="6">
        <f t="shared" si="22"/>
        <v>20518900.559999999</v>
      </c>
    </row>
    <row r="473" spans="1:10" x14ac:dyDescent="0.3">
      <c r="A473" s="1" t="s">
        <v>5289</v>
      </c>
      <c r="B473" s="1" t="s">
        <v>5290</v>
      </c>
      <c r="C473" s="1" t="s">
        <v>428</v>
      </c>
      <c r="D473" s="1" t="s">
        <v>5300</v>
      </c>
      <c r="E473" s="1" t="s">
        <v>5433</v>
      </c>
      <c r="F473" s="1" t="s">
        <v>5314</v>
      </c>
      <c r="G473" s="3">
        <v>2.2999999999999998</v>
      </c>
      <c r="H473" s="2">
        <v>15.718</v>
      </c>
      <c r="I473">
        <f>VLOOKUP(E473,'TRM2'!A:D,4,0)</f>
        <v>4054.54</v>
      </c>
      <c r="J473" s="6">
        <f t="shared" si="22"/>
        <v>63729259.719999999</v>
      </c>
    </row>
    <row r="474" spans="1:10" x14ac:dyDescent="0.3">
      <c r="A474" s="1" t="s">
        <v>5289</v>
      </c>
      <c r="B474" s="1" t="s">
        <v>5290</v>
      </c>
      <c r="C474" s="1" t="s">
        <v>428</v>
      </c>
      <c r="D474" s="1" t="s">
        <v>5300</v>
      </c>
      <c r="E474" s="1" t="s">
        <v>5412</v>
      </c>
      <c r="F474" s="1" t="s">
        <v>5320</v>
      </c>
      <c r="G474" s="3">
        <v>2.3835000000000002</v>
      </c>
      <c r="H474" s="2">
        <v>19.372499999999999</v>
      </c>
      <c r="I474">
        <f>VLOOKUP(E474,'TRM2'!A:D,4,0)</f>
        <v>3756.28</v>
      </c>
      <c r="J474" s="6">
        <f t="shared" si="22"/>
        <v>72768534.299999997</v>
      </c>
    </row>
    <row r="475" spans="1:10" x14ac:dyDescent="0.3">
      <c r="A475" s="1" t="s">
        <v>5289</v>
      </c>
      <c r="B475" s="1" t="s">
        <v>5290</v>
      </c>
      <c r="C475" s="1" t="s">
        <v>428</v>
      </c>
      <c r="D475" s="1" t="s">
        <v>5300</v>
      </c>
      <c r="E475" s="1" t="s">
        <v>5413</v>
      </c>
      <c r="F475" s="1" t="s">
        <v>5322</v>
      </c>
      <c r="G475" s="3">
        <v>0.8</v>
      </c>
      <c r="H475" s="2">
        <v>5.3280000000000003</v>
      </c>
      <c r="I475">
        <f>VLOOKUP(E475,'TRM2'!A:D,4,0)</f>
        <v>3733.08</v>
      </c>
      <c r="J475" s="6">
        <f t="shared" si="22"/>
        <v>19889850.239999998</v>
      </c>
    </row>
    <row r="476" spans="1:10" x14ac:dyDescent="0.3">
      <c r="A476" s="1" t="s">
        <v>5289</v>
      </c>
      <c r="B476" s="1" t="s">
        <v>5290</v>
      </c>
      <c r="C476" s="1" t="s">
        <v>428</v>
      </c>
      <c r="D476" s="1" t="s">
        <v>5300</v>
      </c>
      <c r="E476" s="1" t="s">
        <v>5414</v>
      </c>
      <c r="F476" s="1" t="s">
        <v>5324</v>
      </c>
      <c r="G476" s="3">
        <v>1.6116999999999999</v>
      </c>
      <c r="H476" s="2">
        <v>13.099500000000001</v>
      </c>
      <c r="I476">
        <f>VLOOKUP(E476,'TRM2'!A:D,4,0)</f>
        <v>3745.41</v>
      </c>
      <c r="J476" s="6">
        <f t="shared" si="22"/>
        <v>49062998.294999994</v>
      </c>
    </row>
    <row r="477" spans="1:10" x14ac:dyDescent="0.3">
      <c r="A477" s="1" t="s">
        <v>5289</v>
      </c>
      <c r="B477" s="1" t="s">
        <v>5290</v>
      </c>
      <c r="C477" s="1" t="s">
        <v>428</v>
      </c>
      <c r="D477" s="1" t="s">
        <v>5300</v>
      </c>
      <c r="E477" s="1" t="s">
        <v>5415</v>
      </c>
      <c r="F477" s="1" t="s">
        <v>5326</v>
      </c>
      <c r="G477" s="3">
        <v>1.86517</v>
      </c>
      <c r="H477" s="2">
        <v>19.86936</v>
      </c>
      <c r="I477">
        <f>VLOOKUP(E477,'TRM2'!A:D,4,0)</f>
        <v>3865.47</v>
      </c>
      <c r="J477" s="6">
        <f t="shared" si="22"/>
        <v>76804414.999200001</v>
      </c>
    </row>
    <row r="478" spans="1:10" x14ac:dyDescent="0.3">
      <c r="A478" s="1" t="s">
        <v>5289</v>
      </c>
      <c r="B478" s="1" t="s">
        <v>5290</v>
      </c>
      <c r="C478" s="1" t="s">
        <v>428</v>
      </c>
      <c r="D478" s="1" t="s">
        <v>5300</v>
      </c>
      <c r="E478" s="1" t="s">
        <v>5416</v>
      </c>
      <c r="F478" s="1" t="s">
        <v>5328</v>
      </c>
      <c r="G478" s="3">
        <v>0.75</v>
      </c>
      <c r="H478" s="2">
        <v>4.9950000000000001</v>
      </c>
      <c r="I478">
        <f>VLOOKUP(E478,'TRM2'!A:D,4,0)</f>
        <v>3858.56</v>
      </c>
      <c r="J478" s="6">
        <f t="shared" si="22"/>
        <v>19273507.199999999</v>
      </c>
    </row>
    <row r="479" spans="1:10" x14ac:dyDescent="0.3">
      <c r="A479" s="1" t="s">
        <v>5289</v>
      </c>
      <c r="B479" s="1" t="s">
        <v>5290</v>
      </c>
      <c r="C479" s="1" t="s">
        <v>428</v>
      </c>
      <c r="D479" s="1" t="s">
        <v>5300</v>
      </c>
      <c r="E479" s="1" t="s">
        <v>5417</v>
      </c>
      <c r="F479" s="1" t="s">
        <v>5330</v>
      </c>
      <c r="G479" s="3">
        <v>5.7384000000000004</v>
      </c>
      <c r="H479" s="2">
        <v>45.346200000000003</v>
      </c>
      <c r="I479">
        <f>VLOOKUP(E479,'TRM2'!A:D,4,0)</f>
        <v>3591.84</v>
      </c>
      <c r="J479" s="6">
        <f t="shared" si="22"/>
        <v>162876295.00800002</v>
      </c>
    </row>
    <row r="480" spans="1:10" x14ac:dyDescent="0.3">
      <c r="A480" s="1" t="s">
        <v>5289</v>
      </c>
      <c r="B480" s="1" t="s">
        <v>5290</v>
      </c>
      <c r="C480" s="1" t="s">
        <v>428</v>
      </c>
      <c r="D480" s="1" t="s">
        <v>5300</v>
      </c>
      <c r="E480" s="1" t="s">
        <v>5420</v>
      </c>
      <c r="F480" s="1" t="s">
        <v>5307</v>
      </c>
      <c r="G480" s="3">
        <v>1.2</v>
      </c>
      <c r="H480" s="2">
        <v>7.992</v>
      </c>
      <c r="I480">
        <f>VLOOKUP(E480,'TRM2'!A:D,4,0)</f>
        <v>3559.46</v>
      </c>
      <c r="J480" s="6">
        <f t="shared" si="22"/>
        <v>28447204.32</v>
      </c>
    </row>
    <row r="481" spans="1:10" x14ac:dyDescent="0.3">
      <c r="A481" s="1" t="s">
        <v>5289</v>
      </c>
      <c r="B481" s="1" t="s">
        <v>5290</v>
      </c>
      <c r="C481" s="1" t="s">
        <v>428</v>
      </c>
      <c r="D481" s="1" t="s">
        <v>5300</v>
      </c>
      <c r="E481" s="1" t="s">
        <v>5422</v>
      </c>
      <c r="F481" s="1" t="s">
        <v>5314</v>
      </c>
      <c r="G481" s="3">
        <v>0.3</v>
      </c>
      <c r="H481" s="2">
        <v>1.998</v>
      </c>
      <c r="I481">
        <f>VLOOKUP(E481,'TRM2'!A:D,4,0)</f>
        <v>3678.62</v>
      </c>
      <c r="J481" s="6">
        <f t="shared" si="22"/>
        <v>7349882.7599999998</v>
      </c>
    </row>
    <row r="482" spans="1:10" x14ac:dyDescent="0.3">
      <c r="A482" s="1" t="s">
        <v>5289</v>
      </c>
      <c r="B482" s="1" t="s">
        <v>5290</v>
      </c>
      <c r="C482" s="1" t="s">
        <v>428</v>
      </c>
      <c r="D482" s="1" t="s">
        <v>5300</v>
      </c>
      <c r="E482" s="1" t="s">
        <v>5423</v>
      </c>
      <c r="F482" s="1" t="s">
        <v>5316</v>
      </c>
      <c r="G482" s="3">
        <v>0.6</v>
      </c>
      <c r="H482" s="2">
        <v>4.1159999999999997</v>
      </c>
      <c r="I482">
        <f>VLOOKUP(E482,'TRM2'!A:D,4,0)</f>
        <v>3740.14</v>
      </c>
      <c r="J482" s="6">
        <f t="shared" si="22"/>
        <v>15394416.239999998</v>
      </c>
    </row>
    <row r="483" spans="1:10" x14ac:dyDescent="0.3">
      <c r="A483" s="1" t="s">
        <v>5289</v>
      </c>
      <c r="B483" s="1" t="s">
        <v>5290</v>
      </c>
      <c r="C483" s="1" t="s">
        <v>428</v>
      </c>
      <c r="D483" s="1" t="s">
        <v>5300</v>
      </c>
      <c r="E483" s="1" t="s">
        <v>5424</v>
      </c>
      <c r="F483" s="1" t="s">
        <v>5318</v>
      </c>
      <c r="G483" s="3">
        <v>4.3742999999999999</v>
      </c>
      <c r="H483" s="2">
        <v>33.0045</v>
      </c>
      <c r="I483">
        <f>VLOOKUP(E483,'TRM2'!A:D,4,0)</f>
        <v>3715.28</v>
      </c>
      <c r="J483" s="6">
        <f t="shared" si="22"/>
        <v>122620958.76000001</v>
      </c>
    </row>
    <row r="484" spans="1:10" x14ac:dyDescent="0.3">
      <c r="A484" s="1" t="s">
        <v>5289</v>
      </c>
      <c r="B484" s="1" t="s">
        <v>5290</v>
      </c>
      <c r="C484" s="1" t="s">
        <v>428</v>
      </c>
      <c r="D484" s="1" t="s">
        <v>5300</v>
      </c>
      <c r="E484" s="1" t="s">
        <v>5425</v>
      </c>
      <c r="F484" s="1" t="s">
        <v>5320</v>
      </c>
      <c r="G484" s="3">
        <v>0.86080000000000001</v>
      </c>
      <c r="H484" s="2">
        <v>7.6067999999999998</v>
      </c>
      <c r="I484">
        <f>VLOOKUP(E484,'TRM2'!A:D,4,0)</f>
        <v>3748.5</v>
      </c>
      <c r="J484" s="6">
        <f t="shared" si="22"/>
        <v>28514089.799999997</v>
      </c>
    </row>
    <row r="485" spans="1:10" x14ac:dyDescent="0.3">
      <c r="A485" s="1" t="s">
        <v>5289</v>
      </c>
      <c r="B485" s="1" t="s">
        <v>5290</v>
      </c>
      <c r="C485" s="1" t="s">
        <v>428</v>
      </c>
      <c r="D485" s="1" t="s">
        <v>5300</v>
      </c>
      <c r="E485" s="1" t="s">
        <v>5426</v>
      </c>
      <c r="F485" s="1" t="s">
        <v>5322</v>
      </c>
      <c r="G485" s="3">
        <v>3.5878000000000001</v>
      </c>
      <c r="H485" s="2">
        <v>27.693000000000001</v>
      </c>
      <c r="I485">
        <f>VLOOKUP(E485,'TRM2'!A:D,4,0)</f>
        <v>3867.88</v>
      </c>
      <c r="J485" s="6">
        <f t="shared" si="22"/>
        <v>107113200.84</v>
      </c>
    </row>
    <row r="486" spans="1:10" x14ac:dyDescent="0.3">
      <c r="A486" s="1" t="s">
        <v>5289</v>
      </c>
      <c r="B486" s="1" t="s">
        <v>5290</v>
      </c>
      <c r="C486" s="1" t="s">
        <v>428</v>
      </c>
      <c r="D486" s="1" t="s">
        <v>5300</v>
      </c>
      <c r="E486" s="1" t="s">
        <v>5427</v>
      </c>
      <c r="F486" s="1" t="s">
        <v>5324</v>
      </c>
      <c r="G486" s="3">
        <v>0.46079999999999999</v>
      </c>
      <c r="H486" s="2">
        <v>4.9428000000000001</v>
      </c>
      <c r="I486">
        <f>VLOOKUP(E486,'TRM2'!A:D,4,0)</f>
        <v>3774</v>
      </c>
      <c r="J486" s="6">
        <f t="shared" si="22"/>
        <v>18654127.199999999</v>
      </c>
    </row>
    <row r="487" spans="1:10" x14ac:dyDescent="0.3">
      <c r="A487" s="1" t="s">
        <v>5289</v>
      </c>
      <c r="B487" s="1" t="s">
        <v>5290</v>
      </c>
      <c r="C487" s="1" t="s">
        <v>428</v>
      </c>
      <c r="D487" s="1" t="s">
        <v>5300</v>
      </c>
      <c r="E487" s="1" t="s">
        <v>5428</v>
      </c>
      <c r="F487" s="1" t="s">
        <v>5326</v>
      </c>
      <c r="G487" s="3">
        <v>3.214</v>
      </c>
      <c r="H487" s="2">
        <v>23.114999999999998</v>
      </c>
      <c r="I487">
        <f>VLOOKUP(E487,'TRM2'!A:D,4,0)</f>
        <v>3812.77</v>
      </c>
      <c r="J487" s="6">
        <f t="shared" si="22"/>
        <v>88132178.549999997</v>
      </c>
    </row>
    <row r="488" spans="1:10" x14ac:dyDescent="0.3">
      <c r="A488" s="1" t="s">
        <v>5289</v>
      </c>
      <c r="B488" s="1" t="s">
        <v>5290</v>
      </c>
      <c r="C488" s="1" t="s">
        <v>428</v>
      </c>
      <c r="D488" s="1" t="s">
        <v>5300</v>
      </c>
      <c r="E488" s="1" t="s">
        <v>5429</v>
      </c>
      <c r="F488" s="1" t="s">
        <v>5328</v>
      </c>
      <c r="G488" s="3">
        <v>7.3259299999999996</v>
      </c>
      <c r="H488" s="2">
        <v>52.121720000000003</v>
      </c>
      <c r="I488">
        <f>VLOOKUP(E488,'TRM2'!A:D,4,0)</f>
        <v>3784.44</v>
      </c>
      <c r="J488" s="6">
        <f t="shared" si="22"/>
        <v>197251522.03680003</v>
      </c>
    </row>
    <row r="489" spans="1:10" x14ac:dyDescent="0.3">
      <c r="A489" s="1" t="s">
        <v>5289</v>
      </c>
      <c r="B489" s="1" t="s">
        <v>5290</v>
      </c>
      <c r="C489" s="1" t="s">
        <v>428</v>
      </c>
      <c r="D489" s="1" t="s">
        <v>5300</v>
      </c>
      <c r="E489" s="1" t="s">
        <v>5430</v>
      </c>
      <c r="F489" s="1" t="s">
        <v>5330</v>
      </c>
      <c r="G489" s="3">
        <v>5.3842999999999996</v>
      </c>
      <c r="H489" s="2">
        <v>40.772599999999997</v>
      </c>
      <c r="I489">
        <f>VLOOKUP(E489,'TRM2'!A:D,4,0)</f>
        <v>4004.54</v>
      </c>
      <c r="J489" s="6">
        <f t="shared" si="22"/>
        <v>163275507.60399997</v>
      </c>
    </row>
    <row r="490" spans="1:10" x14ac:dyDescent="0.3">
      <c r="A490" s="1" t="s">
        <v>5289</v>
      </c>
      <c r="B490" s="1" t="s">
        <v>5290</v>
      </c>
      <c r="C490" s="1" t="s">
        <v>428</v>
      </c>
      <c r="D490" s="1" t="s">
        <v>5300</v>
      </c>
      <c r="E490" s="1" t="s">
        <v>5431</v>
      </c>
      <c r="F490" s="1" t="s">
        <v>5292</v>
      </c>
      <c r="G490" s="3">
        <v>0.2</v>
      </c>
      <c r="H490" s="2">
        <v>1.3720000000000001</v>
      </c>
      <c r="I490">
        <f>VLOOKUP(E490,'TRM2'!A:D,4,0)</f>
        <v>3981.16</v>
      </c>
      <c r="J490" s="6">
        <f t="shared" si="22"/>
        <v>5462151.5200000005</v>
      </c>
    </row>
    <row r="491" spans="1:10" x14ac:dyDescent="0.3">
      <c r="A491" s="1" t="s">
        <v>5289</v>
      </c>
      <c r="B491" s="1" t="s">
        <v>5290</v>
      </c>
      <c r="C491" s="1" t="s">
        <v>428</v>
      </c>
      <c r="D491" s="1" t="s">
        <v>5300</v>
      </c>
      <c r="E491" s="1" t="s">
        <v>5434</v>
      </c>
      <c r="F491" s="1" t="s">
        <v>5307</v>
      </c>
      <c r="G491" s="3">
        <v>0.3</v>
      </c>
      <c r="H491" s="2">
        <v>2.121</v>
      </c>
      <c r="I491">
        <f>VLOOKUP(E491,'TRM2'!A:D,4,0)</f>
        <v>3942.73</v>
      </c>
      <c r="J491" s="6">
        <f t="shared" si="22"/>
        <v>8362530.3299999991</v>
      </c>
    </row>
    <row r="492" spans="1:10" x14ac:dyDescent="0.3">
      <c r="A492" s="1" t="s">
        <v>5444</v>
      </c>
      <c r="B492" s="1" t="s">
        <v>5290</v>
      </c>
      <c r="C492" s="1" t="s">
        <v>428</v>
      </c>
      <c r="D492" s="1" t="s">
        <v>5295</v>
      </c>
      <c r="E492" s="1" t="s">
        <v>5325</v>
      </c>
      <c r="F492" s="1" t="s">
        <v>5326</v>
      </c>
      <c r="G492" s="3">
        <v>100.188</v>
      </c>
      <c r="H492" s="2">
        <v>231.43428</v>
      </c>
      <c r="I492">
        <f>VLOOKUP(E492,'TRM2'!A:D,4,0)</f>
        <v>1908.29</v>
      </c>
      <c r="J492" s="6">
        <f t="shared" ref="J492:J504" si="23">H492*I492*1000</f>
        <v>441643722.18119997</v>
      </c>
    </row>
    <row r="493" spans="1:10" x14ac:dyDescent="0.3">
      <c r="A493" s="1" t="s">
        <v>5444</v>
      </c>
      <c r="B493" s="1" t="s">
        <v>5290</v>
      </c>
      <c r="C493" s="1" t="s">
        <v>428</v>
      </c>
      <c r="D493" s="1" t="s">
        <v>5295</v>
      </c>
      <c r="E493" s="1" t="s">
        <v>5327</v>
      </c>
      <c r="F493" s="1" t="s">
        <v>5328</v>
      </c>
      <c r="G493" s="3">
        <v>100.188</v>
      </c>
      <c r="H493" s="2">
        <v>235.4418</v>
      </c>
      <c r="I493">
        <f>VLOOKUP(E493,'TRM2'!A:D,4,0)</f>
        <v>1889.16</v>
      </c>
      <c r="J493" s="6">
        <f t="shared" si="23"/>
        <v>444787230.88800007</v>
      </c>
    </row>
    <row r="494" spans="1:10" x14ac:dyDescent="0.3">
      <c r="A494" s="1" t="s">
        <v>5444</v>
      </c>
      <c r="B494" s="1" t="s">
        <v>5290</v>
      </c>
      <c r="C494" s="1" t="s">
        <v>428</v>
      </c>
      <c r="D494" s="1" t="s">
        <v>5295</v>
      </c>
      <c r="E494" s="1" t="s">
        <v>5332</v>
      </c>
      <c r="F494" s="1" t="s">
        <v>5292</v>
      </c>
      <c r="G494" s="3">
        <v>100.188</v>
      </c>
      <c r="H494" s="2">
        <v>272.31097999999997</v>
      </c>
      <c r="I494">
        <f>VLOOKUP(E494,'TRM2'!A:D,4,0)</f>
        <v>1938.89</v>
      </c>
      <c r="J494" s="6">
        <f t="shared" si="23"/>
        <v>527981036.01219994</v>
      </c>
    </row>
    <row r="495" spans="1:10" x14ac:dyDescent="0.3">
      <c r="A495" s="1" t="s">
        <v>5444</v>
      </c>
      <c r="B495" s="1" t="s">
        <v>5290</v>
      </c>
      <c r="C495" s="1" t="s">
        <v>428</v>
      </c>
      <c r="D495" s="1" t="s">
        <v>5295</v>
      </c>
      <c r="E495" s="1" t="s">
        <v>5333</v>
      </c>
      <c r="F495" s="1" t="s">
        <v>5307</v>
      </c>
      <c r="G495" s="3">
        <v>100.188</v>
      </c>
      <c r="H495" s="2">
        <v>274.31473999999997</v>
      </c>
      <c r="I495">
        <f>VLOOKUP(E495,'TRM2'!A:D,4,0)</f>
        <v>2021.1</v>
      </c>
      <c r="J495" s="6">
        <f t="shared" si="23"/>
        <v>554417521.01399994</v>
      </c>
    </row>
    <row r="496" spans="1:10" x14ac:dyDescent="0.3">
      <c r="A496" s="1" t="s">
        <v>5444</v>
      </c>
      <c r="B496" s="1" t="s">
        <v>5290</v>
      </c>
      <c r="C496" s="1" t="s">
        <v>428</v>
      </c>
      <c r="D496" s="1" t="s">
        <v>5295</v>
      </c>
      <c r="E496" s="1" t="s">
        <v>5338</v>
      </c>
      <c r="F496" s="1" t="s">
        <v>5318</v>
      </c>
      <c r="G496" s="3">
        <v>200.376</v>
      </c>
      <c r="H496" s="2">
        <v>599.72537</v>
      </c>
      <c r="I496">
        <f>VLOOKUP(E496,'TRM2'!A:D,4,0)</f>
        <v>1900.64</v>
      </c>
      <c r="J496" s="6">
        <f t="shared" si="23"/>
        <v>1139862027.2368</v>
      </c>
    </row>
    <row r="497" spans="1:10" x14ac:dyDescent="0.3">
      <c r="A497" s="1" t="s">
        <v>5444</v>
      </c>
      <c r="B497" s="1" t="s">
        <v>5290</v>
      </c>
      <c r="C497" s="1" t="s">
        <v>428</v>
      </c>
      <c r="D497" s="1" t="s">
        <v>5295</v>
      </c>
      <c r="E497" s="1" t="s">
        <v>5341</v>
      </c>
      <c r="F497" s="1" t="s">
        <v>5322</v>
      </c>
      <c r="G497" s="3">
        <v>150.28200000000001</v>
      </c>
      <c r="H497" s="2">
        <v>458.56047999999998</v>
      </c>
      <c r="I497">
        <f>VLOOKUP(E497,'TRM2'!A:D,4,0)</f>
        <v>1878.75</v>
      </c>
      <c r="J497" s="6">
        <f t="shared" si="23"/>
        <v>861520501.79999995</v>
      </c>
    </row>
    <row r="498" spans="1:10" x14ac:dyDescent="0.3">
      <c r="A498" s="1" t="s">
        <v>5444</v>
      </c>
      <c r="B498" s="1" t="s">
        <v>5290</v>
      </c>
      <c r="C498" s="1" t="s">
        <v>428</v>
      </c>
      <c r="D498" s="1" t="s">
        <v>5295</v>
      </c>
      <c r="E498" s="1" t="s">
        <v>5343</v>
      </c>
      <c r="F498" s="1" t="s">
        <v>5326</v>
      </c>
      <c r="G498" s="3">
        <v>300.56400000000002</v>
      </c>
      <c r="H498" s="2">
        <v>957.59690000000001</v>
      </c>
      <c r="I498">
        <f>VLOOKUP(E498,'TRM2'!A:D,4,0)</f>
        <v>2022</v>
      </c>
      <c r="J498" s="6">
        <f t="shared" si="23"/>
        <v>1936260931.8</v>
      </c>
    </row>
    <row r="499" spans="1:10" x14ac:dyDescent="0.3">
      <c r="A499" s="1" t="s">
        <v>5444</v>
      </c>
      <c r="B499" s="1" t="s">
        <v>5290</v>
      </c>
      <c r="C499" s="1" t="s">
        <v>428</v>
      </c>
      <c r="D499" s="1" t="s">
        <v>5295</v>
      </c>
      <c r="E499" s="1" t="s">
        <v>5345</v>
      </c>
      <c r="F499" s="1" t="s">
        <v>5330</v>
      </c>
      <c r="G499" s="3">
        <v>100.188</v>
      </c>
      <c r="H499" s="2">
        <v>322.10442</v>
      </c>
      <c r="I499">
        <f>VLOOKUP(E499,'TRM2'!A:D,4,0)</f>
        <v>2206.19</v>
      </c>
      <c r="J499" s="6">
        <f t="shared" si="23"/>
        <v>710623550.35979998</v>
      </c>
    </row>
    <row r="500" spans="1:10" x14ac:dyDescent="0.3">
      <c r="A500" s="1" t="s">
        <v>5444</v>
      </c>
      <c r="B500" s="1" t="s">
        <v>5290</v>
      </c>
      <c r="C500" s="1" t="s">
        <v>428</v>
      </c>
      <c r="D500" s="1" t="s">
        <v>5295</v>
      </c>
      <c r="E500" s="1" t="s">
        <v>5348</v>
      </c>
      <c r="F500" s="1" t="s">
        <v>5307</v>
      </c>
      <c r="G500" s="3">
        <v>50</v>
      </c>
      <c r="H500" s="2">
        <v>164.5</v>
      </c>
      <c r="I500">
        <f>VLOOKUP(E500,'TRM2'!A:D,4,0)</f>
        <v>2441.1</v>
      </c>
      <c r="J500" s="6">
        <f t="shared" si="23"/>
        <v>401560950</v>
      </c>
    </row>
    <row r="501" spans="1:10" x14ac:dyDescent="0.3">
      <c r="A501" s="1" t="s">
        <v>5444</v>
      </c>
      <c r="B501" s="1" t="s">
        <v>5290</v>
      </c>
      <c r="C501" s="1" t="s">
        <v>428</v>
      </c>
      <c r="D501" s="1" t="s">
        <v>5295</v>
      </c>
      <c r="E501" s="1" t="s">
        <v>5350</v>
      </c>
      <c r="F501" s="1" t="s">
        <v>5314</v>
      </c>
      <c r="G501" s="3">
        <v>150.28200000000001</v>
      </c>
      <c r="H501" s="2">
        <v>429.30560000000003</v>
      </c>
      <c r="I501">
        <f>VLOOKUP(E501,'TRM2'!A:D,4,0)</f>
        <v>2598.36</v>
      </c>
      <c r="J501" s="6">
        <f t="shared" si="23"/>
        <v>1115490498.816</v>
      </c>
    </row>
    <row r="502" spans="1:10" x14ac:dyDescent="0.3">
      <c r="A502" s="1" t="s">
        <v>5444</v>
      </c>
      <c r="B502" s="1" t="s">
        <v>5290</v>
      </c>
      <c r="C502" s="1" t="s">
        <v>428</v>
      </c>
      <c r="D502" s="1" t="s">
        <v>5295</v>
      </c>
      <c r="E502" s="1" t="s">
        <v>5351</v>
      </c>
      <c r="F502" s="1" t="s">
        <v>5316</v>
      </c>
      <c r="G502" s="3">
        <v>150.28200000000001</v>
      </c>
      <c r="H502" s="2">
        <v>429.30560000000003</v>
      </c>
      <c r="I502">
        <f>VLOOKUP(E502,'TRM2'!A:D,4,0)</f>
        <v>2393.58</v>
      </c>
      <c r="J502" s="6">
        <f t="shared" si="23"/>
        <v>1027577298.0480001</v>
      </c>
    </row>
    <row r="503" spans="1:10" x14ac:dyDescent="0.3">
      <c r="A503" s="1" t="s">
        <v>5444</v>
      </c>
      <c r="B503" s="1" t="s">
        <v>5290</v>
      </c>
      <c r="C503" s="1" t="s">
        <v>428</v>
      </c>
      <c r="D503" s="1" t="s">
        <v>5295</v>
      </c>
      <c r="E503" s="1" t="s">
        <v>5352</v>
      </c>
      <c r="F503" s="1" t="s">
        <v>5318</v>
      </c>
      <c r="G503" s="3">
        <v>450.846</v>
      </c>
      <c r="H503" s="2">
        <v>1320.7283199999999</v>
      </c>
      <c r="I503">
        <f>VLOOKUP(E503,'TRM2'!A:D,4,0)</f>
        <v>2533.79</v>
      </c>
      <c r="J503" s="6">
        <f t="shared" si="23"/>
        <v>3346448209.9327998</v>
      </c>
    </row>
    <row r="504" spans="1:10" x14ac:dyDescent="0.3">
      <c r="A504" s="1" t="s">
        <v>5444</v>
      </c>
      <c r="B504" s="1" t="s">
        <v>5290</v>
      </c>
      <c r="C504" s="1" t="s">
        <v>428</v>
      </c>
      <c r="D504" s="1" t="s">
        <v>5295</v>
      </c>
      <c r="E504" s="1" t="s">
        <v>5353</v>
      </c>
      <c r="F504" s="1" t="s">
        <v>5320</v>
      </c>
      <c r="G504" s="3">
        <v>150.28200000000001</v>
      </c>
      <c r="H504" s="2">
        <v>447.84035999999998</v>
      </c>
      <c r="I504">
        <f>VLOOKUP(E504,'TRM2'!A:D,4,0)</f>
        <v>2598.6799999999998</v>
      </c>
      <c r="J504" s="6">
        <f t="shared" si="23"/>
        <v>1163793786.7247999</v>
      </c>
    </row>
    <row r="505" spans="1:10" x14ac:dyDescent="0.3">
      <c r="A505" s="1" t="s">
        <v>5444</v>
      </c>
      <c r="B505" s="1" t="s">
        <v>5290</v>
      </c>
      <c r="C505" s="1" t="s">
        <v>428</v>
      </c>
      <c r="D505" s="1" t="s">
        <v>5295</v>
      </c>
      <c r="E505" s="1" t="s">
        <v>5354</v>
      </c>
      <c r="F505" s="1" t="s">
        <v>5322</v>
      </c>
      <c r="G505" s="3">
        <v>375.47</v>
      </c>
      <c r="H505" s="2">
        <v>1148.29648</v>
      </c>
      <c r="I505">
        <f>VLOOKUP(E505,'TRM2'!A:D,4,0)</f>
        <v>2862.51</v>
      </c>
      <c r="J505" s="6">
        <f t="shared" ref="J505:J560" si="24">H505*I505*1000</f>
        <v>3287010156.9648004</v>
      </c>
    </row>
    <row r="506" spans="1:10" x14ac:dyDescent="0.3">
      <c r="A506" s="1" t="s">
        <v>5444</v>
      </c>
      <c r="B506" s="1" t="s">
        <v>5290</v>
      </c>
      <c r="C506" s="1" t="s">
        <v>428</v>
      </c>
      <c r="D506" s="1" t="s">
        <v>5295</v>
      </c>
      <c r="E506" s="1" t="s">
        <v>5355</v>
      </c>
      <c r="F506" s="1" t="s">
        <v>5324</v>
      </c>
      <c r="G506" s="3">
        <v>125.235</v>
      </c>
      <c r="H506" s="2">
        <v>394.78708999999998</v>
      </c>
      <c r="I506">
        <f>VLOOKUP(E506,'TRM2'!A:D,4,0)</f>
        <v>3079.97</v>
      </c>
      <c r="J506" s="6">
        <f t="shared" si="24"/>
        <v>1215932393.5872998</v>
      </c>
    </row>
    <row r="507" spans="1:10" x14ac:dyDescent="0.3">
      <c r="A507" s="1" t="s">
        <v>5444</v>
      </c>
      <c r="B507" s="1" t="s">
        <v>5290</v>
      </c>
      <c r="C507" s="1" t="s">
        <v>428</v>
      </c>
      <c r="D507" s="1" t="s">
        <v>5295</v>
      </c>
      <c r="E507" s="1" t="s">
        <v>5356</v>
      </c>
      <c r="F507" s="1" t="s">
        <v>5326</v>
      </c>
      <c r="G507" s="3">
        <v>225.423</v>
      </c>
      <c r="H507" s="2">
        <v>708.59959000000003</v>
      </c>
      <c r="I507">
        <f>VLOOKUP(E507,'TRM2'!A:D,4,0)</f>
        <v>3086.75</v>
      </c>
      <c r="J507" s="6">
        <f t="shared" si="24"/>
        <v>2187269784.4325004</v>
      </c>
    </row>
    <row r="508" spans="1:10" x14ac:dyDescent="0.3">
      <c r="A508" s="1" t="s">
        <v>5444</v>
      </c>
      <c r="B508" s="1" t="s">
        <v>5290</v>
      </c>
      <c r="C508" s="1" t="s">
        <v>428</v>
      </c>
      <c r="D508" s="1" t="s">
        <v>5295</v>
      </c>
      <c r="E508" s="1" t="s">
        <v>5357</v>
      </c>
      <c r="F508" s="1" t="s">
        <v>5328</v>
      </c>
      <c r="G508" s="3">
        <v>75.093999999999994</v>
      </c>
      <c r="H508" s="2">
        <v>228.27997999999999</v>
      </c>
      <c r="I508">
        <f>VLOOKUP(E508,'TRM2'!A:D,4,0)</f>
        <v>2897.83</v>
      </c>
      <c r="J508" s="6">
        <f t="shared" si="24"/>
        <v>661516574.44340003</v>
      </c>
    </row>
    <row r="509" spans="1:10" x14ac:dyDescent="0.3">
      <c r="A509" s="1" t="s">
        <v>5444</v>
      </c>
      <c r="B509" s="1" t="s">
        <v>5290</v>
      </c>
      <c r="C509" s="1" t="s">
        <v>428</v>
      </c>
      <c r="D509" s="1" t="s">
        <v>5295</v>
      </c>
      <c r="E509" s="1" t="s">
        <v>5358</v>
      </c>
      <c r="F509" s="1" t="s">
        <v>5330</v>
      </c>
      <c r="G509" s="3">
        <v>125</v>
      </c>
      <c r="H509" s="2">
        <v>394.5</v>
      </c>
      <c r="I509">
        <f>VLOOKUP(E509,'TRM2'!A:D,4,0)</f>
        <v>3142.11</v>
      </c>
      <c r="J509" s="6">
        <f t="shared" si="24"/>
        <v>1239562395</v>
      </c>
    </row>
    <row r="510" spans="1:10" x14ac:dyDescent="0.3">
      <c r="A510" s="1" t="s">
        <v>5444</v>
      </c>
      <c r="B510" s="1" t="s">
        <v>5290</v>
      </c>
      <c r="C510" s="1" t="s">
        <v>428</v>
      </c>
      <c r="D510" s="1" t="s">
        <v>5295</v>
      </c>
      <c r="E510" s="1" t="s">
        <v>5359</v>
      </c>
      <c r="F510" s="1" t="s">
        <v>5292</v>
      </c>
      <c r="G510" s="3">
        <v>25</v>
      </c>
      <c r="H510" s="2">
        <v>79.5</v>
      </c>
      <c r="I510">
        <f>VLOOKUP(E510,'TRM2'!A:D,4,0)</f>
        <v>3149.47</v>
      </c>
      <c r="J510" s="6">
        <f t="shared" si="24"/>
        <v>250382865</v>
      </c>
    </row>
    <row r="511" spans="1:10" x14ac:dyDescent="0.3">
      <c r="A511" s="1" t="s">
        <v>5444</v>
      </c>
      <c r="B511" s="1" t="s">
        <v>5290</v>
      </c>
      <c r="C511" s="1" t="s">
        <v>428</v>
      </c>
      <c r="D511" s="1" t="s">
        <v>5295</v>
      </c>
      <c r="E511" s="1" t="s">
        <v>5360</v>
      </c>
      <c r="F511" s="1" t="s">
        <v>5307</v>
      </c>
      <c r="G511" s="3">
        <v>75.046999999999997</v>
      </c>
      <c r="H511" s="2">
        <v>237.78319999999999</v>
      </c>
      <c r="I511">
        <f>VLOOKUP(E511,'TRM2'!A:D,4,0)</f>
        <v>3287.31</v>
      </c>
      <c r="J511" s="6">
        <f t="shared" si="24"/>
        <v>781667091.19199991</v>
      </c>
    </row>
    <row r="512" spans="1:10" x14ac:dyDescent="0.3">
      <c r="A512" s="1" t="s">
        <v>5444</v>
      </c>
      <c r="B512" s="1" t="s">
        <v>5290</v>
      </c>
      <c r="C512" s="1" t="s">
        <v>428</v>
      </c>
      <c r="D512" s="1" t="s">
        <v>5295</v>
      </c>
      <c r="E512" s="1" t="s">
        <v>5361</v>
      </c>
      <c r="F512" s="1" t="s">
        <v>5311</v>
      </c>
      <c r="G512" s="3">
        <v>125</v>
      </c>
      <c r="H512" s="2">
        <v>403</v>
      </c>
      <c r="I512">
        <f>VLOOKUP(E512,'TRM2'!A:D,4,0)</f>
        <v>3319.8</v>
      </c>
      <c r="J512" s="6">
        <f t="shared" si="24"/>
        <v>1337879400.0000002</v>
      </c>
    </row>
    <row r="513" spans="1:10" x14ac:dyDescent="0.3">
      <c r="A513" s="1" t="s">
        <v>5444</v>
      </c>
      <c r="B513" s="1" t="s">
        <v>5290</v>
      </c>
      <c r="C513" s="1" t="s">
        <v>428</v>
      </c>
      <c r="D513" s="1" t="s">
        <v>5295</v>
      </c>
      <c r="E513" s="1" t="s">
        <v>5362</v>
      </c>
      <c r="F513" s="1" t="s">
        <v>5314</v>
      </c>
      <c r="G513" s="3">
        <v>50</v>
      </c>
      <c r="H513" s="2">
        <v>160.5</v>
      </c>
      <c r="I513">
        <f>VLOOKUP(E513,'TRM2'!A:D,4,0)</f>
        <v>3000.63</v>
      </c>
      <c r="J513" s="6">
        <f t="shared" si="24"/>
        <v>481601115</v>
      </c>
    </row>
    <row r="514" spans="1:10" x14ac:dyDescent="0.3">
      <c r="A514" s="1" t="s">
        <v>5444</v>
      </c>
      <c r="B514" s="1" t="s">
        <v>5290</v>
      </c>
      <c r="C514" s="1" t="s">
        <v>428</v>
      </c>
      <c r="D514" s="1" t="s">
        <v>5295</v>
      </c>
      <c r="E514" s="1" t="s">
        <v>5363</v>
      </c>
      <c r="F514" s="1" t="s">
        <v>5316</v>
      </c>
      <c r="G514" s="3">
        <v>100</v>
      </c>
      <c r="H514" s="2">
        <v>310.75</v>
      </c>
      <c r="I514">
        <f>VLOOKUP(E514,'TRM2'!A:D,4,0)</f>
        <v>2851.14</v>
      </c>
      <c r="J514" s="6">
        <f t="shared" si="24"/>
        <v>885991755</v>
      </c>
    </row>
    <row r="515" spans="1:10" x14ac:dyDescent="0.3">
      <c r="A515" s="1" t="s">
        <v>5444</v>
      </c>
      <c r="B515" s="1" t="s">
        <v>5290</v>
      </c>
      <c r="C515" s="1" t="s">
        <v>428</v>
      </c>
      <c r="D515" s="1" t="s">
        <v>5295</v>
      </c>
      <c r="E515" s="1" t="s">
        <v>5364</v>
      </c>
      <c r="F515" s="1" t="s">
        <v>5318</v>
      </c>
      <c r="G515" s="3">
        <v>125</v>
      </c>
      <c r="H515" s="2">
        <v>376.5</v>
      </c>
      <c r="I515">
        <f>VLOOKUP(E515,'TRM2'!A:D,4,0)</f>
        <v>3089.65</v>
      </c>
      <c r="J515" s="6">
        <f t="shared" si="24"/>
        <v>1163253225</v>
      </c>
    </row>
    <row r="516" spans="1:10" x14ac:dyDescent="0.3">
      <c r="A516" s="1" t="s">
        <v>5444</v>
      </c>
      <c r="B516" s="1" t="s">
        <v>5290</v>
      </c>
      <c r="C516" s="1" t="s">
        <v>428</v>
      </c>
      <c r="D516" s="1" t="s">
        <v>5295</v>
      </c>
      <c r="E516" s="1" t="s">
        <v>5365</v>
      </c>
      <c r="F516" s="1" t="s">
        <v>5320</v>
      </c>
      <c r="G516" s="3">
        <v>25</v>
      </c>
      <c r="H516" s="2">
        <v>76</v>
      </c>
      <c r="I516">
        <f>VLOOKUP(E516,'TRM2'!A:D,4,0)</f>
        <v>2919.01</v>
      </c>
      <c r="J516" s="6">
        <f t="shared" si="24"/>
        <v>221844760</v>
      </c>
    </row>
    <row r="517" spans="1:10" x14ac:dyDescent="0.3">
      <c r="A517" s="1" t="s">
        <v>5444</v>
      </c>
      <c r="B517" s="1" t="s">
        <v>5290</v>
      </c>
      <c r="C517" s="1" t="s">
        <v>428</v>
      </c>
      <c r="D517" s="1" t="s">
        <v>5295</v>
      </c>
      <c r="E517" s="1" t="s">
        <v>5375</v>
      </c>
      <c r="F517" s="1" t="s">
        <v>5316</v>
      </c>
      <c r="G517" s="3">
        <v>50</v>
      </c>
      <c r="H517" s="2">
        <v>103.1</v>
      </c>
      <c r="I517">
        <f>VLOOKUP(E517,'TRM2'!A:D,4,0)</f>
        <v>2947.85</v>
      </c>
      <c r="J517" s="6">
        <f t="shared" si="24"/>
        <v>303923334.99999994</v>
      </c>
    </row>
    <row r="518" spans="1:10" x14ac:dyDescent="0.3">
      <c r="A518" s="1" t="s">
        <v>5444</v>
      </c>
      <c r="B518" s="1" t="s">
        <v>5290</v>
      </c>
      <c r="C518" s="1" t="s">
        <v>428</v>
      </c>
      <c r="D518" s="1" t="s">
        <v>5295</v>
      </c>
      <c r="E518" s="1" t="s">
        <v>5376</v>
      </c>
      <c r="F518" s="1" t="s">
        <v>5318</v>
      </c>
      <c r="G518" s="3">
        <v>50</v>
      </c>
      <c r="H518" s="2">
        <v>97.5</v>
      </c>
      <c r="I518">
        <f>VLOOKUP(E518,'TRM2'!A:D,4,0)</f>
        <v>2921</v>
      </c>
      <c r="J518" s="6">
        <f t="shared" si="24"/>
        <v>284797500</v>
      </c>
    </row>
    <row r="519" spans="1:10" x14ac:dyDescent="0.3">
      <c r="A519" s="1" t="s">
        <v>5444</v>
      </c>
      <c r="B519" s="1" t="s">
        <v>5290</v>
      </c>
      <c r="C519" s="1" t="s">
        <v>428</v>
      </c>
      <c r="D519" s="1" t="s">
        <v>5295</v>
      </c>
      <c r="E519" s="1" t="s">
        <v>5391</v>
      </c>
      <c r="F519" s="1" t="s">
        <v>5324</v>
      </c>
      <c r="G519" s="3">
        <v>50</v>
      </c>
      <c r="H519" s="2">
        <v>120</v>
      </c>
      <c r="I519">
        <f>VLOOKUP(E519,'TRM2'!A:D,4,0)</f>
        <v>3053.14</v>
      </c>
      <c r="J519" s="6">
        <f t="shared" si="24"/>
        <v>366376800</v>
      </c>
    </row>
    <row r="520" spans="1:10" x14ac:dyDescent="0.3">
      <c r="A520" s="1" t="s">
        <v>5444</v>
      </c>
      <c r="B520" s="1" t="s">
        <v>5290</v>
      </c>
      <c r="C520" s="1" t="s">
        <v>428</v>
      </c>
      <c r="D520" s="1" t="s">
        <v>5295</v>
      </c>
      <c r="E520" s="1" t="s">
        <v>5413</v>
      </c>
      <c r="F520" s="1" t="s">
        <v>5322</v>
      </c>
      <c r="G520" s="3">
        <v>50.04</v>
      </c>
      <c r="H520" s="2">
        <v>109.43747999999999</v>
      </c>
      <c r="I520">
        <f>VLOOKUP(E520,'TRM2'!A:D,4,0)</f>
        <v>3733.08</v>
      </c>
      <c r="J520" s="6">
        <f t="shared" si="24"/>
        <v>408538867.83839995</v>
      </c>
    </row>
    <row r="521" spans="1:10" x14ac:dyDescent="0.3">
      <c r="A521" s="1" t="s">
        <v>5444</v>
      </c>
      <c r="B521" s="1" t="s">
        <v>5290</v>
      </c>
      <c r="C521" s="1" t="s">
        <v>428</v>
      </c>
      <c r="D521" s="1" t="s">
        <v>5295</v>
      </c>
      <c r="E521" s="1" t="s">
        <v>5414</v>
      </c>
      <c r="F521" s="1" t="s">
        <v>5324</v>
      </c>
      <c r="G521" s="3">
        <v>50.04</v>
      </c>
      <c r="H521" s="2">
        <v>120.94668</v>
      </c>
      <c r="I521">
        <f>VLOOKUP(E521,'TRM2'!A:D,4,0)</f>
        <v>3745.41</v>
      </c>
      <c r="J521" s="6">
        <f t="shared" si="24"/>
        <v>452994904.73879999</v>
      </c>
    </row>
    <row r="522" spans="1:10" x14ac:dyDescent="0.3">
      <c r="A522" s="1" t="s">
        <v>5444</v>
      </c>
      <c r="B522" s="1" t="s">
        <v>5290</v>
      </c>
      <c r="C522" s="1" t="s">
        <v>428</v>
      </c>
      <c r="D522" s="1" t="s">
        <v>5295</v>
      </c>
      <c r="E522" s="1" t="s">
        <v>5415</v>
      </c>
      <c r="F522" s="1" t="s">
        <v>5326</v>
      </c>
      <c r="G522" s="3">
        <v>50.04</v>
      </c>
      <c r="H522" s="2">
        <v>120.99672</v>
      </c>
      <c r="I522">
        <f>VLOOKUP(E522,'TRM2'!A:D,4,0)</f>
        <v>3865.47</v>
      </c>
      <c r="J522" s="6">
        <f t="shared" si="24"/>
        <v>467709191.25839996</v>
      </c>
    </row>
    <row r="523" spans="1:10" x14ac:dyDescent="0.3">
      <c r="A523" s="1" t="s">
        <v>5444</v>
      </c>
      <c r="B523" s="1" t="s">
        <v>5290</v>
      </c>
      <c r="C523" s="1" t="s">
        <v>428</v>
      </c>
      <c r="D523" s="1" t="s">
        <v>5295</v>
      </c>
      <c r="E523" s="1" t="s">
        <v>5417</v>
      </c>
      <c r="F523" s="1" t="s">
        <v>5330</v>
      </c>
      <c r="G523" s="3">
        <v>50</v>
      </c>
      <c r="H523" s="2">
        <v>130.125</v>
      </c>
      <c r="I523">
        <f>VLOOKUP(E523,'TRM2'!A:D,4,0)</f>
        <v>3591.84</v>
      </c>
      <c r="J523" s="6">
        <f t="shared" si="24"/>
        <v>467388180</v>
      </c>
    </row>
    <row r="524" spans="1:10" x14ac:dyDescent="0.3">
      <c r="A524" s="1" t="s">
        <v>5444</v>
      </c>
      <c r="B524" s="1" t="s">
        <v>5290</v>
      </c>
      <c r="C524" s="1" t="s">
        <v>428</v>
      </c>
      <c r="D524" s="1" t="s">
        <v>5295</v>
      </c>
      <c r="E524" s="1" t="s">
        <v>5418</v>
      </c>
      <c r="F524" s="1" t="s">
        <v>5292</v>
      </c>
      <c r="G524" s="3">
        <v>50</v>
      </c>
      <c r="H524" s="2">
        <v>126.3</v>
      </c>
      <c r="I524">
        <f>VLOOKUP(E524,'TRM2'!A:D,4,0)</f>
        <v>3432.5</v>
      </c>
      <c r="J524" s="6">
        <f t="shared" si="24"/>
        <v>433524750</v>
      </c>
    </row>
    <row r="525" spans="1:10" x14ac:dyDescent="0.3">
      <c r="A525" s="1" t="s">
        <v>5444</v>
      </c>
      <c r="B525" s="1" t="s">
        <v>5290</v>
      </c>
      <c r="C525" s="1" t="s">
        <v>428</v>
      </c>
      <c r="D525" s="1" t="s">
        <v>5295</v>
      </c>
      <c r="E525" s="1" t="s">
        <v>5420</v>
      </c>
      <c r="F525" s="1" t="s">
        <v>5307</v>
      </c>
      <c r="G525" s="3">
        <v>287.72000000000003</v>
      </c>
      <c r="H525" s="2">
        <v>740.24838</v>
      </c>
      <c r="I525">
        <f>VLOOKUP(E525,'TRM2'!A:D,4,0)</f>
        <v>3559.46</v>
      </c>
      <c r="J525" s="6">
        <f t="shared" si="24"/>
        <v>2634884498.6747999</v>
      </c>
    </row>
    <row r="526" spans="1:10" x14ac:dyDescent="0.3">
      <c r="A526" s="1" t="s">
        <v>5444</v>
      </c>
      <c r="B526" s="1" t="s">
        <v>5290</v>
      </c>
      <c r="C526" s="1" t="s">
        <v>428</v>
      </c>
      <c r="D526" s="1" t="s">
        <v>5295</v>
      </c>
      <c r="E526" s="1" t="s">
        <v>5421</v>
      </c>
      <c r="F526" s="1" t="s">
        <v>5311</v>
      </c>
      <c r="G526" s="3">
        <v>212.68</v>
      </c>
      <c r="H526" s="2">
        <v>559.67546000000004</v>
      </c>
      <c r="I526">
        <f>VLOOKUP(E526,'TRM2'!A:D,4,0)</f>
        <v>3624.39</v>
      </c>
      <c r="J526" s="6">
        <f t="shared" si="24"/>
        <v>2028482140.4693999</v>
      </c>
    </row>
    <row r="527" spans="1:10" x14ac:dyDescent="0.3">
      <c r="A527" s="1" t="s">
        <v>5444</v>
      </c>
      <c r="B527" s="1" t="s">
        <v>5290</v>
      </c>
      <c r="C527" s="1" t="s">
        <v>428</v>
      </c>
      <c r="D527" s="1" t="s">
        <v>5295</v>
      </c>
      <c r="E527" s="1" t="s">
        <v>5422</v>
      </c>
      <c r="F527" s="1" t="s">
        <v>5314</v>
      </c>
      <c r="G527" s="3">
        <v>125.1</v>
      </c>
      <c r="H527" s="2">
        <v>312.92514</v>
      </c>
      <c r="I527">
        <f>VLOOKUP(E527,'TRM2'!A:D,4,0)</f>
        <v>3678.62</v>
      </c>
      <c r="J527" s="6">
        <f t="shared" si="24"/>
        <v>1151132678.5067999</v>
      </c>
    </row>
    <row r="528" spans="1:10" x14ac:dyDescent="0.3">
      <c r="A528" s="1" t="s">
        <v>5444</v>
      </c>
      <c r="B528" s="1" t="s">
        <v>5290</v>
      </c>
      <c r="C528" s="1" t="s">
        <v>428</v>
      </c>
      <c r="D528" s="1" t="s">
        <v>5295</v>
      </c>
      <c r="E528" s="1" t="s">
        <v>5423</v>
      </c>
      <c r="F528" s="1" t="s">
        <v>5316</v>
      </c>
      <c r="G528" s="3">
        <v>175.06</v>
      </c>
      <c r="H528" s="2">
        <v>426.89686</v>
      </c>
      <c r="I528">
        <f>VLOOKUP(E528,'TRM2'!A:D,4,0)</f>
        <v>3740.14</v>
      </c>
      <c r="J528" s="6">
        <f t="shared" si="24"/>
        <v>1596654021.9604001</v>
      </c>
    </row>
    <row r="529" spans="1:10" x14ac:dyDescent="0.3">
      <c r="A529" s="1" t="s">
        <v>5444</v>
      </c>
      <c r="B529" s="1" t="s">
        <v>5290</v>
      </c>
      <c r="C529" s="1" t="s">
        <v>428</v>
      </c>
      <c r="D529" s="1" t="s">
        <v>5295</v>
      </c>
      <c r="E529" s="1" t="s">
        <v>5430</v>
      </c>
      <c r="F529" s="1" t="s">
        <v>5330</v>
      </c>
      <c r="G529" s="3">
        <v>50.04</v>
      </c>
      <c r="H529" s="2">
        <v>116.5932</v>
      </c>
      <c r="I529">
        <f>VLOOKUP(E529,'TRM2'!A:D,4,0)</f>
        <v>4004.54</v>
      </c>
      <c r="J529" s="6">
        <f t="shared" si="24"/>
        <v>466902133.12799996</v>
      </c>
    </row>
    <row r="530" spans="1:10" x14ac:dyDescent="0.3">
      <c r="A530" s="1" t="s">
        <v>5444</v>
      </c>
      <c r="B530" s="1" t="s">
        <v>5290</v>
      </c>
      <c r="C530" s="1" t="s">
        <v>428</v>
      </c>
      <c r="D530" s="1" t="s">
        <v>5295</v>
      </c>
      <c r="E530" s="1" t="s">
        <v>5431</v>
      </c>
      <c r="F530" s="1" t="s">
        <v>5292</v>
      </c>
      <c r="G530" s="3">
        <v>50.04</v>
      </c>
      <c r="H530" s="2">
        <v>117.59399999999999</v>
      </c>
      <c r="I530">
        <f>VLOOKUP(E530,'TRM2'!A:D,4,0)</f>
        <v>3981.16</v>
      </c>
      <c r="J530" s="6">
        <f t="shared" si="24"/>
        <v>468160529.03999996</v>
      </c>
    </row>
    <row r="531" spans="1:10" x14ac:dyDescent="0.3">
      <c r="A531" s="1" t="s">
        <v>5298</v>
      </c>
      <c r="B531" s="1" t="s">
        <v>5290</v>
      </c>
      <c r="C531" s="1" t="s">
        <v>428</v>
      </c>
      <c r="D531" s="1" t="s">
        <v>5295</v>
      </c>
      <c r="E531" s="1" t="s">
        <v>5337</v>
      </c>
      <c r="F531" s="1" t="s">
        <v>5316</v>
      </c>
      <c r="G531" s="3">
        <v>12</v>
      </c>
      <c r="H531" s="2">
        <v>35.64</v>
      </c>
      <c r="I531">
        <f>VLOOKUP(E531,'TRM2'!A:D,4,0)</f>
        <v>1933.46</v>
      </c>
      <c r="J531" s="6">
        <f t="shared" si="24"/>
        <v>68908514.400000006</v>
      </c>
    </row>
    <row r="532" spans="1:10" x14ac:dyDescent="0.3">
      <c r="A532" s="1" t="s">
        <v>5298</v>
      </c>
      <c r="B532" s="1" t="s">
        <v>5290</v>
      </c>
      <c r="C532" s="1" t="s">
        <v>428</v>
      </c>
      <c r="D532" s="1" t="s">
        <v>5295</v>
      </c>
      <c r="E532" s="1" t="s">
        <v>5343</v>
      </c>
      <c r="F532" s="1" t="s">
        <v>5326</v>
      </c>
      <c r="G532" s="3">
        <v>0.23499999999999999</v>
      </c>
      <c r="H532" s="2">
        <v>4.9779999999999998</v>
      </c>
      <c r="I532">
        <f>VLOOKUP(E532,'TRM2'!A:D,4,0)</f>
        <v>2022</v>
      </c>
      <c r="J532" s="6">
        <f t="shared" si="24"/>
        <v>10065516</v>
      </c>
    </row>
    <row r="533" spans="1:10" x14ac:dyDescent="0.3">
      <c r="A533" s="1" t="s">
        <v>5298</v>
      </c>
      <c r="B533" s="1" t="s">
        <v>5290</v>
      </c>
      <c r="C533" s="1" t="s">
        <v>428</v>
      </c>
      <c r="D533" s="1" t="s">
        <v>5295</v>
      </c>
      <c r="E533" s="1" t="s">
        <v>5348</v>
      </c>
      <c r="F533" s="1" t="s">
        <v>5307</v>
      </c>
      <c r="G533" s="3">
        <v>12</v>
      </c>
      <c r="H533" s="2">
        <v>45.12</v>
      </c>
      <c r="I533">
        <f>VLOOKUP(E533,'TRM2'!A:D,4,0)</f>
        <v>2441.1</v>
      </c>
      <c r="J533" s="6">
        <f t="shared" si="24"/>
        <v>110142431.99999999</v>
      </c>
    </row>
    <row r="534" spans="1:10" x14ac:dyDescent="0.3">
      <c r="A534" s="1" t="s">
        <v>5298</v>
      </c>
      <c r="B534" s="1" t="s">
        <v>5290</v>
      </c>
      <c r="C534" s="1" t="s">
        <v>428</v>
      </c>
      <c r="D534" s="1" t="s">
        <v>5295</v>
      </c>
      <c r="E534" s="1" t="s">
        <v>5358</v>
      </c>
      <c r="F534" s="1" t="s">
        <v>5330</v>
      </c>
      <c r="G534" s="3">
        <v>1.7500000000000002E-2</v>
      </c>
      <c r="H534" s="2">
        <v>1.2949999999999999</v>
      </c>
      <c r="I534">
        <f>VLOOKUP(E534,'TRM2'!A:D,4,0)</f>
        <v>3142.11</v>
      </c>
      <c r="J534" s="6">
        <f t="shared" si="24"/>
        <v>4069032.45</v>
      </c>
    </row>
    <row r="535" spans="1:10" x14ac:dyDescent="0.3">
      <c r="A535" s="1" t="s">
        <v>5298</v>
      </c>
      <c r="B535" s="1" t="s">
        <v>5290</v>
      </c>
      <c r="C535" s="1" t="s">
        <v>428</v>
      </c>
      <c r="D535" s="1" t="s">
        <v>5295</v>
      </c>
      <c r="E535" s="1" t="s">
        <v>5382</v>
      </c>
      <c r="F535" s="1" t="s">
        <v>5330</v>
      </c>
      <c r="G535" s="3">
        <v>0.1638</v>
      </c>
      <c r="H535" s="2">
        <v>1.698</v>
      </c>
      <c r="I535">
        <f>VLOOKUP(E535,'TRM2'!A:D,4,0)</f>
        <v>3006.04</v>
      </c>
      <c r="J535" s="6">
        <f t="shared" si="24"/>
        <v>5104255.92</v>
      </c>
    </row>
    <row r="536" spans="1:10" x14ac:dyDescent="0.3">
      <c r="A536" s="1" t="s">
        <v>5298</v>
      </c>
      <c r="B536" s="1" t="s">
        <v>5290</v>
      </c>
      <c r="C536" s="1" t="s">
        <v>428</v>
      </c>
      <c r="D536" s="1" t="s">
        <v>5295</v>
      </c>
      <c r="E536" s="1" t="s">
        <v>5384</v>
      </c>
      <c r="F536" s="1" t="s">
        <v>5307</v>
      </c>
      <c r="G536" s="3">
        <v>13.02</v>
      </c>
      <c r="H536" s="2">
        <v>52</v>
      </c>
      <c r="I536">
        <f>VLOOKUP(E536,'TRM2'!A:D,4,0)</f>
        <v>2835.05</v>
      </c>
      <c r="J536" s="6">
        <f t="shared" si="24"/>
        <v>147422600</v>
      </c>
    </row>
    <row r="537" spans="1:10" x14ac:dyDescent="0.3">
      <c r="A537" s="1" t="s">
        <v>5298</v>
      </c>
      <c r="B537" s="1" t="s">
        <v>5290</v>
      </c>
      <c r="C537" s="1" t="s">
        <v>428</v>
      </c>
      <c r="D537" s="1" t="s">
        <v>5295</v>
      </c>
      <c r="E537" s="1" t="s">
        <v>5385</v>
      </c>
      <c r="F537" s="1" t="s">
        <v>5311</v>
      </c>
      <c r="G537" s="3">
        <v>0.15</v>
      </c>
      <c r="H537" s="2">
        <v>7.4999999999999997E-2</v>
      </c>
      <c r="I537">
        <f>VLOOKUP(E537,'TRM2'!A:D,4,0)</f>
        <v>2867.94</v>
      </c>
      <c r="J537" s="6">
        <f t="shared" si="24"/>
        <v>215095.5</v>
      </c>
    </row>
    <row r="538" spans="1:10" x14ac:dyDescent="0.3">
      <c r="A538" s="1" t="s">
        <v>5298</v>
      </c>
      <c r="B538" s="1" t="s">
        <v>5290</v>
      </c>
      <c r="C538" s="1" t="s">
        <v>428</v>
      </c>
      <c r="D538" s="1" t="s">
        <v>5295</v>
      </c>
      <c r="E538" s="1" t="s">
        <v>5393</v>
      </c>
      <c r="F538" s="1" t="s">
        <v>5328</v>
      </c>
      <c r="G538" s="3">
        <v>0.33200000000000002</v>
      </c>
      <c r="H538" s="2">
        <v>2.2509999999999999</v>
      </c>
      <c r="I538">
        <f>VLOOKUP(E538,'TRM2'!A:D,4,0)</f>
        <v>3219.85</v>
      </c>
      <c r="J538" s="6">
        <f t="shared" si="24"/>
        <v>7247882.3499999996</v>
      </c>
    </row>
    <row r="539" spans="1:10" x14ac:dyDescent="0.3">
      <c r="A539" s="1" t="s">
        <v>5298</v>
      </c>
      <c r="B539" s="1" t="s">
        <v>5290</v>
      </c>
      <c r="C539" s="1" t="s">
        <v>428</v>
      </c>
      <c r="D539" s="1" t="s">
        <v>5295</v>
      </c>
      <c r="E539" s="1" t="s">
        <v>5396</v>
      </c>
      <c r="F539" s="1" t="s">
        <v>5307</v>
      </c>
      <c r="G539" s="3">
        <v>13.02</v>
      </c>
      <c r="H539" s="2">
        <v>52</v>
      </c>
      <c r="I539">
        <f>VLOOKUP(E539,'TRM2'!A:D,4,0)</f>
        <v>3115.7</v>
      </c>
      <c r="J539" s="6">
        <f t="shared" si="24"/>
        <v>162016400</v>
      </c>
    </row>
    <row r="540" spans="1:10" x14ac:dyDescent="0.3">
      <c r="A540" s="1" t="s">
        <v>5298</v>
      </c>
      <c r="B540" s="1" t="s">
        <v>5290</v>
      </c>
      <c r="C540" s="1" t="s">
        <v>428</v>
      </c>
      <c r="D540" s="1" t="s">
        <v>5295</v>
      </c>
      <c r="E540" s="1" t="s">
        <v>5413</v>
      </c>
      <c r="F540" s="1" t="s">
        <v>5322</v>
      </c>
      <c r="G540" s="3">
        <v>5.0999999999999996</v>
      </c>
      <c r="H540" s="2">
        <v>17.151299999999999</v>
      </c>
      <c r="I540">
        <f>VLOOKUP(E540,'TRM2'!A:D,4,0)</f>
        <v>3733.08</v>
      </c>
      <c r="J540" s="6">
        <f t="shared" si="24"/>
        <v>64027175.004000001</v>
      </c>
    </row>
    <row r="541" spans="1:10" x14ac:dyDescent="0.3">
      <c r="A541" s="1" t="s">
        <v>5298</v>
      </c>
      <c r="B541" s="1" t="s">
        <v>5290</v>
      </c>
      <c r="C541" s="1" t="s">
        <v>428</v>
      </c>
      <c r="D541" s="1" t="s">
        <v>5295</v>
      </c>
      <c r="E541" s="1" t="s">
        <v>5420</v>
      </c>
      <c r="F541" s="1" t="s">
        <v>5307</v>
      </c>
      <c r="G541" s="3">
        <v>0.5</v>
      </c>
      <c r="H541" s="2">
        <v>1.35</v>
      </c>
      <c r="I541">
        <f>VLOOKUP(E541,'TRM2'!A:D,4,0)</f>
        <v>3559.46</v>
      </c>
      <c r="J541" s="6">
        <f t="shared" si="24"/>
        <v>4805271.0000000009</v>
      </c>
    </row>
    <row r="542" spans="1:10" x14ac:dyDescent="0.3">
      <c r="A542" s="1" t="s">
        <v>5298</v>
      </c>
      <c r="B542" s="1" t="s">
        <v>5290</v>
      </c>
      <c r="C542" s="1" t="s">
        <v>428</v>
      </c>
      <c r="D542" s="1" t="s">
        <v>5295</v>
      </c>
      <c r="E542" s="1" t="s">
        <v>5426</v>
      </c>
      <c r="F542" s="1" t="s">
        <v>5322</v>
      </c>
      <c r="G542" s="3">
        <v>7.02</v>
      </c>
      <c r="H542" s="2">
        <v>25.833600000000001</v>
      </c>
      <c r="I542">
        <f>VLOOKUP(E542,'TRM2'!A:D,4,0)</f>
        <v>3867.88</v>
      </c>
      <c r="J542" s="6">
        <f t="shared" si="24"/>
        <v>99921264.768000007</v>
      </c>
    </row>
    <row r="543" spans="1:10" x14ac:dyDescent="0.3">
      <c r="A543" s="1" t="s">
        <v>5298</v>
      </c>
      <c r="B543" s="1" t="s">
        <v>5290</v>
      </c>
      <c r="C543" s="1" t="s">
        <v>428</v>
      </c>
      <c r="D543" s="1" t="s">
        <v>5295</v>
      </c>
      <c r="E543" s="1" t="s">
        <v>5430</v>
      </c>
      <c r="F543" s="1" t="s">
        <v>5330</v>
      </c>
      <c r="G543" s="3">
        <v>0.63</v>
      </c>
      <c r="H543" s="2">
        <v>3.63</v>
      </c>
      <c r="I543">
        <f>VLOOKUP(E543,'TRM2'!A:D,4,0)</f>
        <v>4004.54</v>
      </c>
      <c r="J543" s="6">
        <f t="shared" si="24"/>
        <v>14536480.199999999</v>
      </c>
    </row>
    <row r="544" spans="1:10" x14ac:dyDescent="0.3">
      <c r="A544" s="1" t="s">
        <v>5298</v>
      </c>
      <c r="B544" s="1" t="s">
        <v>5290</v>
      </c>
      <c r="C544" s="1" t="s">
        <v>428</v>
      </c>
      <c r="D544" s="1" t="s">
        <v>5300</v>
      </c>
      <c r="E544" s="1" t="s">
        <v>5319</v>
      </c>
      <c r="F544" s="1" t="s">
        <v>5320</v>
      </c>
      <c r="G544" s="3">
        <v>0.34</v>
      </c>
      <c r="H544" s="2">
        <v>2.4140000000000001</v>
      </c>
      <c r="I544">
        <f>VLOOKUP(E544,'TRM2'!A:D,4,0)</f>
        <v>1929</v>
      </c>
      <c r="J544" s="6">
        <f t="shared" si="24"/>
        <v>4656606.0000000009</v>
      </c>
    </row>
    <row r="545" spans="1:10" x14ac:dyDescent="0.3">
      <c r="A545" s="1" t="s">
        <v>5298</v>
      </c>
      <c r="B545" s="1" t="s">
        <v>5290</v>
      </c>
      <c r="C545" s="1" t="s">
        <v>428</v>
      </c>
      <c r="D545" s="1" t="s">
        <v>5300</v>
      </c>
      <c r="E545" s="1" t="s">
        <v>5323</v>
      </c>
      <c r="F545" s="1" t="s">
        <v>5324</v>
      </c>
      <c r="G545" s="3">
        <v>0</v>
      </c>
      <c r="H545" s="2">
        <v>0</v>
      </c>
      <c r="I545">
        <f>VLOOKUP(E545,'TRM2'!A:D,4,0)</f>
        <v>1935.43</v>
      </c>
      <c r="J545" s="6">
        <f t="shared" si="24"/>
        <v>0</v>
      </c>
    </row>
    <row r="546" spans="1:10" x14ac:dyDescent="0.3">
      <c r="A546" s="1" t="s">
        <v>5298</v>
      </c>
      <c r="B546" s="1" t="s">
        <v>5290</v>
      </c>
      <c r="C546" s="1" t="s">
        <v>428</v>
      </c>
      <c r="D546" s="1" t="s">
        <v>5300</v>
      </c>
      <c r="E546" s="1" t="s">
        <v>5336</v>
      </c>
      <c r="F546" s="1" t="s">
        <v>5314</v>
      </c>
      <c r="G546" s="3">
        <v>0</v>
      </c>
      <c r="H546" s="2">
        <v>0</v>
      </c>
      <c r="I546">
        <f>VLOOKUP(E546,'TRM2'!A:D,4,0)</f>
        <v>1969.45</v>
      </c>
      <c r="J546" s="6">
        <f t="shared" si="24"/>
        <v>0</v>
      </c>
    </row>
    <row r="547" spans="1:10" x14ac:dyDescent="0.3">
      <c r="A547" s="1" t="s">
        <v>5298</v>
      </c>
      <c r="B547" s="1" t="s">
        <v>5290</v>
      </c>
      <c r="C547" s="1" t="s">
        <v>428</v>
      </c>
      <c r="D547" s="1" t="s">
        <v>5300</v>
      </c>
      <c r="E547" s="1" t="s">
        <v>5345</v>
      </c>
      <c r="F547" s="1" t="s">
        <v>5330</v>
      </c>
      <c r="G547" s="3">
        <v>0</v>
      </c>
      <c r="H547" s="2">
        <v>0</v>
      </c>
      <c r="I547">
        <f>VLOOKUP(E547,'TRM2'!A:D,4,0)</f>
        <v>2206.19</v>
      </c>
      <c r="J547" s="6">
        <f t="shared" si="24"/>
        <v>0</v>
      </c>
    </row>
    <row r="548" spans="1:10" x14ac:dyDescent="0.3">
      <c r="A548" s="1" t="s">
        <v>5298</v>
      </c>
      <c r="B548" s="1" t="s">
        <v>5290</v>
      </c>
      <c r="C548" s="1" t="s">
        <v>428</v>
      </c>
      <c r="D548" s="1" t="s">
        <v>5300</v>
      </c>
      <c r="E548" s="1" t="s">
        <v>5348</v>
      </c>
      <c r="F548" s="1" t="s">
        <v>5307</v>
      </c>
      <c r="G548" s="3">
        <v>1</v>
      </c>
      <c r="H548" s="2">
        <v>7.5</v>
      </c>
      <c r="I548">
        <f>VLOOKUP(E548,'TRM2'!A:D,4,0)</f>
        <v>2441.1</v>
      </c>
      <c r="J548" s="6">
        <f t="shared" si="24"/>
        <v>18308250</v>
      </c>
    </row>
    <row r="549" spans="1:10" x14ac:dyDescent="0.3">
      <c r="A549" s="1" t="s">
        <v>5298</v>
      </c>
      <c r="B549" s="1" t="s">
        <v>5290</v>
      </c>
      <c r="C549" s="1" t="s">
        <v>428</v>
      </c>
      <c r="D549" s="1" t="s">
        <v>5300</v>
      </c>
      <c r="E549" s="1" t="s">
        <v>5391</v>
      </c>
      <c r="F549" s="1" t="s">
        <v>5324</v>
      </c>
      <c r="G549" s="3">
        <v>0.41216000000000003</v>
      </c>
      <c r="H549" s="2">
        <v>4.8575999999999997</v>
      </c>
      <c r="I549">
        <f>VLOOKUP(E549,'TRM2'!A:D,4,0)</f>
        <v>3053.14</v>
      </c>
      <c r="J549" s="6">
        <f t="shared" si="24"/>
        <v>14830932.863999998</v>
      </c>
    </row>
    <row r="550" spans="1:10" x14ac:dyDescent="0.3">
      <c r="A550" s="1" t="s">
        <v>5298</v>
      </c>
      <c r="B550" s="1" t="s">
        <v>5290</v>
      </c>
      <c r="C550" s="1" t="s">
        <v>428</v>
      </c>
      <c r="D550" s="1" t="s">
        <v>5300</v>
      </c>
      <c r="E550" s="1" t="s">
        <v>5395</v>
      </c>
      <c r="F550" s="1" t="s">
        <v>5292</v>
      </c>
      <c r="G550" s="3">
        <v>0.94079999999999997</v>
      </c>
      <c r="H550" s="2">
        <v>11.155200000000001</v>
      </c>
      <c r="I550">
        <f>VLOOKUP(E550,'TRM2'!A:D,4,0)</f>
        <v>3249.75</v>
      </c>
      <c r="J550" s="6">
        <f t="shared" si="24"/>
        <v>36251611.200000003</v>
      </c>
    </row>
    <row r="551" spans="1:10" x14ac:dyDescent="0.3">
      <c r="A551" s="1" t="s">
        <v>5298</v>
      </c>
      <c r="B551" s="1" t="s">
        <v>5290</v>
      </c>
      <c r="C551" s="1" t="s">
        <v>428</v>
      </c>
      <c r="D551" s="1" t="s">
        <v>5300</v>
      </c>
      <c r="E551" s="1" t="s">
        <v>5401</v>
      </c>
      <c r="F551" s="1" t="s">
        <v>5320</v>
      </c>
      <c r="G551" s="3">
        <v>0.4032</v>
      </c>
      <c r="H551" s="2">
        <v>4.7519999999999998</v>
      </c>
      <c r="I551">
        <f>VLOOKUP(E551,'TRM2'!A:D,4,0)</f>
        <v>3205.67</v>
      </c>
      <c r="J551" s="6">
        <f t="shared" si="24"/>
        <v>15233343.84</v>
      </c>
    </row>
    <row r="552" spans="1:10" x14ac:dyDescent="0.3">
      <c r="A552" s="1" t="s">
        <v>5298</v>
      </c>
      <c r="B552" s="1" t="s">
        <v>5290</v>
      </c>
      <c r="C552" s="1" t="s">
        <v>428</v>
      </c>
      <c r="D552" s="1" t="s">
        <v>5300</v>
      </c>
      <c r="E552" s="1" t="s">
        <v>5404</v>
      </c>
      <c r="F552" s="1" t="s">
        <v>5326</v>
      </c>
      <c r="G552" s="3">
        <v>0.53759999999999997</v>
      </c>
      <c r="H552" s="2">
        <v>6.3360000000000003</v>
      </c>
      <c r="I552">
        <f>VLOOKUP(E552,'TRM2'!A:D,4,0)</f>
        <v>3477.45</v>
      </c>
      <c r="J552" s="6">
        <f t="shared" si="24"/>
        <v>22033123.199999999</v>
      </c>
    </row>
    <row r="553" spans="1:10" x14ac:dyDescent="0.3">
      <c r="A553" s="1" t="s">
        <v>5298</v>
      </c>
      <c r="B553" s="1" t="s">
        <v>5290</v>
      </c>
      <c r="C553" s="1" t="s">
        <v>428</v>
      </c>
      <c r="D553" s="1" t="s">
        <v>5300</v>
      </c>
      <c r="E553" s="1" t="s">
        <v>5410</v>
      </c>
      <c r="F553" s="1" t="s">
        <v>5316</v>
      </c>
      <c r="G553" s="3">
        <v>0.53759999999999997</v>
      </c>
      <c r="H553" s="2">
        <v>6.1440000000000001</v>
      </c>
      <c r="I553">
        <f>VLOOKUP(E553,'TRM2'!A:D,4,0)</f>
        <v>3932.72</v>
      </c>
      <c r="J553" s="6">
        <f t="shared" si="24"/>
        <v>24162631.68</v>
      </c>
    </row>
    <row r="554" spans="1:10" x14ac:dyDescent="0.3">
      <c r="A554" s="1" t="s">
        <v>5298</v>
      </c>
      <c r="B554" s="1" t="s">
        <v>5290</v>
      </c>
      <c r="C554" s="1" t="s">
        <v>428</v>
      </c>
      <c r="D554" s="1" t="s">
        <v>5300</v>
      </c>
      <c r="E554" s="1" t="s">
        <v>5415</v>
      </c>
      <c r="F554" s="1" t="s">
        <v>5326</v>
      </c>
      <c r="G554" s="3">
        <v>0.55327999999999999</v>
      </c>
      <c r="H554" s="2">
        <v>6.3231999999999999</v>
      </c>
      <c r="I554">
        <f>VLOOKUP(E554,'TRM2'!A:D,4,0)</f>
        <v>3865.47</v>
      </c>
      <c r="J554" s="6">
        <f t="shared" si="24"/>
        <v>24442139.903999999</v>
      </c>
    </row>
    <row r="555" spans="1:10" x14ac:dyDescent="0.3">
      <c r="A555" s="1" t="s">
        <v>5298</v>
      </c>
      <c r="B555" s="1" t="s">
        <v>5290</v>
      </c>
      <c r="C555" s="1" t="s">
        <v>428</v>
      </c>
      <c r="D555" s="1" t="s">
        <v>5300</v>
      </c>
      <c r="E555" s="1" t="s">
        <v>5416</v>
      </c>
      <c r="F555" s="1" t="s">
        <v>5328</v>
      </c>
      <c r="G555" s="3">
        <v>0.14399999999999999</v>
      </c>
      <c r="H555" s="2">
        <v>1.5999099999999999</v>
      </c>
      <c r="I555">
        <f>VLOOKUP(E555,'TRM2'!A:D,4,0)</f>
        <v>3858.56</v>
      </c>
      <c r="J555" s="6">
        <f t="shared" si="24"/>
        <v>6173348.7295999993</v>
      </c>
    </row>
    <row r="556" spans="1:10" x14ac:dyDescent="0.3">
      <c r="A556" s="1" t="s">
        <v>5298</v>
      </c>
      <c r="B556" s="1" t="s">
        <v>5290</v>
      </c>
      <c r="C556" s="1" t="s">
        <v>428</v>
      </c>
      <c r="D556" s="1" t="s">
        <v>5300</v>
      </c>
      <c r="E556" s="1" t="s">
        <v>5421</v>
      </c>
      <c r="F556" s="1" t="s">
        <v>5311</v>
      </c>
      <c r="G556" s="3">
        <v>0.27664</v>
      </c>
      <c r="H556" s="2">
        <v>3.1616</v>
      </c>
      <c r="I556">
        <f>VLOOKUP(E556,'TRM2'!A:D,4,0)</f>
        <v>3624.39</v>
      </c>
      <c r="J556" s="6">
        <f t="shared" si="24"/>
        <v>11458871.423999999</v>
      </c>
    </row>
    <row r="557" spans="1:10" x14ac:dyDescent="0.3">
      <c r="A557" s="1" t="s">
        <v>5298</v>
      </c>
      <c r="B557" s="1" t="s">
        <v>5290</v>
      </c>
      <c r="C557" s="1" t="s">
        <v>428</v>
      </c>
      <c r="D557" s="1" t="s">
        <v>5300</v>
      </c>
      <c r="E557" s="1" t="s">
        <v>5423</v>
      </c>
      <c r="F557" s="1" t="s">
        <v>5316</v>
      </c>
      <c r="G557" s="3">
        <v>0.46816000000000002</v>
      </c>
      <c r="H557" s="2">
        <v>5.3503999999999996</v>
      </c>
      <c r="I557">
        <f>VLOOKUP(E557,'TRM2'!A:D,4,0)</f>
        <v>3740.14</v>
      </c>
      <c r="J557" s="6">
        <f t="shared" si="24"/>
        <v>20011245.055999994</v>
      </c>
    </row>
    <row r="558" spans="1:10" x14ac:dyDescent="0.3">
      <c r="A558" s="1" t="s">
        <v>5298</v>
      </c>
      <c r="B558" s="1" t="s">
        <v>5290</v>
      </c>
      <c r="C558" s="1" t="s">
        <v>428</v>
      </c>
      <c r="D558" s="1" t="s">
        <v>5300</v>
      </c>
      <c r="E558" s="1" t="s">
        <v>5426</v>
      </c>
      <c r="F558" s="1" t="s">
        <v>5322</v>
      </c>
      <c r="G558" s="3">
        <v>0.34048</v>
      </c>
      <c r="H558" s="2">
        <v>3.8912</v>
      </c>
      <c r="I558">
        <f>VLOOKUP(E558,'TRM2'!A:D,4,0)</f>
        <v>3867.88</v>
      </c>
      <c r="J558" s="6">
        <f t="shared" si="24"/>
        <v>15050694.655999999</v>
      </c>
    </row>
    <row r="559" spans="1:10" x14ac:dyDescent="0.3">
      <c r="A559" s="1" t="s">
        <v>5298</v>
      </c>
      <c r="B559" s="1" t="s">
        <v>5290</v>
      </c>
      <c r="C559" s="1" t="s">
        <v>428</v>
      </c>
      <c r="D559" s="1" t="s">
        <v>5300</v>
      </c>
      <c r="E559" s="1" t="s">
        <v>5429</v>
      </c>
      <c r="F559" s="1" t="s">
        <v>5328</v>
      </c>
      <c r="G559" s="3">
        <v>0.31919999999999998</v>
      </c>
      <c r="H559" s="2">
        <v>3.6480000000000001</v>
      </c>
      <c r="I559">
        <f>VLOOKUP(E559,'TRM2'!A:D,4,0)</f>
        <v>3784.44</v>
      </c>
      <c r="J559" s="6">
        <f t="shared" si="24"/>
        <v>13805637.120000001</v>
      </c>
    </row>
    <row r="560" spans="1:10" x14ac:dyDescent="0.3">
      <c r="A560" s="1" t="s">
        <v>5298</v>
      </c>
      <c r="B560" s="1" t="s">
        <v>5290</v>
      </c>
      <c r="C560" s="1" t="s">
        <v>428</v>
      </c>
      <c r="D560" s="1" t="s">
        <v>5300</v>
      </c>
      <c r="E560" s="1" t="s">
        <v>5434</v>
      </c>
      <c r="F560" s="1" t="s">
        <v>5307</v>
      </c>
      <c r="G560" s="3">
        <v>0.57008000000000003</v>
      </c>
      <c r="H560" s="2">
        <v>6.3967000000000001</v>
      </c>
      <c r="I560">
        <f>VLOOKUP(E560,'TRM2'!A:D,4,0)</f>
        <v>3942.73</v>
      </c>
      <c r="J560" s="6">
        <f t="shared" si="24"/>
        <v>25220460.991</v>
      </c>
    </row>
    <row r="561" spans="1:10" x14ac:dyDescent="0.3">
      <c r="A561" s="1" t="s">
        <v>5445</v>
      </c>
      <c r="B561" s="1" t="s">
        <v>5290</v>
      </c>
      <c r="C561" s="1" t="s">
        <v>428</v>
      </c>
      <c r="D561" s="1" t="s">
        <v>5295</v>
      </c>
      <c r="E561" s="1" t="s">
        <v>5343</v>
      </c>
      <c r="F561" s="1" t="s">
        <v>5326</v>
      </c>
      <c r="G561" s="3">
        <v>150.28200000000001</v>
      </c>
      <c r="H561" s="2">
        <v>476.64440999999999</v>
      </c>
      <c r="I561">
        <f>VLOOKUP(E561,'TRM2'!A:D,4,0)</f>
        <v>2022</v>
      </c>
      <c r="J561" s="6">
        <f t="shared" ref="J561:J562" si="25">H561*I561*1000</f>
        <v>963774997.01999998</v>
      </c>
    </row>
    <row r="562" spans="1:10" x14ac:dyDescent="0.3">
      <c r="A562" s="1" t="s">
        <v>5445</v>
      </c>
      <c r="B562" s="1" t="s">
        <v>5290</v>
      </c>
      <c r="C562" s="1" t="s">
        <v>428</v>
      </c>
      <c r="D562" s="1" t="s">
        <v>5295</v>
      </c>
      <c r="E562" s="1" t="s">
        <v>5347</v>
      </c>
      <c r="F562" s="1" t="s">
        <v>5292</v>
      </c>
      <c r="G562" s="3">
        <v>100.188</v>
      </c>
      <c r="H562" s="2">
        <v>322.10442</v>
      </c>
      <c r="I562">
        <f>VLOOKUP(E562,'TRM2'!A:D,4,0)</f>
        <v>2397.35</v>
      </c>
      <c r="J562" s="6">
        <f t="shared" si="25"/>
        <v>772197031.28699994</v>
      </c>
    </row>
    <row r="563" spans="1:10" x14ac:dyDescent="0.3">
      <c r="A563" s="1" t="s">
        <v>5445</v>
      </c>
      <c r="B563" s="1" t="s">
        <v>5290</v>
      </c>
      <c r="C563" s="1" t="s">
        <v>428</v>
      </c>
      <c r="D563" s="1" t="s">
        <v>5295</v>
      </c>
      <c r="E563" s="1" t="s">
        <v>5358</v>
      </c>
      <c r="F563" s="1" t="s">
        <v>5330</v>
      </c>
      <c r="G563" s="3">
        <v>100.188</v>
      </c>
      <c r="H563" s="2">
        <v>300.63312000000002</v>
      </c>
      <c r="I563">
        <f>VLOOKUP(E563,'TRM2'!A:D,4,0)</f>
        <v>3142.11</v>
      </c>
      <c r="J563" s="6">
        <f t="shared" ref="J563:J583" si="26">H563*I563*1000</f>
        <v>944622332.68320012</v>
      </c>
    </row>
    <row r="564" spans="1:10" x14ac:dyDescent="0.3">
      <c r="A564" s="1" t="s">
        <v>5445</v>
      </c>
      <c r="B564" s="1" t="s">
        <v>5290</v>
      </c>
      <c r="C564" s="1" t="s">
        <v>428</v>
      </c>
      <c r="D564" s="1" t="s">
        <v>5295</v>
      </c>
      <c r="E564" s="1" t="s">
        <v>5360</v>
      </c>
      <c r="F564" s="1" t="s">
        <v>5307</v>
      </c>
      <c r="G564" s="3">
        <v>200.376</v>
      </c>
      <c r="H564" s="2">
        <v>600.92624000000001</v>
      </c>
      <c r="I564">
        <f>VLOOKUP(E564,'TRM2'!A:D,4,0)</f>
        <v>3287.31</v>
      </c>
      <c r="J564" s="6">
        <f t="shared" si="26"/>
        <v>1975430838.0144</v>
      </c>
    </row>
    <row r="565" spans="1:10" x14ac:dyDescent="0.3">
      <c r="A565" s="1" t="s">
        <v>5312</v>
      </c>
      <c r="B565" s="1" t="s">
        <v>5290</v>
      </c>
      <c r="C565" s="1" t="s">
        <v>428</v>
      </c>
      <c r="D565" s="1" t="s">
        <v>5295</v>
      </c>
      <c r="E565" s="1" t="s">
        <v>5352</v>
      </c>
      <c r="F565" s="1" t="s">
        <v>5318</v>
      </c>
      <c r="G565" s="3">
        <v>0</v>
      </c>
      <c r="H565" s="2">
        <v>0</v>
      </c>
      <c r="I565">
        <f>VLOOKUP(E565,'TRM2'!A:D,4,0)</f>
        <v>2533.79</v>
      </c>
      <c r="J565" s="6">
        <f t="shared" si="26"/>
        <v>0</v>
      </c>
    </row>
    <row r="566" spans="1:10" x14ac:dyDescent="0.3">
      <c r="A566" s="1" t="s">
        <v>5312</v>
      </c>
      <c r="B566" s="1" t="s">
        <v>5290</v>
      </c>
      <c r="C566" s="1" t="s">
        <v>428</v>
      </c>
      <c r="D566" s="1" t="s">
        <v>5295</v>
      </c>
      <c r="E566" s="1" t="s">
        <v>5384</v>
      </c>
      <c r="F566" s="1" t="s">
        <v>5307</v>
      </c>
      <c r="G566" s="3">
        <v>25</v>
      </c>
      <c r="H566" s="2">
        <v>52.5</v>
      </c>
      <c r="I566">
        <f>VLOOKUP(E566,'TRM2'!A:D,4,0)</f>
        <v>2835.05</v>
      </c>
      <c r="J566" s="6">
        <f t="shared" si="26"/>
        <v>148840125</v>
      </c>
    </row>
    <row r="567" spans="1:10" x14ac:dyDescent="0.3">
      <c r="A567" s="1" t="s">
        <v>5312</v>
      </c>
      <c r="B567" s="1" t="s">
        <v>5290</v>
      </c>
      <c r="C567" s="1" t="s">
        <v>428</v>
      </c>
      <c r="D567" s="1" t="s">
        <v>5295</v>
      </c>
      <c r="E567" s="1" t="s">
        <v>5387</v>
      </c>
      <c r="F567" s="1" t="s">
        <v>5316</v>
      </c>
      <c r="G567" s="3">
        <v>100.08</v>
      </c>
      <c r="H567" s="2">
        <v>276.5</v>
      </c>
      <c r="I567">
        <f>VLOOKUP(E567,'TRM2'!A:D,4,0)</f>
        <v>2809.92</v>
      </c>
      <c r="J567" s="6">
        <f t="shared" si="26"/>
        <v>776942880</v>
      </c>
    </row>
    <row r="568" spans="1:10" x14ac:dyDescent="0.3">
      <c r="A568" s="1" t="s">
        <v>5312</v>
      </c>
      <c r="B568" s="1" t="s">
        <v>5290</v>
      </c>
      <c r="C568" s="1" t="s">
        <v>428</v>
      </c>
      <c r="D568" s="1" t="s">
        <v>5295</v>
      </c>
      <c r="E568" s="1" t="s">
        <v>5388</v>
      </c>
      <c r="F568" s="1" t="s">
        <v>5318</v>
      </c>
      <c r="G568" s="3">
        <v>50.04</v>
      </c>
      <c r="H568" s="2">
        <v>96.076800000000006</v>
      </c>
      <c r="I568">
        <f>VLOOKUP(E568,'TRM2'!A:D,4,0)</f>
        <v>2889.32</v>
      </c>
      <c r="J568" s="6">
        <f t="shared" si="26"/>
        <v>277596619.77600002</v>
      </c>
    </row>
    <row r="569" spans="1:10" x14ac:dyDescent="0.3">
      <c r="A569" s="1" t="s">
        <v>5312</v>
      </c>
      <c r="B569" s="1" t="s">
        <v>5290</v>
      </c>
      <c r="C569" s="1" t="s">
        <v>428</v>
      </c>
      <c r="D569" s="1" t="s">
        <v>5295</v>
      </c>
      <c r="E569" s="1" t="s">
        <v>5397</v>
      </c>
      <c r="F569" s="1" t="s">
        <v>5311</v>
      </c>
      <c r="G569" s="3">
        <v>50</v>
      </c>
      <c r="H569" s="2">
        <v>92.6</v>
      </c>
      <c r="I569">
        <f>VLOOKUP(E569,'TRM2'!A:D,4,0)</f>
        <v>3077.35</v>
      </c>
      <c r="J569" s="6">
        <f t="shared" si="26"/>
        <v>284962610</v>
      </c>
    </row>
    <row r="570" spans="1:10" x14ac:dyDescent="0.3">
      <c r="A570" s="1" t="s">
        <v>5312</v>
      </c>
      <c r="B570" s="1" t="s">
        <v>5290</v>
      </c>
      <c r="C570" s="1" t="s">
        <v>428</v>
      </c>
      <c r="D570" s="1" t="s">
        <v>5295</v>
      </c>
      <c r="E570" s="1" t="s">
        <v>5398</v>
      </c>
      <c r="F570" s="1" t="s">
        <v>5314</v>
      </c>
      <c r="G570" s="3">
        <v>100.08</v>
      </c>
      <c r="H570" s="2">
        <v>229.00305</v>
      </c>
      <c r="I570">
        <f>VLOOKUP(E570,'TRM2'!A:D,4,0)</f>
        <v>3174.79</v>
      </c>
      <c r="J570" s="6">
        <f t="shared" si="26"/>
        <v>727036593.10950005</v>
      </c>
    </row>
    <row r="571" spans="1:10" x14ac:dyDescent="0.3">
      <c r="A571" s="1" t="s">
        <v>5312</v>
      </c>
      <c r="B571" s="1" t="s">
        <v>5290</v>
      </c>
      <c r="C571" s="1" t="s">
        <v>428</v>
      </c>
      <c r="D571" s="1" t="s">
        <v>5295</v>
      </c>
      <c r="E571" s="1" t="s">
        <v>5401</v>
      </c>
      <c r="F571" s="1" t="s">
        <v>5320</v>
      </c>
      <c r="G571" s="3">
        <v>100.08</v>
      </c>
      <c r="H571" s="2">
        <v>242.66396</v>
      </c>
      <c r="I571">
        <f>VLOOKUP(E571,'TRM2'!A:D,4,0)</f>
        <v>3205.67</v>
      </c>
      <c r="J571" s="6">
        <f t="shared" si="26"/>
        <v>777900576.65320003</v>
      </c>
    </row>
    <row r="572" spans="1:10" x14ac:dyDescent="0.3">
      <c r="A572" s="1" t="s">
        <v>5312</v>
      </c>
      <c r="B572" s="1" t="s">
        <v>5290</v>
      </c>
      <c r="C572" s="1" t="s">
        <v>428</v>
      </c>
      <c r="D572" s="1" t="s">
        <v>5295</v>
      </c>
      <c r="E572" s="1" t="s">
        <v>5414</v>
      </c>
      <c r="F572" s="1" t="s">
        <v>5324</v>
      </c>
      <c r="G572" s="3">
        <v>25</v>
      </c>
      <c r="H572" s="2">
        <v>53.75</v>
      </c>
      <c r="I572">
        <f>VLOOKUP(E572,'TRM2'!A:D,4,0)</f>
        <v>3745.41</v>
      </c>
      <c r="J572" s="6">
        <f t="shared" si="26"/>
        <v>201315787.5</v>
      </c>
    </row>
    <row r="573" spans="1:10" x14ac:dyDescent="0.3">
      <c r="A573" s="1" t="s">
        <v>5312</v>
      </c>
      <c r="B573" s="1" t="s">
        <v>5290</v>
      </c>
      <c r="C573" s="1" t="s">
        <v>428</v>
      </c>
      <c r="D573" s="1" t="s">
        <v>5295</v>
      </c>
      <c r="E573" s="1" t="s">
        <v>5418</v>
      </c>
      <c r="F573" s="1" t="s">
        <v>5292</v>
      </c>
      <c r="G573" s="3">
        <v>50.573999999999998</v>
      </c>
      <c r="H573" s="2">
        <v>121</v>
      </c>
      <c r="I573">
        <f>VLOOKUP(E573,'TRM2'!A:D,4,0)</f>
        <v>3432.5</v>
      </c>
      <c r="J573" s="6">
        <f t="shared" si="26"/>
        <v>415332500</v>
      </c>
    </row>
    <row r="574" spans="1:10" x14ac:dyDescent="0.3">
      <c r="A574" s="1" t="s">
        <v>5299</v>
      </c>
      <c r="B574" s="1" t="s">
        <v>5290</v>
      </c>
      <c r="C574" s="1" t="s">
        <v>428</v>
      </c>
      <c r="D574" s="1" t="s">
        <v>5295</v>
      </c>
      <c r="E574" s="1" t="s">
        <v>5291</v>
      </c>
      <c r="F574" s="1" t="s">
        <v>5292</v>
      </c>
      <c r="G574" s="3">
        <v>100.188</v>
      </c>
      <c r="H574" s="2">
        <v>265.4982</v>
      </c>
      <c r="I574">
        <f>VLOOKUP(E574,'TRM2'!A:D,4,0)</f>
        <v>1759.97</v>
      </c>
      <c r="J574" s="6">
        <f t="shared" si="26"/>
        <v>467268867.05400002</v>
      </c>
    </row>
    <row r="575" spans="1:10" x14ac:dyDescent="0.3">
      <c r="A575" s="1" t="s">
        <v>5299</v>
      </c>
      <c r="B575" s="1" t="s">
        <v>5290</v>
      </c>
      <c r="C575" s="1" t="s">
        <v>428</v>
      </c>
      <c r="D575" s="1" t="s">
        <v>5295</v>
      </c>
      <c r="E575" s="1" t="s">
        <v>5306</v>
      </c>
      <c r="F575" s="1" t="s">
        <v>5307</v>
      </c>
      <c r="G575" s="3">
        <v>25</v>
      </c>
      <c r="H575" s="2">
        <v>62.5</v>
      </c>
      <c r="I575">
        <f>VLOOKUP(E575,'TRM2'!A:D,4,0)</f>
        <v>1775.65</v>
      </c>
      <c r="J575" s="6">
        <f t="shared" si="26"/>
        <v>110978125</v>
      </c>
    </row>
    <row r="576" spans="1:10" x14ac:dyDescent="0.3">
      <c r="A576" s="1" t="s">
        <v>5299</v>
      </c>
      <c r="B576" s="1" t="s">
        <v>5290</v>
      </c>
      <c r="C576" s="1" t="s">
        <v>428</v>
      </c>
      <c r="D576" s="1" t="s">
        <v>5295</v>
      </c>
      <c r="E576" s="1" t="s">
        <v>5310</v>
      </c>
      <c r="F576" s="1" t="s">
        <v>5311</v>
      </c>
      <c r="G576" s="3">
        <v>100.188</v>
      </c>
      <c r="H576" s="2">
        <v>248.46624</v>
      </c>
      <c r="I576">
        <f>VLOOKUP(E576,'TRM2'!A:D,4,0)</f>
        <v>1814.28</v>
      </c>
      <c r="J576" s="6">
        <f t="shared" si="26"/>
        <v>450787329.90719998</v>
      </c>
    </row>
    <row r="577" spans="1:10" x14ac:dyDescent="0.3">
      <c r="A577" s="1" t="s">
        <v>5299</v>
      </c>
      <c r="B577" s="1" t="s">
        <v>5290</v>
      </c>
      <c r="C577" s="1" t="s">
        <v>428</v>
      </c>
      <c r="D577" s="1" t="s">
        <v>5295</v>
      </c>
      <c r="E577" s="1" t="s">
        <v>5313</v>
      </c>
      <c r="F577" s="1" t="s">
        <v>5314</v>
      </c>
      <c r="G577" s="3">
        <v>100.188</v>
      </c>
      <c r="H577" s="2">
        <v>248.46624</v>
      </c>
      <c r="I577">
        <f>VLOOKUP(E577,'TRM2'!A:D,4,0)</f>
        <v>1832.2</v>
      </c>
      <c r="J577" s="6">
        <f t="shared" si="26"/>
        <v>455239844.92800003</v>
      </c>
    </row>
    <row r="578" spans="1:10" x14ac:dyDescent="0.3">
      <c r="A578" s="1" t="s">
        <v>5299</v>
      </c>
      <c r="B578" s="1" t="s">
        <v>5290</v>
      </c>
      <c r="C578" s="1" t="s">
        <v>428</v>
      </c>
      <c r="D578" s="1" t="s">
        <v>5295</v>
      </c>
      <c r="E578" s="1" t="s">
        <v>5315</v>
      </c>
      <c r="F578" s="1" t="s">
        <v>5316</v>
      </c>
      <c r="G578" s="3">
        <v>25.024999999999999</v>
      </c>
      <c r="H578" s="2">
        <v>59.862499999999997</v>
      </c>
      <c r="I578">
        <f>VLOOKUP(E578,'TRM2'!A:D,4,0)</f>
        <v>1825.83</v>
      </c>
      <c r="J578" s="6">
        <f t="shared" si="26"/>
        <v>109298748.375</v>
      </c>
    </row>
    <row r="579" spans="1:10" x14ac:dyDescent="0.3">
      <c r="A579" s="1" t="s">
        <v>5299</v>
      </c>
      <c r="B579" s="1" t="s">
        <v>5290</v>
      </c>
      <c r="C579" s="1" t="s">
        <v>428</v>
      </c>
      <c r="D579" s="1" t="s">
        <v>5295</v>
      </c>
      <c r="E579" s="1" t="s">
        <v>5319</v>
      </c>
      <c r="F579" s="1" t="s">
        <v>5320</v>
      </c>
      <c r="G579" s="3">
        <v>25.024999999999999</v>
      </c>
      <c r="H579" s="2">
        <v>60.3628</v>
      </c>
      <c r="I579">
        <f>VLOOKUP(E579,'TRM2'!A:D,4,0)</f>
        <v>1929</v>
      </c>
      <c r="J579" s="6">
        <f t="shared" si="26"/>
        <v>116439841.19999999</v>
      </c>
    </row>
    <row r="580" spans="1:10" x14ac:dyDescent="0.3">
      <c r="A580" s="1" t="s">
        <v>5299</v>
      </c>
      <c r="B580" s="1" t="s">
        <v>5290</v>
      </c>
      <c r="C580" s="1" t="s">
        <v>428</v>
      </c>
      <c r="D580" s="1" t="s">
        <v>5295</v>
      </c>
      <c r="E580" s="1" t="s">
        <v>5321</v>
      </c>
      <c r="F580" s="1" t="s">
        <v>5322</v>
      </c>
      <c r="G580" s="3">
        <v>75.075000000000003</v>
      </c>
      <c r="H580" s="2">
        <v>181.08840000000001</v>
      </c>
      <c r="I580">
        <f>VLOOKUP(E580,'TRM2'!A:D,4,0)</f>
        <v>1896.15</v>
      </c>
      <c r="J580" s="6">
        <f t="shared" si="26"/>
        <v>343370769.66000003</v>
      </c>
    </row>
    <row r="581" spans="1:10" x14ac:dyDescent="0.3">
      <c r="A581" s="1" t="s">
        <v>5299</v>
      </c>
      <c r="B581" s="1" t="s">
        <v>5290</v>
      </c>
      <c r="C581" s="1" t="s">
        <v>428</v>
      </c>
      <c r="D581" s="1" t="s">
        <v>5295</v>
      </c>
      <c r="E581" s="1" t="s">
        <v>5325</v>
      </c>
      <c r="F581" s="1" t="s">
        <v>5326</v>
      </c>
      <c r="G581" s="3">
        <v>50.05</v>
      </c>
      <c r="H581" s="2">
        <v>125.125</v>
      </c>
      <c r="I581">
        <f>VLOOKUP(E581,'TRM2'!A:D,4,0)</f>
        <v>1908.29</v>
      </c>
      <c r="J581" s="6">
        <f t="shared" si="26"/>
        <v>238774786.25</v>
      </c>
    </row>
    <row r="582" spans="1:10" x14ac:dyDescent="0.3">
      <c r="A582" s="1" t="s">
        <v>5299</v>
      </c>
      <c r="B582" s="1" t="s">
        <v>5290</v>
      </c>
      <c r="C582" s="1" t="s">
        <v>428</v>
      </c>
      <c r="D582" s="1" t="s">
        <v>5295</v>
      </c>
      <c r="E582" s="1" t="s">
        <v>5327</v>
      </c>
      <c r="F582" s="1" t="s">
        <v>5328</v>
      </c>
      <c r="G582" s="3">
        <v>50.05</v>
      </c>
      <c r="H582" s="2">
        <v>125.88015</v>
      </c>
      <c r="I582">
        <f>VLOOKUP(E582,'TRM2'!A:D,4,0)</f>
        <v>1889.16</v>
      </c>
      <c r="J582" s="6">
        <f t="shared" si="26"/>
        <v>237807744.17400002</v>
      </c>
    </row>
    <row r="583" spans="1:10" x14ac:dyDescent="0.3">
      <c r="A583" s="1" t="s">
        <v>5299</v>
      </c>
      <c r="B583" s="1" t="s">
        <v>5290</v>
      </c>
      <c r="C583" s="1" t="s">
        <v>428</v>
      </c>
      <c r="D583" s="1" t="s">
        <v>5295</v>
      </c>
      <c r="E583" s="1" t="s">
        <v>5332</v>
      </c>
      <c r="F583" s="1" t="s">
        <v>5292</v>
      </c>
      <c r="G583" s="3">
        <v>75.05</v>
      </c>
      <c r="H583" s="2">
        <v>234.97125</v>
      </c>
      <c r="I583">
        <f>VLOOKUP(E583,'TRM2'!A:D,4,0)</f>
        <v>1938.89</v>
      </c>
      <c r="J583" s="6">
        <f t="shared" si="26"/>
        <v>455583406.91250002</v>
      </c>
    </row>
    <row r="584" spans="1:10" x14ac:dyDescent="0.3">
      <c r="A584" s="1" t="s">
        <v>5299</v>
      </c>
      <c r="B584" s="1" t="s">
        <v>5290</v>
      </c>
      <c r="C584" s="1" t="s">
        <v>428</v>
      </c>
      <c r="D584" s="1" t="s">
        <v>5295</v>
      </c>
      <c r="E584" s="1" t="s">
        <v>5333</v>
      </c>
      <c r="F584" s="1" t="s">
        <v>5307</v>
      </c>
      <c r="G584" s="3">
        <v>25.024999999999999</v>
      </c>
      <c r="H584" s="2">
        <v>66.168300000000002</v>
      </c>
      <c r="I584">
        <f>VLOOKUP(E584,'TRM2'!A:D,4,0)</f>
        <v>2021.1</v>
      </c>
      <c r="J584" s="6">
        <f t="shared" ref="J584:J635" si="27">H584*I584*1000</f>
        <v>133732751.13</v>
      </c>
    </row>
    <row r="585" spans="1:10" x14ac:dyDescent="0.3">
      <c r="A585" s="1" t="s">
        <v>5299</v>
      </c>
      <c r="B585" s="1" t="s">
        <v>5290</v>
      </c>
      <c r="C585" s="1" t="s">
        <v>428</v>
      </c>
      <c r="D585" s="1" t="s">
        <v>5295</v>
      </c>
      <c r="E585" s="1" t="s">
        <v>5334</v>
      </c>
      <c r="F585" s="1" t="s">
        <v>5311</v>
      </c>
      <c r="G585" s="3">
        <v>75.075000000000003</v>
      </c>
      <c r="H585" s="2">
        <v>214.87125</v>
      </c>
      <c r="I585">
        <f>VLOOKUP(E585,'TRM2'!A:D,4,0)</f>
        <v>2046.75</v>
      </c>
      <c r="J585" s="6">
        <f t="shared" si="27"/>
        <v>439787730.9375</v>
      </c>
    </row>
    <row r="586" spans="1:10" x14ac:dyDescent="0.3">
      <c r="A586" s="1" t="s">
        <v>5299</v>
      </c>
      <c r="B586" s="1" t="s">
        <v>5290</v>
      </c>
      <c r="C586" s="1" t="s">
        <v>428</v>
      </c>
      <c r="D586" s="1" t="s">
        <v>5295</v>
      </c>
      <c r="E586" s="1" t="s">
        <v>5336</v>
      </c>
      <c r="F586" s="1" t="s">
        <v>5314</v>
      </c>
      <c r="G586" s="3">
        <v>50.072000000000003</v>
      </c>
      <c r="H586" s="2">
        <v>149.26835</v>
      </c>
      <c r="I586">
        <f>VLOOKUP(E586,'TRM2'!A:D,4,0)</f>
        <v>1969.45</v>
      </c>
      <c r="J586" s="6">
        <f t="shared" si="27"/>
        <v>293976551.90750003</v>
      </c>
    </row>
    <row r="587" spans="1:10" x14ac:dyDescent="0.3">
      <c r="A587" s="1" t="s">
        <v>5299</v>
      </c>
      <c r="B587" s="1" t="s">
        <v>5290</v>
      </c>
      <c r="C587" s="1" t="s">
        <v>428</v>
      </c>
      <c r="D587" s="1" t="s">
        <v>5295</v>
      </c>
      <c r="E587" s="1" t="s">
        <v>5342</v>
      </c>
      <c r="F587" s="1" t="s">
        <v>5324</v>
      </c>
      <c r="G587" s="3">
        <v>25</v>
      </c>
      <c r="H587" s="2">
        <v>104.35</v>
      </c>
      <c r="I587">
        <f>VLOOKUP(E587,'TRM2'!A:D,4,0)</f>
        <v>1918.62</v>
      </c>
      <c r="J587" s="6">
        <f t="shared" si="27"/>
        <v>200207996.99999997</v>
      </c>
    </row>
    <row r="588" spans="1:10" x14ac:dyDescent="0.3">
      <c r="A588" s="1" t="s">
        <v>5299</v>
      </c>
      <c r="B588" s="1" t="s">
        <v>5290</v>
      </c>
      <c r="C588" s="1" t="s">
        <v>428</v>
      </c>
      <c r="D588" s="1" t="s">
        <v>5295</v>
      </c>
      <c r="E588" s="1" t="s">
        <v>5345</v>
      </c>
      <c r="F588" s="1" t="s">
        <v>5330</v>
      </c>
      <c r="G588" s="3">
        <v>50.05</v>
      </c>
      <c r="H588" s="2">
        <v>141.74600000000001</v>
      </c>
      <c r="I588">
        <f>VLOOKUP(E588,'TRM2'!A:D,4,0)</f>
        <v>2206.19</v>
      </c>
      <c r="J588" s="6">
        <f t="shared" si="27"/>
        <v>312718607.74000001</v>
      </c>
    </row>
    <row r="589" spans="1:10" x14ac:dyDescent="0.3">
      <c r="A589" s="1" t="s">
        <v>5299</v>
      </c>
      <c r="B589" s="1" t="s">
        <v>5290</v>
      </c>
      <c r="C589" s="1" t="s">
        <v>428</v>
      </c>
      <c r="D589" s="1" t="s">
        <v>5295</v>
      </c>
      <c r="E589" s="1" t="s">
        <v>5347</v>
      </c>
      <c r="F589" s="1" t="s">
        <v>5292</v>
      </c>
      <c r="G589" s="3">
        <v>25.024999999999999</v>
      </c>
      <c r="H589" s="2">
        <v>73.876000000000005</v>
      </c>
      <c r="I589">
        <f>VLOOKUP(E589,'TRM2'!A:D,4,0)</f>
        <v>2397.35</v>
      </c>
      <c r="J589" s="6">
        <f t="shared" si="27"/>
        <v>177106628.59999999</v>
      </c>
    </row>
    <row r="590" spans="1:10" x14ac:dyDescent="0.3">
      <c r="A590" s="1" t="s">
        <v>5299</v>
      </c>
      <c r="B590" s="1" t="s">
        <v>5290</v>
      </c>
      <c r="C590" s="1" t="s">
        <v>428</v>
      </c>
      <c r="D590" s="1" t="s">
        <v>5295</v>
      </c>
      <c r="E590" s="1" t="s">
        <v>5349</v>
      </c>
      <c r="F590" s="1" t="s">
        <v>5311</v>
      </c>
      <c r="G590" s="3">
        <v>125.125</v>
      </c>
      <c r="H590" s="2">
        <v>362.87349999999998</v>
      </c>
      <c r="I590">
        <f>VLOOKUP(E590,'TRM2'!A:D,4,0)</f>
        <v>2496.9899999999998</v>
      </c>
      <c r="J590" s="6">
        <f t="shared" si="27"/>
        <v>906091500.76499987</v>
      </c>
    </row>
    <row r="591" spans="1:10" x14ac:dyDescent="0.3">
      <c r="A591" s="1" t="s">
        <v>5299</v>
      </c>
      <c r="B591" s="1" t="s">
        <v>5290</v>
      </c>
      <c r="C591" s="1" t="s">
        <v>428</v>
      </c>
      <c r="D591" s="1" t="s">
        <v>5295</v>
      </c>
      <c r="E591" s="1" t="s">
        <v>5351</v>
      </c>
      <c r="F591" s="1" t="s">
        <v>5316</v>
      </c>
      <c r="G591" s="3">
        <v>350.35</v>
      </c>
      <c r="H591" s="2">
        <v>1035.9937500000001</v>
      </c>
      <c r="I591">
        <f>VLOOKUP(E591,'TRM2'!A:D,4,0)</f>
        <v>2393.58</v>
      </c>
      <c r="J591" s="6">
        <f t="shared" si="27"/>
        <v>2479733920.125</v>
      </c>
    </row>
    <row r="592" spans="1:10" x14ac:dyDescent="0.3">
      <c r="A592" s="1" t="s">
        <v>5299</v>
      </c>
      <c r="B592" s="1" t="s">
        <v>5290</v>
      </c>
      <c r="C592" s="1" t="s">
        <v>428</v>
      </c>
      <c r="D592" s="1" t="s">
        <v>5295</v>
      </c>
      <c r="E592" s="1" t="s">
        <v>5352</v>
      </c>
      <c r="F592" s="1" t="s">
        <v>5318</v>
      </c>
      <c r="G592" s="3">
        <v>25.024999999999999</v>
      </c>
      <c r="H592" s="2">
        <v>76.075999999999993</v>
      </c>
      <c r="I592">
        <f>VLOOKUP(E592,'TRM2'!A:D,4,0)</f>
        <v>2533.79</v>
      </c>
      <c r="J592" s="6">
        <f t="shared" si="27"/>
        <v>192760608.03999999</v>
      </c>
    </row>
    <row r="593" spans="1:10" x14ac:dyDescent="0.3">
      <c r="A593" s="1" t="s">
        <v>5299</v>
      </c>
      <c r="B593" s="1" t="s">
        <v>5290</v>
      </c>
      <c r="C593" s="1" t="s">
        <v>428</v>
      </c>
      <c r="D593" s="1" t="s">
        <v>5295</v>
      </c>
      <c r="E593" s="1" t="s">
        <v>5358</v>
      </c>
      <c r="F593" s="1" t="s">
        <v>5330</v>
      </c>
      <c r="G593" s="3">
        <v>25.024999999999999</v>
      </c>
      <c r="H593" s="2">
        <v>68.067999999999998</v>
      </c>
      <c r="I593">
        <f>VLOOKUP(E593,'TRM2'!A:D,4,0)</f>
        <v>3142.11</v>
      </c>
      <c r="J593" s="6">
        <f t="shared" si="27"/>
        <v>213877143.47999999</v>
      </c>
    </row>
    <row r="594" spans="1:10" x14ac:dyDescent="0.3">
      <c r="A594" s="1" t="s">
        <v>5299</v>
      </c>
      <c r="B594" s="1" t="s">
        <v>5290</v>
      </c>
      <c r="C594" s="1" t="s">
        <v>428</v>
      </c>
      <c r="D594" s="1" t="s">
        <v>5295</v>
      </c>
      <c r="E594" s="1" t="s">
        <v>5359</v>
      </c>
      <c r="F594" s="1" t="s">
        <v>5292</v>
      </c>
      <c r="G594" s="3">
        <v>124.81100000000001</v>
      </c>
      <c r="H594" s="2">
        <v>340.34</v>
      </c>
      <c r="I594">
        <f>VLOOKUP(E594,'TRM2'!A:D,4,0)</f>
        <v>3149.47</v>
      </c>
      <c r="J594" s="6">
        <f t="shared" si="27"/>
        <v>1071890619.7999997</v>
      </c>
    </row>
    <row r="595" spans="1:10" x14ac:dyDescent="0.3">
      <c r="A595" s="1" t="s">
        <v>5299</v>
      </c>
      <c r="B595" s="1" t="s">
        <v>5290</v>
      </c>
      <c r="C595" s="1" t="s">
        <v>428</v>
      </c>
      <c r="D595" s="1" t="s">
        <v>5295</v>
      </c>
      <c r="E595" s="1" t="s">
        <v>5360</v>
      </c>
      <c r="F595" s="1" t="s">
        <v>5307</v>
      </c>
      <c r="G595" s="3">
        <v>274.32799999999997</v>
      </c>
      <c r="H595" s="2">
        <v>858.85799999999995</v>
      </c>
      <c r="I595">
        <f>VLOOKUP(E595,'TRM2'!A:D,4,0)</f>
        <v>3287.31</v>
      </c>
      <c r="J595" s="6">
        <f t="shared" si="27"/>
        <v>2823332491.98</v>
      </c>
    </row>
    <row r="596" spans="1:10" x14ac:dyDescent="0.3">
      <c r="A596" s="1" t="s">
        <v>5299</v>
      </c>
      <c r="B596" s="1" t="s">
        <v>5290</v>
      </c>
      <c r="C596" s="1" t="s">
        <v>428</v>
      </c>
      <c r="D596" s="1" t="s">
        <v>5295</v>
      </c>
      <c r="E596" s="1" t="s">
        <v>5361</v>
      </c>
      <c r="F596" s="1" t="s">
        <v>5311</v>
      </c>
      <c r="G596" s="3">
        <v>74.906000000000006</v>
      </c>
      <c r="H596" s="2">
        <v>239.36938000000001</v>
      </c>
      <c r="I596">
        <f>VLOOKUP(E596,'TRM2'!A:D,4,0)</f>
        <v>3319.8</v>
      </c>
      <c r="J596" s="6">
        <f t="shared" si="27"/>
        <v>794658467.7240001</v>
      </c>
    </row>
    <row r="597" spans="1:10" x14ac:dyDescent="0.3">
      <c r="A597" s="1" t="s">
        <v>5299</v>
      </c>
      <c r="B597" s="1" t="s">
        <v>5290</v>
      </c>
      <c r="C597" s="1" t="s">
        <v>428</v>
      </c>
      <c r="D597" s="1" t="s">
        <v>5295</v>
      </c>
      <c r="E597" s="1" t="s">
        <v>5362</v>
      </c>
      <c r="F597" s="1" t="s">
        <v>5314</v>
      </c>
      <c r="G597" s="3">
        <v>349.14</v>
      </c>
      <c r="H597" s="2">
        <v>1093.0920000000001</v>
      </c>
      <c r="I597">
        <f>VLOOKUP(E597,'TRM2'!A:D,4,0)</f>
        <v>3000.63</v>
      </c>
      <c r="J597" s="6">
        <f t="shared" si="27"/>
        <v>3279964647.96</v>
      </c>
    </row>
    <row r="598" spans="1:10" x14ac:dyDescent="0.3">
      <c r="A598" s="1" t="s">
        <v>5299</v>
      </c>
      <c r="B598" s="1" t="s">
        <v>5290</v>
      </c>
      <c r="C598" s="1" t="s">
        <v>428</v>
      </c>
      <c r="D598" s="1" t="s">
        <v>5295</v>
      </c>
      <c r="E598" s="1" t="s">
        <v>5363</v>
      </c>
      <c r="F598" s="1" t="s">
        <v>5316</v>
      </c>
      <c r="G598" s="3">
        <v>10.35</v>
      </c>
      <c r="H598" s="2">
        <v>34.030889999999999</v>
      </c>
      <c r="I598">
        <f>VLOOKUP(E598,'TRM2'!A:D,4,0)</f>
        <v>2851.14</v>
      </c>
      <c r="J598" s="6">
        <f t="shared" si="27"/>
        <v>97026831.714599997</v>
      </c>
    </row>
    <row r="599" spans="1:10" x14ac:dyDescent="0.3">
      <c r="A599" s="1" t="s">
        <v>5299</v>
      </c>
      <c r="B599" s="1" t="s">
        <v>5290</v>
      </c>
      <c r="C599" s="1" t="s">
        <v>428</v>
      </c>
      <c r="D599" s="1" t="s">
        <v>5295</v>
      </c>
      <c r="E599" s="1" t="s">
        <v>5367</v>
      </c>
      <c r="F599" s="1" t="s">
        <v>5324</v>
      </c>
      <c r="G599" s="3">
        <v>25.024999999999999</v>
      </c>
      <c r="H599" s="2">
        <v>68.067999999999998</v>
      </c>
      <c r="I599">
        <f>VLOOKUP(E599,'TRM2'!A:D,4,0)</f>
        <v>2956.53</v>
      </c>
      <c r="J599" s="6">
        <f t="shared" si="27"/>
        <v>201245084.04000002</v>
      </c>
    </row>
    <row r="600" spans="1:10" x14ac:dyDescent="0.3">
      <c r="A600" s="1" t="s">
        <v>5299</v>
      </c>
      <c r="B600" s="1" t="s">
        <v>5290</v>
      </c>
      <c r="C600" s="1" t="s">
        <v>428</v>
      </c>
      <c r="D600" s="1" t="s">
        <v>5295</v>
      </c>
      <c r="E600" s="1" t="s">
        <v>5369</v>
      </c>
      <c r="F600" s="1" t="s">
        <v>5328</v>
      </c>
      <c r="G600" s="3">
        <v>1.2</v>
      </c>
      <c r="H600" s="2">
        <v>5.5969100000000003</v>
      </c>
      <c r="I600">
        <f>VLOOKUP(E600,'TRM2'!A:D,4,0)</f>
        <v>2998.55</v>
      </c>
      <c r="J600" s="6">
        <f t="shared" si="27"/>
        <v>16782614.480500001</v>
      </c>
    </row>
    <row r="601" spans="1:10" x14ac:dyDescent="0.3">
      <c r="A601" s="1" t="s">
        <v>5299</v>
      </c>
      <c r="B601" s="1" t="s">
        <v>5290</v>
      </c>
      <c r="C601" s="1" t="s">
        <v>428</v>
      </c>
      <c r="D601" s="1" t="s">
        <v>5295</v>
      </c>
      <c r="E601" s="1" t="s">
        <v>5373</v>
      </c>
      <c r="F601" s="1" t="s">
        <v>5311</v>
      </c>
      <c r="G601" s="3">
        <v>3.6</v>
      </c>
      <c r="H601" s="2">
        <v>14.916869999999999</v>
      </c>
      <c r="I601">
        <f>VLOOKUP(E601,'TRM2'!A:D,4,0)</f>
        <v>2919.17</v>
      </c>
      <c r="J601" s="6">
        <f t="shared" si="27"/>
        <v>43544879.3979</v>
      </c>
    </row>
    <row r="602" spans="1:10" x14ac:dyDescent="0.3">
      <c r="A602" s="1" t="s">
        <v>5299</v>
      </c>
      <c r="B602" s="1" t="s">
        <v>5290</v>
      </c>
      <c r="C602" s="1" t="s">
        <v>428</v>
      </c>
      <c r="D602" s="1" t="s">
        <v>5295</v>
      </c>
      <c r="E602" s="1" t="s">
        <v>5376</v>
      </c>
      <c r="F602" s="1" t="s">
        <v>5318</v>
      </c>
      <c r="G602" s="3">
        <v>646.33299999999997</v>
      </c>
      <c r="H602" s="2">
        <v>1423.21</v>
      </c>
      <c r="I602">
        <f>VLOOKUP(E602,'TRM2'!A:D,4,0)</f>
        <v>2921</v>
      </c>
      <c r="J602" s="6">
        <f t="shared" si="27"/>
        <v>4157196410</v>
      </c>
    </row>
    <row r="603" spans="1:10" x14ac:dyDescent="0.3">
      <c r="A603" s="1" t="s">
        <v>5299</v>
      </c>
      <c r="B603" s="1" t="s">
        <v>5290</v>
      </c>
      <c r="C603" s="1" t="s">
        <v>428</v>
      </c>
      <c r="D603" s="1" t="s">
        <v>5295</v>
      </c>
      <c r="E603" s="1" t="s">
        <v>5377</v>
      </c>
      <c r="F603" s="1" t="s">
        <v>5320</v>
      </c>
      <c r="G603" s="3">
        <v>354.87299999999999</v>
      </c>
      <c r="H603" s="2">
        <v>806.53174999999999</v>
      </c>
      <c r="I603">
        <f>VLOOKUP(E603,'TRM2'!A:D,4,0)</f>
        <v>3050.43</v>
      </c>
      <c r="J603" s="6">
        <f t="shared" si="27"/>
        <v>2460268646.1525002</v>
      </c>
    </row>
    <row r="604" spans="1:10" x14ac:dyDescent="0.3">
      <c r="A604" s="1" t="s">
        <v>5299</v>
      </c>
      <c r="B604" s="1" t="s">
        <v>5290</v>
      </c>
      <c r="C604" s="1" t="s">
        <v>428</v>
      </c>
      <c r="D604" s="1" t="s">
        <v>5295</v>
      </c>
      <c r="E604" s="1" t="s">
        <v>5378</v>
      </c>
      <c r="F604" s="1" t="s">
        <v>5322</v>
      </c>
      <c r="G604" s="3">
        <v>477.27800000000002</v>
      </c>
      <c r="H604" s="2">
        <v>1135.1220000000001</v>
      </c>
      <c r="I604">
        <f>VLOOKUP(E604,'TRM2'!A:D,4,0)</f>
        <v>2997.59</v>
      </c>
      <c r="J604" s="6">
        <f t="shared" si="27"/>
        <v>3402630355.9800005</v>
      </c>
    </row>
    <row r="605" spans="1:10" x14ac:dyDescent="0.3">
      <c r="A605" s="1" t="s">
        <v>5299</v>
      </c>
      <c r="B605" s="1" t="s">
        <v>5290</v>
      </c>
      <c r="C605" s="1" t="s">
        <v>428</v>
      </c>
      <c r="D605" s="1" t="s">
        <v>5295</v>
      </c>
      <c r="E605" s="1" t="s">
        <v>5379</v>
      </c>
      <c r="F605" s="1" t="s">
        <v>5324</v>
      </c>
      <c r="G605" s="3">
        <v>50.253999999999998</v>
      </c>
      <c r="H605" s="2">
        <v>116.116</v>
      </c>
      <c r="I605">
        <f>VLOOKUP(E605,'TRM2'!A:D,4,0)</f>
        <v>2948.09</v>
      </c>
      <c r="J605" s="6">
        <f t="shared" si="27"/>
        <v>342320418.44000006</v>
      </c>
    </row>
    <row r="606" spans="1:10" x14ac:dyDescent="0.3">
      <c r="A606" s="1" t="s">
        <v>5299</v>
      </c>
      <c r="B606" s="1" t="s">
        <v>5290</v>
      </c>
      <c r="C606" s="1" t="s">
        <v>428</v>
      </c>
      <c r="D606" s="1" t="s">
        <v>5295</v>
      </c>
      <c r="E606" s="1" t="s">
        <v>5380</v>
      </c>
      <c r="F606" s="1" t="s">
        <v>5326</v>
      </c>
      <c r="G606" s="3">
        <v>25</v>
      </c>
      <c r="H606" s="2">
        <v>66.25</v>
      </c>
      <c r="I606">
        <f>VLOOKUP(E606,'TRM2'!A:D,4,0)</f>
        <v>2936.67</v>
      </c>
      <c r="J606" s="6">
        <f t="shared" si="27"/>
        <v>194554387.5</v>
      </c>
    </row>
    <row r="607" spans="1:10" x14ac:dyDescent="0.3">
      <c r="A607" s="1" t="s">
        <v>5299</v>
      </c>
      <c r="B607" s="1" t="s">
        <v>5290</v>
      </c>
      <c r="C607" s="1" t="s">
        <v>428</v>
      </c>
      <c r="D607" s="1" t="s">
        <v>5295</v>
      </c>
      <c r="E607" s="1" t="s">
        <v>5382</v>
      </c>
      <c r="F607" s="1" t="s">
        <v>5330</v>
      </c>
      <c r="G607" s="3">
        <v>306.22399999999999</v>
      </c>
      <c r="H607" s="2">
        <v>636.24400000000003</v>
      </c>
      <c r="I607">
        <f>VLOOKUP(E607,'TRM2'!A:D,4,0)</f>
        <v>3006.04</v>
      </c>
      <c r="J607" s="6">
        <f t="shared" si="27"/>
        <v>1912574913.7600002</v>
      </c>
    </row>
    <row r="608" spans="1:10" x14ac:dyDescent="0.3">
      <c r="A608" s="1" t="s">
        <v>5299</v>
      </c>
      <c r="B608" s="1" t="s">
        <v>5290</v>
      </c>
      <c r="C608" s="1" t="s">
        <v>428</v>
      </c>
      <c r="D608" s="1" t="s">
        <v>5295</v>
      </c>
      <c r="E608" s="1" t="s">
        <v>5383</v>
      </c>
      <c r="F608" s="1" t="s">
        <v>5292</v>
      </c>
      <c r="G608" s="3">
        <v>75.741</v>
      </c>
      <c r="H608" s="2">
        <v>177.17699999999999</v>
      </c>
      <c r="I608">
        <f>VLOOKUP(E608,'TRM2'!A:D,4,0)</f>
        <v>2984</v>
      </c>
      <c r="J608" s="6">
        <f t="shared" si="27"/>
        <v>528696167.99999994</v>
      </c>
    </row>
    <row r="609" spans="1:10" x14ac:dyDescent="0.3">
      <c r="A609" s="1" t="s">
        <v>5299</v>
      </c>
      <c r="B609" s="1" t="s">
        <v>5290</v>
      </c>
      <c r="C609" s="1" t="s">
        <v>428</v>
      </c>
      <c r="D609" s="1" t="s">
        <v>5295</v>
      </c>
      <c r="E609" s="1" t="s">
        <v>5384</v>
      </c>
      <c r="F609" s="1" t="s">
        <v>5307</v>
      </c>
      <c r="G609" s="3">
        <v>49.887</v>
      </c>
      <c r="H609" s="2">
        <v>117.559</v>
      </c>
      <c r="I609">
        <f>VLOOKUP(E609,'TRM2'!A:D,4,0)</f>
        <v>2835.05</v>
      </c>
      <c r="J609" s="6">
        <f t="shared" si="27"/>
        <v>333285642.94999999</v>
      </c>
    </row>
    <row r="610" spans="1:10" x14ac:dyDescent="0.3">
      <c r="A610" s="1" t="s">
        <v>5299</v>
      </c>
      <c r="B610" s="1" t="s">
        <v>5290</v>
      </c>
      <c r="C610" s="1" t="s">
        <v>428</v>
      </c>
      <c r="D610" s="1" t="s">
        <v>5295</v>
      </c>
      <c r="E610" s="1" t="s">
        <v>5386</v>
      </c>
      <c r="F610" s="1" t="s">
        <v>5314</v>
      </c>
      <c r="G610" s="3">
        <v>25</v>
      </c>
      <c r="H610" s="2">
        <v>58.5</v>
      </c>
      <c r="I610">
        <f>VLOOKUP(E610,'TRM2'!A:D,4,0)</f>
        <v>2780.47</v>
      </c>
      <c r="J610" s="6">
        <f t="shared" si="27"/>
        <v>162657495</v>
      </c>
    </row>
    <row r="611" spans="1:10" x14ac:dyDescent="0.3">
      <c r="A611" s="1" t="s">
        <v>5299</v>
      </c>
      <c r="B611" s="1" t="s">
        <v>5290</v>
      </c>
      <c r="C611" s="1" t="s">
        <v>428</v>
      </c>
      <c r="D611" s="1" t="s">
        <v>5295</v>
      </c>
      <c r="E611" s="1" t="s">
        <v>5389</v>
      </c>
      <c r="F611" s="1" t="s">
        <v>5320</v>
      </c>
      <c r="G611" s="3">
        <v>4.4623999999999997</v>
      </c>
      <c r="H611" s="2">
        <v>25.765750000000001</v>
      </c>
      <c r="I611">
        <f>VLOOKUP(E611,'TRM2'!A:D,4,0)</f>
        <v>2930.8</v>
      </c>
      <c r="J611" s="6">
        <f t="shared" si="27"/>
        <v>75514260.099999994</v>
      </c>
    </row>
    <row r="612" spans="1:10" x14ac:dyDescent="0.3">
      <c r="A612" s="1" t="s">
        <v>5299</v>
      </c>
      <c r="B612" s="1" t="s">
        <v>5290</v>
      </c>
      <c r="C612" s="1" t="s">
        <v>428</v>
      </c>
      <c r="D612" s="1" t="s">
        <v>5295</v>
      </c>
      <c r="E612" s="1" t="s">
        <v>5398</v>
      </c>
      <c r="F612" s="1" t="s">
        <v>5314</v>
      </c>
      <c r="G612" s="3">
        <v>6.96</v>
      </c>
      <c r="H612" s="2">
        <v>29.675049999999999</v>
      </c>
      <c r="I612">
        <f>VLOOKUP(E612,'TRM2'!A:D,4,0)</f>
        <v>3174.79</v>
      </c>
      <c r="J612" s="6">
        <f t="shared" si="27"/>
        <v>94212051.989499986</v>
      </c>
    </row>
    <row r="613" spans="1:10" x14ac:dyDescent="0.3">
      <c r="A613" s="1" t="s">
        <v>5299</v>
      </c>
      <c r="B613" s="1" t="s">
        <v>5290</v>
      </c>
      <c r="C613" s="1" t="s">
        <v>428</v>
      </c>
      <c r="D613" s="1" t="s">
        <v>5295</v>
      </c>
      <c r="E613" s="1" t="s">
        <v>5402</v>
      </c>
      <c r="F613" s="1" t="s">
        <v>5322</v>
      </c>
      <c r="G613" s="3">
        <v>5</v>
      </c>
      <c r="H613" s="2">
        <v>31.3</v>
      </c>
      <c r="I613">
        <f>VLOOKUP(E613,'TRM2'!A:D,4,0)</f>
        <v>3291.79</v>
      </c>
      <c r="J613" s="6">
        <f t="shared" si="27"/>
        <v>103033027</v>
      </c>
    </row>
    <row r="614" spans="1:10" x14ac:dyDescent="0.3">
      <c r="A614" s="1" t="s">
        <v>5299</v>
      </c>
      <c r="B614" s="1" t="s">
        <v>5290</v>
      </c>
      <c r="C614" s="1" t="s">
        <v>428</v>
      </c>
      <c r="D614" s="1" t="s">
        <v>5295</v>
      </c>
      <c r="E614" s="1" t="s">
        <v>5404</v>
      </c>
      <c r="F614" s="1" t="s">
        <v>5326</v>
      </c>
      <c r="G614" s="3">
        <v>6</v>
      </c>
      <c r="H614" s="2">
        <v>22.134</v>
      </c>
      <c r="I614">
        <f>VLOOKUP(E614,'TRM2'!A:D,4,0)</f>
        <v>3477.45</v>
      </c>
      <c r="J614" s="6">
        <f t="shared" si="27"/>
        <v>76969878.299999997</v>
      </c>
    </row>
    <row r="615" spans="1:10" x14ac:dyDescent="0.3">
      <c r="A615" s="1" t="s">
        <v>5299</v>
      </c>
      <c r="B615" s="1" t="s">
        <v>5290</v>
      </c>
      <c r="C615" s="1" t="s">
        <v>428</v>
      </c>
      <c r="D615" s="1" t="s">
        <v>5295</v>
      </c>
      <c r="E615" s="1" t="s">
        <v>5406</v>
      </c>
      <c r="F615" s="1" t="s">
        <v>5330</v>
      </c>
      <c r="G615" s="3">
        <v>16.02</v>
      </c>
      <c r="H615" s="2">
        <v>72.276120000000006</v>
      </c>
      <c r="I615">
        <f>VLOOKUP(E615,'TRM2'!A:D,4,0)</f>
        <v>3522.48</v>
      </c>
      <c r="J615" s="6">
        <f t="shared" si="27"/>
        <v>254591187.17760003</v>
      </c>
    </row>
    <row r="616" spans="1:10" x14ac:dyDescent="0.3">
      <c r="A616" s="1" t="s">
        <v>5299</v>
      </c>
      <c r="B616" s="1" t="s">
        <v>5290</v>
      </c>
      <c r="C616" s="1" t="s">
        <v>428</v>
      </c>
      <c r="D616" s="1" t="s">
        <v>5295</v>
      </c>
      <c r="E616" s="1" t="s">
        <v>5407</v>
      </c>
      <c r="F616" s="1" t="s">
        <v>5292</v>
      </c>
      <c r="G616" s="3">
        <v>50.417999999999999</v>
      </c>
      <c r="H616" s="2">
        <v>150.04398</v>
      </c>
      <c r="I616">
        <f>VLOOKUP(E616,'TRM2'!A:D,4,0)</f>
        <v>3277.14</v>
      </c>
      <c r="J616" s="6">
        <f t="shared" si="27"/>
        <v>491715128.61720002</v>
      </c>
    </row>
    <row r="617" spans="1:10" x14ac:dyDescent="0.3">
      <c r="A617" s="1" t="s">
        <v>5299</v>
      </c>
      <c r="B617" s="1" t="s">
        <v>5290</v>
      </c>
      <c r="C617" s="1" t="s">
        <v>428</v>
      </c>
      <c r="D617" s="1" t="s">
        <v>5295</v>
      </c>
      <c r="E617" s="1" t="s">
        <v>5408</v>
      </c>
      <c r="F617" s="1" t="s">
        <v>5307</v>
      </c>
      <c r="G617" s="3">
        <v>81.656999999999996</v>
      </c>
      <c r="H617" s="2">
        <v>259.78124000000003</v>
      </c>
      <c r="I617">
        <f>VLOOKUP(E617,'TRM2'!A:D,4,0)</f>
        <v>3423.24</v>
      </c>
      <c r="J617" s="6">
        <f t="shared" si="27"/>
        <v>889293532.01760006</v>
      </c>
    </row>
    <row r="618" spans="1:10" x14ac:dyDescent="0.3">
      <c r="A618" s="1" t="s">
        <v>5299</v>
      </c>
      <c r="B618" s="1" t="s">
        <v>5290</v>
      </c>
      <c r="C618" s="1" t="s">
        <v>428</v>
      </c>
      <c r="D618" s="1" t="s">
        <v>5295</v>
      </c>
      <c r="E618" s="1" t="s">
        <v>5409</v>
      </c>
      <c r="F618" s="1" t="s">
        <v>5311</v>
      </c>
      <c r="G618" s="3">
        <v>35.244999999999997</v>
      </c>
      <c r="H618" s="2">
        <v>121.66266</v>
      </c>
      <c r="I618">
        <f>VLOOKUP(E618,'TRM2'!A:D,4,0)</f>
        <v>3539.86</v>
      </c>
      <c r="J618" s="6">
        <f t="shared" si="27"/>
        <v>430668783.62760001</v>
      </c>
    </row>
    <row r="619" spans="1:10" x14ac:dyDescent="0.3">
      <c r="A619" s="1" t="s">
        <v>5299</v>
      </c>
      <c r="B619" s="1" t="s">
        <v>5290</v>
      </c>
      <c r="C619" s="1" t="s">
        <v>428</v>
      </c>
      <c r="D619" s="1" t="s">
        <v>5295</v>
      </c>
      <c r="E619" s="1" t="s">
        <v>5433</v>
      </c>
      <c r="F619" s="1" t="s">
        <v>5314</v>
      </c>
      <c r="G619" s="3">
        <v>25.099</v>
      </c>
      <c r="H619" s="2">
        <v>79.390079999999998</v>
      </c>
      <c r="I619">
        <f>VLOOKUP(E619,'TRM2'!A:D,4,0)</f>
        <v>4054.54</v>
      </c>
      <c r="J619" s="6">
        <f t="shared" si="27"/>
        <v>321890254.96320003</v>
      </c>
    </row>
    <row r="620" spans="1:10" x14ac:dyDescent="0.3">
      <c r="A620" s="1" t="s">
        <v>5299</v>
      </c>
      <c r="B620" s="1" t="s">
        <v>5290</v>
      </c>
      <c r="C620" s="1" t="s">
        <v>428</v>
      </c>
      <c r="D620" s="1" t="s">
        <v>5295</v>
      </c>
      <c r="E620" s="1" t="s">
        <v>5410</v>
      </c>
      <c r="F620" s="1" t="s">
        <v>5316</v>
      </c>
      <c r="G620" s="3">
        <v>75.504999999999995</v>
      </c>
      <c r="H620" s="2">
        <v>204.68449000000001</v>
      </c>
      <c r="I620">
        <f>VLOOKUP(E620,'TRM2'!A:D,4,0)</f>
        <v>3932.72</v>
      </c>
      <c r="J620" s="6">
        <f t="shared" si="27"/>
        <v>804966787.51279998</v>
      </c>
    </row>
    <row r="621" spans="1:10" x14ac:dyDescent="0.3">
      <c r="A621" s="1" t="s">
        <v>5299</v>
      </c>
      <c r="B621" s="1" t="s">
        <v>5290</v>
      </c>
      <c r="C621" s="1" t="s">
        <v>428</v>
      </c>
      <c r="D621" s="1" t="s">
        <v>5295</v>
      </c>
      <c r="E621" s="1" t="s">
        <v>5411</v>
      </c>
      <c r="F621" s="1" t="s">
        <v>5318</v>
      </c>
      <c r="G621" s="3">
        <v>37.716999999999999</v>
      </c>
      <c r="H621" s="2">
        <v>111.21652</v>
      </c>
      <c r="I621">
        <f>VLOOKUP(E621,'TRM2'!A:D,4,0)</f>
        <v>3718.82</v>
      </c>
      <c r="J621" s="6">
        <f t="shared" si="27"/>
        <v>413594218.90640002</v>
      </c>
    </row>
    <row r="622" spans="1:10" x14ac:dyDescent="0.3">
      <c r="A622" s="1" t="s">
        <v>5299</v>
      </c>
      <c r="B622" s="1" t="s">
        <v>5290</v>
      </c>
      <c r="C622" s="1" t="s">
        <v>428</v>
      </c>
      <c r="D622" s="1" t="s">
        <v>5295</v>
      </c>
      <c r="E622" s="1" t="s">
        <v>5412</v>
      </c>
      <c r="F622" s="1" t="s">
        <v>5320</v>
      </c>
      <c r="G622" s="3">
        <v>126.03700000000001</v>
      </c>
      <c r="H622" s="2">
        <v>369.91485</v>
      </c>
      <c r="I622">
        <f>VLOOKUP(E622,'TRM2'!A:D,4,0)</f>
        <v>3756.28</v>
      </c>
      <c r="J622" s="6">
        <f t="shared" si="27"/>
        <v>1389503752.7580001</v>
      </c>
    </row>
    <row r="623" spans="1:10" x14ac:dyDescent="0.3">
      <c r="A623" s="1" t="s">
        <v>5299</v>
      </c>
      <c r="B623" s="1" t="s">
        <v>5290</v>
      </c>
      <c r="C623" s="1" t="s">
        <v>428</v>
      </c>
      <c r="D623" s="1" t="s">
        <v>5295</v>
      </c>
      <c r="E623" s="1" t="s">
        <v>5414</v>
      </c>
      <c r="F623" s="1" t="s">
        <v>5324</v>
      </c>
      <c r="G623" s="3">
        <v>1.5</v>
      </c>
      <c r="H623" s="2">
        <v>5.8949999999999996</v>
      </c>
      <c r="I623">
        <f>VLOOKUP(E623,'TRM2'!A:D,4,0)</f>
        <v>3745.41</v>
      </c>
      <c r="J623" s="6">
        <f t="shared" si="27"/>
        <v>22079191.949999996</v>
      </c>
    </row>
    <row r="624" spans="1:10" x14ac:dyDescent="0.3">
      <c r="A624" s="1" t="s">
        <v>5299</v>
      </c>
      <c r="B624" s="1" t="s">
        <v>5290</v>
      </c>
      <c r="C624" s="1" t="s">
        <v>428</v>
      </c>
      <c r="D624" s="1" t="s">
        <v>5295</v>
      </c>
      <c r="E624" s="1" t="s">
        <v>5416</v>
      </c>
      <c r="F624" s="1" t="s">
        <v>5328</v>
      </c>
      <c r="G624" s="3">
        <v>25</v>
      </c>
      <c r="H624" s="2">
        <v>74.75</v>
      </c>
      <c r="I624">
        <f>VLOOKUP(E624,'TRM2'!A:D,4,0)</f>
        <v>3858.56</v>
      </c>
      <c r="J624" s="6">
        <f t="shared" si="27"/>
        <v>288427360</v>
      </c>
    </row>
    <row r="625" spans="1:10" x14ac:dyDescent="0.3">
      <c r="A625" s="1" t="s">
        <v>5299</v>
      </c>
      <c r="B625" s="1" t="s">
        <v>5290</v>
      </c>
      <c r="C625" s="1" t="s">
        <v>428</v>
      </c>
      <c r="D625" s="1" t="s">
        <v>5295</v>
      </c>
      <c r="E625" s="1" t="s">
        <v>5417</v>
      </c>
      <c r="F625" s="1" t="s">
        <v>5330</v>
      </c>
      <c r="G625" s="3">
        <v>25</v>
      </c>
      <c r="H625" s="2">
        <v>67.875</v>
      </c>
      <c r="I625">
        <f>VLOOKUP(E625,'TRM2'!A:D,4,0)</f>
        <v>3591.84</v>
      </c>
      <c r="J625" s="6">
        <f t="shared" si="27"/>
        <v>243796140</v>
      </c>
    </row>
    <row r="626" spans="1:10" x14ac:dyDescent="0.3">
      <c r="A626" s="1" t="s">
        <v>5299</v>
      </c>
      <c r="B626" s="1" t="s">
        <v>5290</v>
      </c>
      <c r="C626" s="1" t="s">
        <v>428</v>
      </c>
      <c r="D626" s="1" t="s">
        <v>5295</v>
      </c>
      <c r="E626" s="1" t="s">
        <v>5421</v>
      </c>
      <c r="F626" s="1" t="s">
        <v>5311</v>
      </c>
      <c r="G626" s="3">
        <v>11.25</v>
      </c>
      <c r="H626" s="2">
        <v>39.435749999999999</v>
      </c>
      <c r="I626">
        <f>VLOOKUP(E626,'TRM2'!A:D,4,0)</f>
        <v>3624.39</v>
      </c>
      <c r="J626" s="6">
        <f t="shared" si="27"/>
        <v>142930537.9425</v>
      </c>
    </row>
    <row r="627" spans="1:10" x14ac:dyDescent="0.3">
      <c r="A627" s="1" t="s">
        <v>5299</v>
      </c>
      <c r="B627" s="1" t="s">
        <v>5290</v>
      </c>
      <c r="C627" s="1" t="s">
        <v>428</v>
      </c>
      <c r="D627" s="1" t="s">
        <v>5295</v>
      </c>
      <c r="E627" s="1" t="s">
        <v>5422</v>
      </c>
      <c r="F627" s="1" t="s">
        <v>5314</v>
      </c>
      <c r="G627" s="3">
        <v>12.6</v>
      </c>
      <c r="H627" s="2">
        <v>35.473730000000003</v>
      </c>
      <c r="I627">
        <f>VLOOKUP(E627,'TRM2'!A:D,4,0)</f>
        <v>3678.62</v>
      </c>
      <c r="J627" s="6">
        <f t="shared" si="27"/>
        <v>130494372.65260001</v>
      </c>
    </row>
    <row r="628" spans="1:10" x14ac:dyDescent="0.3">
      <c r="A628" s="1" t="s">
        <v>5299</v>
      </c>
      <c r="B628" s="1" t="s">
        <v>5290</v>
      </c>
      <c r="C628" s="1" t="s">
        <v>428</v>
      </c>
      <c r="D628" s="1" t="s">
        <v>5295</v>
      </c>
      <c r="E628" s="1" t="s">
        <v>5424</v>
      </c>
      <c r="F628" s="1" t="s">
        <v>5318</v>
      </c>
      <c r="G628" s="3">
        <v>12.5</v>
      </c>
      <c r="H628" s="2">
        <v>39.375</v>
      </c>
      <c r="I628">
        <f>VLOOKUP(E628,'TRM2'!A:D,4,0)</f>
        <v>3715.28</v>
      </c>
      <c r="J628" s="6">
        <f t="shared" si="27"/>
        <v>146289150</v>
      </c>
    </row>
    <row r="629" spans="1:10" x14ac:dyDescent="0.3">
      <c r="A629" s="1" t="s">
        <v>5299</v>
      </c>
      <c r="B629" s="1" t="s">
        <v>5290</v>
      </c>
      <c r="C629" s="1" t="s">
        <v>428</v>
      </c>
      <c r="D629" s="1" t="s">
        <v>5295</v>
      </c>
      <c r="E629" s="1" t="s">
        <v>5425</v>
      </c>
      <c r="F629" s="1" t="s">
        <v>5320</v>
      </c>
      <c r="G629" s="3">
        <v>12.5</v>
      </c>
      <c r="H629" s="2">
        <v>47.375</v>
      </c>
      <c r="I629">
        <f>VLOOKUP(E629,'TRM2'!A:D,4,0)</f>
        <v>3748.5</v>
      </c>
      <c r="J629" s="6">
        <f t="shared" si="27"/>
        <v>177585187.5</v>
      </c>
    </row>
    <row r="630" spans="1:10" x14ac:dyDescent="0.3">
      <c r="A630" s="1" t="s">
        <v>5299</v>
      </c>
      <c r="B630" s="1" t="s">
        <v>5290</v>
      </c>
      <c r="C630" s="1" t="s">
        <v>428</v>
      </c>
      <c r="D630" s="1" t="s">
        <v>5295</v>
      </c>
      <c r="E630" s="1" t="s">
        <v>5426</v>
      </c>
      <c r="F630" s="1" t="s">
        <v>5322</v>
      </c>
      <c r="G630" s="3">
        <v>0.20799999999999999</v>
      </c>
      <c r="H630" s="2">
        <v>0.51215999999999995</v>
      </c>
      <c r="I630">
        <f>VLOOKUP(E630,'TRM2'!A:D,4,0)</f>
        <v>3867.88</v>
      </c>
      <c r="J630" s="6">
        <f t="shared" si="27"/>
        <v>1980973.4207999997</v>
      </c>
    </row>
    <row r="631" spans="1:10" x14ac:dyDescent="0.3">
      <c r="A631" s="1" t="s">
        <v>5299</v>
      </c>
      <c r="B631" s="1" t="s">
        <v>5290</v>
      </c>
      <c r="C631" s="1" t="s">
        <v>428</v>
      </c>
      <c r="D631" s="1" t="s">
        <v>5295</v>
      </c>
      <c r="E631" s="1" t="s">
        <v>5430</v>
      </c>
      <c r="F631" s="1" t="s">
        <v>5330</v>
      </c>
      <c r="G631" s="3">
        <v>2</v>
      </c>
      <c r="H631" s="2">
        <v>7.52</v>
      </c>
      <c r="I631">
        <f>VLOOKUP(E631,'TRM2'!A:D,4,0)</f>
        <v>4004.54</v>
      </c>
      <c r="J631" s="6">
        <f t="shared" si="27"/>
        <v>30114140.799999997</v>
      </c>
    </row>
    <row r="632" spans="1:10" x14ac:dyDescent="0.3">
      <c r="A632" s="1" t="s">
        <v>5299</v>
      </c>
      <c r="B632" s="1" t="s">
        <v>5290</v>
      </c>
      <c r="C632" s="1" t="s">
        <v>428</v>
      </c>
      <c r="D632" s="1" t="s">
        <v>5295</v>
      </c>
      <c r="E632" s="1" t="s">
        <v>5431</v>
      </c>
      <c r="F632" s="1" t="s">
        <v>5292</v>
      </c>
      <c r="G632" s="3">
        <v>2.5499999999999998</v>
      </c>
      <c r="H632" s="2">
        <v>8.9250000000000007</v>
      </c>
      <c r="I632">
        <f>VLOOKUP(E632,'TRM2'!A:D,4,0)</f>
        <v>3981.16</v>
      </c>
      <c r="J632" s="6">
        <f t="shared" si="27"/>
        <v>35531853</v>
      </c>
    </row>
    <row r="633" spans="1:10" x14ac:dyDescent="0.3">
      <c r="A633" s="1" t="s">
        <v>5299</v>
      </c>
      <c r="B633" s="1" t="s">
        <v>5290</v>
      </c>
      <c r="C633" s="1" t="s">
        <v>428</v>
      </c>
      <c r="D633" s="1" t="s">
        <v>5295</v>
      </c>
      <c r="E633" s="1" t="s">
        <v>5434</v>
      </c>
      <c r="F633" s="1" t="s">
        <v>5307</v>
      </c>
      <c r="G633" s="3">
        <v>25</v>
      </c>
      <c r="H633" s="2">
        <v>80</v>
      </c>
      <c r="I633">
        <f>VLOOKUP(E633,'TRM2'!A:D,4,0)</f>
        <v>3942.73</v>
      </c>
      <c r="J633" s="6">
        <f t="shared" si="27"/>
        <v>315418400</v>
      </c>
    </row>
    <row r="634" spans="1:10" x14ac:dyDescent="0.3">
      <c r="A634" s="1" t="s">
        <v>5299</v>
      </c>
      <c r="B634" s="1" t="s">
        <v>5290</v>
      </c>
      <c r="C634" s="1" t="s">
        <v>428</v>
      </c>
      <c r="D634" s="1" t="s">
        <v>5300</v>
      </c>
      <c r="E634" s="1" t="s">
        <v>5351</v>
      </c>
      <c r="F634" s="1" t="s">
        <v>5316</v>
      </c>
      <c r="G634" s="3">
        <v>0.64349999999999996</v>
      </c>
      <c r="H634" s="2">
        <v>6.3179999999999996</v>
      </c>
      <c r="I634">
        <f>VLOOKUP(E634,'TRM2'!A:D,4,0)</f>
        <v>2393.58</v>
      </c>
      <c r="J634" s="6">
        <f t="shared" si="27"/>
        <v>15122638.439999999</v>
      </c>
    </row>
    <row r="635" spans="1:10" x14ac:dyDescent="0.3">
      <c r="A635" s="1" t="s">
        <v>5299</v>
      </c>
      <c r="B635" s="1" t="s">
        <v>5290</v>
      </c>
      <c r="C635" s="1" t="s">
        <v>428</v>
      </c>
      <c r="D635" s="1" t="s">
        <v>5300</v>
      </c>
      <c r="E635" s="1" t="s">
        <v>5354</v>
      </c>
      <c r="F635" s="1" t="s">
        <v>5322</v>
      </c>
      <c r="G635" s="3">
        <v>0.32174999999999998</v>
      </c>
      <c r="H635" s="2">
        <v>3.1589999999999998</v>
      </c>
      <c r="I635">
        <f>VLOOKUP(E635,'TRM2'!A:D,4,0)</f>
        <v>2862.51</v>
      </c>
      <c r="J635" s="6">
        <f t="shared" si="27"/>
        <v>9042669.0899999999</v>
      </c>
    </row>
    <row r="636" spans="1:10" x14ac:dyDescent="0.3">
      <c r="A636" s="1" t="s">
        <v>5308</v>
      </c>
      <c r="B636" s="1" t="s">
        <v>5290</v>
      </c>
      <c r="C636" s="1" t="s">
        <v>428</v>
      </c>
      <c r="D636" s="1" t="s">
        <v>5295</v>
      </c>
      <c r="E636" s="1" t="s">
        <v>5306</v>
      </c>
      <c r="F636" s="1" t="s">
        <v>5307</v>
      </c>
      <c r="G636" s="3">
        <v>0.24</v>
      </c>
      <c r="H636" s="2">
        <v>1.3919999999999999</v>
      </c>
      <c r="I636">
        <f>VLOOKUP(E636,'TRM2'!A:D,4,0)</f>
        <v>1775.65</v>
      </c>
      <c r="J636" s="6">
        <f t="shared" ref="J636:J686" si="28">H636*I636*1000</f>
        <v>2471704.7999999998</v>
      </c>
    </row>
    <row r="637" spans="1:10" x14ac:dyDescent="0.3">
      <c r="A637" s="1" t="s">
        <v>5308</v>
      </c>
      <c r="B637" s="1" t="s">
        <v>5290</v>
      </c>
      <c r="C637" s="1" t="s">
        <v>428</v>
      </c>
      <c r="D637" s="1" t="s">
        <v>5295</v>
      </c>
      <c r="E637" s="1" t="s">
        <v>5321</v>
      </c>
      <c r="F637" s="1" t="s">
        <v>5322</v>
      </c>
      <c r="G637" s="3">
        <v>0.36</v>
      </c>
      <c r="H637" s="2">
        <v>2.9390000000000001</v>
      </c>
      <c r="I637">
        <f>VLOOKUP(E637,'TRM2'!A:D,4,0)</f>
        <v>1896.15</v>
      </c>
      <c r="J637" s="6">
        <f t="shared" si="28"/>
        <v>5572784.8499999996</v>
      </c>
    </row>
    <row r="638" spans="1:10" x14ac:dyDescent="0.3">
      <c r="A638" s="1" t="s">
        <v>5308</v>
      </c>
      <c r="B638" s="1" t="s">
        <v>5290</v>
      </c>
      <c r="C638" s="1" t="s">
        <v>428</v>
      </c>
      <c r="D638" s="1" t="s">
        <v>5295</v>
      </c>
      <c r="E638" s="1" t="s">
        <v>5332</v>
      </c>
      <c r="F638" s="1" t="s">
        <v>5292</v>
      </c>
      <c r="G638" s="3">
        <v>1.5620000000000001</v>
      </c>
      <c r="H638" s="2">
        <v>13.69</v>
      </c>
      <c r="I638">
        <f>VLOOKUP(E638,'TRM2'!A:D,4,0)</f>
        <v>1938.89</v>
      </c>
      <c r="J638" s="6">
        <f t="shared" si="28"/>
        <v>26543404.100000001</v>
      </c>
    </row>
    <row r="639" spans="1:10" x14ac:dyDescent="0.3">
      <c r="A639" s="1" t="s">
        <v>5308</v>
      </c>
      <c r="B639" s="1" t="s">
        <v>5290</v>
      </c>
      <c r="C639" s="1" t="s">
        <v>428</v>
      </c>
      <c r="D639" s="1" t="s">
        <v>5295</v>
      </c>
      <c r="E639" s="1" t="s">
        <v>5334</v>
      </c>
      <c r="F639" s="1" t="s">
        <v>5311</v>
      </c>
      <c r="G639" s="3">
        <v>3.7170000000000001</v>
      </c>
      <c r="H639" s="2">
        <v>26.685500000000001</v>
      </c>
      <c r="I639">
        <f>VLOOKUP(E639,'TRM2'!A:D,4,0)</f>
        <v>2046.75</v>
      </c>
      <c r="J639" s="6">
        <f t="shared" si="28"/>
        <v>54618547.125000007</v>
      </c>
    </row>
    <row r="640" spans="1:10" x14ac:dyDescent="0.3">
      <c r="A640" s="1" t="s">
        <v>5308</v>
      </c>
      <c r="B640" s="1" t="s">
        <v>5290</v>
      </c>
      <c r="C640" s="1" t="s">
        <v>428</v>
      </c>
      <c r="D640" s="1" t="s">
        <v>5295</v>
      </c>
      <c r="E640" s="1" t="s">
        <v>5337</v>
      </c>
      <c r="F640" s="1" t="s">
        <v>5316</v>
      </c>
      <c r="G640" s="3">
        <v>0.09</v>
      </c>
      <c r="H640" s="2">
        <v>3</v>
      </c>
      <c r="I640">
        <f>VLOOKUP(E640,'TRM2'!A:D,4,0)</f>
        <v>1933.46</v>
      </c>
      <c r="J640" s="6">
        <f t="shared" si="28"/>
        <v>5800380</v>
      </c>
    </row>
    <row r="641" spans="1:10" x14ac:dyDescent="0.3">
      <c r="A641" s="1" t="s">
        <v>5308</v>
      </c>
      <c r="B641" s="1" t="s">
        <v>5290</v>
      </c>
      <c r="C641" s="1" t="s">
        <v>428</v>
      </c>
      <c r="D641" s="1" t="s">
        <v>5295</v>
      </c>
      <c r="E641" s="1" t="s">
        <v>5339</v>
      </c>
      <c r="F641" s="1" t="s">
        <v>5320</v>
      </c>
      <c r="G641" s="3">
        <v>0.249</v>
      </c>
      <c r="H641" s="2">
        <v>2.7959999999999998</v>
      </c>
      <c r="I641">
        <f>VLOOKUP(E641,'TRM2'!A:D,4,0)</f>
        <v>1881.19</v>
      </c>
      <c r="J641" s="6">
        <f t="shared" si="28"/>
        <v>5259807.24</v>
      </c>
    </row>
    <row r="642" spans="1:10" x14ac:dyDescent="0.3">
      <c r="A642" s="1" t="s">
        <v>5308</v>
      </c>
      <c r="B642" s="1" t="s">
        <v>5290</v>
      </c>
      <c r="C642" s="1" t="s">
        <v>428</v>
      </c>
      <c r="D642" s="1" t="s">
        <v>5295</v>
      </c>
      <c r="E642" s="1" t="s">
        <v>5341</v>
      </c>
      <c r="F642" s="1" t="s">
        <v>5322</v>
      </c>
      <c r="G642" s="3">
        <v>1.1000000000000001</v>
      </c>
      <c r="H642" s="2">
        <v>12.1</v>
      </c>
      <c r="I642">
        <f>VLOOKUP(E642,'TRM2'!A:D,4,0)</f>
        <v>1878.75</v>
      </c>
      <c r="J642" s="6">
        <f t="shared" si="28"/>
        <v>22732875</v>
      </c>
    </row>
    <row r="643" spans="1:10" x14ac:dyDescent="0.3">
      <c r="A643" s="1" t="s">
        <v>5308</v>
      </c>
      <c r="B643" s="1" t="s">
        <v>5290</v>
      </c>
      <c r="C643" s="1" t="s">
        <v>428</v>
      </c>
      <c r="D643" s="1" t="s">
        <v>5295</v>
      </c>
      <c r="E643" s="1" t="s">
        <v>5343</v>
      </c>
      <c r="F643" s="1" t="s">
        <v>5326</v>
      </c>
      <c r="G643" s="3">
        <v>0.32200000000000001</v>
      </c>
      <c r="H643" s="2">
        <v>15.186500000000001</v>
      </c>
      <c r="I643">
        <f>VLOOKUP(E643,'TRM2'!A:D,4,0)</f>
        <v>2022</v>
      </c>
      <c r="J643" s="6">
        <f t="shared" si="28"/>
        <v>30707103.000000004</v>
      </c>
    </row>
    <row r="644" spans="1:10" x14ac:dyDescent="0.3">
      <c r="A644" s="1" t="s">
        <v>5308</v>
      </c>
      <c r="B644" s="1" t="s">
        <v>5290</v>
      </c>
      <c r="C644" s="1" t="s">
        <v>428</v>
      </c>
      <c r="D644" s="1" t="s">
        <v>5295</v>
      </c>
      <c r="E644" s="1" t="s">
        <v>5344</v>
      </c>
      <c r="F644" s="1" t="s">
        <v>5328</v>
      </c>
      <c r="G644" s="3">
        <v>0.56999999999999995</v>
      </c>
      <c r="H644" s="2">
        <v>22.8</v>
      </c>
      <c r="I644">
        <f>VLOOKUP(E644,'TRM2'!A:D,4,0)</f>
        <v>2061.2199999999998</v>
      </c>
      <c r="J644" s="6">
        <f t="shared" si="28"/>
        <v>46995816</v>
      </c>
    </row>
    <row r="645" spans="1:10" x14ac:dyDescent="0.3">
      <c r="A645" s="1" t="s">
        <v>5308</v>
      </c>
      <c r="B645" s="1" t="s">
        <v>5290</v>
      </c>
      <c r="C645" s="1" t="s">
        <v>428</v>
      </c>
      <c r="D645" s="1" t="s">
        <v>5295</v>
      </c>
      <c r="E645" s="1" t="s">
        <v>5347</v>
      </c>
      <c r="F645" s="1" t="s">
        <v>5292</v>
      </c>
      <c r="G645" s="3">
        <v>14.98</v>
      </c>
      <c r="H645" s="2">
        <v>82.602999999999994</v>
      </c>
      <c r="I645">
        <f>VLOOKUP(E645,'TRM2'!A:D,4,0)</f>
        <v>2397.35</v>
      </c>
      <c r="J645" s="6">
        <f t="shared" si="28"/>
        <v>198028302.04999998</v>
      </c>
    </row>
    <row r="646" spans="1:10" x14ac:dyDescent="0.3">
      <c r="A646" s="1" t="s">
        <v>5308</v>
      </c>
      <c r="B646" s="1" t="s">
        <v>5290</v>
      </c>
      <c r="C646" s="1" t="s">
        <v>428</v>
      </c>
      <c r="D646" s="1" t="s">
        <v>5295</v>
      </c>
      <c r="E646" s="1" t="s">
        <v>5348</v>
      </c>
      <c r="F646" s="1" t="s">
        <v>5307</v>
      </c>
      <c r="G646" s="3">
        <v>1.9199999999999998E-2</v>
      </c>
      <c r="H646" s="2">
        <v>8.6959999999999997</v>
      </c>
      <c r="I646">
        <f>VLOOKUP(E646,'TRM2'!A:D,4,0)</f>
        <v>2441.1</v>
      </c>
      <c r="J646" s="6">
        <f t="shared" si="28"/>
        <v>21227805.600000001</v>
      </c>
    </row>
    <row r="647" spans="1:10" x14ac:dyDescent="0.3">
      <c r="A647" s="1" t="s">
        <v>5308</v>
      </c>
      <c r="B647" s="1" t="s">
        <v>5290</v>
      </c>
      <c r="C647" s="1" t="s">
        <v>428</v>
      </c>
      <c r="D647" s="1" t="s">
        <v>5295</v>
      </c>
      <c r="E647" s="1" t="s">
        <v>5352</v>
      </c>
      <c r="F647" s="1" t="s">
        <v>5318</v>
      </c>
      <c r="G647" s="3">
        <v>7</v>
      </c>
      <c r="H647" s="2">
        <v>48.3</v>
      </c>
      <c r="I647">
        <f>VLOOKUP(E647,'TRM2'!A:D,4,0)</f>
        <v>2533.79</v>
      </c>
      <c r="J647" s="6">
        <f t="shared" si="28"/>
        <v>122382056.99999999</v>
      </c>
    </row>
    <row r="648" spans="1:10" x14ac:dyDescent="0.3">
      <c r="A648" s="1" t="s">
        <v>5308</v>
      </c>
      <c r="B648" s="1" t="s">
        <v>5290</v>
      </c>
      <c r="C648" s="1" t="s">
        <v>428</v>
      </c>
      <c r="D648" s="1" t="s">
        <v>5295</v>
      </c>
      <c r="E648" s="1" t="s">
        <v>5355</v>
      </c>
      <c r="F648" s="1" t="s">
        <v>5324</v>
      </c>
      <c r="G648" s="3">
        <v>2.77</v>
      </c>
      <c r="H648" s="2">
        <v>21.848600000000001</v>
      </c>
      <c r="I648">
        <f>VLOOKUP(E648,'TRM2'!A:D,4,0)</f>
        <v>3079.97</v>
      </c>
      <c r="J648" s="6">
        <f t="shared" si="28"/>
        <v>67293032.541999996</v>
      </c>
    </row>
    <row r="649" spans="1:10" x14ac:dyDescent="0.3">
      <c r="A649" s="1" t="s">
        <v>5308</v>
      </c>
      <c r="B649" s="1" t="s">
        <v>5290</v>
      </c>
      <c r="C649" s="1" t="s">
        <v>428</v>
      </c>
      <c r="D649" s="1" t="s">
        <v>5295</v>
      </c>
      <c r="E649" s="1" t="s">
        <v>5356</v>
      </c>
      <c r="F649" s="1" t="s">
        <v>5326</v>
      </c>
      <c r="G649" s="3">
        <v>0.80500000000000005</v>
      </c>
      <c r="H649" s="2">
        <v>20.146000000000001</v>
      </c>
      <c r="I649">
        <f>VLOOKUP(E649,'TRM2'!A:D,4,0)</f>
        <v>3086.75</v>
      </c>
      <c r="J649" s="6">
        <f t="shared" si="28"/>
        <v>62185665.5</v>
      </c>
    </row>
    <row r="650" spans="1:10" x14ac:dyDescent="0.3">
      <c r="A650" s="1" t="s">
        <v>5308</v>
      </c>
      <c r="B650" s="1" t="s">
        <v>5290</v>
      </c>
      <c r="C650" s="1" t="s">
        <v>428</v>
      </c>
      <c r="D650" s="1" t="s">
        <v>5295</v>
      </c>
      <c r="E650" s="1" t="s">
        <v>5357</v>
      </c>
      <c r="F650" s="1" t="s">
        <v>5328</v>
      </c>
      <c r="G650" s="3">
        <v>0.1</v>
      </c>
      <c r="H650" s="2">
        <v>0.61</v>
      </c>
      <c r="I650">
        <f>VLOOKUP(E650,'TRM2'!A:D,4,0)</f>
        <v>2897.83</v>
      </c>
      <c r="J650" s="6">
        <f t="shared" si="28"/>
        <v>1767676.2999999998</v>
      </c>
    </row>
    <row r="651" spans="1:10" x14ac:dyDescent="0.3">
      <c r="A651" s="1" t="s">
        <v>5308</v>
      </c>
      <c r="B651" s="1" t="s">
        <v>5290</v>
      </c>
      <c r="C651" s="1" t="s">
        <v>428</v>
      </c>
      <c r="D651" s="1" t="s">
        <v>5295</v>
      </c>
      <c r="E651" s="1" t="s">
        <v>5358</v>
      </c>
      <c r="F651" s="1" t="s">
        <v>5330</v>
      </c>
      <c r="G651" s="3">
        <v>0.33600000000000002</v>
      </c>
      <c r="H651" s="2">
        <v>14.398</v>
      </c>
      <c r="I651">
        <f>VLOOKUP(E651,'TRM2'!A:D,4,0)</f>
        <v>3142.11</v>
      </c>
      <c r="J651" s="6">
        <f t="shared" si="28"/>
        <v>45240099.780000001</v>
      </c>
    </row>
    <row r="652" spans="1:10" x14ac:dyDescent="0.3">
      <c r="A652" s="1" t="s">
        <v>5308</v>
      </c>
      <c r="B652" s="1" t="s">
        <v>5290</v>
      </c>
      <c r="C652" s="1" t="s">
        <v>428</v>
      </c>
      <c r="D652" s="1" t="s">
        <v>5295</v>
      </c>
      <c r="E652" s="1" t="s">
        <v>5359</v>
      </c>
      <c r="F652" s="1" t="s">
        <v>5292</v>
      </c>
      <c r="G652" s="3">
        <v>8.2750000000000004</v>
      </c>
      <c r="H652" s="2">
        <v>75.054000000000002</v>
      </c>
      <c r="I652">
        <f>VLOOKUP(E652,'TRM2'!A:D,4,0)</f>
        <v>3149.47</v>
      </c>
      <c r="J652" s="6">
        <f t="shared" si="28"/>
        <v>236380321.37999997</v>
      </c>
    </row>
    <row r="653" spans="1:10" x14ac:dyDescent="0.3">
      <c r="A653" s="1" t="s">
        <v>5308</v>
      </c>
      <c r="B653" s="1" t="s">
        <v>5290</v>
      </c>
      <c r="C653" s="1" t="s">
        <v>428</v>
      </c>
      <c r="D653" s="1" t="s">
        <v>5295</v>
      </c>
      <c r="E653" s="1" t="s">
        <v>5360</v>
      </c>
      <c r="F653" s="1" t="s">
        <v>5307</v>
      </c>
      <c r="G653" s="3">
        <v>0.60540000000000005</v>
      </c>
      <c r="H653" s="2">
        <v>25.317740000000001</v>
      </c>
      <c r="I653">
        <f>VLOOKUP(E653,'TRM2'!A:D,4,0)</f>
        <v>3287.31</v>
      </c>
      <c r="J653" s="6">
        <f t="shared" si="28"/>
        <v>83227259.879400015</v>
      </c>
    </row>
    <row r="654" spans="1:10" x14ac:dyDescent="0.3">
      <c r="A654" s="1" t="s">
        <v>5308</v>
      </c>
      <c r="B654" s="1" t="s">
        <v>5290</v>
      </c>
      <c r="C654" s="1" t="s">
        <v>428</v>
      </c>
      <c r="D654" s="1" t="s">
        <v>5295</v>
      </c>
      <c r="E654" s="1" t="s">
        <v>5362</v>
      </c>
      <c r="F654" s="1" t="s">
        <v>5314</v>
      </c>
      <c r="G654" s="3">
        <v>0.05</v>
      </c>
      <c r="H654" s="2">
        <v>4.2359299999999998</v>
      </c>
      <c r="I654">
        <f>VLOOKUP(E654,'TRM2'!A:D,4,0)</f>
        <v>3000.63</v>
      </c>
      <c r="J654" s="6">
        <f t="shared" si="28"/>
        <v>12710458.6359</v>
      </c>
    </row>
    <row r="655" spans="1:10" x14ac:dyDescent="0.3">
      <c r="A655" s="1" t="s">
        <v>5308</v>
      </c>
      <c r="B655" s="1" t="s">
        <v>5290</v>
      </c>
      <c r="C655" s="1" t="s">
        <v>428</v>
      </c>
      <c r="D655" s="1" t="s">
        <v>5295</v>
      </c>
      <c r="E655" s="1" t="s">
        <v>5364</v>
      </c>
      <c r="F655" s="1" t="s">
        <v>5318</v>
      </c>
      <c r="G655" s="3">
        <v>1.22</v>
      </c>
      <c r="H655" s="2">
        <v>7.0759999999999996</v>
      </c>
      <c r="I655">
        <f>VLOOKUP(E655,'TRM2'!A:D,4,0)</f>
        <v>3089.65</v>
      </c>
      <c r="J655" s="6">
        <f t="shared" si="28"/>
        <v>21862363.399999999</v>
      </c>
    </row>
    <row r="656" spans="1:10" x14ac:dyDescent="0.3">
      <c r="A656" s="1" t="s">
        <v>5308</v>
      </c>
      <c r="B656" s="1" t="s">
        <v>5290</v>
      </c>
      <c r="C656" s="1" t="s">
        <v>428</v>
      </c>
      <c r="D656" s="1" t="s">
        <v>5295</v>
      </c>
      <c r="E656" s="1" t="s">
        <v>5365</v>
      </c>
      <c r="F656" s="1" t="s">
        <v>5320</v>
      </c>
      <c r="G656" s="3">
        <v>0.15</v>
      </c>
      <c r="H656" s="2">
        <v>9</v>
      </c>
      <c r="I656">
        <f>VLOOKUP(E656,'TRM2'!A:D,4,0)</f>
        <v>2919.01</v>
      </c>
      <c r="J656" s="6">
        <f t="shared" si="28"/>
        <v>26271090.000000004</v>
      </c>
    </row>
    <row r="657" spans="1:10" x14ac:dyDescent="0.3">
      <c r="A657" s="1" t="s">
        <v>5308</v>
      </c>
      <c r="B657" s="1" t="s">
        <v>5290</v>
      </c>
      <c r="C657" s="1" t="s">
        <v>428</v>
      </c>
      <c r="D657" s="1" t="s">
        <v>5295</v>
      </c>
      <c r="E657" s="1" t="s">
        <v>5366</v>
      </c>
      <c r="F657" s="1" t="s">
        <v>5322</v>
      </c>
      <c r="G657" s="3">
        <v>1</v>
      </c>
      <c r="H657" s="2">
        <v>7.88</v>
      </c>
      <c r="I657">
        <f>VLOOKUP(E657,'TRM2'!A:D,4,0)</f>
        <v>3081.75</v>
      </c>
      <c r="J657" s="6">
        <f t="shared" si="28"/>
        <v>24284190</v>
      </c>
    </row>
    <row r="658" spans="1:10" x14ac:dyDescent="0.3">
      <c r="A658" s="1" t="s">
        <v>5308</v>
      </c>
      <c r="B658" s="1" t="s">
        <v>5290</v>
      </c>
      <c r="C658" s="1" t="s">
        <v>428</v>
      </c>
      <c r="D658" s="1" t="s">
        <v>5295</v>
      </c>
      <c r="E658" s="1" t="s">
        <v>5367</v>
      </c>
      <c r="F658" s="1" t="s">
        <v>5324</v>
      </c>
      <c r="G658" s="3">
        <v>3.6</v>
      </c>
      <c r="H658" s="2">
        <v>25.12</v>
      </c>
      <c r="I658">
        <f>VLOOKUP(E658,'TRM2'!A:D,4,0)</f>
        <v>2956.53</v>
      </c>
      <c r="J658" s="6">
        <f t="shared" si="28"/>
        <v>74268033.600000009</v>
      </c>
    </row>
    <row r="659" spans="1:10" x14ac:dyDescent="0.3">
      <c r="A659" s="1" t="s">
        <v>5308</v>
      </c>
      <c r="B659" s="1" t="s">
        <v>5290</v>
      </c>
      <c r="C659" s="1" t="s">
        <v>428</v>
      </c>
      <c r="D659" s="1" t="s">
        <v>5295</v>
      </c>
      <c r="E659" s="1" t="s">
        <v>5370</v>
      </c>
      <c r="F659" s="1" t="s">
        <v>5330</v>
      </c>
      <c r="G659" s="3">
        <v>0.2</v>
      </c>
      <c r="H659" s="2">
        <v>1.1399999999999999</v>
      </c>
      <c r="I659">
        <f>VLOOKUP(E659,'TRM2'!A:D,4,0)</f>
        <v>3085.6</v>
      </c>
      <c r="J659" s="6">
        <f t="shared" si="28"/>
        <v>3517583.9999999995</v>
      </c>
    </row>
    <row r="660" spans="1:10" x14ac:dyDescent="0.3">
      <c r="A660" s="1" t="s">
        <v>5308</v>
      </c>
      <c r="B660" s="1" t="s">
        <v>5290</v>
      </c>
      <c r="C660" s="1" t="s">
        <v>428</v>
      </c>
      <c r="D660" s="1" t="s">
        <v>5295</v>
      </c>
      <c r="E660" s="1" t="s">
        <v>5372</v>
      </c>
      <c r="F660" s="1" t="s">
        <v>5307</v>
      </c>
      <c r="G660" s="3">
        <v>6</v>
      </c>
      <c r="H660" s="2">
        <v>40.799999999999997</v>
      </c>
      <c r="I660">
        <f>VLOOKUP(E660,'TRM2'!A:D,4,0)</f>
        <v>2921.9</v>
      </c>
      <c r="J660" s="6">
        <f t="shared" si="28"/>
        <v>119213519.99999999</v>
      </c>
    </row>
    <row r="661" spans="1:10" x14ac:dyDescent="0.3">
      <c r="A661" s="1" t="s">
        <v>5308</v>
      </c>
      <c r="B661" s="1" t="s">
        <v>5290</v>
      </c>
      <c r="C661" s="1" t="s">
        <v>428</v>
      </c>
      <c r="D661" s="1" t="s">
        <v>5295</v>
      </c>
      <c r="E661" s="1" t="s">
        <v>5376</v>
      </c>
      <c r="F661" s="1" t="s">
        <v>5318</v>
      </c>
      <c r="G661" s="3">
        <v>4</v>
      </c>
      <c r="H661" s="2">
        <v>33.5</v>
      </c>
      <c r="I661">
        <f>VLOOKUP(E661,'TRM2'!A:D,4,0)</f>
        <v>2921</v>
      </c>
      <c r="J661" s="6">
        <f t="shared" si="28"/>
        <v>97853500</v>
      </c>
    </row>
    <row r="662" spans="1:10" x14ac:dyDescent="0.3">
      <c r="A662" s="1" t="s">
        <v>5308</v>
      </c>
      <c r="B662" s="1" t="s">
        <v>5290</v>
      </c>
      <c r="C662" s="1" t="s">
        <v>428</v>
      </c>
      <c r="D662" s="1" t="s">
        <v>5295</v>
      </c>
      <c r="E662" s="1" t="s">
        <v>5377</v>
      </c>
      <c r="F662" s="1" t="s">
        <v>5320</v>
      </c>
      <c r="G662" s="3">
        <v>0.62</v>
      </c>
      <c r="H662" s="2">
        <v>2.556</v>
      </c>
      <c r="I662">
        <f>VLOOKUP(E662,'TRM2'!A:D,4,0)</f>
        <v>3050.43</v>
      </c>
      <c r="J662" s="6">
        <f t="shared" si="28"/>
        <v>7796899.0800000001</v>
      </c>
    </row>
    <row r="663" spans="1:10" x14ac:dyDescent="0.3">
      <c r="A663" s="1" t="s">
        <v>5308</v>
      </c>
      <c r="B663" s="1" t="s">
        <v>5290</v>
      </c>
      <c r="C663" s="1" t="s">
        <v>428</v>
      </c>
      <c r="D663" s="1" t="s">
        <v>5295</v>
      </c>
      <c r="E663" s="1" t="s">
        <v>5379</v>
      </c>
      <c r="F663" s="1" t="s">
        <v>5324</v>
      </c>
      <c r="G663" s="3">
        <v>1.8</v>
      </c>
      <c r="H663" s="2">
        <v>6.84</v>
      </c>
      <c r="I663">
        <f>VLOOKUP(E663,'TRM2'!A:D,4,0)</f>
        <v>2948.09</v>
      </c>
      <c r="J663" s="6">
        <f t="shared" si="28"/>
        <v>20164935.600000001</v>
      </c>
    </row>
    <row r="664" spans="1:10" x14ac:dyDescent="0.3">
      <c r="A664" s="1" t="s">
        <v>5308</v>
      </c>
      <c r="B664" s="1" t="s">
        <v>5290</v>
      </c>
      <c r="C664" s="1" t="s">
        <v>428</v>
      </c>
      <c r="D664" s="1" t="s">
        <v>5295</v>
      </c>
      <c r="E664" s="1" t="s">
        <v>5380</v>
      </c>
      <c r="F664" s="1" t="s">
        <v>5326</v>
      </c>
      <c r="G664" s="3">
        <v>0.35</v>
      </c>
      <c r="H664" s="2">
        <v>1.33</v>
      </c>
      <c r="I664">
        <f>VLOOKUP(E664,'TRM2'!A:D,4,0)</f>
        <v>2936.67</v>
      </c>
      <c r="J664" s="6">
        <f t="shared" si="28"/>
        <v>3905771.1000000006</v>
      </c>
    </row>
    <row r="665" spans="1:10" x14ac:dyDescent="0.3">
      <c r="A665" s="1" t="s">
        <v>5308</v>
      </c>
      <c r="B665" s="1" t="s">
        <v>5290</v>
      </c>
      <c r="C665" s="1" t="s">
        <v>428</v>
      </c>
      <c r="D665" s="1" t="s">
        <v>5295</v>
      </c>
      <c r="E665" s="1" t="s">
        <v>5381</v>
      </c>
      <c r="F665" s="1" t="s">
        <v>5328</v>
      </c>
      <c r="G665" s="3">
        <v>1.45</v>
      </c>
      <c r="H665" s="2">
        <v>6.7859999999999996</v>
      </c>
      <c r="I665">
        <f>VLOOKUP(E665,'TRM2'!A:D,4,0)</f>
        <v>3039.19</v>
      </c>
      <c r="J665" s="6">
        <f t="shared" si="28"/>
        <v>20623943.339999996</v>
      </c>
    </row>
    <row r="666" spans="1:10" x14ac:dyDescent="0.3">
      <c r="A666" s="1" t="s">
        <v>5308</v>
      </c>
      <c r="B666" s="1" t="s">
        <v>5290</v>
      </c>
      <c r="C666" s="1" t="s">
        <v>428</v>
      </c>
      <c r="D666" s="1" t="s">
        <v>5295</v>
      </c>
      <c r="E666" s="1" t="s">
        <v>5382</v>
      </c>
      <c r="F666" s="1" t="s">
        <v>5330</v>
      </c>
      <c r="G666" s="3">
        <v>0.15</v>
      </c>
      <c r="H666" s="2">
        <v>1.38</v>
      </c>
      <c r="I666">
        <f>VLOOKUP(E666,'TRM2'!A:D,4,0)</f>
        <v>3006.04</v>
      </c>
      <c r="J666" s="6">
        <f t="shared" si="28"/>
        <v>4148335.1999999997</v>
      </c>
    </row>
    <row r="667" spans="1:10" x14ac:dyDescent="0.3">
      <c r="A667" s="1" t="s">
        <v>5308</v>
      </c>
      <c r="B667" s="1" t="s">
        <v>5290</v>
      </c>
      <c r="C667" s="1" t="s">
        <v>428</v>
      </c>
      <c r="D667" s="1" t="s">
        <v>5295</v>
      </c>
      <c r="E667" s="1" t="s">
        <v>5383</v>
      </c>
      <c r="F667" s="1" t="s">
        <v>5292</v>
      </c>
      <c r="G667" s="3">
        <v>0.12</v>
      </c>
      <c r="H667" s="2">
        <v>0.28211999999999998</v>
      </c>
      <c r="I667">
        <f>VLOOKUP(E667,'TRM2'!A:D,4,0)</f>
        <v>2984</v>
      </c>
      <c r="J667" s="6">
        <f t="shared" si="28"/>
        <v>841846.08</v>
      </c>
    </row>
    <row r="668" spans="1:10" x14ac:dyDescent="0.3">
      <c r="A668" s="1" t="s">
        <v>5308</v>
      </c>
      <c r="B668" s="1" t="s">
        <v>5290</v>
      </c>
      <c r="C668" s="1" t="s">
        <v>428</v>
      </c>
      <c r="D668" s="1" t="s">
        <v>5295</v>
      </c>
      <c r="E668" s="1" t="s">
        <v>5390</v>
      </c>
      <c r="F668" s="1" t="s">
        <v>5322</v>
      </c>
      <c r="G668" s="3">
        <v>0.1</v>
      </c>
      <c r="H668" s="2">
        <v>0.38</v>
      </c>
      <c r="I668">
        <f>VLOOKUP(E668,'TRM2'!A:D,4,0)</f>
        <v>2886.8</v>
      </c>
      <c r="J668" s="6">
        <f t="shared" si="28"/>
        <v>1096984.0000000002</v>
      </c>
    </row>
    <row r="669" spans="1:10" x14ac:dyDescent="0.3">
      <c r="A669" s="1" t="s">
        <v>5308</v>
      </c>
      <c r="B669" s="1" t="s">
        <v>5290</v>
      </c>
      <c r="C669" s="1" t="s">
        <v>428</v>
      </c>
      <c r="D669" s="1" t="s">
        <v>5295</v>
      </c>
      <c r="E669" s="1" t="s">
        <v>5394</v>
      </c>
      <c r="F669" s="1" t="s">
        <v>5330</v>
      </c>
      <c r="G669" s="3">
        <v>1.04</v>
      </c>
      <c r="H669" s="2">
        <v>8.2159999999999993</v>
      </c>
      <c r="I669">
        <f>VLOOKUP(E669,'TRM2'!A:D,4,0)</f>
        <v>3235.27</v>
      </c>
      <c r="J669" s="6">
        <f t="shared" si="28"/>
        <v>26580978.319999997</v>
      </c>
    </row>
    <row r="670" spans="1:10" x14ac:dyDescent="0.3">
      <c r="A670" s="1" t="s">
        <v>5308</v>
      </c>
      <c r="B670" s="1" t="s">
        <v>5290</v>
      </c>
      <c r="C670" s="1" t="s">
        <v>428</v>
      </c>
      <c r="D670" s="1" t="s">
        <v>5295</v>
      </c>
      <c r="E670" s="1" t="s">
        <v>5395</v>
      </c>
      <c r="F670" s="1" t="s">
        <v>5292</v>
      </c>
      <c r="G670" s="3">
        <v>0.71</v>
      </c>
      <c r="H670" s="2">
        <v>5.2690000000000001</v>
      </c>
      <c r="I670">
        <f>VLOOKUP(E670,'TRM2'!A:D,4,0)</f>
        <v>3249.75</v>
      </c>
      <c r="J670" s="6">
        <f t="shared" si="28"/>
        <v>17122932.75</v>
      </c>
    </row>
    <row r="671" spans="1:10" x14ac:dyDescent="0.3">
      <c r="A671" s="1" t="s">
        <v>5308</v>
      </c>
      <c r="B671" s="1" t="s">
        <v>5290</v>
      </c>
      <c r="C671" s="1" t="s">
        <v>428</v>
      </c>
      <c r="D671" s="1" t="s">
        <v>5295</v>
      </c>
      <c r="E671" s="1" t="s">
        <v>5397</v>
      </c>
      <c r="F671" s="1" t="s">
        <v>5311</v>
      </c>
      <c r="G671" s="3">
        <v>1.03</v>
      </c>
      <c r="H671" s="2">
        <v>7.7220000000000004</v>
      </c>
      <c r="I671">
        <f>VLOOKUP(E671,'TRM2'!A:D,4,0)</f>
        <v>3077.35</v>
      </c>
      <c r="J671" s="6">
        <f t="shared" si="28"/>
        <v>23763296.699999999</v>
      </c>
    </row>
    <row r="672" spans="1:10" x14ac:dyDescent="0.3">
      <c r="A672" s="1" t="s">
        <v>5308</v>
      </c>
      <c r="B672" s="1" t="s">
        <v>5290</v>
      </c>
      <c r="C672" s="1" t="s">
        <v>428</v>
      </c>
      <c r="D672" s="1" t="s">
        <v>5295</v>
      </c>
      <c r="E672" s="1" t="s">
        <v>5399</v>
      </c>
      <c r="F672" s="1" t="s">
        <v>5316</v>
      </c>
      <c r="G672" s="3">
        <v>3.48</v>
      </c>
      <c r="H672" s="2">
        <v>28.558</v>
      </c>
      <c r="I672">
        <f>VLOOKUP(E672,'TRM2'!A:D,4,0)</f>
        <v>3233.97</v>
      </c>
      <c r="J672" s="6">
        <f t="shared" si="28"/>
        <v>92355715.25999999</v>
      </c>
    </row>
    <row r="673" spans="1:10" x14ac:dyDescent="0.3">
      <c r="A673" s="1" t="s">
        <v>5308</v>
      </c>
      <c r="B673" s="1" t="s">
        <v>5290</v>
      </c>
      <c r="C673" s="1" t="s">
        <v>428</v>
      </c>
      <c r="D673" s="1" t="s">
        <v>5295</v>
      </c>
      <c r="E673" s="1" t="s">
        <v>5400</v>
      </c>
      <c r="F673" s="1" t="s">
        <v>5318</v>
      </c>
      <c r="G673" s="3">
        <v>1.486</v>
      </c>
      <c r="H673" s="2">
        <v>6.2164000000000001</v>
      </c>
      <c r="I673">
        <f>VLOOKUP(E673,'TRM2'!A:D,4,0)</f>
        <v>3377.16</v>
      </c>
      <c r="J673" s="6">
        <f t="shared" si="28"/>
        <v>20993777.423999999</v>
      </c>
    </row>
    <row r="674" spans="1:10" x14ac:dyDescent="0.3">
      <c r="A674" s="1" t="s">
        <v>5308</v>
      </c>
      <c r="B674" s="1" t="s">
        <v>5290</v>
      </c>
      <c r="C674" s="1" t="s">
        <v>428</v>
      </c>
      <c r="D674" s="1" t="s">
        <v>5295</v>
      </c>
      <c r="E674" s="1" t="s">
        <v>5402</v>
      </c>
      <c r="F674" s="1" t="s">
        <v>5322</v>
      </c>
      <c r="G674" s="3">
        <v>0.52</v>
      </c>
      <c r="H674" s="2">
        <v>2.1736</v>
      </c>
      <c r="I674">
        <f>VLOOKUP(E674,'TRM2'!A:D,4,0)</f>
        <v>3291.79</v>
      </c>
      <c r="J674" s="6">
        <f t="shared" si="28"/>
        <v>7155034.7439999999</v>
      </c>
    </row>
    <row r="675" spans="1:10" x14ac:dyDescent="0.3">
      <c r="A675" s="1" t="s">
        <v>5308</v>
      </c>
      <c r="B675" s="1" t="s">
        <v>5290</v>
      </c>
      <c r="C675" s="1" t="s">
        <v>428</v>
      </c>
      <c r="D675" s="1" t="s">
        <v>5295</v>
      </c>
      <c r="E675" s="1" t="s">
        <v>5403</v>
      </c>
      <c r="F675" s="1" t="s">
        <v>5324</v>
      </c>
      <c r="G675" s="3">
        <v>12.951000000000001</v>
      </c>
      <c r="H675" s="2">
        <v>36.907060000000001</v>
      </c>
      <c r="I675">
        <f>VLOOKUP(E675,'TRM2'!A:D,4,0)</f>
        <v>3427.29</v>
      </c>
      <c r="J675" s="6">
        <f t="shared" si="28"/>
        <v>126491197.6674</v>
      </c>
    </row>
    <row r="676" spans="1:10" x14ac:dyDescent="0.3">
      <c r="A676" s="1" t="s">
        <v>5308</v>
      </c>
      <c r="B676" s="1" t="s">
        <v>5290</v>
      </c>
      <c r="C676" s="1" t="s">
        <v>428</v>
      </c>
      <c r="D676" s="1" t="s">
        <v>5295</v>
      </c>
      <c r="E676" s="1" t="s">
        <v>5405</v>
      </c>
      <c r="F676" s="1" t="s">
        <v>5328</v>
      </c>
      <c r="G676" s="3">
        <v>0.47</v>
      </c>
      <c r="H676" s="2">
        <v>3.6459999999999999</v>
      </c>
      <c r="I676">
        <f>VLOOKUP(E676,'TRM2'!A:D,4,0)</f>
        <v>3383.29</v>
      </c>
      <c r="J676" s="6">
        <f t="shared" si="28"/>
        <v>12335475.34</v>
      </c>
    </row>
    <row r="677" spans="1:10" x14ac:dyDescent="0.3">
      <c r="A677" s="1" t="s">
        <v>5308</v>
      </c>
      <c r="B677" s="1" t="s">
        <v>5290</v>
      </c>
      <c r="C677" s="1" t="s">
        <v>428</v>
      </c>
      <c r="D677" s="1" t="s">
        <v>5295</v>
      </c>
      <c r="E677" s="1" t="s">
        <v>5407</v>
      </c>
      <c r="F677" s="1" t="s">
        <v>5292</v>
      </c>
      <c r="G677" s="3">
        <v>0.25</v>
      </c>
      <c r="H677" s="2">
        <v>1.10775</v>
      </c>
      <c r="I677">
        <f>VLOOKUP(E677,'TRM2'!A:D,4,0)</f>
        <v>3277.14</v>
      </c>
      <c r="J677" s="6">
        <f t="shared" si="28"/>
        <v>3630251.835</v>
      </c>
    </row>
    <row r="678" spans="1:10" x14ac:dyDescent="0.3">
      <c r="A678" s="1" t="s">
        <v>5308</v>
      </c>
      <c r="B678" s="1" t="s">
        <v>5290</v>
      </c>
      <c r="C678" s="1" t="s">
        <v>428</v>
      </c>
      <c r="D678" s="1" t="s">
        <v>5295</v>
      </c>
      <c r="E678" s="1" t="s">
        <v>5408</v>
      </c>
      <c r="F678" s="1" t="s">
        <v>5307</v>
      </c>
      <c r="G678" s="3">
        <v>0.95</v>
      </c>
      <c r="H678" s="2">
        <v>4.46</v>
      </c>
      <c r="I678">
        <f>VLOOKUP(E678,'TRM2'!A:D,4,0)</f>
        <v>3423.24</v>
      </c>
      <c r="J678" s="6">
        <f t="shared" si="28"/>
        <v>15267650.399999999</v>
      </c>
    </row>
    <row r="679" spans="1:10" x14ac:dyDescent="0.3">
      <c r="A679" s="1" t="s">
        <v>5308</v>
      </c>
      <c r="B679" s="1" t="s">
        <v>5290</v>
      </c>
      <c r="C679" s="1" t="s">
        <v>428</v>
      </c>
      <c r="D679" s="1" t="s">
        <v>5295</v>
      </c>
      <c r="E679" s="1" t="s">
        <v>5411</v>
      </c>
      <c r="F679" s="1" t="s">
        <v>5318</v>
      </c>
      <c r="G679" s="3">
        <v>4.1070000000000002</v>
      </c>
      <c r="H679" s="2">
        <v>33.27205</v>
      </c>
      <c r="I679">
        <f>VLOOKUP(E679,'TRM2'!A:D,4,0)</f>
        <v>3718.82</v>
      </c>
      <c r="J679" s="6">
        <f t="shared" si="28"/>
        <v>123732764.98100001</v>
      </c>
    </row>
    <row r="680" spans="1:10" x14ac:dyDescent="0.3">
      <c r="A680" s="1" t="s">
        <v>5308</v>
      </c>
      <c r="B680" s="1" t="s">
        <v>5290</v>
      </c>
      <c r="C680" s="1" t="s">
        <v>428</v>
      </c>
      <c r="D680" s="1" t="s">
        <v>5295</v>
      </c>
      <c r="E680" s="1" t="s">
        <v>5412</v>
      </c>
      <c r="F680" s="1" t="s">
        <v>5320</v>
      </c>
      <c r="G680" s="3">
        <v>1</v>
      </c>
      <c r="H680" s="2">
        <v>5.13</v>
      </c>
      <c r="I680">
        <f>VLOOKUP(E680,'TRM2'!A:D,4,0)</f>
        <v>3756.28</v>
      </c>
      <c r="J680" s="6">
        <f t="shared" si="28"/>
        <v>19269716.400000002</v>
      </c>
    </row>
    <row r="681" spans="1:10" x14ac:dyDescent="0.3">
      <c r="A681" s="1" t="s">
        <v>5308</v>
      </c>
      <c r="B681" s="1" t="s">
        <v>5290</v>
      </c>
      <c r="C681" s="1" t="s">
        <v>428</v>
      </c>
      <c r="D681" s="1" t="s">
        <v>5295</v>
      </c>
      <c r="E681" s="1" t="s">
        <v>5416</v>
      </c>
      <c r="F681" s="1" t="s">
        <v>5328</v>
      </c>
      <c r="G681" s="3">
        <v>12.5</v>
      </c>
      <c r="H681" s="2">
        <v>51.631749999999997</v>
      </c>
      <c r="I681">
        <f>VLOOKUP(E681,'TRM2'!A:D,4,0)</f>
        <v>3858.56</v>
      </c>
      <c r="J681" s="6">
        <f t="shared" si="28"/>
        <v>199224205.28</v>
      </c>
    </row>
    <row r="682" spans="1:10" x14ac:dyDescent="0.3">
      <c r="A682" s="1" t="s">
        <v>5308</v>
      </c>
      <c r="B682" s="1" t="s">
        <v>5290</v>
      </c>
      <c r="C682" s="1" t="s">
        <v>428</v>
      </c>
      <c r="D682" s="1" t="s">
        <v>5295</v>
      </c>
      <c r="E682" s="1" t="s">
        <v>5420</v>
      </c>
      <c r="F682" s="1" t="s">
        <v>5307</v>
      </c>
      <c r="G682" s="3">
        <v>0.13600000000000001</v>
      </c>
      <c r="H682" s="2">
        <v>0.77242999999999995</v>
      </c>
      <c r="I682">
        <f>VLOOKUP(E682,'TRM2'!A:D,4,0)</f>
        <v>3559.46</v>
      </c>
      <c r="J682" s="6">
        <f t="shared" si="28"/>
        <v>2749433.6878</v>
      </c>
    </row>
    <row r="683" spans="1:10" x14ac:dyDescent="0.3">
      <c r="A683" s="1" t="s">
        <v>5308</v>
      </c>
      <c r="B683" s="1" t="s">
        <v>5290</v>
      </c>
      <c r="C683" s="1" t="s">
        <v>428</v>
      </c>
      <c r="D683" s="1" t="s">
        <v>5295</v>
      </c>
      <c r="E683" s="1" t="s">
        <v>5421</v>
      </c>
      <c r="F683" s="1" t="s">
        <v>5311</v>
      </c>
      <c r="G683" s="3">
        <v>1.8489</v>
      </c>
      <c r="H683" s="2">
        <v>14.57314</v>
      </c>
      <c r="I683">
        <f>VLOOKUP(E683,'TRM2'!A:D,4,0)</f>
        <v>3624.39</v>
      </c>
      <c r="J683" s="6">
        <f t="shared" si="28"/>
        <v>52818742.884599999</v>
      </c>
    </row>
    <row r="684" spans="1:10" x14ac:dyDescent="0.3">
      <c r="A684" s="1" t="s">
        <v>5308</v>
      </c>
      <c r="B684" s="1" t="s">
        <v>5290</v>
      </c>
      <c r="C684" s="1" t="s">
        <v>428</v>
      </c>
      <c r="D684" s="1" t="s">
        <v>5295</v>
      </c>
      <c r="E684" s="1" t="s">
        <v>5422</v>
      </c>
      <c r="F684" s="1" t="s">
        <v>5314</v>
      </c>
      <c r="G684" s="3">
        <v>12.5</v>
      </c>
      <c r="H684" s="2">
        <v>52.881480000000003</v>
      </c>
      <c r="I684">
        <f>VLOOKUP(E684,'TRM2'!A:D,4,0)</f>
        <v>3678.62</v>
      </c>
      <c r="J684" s="6">
        <f t="shared" si="28"/>
        <v>194530869.9576</v>
      </c>
    </row>
    <row r="685" spans="1:10" x14ac:dyDescent="0.3">
      <c r="A685" s="1" t="s">
        <v>5308</v>
      </c>
      <c r="B685" s="1" t="s">
        <v>5290</v>
      </c>
      <c r="C685" s="1" t="s">
        <v>428</v>
      </c>
      <c r="D685" s="1" t="s">
        <v>5295</v>
      </c>
      <c r="E685" s="1" t="s">
        <v>5424</v>
      </c>
      <c r="F685" s="1" t="s">
        <v>5318</v>
      </c>
      <c r="G685" s="3">
        <v>0.128</v>
      </c>
      <c r="H685" s="2">
        <v>0.81699999999999995</v>
      </c>
      <c r="I685">
        <f>VLOOKUP(E685,'TRM2'!A:D,4,0)</f>
        <v>3715.28</v>
      </c>
      <c r="J685" s="6">
        <f t="shared" si="28"/>
        <v>3035383.7600000002</v>
      </c>
    </row>
    <row r="686" spans="1:10" x14ac:dyDescent="0.3">
      <c r="A686" s="1" t="s">
        <v>5308</v>
      </c>
      <c r="B686" s="1" t="s">
        <v>5290</v>
      </c>
      <c r="C686" s="1" t="s">
        <v>428</v>
      </c>
      <c r="D686" s="1" t="s">
        <v>5295</v>
      </c>
      <c r="E686" s="1" t="s">
        <v>5425</v>
      </c>
      <c r="F686" s="1" t="s">
        <v>5320</v>
      </c>
      <c r="G686" s="3">
        <v>0.5</v>
      </c>
      <c r="H686" s="2">
        <v>1.9</v>
      </c>
      <c r="I686">
        <f>VLOOKUP(E686,'TRM2'!A:D,4,0)</f>
        <v>3748.5</v>
      </c>
      <c r="J686" s="6">
        <f t="shared" si="28"/>
        <v>7122150</v>
      </c>
    </row>
    <row r="687" spans="1:10" x14ac:dyDescent="0.3">
      <c r="A687" s="1" t="s">
        <v>5308</v>
      </c>
      <c r="B687" s="1" t="s">
        <v>5290</v>
      </c>
      <c r="C687" s="1" t="s">
        <v>428</v>
      </c>
      <c r="D687" s="1" t="s">
        <v>5295</v>
      </c>
      <c r="E687" s="1" t="s">
        <v>5427</v>
      </c>
      <c r="F687" s="1" t="s">
        <v>5324</v>
      </c>
      <c r="G687" s="3">
        <v>12.811500000000001</v>
      </c>
      <c r="H687" s="2">
        <v>60.990360000000003</v>
      </c>
      <c r="I687">
        <f>VLOOKUP(E687,'TRM2'!A:D,4,0)</f>
        <v>3774</v>
      </c>
      <c r="J687" s="6">
        <f t="shared" ref="J687:J716" si="29">H687*I687*1000</f>
        <v>230177618.63999999</v>
      </c>
    </row>
    <row r="688" spans="1:10" x14ac:dyDescent="0.3">
      <c r="A688" s="1" t="s">
        <v>5308</v>
      </c>
      <c r="B688" s="1" t="s">
        <v>5290</v>
      </c>
      <c r="C688" s="1" t="s">
        <v>428</v>
      </c>
      <c r="D688" s="1" t="s">
        <v>5295</v>
      </c>
      <c r="E688" s="1" t="s">
        <v>5428</v>
      </c>
      <c r="F688" s="1" t="s">
        <v>5326</v>
      </c>
      <c r="G688" s="3">
        <v>0.2</v>
      </c>
      <c r="H688" s="2">
        <v>1.9</v>
      </c>
      <c r="I688">
        <f>VLOOKUP(E688,'TRM2'!A:D,4,0)</f>
        <v>3812.77</v>
      </c>
      <c r="J688" s="6">
        <f t="shared" si="29"/>
        <v>7244263</v>
      </c>
    </row>
    <row r="689" spans="1:10" x14ac:dyDescent="0.3">
      <c r="A689" s="1" t="s">
        <v>5308</v>
      </c>
      <c r="B689" s="1" t="s">
        <v>5290</v>
      </c>
      <c r="C689" s="1" t="s">
        <v>428</v>
      </c>
      <c r="D689" s="1" t="s">
        <v>5295</v>
      </c>
      <c r="E689" s="1" t="s">
        <v>5430</v>
      </c>
      <c r="F689" s="1" t="s">
        <v>5330</v>
      </c>
      <c r="G689" s="3">
        <v>0.5</v>
      </c>
      <c r="H689" s="2">
        <v>4.1866700000000003</v>
      </c>
      <c r="I689">
        <f>VLOOKUP(E689,'TRM2'!A:D,4,0)</f>
        <v>4004.54</v>
      </c>
      <c r="J689" s="6">
        <f t="shared" si="29"/>
        <v>16765687.481799999</v>
      </c>
    </row>
    <row r="690" spans="1:10" x14ac:dyDescent="0.3">
      <c r="A690" s="1" t="s">
        <v>5308</v>
      </c>
      <c r="B690" s="1" t="s">
        <v>5290</v>
      </c>
      <c r="C690" s="1" t="s">
        <v>428</v>
      </c>
      <c r="D690" s="1" t="s">
        <v>5295</v>
      </c>
      <c r="E690" s="1" t="s">
        <v>5431</v>
      </c>
      <c r="F690" s="1" t="s">
        <v>5292</v>
      </c>
      <c r="G690" s="3">
        <v>12.65</v>
      </c>
      <c r="H690" s="2">
        <v>53.021999999999998</v>
      </c>
      <c r="I690">
        <f>VLOOKUP(E690,'TRM2'!A:D,4,0)</f>
        <v>3981.16</v>
      </c>
      <c r="J690" s="6">
        <f t="shared" si="29"/>
        <v>211089065.51999998</v>
      </c>
    </row>
    <row r="691" spans="1:10" x14ac:dyDescent="0.3">
      <c r="A691" s="1" t="s">
        <v>5308</v>
      </c>
      <c r="B691" s="1" t="s">
        <v>5290</v>
      </c>
      <c r="C691" s="1" t="s">
        <v>428</v>
      </c>
      <c r="D691" s="1" t="s">
        <v>5436</v>
      </c>
      <c r="E691" s="1" t="s">
        <v>5430</v>
      </c>
      <c r="F691" s="1" t="s">
        <v>5330</v>
      </c>
      <c r="G691" s="3">
        <v>0.4</v>
      </c>
      <c r="H691" s="2">
        <v>2</v>
      </c>
      <c r="I691">
        <f>VLOOKUP(E691,'TRM2'!A:D,4,0)</f>
        <v>4004.54</v>
      </c>
      <c r="J691" s="6">
        <f t="shared" si="29"/>
        <v>8009080</v>
      </c>
    </row>
    <row r="692" spans="1:10" x14ac:dyDescent="0.3">
      <c r="A692" s="1" t="s">
        <v>5308</v>
      </c>
      <c r="B692" s="1" t="s">
        <v>5290</v>
      </c>
      <c r="C692" s="1" t="s">
        <v>428</v>
      </c>
      <c r="D692" s="1" t="s">
        <v>5436</v>
      </c>
      <c r="E692" s="1" t="s">
        <v>5431</v>
      </c>
      <c r="F692" s="1" t="s">
        <v>5292</v>
      </c>
      <c r="G692" s="3">
        <v>0.2</v>
      </c>
      <c r="H692" s="2">
        <v>1</v>
      </c>
      <c r="I692">
        <f>VLOOKUP(E692,'TRM2'!A:D,4,0)</f>
        <v>3981.16</v>
      </c>
      <c r="J692" s="6">
        <f t="shared" si="29"/>
        <v>3981160</v>
      </c>
    </row>
    <row r="693" spans="1:10" x14ac:dyDescent="0.3">
      <c r="A693" s="1" t="s">
        <v>5308</v>
      </c>
      <c r="B693" s="1" t="s">
        <v>5290</v>
      </c>
      <c r="C693" s="1" t="s">
        <v>428</v>
      </c>
      <c r="D693" s="1" t="s">
        <v>5300</v>
      </c>
      <c r="E693" s="1" t="s">
        <v>5327</v>
      </c>
      <c r="F693" s="1" t="s">
        <v>5328</v>
      </c>
      <c r="G693" s="3">
        <v>0.05</v>
      </c>
      <c r="H693" s="2">
        <v>0.34</v>
      </c>
      <c r="I693">
        <f>VLOOKUP(E693,'TRM2'!A:D,4,0)</f>
        <v>1889.16</v>
      </c>
      <c r="J693" s="6">
        <f t="shared" si="29"/>
        <v>642314.40000000014</v>
      </c>
    </row>
    <row r="694" spans="1:10" x14ac:dyDescent="0.3">
      <c r="A694" s="1" t="s">
        <v>5308</v>
      </c>
      <c r="B694" s="1" t="s">
        <v>5290</v>
      </c>
      <c r="C694" s="1" t="s">
        <v>428</v>
      </c>
      <c r="D694" s="1" t="s">
        <v>5300</v>
      </c>
      <c r="E694" s="1" t="s">
        <v>5336</v>
      </c>
      <c r="F694" s="1" t="s">
        <v>5314</v>
      </c>
      <c r="G694" s="3">
        <v>0.05</v>
      </c>
      <c r="H694" s="2">
        <v>0.34</v>
      </c>
      <c r="I694">
        <f>VLOOKUP(E694,'TRM2'!A:D,4,0)</f>
        <v>1969.45</v>
      </c>
      <c r="J694" s="6">
        <f t="shared" si="29"/>
        <v>669613</v>
      </c>
    </row>
    <row r="695" spans="1:10" x14ac:dyDescent="0.3">
      <c r="A695" s="1" t="s">
        <v>5308</v>
      </c>
      <c r="B695" s="1" t="s">
        <v>5290</v>
      </c>
      <c r="C695" s="1" t="s">
        <v>428</v>
      </c>
      <c r="D695" s="1" t="s">
        <v>5300</v>
      </c>
      <c r="E695" s="1" t="s">
        <v>5349</v>
      </c>
      <c r="F695" s="1" t="s">
        <v>5311</v>
      </c>
      <c r="G695" s="3">
        <v>0.02</v>
      </c>
      <c r="H695" s="2">
        <v>0.13600000000000001</v>
      </c>
      <c r="I695">
        <f>VLOOKUP(E695,'TRM2'!A:D,4,0)</f>
        <v>2496.9899999999998</v>
      </c>
      <c r="J695" s="6">
        <f t="shared" si="29"/>
        <v>339590.64</v>
      </c>
    </row>
    <row r="696" spans="1:10" x14ac:dyDescent="0.3">
      <c r="A696" s="1" t="s">
        <v>5308</v>
      </c>
      <c r="B696" s="1" t="s">
        <v>5290</v>
      </c>
      <c r="C696" s="1" t="s">
        <v>428</v>
      </c>
      <c r="D696" s="1" t="s">
        <v>5300</v>
      </c>
      <c r="E696" s="1" t="s">
        <v>5352</v>
      </c>
      <c r="F696" s="1" t="s">
        <v>5318</v>
      </c>
      <c r="G696" s="3">
        <v>0.04</v>
      </c>
      <c r="H696" s="2">
        <v>0.27200000000000002</v>
      </c>
      <c r="I696">
        <f>VLOOKUP(E696,'TRM2'!A:D,4,0)</f>
        <v>2533.79</v>
      </c>
      <c r="J696" s="6">
        <f t="shared" si="29"/>
        <v>689190.88</v>
      </c>
    </row>
    <row r="697" spans="1:10" x14ac:dyDescent="0.3">
      <c r="A697" s="1" t="s">
        <v>5308</v>
      </c>
      <c r="B697" s="1" t="s">
        <v>5290</v>
      </c>
      <c r="C697" s="1" t="s">
        <v>428</v>
      </c>
      <c r="D697" s="1" t="s">
        <v>5300</v>
      </c>
      <c r="E697" s="1" t="s">
        <v>5364</v>
      </c>
      <c r="F697" s="1" t="s">
        <v>5318</v>
      </c>
      <c r="G697" s="3">
        <v>0.1</v>
      </c>
      <c r="H697" s="2">
        <v>0.85</v>
      </c>
      <c r="I697">
        <f>VLOOKUP(E697,'TRM2'!A:D,4,0)</f>
        <v>3089.65</v>
      </c>
      <c r="J697" s="6">
        <f t="shared" si="29"/>
        <v>2626202.5</v>
      </c>
    </row>
    <row r="698" spans="1:10" x14ac:dyDescent="0.3">
      <c r="A698" s="1" t="s">
        <v>5308</v>
      </c>
      <c r="B698" s="1" t="s">
        <v>5290</v>
      </c>
      <c r="C698" s="1" t="s">
        <v>428</v>
      </c>
      <c r="D698" s="1" t="s">
        <v>5300</v>
      </c>
      <c r="E698" s="1" t="s">
        <v>5367</v>
      </c>
      <c r="F698" s="1" t="s">
        <v>5324</v>
      </c>
      <c r="G698" s="3">
        <v>4.0000000000000001E-3</v>
      </c>
      <c r="H698" s="2">
        <v>6.5000000000000002E-2</v>
      </c>
      <c r="I698">
        <f>VLOOKUP(E698,'TRM2'!A:D,4,0)</f>
        <v>2956.53</v>
      </c>
      <c r="J698" s="6">
        <f t="shared" si="29"/>
        <v>192174.45</v>
      </c>
    </row>
    <row r="699" spans="1:10" x14ac:dyDescent="0.3">
      <c r="A699" s="1" t="s">
        <v>5308</v>
      </c>
      <c r="B699" s="1" t="s">
        <v>5290</v>
      </c>
      <c r="C699" s="1" t="s">
        <v>428</v>
      </c>
      <c r="D699" s="1" t="s">
        <v>5300</v>
      </c>
      <c r="E699" s="1" t="s">
        <v>5368</v>
      </c>
      <c r="F699" s="1" t="s">
        <v>5326</v>
      </c>
      <c r="G699" s="3">
        <v>0.08</v>
      </c>
      <c r="H699" s="2">
        <v>0.55920000000000003</v>
      </c>
      <c r="I699">
        <f>VLOOKUP(E699,'TRM2'!A:D,4,0)</f>
        <v>2880.08</v>
      </c>
      <c r="J699" s="6">
        <f t="shared" si="29"/>
        <v>1610540.7360000003</v>
      </c>
    </row>
    <row r="700" spans="1:10" x14ac:dyDescent="0.3">
      <c r="A700" s="1" t="s">
        <v>5308</v>
      </c>
      <c r="B700" s="1" t="s">
        <v>5290</v>
      </c>
      <c r="C700" s="1" t="s">
        <v>428</v>
      </c>
      <c r="D700" s="1" t="s">
        <v>5300</v>
      </c>
      <c r="E700" s="1" t="s">
        <v>5370</v>
      </c>
      <c r="F700" s="1" t="s">
        <v>5330</v>
      </c>
      <c r="G700" s="3">
        <v>0.06</v>
      </c>
      <c r="H700" s="2">
        <v>0.4194</v>
      </c>
      <c r="I700">
        <f>VLOOKUP(E700,'TRM2'!A:D,4,0)</f>
        <v>3085.6</v>
      </c>
      <c r="J700" s="6">
        <f t="shared" si="29"/>
        <v>1294100.6399999999</v>
      </c>
    </row>
    <row r="701" spans="1:10" x14ac:dyDescent="0.3">
      <c r="A701" s="1" t="s">
        <v>5308</v>
      </c>
      <c r="B701" s="1" t="s">
        <v>5290</v>
      </c>
      <c r="C701" s="1" t="s">
        <v>428</v>
      </c>
      <c r="D701" s="1" t="s">
        <v>5300</v>
      </c>
      <c r="E701" s="1" t="s">
        <v>5374</v>
      </c>
      <c r="F701" s="1" t="s">
        <v>5314</v>
      </c>
      <c r="G701" s="3">
        <v>0.06</v>
      </c>
      <c r="H701" s="2">
        <v>0.4194</v>
      </c>
      <c r="I701">
        <f>VLOOKUP(E701,'TRM2'!A:D,4,0)</f>
        <v>2885.57</v>
      </c>
      <c r="J701" s="6">
        <f t="shared" si="29"/>
        <v>1210208.0580000002</v>
      </c>
    </row>
    <row r="702" spans="1:10" x14ac:dyDescent="0.3">
      <c r="A702" s="1" t="s">
        <v>5308</v>
      </c>
      <c r="B702" s="1" t="s">
        <v>5290</v>
      </c>
      <c r="C702" s="1" t="s">
        <v>428</v>
      </c>
      <c r="D702" s="1" t="s">
        <v>5300</v>
      </c>
      <c r="E702" s="1" t="s">
        <v>5377</v>
      </c>
      <c r="F702" s="1" t="s">
        <v>5320</v>
      </c>
      <c r="G702" s="3">
        <v>0.06</v>
      </c>
      <c r="H702" s="2">
        <v>0.4194</v>
      </c>
      <c r="I702">
        <f>VLOOKUP(E702,'TRM2'!A:D,4,0)</f>
        <v>3050.43</v>
      </c>
      <c r="J702" s="6">
        <f t="shared" si="29"/>
        <v>1279350.3419999999</v>
      </c>
    </row>
    <row r="703" spans="1:10" x14ac:dyDescent="0.3">
      <c r="A703" s="1" t="s">
        <v>5308</v>
      </c>
      <c r="B703" s="1" t="s">
        <v>5290</v>
      </c>
      <c r="C703" s="1" t="s">
        <v>428</v>
      </c>
      <c r="D703" s="1" t="s">
        <v>5300</v>
      </c>
      <c r="E703" s="1" t="s">
        <v>5380</v>
      </c>
      <c r="F703" s="1" t="s">
        <v>5326</v>
      </c>
      <c r="G703" s="3">
        <v>0.05</v>
      </c>
      <c r="H703" s="2">
        <v>0.52500000000000002</v>
      </c>
      <c r="I703">
        <f>VLOOKUP(E703,'TRM2'!A:D,4,0)</f>
        <v>2936.67</v>
      </c>
      <c r="J703" s="6">
        <f t="shared" si="29"/>
        <v>1541751.7500000002</v>
      </c>
    </row>
    <row r="704" spans="1:10" x14ac:dyDescent="0.3">
      <c r="A704" s="1" t="s">
        <v>5308</v>
      </c>
      <c r="B704" s="1" t="s">
        <v>5290</v>
      </c>
      <c r="C704" s="1" t="s">
        <v>428</v>
      </c>
      <c r="D704" s="1" t="s">
        <v>5300</v>
      </c>
      <c r="E704" s="1" t="s">
        <v>5381</v>
      </c>
      <c r="F704" s="1" t="s">
        <v>5328</v>
      </c>
      <c r="G704" s="3">
        <v>0.1</v>
      </c>
      <c r="H704" s="2">
        <v>0.69899999999999995</v>
      </c>
      <c r="I704">
        <f>VLOOKUP(E704,'TRM2'!A:D,4,0)</f>
        <v>3039.19</v>
      </c>
      <c r="J704" s="6">
        <f t="shared" si="29"/>
        <v>2124393.81</v>
      </c>
    </row>
    <row r="705" spans="1:10" x14ac:dyDescent="0.3">
      <c r="A705" s="1" t="s">
        <v>5308</v>
      </c>
      <c r="B705" s="1" t="s">
        <v>5290</v>
      </c>
      <c r="C705" s="1" t="s">
        <v>428</v>
      </c>
      <c r="D705" s="1" t="s">
        <v>5300</v>
      </c>
      <c r="E705" s="1" t="s">
        <v>5385</v>
      </c>
      <c r="F705" s="1" t="s">
        <v>5311</v>
      </c>
      <c r="G705" s="3">
        <v>0.17</v>
      </c>
      <c r="H705" s="2">
        <v>1.1882999999999999</v>
      </c>
      <c r="I705">
        <f>VLOOKUP(E705,'TRM2'!A:D,4,0)</f>
        <v>2867.94</v>
      </c>
      <c r="J705" s="6">
        <f t="shared" si="29"/>
        <v>3407973.102</v>
      </c>
    </row>
    <row r="706" spans="1:10" x14ac:dyDescent="0.3">
      <c r="A706" s="1" t="s">
        <v>5308</v>
      </c>
      <c r="B706" s="1" t="s">
        <v>5290</v>
      </c>
      <c r="C706" s="1" t="s">
        <v>428</v>
      </c>
      <c r="D706" s="1" t="s">
        <v>5300</v>
      </c>
      <c r="E706" s="1" t="s">
        <v>5388</v>
      </c>
      <c r="F706" s="1" t="s">
        <v>5318</v>
      </c>
      <c r="G706" s="3">
        <v>0.15</v>
      </c>
      <c r="H706" s="2">
        <v>1.0485</v>
      </c>
      <c r="I706">
        <f>VLOOKUP(E706,'TRM2'!A:D,4,0)</f>
        <v>2889.32</v>
      </c>
      <c r="J706" s="6">
        <f t="shared" si="29"/>
        <v>3029452.02</v>
      </c>
    </row>
    <row r="707" spans="1:10" x14ac:dyDescent="0.3">
      <c r="A707" s="1" t="s">
        <v>5308</v>
      </c>
      <c r="B707" s="1" t="s">
        <v>5290</v>
      </c>
      <c r="C707" s="1" t="s">
        <v>428</v>
      </c>
      <c r="D707" s="1" t="s">
        <v>5300</v>
      </c>
      <c r="E707" s="1" t="s">
        <v>5390</v>
      </c>
      <c r="F707" s="1" t="s">
        <v>5322</v>
      </c>
      <c r="G707" s="3">
        <v>0.82</v>
      </c>
      <c r="H707" s="2">
        <v>5.7317999999999998</v>
      </c>
      <c r="I707">
        <f>VLOOKUP(E707,'TRM2'!A:D,4,0)</f>
        <v>2886.8</v>
      </c>
      <c r="J707" s="6">
        <f t="shared" si="29"/>
        <v>16546560.239999998</v>
      </c>
    </row>
    <row r="708" spans="1:10" x14ac:dyDescent="0.3">
      <c r="A708" s="1" t="s">
        <v>5308</v>
      </c>
      <c r="B708" s="1" t="s">
        <v>5290</v>
      </c>
      <c r="C708" s="1" t="s">
        <v>428</v>
      </c>
      <c r="D708" s="1" t="s">
        <v>5300</v>
      </c>
      <c r="E708" s="1" t="s">
        <v>5397</v>
      </c>
      <c r="F708" s="1" t="s">
        <v>5311</v>
      </c>
      <c r="G708" s="3">
        <v>0.25</v>
      </c>
      <c r="H708" s="2">
        <v>1.7475000000000001</v>
      </c>
      <c r="I708">
        <f>VLOOKUP(E708,'TRM2'!A:D,4,0)</f>
        <v>3077.35</v>
      </c>
      <c r="J708" s="6">
        <f t="shared" si="29"/>
        <v>5377669.125</v>
      </c>
    </row>
    <row r="709" spans="1:10" x14ac:dyDescent="0.3">
      <c r="A709" s="1" t="s">
        <v>5308</v>
      </c>
      <c r="B709" s="1" t="s">
        <v>5290</v>
      </c>
      <c r="C709" s="1" t="s">
        <v>428</v>
      </c>
      <c r="D709" s="1" t="s">
        <v>5300</v>
      </c>
      <c r="E709" s="1" t="s">
        <v>5399</v>
      </c>
      <c r="F709" s="1" t="s">
        <v>5316</v>
      </c>
      <c r="G709" s="3">
        <v>0.04</v>
      </c>
      <c r="H709" s="2">
        <v>0.29599999999999999</v>
      </c>
      <c r="I709">
        <f>VLOOKUP(E709,'TRM2'!A:D,4,0)</f>
        <v>3233.97</v>
      </c>
      <c r="J709" s="6">
        <f t="shared" si="29"/>
        <v>957255.11999999988</v>
      </c>
    </row>
    <row r="710" spans="1:10" x14ac:dyDescent="0.3">
      <c r="A710" s="1" t="s">
        <v>5308</v>
      </c>
      <c r="B710" s="1" t="s">
        <v>5290</v>
      </c>
      <c r="C710" s="1" t="s">
        <v>428</v>
      </c>
      <c r="D710" s="1" t="s">
        <v>5300</v>
      </c>
      <c r="E710" s="1" t="s">
        <v>5401</v>
      </c>
      <c r="F710" s="1" t="s">
        <v>5320</v>
      </c>
      <c r="G710" s="3">
        <v>3</v>
      </c>
      <c r="H710" s="2">
        <v>22.08</v>
      </c>
      <c r="I710">
        <f>VLOOKUP(E710,'TRM2'!A:D,4,0)</f>
        <v>3205.67</v>
      </c>
      <c r="J710" s="6">
        <f t="shared" si="29"/>
        <v>70781193.599999994</v>
      </c>
    </row>
    <row r="711" spans="1:10" x14ac:dyDescent="0.3">
      <c r="A711" s="1" t="s">
        <v>5308</v>
      </c>
      <c r="B711" s="1" t="s">
        <v>5290</v>
      </c>
      <c r="C711" s="1" t="s">
        <v>428</v>
      </c>
      <c r="D711" s="1" t="s">
        <v>5300</v>
      </c>
      <c r="E711" s="1" t="s">
        <v>5404</v>
      </c>
      <c r="F711" s="1" t="s">
        <v>5326</v>
      </c>
      <c r="G711" s="3">
        <v>0.04</v>
      </c>
      <c r="H711" s="2">
        <v>0.29599999999999999</v>
      </c>
      <c r="I711">
        <f>VLOOKUP(E711,'TRM2'!A:D,4,0)</f>
        <v>3477.45</v>
      </c>
      <c r="J711" s="6">
        <f t="shared" si="29"/>
        <v>1029325.2</v>
      </c>
    </row>
    <row r="712" spans="1:10" x14ac:dyDescent="0.3">
      <c r="A712" s="1" t="s">
        <v>5308</v>
      </c>
      <c r="B712" s="1" t="s">
        <v>5290</v>
      </c>
      <c r="C712" s="1" t="s">
        <v>428</v>
      </c>
      <c r="D712" s="1" t="s">
        <v>5300</v>
      </c>
      <c r="E712" s="1" t="s">
        <v>5407</v>
      </c>
      <c r="F712" s="1" t="s">
        <v>5292</v>
      </c>
      <c r="G712" s="3">
        <v>2</v>
      </c>
      <c r="H712" s="2">
        <v>14.72</v>
      </c>
      <c r="I712">
        <f>VLOOKUP(E712,'TRM2'!A:D,4,0)</f>
        <v>3277.14</v>
      </c>
      <c r="J712" s="6">
        <f t="shared" si="29"/>
        <v>48239500.800000004</v>
      </c>
    </row>
    <row r="713" spans="1:10" x14ac:dyDescent="0.3">
      <c r="A713" s="1" t="s">
        <v>5308</v>
      </c>
      <c r="B713" s="1" t="s">
        <v>5290</v>
      </c>
      <c r="C713" s="1" t="s">
        <v>428</v>
      </c>
      <c r="D713" s="1" t="s">
        <v>5300</v>
      </c>
      <c r="E713" s="1" t="s">
        <v>5408</v>
      </c>
      <c r="F713" s="1" t="s">
        <v>5307</v>
      </c>
      <c r="G713" s="3">
        <v>1.3</v>
      </c>
      <c r="H713" s="2">
        <v>9.5679999999999996</v>
      </c>
      <c r="I713">
        <f>VLOOKUP(E713,'TRM2'!A:D,4,0)</f>
        <v>3423.24</v>
      </c>
      <c r="J713" s="6">
        <f t="shared" si="29"/>
        <v>32753560.319999997</v>
      </c>
    </row>
    <row r="714" spans="1:10" x14ac:dyDescent="0.3">
      <c r="A714" s="1" t="s">
        <v>5308</v>
      </c>
      <c r="B714" s="1" t="s">
        <v>5290</v>
      </c>
      <c r="C714" s="1" t="s">
        <v>428</v>
      </c>
      <c r="D714" s="1" t="s">
        <v>5300</v>
      </c>
      <c r="E714" s="1" t="s">
        <v>5413</v>
      </c>
      <c r="F714" s="1" t="s">
        <v>5322</v>
      </c>
      <c r="G714" s="3">
        <v>1.5</v>
      </c>
      <c r="H714" s="2">
        <v>11.04</v>
      </c>
      <c r="I714">
        <f>VLOOKUP(E714,'TRM2'!A:D,4,0)</f>
        <v>3733.08</v>
      </c>
      <c r="J714" s="6">
        <f t="shared" si="29"/>
        <v>41213203.199999996</v>
      </c>
    </row>
    <row r="715" spans="1:10" x14ac:dyDescent="0.3">
      <c r="A715" s="1" t="s">
        <v>5308</v>
      </c>
      <c r="B715" s="1" t="s">
        <v>5290</v>
      </c>
      <c r="C715" s="1" t="s">
        <v>428</v>
      </c>
      <c r="D715" s="1" t="s">
        <v>5300</v>
      </c>
      <c r="E715" s="1" t="s">
        <v>5422</v>
      </c>
      <c r="F715" s="1" t="s">
        <v>5314</v>
      </c>
      <c r="G715" s="3">
        <v>1.5</v>
      </c>
      <c r="H715" s="2">
        <v>11.04</v>
      </c>
      <c r="I715">
        <f>VLOOKUP(E715,'TRM2'!A:D,4,0)</f>
        <v>3678.62</v>
      </c>
      <c r="J715" s="6">
        <f t="shared" si="29"/>
        <v>40611964.799999997</v>
      </c>
    </row>
    <row r="716" spans="1:10" x14ac:dyDescent="0.3">
      <c r="A716" s="1" t="s">
        <v>5308</v>
      </c>
      <c r="B716" s="1" t="s">
        <v>5290</v>
      </c>
      <c r="C716" s="1" t="s">
        <v>428</v>
      </c>
      <c r="D716" s="1" t="s">
        <v>5300</v>
      </c>
      <c r="E716" s="1" t="s">
        <v>5434</v>
      </c>
      <c r="F716" s="1" t="s">
        <v>5307</v>
      </c>
      <c r="G716" s="3">
        <v>1.02</v>
      </c>
      <c r="H716" s="2">
        <v>7.5118</v>
      </c>
      <c r="I716">
        <f>VLOOKUP(E716,'TRM2'!A:D,4,0)</f>
        <v>3942.73</v>
      </c>
      <c r="J716" s="6">
        <f t="shared" si="29"/>
        <v>29616999.213999998</v>
      </c>
    </row>
    <row r="717" spans="1:10" x14ac:dyDescent="0.3">
      <c r="A717" s="1" t="s">
        <v>5446</v>
      </c>
      <c r="B717" s="1" t="s">
        <v>5290</v>
      </c>
      <c r="C717" s="1" t="s">
        <v>428</v>
      </c>
      <c r="D717" s="1" t="s">
        <v>5295</v>
      </c>
      <c r="E717" s="1" t="s">
        <v>5376</v>
      </c>
      <c r="F717" s="1" t="s">
        <v>5318</v>
      </c>
      <c r="G717" s="3">
        <v>0.3</v>
      </c>
      <c r="H717" s="2">
        <v>1.8754</v>
      </c>
      <c r="I717">
        <f>VLOOKUP(E717,'TRM2'!A:D,4,0)</f>
        <v>2921</v>
      </c>
      <c r="J717" s="6">
        <f t="shared" ref="J717:J761" si="30">H717*I717*1000</f>
        <v>5478043.3999999994</v>
      </c>
    </row>
    <row r="718" spans="1:10" x14ac:dyDescent="0.3">
      <c r="A718" s="1" t="s">
        <v>5301</v>
      </c>
      <c r="B718" s="1" t="s">
        <v>5290</v>
      </c>
      <c r="C718" s="1" t="s">
        <v>428</v>
      </c>
      <c r="D718" s="1" t="s">
        <v>5295</v>
      </c>
      <c r="E718" s="1" t="s">
        <v>5291</v>
      </c>
      <c r="F718" s="1" t="s">
        <v>5292</v>
      </c>
      <c r="G718" s="3">
        <v>150.28200000000001</v>
      </c>
      <c r="H718" s="2">
        <v>353.16269999999997</v>
      </c>
      <c r="I718">
        <f>VLOOKUP(E718,'TRM2'!A:D,4,0)</f>
        <v>1759.97</v>
      </c>
      <c r="J718" s="6">
        <f t="shared" si="30"/>
        <v>621555757.11899996</v>
      </c>
    </row>
    <row r="719" spans="1:10" x14ac:dyDescent="0.3">
      <c r="A719" s="1" t="s">
        <v>5301</v>
      </c>
      <c r="B719" s="1" t="s">
        <v>5290</v>
      </c>
      <c r="C719" s="1" t="s">
        <v>428</v>
      </c>
      <c r="D719" s="1" t="s">
        <v>5295</v>
      </c>
      <c r="E719" s="1" t="s">
        <v>5306</v>
      </c>
      <c r="F719" s="1" t="s">
        <v>5307</v>
      </c>
      <c r="G719" s="3">
        <v>250.47</v>
      </c>
      <c r="H719" s="2">
        <v>629.68158000000005</v>
      </c>
      <c r="I719">
        <f>VLOOKUP(E719,'TRM2'!A:D,4,0)</f>
        <v>1775.65</v>
      </c>
      <c r="J719" s="6">
        <f t="shared" si="30"/>
        <v>1118094097.5270002</v>
      </c>
    </row>
    <row r="720" spans="1:10" x14ac:dyDescent="0.3">
      <c r="A720" s="1" t="s">
        <v>5301</v>
      </c>
      <c r="B720" s="1" t="s">
        <v>5290</v>
      </c>
      <c r="C720" s="1" t="s">
        <v>428</v>
      </c>
      <c r="D720" s="1" t="s">
        <v>5295</v>
      </c>
      <c r="E720" s="1" t="s">
        <v>5315</v>
      </c>
      <c r="F720" s="1" t="s">
        <v>5316</v>
      </c>
      <c r="G720" s="3">
        <v>25.047000000000001</v>
      </c>
      <c r="H720" s="2">
        <v>52.849170000000001</v>
      </c>
      <c r="I720">
        <f>VLOOKUP(E720,'TRM2'!A:D,4,0)</f>
        <v>1825.83</v>
      </c>
      <c r="J720" s="6">
        <f t="shared" si="30"/>
        <v>96493600.061099991</v>
      </c>
    </row>
    <row r="721" spans="1:10" x14ac:dyDescent="0.3">
      <c r="A721" s="1" t="s">
        <v>5301</v>
      </c>
      <c r="B721" s="1" t="s">
        <v>5290</v>
      </c>
      <c r="C721" s="1" t="s">
        <v>428</v>
      </c>
      <c r="D721" s="1" t="s">
        <v>5295</v>
      </c>
      <c r="E721" s="1" t="s">
        <v>5354</v>
      </c>
      <c r="F721" s="1" t="s">
        <v>5322</v>
      </c>
      <c r="G721" s="3">
        <v>857.32600000000002</v>
      </c>
      <c r="H721" s="2">
        <v>2776.17679</v>
      </c>
      <c r="I721">
        <f>VLOOKUP(E721,'TRM2'!A:D,4,0)</f>
        <v>2862.51</v>
      </c>
      <c r="J721" s="6">
        <f t="shared" si="30"/>
        <v>7946833823.1429005</v>
      </c>
    </row>
    <row r="722" spans="1:10" x14ac:dyDescent="0.3">
      <c r="A722" s="1" t="s">
        <v>5301</v>
      </c>
      <c r="B722" s="1" t="s">
        <v>5290</v>
      </c>
      <c r="C722" s="1" t="s">
        <v>428</v>
      </c>
      <c r="D722" s="1" t="s">
        <v>5295</v>
      </c>
      <c r="E722" s="1" t="s">
        <v>5355</v>
      </c>
      <c r="F722" s="1" t="s">
        <v>5324</v>
      </c>
      <c r="G722" s="3">
        <v>598.64200000000005</v>
      </c>
      <c r="H722" s="2">
        <v>1841.4993199999999</v>
      </c>
      <c r="I722">
        <f>VLOOKUP(E722,'TRM2'!A:D,4,0)</f>
        <v>3079.97</v>
      </c>
      <c r="J722" s="6">
        <f t="shared" si="30"/>
        <v>5671762660.6203995</v>
      </c>
    </row>
    <row r="723" spans="1:10" x14ac:dyDescent="0.3">
      <c r="A723" s="1" t="s">
        <v>5301</v>
      </c>
      <c r="B723" s="1" t="s">
        <v>5290</v>
      </c>
      <c r="C723" s="1" t="s">
        <v>428</v>
      </c>
      <c r="D723" s="1" t="s">
        <v>5295</v>
      </c>
      <c r="E723" s="1" t="s">
        <v>5358</v>
      </c>
      <c r="F723" s="1" t="s">
        <v>5330</v>
      </c>
      <c r="G723" s="3">
        <v>599.30399999999997</v>
      </c>
      <c r="H723" s="2">
        <v>1770.9433300000001</v>
      </c>
      <c r="I723">
        <f>VLOOKUP(E723,'TRM2'!A:D,4,0)</f>
        <v>3142.11</v>
      </c>
      <c r="J723" s="6">
        <f t="shared" si="30"/>
        <v>5564498746.6263008</v>
      </c>
    </row>
    <row r="724" spans="1:10" x14ac:dyDescent="0.3">
      <c r="A724" s="1" t="s">
        <v>5301</v>
      </c>
      <c r="B724" s="1" t="s">
        <v>5290</v>
      </c>
      <c r="C724" s="1" t="s">
        <v>428</v>
      </c>
      <c r="D724" s="1" t="s">
        <v>5295</v>
      </c>
      <c r="E724" s="1" t="s">
        <v>5359</v>
      </c>
      <c r="F724" s="1" t="s">
        <v>5292</v>
      </c>
      <c r="G724" s="3">
        <v>399.41</v>
      </c>
      <c r="H724" s="2">
        <v>1262.5223000000001</v>
      </c>
      <c r="I724">
        <f>VLOOKUP(E724,'TRM2'!A:D,4,0)</f>
        <v>3149.47</v>
      </c>
      <c r="J724" s="6">
        <f t="shared" si="30"/>
        <v>3976276108.1810002</v>
      </c>
    </row>
    <row r="725" spans="1:10" x14ac:dyDescent="0.3">
      <c r="A725" s="1" t="s">
        <v>5301</v>
      </c>
      <c r="B725" s="1" t="s">
        <v>5290</v>
      </c>
      <c r="C725" s="1" t="s">
        <v>428</v>
      </c>
      <c r="D725" s="1" t="s">
        <v>5295</v>
      </c>
      <c r="E725" s="1" t="s">
        <v>5360</v>
      </c>
      <c r="F725" s="1" t="s">
        <v>5307</v>
      </c>
      <c r="G725" s="3">
        <v>75</v>
      </c>
      <c r="H725" s="2">
        <v>237</v>
      </c>
      <c r="I725">
        <f>VLOOKUP(E725,'TRM2'!A:D,4,0)</f>
        <v>3287.31</v>
      </c>
      <c r="J725" s="6">
        <f t="shared" si="30"/>
        <v>779092470</v>
      </c>
    </row>
    <row r="726" spans="1:10" x14ac:dyDescent="0.3">
      <c r="A726" s="1" t="s">
        <v>5301</v>
      </c>
      <c r="B726" s="1" t="s">
        <v>5290</v>
      </c>
      <c r="C726" s="1" t="s">
        <v>428</v>
      </c>
      <c r="D726" s="1" t="s">
        <v>5295</v>
      </c>
      <c r="E726" s="1" t="s">
        <v>5361</v>
      </c>
      <c r="F726" s="1" t="s">
        <v>5311</v>
      </c>
      <c r="G726" s="3">
        <v>100.01</v>
      </c>
      <c r="H726" s="2">
        <v>314.34895999999998</v>
      </c>
      <c r="I726">
        <f>VLOOKUP(E726,'TRM2'!A:D,4,0)</f>
        <v>3319.8</v>
      </c>
      <c r="J726" s="6">
        <f t="shared" si="30"/>
        <v>1043575677.408</v>
      </c>
    </row>
    <row r="727" spans="1:10" x14ac:dyDescent="0.3">
      <c r="A727" s="1" t="s">
        <v>5301</v>
      </c>
      <c r="B727" s="1" t="s">
        <v>5290</v>
      </c>
      <c r="C727" s="1" t="s">
        <v>428</v>
      </c>
      <c r="D727" s="1" t="s">
        <v>5295</v>
      </c>
      <c r="E727" s="1" t="s">
        <v>5362</v>
      </c>
      <c r="F727" s="1" t="s">
        <v>5314</v>
      </c>
      <c r="G727" s="3">
        <v>497.63600000000002</v>
      </c>
      <c r="H727" s="2">
        <v>1425.83665</v>
      </c>
      <c r="I727">
        <f>VLOOKUP(E727,'TRM2'!A:D,4,0)</f>
        <v>3000.63</v>
      </c>
      <c r="J727" s="6">
        <f t="shared" si="30"/>
        <v>4278408227.0895</v>
      </c>
    </row>
    <row r="728" spans="1:10" x14ac:dyDescent="0.3">
      <c r="A728" s="1" t="s">
        <v>5301</v>
      </c>
      <c r="B728" s="1" t="s">
        <v>5290</v>
      </c>
      <c r="C728" s="1" t="s">
        <v>428</v>
      </c>
      <c r="D728" s="1" t="s">
        <v>5295</v>
      </c>
      <c r="E728" s="1" t="s">
        <v>5363</v>
      </c>
      <c r="F728" s="1" t="s">
        <v>5316</v>
      </c>
      <c r="G728" s="3">
        <v>299.73599999999999</v>
      </c>
      <c r="H728" s="2">
        <v>800.4135</v>
      </c>
      <c r="I728">
        <f>VLOOKUP(E728,'TRM2'!A:D,4,0)</f>
        <v>2851.14</v>
      </c>
      <c r="J728" s="6">
        <f t="shared" si="30"/>
        <v>2282090946.3899999</v>
      </c>
    </row>
    <row r="729" spans="1:10" x14ac:dyDescent="0.3">
      <c r="A729" s="1" t="s">
        <v>5301</v>
      </c>
      <c r="B729" s="1" t="s">
        <v>5290</v>
      </c>
      <c r="C729" s="1" t="s">
        <v>428</v>
      </c>
      <c r="D729" s="1" t="s">
        <v>5295</v>
      </c>
      <c r="E729" s="1" t="s">
        <v>5365</v>
      </c>
      <c r="F729" s="1" t="s">
        <v>5320</v>
      </c>
      <c r="G729" s="3">
        <v>199.00399999999999</v>
      </c>
      <c r="H729" s="2">
        <v>532.33569999999997</v>
      </c>
      <c r="I729">
        <f>VLOOKUP(E729,'TRM2'!A:D,4,0)</f>
        <v>2919.01</v>
      </c>
      <c r="J729" s="6">
        <f t="shared" si="30"/>
        <v>1553893231.6570001</v>
      </c>
    </row>
    <row r="730" spans="1:10" x14ac:dyDescent="0.3">
      <c r="A730" s="1" t="s">
        <v>5301</v>
      </c>
      <c r="B730" s="1" t="s">
        <v>5290</v>
      </c>
      <c r="C730" s="1" t="s">
        <v>428</v>
      </c>
      <c r="D730" s="1" t="s">
        <v>5295</v>
      </c>
      <c r="E730" s="1" t="s">
        <v>5366</v>
      </c>
      <c r="F730" s="1" t="s">
        <v>5322</v>
      </c>
      <c r="G730" s="3">
        <v>99.028999999999996</v>
      </c>
      <c r="H730" s="2">
        <v>264.90258</v>
      </c>
      <c r="I730">
        <f>VLOOKUP(E730,'TRM2'!A:D,4,0)</f>
        <v>3081.75</v>
      </c>
      <c r="J730" s="6">
        <f t="shared" si="30"/>
        <v>816363525.91499996</v>
      </c>
    </row>
    <row r="731" spans="1:10" x14ac:dyDescent="0.3">
      <c r="A731" s="1" t="s">
        <v>5301</v>
      </c>
      <c r="B731" s="1" t="s">
        <v>5290</v>
      </c>
      <c r="C731" s="1" t="s">
        <v>428</v>
      </c>
      <c r="D731" s="1" t="s">
        <v>5295</v>
      </c>
      <c r="E731" s="1" t="s">
        <v>5371</v>
      </c>
      <c r="F731" s="1" t="s">
        <v>5292</v>
      </c>
      <c r="G731" s="3">
        <v>75</v>
      </c>
      <c r="H731" s="2">
        <v>164.77500000000001</v>
      </c>
      <c r="I731">
        <f>VLOOKUP(E731,'TRM2'!A:D,4,0)</f>
        <v>3000.71</v>
      </c>
      <c r="J731" s="6">
        <f t="shared" si="30"/>
        <v>494441990.25000006</v>
      </c>
    </row>
    <row r="732" spans="1:10" x14ac:dyDescent="0.3">
      <c r="A732" s="1" t="s">
        <v>5301</v>
      </c>
      <c r="B732" s="1" t="s">
        <v>5290</v>
      </c>
      <c r="C732" s="1" t="s">
        <v>428</v>
      </c>
      <c r="D732" s="1" t="s">
        <v>5295</v>
      </c>
      <c r="E732" s="1" t="s">
        <v>5372</v>
      </c>
      <c r="F732" s="1" t="s">
        <v>5307</v>
      </c>
      <c r="G732" s="3">
        <v>25</v>
      </c>
      <c r="H732" s="2">
        <v>73.349999999999994</v>
      </c>
      <c r="I732">
        <f>VLOOKUP(E732,'TRM2'!A:D,4,0)</f>
        <v>2921.9</v>
      </c>
      <c r="J732" s="6">
        <f t="shared" si="30"/>
        <v>214321365</v>
      </c>
    </row>
    <row r="733" spans="1:10" x14ac:dyDescent="0.3">
      <c r="A733" s="1" t="s">
        <v>5301</v>
      </c>
      <c r="B733" s="1" t="s">
        <v>5290</v>
      </c>
      <c r="C733" s="1" t="s">
        <v>428</v>
      </c>
      <c r="D733" s="1" t="s">
        <v>5295</v>
      </c>
      <c r="E733" s="1" t="s">
        <v>5374</v>
      </c>
      <c r="F733" s="1" t="s">
        <v>5314</v>
      </c>
      <c r="G733" s="3">
        <v>50</v>
      </c>
      <c r="H733" s="2">
        <v>101</v>
      </c>
      <c r="I733">
        <f>VLOOKUP(E733,'TRM2'!A:D,4,0)</f>
        <v>2885.57</v>
      </c>
      <c r="J733" s="6">
        <f t="shared" si="30"/>
        <v>291442570</v>
      </c>
    </row>
    <row r="734" spans="1:10" x14ac:dyDescent="0.3">
      <c r="A734" s="1" t="s">
        <v>5301</v>
      </c>
      <c r="B734" s="1" t="s">
        <v>5290</v>
      </c>
      <c r="C734" s="1" t="s">
        <v>428</v>
      </c>
      <c r="D734" s="1" t="s">
        <v>5295</v>
      </c>
      <c r="E734" s="1" t="s">
        <v>5375</v>
      </c>
      <c r="F734" s="1" t="s">
        <v>5316</v>
      </c>
      <c r="G734" s="3">
        <v>50</v>
      </c>
      <c r="H734" s="2">
        <v>98</v>
      </c>
      <c r="I734">
        <f>VLOOKUP(E734,'TRM2'!A:D,4,0)</f>
        <v>2947.85</v>
      </c>
      <c r="J734" s="6">
        <f t="shared" si="30"/>
        <v>288889300</v>
      </c>
    </row>
    <row r="735" spans="1:10" x14ac:dyDescent="0.3">
      <c r="A735" s="1" t="s">
        <v>5301</v>
      </c>
      <c r="B735" s="1" t="s">
        <v>5290</v>
      </c>
      <c r="C735" s="1" t="s">
        <v>428</v>
      </c>
      <c r="D735" s="1" t="s">
        <v>5295</v>
      </c>
      <c r="E735" s="1" t="s">
        <v>5376</v>
      </c>
      <c r="F735" s="1" t="s">
        <v>5318</v>
      </c>
      <c r="G735" s="3">
        <v>150</v>
      </c>
      <c r="H735" s="2">
        <v>301.25</v>
      </c>
      <c r="I735">
        <f>VLOOKUP(E735,'TRM2'!A:D,4,0)</f>
        <v>2921</v>
      </c>
      <c r="J735" s="6">
        <f t="shared" si="30"/>
        <v>879951250</v>
      </c>
    </row>
    <row r="736" spans="1:10" x14ac:dyDescent="0.3">
      <c r="A736" s="1" t="s">
        <v>5301</v>
      </c>
      <c r="B736" s="1" t="s">
        <v>5290</v>
      </c>
      <c r="C736" s="1" t="s">
        <v>428</v>
      </c>
      <c r="D736" s="1" t="s">
        <v>5295</v>
      </c>
      <c r="E736" s="1" t="s">
        <v>5377</v>
      </c>
      <c r="F736" s="1" t="s">
        <v>5320</v>
      </c>
      <c r="G736" s="3">
        <v>100.08</v>
      </c>
      <c r="H736" s="2">
        <v>206.62517</v>
      </c>
      <c r="I736">
        <f>VLOOKUP(E736,'TRM2'!A:D,4,0)</f>
        <v>3050.43</v>
      </c>
      <c r="J736" s="6">
        <f t="shared" si="30"/>
        <v>630295617.32309997</v>
      </c>
    </row>
    <row r="737" spans="1:10" x14ac:dyDescent="0.3">
      <c r="A737" s="1" t="s">
        <v>5301</v>
      </c>
      <c r="B737" s="1" t="s">
        <v>5290</v>
      </c>
      <c r="C737" s="1" t="s">
        <v>428</v>
      </c>
      <c r="D737" s="1" t="s">
        <v>5295</v>
      </c>
      <c r="E737" s="1" t="s">
        <v>5378</v>
      </c>
      <c r="F737" s="1" t="s">
        <v>5322</v>
      </c>
      <c r="G737" s="3">
        <v>300.24</v>
      </c>
      <c r="H737" s="2">
        <v>604.81359999999995</v>
      </c>
      <c r="I737">
        <f>VLOOKUP(E737,'TRM2'!A:D,4,0)</f>
        <v>2997.59</v>
      </c>
      <c r="J737" s="6">
        <f t="shared" si="30"/>
        <v>1812983199.224</v>
      </c>
    </row>
    <row r="738" spans="1:10" x14ac:dyDescent="0.3">
      <c r="A738" s="1" t="s">
        <v>5301</v>
      </c>
      <c r="B738" s="1" t="s">
        <v>5290</v>
      </c>
      <c r="C738" s="1" t="s">
        <v>428</v>
      </c>
      <c r="D738" s="1" t="s">
        <v>5295</v>
      </c>
      <c r="E738" s="1" t="s">
        <v>5379</v>
      </c>
      <c r="F738" s="1" t="s">
        <v>5324</v>
      </c>
      <c r="G738" s="3">
        <v>125.21</v>
      </c>
      <c r="H738" s="2">
        <v>205.12799999999999</v>
      </c>
      <c r="I738">
        <f>VLOOKUP(E738,'TRM2'!A:D,4,0)</f>
        <v>2948.09</v>
      </c>
      <c r="J738" s="6">
        <f t="shared" si="30"/>
        <v>604735805.51999998</v>
      </c>
    </row>
    <row r="739" spans="1:10" x14ac:dyDescent="0.3">
      <c r="A739" s="1" t="s">
        <v>5301</v>
      </c>
      <c r="B739" s="1" t="s">
        <v>5290</v>
      </c>
      <c r="C739" s="1" t="s">
        <v>428</v>
      </c>
      <c r="D739" s="1" t="s">
        <v>5295</v>
      </c>
      <c r="E739" s="1" t="s">
        <v>5380</v>
      </c>
      <c r="F739" s="1" t="s">
        <v>5326</v>
      </c>
      <c r="G739" s="3">
        <v>151.00960000000001</v>
      </c>
      <c r="H739" s="2">
        <v>301.16079999999999</v>
      </c>
      <c r="I739">
        <f>VLOOKUP(E739,'TRM2'!A:D,4,0)</f>
        <v>2936.67</v>
      </c>
      <c r="J739" s="6">
        <f t="shared" si="30"/>
        <v>884409886.53600001</v>
      </c>
    </row>
    <row r="740" spans="1:10" x14ac:dyDescent="0.3">
      <c r="A740" s="1" t="s">
        <v>5301</v>
      </c>
      <c r="B740" s="1" t="s">
        <v>5290</v>
      </c>
      <c r="C740" s="1" t="s">
        <v>428</v>
      </c>
      <c r="D740" s="1" t="s">
        <v>5295</v>
      </c>
      <c r="E740" s="1" t="s">
        <v>5381</v>
      </c>
      <c r="F740" s="1" t="s">
        <v>5328</v>
      </c>
      <c r="G740" s="3">
        <v>100.38</v>
      </c>
      <c r="H740" s="2">
        <v>202.5</v>
      </c>
      <c r="I740">
        <f>VLOOKUP(E740,'TRM2'!A:D,4,0)</f>
        <v>3039.19</v>
      </c>
      <c r="J740" s="6">
        <f t="shared" si="30"/>
        <v>615435975</v>
      </c>
    </row>
    <row r="741" spans="1:10" x14ac:dyDescent="0.3">
      <c r="A741" s="1" t="s">
        <v>5301</v>
      </c>
      <c r="B741" s="1" t="s">
        <v>5290</v>
      </c>
      <c r="C741" s="1" t="s">
        <v>428</v>
      </c>
      <c r="D741" s="1" t="s">
        <v>5295</v>
      </c>
      <c r="E741" s="1" t="s">
        <v>5382</v>
      </c>
      <c r="F741" s="1" t="s">
        <v>5330</v>
      </c>
      <c r="G741" s="3">
        <v>500.36</v>
      </c>
      <c r="H741" s="2">
        <v>1003.9721</v>
      </c>
      <c r="I741">
        <f>VLOOKUP(E741,'TRM2'!A:D,4,0)</f>
        <v>3006.04</v>
      </c>
      <c r="J741" s="6">
        <f t="shared" si="30"/>
        <v>3017980291.4839997</v>
      </c>
    </row>
    <row r="742" spans="1:10" x14ac:dyDescent="0.3">
      <c r="A742" s="1" t="s">
        <v>5301</v>
      </c>
      <c r="B742" s="1" t="s">
        <v>5290</v>
      </c>
      <c r="C742" s="1" t="s">
        <v>428</v>
      </c>
      <c r="D742" s="1" t="s">
        <v>5295</v>
      </c>
      <c r="E742" s="1" t="s">
        <v>5383</v>
      </c>
      <c r="F742" s="1" t="s">
        <v>5292</v>
      </c>
      <c r="G742" s="3">
        <v>200.08</v>
      </c>
      <c r="H742" s="2">
        <v>392.41399999999999</v>
      </c>
      <c r="I742">
        <f>VLOOKUP(E742,'TRM2'!A:D,4,0)</f>
        <v>2984</v>
      </c>
      <c r="J742" s="6">
        <f t="shared" si="30"/>
        <v>1170963376</v>
      </c>
    </row>
    <row r="743" spans="1:10" x14ac:dyDescent="0.3">
      <c r="A743" s="1" t="s">
        <v>5301</v>
      </c>
      <c r="B743" s="1" t="s">
        <v>5290</v>
      </c>
      <c r="C743" s="1" t="s">
        <v>428</v>
      </c>
      <c r="D743" s="1" t="s">
        <v>5295</v>
      </c>
      <c r="E743" s="1" t="s">
        <v>5384</v>
      </c>
      <c r="F743" s="1" t="s">
        <v>5307</v>
      </c>
      <c r="G743" s="3">
        <v>400.24</v>
      </c>
      <c r="H743" s="2">
        <v>791.95899999999995</v>
      </c>
      <c r="I743">
        <f>VLOOKUP(E743,'TRM2'!A:D,4,0)</f>
        <v>2835.05</v>
      </c>
      <c r="J743" s="6">
        <f t="shared" si="30"/>
        <v>2245243362.9499998</v>
      </c>
    </row>
    <row r="744" spans="1:10" x14ac:dyDescent="0.3">
      <c r="A744" s="1" t="s">
        <v>5301</v>
      </c>
      <c r="B744" s="1" t="s">
        <v>5290</v>
      </c>
      <c r="C744" s="1" t="s">
        <v>428</v>
      </c>
      <c r="D744" s="1" t="s">
        <v>5295</v>
      </c>
      <c r="E744" s="1" t="s">
        <v>5385</v>
      </c>
      <c r="F744" s="1" t="s">
        <v>5311</v>
      </c>
      <c r="G744" s="3">
        <v>50</v>
      </c>
      <c r="H744" s="2">
        <v>93</v>
      </c>
      <c r="I744">
        <f>VLOOKUP(E744,'TRM2'!A:D,4,0)</f>
        <v>2867.94</v>
      </c>
      <c r="J744" s="6">
        <f t="shared" si="30"/>
        <v>266718419.99999997</v>
      </c>
    </row>
    <row r="745" spans="1:10" x14ac:dyDescent="0.3">
      <c r="A745" s="1" t="s">
        <v>5301</v>
      </c>
      <c r="B745" s="1" t="s">
        <v>5290</v>
      </c>
      <c r="C745" s="1" t="s">
        <v>428</v>
      </c>
      <c r="D745" s="1" t="s">
        <v>5295</v>
      </c>
      <c r="E745" s="1" t="s">
        <v>5386</v>
      </c>
      <c r="F745" s="1" t="s">
        <v>5314</v>
      </c>
      <c r="G745" s="3">
        <v>50</v>
      </c>
      <c r="H745" s="2">
        <v>110.97499999999999</v>
      </c>
      <c r="I745">
        <f>VLOOKUP(E745,'TRM2'!A:D,4,0)</f>
        <v>2780.47</v>
      </c>
      <c r="J745" s="6">
        <f t="shared" si="30"/>
        <v>308562658.25</v>
      </c>
    </row>
    <row r="746" spans="1:10" x14ac:dyDescent="0.3">
      <c r="A746" s="1" t="s">
        <v>5301</v>
      </c>
      <c r="B746" s="1" t="s">
        <v>5290</v>
      </c>
      <c r="C746" s="1" t="s">
        <v>428</v>
      </c>
      <c r="D746" s="1" t="s">
        <v>5295</v>
      </c>
      <c r="E746" s="1" t="s">
        <v>5388</v>
      </c>
      <c r="F746" s="1" t="s">
        <v>5318</v>
      </c>
      <c r="G746" s="3">
        <v>200.16</v>
      </c>
      <c r="H746" s="2">
        <v>508.30632000000003</v>
      </c>
      <c r="I746">
        <f>VLOOKUP(E746,'TRM2'!A:D,4,0)</f>
        <v>2889.32</v>
      </c>
      <c r="J746" s="6">
        <f t="shared" si="30"/>
        <v>1468659616.5024002</v>
      </c>
    </row>
    <row r="747" spans="1:10" x14ac:dyDescent="0.3">
      <c r="A747" s="1" t="s">
        <v>5301</v>
      </c>
      <c r="B747" s="1" t="s">
        <v>5290</v>
      </c>
      <c r="C747" s="1" t="s">
        <v>428</v>
      </c>
      <c r="D747" s="1" t="s">
        <v>5295</v>
      </c>
      <c r="E747" s="1" t="s">
        <v>5389</v>
      </c>
      <c r="F747" s="1" t="s">
        <v>5320</v>
      </c>
      <c r="G747" s="3">
        <v>50</v>
      </c>
      <c r="H747" s="2">
        <v>110.97499999999999</v>
      </c>
      <c r="I747">
        <f>VLOOKUP(E747,'TRM2'!A:D,4,0)</f>
        <v>2930.8</v>
      </c>
      <c r="J747" s="6">
        <f t="shared" si="30"/>
        <v>325245530</v>
      </c>
    </row>
    <row r="748" spans="1:10" x14ac:dyDescent="0.3">
      <c r="A748" s="1" t="s">
        <v>5301</v>
      </c>
      <c r="B748" s="1" t="s">
        <v>5290</v>
      </c>
      <c r="C748" s="1" t="s">
        <v>428</v>
      </c>
      <c r="D748" s="1" t="s">
        <v>5295</v>
      </c>
      <c r="E748" s="1" t="s">
        <v>5390</v>
      </c>
      <c r="F748" s="1" t="s">
        <v>5322</v>
      </c>
      <c r="G748" s="3">
        <v>75.05</v>
      </c>
      <c r="H748" s="2">
        <v>138.09200000000001</v>
      </c>
      <c r="I748">
        <f>VLOOKUP(E748,'TRM2'!A:D,4,0)</f>
        <v>2886.8</v>
      </c>
      <c r="J748" s="6">
        <f t="shared" si="30"/>
        <v>398643985.60000008</v>
      </c>
    </row>
    <row r="749" spans="1:10" x14ac:dyDescent="0.3">
      <c r="A749" s="1" t="s">
        <v>5301</v>
      </c>
      <c r="B749" s="1" t="s">
        <v>5290</v>
      </c>
      <c r="C749" s="1" t="s">
        <v>428</v>
      </c>
      <c r="D749" s="1" t="s">
        <v>5295</v>
      </c>
      <c r="E749" s="1" t="s">
        <v>5391</v>
      </c>
      <c r="F749" s="1" t="s">
        <v>5324</v>
      </c>
      <c r="G749" s="3">
        <v>100</v>
      </c>
      <c r="H749" s="2">
        <v>223.53749999999999</v>
      </c>
      <c r="I749">
        <f>VLOOKUP(E749,'TRM2'!A:D,4,0)</f>
        <v>3053.14</v>
      </c>
      <c r="J749" s="6">
        <f t="shared" si="30"/>
        <v>682491282.74999988</v>
      </c>
    </row>
    <row r="750" spans="1:10" x14ac:dyDescent="0.3">
      <c r="A750" s="1" t="s">
        <v>5301</v>
      </c>
      <c r="B750" s="1" t="s">
        <v>5290</v>
      </c>
      <c r="C750" s="1" t="s">
        <v>428</v>
      </c>
      <c r="D750" s="1" t="s">
        <v>5295</v>
      </c>
      <c r="E750" s="1" t="s">
        <v>5393</v>
      </c>
      <c r="F750" s="1" t="s">
        <v>5328</v>
      </c>
      <c r="G750" s="3">
        <v>175.14</v>
      </c>
      <c r="H750" s="2">
        <v>303.20236999999997</v>
      </c>
      <c r="I750">
        <f>VLOOKUP(E750,'TRM2'!A:D,4,0)</f>
        <v>3219.85</v>
      </c>
      <c r="J750" s="6">
        <f t="shared" si="30"/>
        <v>976266151.04449999</v>
      </c>
    </row>
    <row r="751" spans="1:10" x14ac:dyDescent="0.3">
      <c r="A751" s="1" t="s">
        <v>5301</v>
      </c>
      <c r="B751" s="1" t="s">
        <v>5290</v>
      </c>
      <c r="C751" s="1" t="s">
        <v>428</v>
      </c>
      <c r="D751" s="1" t="s">
        <v>5295</v>
      </c>
      <c r="E751" s="1" t="s">
        <v>5394</v>
      </c>
      <c r="F751" s="1" t="s">
        <v>5330</v>
      </c>
      <c r="G751" s="3">
        <v>150.08000000000001</v>
      </c>
      <c r="H751" s="2">
        <v>323.64999999999998</v>
      </c>
      <c r="I751">
        <f>VLOOKUP(E751,'TRM2'!A:D,4,0)</f>
        <v>3235.27</v>
      </c>
      <c r="J751" s="6">
        <f t="shared" si="30"/>
        <v>1047095135.5</v>
      </c>
    </row>
    <row r="752" spans="1:10" x14ac:dyDescent="0.3">
      <c r="A752" s="1" t="s">
        <v>5301</v>
      </c>
      <c r="B752" s="1" t="s">
        <v>5290</v>
      </c>
      <c r="C752" s="1" t="s">
        <v>428</v>
      </c>
      <c r="D752" s="1" t="s">
        <v>5295</v>
      </c>
      <c r="E752" s="1" t="s">
        <v>5395</v>
      </c>
      <c r="F752" s="1" t="s">
        <v>5292</v>
      </c>
      <c r="G752" s="3">
        <v>200.08</v>
      </c>
      <c r="H752" s="2">
        <v>459.33780000000002</v>
      </c>
      <c r="I752">
        <f>VLOOKUP(E752,'TRM2'!A:D,4,0)</f>
        <v>3249.75</v>
      </c>
      <c r="J752" s="6">
        <f t="shared" si="30"/>
        <v>1492733015.5500002</v>
      </c>
    </row>
    <row r="753" spans="1:10" x14ac:dyDescent="0.3">
      <c r="A753" s="1" t="s">
        <v>5301</v>
      </c>
      <c r="B753" s="1" t="s">
        <v>5290</v>
      </c>
      <c r="C753" s="1" t="s">
        <v>428</v>
      </c>
      <c r="D753" s="1" t="s">
        <v>5295</v>
      </c>
      <c r="E753" s="1" t="s">
        <v>5396</v>
      </c>
      <c r="F753" s="1" t="s">
        <v>5307</v>
      </c>
      <c r="G753" s="3">
        <v>100</v>
      </c>
      <c r="H753" s="2">
        <v>219.67500000000001</v>
      </c>
      <c r="I753">
        <f>VLOOKUP(E753,'TRM2'!A:D,4,0)</f>
        <v>3115.7</v>
      </c>
      <c r="J753" s="6">
        <f t="shared" si="30"/>
        <v>684441397.5</v>
      </c>
    </row>
    <row r="754" spans="1:10" x14ac:dyDescent="0.3">
      <c r="A754" s="1" t="s">
        <v>5301</v>
      </c>
      <c r="B754" s="1" t="s">
        <v>5290</v>
      </c>
      <c r="C754" s="1" t="s">
        <v>428</v>
      </c>
      <c r="D754" s="1" t="s">
        <v>5295</v>
      </c>
      <c r="E754" s="1" t="s">
        <v>5397</v>
      </c>
      <c r="F754" s="1" t="s">
        <v>5311</v>
      </c>
      <c r="G754" s="3">
        <v>150.08000000000001</v>
      </c>
      <c r="H754" s="2">
        <v>289.20125000000002</v>
      </c>
      <c r="I754">
        <f>VLOOKUP(E754,'TRM2'!A:D,4,0)</f>
        <v>3077.35</v>
      </c>
      <c r="J754" s="6">
        <f t="shared" si="30"/>
        <v>889973466.6875</v>
      </c>
    </row>
    <row r="755" spans="1:10" x14ac:dyDescent="0.3">
      <c r="A755" s="1" t="s">
        <v>5301</v>
      </c>
      <c r="B755" s="1" t="s">
        <v>5290</v>
      </c>
      <c r="C755" s="1" t="s">
        <v>428</v>
      </c>
      <c r="D755" s="1" t="s">
        <v>5295</v>
      </c>
      <c r="E755" s="1" t="s">
        <v>5398</v>
      </c>
      <c r="F755" s="1" t="s">
        <v>5314</v>
      </c>
      <c r="G755" s="3">
        <v>25</v>
      </c>
      <c r="H755" s="2">
        <v>56.25</v>
      </c>
      <c r="I755">
        <f>VLOOKUP(E755,'TRM2'!A:D,4,0)</f>
        <v>3174.79</v>
      </c>
      <c r="J755" s="6">
        <f t="shared" si="30"/>
        <v>178581937.5</v>
      </c>
    </row>
    <row r="756" spans="1:10" x14ac:dyDescent="0.3">
      <c r="A756" s="1" t="s">
        <v>5301</v>
      </c>
      <c r="B756" s="1" t="s">
        <v>5290</v>
      </c>
      <c r="C756" s="1" t="s">
        <v>428</v>
      </c>
      <c r="D756" s="1" t="s">
        <v>5295</v>
      </c>
      <c r="E756" s="1" t="s">
        <v>5399</v>
      </c>
      <c r="F756" s="1" t="s">
        <v>5316</v>
      </c>
      <c r="G756" s="3">
        <v>124.8498</v>
      </c>
      <c r="H756" s="2">
        <v>292.30865999999997</v>
      </c>
      <c r="I756">
        <f>VLOOKUP(E756,'TRM2'!A:D,4,0)</f>
        <v>3233.97</v>
      </c>
      <c r="J756" s="6">
        <f t="shared" si="30"/>
        <v>945317437.18019986</v>
      </c>
    </row>
    <row r="757" spans="1:10" x14ac:dyDescent="0.3">
      <c r="A757" s="1" t="s">
        <v>5301</v>
      </c>
      <c r="B757" s="1" t="s">
        <v>5290</v>
      </c>
      <c r="C757" s="1" t="s">
        <v>428</v>
      </c>
      <c r="D757" s="1" t="s">
        <v>5295</v>
      </c>
      <c r="E757" s="1" t="s">
        <v>5401</v>
      </c>
      <c r="F757" s="1" t="s">
        <v>5320</v>
      </c>
      <c r="G757" s="3">
        <v>150.12</v>
      </c>
      <c r="H757" s="2">
        <v>378.30239999999998</v>
      </c>
      <c r="I757">
        <f>VLOOKUP(E757,'TRM2'!A:D,4,0)</f>
        <v>3205.67</v>
      </c>
      <c r="J757" s="6">
        <f t="shared" si="30"/>
        <v>1212712654.608</v>
      </c>
    </row>
    <row r="758" spans="1:10" x14ac:dyDescent="0.3">
      <c r="A758" s="1" t="s">
        <v>5301</v>
      </c>
      <c r="B758" s="1" t="s">
        <v>5290</v>
      </c>
      <c r="C758" s="1" t="s">
        <v>428</v>
      </c>
      <c r="D758" s="1" t="s">
        <v>5295</v>
      </c>
      <c r="E758" s="1" t="s">
        <v>5402</v>
      </c>
      <c r="F758" s="1" t="s">
        <v>5322</v>
      </c>
      <c r="G758" s="3">
        <v>100.08</v>
      </c>
      <c r="H758" s="2">
        <v>198.45864</v>
      </c>
      <c r="I758">
        <f>VLOOKUP(E758,'TRM2'!A:D,4,0)</f>
        <v>3291.79</v>
      </c>
      <c r="J758" s="6">
        <f t="shared" si="30"/>
        <v>653284166.56559992</v>
      </c>
    </row>
    <row r="759" spans="1:10" x14ac:dyDescent="0.3">
      <c r="A759" s="1" t="s">
        <v>5301</v>
      </c>
      <c r="B759" s="1" t="s">
        <v>5290</v>
      </c>
      <c r="C759" s="1" t="s">
        <v>428</v>
      </c>
      <c r="D759" s="1" t="s">
        <v>5295</v>
      </c>
      <c r="E759" s="1" t="s">
        <v>5403</v>
      </c>
      <c r="F759" s="1" t="s">
        <v>5324</v>
      </c>
      <c r="G759" s="3">
        <v>150.12</v>
      </c>
      <c r="H759" s="2">
        <v>345.62626</v>
      </c>
      <c r="I759">
        <f>VLOOKUP(E759,'TRM2'!A:D,4,0)</f>
        <v>3427.29</v>
      </c>
      <c r="J759" s="6">
        <f t="shared" si="30"/>
        <v>1184561424.6354001</v>
      </c>
    </row>
    <row r="760" spans="1:10" x14ac:dyDescent="0.3">
      <c r="A760" s="1" t="s">
        <v>5301</v>
      </c>
      <c r="B760" s="1" t="s">
        <v>5290</v>
      </c>
      <c r="C760" s="1" t="s">
        <v>428</v>
      </c>
      <c r="D760" s="1" t="s">
        <v>5295</v>
      </c>
      <c r="E760" s="1" t="s">
        <v>5404</v>
      </c>
      <c r="F760" s="1" t="s">
        <v>5326</v>
      </c>
      <c r="G760" s="3">
        <v>449.60399999999998</v>
      </c>
      <c r="H760" s="2">
        <v>1135.2501</v>
      </c>
      <c r="I760">
        <f>VLOOKUP(E760,'TRM2'!A:D,4,0)</f>
        <v>3477.45</v>
      </c>
      <c r="J760" s="6">
        <f t="shared" si="30"/>
        <v>3947775460.2449999</v>
      </c>
    </row>
    <row r="761" spans="1:10" x14ac:dyDescent="0.3">
      <c r="A761" s="1" t="s">
        <v>5301</v>
      </c>
      <c r="B761" s="1" t="s">
        <v>5290</v>
      </c>
      <c r="C761" s="1" t="s">
        <v>428</v>
      </c>
      <c r="D761" s="1" t="s">
        <v>5295</v>
      </c>
      <c r="E761" s="1" t="s">
        <v>5405</v>
      </c>
      <c r="F761" s="1" t="s">
        <v>5328</v>
      </c>
      <c r="G761" s="3">
        <v>249.94800000000001</v>
      </c>
      <c r="H761" s="2">
        <v>621.15072999999995</v>
      </c>
      <c r="I761">
        <f>VLOOKUP(E761,'TRM2'!A:D,4,0)</f>
        <v>3383.29</v>
      </c>
      <c r="J761" s="6">
        <f t="shared" si="30"/>
        <v>2101533053.3016999</v>
      </c>
    </row>
    <row r="762" spans="1:10" x14ac:dyDescent="0.3">
      <c r="A762" s="1" t="s">
        <v>5301</v>
      </c>
      <c r="B762" s="1" t="s">
        <v>5290</v>
      </c>
      <c r="C762" s="1" t="s">
        <v>428</v>
      </c>
      <c r="D762" s="1" t="s">
        <v>5295</v>
      </c>
      <c r="E762" s="1" t="s">
        <v>5406</v>
      </c>
      <c r="F762" s="1" t="s">
        <v>5330</v>
      </c>
      <c r="G762" s="3">
        <v>150.12</v>
      </c>
      <c r="H762" s="2">
        <v>389.61144000000002</v>
      </c>
      <c r="I762">
        <f>VLOOKUP(E762,'TRM2'!A:D,4,0)</f>
        <v>3522.48</v>
      </c>
      <c r="J762" s="6">
        <f t="shared" ref="J762:J796" si="31">H762*I762*1000</f>
        <v>1372398505.1712</v>
      </c>
    </row>
    <row r="763" spans="1:10" x14ac:dyDescent="0.3">
      <c r="A763" s="1" t="s">
        <v>5301</v>
      </c>
      <c r="B763" s="1" t="s">
        <v>5290</v>
      </c>
      <c r="C763" s="1" t="s">
        <v>428</v>
      </c>
      <c r="D763" s="1" t="s">
        <v>5295</v>
      </c>
      <c r="E763" s="1" t="s">
        <v>5407</v>
      </c>
      <c r="F763" s="1" t="s">
        <v>5292</v>
      </c>
      <c r="G763" s="3">
        <v>50.04</v>
      </c>
      <c r="H763" s="2">
        <v>129.95388</v>
      </c>
      <c r="I763">
        <f>VLOOKUP(E763,'TRM2'!A:D,4,0)</f>
        <v>3277.14</v>
      </c>
      <c r="J763" s="6">
        <f t="shared" si="31"/>
        <v>425877058.30320001</v>
      </c>
    </row>
    <row r="764" spans="1:10" x14ac:dyDescent="0.3">
      <c r="A764" s="1" t="s">
        <v>5301</v>
      </c>
      <c r="B764" s="1" t="s">
        <v>5290</v>
      </c>
      <c r="C764" s="1" t="s">
        <v>428</v>
      </c>
      <c r="D764" s="1" t="s">
        <v>5295</v>
      </c>
      <c r="E764" s="1" t="s">
        <v>5409</v>
      </c>
      <c r="F764" s="1" t="s">
        <v>5311</v>
      </c>
      <c r="G764" s="3">
        <v>50.04</v>
      </c>
      <c r="H764" s="2">
        <v>132.8562</v>
      </c>
      <c r="I764">
        <f>VLOOKUP(E764,'TRM2'!A:D,4,0)</f>
        <v>3539.86</v>
      </c>
      <c r="J764" s="6">
        <f t="shared" si="31"/>
        <v>470292348.13200003</v>
      </c>
    </row>
    <row r="765" spans="1:10" x14ac:dyDescent="0.3">
      <c r="A765" s="1" t="s">
        <v>5301</v>
      </c>
      <c r="B765" s="1" t="s">
        <v>5290</v>
      </c>
      <c r="C765" s="1" t="s">
        <v>428</v>
      </c>
      <c r="D765" s="1" t="s">
        <v>5295</v>
      </c>
      <c r="E765" s="1" t="s">
        <v>5412</v>
      </c>
      <c r="F765" s="1" t="s">
        <v>5320</v>
      </c>
      <c r="G765" s="3">
        <v>50.04</v>
      </c>
      <c r="H765" s="2">
        <v>110.08799999999999</v>
      </c>
      <c r="I765">
        <f>VLOOKUP(E765,'TRM2'!A:D,4,0)</f>
        <v>3756.28</v>
      </c>
      <c r="J765" s="6">
        <f t="shared" si="31"/>
        <v>413521352.63999999</v>
      </c>
    </row>
    <row r="766" spans="1:10" x14ac:dyDescent="0.3">
      <c r="A766" s="1" t="s">
        <v>5301</v>
      </c>
      <c r="B766" s="1" t="s">
        <v>5290</v>
      </c>
      <c r="C766" s="1" t="s">
        <v>428</v>
      </c>
      <c r="D766" s="1" t="s">
        <v>5295</v>
      </c>
      <c r="E766" s="1" t="s">
        <v>5415</v>
      </c>
      <c r="F766" s="1" t="s">
        <v>5326</v>
      </c>
      <c r="G766" s="3">
        <v>25.02</v>
      </c>
      <c r="H766" s="2">
        <v>65.927700000000002</v>
      </c>
      <c r="I766">
        <f>VLOOKUP(E766,'TRM2'!A:D,4,0)</f>
        <v>3865.47</v>
      </c>
      <c r="J766" s="6">
        <f t="shared" si="31"/>
        <v>254841546.51899999</v>
      </c>
    </row>
    <row r="767" spans="1:10" x14ac:dyDescent="0.3">
      <c r="A767" s="1" t="s">
        <v>5301</v>
      </c>
      <c r="B767" s="1" t="s">
        <v>5290</v>
      </c>
      <c r="C767" s="1" t="s">
        <v>428</v>
      </c>
      <c r="D767" s="1" t="s">
        <v>5295</v>
      </c>
      <c r="E767" s="1" t="s">
        <v>5428</v>
      </c>
      <c r="F767" s="1" t="s">
        <v>5326</v>
      </c>
      <c r="G767" s="3">
        <v>150.12</v>
      </c>
      <c r="H767" s="2">
        <v>364.05</v>
      </c>
      <c r="I767">
        <f>VLOOKUP(E767,'TRM2'!A:D,4,0)</f>
        <v>3812.77</v>
      </c>
      <c r="J767" s="6">
        <f t="shared" si="31"/>
        <v>1388038918.5000002</v>
      </c>
    </row>
    <row r="768" spans="1:10" x14ac:dyDescent="0.3">
      <c r="A768" s="1" t="s">
        <v>5302</v>
      </c>
      <c r="B768" s="1" t="s">
        <v>5290</v>
      </c>
      <c r="C768" s="1" t="s">
        <v>428</v>
      </c>
      <c r="D768" s="1" t="s">
        <v>5295</v>
      </c>
      <c r="E768" s="1" t="s">
        <v>5291</v>
      </c>
      <c r="F768" s="1" t="s">
        <v>5292</v>
      </c>
      <c r="G768" s="3">
        <v>225.30699999999999</v>
      </c>
      <c r="H768" s="2">
        <v>548.51180999999997</v>
      </c>
      <c r="I768">
        <f>VLOOKUP(E768,'TRM2'!A:D,4,0)</f>
        <v>1759.97</v>
      </c>
      <c r="J768" s="6">
        <f t="shared" si="31"/>
        <v>965364330.2457</v>
      </c>
    </row>
    <row r="769" spans="1:10" x14ac:dyDescent="0.3">
      <c r="A769" s="1" t="s">
        <v>5302</v>
      </c>
      <c r="B769" s="1" t="s">
        <v>5290</v>
      </c>
      <c r="C769" s="1" t="s">
        <v>428</v>
      </c>
      <c r="D769" s="1" t="s">
        <v>5295</v>
      </c>
      <c r="E769" s="1" t="s">
        <v>5306</v>
      </c>
      <c r="F769" s="1" t="s">
        <v>5307</v>
      </c>
      <c r="G769" s="3">
        <v>49.881999999999998</v>
      </c>
      <c r="H769" s="2">
        <v>115.69094</v>
      </c>
      <c r="I769">
        <f>VLOOKUP(E769,'TRM2'!A:D,4,0)</f>
        <v>1775.65</v>
      </c>
      <c r="J769" s="6">
        <f t="shared" si="31"/>
        <v>205426617.611</v>
      </c>
    </row>
    <row r="770" spans="1:10" x14ac:dyDescent="0.3">
      <c r="A770" s="1" t="s">
        <v>5302</v>
      </c>
      <c r="B770" s="1" t="s">
        <v>5290</v>
      </c>
      <c r="C770" s="1" t="s">
        <v>428</v>
      </c>
      <c r="D770" s="1" t="s">
        <v>5295</v>
      </c>
      <c r="E770" s="1" t="s">
        <v>5313</v>
      </c>
      <c r="F770" s="1" t="s">
        <v>5314</v>
      </c>
      <c r="G770" s="3">
        <v>199.82400000000001</v>
      </c>
      <c r="H770" s="2">
        <v>438.61066</v>
      </c>
      <c r="I770">
        <f>VLOOKUP(E770,'TRM2'!A:D,4,0)</f>
        <v>1832.2</v>
      </c>
      <c r="J770" s="6">
        <f t="shared" si="31"/>
        <v>803622451.25200009</v>
      </c>
    </row>
    <row r="771" spans="1:10" x14ac:dyDescent="0.3">
      <c r="A771" s="1" t="s">
        <v>5302</v>
      </c>
      <c r="B771" s="1" t="s">
        <v>5290</v>
      </c>
      <c r="C771" s="1" t="s">
        <v>428</v>
      </c>
      <c r="D771" s="1" t="s">
        <v>5295</v>
      </c>
      <c r="E771" s="1" t="s">
        <v>5315</v>
      </c>
      <c r="F771" s="1" t="s">
        <v>5316</v>
      </c>
      <c r="G771" s="3">
        <v>999.71400000000006</v>
      </c>
      <c r="H771" s="2">
        <v>2282.6763500000002</v>
      </c>
      <c r="I771">
        <f>VLOOKUP(E771,'TRM2'!A:D,4,0)</f>
        <v>1825.83</v>
      </c>
      <c r="J771" s="6">
        <f t="shared" si="31"/>
        <v>4167778960.1205001</v>
      </c>
    </row>
    <row r="772" spans="1:10" x14ac:dyDescent="0.3">
      <c r="A772" s="1" t="s">
        <v>5302</v>
      </c>
      <c r="B772" s="1" t="s">
        <v>5290</v>
      </c>
      <c r="C772" s="1" t="s">
        <v>428</v>
      </c>
      <c r="D772" s="1" t="s">
        <v>5295</v>
      </c>
      <c r="E772" s="1" t="s">
        <v>5317</v>
      </c>
      <c r="F772" s="1" t="s">
        <v>5318</v>
      </c>
      <c r="G772" s="3">
        <v>350.24400000000003</v>
      </c>
      <c r="H772" s="2">
        <v>783.53033000000005</v>
      </c>
      <c r="I772">
        <f>VLOOKUP(E772,'TRM2'!A:D,4,0)</f>
        <v>1907.76</v>
      </c>
      <c r="J772" s="6">
        <f t="shared" si="31"/>
        <v>1494787822.3608</v>
      </c>
    </row>
    <row r="773" spans="1:10" x14ac:dyDescent="0.3">
      <c r="A773" s="1" t="s">
        <v>5302</v>
      </c>
      <c r="B773" s="1" t="s">
        <v>5290</v>
      </c>
      <c r="C773" s="1" t="s">
        <v>428</v>
      </c>
      <c r="D773" s="1" t="s">
        <v>5295</v>
      </c>
      <c r="E773" s="1" t="s">
        <v>5319</v>
      </c>
      <c r="F773" s="1" t="s">
        <v>5320</v>
      </c>
      <c r="G773" s="3">
        <v>324.75599999999997</v>
      </c>
      <c r="H773" s="2">
        <v>744.63135</v>
      </c>
      <c r="I773">
        <f>VLOOKUP(E773,'TRM2'!A:D,4,0)</f>
        <v>1929</v>
      </c>
      <c r="J773" s="6">
        <f t="shared" si="31"/>
        <v>1436393874.1500001</v>
      </c>
    </row>
    <row r="774" spans="1:10" x14ac:dyDescent="0.3">
      <c r="A774" s="1" t="s">
        <v>5302</v>
      </c>
      <c r="B774" s="1" t="s">
        <v>5290</v>
      </c>
      <c r="C774" s="1" t="s">
        <v>428</v>
      </c>
      <c r="D774" s="1" t="s">
        <v>5295</v>
      </c>
      <c r="E774" s="1" t="s">
        <v>5321</v>
      </c>
      <c r="F774" s="1" t="s">
        <v>5322</v>
      </c>
      <c r="G774" s="3">
        <v>100.08</v>
      </c>
      <c r="H774" s="2">
        <v>239.15316999999999</v>
      </c>
      <c r="I774">
        <f>VLOOKUP(E774,'TRM2'!A:D,4,0)</f>
        <v>1896.15</v>
      </c>
      <c r="J774" s="6">
        <f t="shared" si="31"/>
        <v>453470283.29549998</v>
      </c>
    </row>
    <row r="775" spans="1:10" x14ac:dyDescent="0.3">
      <c r="A775" s="1" t="s">
        <v>5302</v>
      </c>
      <c r="B775" s="1" t="s">
        <v>5290</v>
      </c>
      <c r="C775" s="1" t="s">
        <v>428</v>
      </c>
      <c r="D775" s="1" t="s">
        <v>5295</v>
      </c>
      <c r="E775" s="1" t="s">
        <v>5323</v>
      </c>
      <c r="F775" s="1" t="s">
        <v>5324</v>
      </c>
      <c r="G775" s="3">
        <v>99.995999999999995</v>
      </c>
      <c r="H775" s="2">
        <v>223.84084999999999</v>
      </c>
      <c r="I775">
        <f>VLOOKUP(E775,'TRM2'!A:D,4,0)</f>
        <v>1935.43</v>
      </c>
      <c r="J775" s="6">
        <f t="shared" si="31"/>
        <v>433228296.31549996</v>
      </c>
    </row>
    <row r="776" spans="1:10" x14ac:dyDescent="0.3">
      <c r="A776" s="1" t="s">
        <v>5302</v>
      </c>
      <c r="B776" s="1" t="s">
        <v>5290</v>
      </c>
      <c r="C776" s="1" t="s">
        <v>428</v>
      </c>
      <c r="D776" s="1" t="s">
        <v>5295</v>
      </c>
      <c r="E776" s="1" t="s">
        <v>5325</v>
      </c>
      <c r="F776" s="1" t="s">
        <v>5326</v>
      </c>
      <c r="G776" s="3">
        <v>224.85499999999999</v>
      </c>
      <c r="H776" s="2">
        <v>567.21897000000001</v>
      </c>
      <c r="I776">
        <f>VLOOKUP(E776,'TRM2'!A:D,4,0)</f>
        <v>1908.29</v>
      </c>
      <c r="J776" s="6">
        <f t="shared" si="31"/>
        <v>1082418288.2612998</v>
      </c>
    </row>
    <row r="777" spans="1:10" x14ac:dyDescent="0.3">
      <c r="A777" s="1" t="s">
        <v>5302</v>
      </c>
      <c r="B777" s="1" t="s">
        <v>5290</v>
      </c>
      <c r="C777" s="1" t="s">
        <v>428</v>
      </c>
      <c r="D777" s="1" t="s">
        <v>5295</v>
      </c>
      <c r="E777" s="1" t="s">
        <v>5327</v>
      </c>
      <c r="F777" s="1" t="s">
        <v>5328</v>
      </c>
      <c r="G777" s="3">
        <v>149.83000000000001</v>
      </c>
      <c r="H777" s="2">
        <v>407.63114999999999</v>
      </c>
      <c r="I777">
        <f>VLOOKUP(E777,'TRM2'!A:D,4,0)</f>
        <v>1889.16</v>
      </c>
      <c r="J777" s="6">
        <f t="shared" si="31"/>
        <v>770080463.33399999</v>
      </c>
    </row>
    <row r="778" spans="1:10" x14ac:dyDescent="0.3">
      <c r="A778" s="1" t="s">
        <v>5302</v>
      </c>
      <c r="B778" s="1" t="s">
        <v>5290</v>
      </c>
      <c r="C778" s="1" t="s">
        <v>428</v>
      </c>
      <c r="D778" s="1" t="s">
        <v>5295</v>
      </c>
      <c r="E778" s="1" t="s">
        <v>5329</v>
      </c>
      <c r="F778" s="1" t="s">
        <v>5330</v>
      </c>
      <c r="G778" s="3">
        <v>125.111</v>
      </c>
      <c r="H778" s="2">
        <v>336.9898</v>
      </c>
      <c r="I778">
        <f>VLOOKUP(E778,'TRM2'!A:D,4,0)</f>
        <v>1931.88</v>
      </c>
      <c r="J778" s="6">
        <f t="shared" si="31"/>
        <v>651023854.824</v>
      </c>
    </row>
    <row r="779" spans="1:10" x14ac:dyDescent="0.3">
      <c r="A779" s="1" t="s">
        <v>5302</v>
      </c>
      <c r="B779" s="1" t="s">
        <v>5290</v>
      </c>
      <c r="C779" s="1" t="s">
        <v>428</v>
      </c>
      <c r="D779" s="1" t="s">
        <v>5295</v>
      </c>
      <c r="E779" s="1" t="s">
        <v>5332</v>
      </c>
      <c r="F779" s="1" t="s">
        <v>5292</v>
      </c>
      <c r="G779" s="3">
        <v>99.912000000000006</v>
      </c>
      <c r="H779" s="2">
        <v>276.03895999999997</v>
      </c>
      <c r="I779">
        <f>VLOOKUP(E779,'TRM2'!A:D,4,0)</f>
        <v>1938.89</v>
      </c>
      <c r="J779" s="6">
        <f t="shared" si="31"/>
        <v>535209179.15439999</v>
      </c>
    </row>
    <row r="780" spans="1:10" x14ac:dyDescent="0.3">
      <c r="A780" s="1" t="s">
        <v>5302</v>
      </c>
      <c r="B780" s="1" t="s">
        <v>5290</v>
      </c>
      <c r="C780" s="1" t="s">
        <v>428</v>
      </c>
      <c r="D780" s="1" t="s">
        <v>5295</v>
      </c>
      <c r="E780" s="1" t="s">
        <v>5333</v>
      </c>
      <c r="F780" s="1" t="s">
        <v>5307</v>
      </c>
      <c r="G780" s="3">
        <v>99.912000000000006</v>
      </c>
      <c r="H780" s="2">
        <v>285.78138999999999</v>
      </c>
      <c r="I780">
        <f>VLOOKUP(E780,'TRM2'!A:D,4,0)</f>
        <v>2021.1</v>
      </c>
      <c r="J780" s="6">
        <f t="shared" si="31"/>
        <v>577592767.329</v>
      </c>
    </row>
    <row r="781" spans="1:10" x14ac:dyDescent="0.3">
      <c r="A781" s="1" t="s">
        <v>5302</v>
      </c>
      <c r="B781" s="1" t="s">
        <v>5290</v>
      </c>
      <c r="C781" s="1" t="s">
        <v>428</v>
      </c>
      <c r="D781" s="1" t="s">
        <v>5295</v>
      </c>
      <c r="E781" s="1" t="s">
        <v>5334</v>
      </c>
      <c r="F781" s="1" t="s">
        <v>5311</v>
      </c>
      <c r="G781" s="3">
        <v>499.4</v>
      </c>
      <c r="H781" s="2">
        <v>1465.7088200000001</v>
      </c>
      <c r="I781">
        <f>VLOOKUP(E781,'TRM2'!A:D,4,0)</f>
        <v>2046.75</v>
      </c>
      <c r="J781" s="6">
        <f t="shared" si="31"/>
        <v>2999939527.335</v>
      </c>
    </row>
    <row r="782" spans="1:10" x14ac:dyDescent="0.3">
      <c r="A782" s="1" t="s">
        <v>5302</v>
      </c>
      <c r="B782" s="1" t="s">
        <v>5290</v>
      </c>
      <c r="C782" s="1" t="s">
        <v>428</v>
      </c>
      <c r="D782" s="1" t="s">
        <v>5295</v>
      </c>
      <c r="E782" s="1" t="s">
        <v>5336</v>
      </c>
      <c r="F782" s="1" t="s">
        <v>5314</v>
      </c>
      <c r="G782" s="3">
        <v>100.12</v>
      </c>
      <c r="H782" s="2">
        <v>300.83476000000002</v>
      </c>
      <c r="I782">
        <f>VLOOKUP(E782,'TRM2'!A:D,4,0)</f>
        <v>1969.45</v>
      </c>
      <c r="J782" s="6">
        <f t="shared" si="31"/>
        <v>592479018.08200014</v>
      </c>
    </row>
    <row r="783" spans="1:10" x14ac:dyDescent="0.3">
      <c r="A783" s="1" t="s">
        <v>5302</v>
      </c>
      <c r="B783" s="1" t="s">
        <v>5290</v>
      </c>
      <c r="C783" s="1" t="s">
        <v>428</v>
      </c>
      <c r="D783" s="1" t="s">
        <v>5295</v>
      </c>
      <c r="E783" s="1" t="s">
        <v>5337</v>
      </c>
      <c r="F783" s="1" t="s">
        <v>5316</v>
      </c>
      <c r="G783" s="3">
        <v>99.95</v>
      </c>
      <c r="H783" s="2">
        <v>297.33483000000001</v>
      </c>
      <c r="I783">
        <f>VLOOKUP(E783,'TRM2'!A:D,4,0)</f>
        <v>1933.46</v>
      </c>
      <c r="J783" s="6">
        <f t="shared" si="31"/>
        <v>574885000.41180003</v>
      </c>
    </row>
    <row r="784" spans="1:10" x14ac:dyDescent="0.3">
      <c r="A784" s="1" t="s">
        <v>5302</v>
      </c>
      <c r="B784" s="1" t="s">
        <v>5290</v>
      </c>
      <c r="C784" s="1" t="s">
        <v>428</v>
      </c>
      <c r="D784" s="1" t="s">
        <v>5295</v>
      </c>
      <c r="E784" s="1" t="s">
        <v>5338</v>
      </c>
      <c r="F784" s="1" t="s">
        <v>5318</v>
      </c>
      <c r="G784" s="3">
        <v>499.5</v>
      </c>
      <c r="H784" s="2">
        <v>1533.6056900000001</v>
      </c>
      <c r="I784">
        <f>VLOOKUP(E784,'TRM2'!A:D,4,0)</f>
        <v>1900.64</v>
      </c>
      <c r="J784" s="6">
        <f t="shared" si="31"/>
        <v>2914832318.6416001</v>
      </c>
    </row>
    <row r="785" spans="1:10" x14ac:dyDescent="0.3">
      <c r="A785" s="1" t="s">
        <v>5302</v>
      </c>
      <c r="B785" s="1" t="s">
        <v>5290</v>
      </c>
      <c r="C785" s="1" t="s">
        <v>428</v>
      </c>
      <c r="D785" s="1" t="s">
        <v>5295</v>
      </c>
      <c r="E785" s="1" t="s">
        <v>5339</v>
      </c>
      <c r="F785" s="1" t="s">
        <v>5320</v>
      </c>
      <c r="G785" s="3">
        <v>550.21</v>
      </c>
      <c r="H785" s="2">
        <v>1702.97478</v>
      </c>
      <c r="I785">
        <f>VLOOKUP(E785,'TRM2'!A:D,4,0)</f>
        <v>1881.19</v>
      </c>
      <c r="J785" s="6">
        <f t="shared" si="31"/>
        <v>3203619126.3882003</v>
      </c>
    </row>
    <row r="786" spans="1:10" x14ac:dyDescent="0.3">
      <c r="A786" s="1" t="s">
        <v>5302</v>
      </c>
      <c r="B786" s="1" t="s">
        <v>5290</v>
      </c>
      <c r="C786" s="1" t="s">
        <v>428</v>
      </c>
      <c r="D786" s="1" t="s">
        <v>5295</v>
      </c>
      <c r="E786" s="1" t="s">
        <v>5342</v>
      </c>
      <c r="F786" s="1" t="s">
        <v>5324</v>
      </c>
      <c r="G786" s="3">
        <v>349.69200000000001</v>
      </c>
      <c r="H786" s="2">
        <v>1098.8046400000001</v>
      </c>
      <c r="I786">
        <f>VLOOKUP(E786,'TRM2'!A:D,4,0)</f>
        <v>1918.62</v>
      </c>
      <c r="J786" s="6">
        <f t="shared" si="31"/>
        <v>2108188558.3968</v>
      </c>
    </row>
    <row r="787" spans="1:10" x14ac:dyDescent="0.3">
      <c r="A787" s="1" t="s">
        <v>5302</v>
      </c>
      <c r="B787" s="1" t="s">
        <v>5290</v>
      </c>
      <c r="C787" s="1" t="s">
        <v>428</v>
      </c>
      <c r="D787" s="1" t="s">
        <v>5295</v>
      </c>
      <c r="E787" s="1" t="s">
        <v>5344</v>
      </c>
      <c r="F787" s="1" t="s">
        <v>5328</v>
      </c>
      <c r="G787" s="3">
        <v>299.73599999999999</v>
      </c>
      <c r="H787" s="2">
        <v>955.96834999999999</v>
      </c>
      <c r="I787">
        <f>VLOOKUP(E787,'TRM2'!A:D,4,0)</f>
        <v>2061.2199999999998</v>
      </c>
      <c r="J787" s="6">
        <f t="shared" si="31"/>
        <v>1970461082.3869998</v>
      </c>
    </row>
    <row r="788" spans="1:10" x14ac:dyDescent="0.3">
      <c r="A788" s="1" t="s">
        <v>5302</v>
      </c>
      <c r="B788" s="1" t="s">
        <v>5290</v>
      </c>
      <c r="C788" s="1" t="s">
        <v>428</v>
      </c>
      <c r="D788" s="1" t="s">
        <v>5295</v>
      </c>
      <c r="E788" s="1" t="s">
        <v>5348</v>
      </c>
      <c r="F788" s="1" t="s">
        <v>5307</v>
      </c>
      <c r="G788" s="3">
        <v>149.86799999999999</v>
      </c>
      <c r="H788" s="2">
        <v>416.59699999999998</v>
      </c>
      <c r="I788">
        <f>VLOOKUP(E788,'TRM2'!A:D,4,0)</f>
        <v>2441.1</v>
      </c>
      <c r="J788" s="6">
        <f t="shared" si="31"/>
        <v>1016954936.6999999</v>
      </c>
    </row>
    <row r="789" spans="1:10" x14ac:dyDescent="0.3">
      <c r="A789" s="1" t="s">
        <v>5302</v>
      </c>
      <c r="B789" s="1" t="s">
        <v>5290</v>
      </c>
      <c r="C789" s="1" t="s">
        <v>428</v>
      </c>
      <c r="D789" s="1" t="s">
        <v>5295</v>
      </c>
      <c r="E789" s="1" t="s">
        <v>5349</v>
      </c>
      <c r="F789" s="1" t="s">
        <v>5311</v>
      </c>
      <c r="G789" s="3">
        <v>349.69200000000001</v>
      </c>
      <c r="H789" s="2">
        <v>1003.2175099999999</v>
      </c>
      <c r="I789">
        <f>VLOOKUP(E789,'TRM2'!A:D,4,0)</f>
        <v>2496.9899999999998</v>
      </c>
      <c r="J789" s="6">
        <f t="shared" si="31"/>
        <v>2505024090.2948995</v>
      </c>
    </row>
    <row r="790" spans="1:10" x14ac:dyDescent="0.3">
      <c r="A790" s="1" t="s">
        <v>5302</v>
      </c>
      <c r="B790" s="1" t="s">
        <v>5290</v>
      </c>
      <c r="C790" s="1" t="s">
        <v>428</v>
      </c>
      <c r="D790" s="1" t="s">
        <v>5295</v>
      </c>
      <c r="E790" s="1" t="s">
        <v>5350</v>
      </c>
      <c r="F790" s="1" t="s">
        <v>5314</v>
      </c>
      <c r="G790" s="3">
        <v>99.912000000000006</v>
      </c>
      <c r="H790" s="2">
        <v>273.75483000000003</v>
      </c>
      <c r="I790">
        <f>VLOOKUP(E790,'TRM2'!A:D,4,0)</f>
        <v>2598.36</v>
      </c>
      <c r="J790" s="6">
        <f t="shared" si="31"/>
        <v>711313600.07880008</v>
      </c>
    </row>
    <row r="791" spans="1:10" x14ac:dyDescent="0.3">
      <c r="A791" s="1" t="s">
        <v>5302</v>
      </c>
      <c r="B791" s="1" t="s">
        <v>5290</v>
      </c>
      <c r="C791" s="1" t="s">
        <v>428</v>
      </c>
      <c r="D791" s="1" t="s">
        <v>5295</v>
      </c>
      <c r="E791" s="1" t="s">
        <v>5351</v>
      </c>
      <c r="F791" s="1" t="s">
        <v>5316</v>
      </c>
      <c r="G791" s="3">
        <v>599.26499999999999</v>
      </c>
      <c r="H791" s="2">
        <v>1683.10375</v>
      </c>
      <c r="I791">
        <f>VLOOKUP(E791,'TRM2'!A:D,4,0)</f>
        <v>2393.58</v>
      </c>
      <c r="J791" s="6">
        <f t="shared" si="31"/>
        <v>4028643473.9250002</v>
      </c>
    </row>
    <row r="792" spans="1:10" x14ac:dyDescent="0.3">
      <c r="A792" s="1" t="s">
        <v>5302</v>
      </c>
      <c r="B792" s="1" t="s">
        <v>5290</v>
      </c>
      <c r="C792" s="1" t="s">
        <v>428</v>
      </c>
      <c r="D792" s="1" t="s">
        <v>5295</v>
      </c>
      <c r="E792" s="1" t="s">
        <v>5353</v>
      </c>
      <c r="F792" s="1" t="s">
        <v>5320</v>
      </c>
      <c r="G792" s="3">
        <v>199.82400000000001</v>
      </c>
      <c r="H792" s="2">
        <v>560.23915999999997</v>
      </c>
      <c r="I792">
        <f>VLOOKUP(E792,'TRM2'!A:D,4,0)</f>
        <v>2598.6799999999998</v>
      </c>
      <c r="J792" s="6">
        <f t="shared" si="31"/>
        <v>1455882300.3087997</v>
      </c>
    </row>
    <row r="793" spans="1:10" x14ac:dyDescent="0.3">
      <c r="A793" s="1" t="s">
        <v>5302</v>
      </c>
      <c r="B793" s="1" t="s">
        <v>5290</v>
      </c>
      <c r="C793" s="1" t="s">
        <v>428</v>
      </c>
      <c r="D793" s="1" t="s">
        <v>5295</v>
      </c>
      <c r="E793" s="1" t="s">
        <v>5354</v>
      </c>
      <c r="F793" s="1" t="s">
        <v>5322</v>
      </c>
      <c r="G793" s="3">
        <v>299.79300000000001</v>
      </c>
      <c r="H793" s="2">
        <v>861.02948000000004</v>
      </c>
      <c r="I793">
        <f>VLOOKUP(E793,'TRM2'!A:D,4,0)</f>
        <v>2862.51</v>
      </c>
      <c r="J793" s="6">
        <f t="shared" si="31"/>
        <v>2464705496.7948003</v>
      </c>
    </row>
    <row r="794" spans="1:10" x14ac:dyDescent="0.3">
      <c r="A794" s="1" t="s">
        <v>5302</v>
      </c>
      <c r="B794" s="1" t="s">
        <v>5290</v>
      </c>
      <c r="C794" s="1" t="s">
        <v>428</v>
      </c>
      <c r="D794" s="1" t="s">
        <v>5295</v>
      </c>
      <c r="E794" s="1" t="s">
        <v>5355</v>
      </c>
      <c r="F794" s="1" t="s">
        <v>5324</v>
      </c>
      <c r="G794" s="3">
        <v>0.28999999999999998</v>
      </c>
      <c r="H794" s="2">
        <v>1.5660000000000001</v>
      </c>
      <c r="I794">
        <f>VLOOKUP(E794,'TRM2'!A:D,4,0)</f>
        <v>3079.97</v>
      </c>
      <c r="J794" s="6">
        <f t="shared" si="31"/>
        <v>4823233.0199999996</v>
      </c>
    </row>
    <row r="795" spans="1:10" x14ac:dyDescent="0.3">
      <c r="A795" s="1" t="s">
        <v>5302</v>
      </c>
      <c r="B795" s="1" t="s">
        <v>5290</v>
      </c>
      <c r="C795" s="1" t="s">
        <v>428</v>
      </c>
      <c r="D795" s="1" t="s">
        <v>5295</v>
      </c>
      <c r="E795" s="1" t="s">
        <v>5356</v>
      </c>
      <c r="F795" s="1" t="s">
        <v>5326</v>
      </c>
      <c r="G795" s="3">
        <v>383.02600000000001</v>
      </c>
      <c r="H795" s="2">
        <v>1146.52739</v>
      </c>
      <c r="I795">
        <f>VLOOKUP(E795,'TRM2'!A:D,4,0)</f>
        <v>3086.75</v>
      </c>
      <c r="J795" s="6">
        <f t="shared" si="31"/>
        <v>3539043421.0825</v>
      </c>
    </row>
    <row r="796" spans="1:10" x14ac:dyDescent="0.3">
      <c r="A796" s="1" t="s">
        <v>5302</v>
      </c>
      <c r="B796" s="1" t="s">
        <v>5290</v>
      </c>
      <c r="C796" s="1" t="s">
        <v>428</v>
      </c>
      <c r="D796" s="1" t="s">
        <v>5295</v>
      </c>
      <c r="E796" s="1" t="s">
        <v>5358</v>
      </c>
      <c r="F796" s="1" t="s">
        <v>5330</v>
      </c>
      <c r="G796" s="3">
        <v>399.64800000000002</v>
      </c>
      <c r="H796" s="2">
        <v>1189.09862</v>
      </c>
      <c r="I796">
        <f>VLOOKUP(E796,'TRM2'!A:D,4,0)</f>
        <v>3142.11</v>
      </c>
      <c r="J796" s="6">
        <f t="shared" si="31"/>
        <v>3736278664.8881998</v>
      </c>
    </row>
    <row r="797" spans="1:10" x14ac:dyDescent="0.3">
      <c r="A797" s="1" t="s">
        <v>5302</v>
      </c>
      <c r="B797" s="1" t="s">
        <v>5290</v>
      </c>
      <c r="C797" s="1" t="s">
        <v>428</v>
      </c>
      <c r="D797" s="1" t="s">
        <v>5295</v>
      </c>
      <c r="E797" s="1" t="s">
        <v>5361</v>
      </c>
      <c r="F797" s="1" t="s">
        <v>5311</v>
      </c>
      <c r="G797" s="3">
        <v>99.912000000000006</v>
      </c>
      <c r="H797" s="2">
        <v>298.01382000000001</v>
      </c>
      <c r="I797">
        <f>VLOOKUP(E797,'TRM2'!A:D,4,0)</f>
        <v>3319.8</v>
      </c>
      <c r="J797" s="6">
        <f t="shared" ref="J797:J860" si="32">H797*I797*1000</f>
        <v>989346279.63600004</v>
      </c>
    </row>
    <row r="798" spans="1:10" x14ac:dyDescent="0.3">
      <c r="A798" s="1" t="s">
        <v>5302</v>
      </c>
      <c r="B798" s="1" t="s">
        <v>5290</v>
      </c>
      <c r="C798" s="1" t="s">
        <v>428</v>
      </c>
      <c r="D798" s="1" t="s">
        <v>5295</v>
      </c>
      <c r="E798" s="1" t="s">
        <v>5362</v>
      </c>
      <c r="F798" s="1" t="s">
        <v>5314</v>
      </c>
      <c r="G798" s="3">
        <v>399.64800000000002</v>
      </c>
      <c r="H798" s="2">
        <v>1032.8494000000001</v>
      </c>
      <c r="I798">
        <f>VLOOKUP(E798,'TRM2'!A:D,4,0)</f>
        <v>3000.63</v>
      </c>
      <c r="J798" s="6">
        <f t="shared" si="32"/>
        <v>3099198895.1220007</v>
      </c>
    </row>
    <row r="799" spans="1:10" x14ac:dyDescent="0.3">
      <c r="A799" s="1" t="s">
        <v>5302</v>
      </c>
      <c r="B799" s="1" t="s">
        <v>5290</v>
      </c>
      <c r="C799" s="1" t="s">
        <v>428</v>
      </c>
      <c r="D799" s="1" t="s">
        <v>5295</v>
      </c>
      <c r="E799" s="1" t="s">
        <v>5363</v>
      </c>
      <c r="F799" s="1" t="s">
        <v>5316</v>
      </c>
      <c r="G799" s="3">
        <v>99.912000000000006</v>
      </c>
      <c r="H799" s="2">
        <v>288.75020000000001</v>
      </c>
      <c r="I799">
        <f>VLOOKUP(E799,'TRM2'!A:D,4,0)</f>
        <v>2851.14</v>
      </c>
      <c r="J799" s="6">
        <f t="shared" si="32"/>
        <v>823267245.22799993</v>
      </c>
    </row>
    <row r="800" spans="1:10" x14ac:dyDescent="0.3">
      <c r="A800" s="1" t="s">
        <v>5302</v>
      </c>
      <c r="B800" s="1" t="s">
        <v>5290</v>
      </c>
      <c r="C800" s="1" t="s">
        <v>428</v>
      </c>
      <c r="D800" s="1" t="s">
        <v>5295</v>
      </c>
      <c r="E800" s="1" t="s">
        <v>5364</v>
      </c>
      <c r="F800" s="1" t="s">
        <v>5318</v>
      </c>
      <c r="G800" s="3">
        <v>99.912000000000006</v>
      </c>
      <c r="H800" s="2">
        <v>288.75020000000001</v>
      </c>
      <c r="I800">
        <f>VLOOKUP(E800,'TRM2'!A:D,4,0)</f>
        <v>3089.65</v>
      </c>
      <c r="J800" s="6">
        <f t="shared" si="32"/>
        <v>892137055.43000007</v>
      </c>
    </row>
    <row r="801" spans="1:10" x14ac:dyDescent="0.3">
      <c r="A801" s="1" t="s">
        <v>5302</v>
      </c>
      <c r="B801" s="1" t="s">
        <v>5290</v>
      </c>
      <c r="C801" s="1" t="s">
        <v>428</v>
      </c>
      <c r="D801" s="1" t="s">
        <v>5295</v>
      </c>
      <c r="E801" s="1" t="s">
        <v>5366</v>
      </c>
      <c r="F801" s="1" t="s">
        <v>5322</v>
      </c>
      <c r="G801" s="3">
        <v>399.64800000000002</v>
      </c>
      <c r="H801" s="2">
        <v>1200.9422400000001</v>
      </c>
      <c r="I801">
        <f>VLOOKUP(E801,'TRM2'!A:D,4,0)</f>
        <v>3081.75</v>
      </c>
      <c r="J801" s="6">
        <f t="shared" si="32"/>
        <v>3701003748.1199999</v>
      </c>
    </row>
    <row r="802" spans="1:10" x14ac:dyDescent="0.3">
      <c r="A802" s="1" t="s">
        <v>5302</v>
      </c>
      <c r="B802" s="1" t="s">
        <v>5290</v>
      </c>
      <c r="C802" s="1" t="s">
        <v>428</v>
      </c>
      <c r="D802" s="1" t="s">
        <v>5295</v>
      </c>
      <c r="E802" s="1" t="s">
        <v>5368</v>
      </c>
      <c r="F802" s="1" t="s">
        <v>5326</v>
      </c>
      <c r="G802" s="3">
        <v>74.933999999999997</v>
      </c>
      <c r="H802" s="2">
        <v>222.76818</v>
      </c>
      <c r="I802">
        <f>VLOOKUP(E802,'TRM2'!A:D,4,0)</f>
        <v>2880.08</v>
      </c>
      <c r="J802" s="6">
        <f t="shared" si="32"/>
        <v>641590179.85440004</v>
      </c>
    </row>
    <row r="803" spans="1:10" x14ac:dyDescent="0.3">
      <c r="A803" s="1" t="s">
        <v>5302</v>
      </c>
      <c r="B803" s="1" t="s">
        <v>5290</v>
      </c>
      <c r="C803" s="1" t="s">
        <v>428</v>
      </c>
      <c r="D803" s="1" t="s">
        <v>5295</v>
      </c>
      <c r="E803" s="1" t="s">
        <v>5370</v>
      </c>
      <c r="F803" s="1" t="s">
        <v>5330</v>
      </c>
      <c r="G803" s="3">
        <v>49.817999999999998</v>
      </c>
      <c r="H803" s="2">
        <v>134.30256</v>
      </c>
      <c r="I803">
        <f>VLOOKUP(E803,'TRM2'!A:D,4,0)</f>
        <v>3085.6</v>
      </c>
      <c r="J803" s="6">
        <f t="shared" si="32"/>
        <v>414403979.13599998</v>
      </c>
    </row>
    <row r="804" spans="1:10" x14ac:dyDescent="0.3">
      <c r="A804" s="1" t="s">
        <v>5302</v>
      </c>
      <c r="B804" s="1" t="s">
        <v>5290</v>
      </c>
      <c r="C804" s="1" t="s">
        <v>428</v>
      </c>
      <c r="D804" s="1" t="s">
        <v>5295</v>
      </c>
      <c r="E804" s="1" t="s">
        <v>5372</v>
      </c>
      <c r="F804" s="1" t="s">
        <v>5307</v>
      </c>
      <c r="G804" s="3">
        <v>74.933999999999997</v>
      </c>
      <c r="H804" s="2">
        <v>181.20831000000001</v>
      </c>
      <c r="I804">
        <f>VLOOKUP(E804,'TRM2'!A:D,4,0)</f>
        <v>2921.9</v>
      </c>
      <c r="J804" s="6">
        <f t="shared" si="32"/>
        <v>529472560.98900002</v>
      </c>
    </row>
    <row r="805" spans="1:10" x14ac:dyDescent="0.3">
      <c r="A805" s="1" t="s">
        <v>5302</v>
      </c>
      <c r="B805" s="1" t="s">
        <v>5290</v>
      </c>
      <c r="C805" s="1" t="s">
        <v>428</v>
      </c>
      <c r="D805" s="1" t="s">
        <v>5295</v>
      </c>
      <c r="E805" s="1" t="s">
        <v>5374</v>
      </c>
      <c r="F805" s="1" t="s">
        <v>5314</v>
      </c>
      <c r="G805" s="3">
        <v>74.933999999999997</v>
      </c>
      <c r="H805" s="2">
        <v>155.20173</v>
      </c>
      <c r="I805">
        <f>VLOOKUP(E805,'TRM2'!A:D,4,0)</f>
        <v>2885.57</v>
      </c>
      <c r="J805" s="6">
        <f t="shared" si="32"/>
        <v>447845456.03610003</v>
      </c>
    </row>
    <row r="806" spans="1:10" x14ac:dyDescent="0.3">
      <c r="A806" s="1" t="s">
        <v>5302</v>
      </c>
      <c r="B806" s="1" t="s">
        <v>5290</v>
      </c>
      <c r="C806" s="1" t="s">
        <v>428</v>
      </c>
      <c r="D806" s="1" t="s">
        <v>5295</v>
      </c>
      <c r="E806" s="1" t="s">
        <v>5375</v>
      </c>
      <c r="F806" s="1" t="s">
        <v>5316</v>
      </c>
      <c r="G806" s="3">
        <v>149.86799999999999</v>
      </c>
      <c r="H806" s="2">
        <v>275.03917000000001</v>
      </c>
      <c r="I806">
        <f>VLOOKUP(E806,'TRM2'!A:D,4,0)</f>
        <v>2947.85</v>
      </c>
      <c r="J806" s="6">
        <f t="shared" si="32"/>
        <v>810774217.2845</v>
      </c>
    </row>
    <row r="807" spans="1:10" x14ac:dyDescent="0.3">
      <c r="A807" s="1" t="s">
        <v>5302</v>
      </c>
      <c r="B807" s="1" t="s">
        <v>5290</v>
      </c>
      <c r="C807" s="1" t="s">
        <v>428</v>
      </c>
      <c r="D807" s="1" t="s">
        <v>5295</v>
      </c>
      <c r="E807" s="1" t="s">
        <v>5376</v>
      </c>
      <c r="F807" s="1" t="s">
        <v>5318</v>
      </c>
      <c r="G807" s="3">
        <v>499.56</v>
      </c>
      <c r="H807" s="2">
        <v>1028.3044199999999</v>
      </c>
      <c r="I807">
        <f>VLOOKUP(E807,'TRM2'!A:D,4,0)</f>
        <v>2921</v>
      </c>
      <c r="J807" s="6">
        <f t="shared" si="32"/>
        <v>3003677210.8199997</v>
      </c>
    </row>
    <row r="808" spans="1:10" x14ac:dyDescent="0.3">
      <c r="A808" s="1" t="s">
        <v>5302</v>
      </c>
      <c r="B808" s="1" t="s">
        <v>5290</v>
      </c>
      <c r="C808" s="1" t="s">
        <v>428</v>
      </c>
      <c r="D808" s="1" t="s">
        <v>5295</v>
      </c>
      <c r="E808" s="1" t="s">
        <v>5377</v>
      </c>
      <c r="F808" s="1" t="s">
        <v>5320</v>
      </c>
      <c r="G808" s="3">
        <v>199.82400000000001</v>
      </c>
      <c r="H808" s="2">
        <v>400.58512000000002</v>
      </c>
      <c r="I808">
        <f>VLOOKUP(E808,'TRM2'!A:D,4,0)</f>
        <v>3050.43</v>
      </c>
      <c r="J808" s="6">
        <f t="shared" si="32"/>
        <v>1221956867.6015999</v>
      </c>
    </row>
    <row r="809" spans="1:10" x14ac:dyDescent="0.3">
      <c r="A809" s="1" t="s">
        <v>5302</v>
      </c>
      <c r="B809" s="1" t="s">
        <v>5290</v>
      </c>
      <c r="C809" s="1" t="s">
        <v>428</v>
      </c>
      <c r="D809" s="1" t="s">
        <v>5295</v>
      </c>
      <c r="E809" s="1" t="s">
        <v>5378</v>
      </c>
      <c r="F809" s="1" t="s">
        <v>5322</v>
      </c>
      <c r="G809" s="3">
        <v>699.38400000000001</v>
      </c>
      <c r="H809" s="2">
        <v>1364.7683</v>
      </c>
      <c r="I809">
        <f>VLOOKUP(E809,'TRM2'!A:D,4,0)</f>
        <v>2997.59</v>
      </c>
      <c r="J809" s="6">
        <f t="shared" si="32"/>
        <v>4091015808.3970003</v>
      </c>
    </row>
    <row r="810" spans="1:10" x14ac:dyDescent="0.3">
      <c r="A810" s="1" t="s">
        <v>5302</v>
      </c>
      <c r="B810" s="1" t="s">
        <v>5290</v>
      </c>
      <c r="C810" s="1" t="s">
        <v>428</v>
      </c>
      <c r="D810" s="1" t="s">
        <v>5295</v>
      </c>
      <c r="E810" s="1" t="s">
        <v>5379</v>
      </c>
      <c r="F810" s="1" t="s">
        <v>5324</v>
      </c>
      <c r="G810" s="3">
        <v>749.38400000000001</v>
      </c>
      <c r="H810" s="2">
        <v>1418.0738200000001</v>
      </c>
      <c r="I810">
        <f>VLOOKUP(E810,'TRM2'!A:D,4,0)</f>
        <v>2948.09</v>
      </c>
      <c r="J810" s="6">
        <f t="shared" si="32"/>
        <v>4180609248.0038004</v>
      </c>
    </row>
    <row r="811" spans="1:10" x14ac:dyDescent="0.3">
      <c r="A811" s="1" t="s">
        <v>5302</v>
      </c>
      <c r="B811" s="1" t="s">
        <v>5290</v>
      </c>
      <c r="C811" s="1" t="s">
        <v>428</v>
      </c>
      <c r="D811" s="1" t="s">
        <v>5295</v>
      </c>
      <c r="E811" s="1" t="s">
        <v>5380</v>
      </c>
      <c r="F811" s="1" t="s">
        <v>5326</v>
      </c>
      <c r="G811" s="3">
        <v>99.912000000000006</v>
      </c>
      <c r="H811" s="2">
        <v>195.81900999999999</v>
      </c>
      <c r="I811">
        <f>VLOOKUP(E811,'TRM2'!A:D,4,0)</f>
        <v>2936.67</v>
      </c>
      <c r="J811" s="6">
        <f t="shared" si="32"/>
        <v>575055812.09669995</v>
      </c>
    </row>
    <row r="812" spans="1:10" x14ac:dyDescent="0.3">
      <c r="A812" s="1" t="s">
        <v>5302</v>
      </c>
      <c r="B812" s="1" t="s">
        <v>5290</v>
      </c>
      <c r="C812" s="1" t="s">
        <v>428</v>
      </c>
      <c r="D812" s="1" t="s">
        <v>5295</v>
      </c>
      <c r="E812" s="1" t="s">
        <v>5381</v>
      </c>
      <c r="F812" s="1" t="s">
        <v>5328</v>
      </c>
      <c r="G812" s="3">
        <v>99.912000000000006</v>
      </c>
      <c r="H812" s="2">
        <v>209.73675</v>
      </c>
      <c r="I812">
        <f>VLOOKUP(E812,'TRM2'!A:D,4,0)</f>
        <v>3039.19</v>
      </c>
      <c r="J812" s="6">
        <f t="shared" si="32"/>
        <v>637429833.23249996</v>
      </c>
    </row>
    <row r="813" spans="1:10" x14ac:dyDescent="0.3">
      <c r="A813" s="1" t="s">
        <v>5302</v>
      </c>
      <c r="B813" s="1" t="s">
        <v>5290</v>
      </c>
      <c r="C813" s="1" t="s">
        <v>428</v>
      </c>
      <c r="D813" s="1" t="s">
        <v>5295</v>
      </c>
      <c r="E813" s="1" t="s">
        <v>5382</v>
      </c>
      <c r="F813" s="1" t="s">
        <v>5330</v>
      </c>
      <c r="G813" s="3">
        <v>324.75599999999997</v>
      </c>
      <c r="H813" s="2">
        <v>682.76306</v>
      </c>
      <c r="I813">
        <f>VLOOKUP(E813,'TRM2'!A:D,4,0)</f>
        <v>3006.04</v>
      </c>
      <c r="J813" s="6">
        <f t="shared" si="32"/>
        <v>2052413068.8824</v>
      </c>
    </row>
    <row r="814" spans="1:10" x14ac:dyDescent="0.3">
      <c r="A814" s="1" t="s">
        <v>5302</v>
      </c>
      <c r="B814" s="1" t="s">
        <v>5290</v>
      </c>
      <c r="C814" s="1" t="s">
        <v>428</v>
      </c>
      <c r="D814" s="1" t="s">
        <v>5295</v>
      </c>
      <c r="E814" s="1" t="s">
        <v>5383</v>
      </c>
      <c r="F814" s="1" t="s">
        <v>5292</v>
      </c>
      <c r="G814" s="3">
        <v>124.932</v>
      </c>
      <c r="H814" s="2">
        <v>241.41883000000001</v>
      </c>
      <c r="I814">
        <f>VLOOKUP(E814,'TRM2'!A:D,4,0)</f>
        <v>2984</v>
      </c>
      <c r="J814" s="6">
        <f t="shared" si="32"/>
        <v>720393788.72000003</v>
      </c>
    </row>
    <row r="815" spans="1:10" x14ac:dyDescent="0.3">
      <c r="A815" s="1" t="s">
        <v>5302</v>
      </c>
      <c r="B815" s="1" t="s">
        <v>5290</v>
      </c>
      <c r="C815" s="1" t="s">
        <v>428</v>
      </c>
      <c r="D815" s="1" t="s">
        <v>5295</v>
      </c>
      <c r="E815" s="1" t="s">
        <v>5384</v>
      </c>
      <c r="F815" s="1" t="s">
        <v>5307</v>
      </c>
      <c r="G815" s="3">
        <v>99.912000000000006</v>
      </c>
      <c r="H815" s="2">
        <v>209.76671999999999</v>
      </c>
      <c r="I815">
        <f>VLOOKUP(E815,'TRM2'!A:D,4,0)</f>
        <v>2835.05</v>
      </c>
      <c r="J815" s="6">
        <f t="shared" si="32"/>
        <v>594699139.53600001</v>
      </c>
    </row>
    <row r="816" spans="1:10" x14ac:dyDescent="0.3">
      <c r="A816" s="1" t="s">
        <v>5302</v>
      </c>
      <c r="B816" s="1" t="s">
        <v>5290</v>
      </c>
      <c r="C816" s="1" t="s">
        <v>428</v>
      </c>
      <c r="D816" s="1" t="s">
        <v>5295</v>
      </c>
      <c r="E816" s="1" t="s">
        <v>5385</v>
      </c>
      <c r="F816" s="1" t="s">
        <v>5311</v>
      </c>
      <c r="G816" s="3">
        <v>474.62400000000002</v>
      </c>
      <c r="H816" s="2">
        <v>1059.9813300000001</v>
      </c>
      <c r="I816">
        <f>VLOOKUP(E816,'TRM2'!A:D,4,0)</f>
        <v>2867.94</v>
      </c>
      <c r="J816" s="6">
        <f t="shared" si="32"/>
        <v>3039962855.5602002</v>
      </c>
    </row>
    <row r="817" spans="1:10" x14ac:dyDescent="0.3">
      <c r="A817" s="1" t="s">
        <v>5302</v>
      </c>
      <c r="B817" s="1" t="s">
        <v>5290</v>
      </c>
      <c r="C817" s="1" t="s">
        <v>428</v>
      </c>
      <c r="D817" s="1" t="s">
        <v>5295</v>
      </c>
      <c r="E817" s="1" t="s">
        <v>5386</v>
      </c>
      <c r="F817" s="1" t="s">
        <v>5314</v>
      </c>
      <c r="G817" s="3">
        <v>399.64800000000002</v>
      </c>
      <c r="H817" s="2">
        <v>970.17141000000004</v>
      </c>
      <c r="I817">
        <f>VLOOKUP(E817,'TRM2'!A:D,4,0)</f>
        <v>2780.47</v>
      </c>
      <c r="J817" s="6">
        <f t="shared" si="32"/>
        <v>2697532500.3627</v>
      </c>
    </row>
    <row r="818" spans="1:10" x14ac:dyDescent="0.3">
      <c r="A818" s="1" t="s">
        <v>5302</v>
      </c>
      <c r="B818" s="1" t="s">
        <v>5290</v>
      </c>
      <c r="C818" s="1" t="s">
        <v>428</v>
      </c>
      <c r="D818" s="1" t="s">
        <v>5295</v>
      </c>
      <c r="E818" s="1" t="s">
        <v>5387</v>
      </c>
      <c r="F818" s="1" t="s">
        <v>5316</v>
      </c>
      <c r="G818" s="3">
        <v>25.02</v>
      </c>
      <c r="H818" s="2">
        <v>52.542000000000002</v>
      </c>
      <c r="I818">
        <f>VLOOKUP(E818,'TRM2'!A:D,4,0)</f>
        <v>2809.92</v>
      </c>
      <c r="J818" s="6">
        <f t="shared" si="32"/>
        <v>147638816.64000002</v>
      </c>
    </row>
    <row r="819" spans="1:10" x14ac:dyDescent="0.3">
      <c r="A819" s="1" t="s">
        <v>5302</v>
      </c>
      <c r="B819" s="1" t="s">
        <v>5290</v>
      </c>
      <c r="C819" s="1" t="s">
        <v>428</v>
      </c>
      <c r="D819" s="1" t="s">
        <v>5295</v>
      </c>
      <c r="E819" s="1" t="s">
        <v>5388</v>
      </c>
      <c r="F819" s="1" t="s">
        <v>5318</v>
      </c>
      <c r="G819" s="3">
        <v>199.82400000000001</v>
      </c>
      <c r="H819" s="2">
        <v>486.57690000000002</v>
      </c>
      <c r="I819">
        <f>VLOOKUP(E819,'TRM2'!A:D,4,0)</f>
        <v>2889.32</v>
      </c>
      <c r="J819" s="6">
        <f t="shared" si="32"/>
        <v>1405876368.7079999</v>
      </c>
    </row>
    <row r="820" spans="1:10" x14ac:dyDescent="0.3">
      <c r="A820" s="1" t="s">
        <v>5302</v>
      </c>
      <c r="B820" s="1" t="s">
        <v>5290</v>
      </c>
      <c r="C820" s="1" t="s">
        <v>428</v>
      </c>
      <c r="D820" s="1" t="s">
        <v>5295</v>
      </c>
      <c r="E820" s="1" t="s">
        <v>5389</v>
      </c>
      <c r="F820" s="1" t="s">
        <v>5320</v>
      </c>
      <c r="G820" s="3">
        <v>149.86799999999999</v>
      </c>
      <c r="H820" s="2">
        <v>362.07456999999999</v>
      </c>
      <c r="I820">
        <f>VLOOKUP(E820,'TRM2'!A:D,4,0)</f>
        <v>2930.8</v>
      </c>
      <c r="J820" s="6">
        <f t="shared" si="32"/>
        <v>1061168149.7560002</v>
      </c>
    </row>
    <row r="821" spans="1:10" x14ac:dyDescent="0.3">
      <c r="A821" s="1" t="s">
        <v>5302</v>
      </c>
      <c r="B821" s="1" t="s">
        <v>5290</v>
      </c>
      <c r="C821" s="1" t="s">
        <v>428</v>
      </c>
      <c r="D821" s="1" t="s">
        <v>5295</v>
      </c>
      <c r="E821" s="1" t="s">
        <v>5390</v>
      </c>
      <c r="F821" s="1" t="s">
        <v>5322</v>
      </c>
      <c r="G821" s="3">
        <v>199.99199999999999</v>
      </c>
      <c r="H821" s="2">
        <v>448.24074000000002</v>
      </c>
      <c r="I821">
        <f>VLOOKUP(E821,'TRM2'!A:D,4,0)</f>
        <v>2886.8</v>
      </c>
      <c r="J821" s="6">
        <f t="shared" si="32"/>
        <v>1293981368.2320001</v>
      </c>
    </row>
    <row r="822" spans="1:10" x14ac:dyDescent="0.3">
      <c r="A822" s="1" t="s">
        <v>5302</v>
      </c>
      <c r="B822" s="1" t="s">
        <v>5290</v>
      </c>
      <c r="C822" s="1" t="s">
        <v>428</v>
      </c>
      <c r="D822" s="1" t="s">
        <v>5295</v>
      </c>
      <c r="E822" s="1" t="s">
        <v>5391</v>
      </c>
      <c r="F822" s="1" t="s">
        <v>5324</v>
      </c>
      <c r="G822" s="3">
        <v>99.912000000000006</v>
      </c>
      <c r="H822" s="2">
        <v>227.63099</v>
      </c>
      <c r="I822">
        <f>VLOOKUP(E822,'TRM2'!A:D,4,0)</f>
        <v>3053.14</v>
      </c>
      <c r="J822" s="6">
        <f t="shared" si="32"/>
        <v>694989280.80860007</v>
      </c>
    </row>
    <row r="823" spans="1:10" x14ac:dyDescent="0.3">
      <c r="A823" s="1" t="s">
        <v>5302</v>
      </c>
      <c r="B823" s="1" t="s">
        <v>5290</v>
      </c>
      <c r="C823" s="1" t="s">
        <v>428</v>
      </c>
      <c r="D823" s="1" t="s">
        <v>5295</v>
      </c>
      <c r="E823" s="1" t="s">
        <v>5393</v>
      </c>
      <c r="F823" s="1" t="s">
        <v>5328</v>
      </c>
      <c r="G823" s="3">
        <v>100.08</v>
      </c>
      <c r="H823" s="2">
        <v>250.55027999999999</v>
      </c>
      <c r="I823">
        <f>VLOOKUP(E823,'TRM2'!A:D,4,0)</f>
        <v>3219.85</v>
      </c>
      <c r="J823" s="6">
        <f t="shared" si="32"/>
        <v>806734319.05799985</v>
      </c>
    </row>
    <row r="824" spans="1:10" x14ac:dyDescent="0.3">
      <c r="A824" s="1" t="s">
        <v>5302</v>
      </c>
      <c r="B824" s="1" t="s">
        <v>5290</v>
      </c>
      <c r="C824" s="1" t="s">
        <v>428</v>
      </c>
      <c r="D824" s="1" t="s">
        <v>5295</v>
      </c>
      <c r="E824" s="1" t="s">
        <v>5394</v>
      </c>
      <c r="F824" s="1" t="s">
        <v>5330</v>
      </c>
      <c r="G824" s="3">
        <v>100.08</v>
      </c>
      <c r="H824" s="2">
        <v>171.73728</v>
      </c>
      <c r="I824">
        <f>VLOOKUP(E824,'TRM2'!A:D,4,0)</f>
        <v>3235.27</v>
      </c>
      <c r="J824" s="6">
        <f t="shared" si="32"/>
        <v>555616469.86559999</v>
      </c>
    </row>
    <row r="825" spans="1:10" x14ac:dyDescent="0.3">
      <c r="A825" s="1" t="s">
        <v>5302</v>
      </c>
      <c r="B825" s="1" t="s">
        <v>5290</v>
      </c>
      <c r="C825" s="1" t="s">
        <v>428</v>
      </c>
      <c r="D825" s="1" t="s">
        <v>5295</v>
      </c>
      <c r="E825" s="1" t="s">
        <v>5395</v>
      </c>
      <c r="F825" s="1" t="s">
        <v>5292</v>
      </c>
      <c r="G825" s="3">
        <v>99.912000000000006</v>
      </c>
      <c r="H825" s="2">
        <v>237.79056</v>
      </c>
      <c r="I825">
        <f>VLOOKUP(E825,'TRM2'!A:D,4,0)</f>
        <v>3249.75</v>
      </c>
      <c r="J825" s="6">
        <f t="shared" si="32"/>
        <v>772759872.36000001</v>
      </c>
    </row>
    <row r="826" spans="1:10" x14ac:dyDescent="0.3">
      <c r="A826" s="1" t="s">
        <v>5302</v>
      </c>
      <c r="B826" s="1" t="s">
        <v>5290</v>
      </c>
      <c r="C826" s="1" t="s">
        <v>428</v>
      </c>
      <c r="D826" s="1" t="s">
        <v>5295</v>
      </c>
      <c r="E826" s="1" t="s">
        <v>5396</v>
      </c>
      <c r="F826" s="1" t="s">
        <v>5307</v>
      </c>
      <c r="G826" s="3">
        <v>300.072</v>
      </c>
      <c r="H826" s="2">
        <v>561.84478999999999</v>
      </c>
      <c r="I826">
        <f>VLOOKUP(E826,'TRM2'!A:D,4,0)</f>
        <v>3115.7</v>
      </c>
      <c r="J826" s="6">
        <f t="shared" si="32"/>
        <v>1750539812.2029998</v>
      </c>
    </row>
    <row r="827" spans="1:10" x14ac:dyDescent="0.3">
      <c r="A827" s="1" t="s">
        <v>5302</v>
      </c>
      <c r="B827" s="1" t="s">
        <v>5290</v>
      </c>
      <c r="C827" s="1" t="s">
        <v>428</v>
      </c>
      <c r="D827" s="1" t="s">
        <v>5295</v>
      </c>
      <c r="E827" s="1" t="s">
        <v>5397</v>
      </c>
      <c r="F827" s="1" t="s">
        <v>5311</v>
      </c>
      <c r="G827" s="3">
        <v>100.01</v>
      </c>
      <c r="H827" s="2">
        <v>172.47787</v>
      </c>
      <c r="I827">
        <f>VLOOKUP(E827,'TRM2'!A:D,4,0)</f>
        <v>3077.35</v>
      </c>
      <c r="J827" s="6">
        <f t="shared" si="32"/>
        <v>530774773.24449992</v>
      </c>
    </row>
    <row r="828" spans="1:10" x14ac:dyDescent="0.3">
      <c r="A828" s="1" t="s">
        <v>5302</v>
      </c>
      <c r="B828" s="1" t="s">
        <v>5290</v>
      </c>
      <c r="C828" s="1" t="s">
        <v>428</v>
      </c>
      <c r="D828" s="1" t="s">
        <v>5295</v>
      </c>
      <c r="E828" s="1" t="s">
        <v>5398</v>
      </c>
      <c r="F828" s="1" t="s">
        <v>5314</v>
      </c>
      <c r="G828" s="3">
        <v>350.072</v>
      </c>
      <c r="H828" s="2">
        <v>689.73549000000003</v>
      </c>
      <c r="I828">
        <f>VLOOKUP(E828,'TRM2'!A:D,4,0)</f>
        <v>3174.79</v>
      </c>
      <c r="J828" s="6">
        <f t="shared" si="32"/>
        <v>2189765336.2971001</v>
      </c>
    </row>
    <row r="829" spans="1:10" x14ac:dyDescent="0.3">
      <c r="A829" s="1" t="s">
        <v>5302</v>
      </c>
      <c r="B829" s="1" t="s">
        <v>5290</v>
      </c>
      <c r="C829" s="1" t="s">
        <v>428</v>
      </c>
      <c r="D829" s="1" t="s">
        <v>5295</v>
      </c>
      <c r="E829" s="1" t="s">
        <v>5399</v>
      </c>
      <c r="F829" s="1" t="s">
        <v>5316</v>
      </c>
      <c r="G829" s="3">
        <v>849.67600000000004</v>
      </c>
      <c r="H829" s="2">
        <v>1981.03574</v>
      </c>
      <c r="I829">
        <f>VLOOKUP(E829,'TRM2'!A:D,4,0)</f>
        <v>3233.97</v>
      </c>
      <c r="J829" s="6">
        <f t="shared" si="32"/>
        <v>6406610152.0877991</v>
      </c>
    </row>
    <row r="830" spans="1:10" x14ac:dyDescent="0.3">
      <c r="A830" s="1" t="s">
        <v>5302</v>
      </c>
      <c r="B830" s="1" t="s">
        <v>5290</v>
      </c>
      <c r="C830" s="1" t="s">
        <v>428</v>
      </c>
      <c r="D830" s="1" t="s">
        <v>5295</v>
      </c>
      <c r="E830" s="1" t="s">
        <v>5400</v>
      </c>
      <c r="F830" s="1" t="s">
        <v>5318</v>
      </c>
      <c r="G830" s="3">
        <v>749.64099999999996</v>
      </c>
      <c r="H830" s="2">
        <v>1783.4566600000001</v>
      </c>
      <c r="I830">
        <f>VLOOKUP(E830,'TRM2'!A:D,4,0)</f>
        <v>3377.16</v>
      </c>
      <c r="J830" s="6">
        <f t="shared" si="32"/>
        <v>6023018493.8856001</v>
      </c>
    </row>
    <row r="831" spans="1:10" x14ac:dyDescent="0.3">
      <c r="A831" s="1" t="s">
        <v>5302</v>
      </c>
      <c r="B831" s="1" t="s">
        <v>5290</v>
      </c>
      <c r="C831" s="1" t="s">
        <v>428</v>
      </c>
      <c r="D831" s="1" t="s">
        <v>5295</v>
      </c>
      <c r="E831" s="1" t="s">
        <v>5401</v>
      </c>
      <c r="F831" s="1" t="s">
        <v>5320</v>
      </c>
      <c r="G831" s="3">
        <v>624.45000000000005</v>
      </c>
      <c r="H831" s="2">
        <v>1525.14222</v>
      </c>
      <c r="I831">
        <f>VLOOKUP(E831,'TRM2'!A:D,4,0)</f>
        <v>3205.67</v>
      </c>
      <c r="J831" s="6">
        <f t="shared" si="32"/>
        <v>4889102660.3873997</v>
      </c>
    </row>
    <row r="832" spans="1:10" x14ac:dyDescent="0.3">
      <c r="A832" s="1" t="s">
        <v>5302</v>
      </c>
      <c r="B832" s="1" t="s">
        <v>5290</v>
      </c>
      <c r="C832" s="1" t="s">
        <v>428</v>
      </c>
      <c r="D832" s="1" t="s">
        <v>5295</v>
      </c>
      <c r="E832" s="1" t="s">
        <v>5402</v>
      </c>
      <c r="F832" s="1" t="s">
        <v>5322</v>
      </c>
      <c r="G832" s="3">
        <v>524.53800000000001</v>
      </c>
      <c r="H832" s="2">
        <v>1239.4867300000001</v>
      </c>
      <c r="I832">
        <f>VLOOKUP(E832,'TRM2'!A:D,4,0)</f>
        <v>3291.79</v>
      </c>
      <c r="J832" s="6">
        <f t="shared" si="32"/>
        <v>4080130022.9467001</v>
      </c>
    </row>
    <row r="833" spans="1:10" x14ac:dyDescent="0.3">
      <c r="A833" s="1" t="s">
        <v>5302</v>
      </c>
      <c r="B833" s="1" t="s">
        <v>5290</v>
      </c>
      <c r="C833" s="1" t="s">
        <v>428</v>
      </c>
      <c r="D833" s="1" t="s">
        <v>5295</v>
      </c>
      <c r="E833" s="1" t="s">
        <v>5403</v>
      </c>
      <c r="F833" s="1" t="s">
        <v>5324</v>
      </c>
      <c r="G833" s="3">
        <v>374.67</v>
      </c>
      <c r="H833" s="2">
        <v>897.53237999999999</v>
      </c>
      <c r="I833">
        <f>VLOOKUP(E833,'TRM2'!A:D,4,0)</f>
        <v>3427.29</v>
      </c>
      <c r="J833" s="6">
        <f t="shared" si="32"/>
        <v>3076103750.6501999</v>
      </c>
    </row>
    <row r="834" spans="1:10" x14ac:dyDescent="0.3">
      <c r="A834" s="1" t="s">
        <v>5302</v>
      </c>
      <c r="B834" s="1" t="s">
        <v>5290</v>
      </c>
      <c r="C834" s="1" t="s">
        <v>428</v>
      </c>
      <c r="D834" s="1" t="s">
        <v>5295</v>
      </c>
      <c r="E834" s="1" t="s">
        <v>5404</v>
      </c>
      <c r="F834" s="1" t="s">
        <v>5326</v>
      </c>
      <c r="G834" s="3">
        <v>374.88</v>
      </c>
      <c r="H834" s="2">
        <v>922.66405999999995</v>
      </c>
      <c r="I834">
        <f>VLOOKUP(E834,'TRM2'!A:D,4,0)</f>
        <v>3477.45</v>
      </c>
      <c r="J834" s="6">
        <f t="shared" si="32"/>
        <v>3208518135.4469995</v>
      </c>
    </row>
    <row r="835" spans="1:10" x14ac:dyDescent="0.3">
      <c r="A835" s="1" t="s">
        <v>5302</v>
      </c>
      <c r="B835" s="1" t="s">
        <v>5290</v>
      </c>
      <c r="C835" s="1" t="s">
        <v>428</v>
      </c>
      <c r="D835" s="1" t="s">
        <v>5295</v>
      </c>
      <c r="E835" s="1" t="s">
        <v>5405</v>
      </c>
      <c r="F835" s="1" t="s">
        <v>5328</v>
      </c>
      <c r="G835" s="3">
        <v>99.912000000000006</v>
      </c>
      <c r="H835" s="2">
        <v>255.56976</v>
      </c>
      <c r="I835">
        <f>VLOOKUP(E835,'TRM2'!A:D,4,0)</f>
        <v>3383.29</v>
      </c>
      <c r="J835" s="6">
        <f t="shared" si="32"/>
        <v>864666613.31040001</v>
      </c>
    </row>
    <row r="836" spans="1:10" x14ac:dyDescent="0.3">
      <c r="A836" s="1" t="s">
        <v>5302</v>
      </c>
      <c r="B836" s="1" t="s">
        <v>5290</v>
      </c>
      <c r="C836" s="1" t="s">
        <v>428</v>
      </c>
      <c r="D836" s="1" t="s">
        <v>5295</v>
      </c>
      <c r="E836" s="1" t="s">
        <v>5406</v>
      </c>
      <c r="F836" s="1" t="s">
        <v>5330</v>
      </c>
      <c r="G836" s="3">
        <v>499.72800000000001</v>
      </c>
      <c r="H836" s="2">
        <v>1284.56978</v>
      </c>
      <c r="I836">
        <f>VLOOKUP(E836,'TRM2'!A:D,4,0)</f>
        <v>3522.48</v>
      </c>
      <c r="J836" s="6">
        <f t="shared" si="32"/>
        <v>4524871358.6543999</v>
      </c>
    </row>
    <row r="837" spans="1:10" x14ac:dyDescent="0.3">
      <c r="A837" s="1" t="s">
        <v>5302</v>
      </c>
      <c r="B837" s="1" t="s">
        <v>5290</v>
      </c>
      <c r="C837" s="1" t="s">
        <v>428</v>
      </c>
      <c r="D837" s="1" t="s">
        <v>5295</v>
      </c>
      <c r="E837" s="1" t="s">
        <v>5407</v>
      </c>
      <c r="F837" s="1" t="s">
        <v>5292</v>
      </c>
      <c r="G837" s="3">
        <v>924.39599999999996</v>
      </c>
      <c r="H837" s="2">
        <v>2419.0561299999999</v>
      </c>
      <c r="I837">
        <f>VLOOKUP(E837,'TRM2'!A:D,4,0)</f>
        <v>3277.14</v>
      </c>
      <c r="J837" s="6">
        <f t="shared" si="32"/>
        <v>7927585605.8682003</v>
      </c>
    </row>
    <row r="838" spans="1:10" x14ac:dyDescent="0.3">
      <c r="A838" s="1" t="s">
        <v>5302</v>
      </c>
      <c r="B838" s="1" t="s">
        <v>5290</v>
      </c>
      <c r="C838" s="1" t="s">
        <v>428</v>
      </c>
      <c r="D838" s="1" t="s">
        <v>5295</v>
      </c>
      <c r="E838" s="1" t="s">
        <v>5408</v>
      </c>
      <c r="F838" s="1" t="s">
        <v>5307</v>
      </c>
      <c r="G838" s="3">
        <v>499.65899999999999</v>
      </c>
      <c r="H838" s="2">
        <v>1328.7995599999999</v>
      </c>
      <c r="I838">
        <f>VLOOKUP(E838,'TRM2'!A:D,4,0)</f>
        <v>3423.24</v>
      </c>
      <c r="J838" s="6">
        <f t="shared" si="32"/>
        <v>4548799805.7743988</v>
      </c>
    </row>
    <row r="839" spans="1:10" x14ac:dyDescent="0.3">
      <c r="A839" s="1" t="s">
        <v>5302</v>
      </c>
      <c r="B839" s="1" t="s">
        <v>5290</v>
      </c>
      <c r="C839" s="1" t="s">
        <v>428</v>
      </c>
      <c r="D839" s="1" t="s">
        <v>5295</v>
      </c>
      <c r="E839" s="1" t="s">
        <v>5409</v>
      </c>
      <c r="F839" s="1" t="s">
        <v>5311</v>
      </c>
      <c r="G839" s="3">
        <v>924.35400000000004</v>
      </c>
      <c r="H839" s="2">
        <v>2469.84429</v>
      </c>
      <c r="I839">
        <f>VLOOKUP(E839,'TRM2'!A:D,4,0)</f>
        <v>3539.86</v>
      </c>
      <c r="J839" s="6">
        <f t="shared" si="32"/>
        <v>8742903008.3994007</v>
      </c>
    </row>
    <row r="840" spans="1:10" x14ac:dyDescent="0.3">
      <c r="A840" s="1" t="s">
        <v>5302</v>
      </c>
      <c r="B840" s="1" t="s">
        <v>5290</v>
      </c>
      <c r="C840" s="1" t="s">
        <v>428</v>
      </c>
      <c r="D840" s="1" t="s">
        <v>5295</v>
      </c>
      <c r="E840" s="1" t="s">
        <v>5433</v>
      </c>
      <c r="F840" s="1" t="s">
        <v>5314</v>
      </c>
      <c r="G840" s="3">
        <v>824.61</v>
      </c>
      <c r="H840" s="2">
        <v>2045.20478</v>
      </c>
      <c r="I840">
        <f>VLOOKUP(E840,'TRM2'!A:D,4,0)</f>
        <v>4054.54</v>
      </c>
      <c r="J840" s="6">
        <f t="shared" si="32"/>
        <v>8292364588.7011995</v>
      </c>
    </row>
    <row r="841" spans="1:10" x14ac:dyDescent="0.3">
      <c r="A841" s="1" t="s">
        <v>5302</v>
      </c>
      <c r="B841" s="1" t="s">
        <v>5290</v>
      </c>
      <c r="C841" s="1" t="s">
        <v>428</v>
      </c>
      <c r="D841" s="1" t="s">
        <v>5295</v>
      </c>
      <c r="E841" s="1" t="s">
        <v>5410</v>
      </c>
      <c r="F841" s="1" t="s">
        <v>5316</v>
      </c>
      <c r="G841" s="3">
        <v>1501.3320000000001</v>
      </c>
      <c r="H841" s="2">
        <v>3565.66743</v>
      </c>
      <c r="I841">
        <f>VLOOKUP(E841,'TRM2'!A:D,4,0)</f>
        <v>3932.72</v>
      </c>
      <c r="J841" s="6">
        <f t="shared" si="32"/>
        <v>14022771615.309599</v>
      </c>
    </row>
    <row r="842" spans="1:10" x14ac:dyDescent="0.3">
      <c r="A842" s="1" t="s">
        <v>5302</v>
      </c>
      <c r="B842" s="1" t="s">
        <v>5290</v>
      </c>
      <c r="C842" s="1" t="s">
        <v>428</v>
      </c>
      <c r="D842" s="1" t="s">
        <v>5295</v>
      </c>
      <c r="E842" s="1" t="s">
        <v>5411</v>
      </c>
      <c r="F842" s="1" t="s">
        <v>5318</v>
      </c>
      <c r="G842" s="3">
        <v>700.755</v>
      </c>
      <c r="H842" s="2">
        <v>1704.92768</v>
      </c>
      <c r="I842">
        <f>VLOOKUP(E842,'TRM2'!A:D,4,0)</f>
        <v>3718.82</v>
      </c>
      <c r="J842" s="6">
        <f t="shared" si="32"/>
        <v>6340319154.9376011</v>
      </c>
    </row>
    <row r="843" spans="1:10" x14ac:dyDescent="0.3">
      <c r="A843" s="1" t="s">
        <v>5302</v>
      </c>
      <c r="B843" s="1" t="s">
        <v>5290</v>
      </c>
      <c r="C843" s="1" t="s">
        <v>428</v>
      </c>
      <c r="D843" s="1" t="s">
        <v>5295</v>
      </c>
      <c r="E843" s="1" t="s">
        <v>5412</v>
      </c>
      <c r="F843" s="1" t="s">
        <v>5320</v>
      </c>
      <c r="G843" s="3">
        <v>700.76400000000001</v>
      </c>
      <c r="H843" s="2">
        <v>1609.0026399999999</v>
      </c>
      <c r="I843">
        <f>VLOOKUP(E843,'TRM2'!A:D,4,0)</f>
        <v>3756.28</v>
      </c>
      <c r="J843" s="6">
        <f t="shared" si="32"/>
        <v>6043864436.5792007</v>
      </c>
    </row>
    <row r="844" spans="1:10" x14ac:dyDescent="0.3">
      <c r="A844" s="1" t="s">
        <v>5302</v>
      </c>
      <c r="B844" s="1" t="s">
        <v>5290</v>
      </c>
      <c r="C844" s="1" t="s">
        <v>428</v>
      </c>
      <c r="D844" s="1" t="s">
        <v>5295</v>
      </c>
      <c r="E844" s="1" t="s">
        <v>5413</v>
      </c>
      <c r="F844" s="1" t="s">
        <v>5322</v>
      </c>
      <c r="G844" s="3">
        <v>1701.432</v>
      </c>
      <c r="H844" s="2">
        <v>3924.12095</v>
      </c>
      <c r="I844">
        <f>VLOOKUP(E844,'TRM2'!A:D,4,0)</f>
        <v>3733.08</v>
      </c>
      <c r="J844" s="6">
        <f t="shared" si="32"/>
        <v>14649057436.025999</v>
      </c>
    </row>
    <row r="845" spans="1:10" x14ac:dyDescent="0.3">
      <c r="A845" s="1" t="s">
        <v>5302</v>
      </c>
      <c r="B845" s="1" t="s">
        <v>5290</v>
      </c>
      <c r="C845" s="1" t="s">
        <v>428</v>
      </c>
      <c r="D845" s="1" t="s">
        <v>5295</v>
      </c>
      <c r="E845" s="1" t="s">
        <v>5414</v>
      </c>
      <c r="F845" s="1" t="s">
        <v>5324</v>
      </c>
      <c r="G845" s="3">
        <v>299.94299999999998</v>
      </c>
      <c r="H845" s="2">
        <v>737.91278999999997</v>
      </c>
      <c r="I845">
        <f>VLOOKUP(E845,'TRM2'!A:D,4,0)</f>
        <v>3745.41</v>
      </c>
      <c r="J845" s="6">
        <f t="shared" si="32"/>
        <v>2763785942.7938995</v>
      </c>
    </row>
    <row r="846" spans="1:10" x14ac:dyDescent="0.3">
      <c r="A846" s="1" t="s">
        <v>5302</v>
      </c>
      <c r="B846" s="1" t="s">
        <v>5290</v>
      </c>
      <c r="C846" s="1" t="s">
        <v>428</v>
      </c>
      <c r="D846" s="1" t="s">
        <v>5295</v>
      </c>
      <c r="E846" s="1" t="s">
        <v>5415</v>
      </c>
      <c r="F846" s="1" t="s">
        <v>5326</v>
      </c>
      <c r="G846" s="3">
        <v>199.96199999999999</v>
      </c>
      <c r="H846" s="2">
        <v>513.82776000000001</v>
      </c>
      <c r="I846">
        <f>VLOOKUP(E846,'TRM2'!A:D,4,0)</f>
        <v>3865.47</v>
      </c>
      <c r="J846" s="6">
        <f t="shared" si="32"/>
        <v>1986185791.4471998</v>
      </c>
    </row>
    <row r="847" spans="1:10" x14ac:dyDescent="0.3">
      <c r="A847" s="1" t="s">
        <v>5302</v>
      </c>
      <c r="B847" s="1" t="s">
        <v>5290</v>
      </c>
      <c r="C847" s="1" t="s">
        <v>428</v>
      </c>
      <c r="D847" s="1" t="s">
        <v>5295</v>
      </c>
      <c r="E847" s="1" t="s">
        <v>5416</v>
      </c>
      <c r="F847" s="1" t="s">
        <v>5328</v>
      </c>
      <c r="G847" s="3">
        <v>224.87100000000001</v>
      </c>
      <c r="H847" s="2">
        <v>528.80100000000004</v>
      </c>
      <c r="I847">
        <f>VLOOKUP(E847,'TRM2'!A:D,4,0)</f>
        <v>3858.56</v>
      </c>
      <c r="J847" s="6">
        <f t="shared" si="32"/>
        <v>2040410386.5600002</v>
      </c>
    </row>
    <row r="848" spans="1:10" x14ac:dyDescent="0.3">
      <c r="A848" s="1" t="s">
        <v>5302</v>
      </c>
      <c r="B848" s="1" t="s">
        <v>5290</v>
      </c>
      <c r="C848" s="1" t="s">
        <v>428</v>
      </c>
      <c r="D848" s="1" t="s">
        <v>5295</v>
      </c>
      <c r="E848" s="1" t="s">
        <v>5417</v>
      </c>
      <c r="F848" s="1" t="s">
        <v>5330</v>
      </c>
      <c r="G848" s="3">
        <v>399.92399999999998</v>
      </c>
      <c r="H848" s="2">
        <v>1000.29932</v>
      </c>
      <c r="I848">
        <f>VLOOKUP(E848,'TRM2'!A:D,4,0)</f>
        <v>3591.84</v>
      </c>
      <c r="J848" s="6">
        <f t="shared" si="32"/>
        <v>3592915109.5488</v>
      </c>
    </row>
    <row r="849" spans="1:10" x14ac:dyDescent="0.3">
      <c r="A849" s="1" t="s">
        <v>5302</v>
      </c>
      <c r="B849" s="1" t="s">
        <v>5290</v>
      </c>
      <c r="C849" s="1" t="s">
        <v>428</v>
      </c>
      <c r="D849" s="1" t="s">
        <v>5295</v>
      </c>
      <c r="E849" s="1" t="s">
        <v>5418</v>
      </c>
      <c r="F849" s="1" t="s">
        <v>5292</v>
      </c>
      <c r="G849" s="3">
        <v>299.87400000000002</v>
      </c>
      <c r="H849" s="2">
        <v>739.23119999999994</v>
      </c>
      <c r="I849">
        <f>VLOOKUP(E849,'TRM2'!A:D,4,0)</f>
        <v>3432.5</v>
      </c>
      <c r="J849" s="6">
        <f t="shared" si="32"/>
        <v>2537411094</v>
      </c>
    </row>
    <row r="850" spans="1:10" x14ac:dyDescent="0.3">
      <c r="A850" s="1" t="s">
        <v>5302</v>
      </c>
      <c r="B850" s="1" t="s">
        <v>5290</v>
      </c>
      <c r="C850" s="1" t="s">
        <v>428</v>
      </c>
      <c r="D850" s="1" t="s">
        <v>5295</v>
      </c>
      <c r="E850" s="1" t="s">
        <v>5420</v>
      </c>
      <c r="F850" s="1" t="s">
        <v>5307</v>
      </c>
      <c r="G850" s="3">
        <v>199.82400000000001</v>
      </c>
      <c r="H850" s="2">
        <v>483.64873</v>
      </c>
      <c r="I850">
        <f>VLOOKUP(E850,'TRM2'!A:D,4,0)</f>
        <v>3559.46</v>
      </c>
      <c r="J850" s="6">
        <f t="shared" si="32"/>
        <v>1721528308.4858</v>
      </c>
    </row>
    <row r="851" spans="1:10" x14ac:dyDescent="0.3">
      <c r="A851" s="1" t="s">
        <v>5302</v>
      </c>
      <c r="B851" s="1" t="s">
        <v>5290</v>
      </c>
      <c r="C851" s="1" t="s">
        <v>428</v>
      </c>
      <c r="D851" s="1" t="s">
        <v>5295</v>
      </c>
      <c r="E851" s="1" t="s">
        <v>5421</v>
      </c>
      <c r="F851" s="1" t="s">
        <v>5311</v>
      </c>
      <c r="G851" s="3">
        <v>599.95500000000004</v>
      </c>
      <c r="H851" s="2">
        <v>1513.4182800000001</v>
      </c>
      <c r="I851">
        <f>VLOOKUP(E851,'TRM2'!A:D,4,0)</f>
        <v>3624.39</v>
      </c>
      <c r="J851" s="6">
        <f t="shared" si="32"/>
        <v>5485218079.8492002</v>
      </c>
    </row>
    <row r="852" spans="1:10" x14ac:dyDescent="0.3">
      <c r="A852" s="1" t="s">
        <v>5302</v>
      </c>
      <c r="B852" s="1" t="s">
        <v>5290</v>
      </c>
      <c r="C852" s="1" t="s">
        <v>428</v>
      </c>
      <c r="D852" s="1" t="s">
        <v>5295</v>
      </c>
      <c r="E852" s="1" t="s">
        <v>5422</v>
      </c>
      <c r="F852" s="1" t="s">
        <v>5314</v>
      </c>
      <c r="G852" s="3">
        <v>699.86699999999996</v>
      </c>
      <c r="H852" s="2">
        <v>1687.9431</v>
      </c>
      <c r="I852">
        <f>VLOOKUP(E852,'TRM2'!A:D,4,0)</f>
        <v>3678.62</v>
      </c>
      <c r="J852" s="6">
        <f t="shared" si="32"/>
        <v>6209301246.5220003</v>
      </c>
    </row>
    <row r="853" spans="1:10" x14ac:dyDescent="0.3">
      <c r="A853" s="1" t="s">
        <v>5302</v>
      </c>
      <c r="B853" s="1" t="s">
        <v>5290</v>
      </c>
      <c r="C853" s="1" t="s">
        <v>428</v>
      </c>
      <c r="D853" s="1" t="s">
        <v>5295</v>
      </c>
      <c r="E853" s="1" t="s">
        <v>5423</v>
      </c>
      <c r="F853" s="1" t="s">
        <v>5316</v>
      </c>
      <c r="G853" s="3">
        <v>900.06600000000003</v>
      </c>
      <c r="H853" s="2">
        <v>2140.5357600000002</v>
      </c>
      <c r="I853">
        <f>VLOOKUP(E853,'TRM2'!A:D,4,0)</f>
        <v>3740.14</v>
      </c>
      <c r="J853" s="6">
        <f t="shared" si="32"/>
        <v>8005903417.4064007</v>
      </c>
    </row>
    <row r="854" spans="1:10" x14ac:dyDescent="0.3">
      <c r="A854" s="1" t="s">
        <v>5302</v>
      </c>
      <c r="B854" s="1" t="s">
        <v>5290</v>
      </c>
      <c r="C854" s="1" t="s">
        <v>428</v>
      </c>
      <c r="D854" s="1" t="s">
        <v>5295</v>
      </c>
      <c r="E854" s="1" t="s">
        <v>5424</v>
      </c>
      <c r="F854" s="1" t="s">
        <v>5318</v>
      </c>
      <c r="G854" s="3">
        <v>599.88599999999997</v>
      </c>
      <c r="H854" s="2">
        <v>1403.63285</v>
      </c>
      <c r="I854">
        <f>VLOOKUP(E854,'TRM2'!A:D,4,0)</f>
        <v>3715.28</v>
      </c>
      <c r="J854" s="6">
        <f t="shared" si="32"/>
        <v>5214889054.948</v>
      </c>
    </row>
    <row r="855" spans="1:10" x14ac:dyDescent="0.3">
      <c r="A855" s="1" t="s">
        <v>5302</v>
      </c>
      <c r="B855" s="1" t="s">
        <v>5290</v>
      </c>
      <c r="C855" s="1" t="s">
        <v>428</v>
      </c>
      <c r="D855" s="1" t="s">
        <v>5295</v>
      </c>
      <c r="E855" s="1" t="s">
        <v>5425</v>
      </c>
      <c r="F855" s="1" t="s">
        <v>5320</v>
      </c>
      <c r="G855" s="3">
        <v>1349.7929999999999</v>
      </c>
      <c r="H855" s="2">
        <v>3084.3639199999998</v>
      </c>
      <c r="I855">
        <f>VLOOKUP(E855,'TRM2'!A:D,4,0)</f>
        <v>3748.5</v>
      </c>
      <c r="J855" s="6">
        <f t="shared" si="32"/>
        <v>11561738154.120001</v>
      </c>
    </row>
    <row r="856" spans="1:10" x14ac:dyDescent="0.3">
      <c r="A856" s="1" t="s">
        <v>5302</v>
      </c>
      <c r="B856" s="1" t="s">
        <v>5290</v>
      </c>
      <c r="C856" s="1" t="s">
        <v>428</v>
      </c>
      <c r="D856" s="1" t="s">
        <v>5295</v>
      </c>
      <c r="E856" s="1" t="s">
        <v>5426</v>
      </c>
      <c r="F856" s="1" t="s">
        <v>5322</v>
      </c>
      <c r="G856" s="3">
        <v>799.779</v>
      </c>
      <c r="H856" s="2">
        <v>1798.40498</v>
      </c>
      <c r="I856">
        <f>VLOOKUP(E856,'TRM2'!A:D,4,0)</f>
        <v>3867.88</v>
      </c>
      <c r="J856" s="6">
        <f t="shared" si="32"/>
        <v>6956014654.0424004</v>
      </c>
    </row>
    <row r="857" spans="1:10" x14ac:dyDescent="0.3">
      <c r="A857" s="1" t="s">
        <v>5302</v>
      </c>
      <c r="B857" s="1" t="s">
        <v>5290</v>
      </c>
      <c r="C857" s="1" t="s">
        <v>428</v>
      </c>
      <c r="D857" s="1" t="s">
        <v>5295</v>
      </c>
      <c r="E857" s="1" t="s">
        <v>5427</v>
      </c>
      <c r="F857" s="1" t="s">
        <v>5324</v>
      </c>
      <c r="G857" s="3">
        <v>749.76900000000001</v>
      </c>
      <c r="H857" s="2">
        <v>1797.5225</v>
      </c>
      <c r="I857">
        <f>VLOOKUP(E857,'TRM2'!A:D,4,0)</f>
        <v>3774</v>
      </c>
      <c r="J857" s="6">
        <f t="shared" si="32"/>
        <v>6783849915</v>
      </c>
    </row>
    <row r="858" spans="1:10" x14ac:dyDescent="0.3">
      <c r="A858" s="1" t="s">
        <v>5302</v>
      </c>
      <c r="B858" s="1" t="s">
        <v>5290</v>
      </c>
      <c r="C858" s="1" t="s">
        <v>428</v>
      </c>
      <c r="D858" s="1" t="s">
        <v>5295</v>
      </c>
      <c r="E858" s="1" t="s">
        <v>5428</v>
      </c>
      <c r="F858" s="1" t="s">
        <v>5326</v>
      </c>
      <c r="G858" s="3">
        <v>599.88599999999997</v>
      </c>
      <c r="H858" s="2">
        <v>1527.43092</v>
      </c>
      <c r="I858">
        <f>VLOOKUP(E858,'TRM2'!A:D,4,0)</f>
        <v>3812.77</v>
      </c>
      <c r="J858" s="6">
        <f t="shared" si="32"/>
        <v>5823742788.8484001</v>
      </c>
    </row>
    <row r="859" spans="1:10" x14ac:dyDescent="0.3">
      <c r="A859" s="1" t="s">
        <v>5302</v>
      </c>
      <c r="B859" s="1" t="s">
        <v>5290</v>
      </c>
      <c r="C859" s="1" t="s">
        <v>428</v>
      </c>
      <c r="D859" s="1" t="s">
        <v>5295</v>
      </c>
      <c r="E859" s="1" t="s">
        <v>5429</v>
      </c>
      <c r="F859" s="1" t="s">
        <v>5328</v>
      </c>
      <c r="G859" s="3">
        <v>686.11500000000001</v>
      </c>
      <c r="H859" s="2">
        <v>1695.40599</v>
      </c>
      <c r="I859">
        <f>VLOOKUP(E859,'TRM2'!A:D,4,0)</f>
        <v>3784.44</v>
      </c>
      <c r="J859" s="6">
        <f t="shared" si="32"/>
        <v>6416162244.7955999</v>
      </c>
    </row>
    <row r="860" spans="1:10" x14ac:dyDescent="0.3">
      <c r="A860" s="1" t="s">
        <v>5302</v>
      </c>
      <c r="B860" s="1" t="s">
        <v>5290</v>
      </c>
      <c r="C860" s="1" t="s">
        <v>428</v>
      </c>
      <c r="D860" s="1" t="s">
        <v>5295</v>
      </c>
      <c r="E860" s="1" t="s">
        <v>5430</v>
      </c>
      <c r="F860" s="1" t="s">
        <v>5330</v>
      </c>
      <c r="G860" s="3">
        <v>200.03100000000001</v>
      </c>
      <c r="H860" s="2">
        <v>462.08767999999998</v>
      </c>
      <c r="I860">
        <f>VLOOKUP(E860,'TRM2'!A:D,4,0)</f>
        <v>4004.54</v>
      </c>
      <c r="J860" s="6">
        <f t="shared" si="32"/>
        <v>1850448598.0671997</v>
      </c>
    </row>
    <row r="861" spans="1:10" x14ac:dyDescent="0.3">
      <c r="A861" s="1" t="s">
        <v>5302</v>
      </c>
      <c r="B861" s="1" t="s">
        <v>5290</v>
      </c>
      <c r="C861" s="1" t="s">
        <v>428</v>
      </c>
      <c r="D861" s="1" t="s">
        <v>5295</v>
      </c>
      <c r="E861" s="1" t="s">
        <v>5431</v>
      </c>
      <c r="F861" s="1" t="s">
        <v>5292</v>
      </c>
      <c r="G861" s="3">
        <v>575.17200000000003</v>
      </c>
      <c r="H861" s="2">
        <v>1345.9224099999999</v>
      </c>
      <c r="I861">
        <f>VLOOKUP(E861,'TRM2'!A:D,4,0)</f>
        <v>3981.16</v>
      </c>
      <c r="J861" s="6">
        <f t="shared" ref="J861:J868" si="33">H861*I861*1000</f>
        <v>5358332461.795599</v>
      </c>
    </row>
    <row r="862" spans="1:10" x14ac:dyDescent="0.3">
      <c r="A862" s="1" t="s">
        <v>5302</v>
      </c>
      <c r="B862" s="1" t="s">
        <v>5290</v>
      </c>
      <c r="C862" s="1" t="s">
        <v>428</v>
      </c>
      <c r="D862" s="1" t="s">
        <v>5295</v>
      </c>
      <c r="E862" s="1" t="s">
        <v>5434</v>
      </c>
      <c r="F862" s="1" t="s">
        <v>5307</v>
      </c>
      <c r="G862" s="3">
        <v>399.92399999999998</v>
      </c>
      <c r="H862" s="2">
        <v>946.07766000000004</v>
      </c>
      <c r="I862">
        <f>VLOOKUP(E862,'TRM2'!A:D,4,0)</f>
        <v>3942.73</v>
      </c>
      <c r="J862" s="6">
        <f t="shared" si="33"/>
        <v>3730128772.4117999</v>
      </c>
    </row>
    <row r="863" spans="1:10" x14ac:dyDescent="0.3">
      <c r="A863" s="1" t="s">
        <v>5302</v>
      </c>
      <c r="B863" s="1" t="s">
        <v>5290</v>
      </c>
      <c r="C863" s="1" t="s">
        <v>428</v>
      </c>
      <c r="D863" s="1" t="s">
        <v>5300</v>
      </c>
      <c r="E863" s="1" t="s">
        <v>5342</v>
      </c>
      <c r="F863" s="1" t="s">
        <v>5324</v>
      </c>
      <c r="G863" s="3">
        <v>0.01</v>
      </c>
      <c r="H863" s="2">
        <v>0.01</v>
      </c>
      <c r="I863">
        <f>VLOOKUP(E863,'TRM2'!A:D,4,0)</f>
        <v>1918.62</v>
      </c>
      <c r="J863" s="6">
        <f t="shared" si="33"/>
        <v>19186.2</v>
      </c>
    </row>
    <row r="864" spans="1:10" x14ac:dyDescent="0.3">
      <c r="A864" s="1" t="s">
        <v>5302</v>
      </c>
      <c r="B864" s="1" t="s">
        <v>5290</v>
      </c>
      <c r="C864" s="1" t="s">
        <v>428</v>
      </c>
      <c r="D864" s="1" t="s">
        <v>5300</v>
      </c>
      <c r="E864" s="1" t="s">
        <v>5385</v>
      </c>
      <c r="F864" s="1" t="s">
        <v>5311</v>
      </c>
      <c r="G864" s="3">
        <v>0.4</v>
      </c>
      <c r="H864" s="2">
        <v>2.6454</v>
      </c>
      <c r="I864">
        <f>VLOOKUP(E864,'TRM2'!A:D,4,0)</f>
        <v>2867.94</v>
      </c>
      <c r="J864" s="6">
        <f t="shared" si="33"/>
        <v>7586848.4759999998</v>
      </c>
    </row>
    <row r="865" spans="1:10" x14ac:dyDescent="0.3">
      <c r="A865" s="1" t="s">
        <v>5302</v>
      </c>
      <c r="B865" s="1" t="s">
        <v>5290</v>
      </c>
      <c r="C865" s="1" t="s">
        <v>428</v>
      </c>
      <c r="D865" s="1" t="s">
        <v>5300</v>
      </c>
      <c r="E865" s="1" t="s">
        <v>5394</v>
      </c>
      <c r="F865" s="1" t="s">
        <v>5330</v>
      </c>
      <c r="G865" s="3">
        <v>0</v>
      </c>
      <c r="H865" s="2">
        <v>0</v>
      </c>
      <c r="I865">
        <f>VLOOKUP(E865,'TRM2'!A:D,4,0)</f>
        <v>3235.27</v>
      </c>
      <c r="J865" s="6">
        <f t="shared" si="33"/>
        <v>0</v>
      </c>
    </row>
    <row r="866" spans="1:10" x14ac:dyDescent="0.3">
      <c r="A866" s="1" t="s">
        <v>5302</v>
      </c>
      <c r="B866" s="1" t="s">
        <v>5290</v>
      </c>
      <c r="C866" s="1" t="s">
        <v>428</v>
      </c>
      <c r="D866" s="1" t="s">
        <v>5300</v>
      </c>
      <c r="E866" s="1" t="s">
        <v>5425</v>
      </c>
      <c r="F866" s="1" t="s">
        <v>5320</v>
      </c>
      <c r="G866" s="3">
        <v>5.0000000000000001E-3</v>
      </c>
      <c r="H866" s="2">
        <v>3.5000000000000003E-2</v>
      </c>
      <c r="I866">
        <f>VLOOKUP(E866,'TRM2'!A:D,4,0)</f>
        <v>3748.5</v>
      </c>
      <c r="J866" s="6">
        <f t="shared" si="33"/>
        <v>131197.50000000003</v>
      </c>
    </row>
    <row r="867" spans="1:10" x14ac:dyDescent="0.3">
      <c r="A867" s="1" t="s">
        <v>5302</v>
      </c>
      <c r="B867" s="1" t="s">
        <v>5290</v>
      </c>
      <c r="C867" s="1" t="s">
        <v>428</v>
      </c>
      <c r="D867" s="1" t="s">
        <v>5300</v>
      </c>
      <c r="E867" s="1" t="s">
        <v>5427</v>
      </c>
      <c r="F867" s="1" t="s">
        <v>5324</v>
      </c>
      <c r="G867" s="3">
        <v>5.3999999999999999E-2</v>
      </c>
      <c r="H867" s="2">
        <v>0.35981999999999997</v>
      </c>
      <c r="I867">
        <f>VLOOKUP(E867,'TRM2'!A:D,4,0)</f>
        <v>3774</v>
      </c>
      <c r="J867" s="6">
        <f t="shared" si="33"/>
        <v>1357960.68</v>
      </c>
    </row>
    <row r="868" spans="1:10" x14ac:dyDescent="0.3">
      <c r="A868" s="1" t="s">
        <v>5302</v>
      </c>
      <c r="B868" s="1" t="s">
        <v>5290</v>
      </c>
      <c r="C868" s="1" t="s">
        <v>428</v>
      </c>
      <c r="D868" s="1" t="s">
        <v>5300</v>
      </c>
      <c r="E868" s="1" t="s">
        <v>5434</v>
      </c>
      <c r="F868" s="1" t="s">
        <v>5307</v>
      </c>
      <c r="G868" s="3">
        <v>0.216</v>
      </c>
      <c r="H868" s="2">
        <v>1.39876</v>
      </c>
      <c r="I868">
        <f>VLOOKUP(E868,'TRM2'!A:D,4,0)</f>
        <v>3942.73</v>
      </c>
      <c r="J868" s="6">
        <f t="shared" si="33"/>
        <v>5514933.0148</v>
      </c>
    </row>
    <row r="869" spans="1:10" x14ac:dyDescent="0.3">
      <c r="A869" s="1" t="s">
        <v>5303</v>
      </c>
      <c r="B869" s="1" t="s">
        <v>5290</v>
      </c>
      <c r="C869" s="1" t="s">
        <v>428</v>
      </c>
      <c r="D869" s="1" t="s">
        <v>5295</v>
      </c>
      <c r="E869" s="1" t="s">
        <v>5306</v>
      </c>
      <c r="F869" s="1" t="s">
        <v>5307</v>
      </c>
      <c r="G869" s="3">
        <v>24.981000000000002</v>
      </c>
      <c r="H869" s="2">
        <v>102.38645</v>
      </c>
      <c r="I869">
        <f>VLOOKUP(E869,'TRM2'!A:D,4,0)</f>
        <v>1775.65</v>
      </c>
      <c r="J869" s="6">
        <f t="shared" ref="J869:J923" si="34">H869*I869*1000</f>
        <v>181802499.9425</v>
      </c>
    </row>
    <row r="870" spans="1:10" x14ac:dyDescent="0.3">
      <c r="A870" s="1" t="s">
        <v>5303</v>
      </c>
      <c r="B870" s="1" t="s">
        <v>5290</v>
      </c>
      <c r="C870" s="1" t="s">
        <v>428</v>
      </c>
      <c r="D870" s="1" t="s">
        <v>5295</v>
      </c>
      <c r="E870" s="1" t="s">
        <v>5313</v>
      </c>
      <c r="F870" s="1" t="s">
        <v>5314</v>
      </c>
      <c r="G870" s="3">
        <v>35.35</v>
      </c>
      <c r="H870" s="2">
        <v>84.052959999999999</v>
      </c>
      <c r="I870">
        <f>VLOOKUP(E870,'TRM2'!A:D,4,0)</f>
        <v>1832.2</v>
      </c>
      <c r="J870" s="6">
        <f t="shared" si="34"/>
        <v>154001833.31200001</v>
      </c>
    </row>
    <row r="871" spans="1:10" x14ac:dyDescent="0.3">
      <c r="A871" s="1" t="s">
        <v>5303</v>
      </c>
      <c r="B871" s="1" t="s">
        <v>5290</v>
      </c>
      <c r="C871" s="1" t="s">
        <v>428</v>
      </c>
      <c r="D871" s="1" t="s">
        <v>5295</v>
      </c>
      <c r="E871" s="1" t="s">
        <v>5323</v>
      </c>
      <c r="F871" s="1" t="s">
        <v>5324</v>
      </c>
      <c r="G871" s="3">
        <v>25.02</v>
      </c>
      <c r="H871" s="2">
        <v>100.83873</v>
      </c>
      <c r="I871">
        <f>VLOOKUP(E871,'TRM2'!A:D,4,0)</f>
        <v>1935.43</v>
      </c>
      <c r="J871" s="6">
        <f t="shared" si="34"/>
        <v>195166303.20390001</v>
      </c>
    </row>
    <row r="872" spans="1:10" x14ac:dyDescent="0.3">
      <c r="A872" s="1" t="s">
        <v>5303</v>
      </c>
      <c r="B872" s="1" t="s">
        <v>5290</v>
      </c>
      <c r="C872" s="1" t="s">
        <v>428</v>
      </c>
      <c r="D872" s="1" t="s">
        <v>5295</v>
      </c>
      <c r="E872" s="1" t="s">
        <v>5329</v>
      </c>
      <c r="F872" s="1" t="s">
        <v>5330</v>
      </c>
      <c r="G872" s="3">
        <v>25</v>
      </c>
      <c r="H872" s="2">
        <v>73.75</v>
      </c>
      <c r="I872">
        <f>VLOOKUP(E872,'TRM2'!A:D,4,0)</f>
        <v>1931.88</v>
      </c>
      <c r="J872" s="6">
        <f t="shared" si="34"/>
        <v>142476150</v>
      </c>
    </row>
    <row r="873" spans="1:10" x14ac:dyDescent="0.3">
      <c r="A873" s="1" t="s">
        <v>5303</v>
      </c>
      <c r="B873" s="1" t="s">
        <v>5290</v>
      </c>
      <c r="C873" s="1" t="s">
        <v>428</v>
      </c>
      <c r="D873" s="1" t="s">
        <v>5295</v>
      </c>
      <c r="E873" s="1" t="s">
        <v>5333</v>
      </c>
      <c r="F873" s="1" t="s">
        <v>5307</v>
      </c>
      <c r="G873" s="3">
        <v>3.0000000000000001E-3</v>
      </c>
      <c r="H873" s="2">
        <v>1.2999999999999999E-2</v>
      </c>
      <c r="I873">
        <f>VLOOKUP(E873,'TRM2'!A:D,4,0)</f>
        <v>2021.1</v>
      </c>
      <c r="J873" s="6">
        <f t="shared" si="34"/>
        <v>26274.299999999996</v>
      </c>
    </row>
    <row r="874" spans="1:10" x14ac:dyDescent="0.3">
      <c r="A874" s="1" t="s">
        <v>5303</v>
      </c>
      <c r="B874" s="1" t="s">
        <v>5290</v>
      </c>
      <c r="C874" s="1" t="s">
        <v>428</v>
      </c>
      <c r="D874" s="1" t="s">
        <v>5295</v>
      </c>
      <c r="E874" s="1" t="s">
        <v>5334</v>
      </c>
      <c r="F874" s="1" t="s">
        <v>5311</v>
      </c>
      <c r="G874" s="3">
        <v>10.35</v>
      </c>
      <c r="H874" s="2">
        <v>33.291429999999998</v>
      </c>
      <c r="I874">
        <f>VLOOKUP(E874,'TRM2'!A:D,4,0)</f>
        <v>2046.75</v>
      </c>
      <c r="J874" s="6">
        <f t="shared" si="34"/>
        <v>68139234.352500007</v>
      </c>
    </row>
    <row r="875" spans="1:10" x14ac:dyDescent="0.3">
      <c r="A875" s="1" t="s">
        <v>5303</v>
      </c>
      <c r="B875" s="1" t="s">
        <v>5290</v>
      </c>
      <c r="C875" s="1" t="s">
        <v>428</v>
      </c>
      <c r="D875" s="1" t="s">
        <v>5295</v>
      </c>
      <c r="E875" s="1" t="s">
        <v>5336</v>
      </c>
      <c r="F875" s="1" t="s">
        <v>5314</v>
      </c>
      <c r="G875" s="3">
        <v>25.024999999999999</v>
      </c>
      <c r="H875" s="2">
        <v>72.875</v>
      </c>
      <c r="I875">
        <f>VLOOKUP(E875,'TRM2'!A:D,4,0)</f>
        <v>1969.45</v>
      </c>
      <c r="J875" s="6">
        <f t="shared" si="34"/>
        <v>143523668.75</v>
      </c>
    </row>
    <row r="876" spans="1:10" x14ac:dyDescent="0.3">
      <c r="A876" s="1" t="s">
        <v>5303</v>
      </c>
      <c r="B876" s="1" t="s">
        <v>5290</v>
      </c>
      <c r="C876" s="1" t="s">
        <v>428</v>
      </c>
      <c r="D876" s="1" t="s">
        <v>5295</v>
      </c>
      <c r="E876" s="1" t="s">
        <v>5337</v>
      </c>
      <c r="F876" s="1" t="s">
        <v>5316</v>
      </c>
      <c r="G876" s="3">
        <v>50.024999999999999</v>
      </c>
      <c r="H876" s="2">
        <v>154.875</v>
      </c>
      <c r="I876">
        <f>VLOOKUP(E876,'TRM2'!A:D,4,0)</f>
        <v>1933.46</v>
      </c>
      <c r="J876" s="6">
        <f t="shared" si="34"/>
        <v>299444617.5</v>
      </c>
    </row>
    <row r="877" spans="1:10" x14ac:dyDescent="0.3">
      <c r="A877" s="1" t="s">
        <v>5303</v>
      </c>
      <c r="B877" s="1" t="s">
        <v>5290</v>
      </c>
      <c r="C877" s="1" t="s">
        <v>428</v>
      </c>
      <c r="D877" s="1" t="s">
        <v>5295</v>
      </c>
      <c r="E877" s="1" t="s">
        <v>5339</v>
      </c>
      <c r="F877" s="1" t="s">
        <v>5320</v>
      </c>
      <c r="G877" s="3">
        <v>12.558</v>
      </c>
      <c r="H877" s="2">
        <v>39.808860000000003</v>
      </c>
      <c r="I877">
        <f>VLOOKUP(E877,'TRM2'!A:D,4,0)</f>
        <v>1881.19</v>
      </c>
      <c r="J877" s="6">
        <f t="shared" si="34"/>
        <v>74888029.343400002</v>
      </c>
    </row>
    <row r="878" spans="1:10" x14ac:dyDescent="0.3">
      <c r="A878" s="1" t="s">
        <v>5303</v>
      </c>
      <c r="B878" s="1" t="s">
        <v>5290</v>
      </c>
      <c r="C878" s="1" t="s">
        <v>428</v>
      </c>
      <c r="D878" s="1" t="s">
        <v>5295</v>
      </c>
      <c r="E878" s="1" t="s">
        <v>5341</v>
      </c>
      <c r="F878" s="1" t="s">
        <v>5322</v>
      </c>
      <c r="G878" s="3">
        <v>50.094000000000001</v>
      </c>
      <c r="H878" s="2">
        <v>159.54938999999999</v>
      </c>
      <c r="I878">
        <f>VLOOKUP(E878,'TRM2'!A:D,4,0)</f>
        <v>1878.75</v>
      </c>
      <c r="J878" s="6">
        <f t="shared" si="34"/>
        <v>299753416.46249998</v>
      </c>
    </row>
    <row r="879" spans="1:10" x14ac:dyDescent="0.3">
      <c r="A879" s="1" t="s">
        <v>5303</v>
      </c>
      <c r="B879" s="1" t="s">
        <v>5290</v>
      </c>
      <c r="C879" s="1" t="s">
        <v>428</v>
      </c>
      <c r="D879" s="1" t="s">
        <v>5295</v>
      </c>
      <c r="E879" s="1" t="s">
        <v>5342</v>
      </c>
      <c r="F879" s="1" t="s">
        <v>5324</v>
      </c>
      <c r="G879" s="3">
        <v>25</v>
      </c>
      <c r="H879" s="2">
        <v>81.075000000000003</v>
      </c>
      <c r="I879">
        <f>VLOOKUP(E879,'TRM2'!A:D,4,0)</f>
        <v>1918.62</v>
      </c>
      <c r="J879" s="6">
        <f t="shared" si="34"/>
        <v>155552116.5</v>
      </c>
    </row>
    <row r="880" spans="1:10" x14ac:dyDescent="0.3">
      <c r="A880" s="1" t="s">
        <v>5303</v>
      </c>
      <c r="B880" s="1" t="s">
        <v>5290</v>
      </c>
      <c r="C880" s="1" t="s">
        <v>428</v>
      </c>
      <c r="D880" s="1" t="s">
        <v>5295</v>
      </c>
      <c r="E880" s="1" t="s">
        <v>5343</v>
      </c>
      <c r="F880" s="1" t="s">
        <v>5326</v>
      </c>
      <c r="G880" s="3">
        <v>50</v>
      </c>
      <c r="H880" s="2">
        <v>170.65</v>
      </c>
      <c r="I880">
        <f>VLOOKUP(E880,'TRM2'!A:D,4,0)</f>
        <v>2022</v>
      </c>
      <c r="J880" s="6">
        <f t="shared" si="34"/>
        <v>345054300</v>
      </c>
    </row>
    <row r="881" spans="1:10" x14ac:dyDescent="0.3">
      <c r="A881" s="1" t="s">
        <v>5303</v>
      </c>
      <c r="B881" s="1" t="s">
        <v>5290</v>
      </c>
      <c r="C881" s="1" t="s">
        <v>428</v>
      </c>
      <c r="D881" s="1" t="s">
        <v>5295</v>
      </c>
      <c r="E881" s="1" t="s">
        <v>5345</v>
      </c>
      <c r="F881" s="1" t="s">
        <v>5330</v>
      </c>
      <c r="G881" s="3">
        <v>99.75</v>
      </c>
      <c r="H881" s="2">
        <v>295.26</v>
      </c>
      <c r="I881">
        <f>VLOOKUP(E881,'TRM2'!A:D,4,0)</f>
        <v>2206.19</v>
      </c>
      <c r="J881" s="6">
        <f t="shared" si="34"/>
        <v>651399659.39999998</v>
      </c>
    </row>
    <row r="882" spans="1:10" x14ac:dyDescent="0.3">
      <c r="A882" s="1" t="s">
        <v>5303</v>
      </c>
      <c r="B882" s="1" t="s">
        <v>5290</v>
      </c>
      <c r="C882" s="1" t="s">
        <v>428</v>
      </c>
      <c r="D882" s="1" t="s">
        <v>5295</v>
      </c>
      <c r="E882" s="1" t="s">
        <v>5347</v>
      </c>
      <c r="F882" s="1" t="s">
        <v>5292</v>
      </c>
      <c r="G882" s="3">
        <v>198.88200000000001</v>
      </c>
      <c r="H882" s="2">
        <v>588.69072000000006</v>
      </c>
      <c r="I882">
        <f>VLOOKUP(E882,'TRM2'!A:D,4,0)</f>
        <v>2397.35</v>
      </c>
      <c r="J882" s="6">
        <f t="shared" si="34"/>
        <v>1411297697.592</v>
      </c>
    </row>
    <row r="883" spans="1:10" x14ac:dyDescent="0.3">
      <c r="A883" s="1" t="s">
        <v>5303</v>
      </c>
      <c r="B883" s="1" t="s">
        <v>5290</v>
      </c>
      <c r="C883" s="1" t="s">
        <v>428</v>
      </c>
      <c r="D883" s="1" t="s">
        <v>5295</v>
      </c>
      <c r="E883" s="1" t="s">
        <v>5348</v>
      </c>
      <c r="F883" s="1" t="s">
        <v>5307</v>
      </c>
      <c r="G883" s="3">
        <v>12.503</v>
      </c>
      <c r="H883" s="2">
        <v>38.051000000000002</v>
      </c>
      <c r="I883">
        <f>VLOOKUP(E883,'TRM2'!A:D,4,0)</f>
        <v>2441.1</v>
      </c>
      <c r="J883" s="6">
        <f t="shared" si="34"/>
        <v>92886296.100000009</v>
      </c>
    </row>
    <row r="884" spans="1:10" x14ac:dyDescent="0.3">
      <c r="A884" s="1" t="s">
        <v>5303</v>
      </c>
      <c r="B884" s="1" t="s">
        <v>5290</v>
      </c>
      <c r="C884" s="1" t="s">
        <v>428</v>
      </c>
      <c r="D884" s="1" t="s">
        <v>5295</v>
      </c>
      <c r="E884" s="1" t="s">
        <v>5349</v>
      </c>
      <c r="F884" s="1" t="s">
        <v>5311</v>
      </c>
      <c r="G884" s="3">
        <v>12.44</v>
      </c>
      <c r="H884" s="2">
        <v>38.601999999999997</v>
      </c>
      <c r="I884">
        <f>VLOOKUP(E884,'TRM2'!A:D,4,0)</f>
        <v>2496.9899999999998</v>
      </c>
      <c r="J884" s="6">
        <f t="shared" si="34"/>
        <v>96388807.979999989</v>
      </c>
    </row>
    <row r="885" spans="1:10" x14ac:dyDescent="0.3">
      <c r="A885" s="1" t="s">
        <v>5303</v>
      </c>
      <c r="B885" s="1" t="s">
        <v>5290</v>
      </c>
      <c r="C885" s="1" t="s">
        <v>428</v>
      </c>
      <c r="D885" s="1" t="s">
        <v>5295</v>
      </c>
      <c r="E885" s="1" t="s">
        <v>5350</v>
      </c>
      <c r="F885" s="1" t="s">
        <v>5314</v>
      </c>
      <c r="G885" s="3">
        <v>25.1175</v>
      </c>
      <c r="H885" s="2">
        <v>80.163499999999999</v>
      </c>
      <c r="I885">
        <f>VLOOKUP(E885,'TRM2'!A:D,4,0)</f>
        <v>2598.36</v>
      </c>
      <c r="J885" s="6">
        <f t="shared" si="34"/>
        <v>208293631.85999998</v>
      </c>
    </row>
    <row r="886" spans="1:10" x14ac:dyDescent="0.3">
      <c r="A886" s="1" t="s">
        <v>5303</v>
      </c>
      <c r="B886" s="1" t="s">
        <v>5290</v>
      </c>
      <c r="C886" s="1" t="s">
        <v>428</v>
      </c>
      <c r="D886" s="1" t="s">
        <v>5295</v>
      </c>
      <c r="E886" s="1" t="s">
        <v>5351</v>
      </c>
      <c r="F886" s="1" t="s">
        <v>5316</v>
      </c>
      <c r="G886" s="3">
        <v>1.7500000000000002E-2</v>
      </c>
      <c r="H886" s="2">
        <v>6.3E-2</v>
      </c>
      <c r="I886">
        <f>VLOOKUP(E886,'TRM2'!A:D,4,0)</f>
        <v>2393.58</v>
      </c>
      <c r="J886" s="6">
        <f t="shared" si="34"/>
        <v>150795.53999999998</v>
      </c>
    </row>
    <row r="887" spans="1:10" x14ac:dyDescent="0.3">
      <c r="A887" s="1" t="s">
        <v>5303</v>
      </c>
      <c r="B887" s="1" t="s">
        <v>5290</v>
      </c>
      <c r="C887" s="1" t="s">
        <v>428</v>
      </c>
      <c r="D887" s="1" t="s">
        <v>5295</v>
      </c>
      <c r="E887" s="1" t="s">
        <v>5352</v>
      </c>
      <c r="F887" s="1" t="s">
        <v>5318</v>
      </c>
      <c r="G887" s="3">
        <v>87.43</v>
      </c>
      <c r="H887" s="2">
        <v>269.26033999999999</v>
      </c>
      <c r="I887">
        <f>VLOOKUP(E887,'TRM2'!A:D,4,0)</f>
        <v>2533.79</v>
      </c>
      <c r="J887" s="6">
        <f t="shared" si="34"/>
        <v>682249156.88859999</v>
      </c>
    </row>
    <row r="888" spans="1:10" x14ac:dyDescent="0.3">
      <c r="A888" s="1" t="s">
        <v>5303</v>
      </c>
      <c r="B888" s="1" t="s">
        <v>5290</v>
      </c>
      <c r="C888" s="1" t="s">
        <v>428</v>
      </c>
      <c r="D888" s="1" t="s">
        <v>5295</v>
      </c>
      <c r="E888" s="1" t="s">
        <v>5353</v>
      </c>
      <c r="F888" s="1" t="s">
        <v>5320</v>
      </c>
      <c r="G888" s="3">
        <v>50.158999999999999</v>
      </c>
      <c r="H888" s="2">
        <v>152.72013999999999</v>
      </c>
      <c r="I888">
        <f>VLOOKUP(E888,'TRM2'!A:D,4,0)</f>
        <v>2598.6799999999998</v>
      </c>
      <c r="J888" s="6">
        <f t="shared" si="34"/>
        <v>396870773.41519994</v>
      </c>
    </row>
    <row r="889" spans="1:10" x14ac:dyDescent="0.3">
      <c r="A889" s="1" t="s">
        <v>5303</v>
      </c>
      <c r="B889" s="1" t="s">
        <v>5290</v>
      </c>
      <c r="C889" s="1" t="s">
        <v>428</v>
      </c>
      <c r="D889" s="1" t="s">
        <v>5295</v>
      </c>
      <c r="E889" s="1" t="s">
        <v>5354</v>
      </c>
      <c r="F889" s="1" t="s">
        <v>5322</v>
      </c>
      <c r="G889" s="3">
        <v>475.17349999999999</v>
      </c>
      <c r="H889" s="2">
        <v>1441.2215799999999</v>
      </c>
      <c r="I889">
        <f>VLOOKUP(E889,'TRM2'!A:D,4,0)</f>
        <v>2862.51</v>
      </c>
      <c r="J889" s="6">
        <f t="shared" si="34"/>
        <v>4125511184.9657998</v>
      </c>
    </row>
    <row r="890" spans="1:10" x14ac:dyDescent="0.3">
      <c r="A890" s="1" t="s">
        <v>5303</v>
      </c>
      <c r="B890" s="1" t="s">
        <v>5290</v>
      </c>
      <c r="C890" s="1" t="s">
        <v>428</v>
      </c>
      <c r="D890" s="1" t="s">
        <v>5295</v>
      </c>
      <c r="E890" s="1" t="s">
        <v>5355</v>
      </c>
      <c r="F890" s="1" t="s">
        <v>5324</v>
      </c>
      <c r="G890" s="3">
        <v>153.66200000000001</v>
      </c>
      <c r="H890" s="2">
        <v>476.20697999999999</v>
      </c>
      <c r="I890">
        <f>VLOOKUP(E890,'TRM2'!A:D,4,0)</f>
        <v>3079.97</v>
      </c>
      <c r="J890" s="6">
        <f t="shared" si="34"/>
        <v>1466703212.1905999</v>
      </c>
    </row>
    <row r="891" spans="1:10" x14ac:dyDescent="0.3">
      <c r="A891" s="1" t="s">
        <v>5303</v>
      </c>
      <c r="B891" s="1" t="s">
        <v>5290</v>
      </c>
      <c r="C891" s="1" t="s">
        <v>428</v>
      </c>
      <c r="D891" s="1" t="s">
        <v>5295</v>
      </c>
      <c r="E891" s="1" t="s">
        <v>5356</v>
      </c>
      <c r="F891" s="1" t="s">
        <v>5326</v>
      </c>
      <c r="G891" s="3">
        <v>299.93549999999999</v>
      </c>
      <c r="H891" s="2">
        <v>902.82208000000003</v>
      </c>
      <c r="I891">
        <f>VLOOKUP(E891,'TRM2'!A:D,4,0)</f>
        <v>3086.75</v>
      </c>
      <c r="J891" s="6">
        <f t="shared" si="34"/>
        <v>2786786055.4400001</v>
      </c>
    </row>
    <row r="892" spans="1:10" x14ac:dyDescent="0.3">
      <c r="A892" s="1" t="s">
        <v>5303</v>
      </c>
      <c r="B892" s="1" t="s">
        <v>5290</v>
      </c>
      <c r="C892" s="1" t="s">
        <v>428</v>
      </c>
      <c r="D892" s="1" t="s">
        <v>5295</v>
      </c>
      <c r="E892" s="1" t="s">
        <v>5357</v>
      </c>
      <c r="F892" s="1" t="s">
        <v>5328</v>
      </c>
      <c r="G892" s="3">
        <v>25.015000000000001</v>
      </c>
      <c r="H892" s="2">
        <v>75.304000000000002</v>
      </c>
      <c r="I892">
        <f>VLOOKUP(E892,'TRM2'!A:D,4,0)</f>
        <v>2897.83</v>
      </c>
      <c r="J892" s="6">
        <f t="shared" si="34"/>
        <v>218218190.31999999</v>
      </c>
    </row>
    <row r="893" spans="1:10" x14ac:dyDescent="0.3">
      <c r="A893" s="1" t="s">
        <v>5303</v>
      </c>
      <c r="B893" s="1" t="s">
        <v>5290</v>
      </c>
      <c r="C893" s="1" t="s">
        <v>428</v>
      </c>
      <c r="D893" s="1" t="s">
        <v>5295</v>
      </c>
      <c r="E893" s="1" t="s">
        <v>5358</v>
      </c>
      <c r="F893" s="1" t="s">
        <v>5330</v>
      </c>
      <c r="G893" s="3">
        <v>573.43899999999996</v>
      </c>
      <c r="H893" s="2">
        <v>1770.13861</v>
      </c>
      <c r="I893">
        <f>VLOOKUP(E893,'TRM2'!A:D,4,0)</f>
        <v>3142.11</v>
      </c>
      <c r="J893" s="6">
        <f t="shared" si="34"/>
        <v>5561970227.8671007</v>
      </c>
    </row>
    <row r="894" spans="1:10" x14ac:dyDescent="0.3">
      <c r="A894" s="1" t="s">
        <v>5303</v>
      </c>
      <c r="B894" s="1" t="s">
        <v>5290</v>
      </c>
      <c r="C894" s="1" t="s">
        <v>428</v>
      </c>
      <c r="D894" s="1" t="s">
        <v>5295</v>
      </c>
      <c r="E894" s="1" t="s">
        <v>5359</v>
      </c>
      <c r="F894" s="1" t="s">
        <v>5292</v>
      </c>
      <c r="G894" s="3">
        <v>100.03749999999999</v>
      </c>
      <c r="H894" s="2">
        <v>325.6105</v>
      </c>
      <c r="I894">
        <f>VLOOKUP(E894,'TRM2'!A:D,4,0)</f>
        <v>3149.47</v>
      </c>
      <c r="J894" s="6">
        <f t="shared" si="34"/>
        <v>1025500501.4349999</v>
      </c>
    </row>
    <row r="895" spans="1:10" x14ac:dyDescent="0.3">
      <c r="A895" s="1" t="s">
        <v>5303</v>
      </c>
      <c r="B895" s="1" t="s">
        <v>5290</v>
      </c>
      <c r="C895" s="1" t="s">
        <v>428</v>
      </c>
      <c r="D895" s="1" t="s">
        <v>5295</v>
      </c>
      <c r="E895" s="1" t="s">
        <v>5360</v>
      </c>
      <c r="F895" s="1" t="s">
        <v>5307</v>
      </c>
      <c r="G895" s="3">
        <v>200.1155</v>
      </c>
      <c r="H895" s="2">
        <v>622.26130000000001</v>
      </c>
      <c r="I895">
        <f>VLOOKUP(E895,'TRM2'!A:D,4,0)</f>
        <v>3287.31</v>
      </c>
      <c r="J895" s="6">
        <f t="shared" si="34"/>
        <v>2045565794.1030002</v>
      </c>
    </row>
    <row r="896" spans="1:10" x14ac:dyDescent="0.3">
      <c r="A896" s="1" t="s">
        <v>5303</v>
      </c>
      <c r="B896" s="1" t="s">
        <v>5290</v>
      </c>
      <c r="C896" s="1" t="s">
        <v>428</v>
      </c>
      <c r="D896" s="1" t="s">
        <v>5295</v>
      </c>
      <c r="E896" s="1" t="s">
        <v>5361</v>
      </c>
      <c r="F896" s="1" t="s">
        <v>5311</v>
      </c>
      <c r="G896" s="3">
        <v>2.5000000000000001E-2</v>
      </c>
      <c r="H896" s="2">
        <v>0.09</v>
      </c>
      <c r="I896">
        <f>VLOOKUP(E896,'TRM2'!A:D,4,0)</f>
        <v>3319.8</v>
      </c>
      <c r="J896" s="6">
        <f t="shared" si="34"/>
        <v>298782</v>
      </c>
    </row>
    <row r="897" spans="1:10" x14ac:dyDescent="0.3">
      <c r="A897" s="1" t="s">
        <v>5303</v>
      </c>
      <c r="B897" s="1" t="s">
        <v>5290</v>
      </c>
      <c r="C897" s="1" t="s">
        <v>428</v>
      </c>
      <c r="D897" s="1" t="s">
        <v>5295</v>
      </c>
      <c r="E897" s="1" t="s">
        <v>5362</v>
      </c>
      <c r="F897" s="1" t="s">
        <v>5314</v>
      </c>
      <c r="G897" s="3">
        <v>6.0225</v>
      </c>
      <c r="H897" s="2">
        <v>18.620999999999999</v>
      </c>
      <c r="I897">
        <f>VLOOKUP(E897,'TRM2'!A:D,4,0)</f>
        <v>3000.63</v>
      </c>
      <c r="J897" s="6">
        <f t="shared" si="34"/>
        <v>55874731.229999997</v>
      </c>
    </row>
    <row r="898" spans="1:10" x14ac:dyDescent="0.3">
      <c r="A898" s="1" t="s">
        <v>5303</v>
      </c>
      <c r="B898" s="1" t="s">
        <v>5290</v>
      </c>
      <c r="C898" s="1" t="s">
        <v>428</v>
      </c>
      <c r="D898" s="1" t="s">
        <v>5295</v>
      </c>
      <c r="E898" s="1" t="s">
        <v>5363</v>
      </c>
      <c r="F898" s="1" t="s">
        <v>5316</v>
      </c>
      <c r="G898" s="3">
        <v>25.0075</v>
      </c>
      <c r="H898" s="2">
        <v>97.960999999999999</v>
      </c>
      <c r="I898">
        <f>VLOOKUP(E898,'TRM2'!A:D,4,0)</f>
        <v>2851.14</v>
      </c>
      <c r="J898" s="6">
        <f t="shared" si="34"/>
        <v>279300525.54000002</v>
      </c>
    </row>
    <row r="899" spans="1:10" x14ac:dyDescent="0.3">
      <c r="A899" s="1" t="s">
        <v>5303</v>
      </c>
      <c r="B899" s="1" t="s">
        <v>5290</v>
      </c>
      <c r="C899" s="1" t="s">
        <v>428</v>
      </c>
      <c r="D899" s="1" t="s">
        <v>5295</v>
      </c>
      <c r="E899" s="1" t="s">
        <v>5364</v>
      </c>
      <c r="F899" s="1" t="s">
        <v>5318</v>
      </c>
      <c r="G899" s="3">
        <v>14.7075</v>
      </c>
      <c r="H899" s="2">
        <v>54.222000000000001</v>
      </c>
      <c r="I899">
        <f>VLOOKUP(E899,'TRM2'!A:D,4,0)</f>
        <v>3089.65</v>
      </c>
      <c r="J899" s="6">
        <f t="shared" si="34"/>
        <v>167527002.30000001</v>
      </c>
    </row>
    <row r="900" spans="1:10" x14ac:dyDescent="0.3">
      <c r="A900" s="1" t="s">
        <v>5303</v>
      </c>
      <c r="B900" s="1" t="s">
        <v>5290</v>
      </c>
      <c r="C900" s="1" t="s">
        <v>428</v>
      </c>
      <c r="D900" s="1" t="s">
        <v>5295</v>
      </c>
      <c r="E900" s="1" t="s">
        <v>5365</v>
      </c>
      <c r="F900" s="1" t="s">
        <v>5320</v>
      </c>
      <c r="G900" s="3">
        <v>0.01</v>
      </c>
      <c r="H900" s="2">
        <v>3.5999999999999997E-2</v>
      </c>
      <c r="I900">
        <f>VLOOKUP(E900,'TRM2'!A:D,4,0)</f>
        <v>2919.01</v>
      </c>
      <c r="J900" s="6">
        <f t="shared" si="34"/>
        <v>105084.36</v>
      </c>
    </row>
    <row r="901" spans="1:10" x14ac:dyDescent="0.3">
      <c r="A901" s="1" t="s">
        <v>5303</v>
      </c>
      <c r="B901" s="1" t="s">
        <v>5290</v>
      </c>
      <c r="C901" s="1" t="s">
        <v>428</v>
      </c>
      <c r="D901" s="1" t="s">
        <v>5295</v>
      </c>
      <c r="E901" s="1" t="s">
        <v>5366</v>
      </c>
      <c r="F901" s="1" t="s">
        <v>5322</v>
      </c>
      <c r="G901" s="3">
        <v>100.0025</v>
      </c>
      <c r="H901" s="2">
        <v>321.58274999999998</v>
      </c>
      <c r="I901">
        <f>VLOOKUP(E901,'TRM2'!A:D,4,0)</f>
        <v>3081.75</v>
      </c>
      <c r="J901" s="6">
        <f t="shared" si="34"/>
        <v>991037639.8125</v>
      </c>
    </row>
    <row r="902" spans="1:10" x14ac:dyDescent="0.3">
      <c r="A902" s="1" t="s">
        <v>5303</v>
      </c>
      <c r="B902" s="1" t="s">
        <v>5290</v>
      </c>
      <c r="C902" s="1" t="s">
        <v>428</v>
      </c>
      <c r="D902" s="1" t="s">
        <v>5295</v>
      </c>
      <c r="E902" s="1" t="s">
        <v>5367</v>
      </c>
      <c r="F902" s="1" t="s">
        <v>5324</v>
      </c>
      <c r="G902" s="3">
        <v>25.01</v>
      </c>
      <c r="H902" s="2">
        <v>80.286000000000001</v>
      </c>
      <c r="I902">
        <f>VLOOKUP(E902,'TRM2'!A:D,4,0)</f>
        <v>2956.53</v>
      </c>
      <c r="J902" s="6">
        <f t="shared" si="34"/>
        <v>237367967.58000001</v>
      </c>
    </row>
    <row r="903" spans="1:10" x14ac:dyDescent="0.3">
      <c r="A903" s="1" t="s">
        <v>5303</v>
      </c>
      <c r="B903" s="1" t="s">
        <v>5290</v>
      </c>
      <c r="C903" s="1" t="s">
        <v>428</v>
      </c>
      <c r="D903" s="1" t="s">
        <v>5295</v>
      </c>
      <c r="E903" s="1" t="s">
        <v>5369</v>
      </c>
      <c r="F903" s="1" t="s">
        <v>5328</v>
      </c>
      <c r="G903" s="3">
        <v>0.01</v>
      </c>
      <c r="H903" s="2">
        <v>3.5999999999999997E-2</v>
      </c>
      <c r="I903">
        <f>VLOOKUP(E903,'TRM2'!A:D,4,0)</f>
        <v>2998.55</v>
      </c>
      <c r="J903" s="6">
        <f t="shared" si="34"/>
        <v>107947.8</v>
      </c>
    </row>
    <row r="904" spans="1:10" x14ac:dyDescent="0.3">
      <c r="A904" s="1" t="s">
        <v>5303</v>
      </c>
      <c r="B904" s="1" t="s">
        <v>5290</v>
      </c>
      <c r="C904" s="1" t="s">
        <v>428</v>
      </c>
      <c r="D904" s="1" t="s">
        <v>5295</v>
      </c>
      <c r="E904" s="1" t="s">
        <v>5370</v>
      </c>
      <c r="F904" s="1" t="s">
        <v>5330</v>
      </c>
      <c r="G904" s="3">
        <v>28.002500000000001</v>
      </c>
      <c r="H904" s="2">
        <v>96.009</v>
      </c>
      <c r="I904">
        <f>VLOOKUP(E904,'TRM2'!A:D,4,0)</f>
        <v>3085.6</v>
      </c>
      <c r="J904" s="6">
        <f t="shared" si="34"/>
        <v>296245370.40000004</v>
      </c>
    </row>
    <row r="905" spans="1:10" x14ac:dyDescent="0.3">
      <c r="A905" s="1" t="s">
        <v>5303</v>
      </c>
      <c r="B905" s="1" t="s">
        <v>5290</v>
      </c>
      <c r="C905" s="1" t="s">
        <v>428</v>
      </c>
      <c r="D905" s="1" t="s">
        <v>5295</v>
      </c>
      <c r="E905" s="1" t="s">
        <v>5371</v>
      </c>
      <c r="F905" s="1" t="s">
        <v>5292</v>
      </c>
      <c r="G905" s="3">
        <v>26.5</v>
      </c>
      <c r="H905" s="2">
        <v>83.219499999999996</v>
      </c>
      <c r="I905">
        <f>VLOOKUP(E905,'TRM2'!A:D,4,0)</f>
        <v>3000.71</v>
      </c>
      <c r="J905" s="6">
        <f t="shared" si="34"/>
        <v>249717585.845</v>
      </c>
    </row>
    <row r="906" spans="1:10" x14ac:dyDescent="0.3">
      <c r="A906" s="1" t="s">
        <v>5303</v>
      </c>
      <c r="B906" s="1" t="s">
        <v>5290</v>
      </c>
      <c r="C906" s="1" t="s">
        <v>428</v>
      </c>
      <c r="D906" s="1" t="s">
        <v>5295</v>
      </c>
      <c r="E906" s="1" t="s">
        <v>5372</v>
      </c>
      <c r="F906" s="1" t="s">
        <v>5307</v>
      </c>
      <c r="G906" s="3">
        <v>239.08199999999999</v>
      </c>
      <c r="H906" s="2">
        <v>701.18299999999999</v>
      </c>
      <c r="I906">
        <f>VLOOKUP(E906,'TRM2'!A:D,4,0)</f>
        <v>2921.9</v>
      </c>
      <c r="J906" s="6">
        <f t="shared" si="34"/>
        <v>2048786607.7</v>
      </c>
    </row>
    <row r="907" spans="1:10" x14ac:dyDescent="0.3">
      <c r="A907" s="1" t="s">
        <v>5303</v>
      </c>
      <c r="B907" s="1" t="s">
        <v>5290</v>
      </c>
      <c r="C907" s="1" t="s">
        <v>428</v>
      </c>
      <c r="D907" s="1" t="s">
        <v>5295</v>
      </c>
      <c r="E907" s="1" t="s">
        <v>5373</v>
      </c>
      <c r="F907" s="1" t="s">
        <v>5311</v>
      </c>
      <c r="G907" s="3">
        <v>530.44799999999998</v>
      </c>
      <c r="H907" s="2">
        <v>1992.5026</v>
      </c>
      <c r="I907">
        <f>VLOOKUP(E907,'TRM2'!A:D,4,0)</f>
        <v>2919.17</v>
      </c>
      <c r="J907" s="6">
        <f t="shared" si="34"/>
        <v>5816453814.842001</v>
      </c>
    </row>
    <row r="908" spans="1:10" x14ac:dyDescent="0.3">
      <c r="A908" s="1" t="s">
        <v>5303</v>
      </c>
      <c r="B908" s="1" t="s">
        <v>5290</v>
      </c>
      <c r="C908" s="1" t="s">
        <v>428</v>
      </c>
      <c r="D908" s="1" t="s">
        <v>5295</v>
      </c>
      <c r="E908" s="1" t="s">
        <v>5374</v>
      </c>
      <c r="F908" s="1" t="s">
        <v>5314</v>
      </c>
      <c r="G908" s="3">
        <v>100.1</v>
      </c>
      <c r="H908" s="2">
        <v>280.27999999999997</v>
      </c>
      <c r="I908">
        <f>VLOOKUP(E908,'TRM2'!A:D,4,0)</f>
        <v>2885.57</v>
      </c>
      <c r="J908" s="6">
        <f t="shared" si="34"/>
        <v>808767559.5999999</v>
      </c>
    </row>
    <row r="909" spans="1:10" x14ac:dyDescent="0.3">
      <c r="A909" s="1" t="s">
        <v>5303</v>
      </c>
      <c r="B909" s="1" t="s">
        <v>5290</v>
      </c>
      <c r="C909" s="1" t="s">
        <v>428</v>
      </c>
      <c r="D909" s="1" t="s">
        <v>5295</v>
      </c>
      <c r="E909" s="1" t="s">
        <v>5375</v>
      </c>
      <c r="F909" s="1" t="s">
        <v>5316</v>
      </c>
      <c r="G909" s="3">
        <v>559.75</v>
      </c>
      <c r="H909" s="2">
        <v>1304.0840000000001</v>
      </c>
      <c r="I909">
        <f>VLOOKUP(E909,'TRM2'!A:D,4,0)</f>
        <v>2947.85</v>
      </c>
      <c r="J909" s="6">
        <f t="shared" si="34"/>
        <v>3844244019.4000001</v>
      </c>
    </row>
    <row r="910" spans="1:10" x14ac:dyDescent="0.3">
      <c r="A910" s="1" t="s">
        <v>5303</v>
      </c>
      <c r="B910" s="1" t="s">
        <v>5290</v>
      </c>
      <c r="C910" s="1" t="s">
        <v>428</v>
      </c>
      <c r="D910" s="1" t="s">
        <v>5295</v>
      </c>
      <c r="E910" s="1" t="s">
        <v>5376</v>
      </c>
      <c r="F910" s="1" t="s">
        <v>5318</v>
      </c>
      <c r="G910" s="3">
        <v>349.37700000000001</v>
      </c>
      <c r="H910" s="2">
        <v>840.38170000000002</v>
      </c>
      <c r="I910">
        <f>VLOOKUP(E910,'TRM2'!A:D,4,0)</f>
        <v>2921</v>
      </c>
      <c r="J910" s="6">
        <f t="shared" si="34"/>
        <v>2454754945.6999998</v>
      </c>
    </row>
    <row r="911" spans="1:10" x14ac:dyDescent="0.3">
      <c r="A911" s="1" t="s">
        <v>5303</v>
      </c>
      <c r="B911" s="1" t="s">
        <v>5290</v>
      </c>
      <c r="C911" s="1" t="s">
        <v>428</v>
      </c>
      <c r="D911" s="1" t="s">
        <v>5295</v>
      </c>
      <c r="E911" s="1" t="s">
        <v>5377</v>
      </c>
      <c r="F911" s="1" t="s">
        <v>5320</v>
      </c>
      <c r="G911" s="3">
        <v>25</v>
      </c>
      <c r="H911" s="2">
        <v>60.75</v>
      </c>
      <c r="I911">
        <f>VLOOKUP(E911,'TRM2'!A:D,4,0)</f>
        <v>3050.43</v>
      </c>
      <c r="J911" s="6">
        <f t="shared" si="34"/>
        <v>185313622.5</v>
      </c>
    </row>
    <row r="912" spans="1:10" x14ac:dyDescent="0.3">
      <c r="A912" s="1" t="s">
        <v>5303</v>
      </c>
      <c r="B912" s="1" t="s">
        <v>5290</v>
      </c>
      <c r="C912" s="1" t="s">
        <v>428</v>
      </c>
      <c r="D912" s="1" t="s">
        <v>5295</v>
      </c>
      <c r="E912" s="1" t="s">
        <v>5378</v>
      </c>
      <c r="F912" s="1" t="s">
        <v>5322</v>
      </c>
      <c r="G912" s="3">
        <v>13.02</v>
      </c>
      <c r="H912" s="2">
        <v>27.3</v>
      </c>
      <c r="I912">
        <f>VLOOKUP(E912,'TRM2'!A:D,4,0)</f>
        <v>2997.59</v>
      </c>
      <c r="J912" s="6">
        <f t="shared" si="34"/>
        <v>81834207.000000015</v>
      </c>
    </row>
    <row r="913" spans="1:10" x14ac:dyDescent="0.3">
      <c r="A913" s="1" t="s">
        <v>5303</v>
      </c>
      <c r="B913" s="1" t="s">
        <v>5290</v>
      </c>
      <c r="C913" s="1" t="s">
        <v>428</v>
      </c>
      <c r="D913" s="1" t="s">
        <v>5295</v>
      </c>
      <c r="E913" s="1" t="s">
        <v>5380</v>
      </c>
      <c r="F913" s="1" t="s">
        <v>5326</v>
      </c>
      <c r="G913" s="3">
        <v>35.191000000000003</v>
      </c>
      <c r="H913" s="2">
        <v>127.81447</v>
      </c>
      <c r="I913">
        <f>VLOOKUP(E913,'TRM2'!A:D,4,0)</f>
        <v>2936.67</v>
      </c>
      <c r="J913" s="6">
        <f t="shared" si="34"/>
        <v>375348919.61489999</v>
      </c>
    </row>
    <row r="914" spans="1:10" x14ac:dyDescent="0.3">
      <c r="A914" s="1" t="s">
        <v>5303</v>
      </c>
      <c r="B914" s="1" t="s">
        <v>5290</v>
      </c>
      <c r="C914" s="1" t="s">
        <v>428</v>
      </c>
      <c r="D914" s="1" t="s">
        <v>5295</v>
      </c>
      <c r="E914" s="1" t="s">
        <v>5381</v>
      </c>
      <c r="F914" s="1" t="s">
        <v>5328</v>
      </c>
      <c r="G914" s="3">
        <v>25.02</v>
      </c>
      <c r="H914" s="2">
        <v>50.125</v>
      </c>
      <c r="I914">
        <f>VLOOKUP(E914,'TRM2'!A:D,4,0)</f>
        <v>3039.19</v>
      </c>
      <c r="J914" s="6">
        <f t="shared" si="34"/>
        <v>152339398.75</v>
      </c>
    </row>
    <row r="915" spans="1:10" x14ac:dyDescent="0.3">
      <c r="A915" s="1" t="s">
        <v>5303</v>
      </c>
      <c r="B915" s="1" t="s">
        <v>5290</v>
      </c>
      <c r="C915" s="1" t="s">
        <v>428</v>
      </c>
      <c r="D915" s="1" t="s">
        <v>5295</v>
      </c>
      <c r="E915" s="1" t="s">
        <v>5382</v>
      </c>
      <c r="F915" s="1" t="s">
        <v>5330</v>
      </c>
      <c r="G915" s="3">
        <v>30</v>
      </c>
      <c r="H915" s="2">
        <v>90.625</v>
      </c>
      <c r="I915">
        <f>VLOOKUP(E915,'TRM2'!A:D,4,0)</f>
        <v>3006.04</v>
      </c>
      <c r="J915" s="6">
        <f t="shared" si="34"/>
        <v>272422375</v>
      </c>
    </row>
    <row r="916" spans="1:10" x14ac:dyDescent="0.3">
      <c r="A916" s="1" t="s">
        <v>5303</v>
      </c>
      <c r="B916" s="1" t="s">
        <v>5290</v>
      </c>
      <c r="C916" s="1" t="s">
        <v>428</v>
      </c>
      <c r="D916" s="1" t="s">
        <v>5295</v>
      </c>
      <c r="E916" s="1" t="s">
        <v>5383</v>
      </c>
      <c r="F916" s="1" t="s">
        <v>5292</v>
      </c>
      <c r="G916" s="3">
        <v>25</v>
      </c>
      <c r="H916" s="2">
        <v>77.8</v>
      </c>
      <c r="I916">
        <f>VLOOKUP(E916,'TRM2'!A:D,4,0)</f>
        <v>2984</v>
      </c>
      <c r="J916" s="6">
        <f t="shared" si="34"/>
        <v>232155199.99999997</v>
      </c>
    </row>
    <row r="917" spans="1:10" x14ac:dyDescent="0.3">
      <c r="A917" s="1" t="s">
        <v>5303</v>
      </c>
      <c r="B917" s="1" t="s">
        <v>5290</v>
      </c>
      <c r="C917" s="1" t="s">
        <v>428</v>
      </c>
      <c r="D917" s="1" t="s">
        <v>5295</v>
      </c>
      <c r="E917" s="1" t="s">
        <v>5384</v>
      </c>
      <c r="F917" s="1" t="s">
        <v>5307</v>
      </c>
      <c r="G917" s="3">
        <v>10.119999999999999</v>
      </c>
      <c r="H917" s="2">
        <v>29.5</v>
      </c>
      <c r="I917">
        <f>VLOOKUP(E917,'TRM2'!A:D,4,0)</f>
        <v>2835.05</v>
      </c>
      <c r="J917" s="6">
        <f t="shared" si="34"/>
        <v>83633975</v>
      </c>
    </row>
    <row r="918" spans="1:10" x14ac:dyDescent="0.3">
      <c r="A918" s="1" t="s">
        <v>5303</v>
      </c>
      <c r="B918" s="1" t="s">
        <v>5290</v>
      </c>
      <c r="C918" s="1" t="s">
        <v>428</v>
      </c>
      <c r="D918" s="1" t="s">
        <v>5295</v>
      </c>
      <c r="E918" s="1" t="s">
        <v>5385</v>
      </c>
      <c r="F918" s="1" t="s">
        <v>5311</v>
      </c>
      <c r="G918" s="3">
        <v>25</v>
      </c>
      <c r="H918" s="2">
        <v>60.625</v>
      </c>
      <c r="I918">
        <f>VLOOKUP(E918,'TRM2'!A:D,4,0)</f>
        <v>2867.94</v>
      </c>
      <c r="J918" s="6">
        <f t="shared" si="34"/>
        <v>173868862.50000003</v>
      </c>
    </row>
    <row r="919" spans="1:10" x14ac:dyDescent="0.3">
      <c r="A919" s="1" t="s">
        <v>5303</v>
      </c>
      <c r="B919" s="1" t="s">
        <v>5290</v>
      </c>
      <c r="C919" s="1" t="s">
        <v>428</v>
      </c>
      <c r="D919" s="1" t="s">
        <v>5295</v>
      </c>
      <c r="E919" s="1" t="s">
        <v>5387</v>
      </c>
      <c r="F919" s="1" t="s">
        <v>5316</v>
      </c>
      <c r="G919" s="3">
        <v>25</v>
      </c>
      <c r="H919" s="2">
        <v>60</v>
      </c>
      <c r="I919">
        <f>VLOOKUP(E919,'TRM2'!A:D,4,0)</f>
        <v>2809.92</v>
      </c>
      <c r="J919" s="6">
        <f t="shared" si="34"/>
        <v>168595200</v>
      </c>
    </row>
    <row r="920" spans="1:10" x14ac:dyDescent="0.3">
      <c r="A920" s="1" t="s">
        <v>5303</v>
      </c>
      <c r="B920" s="1" t="s">
        <v>5290</v>
      </c>
      <c r="C920" s="1" t="s">
        <v>428</v>
      </c>
      <c r="D920" s="1" t="s">
        <v>5295</v>
      </c>
      <c r="E920" s="1" t="s">
        <v>5388</v>
      </c>
      <c r="F920" s="1" t="s">
        <v>5318</v>
      </c>
      <c r="G920" s="3">
        <v>151.386</v>
      </c>
      <c r="H920" s="2">
        <v>405.81599999999997</v>
      </c>
      <c r="I920">
        <f>VLOOKUP(E920,'TRM2'!A:D,4,0)</f>
        <v>2889.32</v>
      </c>
      <c r="J920" s="6">
        <f t="shared" si="34"/>
        <v>1172532285.1199999</v>
      </c>
    </row>
    <row r="921" spans="1:10" x14ac:dyDescent="0.3">
      <c r="A921" s="1" t="s">
        <v>5303</v>
      </c>
      <c r="B921" s="1" t="s">
        <v>5290</v>
      </c>
      <c r="C921" s="1" t="s">
        <v>428</v>
      </c>
      <c r="D921" s="1" t="s">
        <v>5295</v>
      </c>
      <c r="E921" s="1" t="s">
        <v>5389</v>
      </c>
      <c r="F921" s="1" t="s">
        <v>5320</v>
      </c>
      <c r="G921" s="3">
        <v>50</v>
      </c>
      <c r="H921" s="2">
        <v>149.82499999999999</v>
      </c>
      <c r="I921">
        <f>VLOOKUP(E921,'TRM2'!A:D,4,0)</f>
        <v>2930.8</v>
      </c>
      <c r="J921" s="6">
        <f t="shared" si="34"/>
        <v>439107110</v>
      </c>
    </row>
    <row r="922" spans="1:10" x14ac:dyDescent="0.3">
      <c r="A922" s="1" t="s">
        <v>5303</v>
      </c>
      <c r="B922" s="1" t="s">
        <v>5290</v>
      </c>
      <c r="C922" s="1" t="s">
        <v>428</v>
      </c>
      <c r="D922" s="1" t="s">
        <v>5295</v>
      </c>
      <c r="E922" s="1" t="s">
        <v>5390</v>
      </c>
      <c r="F922" s="1" t="s">
        <v>5322</v>
      </c>
      <c r="G922" s="3">
        <v>12.5</v>
      </c>
      <c r="H922" s="2">
        <v>32.5</v>
      </c>
      <c r="I922">
        <f>VLOOKUP(E922,'TRM2'!A:D,4,0)</f>
        <v>2886.8</v>
      </c>
      <c r="J922" s="6">
        <f t="shared" si="34"/>
        <v>93821000</v>
      </c>
    </row>
    <row r="923" spans="1:10" x14ac:dyDescent="0.3">
      <c r="A923" s="1" t="s">
        <v>5303</v>
      </c>
      <c r="B923" s="1" t="s">
        <v>5290</v>
      </c>
      <c r="C923" s="1" t="s">
        <v>428</v>
      </c>
      <c r="D923" s="1" t="s">
        <v>5295</v>
      </c>
      <c r="E923" s="1" t="s">
        <v>5391</v>
      </c>
      <c r="F923" s="1" t="s">
        <v>5324</v>
      </c>
      <c r="G923" s="3">
        <v>20</v>
      </c>
      <c r="H923" s="2">
        <v>37.03</v>
      </c>
      <c r="I923">
        <f>VLOOKUP(E923,'TRM2'!A:D,4,0)</f>
        <v>3053.14</v>
      </c>
      <c r="J923" s="6">
        <f t="shared" si="34"/>
        <v>113057774.2</v>
      </c>
    </row>
    <row r="924" spans="1:10" x14ac:dyDescent="0.3">
      <c r="A924" s="1" t="s">
        <v>5303</v>
      </c>
      <c r="B924" s="1" t="s">
        <v>5290</v>
      </c>
      <c r="C924" s="1" t="s">
        <v>428</v>
      </c>
      <c r="D924" s="1" t="s">
        <v>5295</v>
      </c>
      <c r="E924" s="1" t="s">
        <v>5393</v>
      </c>
      <c r="F924" s="1" t="s">
        <v>5328</v>
      </c>
      <c r="G924" s="3">
        <v>25.149000000000001</v>
      </c>
      <c r="H924" s="2">
        <v>70.758499999999998</v>
      </c>
      <c r="I924">
        <f>VLOOKUP(E924,'TRM2'!A:D,4,0)</f>
        <v>3219.85</v>
      </c>
      <c r="J924" s="6">
        <f t="shared" ref="J924:J951" si="35">H924*I924*1000</f>
        <v>227831756.22499999</v>
      </c>
    </row>
    <row r="925" spans="1:10" x14ac:dyDescent="0.3">
      <c r="A925" s="1" t="s">
        <v>5303</v>
      </c>
      <c r="B925" s="1" t="s">
        <v>5290</v>
      </c>
      <c r="C925" s="1" t="s">
        <v>428</v>
      </c>
      <c r="D925" s="1" t="s">
        <v>5295</v>
      </c>
      <c r="E925" s="1" t="s">
        <v>5394</v>
      </c>
      <c r="F925" s="1" t="s">
        <v>5330</v>
      </c>
      <c r="G925" s="3">
        <v>50.088999999999999</v>
      </c>
      <c r="H925" s="2">
        <v>138.26213999999999</v>
      </c>
      <c r="I925">
        <f>VLOOKUP(E925,'TRM2'!A:D,4,0)</f>
        <v>3235.27</v>
      </c>
      <c r="J925" s="6">
        <f t="shared" si="35"/>
        <v>447315353.6778</v>
      </c>
    </row>
    <row r="926" spans="1:10" x14ac:dyDescent="0.3">
      <c r="A926" s="1" t="s">
        <v>5303</v>
      </c>
      <c r="B926" s="1" t="s">
        <v>5290</v>
      </c>
      <c r="C926" s="1" t="s">
        <v>428</v>
      </c>
      <c r="D926" s="1" t="s">
        <v>5295</v>
      </c>
      <c r="E926" s="1" t="s">
        <v>5395</v>
      </c>
      <c r="F926" s="1" t="s">
        <v>5292</v>
      </c>
      <c r="G926" s="3">
        <v>49.808</v>
      </c>
      <c r="H926" s="2">
        <v>141.35643999999999</v>
      </c>
      <c r="I926">
        <f>VLOOKUP(E926,'TRM2'!A:D,4,0)</f>
        <v>3249.75</v>
      </c>
      <c r="J926" s="6">
        <f t="shared" si="35"/>
        <v>459373090.88999999</v>
      </c>
    </row>
    <row r="927" spans="1:10" x14ac:dyDescent="0.3">
      <c r="A927" s="1" t="s">
        <v>5303</v>
      </c>
      <c r="B927" s="1" t="s">
        <v>5290</v>
      </c>
      <c r="C927" s="1" t="s">
        <v>428</v>
      </c>
      <c r="D927" s="1" t="s">
        <v>5295</v>
      </c>
      <c r="E927" s="1" t="s">
        <v>5396</v>
      </c>
      <c r="F927" s="1" t="s">
        <v>5307</v>
      </c>
      <c r="G927" s="3">
        <v>75</v>
      </c>
      <c r="H927" s="2">
        <v>196.32499999999999</v>
      </c>
      <c r="I927">
        <f>VLOOKUP(E927,'TRM2'!A:D,4,0)</f>
        <v>3115.7</v>
      </c>
      <c r="J927" s="6">
        <f t="shared" si="35"/>
        <v>611689802.49999988</v>
      </c>
    </row>
    <row r="928" spans="1:10" x14ac:dyDescent="0.3">
      <c r="A928" s="1" t="s">
        <v>5303</v>
      </c>
      <c r="B928" s="1" t="s">
        <v>5290</v>
      </c>
      <c r="C928" s="1" t="s">
        <v>428</v>
      </c>
      <c r="D928" s="1" t="s">
        <v>5295</v>
      </c>
      <c r="E928" s="1" t="s">
        <v>5397</v>
      </c>
      <c r="F928" s="1" t="s">
        <v>5311</v>
      </c>
      <c r="G928" s="3">
        <v>22.54</v>
      </c>
      <c r="H928" s="2">
        <v>80.599999999999994</v>
      </c>
      <c r="I928">
        <f>VLOOKUP(E928,'TRM2'!A:D,4,0)</f>
        <v>3077.35</v>
      </c>
      <c r="J928" s="6">
        <f t="shared" si="35"/>
        <v>248034409.99999997</v>
      </c>
    </row>
    <row r="929" spans="1:10" x14ac:dyDescent="0.3">
      <c r="A929" s="1" t="s">
        <v>5303</v>
      </c>
      <c r="B929" s="1" t="s">
        <v>5290</v>
      </c>
      <c r="C929" s="1" t="s">
        <v>428</v>
      </c>
      <c r="D929" s="1" t="s">
        <v>5295</v>
      </c>
      <c r="E929" s="1" t="s">
        <v>5398</v>
      </c>
      <c r="F929" s="1" t="s">
        <v>5314</v>
      </c>
      <c r="G929" s="3">
        <v>25</v>
      </c>
      <c r="H929" s="2">
        <v>71.974999999999994</v>
      </c>
      <c r="I929">
        <f>VLOOKUP(E929,'TRM2'!A:D,4,0)</f>
        <v>3174.79</v>
      </c>
      <c r="J929" s="6">
        <f t="shared" si="35"/>
        <v>228505510.25</v>
      </c>
    </row>
    <row r="930" spans="1:10" x14ac:dyDescent="0.3">
      <c r="A930" s="1" t="s">
        <v>5303</v>
      </c>
      <c r="B930" s="1" t="s">
        <v>5290</v>
      </c>
      <c r="C930" s="1" t="s">
        <v>428</v>
      </c>
      <c r="D930" s="1" t="s">
        <v>5295</v>
      </c>
      <c r="E930" s="1" t="s">
        <v>5399</v>
      </c>
      <c r="F930" s="1" t="s">
        <v>5316</v>
      </c>
      <c r="G930" s="3">
        <v>25</v>
      </c>
      <c r="H930" s="2">
        <v>62.5</v>
      </c>
      <c r="I930">
        <f>VLOOKUP(E930,'TRM2'!A:D,4,0)</f>
        <v>3233.97</v>
      </c>
      <c r="J930" s="6">
        <f t="shared" si="35"/>
        <v>202123125</v>
      </c>
    </row>
    <row r="931" spans="1:10" x14ac:dyDescent="0.3">
      <c r="A931" s="1" t="s">
        <v>5303</v>
      </c>
      <c r="B931" s="1" t="s">
        <v>5290</v>
      </c>
      <c r="C931" s="1" t="s">
        <v>428</v>
      </c>
      <c r="D931" s="1" t="s">
        <v>5295</v>
      </c>
      <c r="E931" s="1" t="s">
        <v>5402</v>
      </c>
      <c r="F931" s="1" t="s">
        <v>5322</v>
      </c>
      <c r="G931" s="3">
        <v>10</v>
      </c>
      <c r="H931" s="2">
        <v>47.25</v>
      </c>
      <c r="I931">
        <f>VLOOKUP(E931,'TRM2'!A:D,4,0)</f>
        <v>3291.79</v>
      </c>
      <c r="J931" s="6">
        <f t="shared" si="35"/>
        <v>155537077.49999997</v>
      </c>
    </row>
    <row r="932" spans="1:10" x14ac:dyDescent="0.3">
      <c r="A932" s="1" t="s">
        <v>5303</v>
      </c>
      <c r="B932" s="1" t="s">
        <v>5290</v>
      </c>
      <c r="C932" s="1" t="s">
        <v>428</v>
      </c>
      <c r="D932" s="1" t="s">
        <v>5295</v>
      </c>
      <c r="E932" s="1" t="s">
        <v>5403</v>
      </c>
      <c r="F932" s="1" t="s">
        <v>5324</v>
      </c>
      <c r="G932" s="3">
        <v>25</v>
      </c>
      <c r="H932" s="2">
        <v>67</v>
      </c>
      <c r="I932">
        <f>VLOOKUP(E932,'TRM2'!A:D,4,0)</f>
        <v>3427.29</v>
      </c>
      <c r="J932" s="6">
        <f t="shared" si="35"/>
        <v>229628430</v>
      </c>
    </row>
    <row r="933" spans="1:10" x14ac:dyDescent="0.3">
      <c r="A933" s="1" t="s">
        <v>5303</v>
      </c>
      <c r="B933" s="1" t="s">
        <v>5290</v>
      </c>
      <c r="C933" s="1" t="s">
        <v>428</v>
      </c>
      <c r="D933" s="1" t="s">
        <v>5295</v>
      </c>
      <c r="E933" s="1" t="s">
        <v>5405</v>
      </c>
      <c r="F933" s="1" t="s">
        <v>5328</v>
      </c>
      <c r="G933" s="3">
        <v>25</v>
      </c>
      <c r="H933" s="2">
        <v>67</v>
      </c>
      <c r="I933">
        <f>VLOOKUP(E933,'TRM2'!A:D,4,0)</f>
        <v>3383.29</v>
      </c>
      <c r="J933" s="6">
        <f t="shared" si="35"/>
        <v>226680430</v>
      </c>
    </row>
    <row r="934" spans="1:10" x14ac:dyDescent="0.3">
      <c r="A934" s="1" t="s">
        <v>5303</v>
      </c>
      <c r="B934" s="1" t="s">
        <v>5290</v>
      </c>
      <c r="C934" s="1" t="s">
        <v>428</v>
      </c>
      <c r="D934" s="1" t="s">
        <v>5295</v>
      </c>
      <c r="E934" s="1" t="s">
        <v>5408</v>
      </c>
      <c r="F934" s="1" t="s">
        <v>5307</v>
      </c>
      <c r="G934" s="3">
        <v>51.222999999999999</v>
      </c>
      <c r="H934" s="2">
        <v>155.86424</v>
      </c>
      <c r="I934">
        <f>VLOOKUP(E934,'TRM2'!A:D,4,0)</f>
        <v>3423.24</v>
      </c>
      <c r="J934" s="6">
        <f t="shared" si="35"/>
        <v>533560700.93760002</v>
      </c>
    </row>
    <row r="935" spans="1:10" x14ac:dyDescent="0.3">
      <c r="A935" s="1" t="s">
        <v>5303</v>
      </c>
      <c r="B935" s="1" t="s">
        <v>5290</v>
      </c>
      <c r="C935" s="1" t="s">
        <v>428</v>
      </c>
      <c r="D935" s="1" t="s">
        <v>5295</v>
      </c>
      <c r="E935" s="1" t="s">
        <v>5409</v>
      </c>
      <c r="F935" s="1" t="s">
        <v>5311</v>
      </c>
      <c r="G935" s="3">
        <v>50</v>
      </c>
      <c r="H935" s="2">
        <v>145</v>
      </c>
      <c r="I935">
        <f>VLOOKUP(E935,'TRM2'!A:D,4,0)</f>
        <v>3539.86</v>
      </c>
      <c r="J935" s="6">
        <f t="shared" si="35"/>
        <v>513279700</v>
      </c>
    </row>
    <row r="936" spans="1:10" x14ac:dyDescent="0.3">
      <c r="A936" s="1" t="s">
        <v>5303</v>
      </c>
      <c r="B936" s="1" t="s">
        <v>5290</v>
      </c>
      <c r="C936" s="1" t="s">
        <v>428</v>
      </c>
      <c r="D936" s="1" t="s">
        <v>5295</v>
      </c>
      <c r="E936" s="1" t="s">
        <v>5411</v>
      </c>
      <c r="F936" s="1" t="s">
        <v>5318</v>
      </c>
      <c r="G936" s="3">
        <v>12.6</v>
      </c>
      <c r="H936" s="2">
        <v>35.909999999999997</v>
      </c>
      <c r="I936">
        <f>VLOOKUP(E936,'TRM2'!A:D,4,0)</f>
        <v>3718.82</v>
      </c>
      <c r="J936" s="6">
        <f t="shared" si="35"/>
        <v>133542826.19999999</v>
      </c>
    </row>
    <row r="937" spans="1:10" x14ac:dyDescent="0.3">
      <c r="A937" s="1" t="s">
        <v>5303</v>
      </c>
      <c r="B937" s="1" t="s">
        <v>5290</v>
      </c>
      <c r="C937" s="1" t="s">
        <v>428</v>
      </c>
      <c r="D937" s="1" t="s">
        <v>5295</v>
      </c>
      <c r="E937" s="1" t="s">
        <v>5413</v>
      </c>
      <c r="F937" s="1" t="s">
        <v>5322</v>
      </c>
      <c r="G937" s="3">
        <v>12.6</v>
      </c>
      <c r="H937" s="2">
        <v>33.125399999999999</v>
      </c>
      <c r="I937">
        <f>VLOOKUP(E937,'TRM2'!A:D,4,0)</f>
        <v>3733.08</v>
      </c>
      <c r="J937" s="6">
        <f t="shared" si="35"/>
        <v>123659768.23199999</v>
      </c>
    </row>
    <row r="938" spans="1:10" x14ac:dyDescent="0.3">
      <c r="A938" s="1" t="s">
        <v>5303</v>
      </c>
      <c r="B938" s="1" t="s">
        <v>5290</v>
      </c>
      <c r="C938" s="1" t="s">
        <v>428</v>
      </c>
      <c r="D938" s="1" t="s">
        <v>5295</v>
      </c>
      <c r="E938" s="1" t="s">
        <v>5415</v>
      </c>
      <c r="F938" s="1" t="s">
        <v>5326</v>
      </c>
      <c r="G938" s="3">
        <v>106.08</v>
      </c>
      <c r="H938" s="2">
        <v>215.65299999999999</v>
      </c>
      <c r="I938">
        <f>VLOOKUP(E938,'TRM2'!A:D,4,0)</f>
        <v>3865.47</v>
      </c>
      <c r="J938" s="6">
        <f t="shared" si="35"/>
        <v>833600201.90999997</v>
      </c>
    </row>
    <row r="939" spans="1:10" x14ac:dyDescent="0.3">
      <c r="A939" s="1" t="s">
        <v>5303</v>
      </c>
      <c r="B939" s="1" t="s">
        <v>5290</v>
      </c>
      <c r="C939" s="1" t="s">
        <v>428</v>
      </c>
      <c r="D939" s="1" t="s">
        <v>5295</v>
      </c>
      <c r="E939" s="1" t="s">
        <v>5417</v>
      </c>
      <c r="F939" s="1" t="s">
        <v>5330</v>
      </c>
      <c r="G939" s="3">
        <v>50</v>
      </c>
      <c r="H939" s="2">
        <v>133.63499999999999</v>
      </c>
      <c r="I939">
        <f>VLOOKUP(E939,'TRM2'!A:D,4,0)</f>
        <v>3591.84</v>
      </c>
      <c r="J939" s="6">
        <f t="shared" si="35"/>
        <v>479995538.39999998</v>
      </c>
    </row>
    <row r="940" spans="1:10" x14ac:dyDescent="0.3">
      <c r="A940" s="1" t="s">
        <v>5303</v>
      </c>
      <c r="B940" s="1" t="s">
        <v>5290</v>
      </c>
      <c r="C940" s="1" t="s">
        <v>428</v>
      </c>
      <c r="D940" s="1" t="s">
        <v>5295</v>
      </c>
      <c r="E940" s="1" t="s">
        <v>5418</v>
      </c>
      <c r="F940" s="1" t="s">
        <v>5292</v>
      </c>
      <c r="G940" s="3">
        <v>75</v>
      </c>
      <c r="H940" s="2">
        <v>200.57499999999999</v>
      </c>
      <c r="I940">
        <f>VLOOKUP(E940,'TRM2'!A:D,4,0)</f>
        <v>3432.5</v>
      </c>
      <c r="J940" s="6">
        <f t="shared" si="35"/>
        <v>688473687.5</v>
      </c>
    </row>
    <row r="941" spans="1:10" x14ac:dyDescent="0.3">
      <c r="A941" s="1" t="s">
        <v>5303</v>
      </c>
      <c r="B941" s="1" t="s">
        <v>5290</v>
      </c>
      <c r="C941" s="1" t="s">
        <v>428</v>
      </c>
      <c r="D941" s="1" t="s">
        <v>5295</v>
      </c>
      <c r="E941" s="1" t="s">
        <v>5420</v>
      </c>
      <c r="F941" s="1" t="s">
        <v>5307</v>
      </c>
      <c r="G941" s="3">
        <v>4.0999999999999996</v>
      </c>
      <c r="H941" s="2">
        <v>24.6</v>
      </c>
      <c r="I941">
        <f>VLOOKUP(E941,'TRM2'!A:D,4,0)</f>
        <v>3559.46</v>
      </c>
      <c r="J941" s="6">
        <f t="shared" si="35"/>
        <v>87562716</v>
      </c>
    </row>
    <row r="942" spans="1:10" x14ac:dyDescent="0.3">
      <c r="A942" s="1" t="s">
        <v>5303</v>
      </c>
      <c r="B942" s="1" t="s">
        <v>5290</v>
      </c>
      <c r="C942" s="1" t="s">
        <v>428</v>
      </c>
      <c r="D942" s="1" t="s">
        <v>5295</v>
      </c>
      <c r="E942" s="1" t="s">
        <v>5421</v>
      </c>
      <c r="F942" s="1" t="s">
        <v>5311</v>
      </c>
      <c r="G942" s="3">
        <v>0.4</v>
      </c>
      <c r="H942" s="2">
        <v>5.25</v>
      </c>
      <c r="I942">
        <f>VLOOKUP(E942,'TRM2'!A:D,4,0)</f>
        <v>3624.39</v>
      </c>
      <c r="J942" s="6">
        <f t="shared" si="35"/>
        <v>19028047.5</v>
      </c>
    </row>
    <row r="943" spans="1:10" x14ac:dyDescent="0.3">
      <c r="A943" s="1" t="s">
        <v>5303</v>
      </c>
      <c r="B943" s="1" t="s">
        <v>5290</v>
      </c>
      <c r="C943" s="1" t="s">
        <v>428</v>
      </c>
      <c r="D943" s="1" t="s">
        <v>5295</v>
      </c>
      <c r="E943" s="1" t="s">
        <v>5422</v>
      </c>
      <c r="F943" s="1" t="s">
        <v>5314</v>
      </c>
      <c r="G943" s="3">
        <v>25</v>
      </c>
      <c r="H943" s="2">
        <v>73.5</v>
      </c>
      <c r="I943">
        <f>VLOOKUP(E943,'TRM2'!A:D,4,0)</f>
        <v>3678.62</v>
      </c>
      <c r="J943" s="6">
        <f t="shared" si="35"/>
        <v>270378570</v>
      </c>
    </row>
    <row r="944" spans="1:10" x14ac:dyDescent="0.3">
      <c r="A944" s="1" t="s">
        <v>5303</v>
      </c>
      <c r="B944" s="1" t="s">
        <v>5290</v>
      </c>
      <c r="C944" s="1" t="s">
        <v>428</v>
      </c>
      <c r="D944" s="1" t="s">
        <v>5295</v>
      </c>
      <c r="E944" s="1" t="s">
        <v>5423</v>
      </c>
      <c r="F944" s="1" t="s">
        <v>5316</v>
      </c>
      <c r="G944" s="3">
        <v>22</v>
      </c>
      <c r="H944" s="2">
        <v>110.337</v>
      </c>
      <c r="I944">
        <f>VLOOKUP(E944,'TRM2'!A:D,4,0)</f>
        <v>3740.14</v>
      </c>
      <c r="J944" s="6">
        <f t="shared" si="35"/>
        <v>412675827.18000001</v>
      </c>
    </row>
    <row r="945" spans="1:10" x14ac:dyDescent="0.3">
      <c r="A945" s="1" t="s">
        <v>5303</v>
      </c>
      <c r="B945" s="1" t="s">
        <v>5290</v>
      </c>
      <c r="C945" s="1" t="s">
        <v>428</v>
      </c>
      <c r="D945" s="1" t="s">
        <v>5295</v>
      </c>
      <c r="E945" s="1" t="s">
        <v>5425</v>
      </c>
      <c r="F945" s="1" t="s">
        <v>5320</v>
      </c>
      <c r="G945" s="3">
        <v>6</v>
      </c>
      <c r="H945" s="2">
        <v>24.48</v>
      </c>
      <c r="I945">
        <f>VLOOKUP(E945,'TRM2'!A:D,4,0)</f>
        <v>3748.5</v>
      </c>
      <c r="J945" s="6">
        <f t="shared" si="35"/>
        <v>91763280</v>
      </c>
    </row>
    <row r="946" spans="1:10" x14ac:dyDescent="0.3">
      <c r="A946" s="1" t="s">
        <v>5303</v>
      </c>
      <c r="B946" s="1" t="s">
        <v>5290</v>
      </c>
      <c r="C946" s="1" t="s">
        <v>428</v>
      </c>
      <c r="D946" s="1" t="s">
        <v>5295</v>
      </c>
      <c r="E946" s="1" t="s">
        <v>5426</v>
      </c>
      <c r="F946" s="1" t="s">
        <v>5322</v>
      </c>
      <c r="G946" s="3">
        <v>19.947500000000002</v>
      </c>
      <c r="H946" s="2">
        <v>64.805570000000003</v>
      </c>
      <c r="I946">
        <f>VLOOKUP(E946,'TRM2'!A:D,4,0)</f>
        <v>3867.88</v>
      </c>
      <c r="J946" s="6">
        <f t="shared" si="35"/>
        <v>250660168.09160003</v>
      </c>
    </row>
    <row r="947" spans="1:10" x14ac:dyDescent="0.3">
      <c r="A947" s="1" t="s">
        <v>5303</v>
      </c>
      <c r="B947" s="1" t="s">
        <v>5290</v>
      </c>
      <c r="C947" s="1" t="s">
        <v>428</v>
      </c>
      <c r="D947" s="1" t="s">
        <v>5295</v>
      </c>
      <c r="E947" s="1" t="s">
        <v>5428</v>
      </c>
      <c r="F947" s="1" t="s">
        <v>5326</v>
      </c>
      <c r="G947" s="3">
        <v>7</v>
      </c>
      <c r="H947" s="2">
        <v>31</v>
      </c>
      <c r="I947">
        <f>VLOOKUP(E947,'TRM2'!A:D,4,0)</f>
        <v>3812.77</v>
      </c>
      <c r="J947" s="6">
        <f t="shared" si="35"/>
        <v>118195870</v>
      </c>
    </row>
    <row r="948" spans="1:10" x14ac:dyDescent="0.3">
      <c r="A948" s="1" t="s">
        <v>5303</v>
      </c>
      <c r="B948" s="1" t="s">
        <v>5290</v>
      </c>
      <c r="C948" s="1" t="s">
        <v>428</v>
      </c>
      <c r="D948" s="1" t="s">
        <v>5295</v>
      </c>
      <c r="E948" s="1" t="s">
        <v>5429</v>
      </c>
      <c r="F948" s="1" t="s">
        <v>5328</v>
      </c>
      <c r="G948" s="3">
        <v>0.46250000000000002</v>
      </c>
      <c r="H948" s="2">
        <v>1.70103</v>
      </c>
      <c r="I948">
        <f>VLOOKUP(E948,'TRM2'!A:D,4,0)</f>
        <v>3784.44</v>
      </c>
      <c r="J948" s="6">
        <f t="shared" si="35"/>
        <v>6437445.9732000008</v>
      </c>
    </row>
    <row r="949" spans="1:10" x14ac:dyDescent="0.3">
      <c r="A949" s="1" t="s">
        <v>5303</v>
      </c>
      <c r="B949" s="1" t="s">
        <v>5290</v>
      </c>
      <c r="C949" s="1" t="s">
        <v>428</v>
      </c>
      <c r="D949" s="1" t="s">
        <v>5295</v>
      </c>
      <c r="E949" s="1" t="s">
        <v>5430</v>
      </c>
      <c r="F949" s="1" t="s">
        <v>5330</v>
      </c>
      <c r="G949" s="3">
        <v>32.465000000000003</v>
      </c>
      <c r="H949" s="2">
        <v>106.35012999999999</v>
      </c>
      <c r="I949">
        <f>VLOOKUP(E949,'TRM2'!A:D,4,0)</f>
        <v>4004.54</v>
      </c>
      <c r="J949" s="6">
        <f t="shared" si="35"/>
        <v>425883349.59019995</v>
      </c>
    </row>
    <row r="950" spans="1:10" x14ac:dyDescent="0.3">
      <c r="A950" s="1" t="s">
        <v>5303</v>
      </c>
      <c r="B950" s="1" t="s">
        <v>5290</v>
      </c>
      <c r="C950" s="1" t="s">
        <v>428</v>
      </c>
      <c r="D950" s="1" t="s">
        <v>5436</v>
      </c>
      <c r="E950" s="1" t="s">
        <v>5429</v>
      </c>
      <c r="F950" s="1" t="s">
        <v>5328</v>
      </c>
      <c r="G950" s="3">
        <v>2</v>
      </c>
      <c r="H950" s="2">
        <v>8.4</v>
      </c>
      <c r="I950">
        <f>VLOOKUP(E950,'TRM2'!A:D,4,0)</f>
        <v>3784.44</v>
      </c>
      <c r="J950" s="6">
        <f t="shared" si="35"/>
        <v>31789296.000000004</v>
      </c>
    </row>
    <row r="951" spans="1:10" x14ac:dyDescent="0.3">
      <c r="A951" s="1" t="s">
        <v>5303</v>
      </c>
      <c r="B951" s="1" t="s">
        <v>5290</v>
      </c>
      <c r="C951" s="1" t="s">
        <v>428</v>
      </c>
      <c r="D951" s="1" t="s">
        <v>5300</v>
      </c>
      <c r="E951" s="1" t="s">
        <v>5373</v>
      </c>
      <c r="F951" s="1" t="s">
        <v>5311</v>
      </c>
      <c r="G951" s="3">
        <v>6</v>
      </c>
      <c r="H951" s="2">
        <v>29.04</v>
      </c>
      <c r="I951">
        <f>VLOOKUP(E951,'TRM2'!A:D,4,0)</f>
        <v>2919.17</v>
      </c>
      <c r="J951" s="6">
        <f t="shared" si="35"/>
        <v>84772696.800000012</v>
      </c>
    </row>
    <row r="952" spans="1:10" x14ac:dyDescent="0.3">
      <c r="A952" s="1" t="s">
        <v>5304</v>
      </c>
      <c r="B952" s="1" t="s">
        <v>5290</v>
      </c>
      <c r="C952" s="1" t="s">
        <v>428</v>
      </c>
      <c r="D952" s="1" t="s">
        <v>5295</v>
      </c>
      <c r="E952" s="1" t="s">
        <v>5313</v>
      </c>
      <c r="F952" s="1" t="s">
        <v>5314</v>
      </c>
      <c r="G952" s="3">
        <v>0</v>
      </c>
      <c r="H952" s="2">
        <v>0</v>
      </c>
      <c r="I952">
        <f>VLOOKUP(E952,'TRM2'!A:D,4,0)</f>
        <v>1832.2</v>
      </c>
      <c r="J952" s="6">
        <f t="shared" ref="J952:J978" si="36">H952*I952*1000</f>
        <v>0</v>
      </c>
    </row>
    <row r="953" spans="1:10" x14ac:dyDescent="0.3">
      <c r="A953" s="1" t="s">
        <v>5304</v>
      </c>
      <c r="B953" s="1" t="s">
        <v>5290</v>
      </c>
      <c r="C953" s="1" t="s">
        <v>428</v>
      </c>
      <c r="D953" s="1" t="s">
        <v>5295</v>
      </c>
      <c r="E953" s="1" t="s">
        <v>5317</v>
      </c>
      <c r="F953" s="1" t="s">
        <v>5318</v>
      </c>
      <c r="G953" s="3">
        <v>0</v>
      </c>
      <c r="H953" s="2">
        <v>0</v>
      </c>
      <c r="I953">
        <f>VLOOKUP(E953,'TRM2'!A:D,4,0)</f>
        <v>1907.76</v>
      </c>
      <c r="J953" s="6">
        <f t="shared" si="36"/>
        <v>0</v>
      </c>
    </row>
    <row r="954" spans="1:10" x14ac:dyDescent="0.3">
      <c r="A954" s="1" t="s">
        <v>5304</v>
      </c>
      <c r="B954" s="1" t="s">
        <v>5290</v>
      </c>
      <c r="C954" s="1" t="s">
        <v>428</v>
      </c>
      <c r="D954" s="1" t="s">
        <v>5295</v>
      </c>
      <c r="E954" s="1" t="s">
        <v>5329</v>
      </c>
      <c r="F954" s="1" t="s">
        <v>5330</v>
      </c>
      <c r="G954" s="3">
        <v>0</v>
      </c>
      <c r="H954" s="2">
        <v>0</v>
      </c>
      <c r="I954">
        <f>VLOOKUP(E954,'TRM2'!A:D,4,0)</f>
        <v>1931.88</v>
      </c>
      <c r="J954" s="6">
        <f t="shared" si="36"/>
        <v>0</v>
      </c>
    </row>
    <row r="955" spans="1:10" x14ac:dyDescent="0.3">
      <c r="A955" s="1" t="s">
        <v>5304</v>
      </c>
      <c r="B955" s="1" t="s">
        <v>5290</v>
      </c>
      <c r="C955" s="1" t="s">
        <v>428</v>
      </c>
      <c r="D955" s="1" t="s">
        <v>5295</v>
      </c>
      <c r="E955" s="1" t="s">
        <v>5333</v>
      </c>
      <c r="F955" s="1" t="s">
        <v>5307</v>
      </c>
      <c r="G955" s="3">
        <v>0</v>
      </c>
      <c r="H955" s="2">
        <v>0</v>
      </c>
      <c r="I955">
        <f>VLOOKUP(E955,'TRM2'!A:D,4,0)</f>
        <v>2021.1</v>
      </c>
      <c r="J955" s="6">
        <f t="shared" si="36"/>
        <v>0</v>
      </c>
    </row>
    <row r="956" spans="1:10" x14ac:dyDescent="0.3">
      <c r="A956" s="1" t="s">
        <v>5304</v>
      </c>
      <c r="B956" s="1" t="s">
        <v>5290</v>
      </c>
      <c r="C956" s="1" t="s">
        <v>428</v>
      </c>
      <c r="D956" s="1" t="s">
        <v>5295</v>
      </c>
      <c r="E956" s="1" t="s">
        <v>5334</v>
      </c>
      <c r="F956" s="1" t="s">
        <v>5311</v>
      </c>
      <c r="G956" s="3">
        <v>0</v>
      </c>
      <c r="H956" s="2">
        <v>0</v>
      </c>
      <c r="I956">
        <f>VLOOKUP(E956,'TRM2'!A:D,4,0)</f>
        <v>2046.75</v>
      </c>
      <c r="J956" s="6">
        <f t="shared" si="36"/>
        <v>0</v>
      </c>
    </row>
    <row r="957" spans="1:10" x14ac:dyDescent="0.3">
      <c r="A957" s="1" t="s">
        <v>5304</v>
      </c>
      <c r="B957" s="1" t="s">
        <v>5290</v>
      </c>
      <c r="C957" s="1" t="s">
        <v>428</v>
      </c>
      <c r="D957" s="1" t="s">
        <v>5295</v>
      </c>
      <c r="E957" s="1" t="s">
        <v>5336</v>
      </c>
      <c r="F957" s="1" t="s">
        <v>5314</v>
      </c>
      <c r="G957" s="3">
        <v>0</v>
      </c>
      <c r="H957" s="2">
        <v>0</v>
      </c>
      <c r="I957">
        <f>VLOOKUP(E957,'TRM2'!A:D,4,0)</f>
        <v>1969.45</v>
      </c>
      <c r="J957" s="6">
        <f t="shared" si="36"/>
        <v>0</v>
      </c>
    </row>
    <row r="958" spans="1:10" x14ac:dyDescent="0.3">
      <c r="A958" s="1" t="s">
        <v>5304</v>
      </c>
      <c r="B958" s="1" t="s">
        <v>5290</v>
      </c>
      <c r="C958" s="1" t="s">
        <v>428</v>
      </c>
      <c r="D958" s="1" t="s">
        <v>5295</v>
      </c>
      <c r="E958" s="1" t="s">
        <v>5341</v>
      </c>
      <c r="F958" s="1" t="s">
        <v>5322</v>
      </c>
      <c r="G958" s="3">
        <v>0</v>
      </c>
      <c r="H958" s="2">
        <v>0</v>
      </c>
      <c r="I958">
        <f>VLOOKUP(E958,'TRM2'!A:D,4,0)</f>
        <v>1878.75</v>
      </c>
      <c r="J958" s="6">
        <f t="shared" si="36"/>
        <v>0</v>
      </c>
    </row>
    <row r="959" spans="1:10" x14ac:dyDescent="0.3">
      <c r="A959" s="1" t="s">
        <v>5304</v>
      </c>
      <c r="B959" s="1" t="s">
        <v>5290</v>
      </c>
      <c r="C959" s="1" t="s">
        <v>428</v>
      </c>
      <c r="D959" s="1" t="s">
        <v>5295</v>
      </c>
      <c r="E959" s="1" t="s">
        <v>5342</v>
      </c>
      <c r="F959" s="1" t="s">
        <v>5324</v>
      </c>
      <c r="G959" s="3">
        <v>0</v>
      </c>
      <c r="H959" s="2">
        <v>0</v>
      </c>
      <c r="I959">
        <f>VLOOKUP(E959,'TRM2'!A:D,4,0)</f>
        <v>1918.62</v>
      </c>
      <c r="J959" s="6">
        <f t="shared" si="36"/>
        <v>0</v>
      </c>
    </row>
    <row r="960" spans="1:10" x14ac:dyDescent="0.3">
      <c r="A960" s="1" t="s">
        <v>5304</v>
      </c>
      <c r="B960" s="1" t="s">
        <v>5290</v>
      </c>
      <c r="C960" s="1" t="s">
        <v>428</v>
      </c>
      <c r="D960" s="1" t="s">
        <v>5295</v>
      </c>
      <c r="E960" s="1" t="s">
        <v>5343</v>
      </c>
      <c r="F960" s="1" t="s">
        <v>5326</v>
      </c>
      <c r="G960" s="3">
        <v>0</v>
      </c>
      <c r="H960" s="2">
        <v>0</v>
      </c>
      <c r="I960">
        <f>VLOOKUP(E960,'TRM2'!A:D,4,0)</f>
        <v>2022</v>
      </c>
      <c r="J960" s="6">
        <f t="shared" si="36"/>
        <v>0</v>
      </c>
    </row>
    <row r="961" spans="1:10" x14ac:dyDescent="0.3">
      <c r="A961" s="1" t="s">
        <v>5304</v>
      </c>
      <c r="B961" s="1" t="s">
        <v>5290</v>
      </c>
      <c r="C961" s="1" t="s">
        <v>428</v>
      </c>
      <c r="D961" s="1" t="s">
        <v>5295</v>
      </c>
      <c r="E961" s="1" t="s">
        <v>5345</v>
      </c>
      <c r="F961" s="1" t="s">
        <v>5330</v>
      </c>
      <c r="G961" s="3">
        <v>0</v>
      </c>
      <c r="H961" s="2">
        <v>0</v>
      </c>
      <c r="I961">
        <f>VLOOKUP(E961,'TRM2'!A:D,4,0)</f>
        <v>2206.19</v>
      </c>
      <c r="J961" s="6">
        <f t="shared" si="36"/>
        <v>0</v>
      </c>
    </row>
    <row r="962" spans="1:10" x14ac:dyDescent="0.3">
      <c r="A962" s="1" t="s">
        <v>5304</v>
      </c>
      <c r="B962" s="1" t="s">
        <v>5290</v>
      </c>
      <c r="C962" s="1" t="s">
        <v>428</v>
      </c>
      <c r="D962" s="1" t="s">
        <v>5295</v>
      </c>
      <c r="E962" s="1" t="s">
        <v>5348</v>
      </c>
      <c r="F962" s="1" t="s">
        <v>5307</v>
      </c>
      <c r="G962" s="3">
        <v>0</v>
      </c>
      <c r="H962" s="2">
        <v>0</v>
      </c>
      <c r="I962">
        <f>VLOOKUP(E962,'TRM2'!A:D,4,0)</f>
        <v>2441.1</v>
      </c>
      <c r="J962" s="6">
        <f t="shared" si="36"/>
        <v>0</v>
      </c>
    </row>
    <row r="963" spans="1:10" x14ac:dyDescent="0.3">
      <c r="A963" s="1" t="s">
        <v>5304</v>
      </c>
      <c r="B963" s="1" t="s">
        <v>5290</v>
      </c>
      <c r="C963" s="1" t="s">
        <v>428</v>
      </c>
      <c r="D963" s="1" t="s">
        <v>5295</v>
      </c>
      <c r="E963" s="1" t="s">
        <v>5349</v>
      </c>
      <c r="F963" s="1" t="s">
        <v>5311</v>
      </c>
      <c r="G963" s="3">
        <v>0</v>
      </c>
      <c r="H963" s="2">
        <v>0</v>
      </c>
      <c r="I963">
        <f>VLOOKUP(E963,'TRM2'!A:D,4,0)</f>
        <v>2496.9899999999998</v>
      </c>
      <c r="J963" s="6">
        <f t="shared" si="36"/>
        <v>0</v>
      </c>
    </row>
    <row r="964" spans="1:10" x14ac:dyDescent="0.3">
      <c r="A964" s="1" t="s">
        <v>5304</v>
      </c>
      <c r="B964" s="1" t="s">
        <v>5290</v>
      </c>
      <c r="C964" s="1" t="s">
        <v>428</v>
      </c>
      <c r="D964" s="1" t="s">
        <v>5295</v>
      </c>
      <c r="E964" s="1" t="s">
        <v>5361</v>
      </c>
      <c r="F964" s="1" t="s">
        <v>5311</v>
      </c>
      <c r="G964" s="3">
        <v>0</v>
      </c>
      <c r="H964" s="2">
        <v>0</v>
      </c>
      <c r="I964">
        <f>VLOOKUP(E964,'TRM2'!A:D,4,0)</f>
        <v>3319.8</v>
      </c>
      <c r="J964" s="6">
        <f t="shared" si="36"/>
        <v>0</v>
      </c>
    </row>
    <row r="965" spans="1:10" x14ac:dyDescent="0.3">
      <c r="A965" s="1" t="s">
        <v>5304</v>
      </c>
      <c r="B965" s="1" t="s">
        <v>5290</v>
      </c>
      <c r="C965" s="1" t="s">
        <v>428</v>
      </c>
      <c r="D965" s="1" t="s">
        <v>5295</v>
      </c>
      <c r="E965" s="1" t="s">
        <v>5364</v>
      </c>
      <c r="F965" s="1" t="s">
        <v>5318</v>
      </c>
      <c r="G965" s="3">
        <v>0</v>
      </c>
      <c r="H965" s="2">
        <v>0</v>
      </c>
      <c r="I965">
        <f>VLOOKUP(E965,'TRM2'!A:D,4,0)</f>
        <v>3089.65</v>
      </c>
      <c r="J965" s="6">
        <f t="shared" si="36"/>
        <v>0</v>
      </c>
    </row>
    <row r="966" spans="1:10" x14ac:dyDescent="0.3">
      <c r="A966" s="1" t="s">
        <v>5304</v>
      </c>
      <c r="B966" s="1" t="s">
        <v>5290</v>
      </c>
      <c r="C966" s="1" t="s">
        <v>428</v>
      </c>
      <c r="D966" s="1" t="s">
        <v>5295</v>
      </c>
      <c r="E966" s="1" t="s">
        <v>5365</v>
      </c>
      <c r="F966" s="1" t="s">
        <v>5320</v>
      </c>
      <c r="G966" s="3">
        <v>0</v>
      </c>
      <c r="H966" s="2">
        <v>0</v>
      </c>
      <c r="I966">
        <f>VLOOKUP(E966,'TRM2'!A:D,4,0)</f>
        <v>2919.01</v>
      </c>
      <c r="J966" s="6">
        <f t="shared" si="36"/>
        <v>0</v>
      </c>
    </row>
    <row r="967" spans="1:10" x14ac:dyDescent="0.3">
      <c r="A967" s="1" t="s">
        <v>5304</v>
      </c>
      <c r="B967" s="1" t="s">
        <v>5290</v>
      </c>
      <c r="C967" s="1" t="s">
        <v>428</v>
      </c>
      <c r="D967" s="1" t="s">
        <v>5295</v>
      </c>
      <c r="E967" s="1" t="s">
        <v>5366</v>
      </c>
      <c r="F967" s="1" t="s">
        <v>5322</v>
      </c>
      <c r="G967" s="3">
        <v>0</v>
      </c>
      <c r="H967" s="2">
        <v>0</v>
      </c>
      <c r="I967">
        <f>VLOOKUP(E967,'TRM2'!A:D,4,0)</f>
        <v>3081.75</v>
      </c>
      <c r="J967" s="6">
        <f t="shared" si="36"/>
        <v>0</v>
      </c>
    </row>
    <row r="968" spans="1:10" x14ac:dyDescent="0.3">
      <c r="A968" s="1" t="s">
        <v>5304</v>
      </c>
      <c r="B968" s="1" t="s">
        <v>5290</v>
      </c>
      <c r="C968" s="1" t="s">
        <v>428</v>
      </c>
      <c r="D968" s="1" t="s">
        <v>5295</v>
      </c>
      <c r="E968" s="1" t="s">
        <v>5367</v>
      </c>
      <c r="F968" s="1" t="s">
        <v>5324</v>
      </c>
      <c r="G968" s="3">
        <v>0</v>
      </c>
      <c r="H968" s="2">
        <v>0</v>
      </c>
      <c r="I968">
        <f>VLOOKUP(E968,'TRM2'!A:D,4,0)</f>
        <v>2956.53</v>
      </c>
      <c r="J968" s="6">
        <f t="shared" si="36"/>
        <v>0</v>
      </c>
    </row>
    <row r="969" spans="1:10" x14ac:dyDescent="0.3">
      <c r="A969" s="1" t="s">
        <v>5304</v>
      </c>
      <c r="B969" s="1" t="s">
        <v>5290</v>
      </c>
      <c r="C969" s="1" t="s">
        <v>428</v>
      </c>
      <c r="D969" s="1" t="s">
        <v>5295</v>
      </c>
      <c r="E969" s="1" t="s">
        <v>5368</v>
      </c>
      <c r="F969" s="1" t="s">
        <v>5326</v>
      </c>
      <c r="G969" s="3">
        <v>0</v>
      </c>
      <c r="H969" s="2">
        <v>0</v>
      </c>
      <c r="I969">
        <f>VLOOKUP(E969,'TRM2'!A:D,4,0)</f>
        <v>2880.08</v>
      </c>
      <c r="J969" s="6">
        <f t="shared" si="36"/>
        <v>0</v>
      </c>
    </row>
    <row r="970" spans="1:10" x14ac:dyDescent="0.3">
      <c r="A970" s="1" t="s">
        <v>5304</v>
      </c>
      <c r="B970" s="1" t="s">
        <v>5290</v>
      </c>
      <c r="C970" s="1" t="s">
        <v>428</v>
      </c>
      <c r="D970" s="1" t="s">
        <v>5295</v>
      </c>
      <c r="E970" s="1" t="s">
        <v>5369</v>
      </c>
      <c r="F970" s="1" t="s">
        <v>5328</v>
      </c>
      <c r="G970" s="3">
        <v>0</v>
      </c>
      <c r="H970" s="2">
        <v>0</v>
      </c>
      <c r="I970">
        <f>VLOOKUP(E970,'TRM2'!A:D,4,0)</f>
        <v>2998.55</v>
      </c>
      <c r="J970" s="6">
        <f t="shared" si="36"/>
        <v>0</v>
      </c>
    </row>
    <row r="971" spans="1:10" x14ac:dyDescent="0.3">
      <c r="A971" s="1" t="s">
        <v>5304</v>
      </c>
      <c r="B971" s="1" t="s">
        <v>5290</v>
      </c>
      <c r="C971" s="1" t="s">
        <v>428</v>
      </c>
      <c r="D971" s="1" t="s">
        <v>5295</v>
      </c>
      <c r="E971" s="1" t="s">
        <v>5370</v>
      </c>
      <c r="F971" s="1" t="s">
        <v>5330</v>
      </c>
      <c r="G971" s="3">
        <v>0</v>
      </c>
      <c r="H971" s="2">
        <v>0</v>
      </c>
      <c r="I971">
        <f>VLOOKUP(E971,'TRM2'!A:D,4,0)</f>
        <v>3085.6</v>
      </c>
      <c r="J971" s="6">
        <f t="shared" si="36"/>
        <v>0</v>
      </c>
    </row>
    <row r="972" spans="1:10" x14ac:dyDescent="0.3">
      <c r="A972" s="1" t="s">
        <v>5304</v>
      </c>
      <c r="B972" s="1" t="s">
        <v>5290</v>
      </c>
      <c r="C972" s="1" t="s">
        <v>428</v>
      </c>
      <c r="D972" s="1" t="s">
        <v>5295</v>
      </c>
      <c r="E972" s="1" t="s">
        <v>5378</v>
      </c>
      <c r="F972" s="1" t="s">
        <v>5322</v>
      </c>
      <c r="G972" s="3">
        <v>50.225999999999999</v>
      </c>
      <c r="H972" s="2">
        <v>105.4746</v>
      </c>
      <c r="I972">
        <f>VLOOKUP(E972,'TRM2'!A:D,4,0)</f>
        <v>2997.59</v>
      </c>
      <c r="J972" s="6">
        <f t="shared" si="36"/>
        <v>316169606.21400005</v>
      </c>
    </row>
    <row r="973" spans="1:10" x14ac:dyDescent="0.3">
      <c r="A973" s="1" t="s">
        <v>5304</v>
      </c>
      <c r="B973" s="1" t="s">
        <v>5290</v>
      </c>
      <c r="C973" s="1" t="s">
        <v>428</v>
      </c>
      <c r="D973" s="1" t="s">
        <v>5295</v>
      </c>
      <c r="E973" s="1" t="s">
        <v>5381</v>
      </c>
      <c r="F973" s="1" t="s">
        <v>5328</v>
      </c>
      <c r="G973" s="3">
        <v>0</v>
      </c>
      <c r="H973" s="2">
        <v>0</v>
      </c>
      <c r="I973">
        <f>VLOOKUP(E973,'TRM2'!A:D,4,0)</f>
        <v>3039.19</v>
      </c>
      <c r="J973" s="6">
        <f t="shared" si="36"/>
        <v>0</v>
      </c>
    </row>
    <row r="974" spans="1:10" x14ac:dyDescent="0.3">
      <c r="A974" s="1" t="s">
        <v>5304</v>
      </c>
      <c r="B974" s="1" t="s">
        <v>5290</v>
      </c>
      <c r="C974" s="1" t="s">
        <v>428</v>
      </c>
      <c r="D974" s="1" t="s">
        <v>5295</v>
      </c>
      <c r="E974" s="1" t="s">
        <v>5384</v>
      </c>
      <c r="F974" s="1" t="s">
        <v>5307</v>
      </c>
      <c r="G974" s="3">
        <v>100.08</v>
      </c>
      <c r="H974" s="2">
        <v>205.16399999999999</v>
      </c>
      <c r="I974">
        <f>VLOOKUP(E974,'TRM2'!A:D,4,0)</f>
        <v>2835.05</v>
      </c>
      <c r="J974" s="6">
        <f t="shared" si="36"/>
        <v>581650198.19999993</v>
      </c>
    </row>
    <row r="975" spans="1:10" x14ac:dyDescent="0.3">
      <c r="A975" s="1" t="s">
        <v>5304</v>
      </c>
      <c r="B975" s="1" t="s">
        <v>5290</v>
      </c>
      <c r="C975" s="1" t="s">
        <v>428</v>
      </c>
      <c r="D975" s="1" t="s">
        <v>5295</v>
      </c>
      <c r="E975" s="1" t="s">
        <v>5385</v>
      </c>
      <c r="F975" s="1" t="s">
        <v>5311</v>
      </c>
      <c r="G975" s="3">
        <v>0</v>
      </c>
      <c r="H975" s="2">
        <v>0</v>
      </c>
      <c r="I975">
        <f>VLOOKUP(E975,'TRM2'!A:D,4,0)</f>
        <v>2867.94</v>
      </c>
      <c r="J975" s="6">
        <f t="shared" si="36"/>
        <v>0</v>
      </c>
    </row>
    <row r="976" spans="1:10" x14ac:dyDescent="0.3">
      <c r="A976" s="1" t="s">
        <v>5304</v>
      </c>
      <c r="B976" s="1" t="s">
        <v>5290</v>
      </c>
      <c r="C976" s="1" t="s">
        <v>428</v>
      </c>
      <c r="D976" s="1" t="s">
        <v>5295</v>
      </c>
      <c r="E976" s="1" t="s">
        <v>5386</v>
      </c>
      <c r="F976" s="1" t="s">
        <v>5314</v>
      </c>
      <c r="G976" s="3">
        <v>100.08</v>
      </c>
      <c r="H976" s="2">
        <v>225.18</v>
      </c>
      <c r="I976">
        <f>VLOOKUP(E976,'TRM2'!A:D,4,0)</f>
        <v>2780.47</v>
      </c>
      <c r="J976" s="6">
        <f t="shared" si="36"/>
        <v>626106234.60000002</v>
      </c>
    </row>
    <row r="977" spans="1:10" x14ac:dyDescent="0.3">
      <c r="A977" s="1" t="s">
        <v>5304</v>
      </c>
      <c r="B977" s="1" t="s">
        <v>5290</v>
      </c>
      <c r="C977" s="1" t="s">
        <v>428</v>
      </c>
      <c r="D977" s="1" t="s">
        <v>5295</v>
      </c>
      <c r="E977" s="1" t="s">
        <v>5387</v>
      </c>
      <c r="F977" s="1" t="s">
        <v>5316</v>
      </c>
      <c r="G977" s="3">
        <v>0</v>
      </c>
      <c r="H977" s="2">
        <v>0</v>
      </c>
      <c r="I977">
        <f>VLOOKUP(E977,'TRM2'!A:D,4,0)</f>
        <v>2809.92</v>
      </c>
      <c r="J977" s="6">
        <f t="shared" si="36"/>
        <v>0</v>
      </c>
    </row>
    <row r="978" spans="1:10" x14ac:dyDescent="0.3">
      <c r="A978" s="1" t="s">
        <v>5304</v>
      </c>
      <c r="B978" s="1" t="s">
        <v>5290</v>
      </c>
      <c r="C978" s="1" t="s">
        <v>428</v>
      </c>
      <c r="D978" s="1" t="s">
        <v>5295</v>
      </c>
      <c r="E978" s="1" t="s">
        <v>5388</v>
      </c>
      <c r="F978" s="1" t="s">
        <v>5318</v>
      </c>
      <c r="G978" s="3">
        <v>0</v>
      </c>
      <c r="H978" s="2">
        <v>0</v>
      </c>
      <c r="I978">
        <f>VLOOKUP(E978,'TRM2'!A:D,4,0)</f>
        <v>2889.32</v>
      </c>
      <c r="J978" s="6">
        <f t="shared" si="36"/>
        <v>0</v>
      </c>
    </row>
    <row r="979" spans="1:10" x14ac:dyDescent="0.3">
      <c r="A979" s="1" t="s">
        <v>5304</v>
      </c>
      <c r="B979" s="1" t="s">
        <v>5290</v>
      </c>
      <c r="C979" s="1" t="s">
        <v>428</v>
      </c>
      <c r="D979" s="1" t="s">
        <v>5295</v>
      </c>
      <c r="E979" s="1" t="s">
        <v>5389</v>
      </c>
      <c r="F979" s="1" t="s">
        <v>5320</v>
      </c>
      <c r="G979" s="3">
        <v>0</v>
      </c>
      <c r="H979" s="2">
        <v>0</v>
      </c>
      <c r="I979">
        <f>VLOOKUP(E979,'TRM2'!A:D,4,0)</f>
        <v>2930.8</v>
      </c>
      <c r="J979" s="6">
        <f t="shared" ref="J979:J997" si="37">H979*I979*1000</f>
        <v>0</v>
      </c>
    </row>
    <row r="980" spans="1:10" x14ac:dyDescent="0.3">
      <c r="A980" s="1" t="s">
        <v>5304</v>
      </c>
      <c r="B980" s="1" t="s">
        <v>5290</v>
      </c>
      <c r="C980" s="1" t="s">
        <v>428</v>
      </c>
      <c r="D980" s="1" t="s">
        <v>5295</v>
      </c>
      <c r="E980" s="1" t="s">
        <v>5390</v>
      </c>
      <c r="F980" s="1" t="s">
        <v>5322</v>
      </c>
      <c r="G980" s="3">
        <v>0</v>
      </c>
      <c r="H980" s="2">
        <v>0</v>
      </c>
      <c r="I980">
        <f>VLOOKUP(E980,'TRM2'!A:D,4,0)</f>
        <v>2886.8</v>
      </c>
      <c r="J980" s="6">
        <f t="shared" si="37"/>
        <v>0</v>
      </c>
    </row>
    <row r="981" spans="1:10" x14ac:dyDescent="0.3">
      <c r="A981" s="1" t="s">
        <v>5304</v>
      </c>
      <c r="B981" s="1" t="s">
        <v>5290</v>
      </c>
      <c r="C981" s="1" t="s">
        <v>428</v>
      </c>
      <c r="D981" s="1" t="s">
        <v>5295</v>
      </c>
      <c r="E981" s="1" t="s">
        <v>5392</v>
      </c>
      <c r="F981" s="1" t="s">
        <v>5326</v>
      </c>
      <c r="G981" s="3">
        <v>0</v>
      </c>
      <c r="H981" s="2">
        <v>0</v>
      </c>
      <c r="I981">
        <f>VLOOKUP(E981,'TRM2'!A:D,4,0)</f>
        <v>2972.18</v>
      </c>
      <c r="J981" s="6">
        <f t="shared" si="37"/>
        <v>0</v>
      </c>
    </row>
    <row r="982" spans="1:10" x14ac:dyDescent="0.3">
      <c r="A982" s="1" t="s">
        <v>5304</v>
      </c>
      <c r="B982" s="1" t="s">
        <v>5290</v>
      </c>
      <c r="C982" s="1" t="s">
        <v>428</v>
      </c>
      <c r="D982" s="1" t="s">
        <v>5295</v>
      </c>
      <c r="E982" s="1" t="s">
        <v>5393</v>
      </c>
      <c r="F982" s="1" t="s">
        <v>5328</v>
      </c>
      <c r="G982" s="3">
        <v>0</v>
      </c>
      <c r="H982" s="2">
        <v>0</v>
      </c>
      <c r="I982">
        <f>VLOOKUP(E982,'TRM2'!A:D,4,0)</f>
        <v>3219.85</v>
      </c>
      <c r="J982" s="6">
        <f t="shared" si="37"/>
        <v>0</v>
      </c>
    </row>
    <row r="983" spans="1:10" x14ac:dyDescent="0.3">
      <c r="A983" s="1" t="s">
        <v>5304</v>
      </c>
      <c r="B983" s="1" t="s">
        <v>5290</v>
      </c>
      <c r="C983" s="1" t="s">
        <v>428</v>
      </c>
      <c r="D983" s="1" t="s">
        <v>5295</v>
      </c>
      <c r="E983" s="1" t="s">
        <v>5394</v>
      </c>
      <c r="F983" s="1" t="s">
        <v>5330</v>
      </c>
      <c r="G983" s="3">
        <v>0</v>
      </c>
      <c r="H983" s="2">
        <v>0</v>
      </c>
      <c r="I983">
        <f>VLOOKUP(E983,'TRM2'!A:D,4,0)</f>
        <v>3235.27</v>
      </c>
      <c r="J983" s="6">
        <f t="shared" si="37"/>
        <v>0</v>
      </c>
    </row>
    <row r="984" spans="1:10" x14ac:dyDescent="0.3">
      <c r="A984" s="1" t="s">
        <v>5304</v>
      </c>
      <c r="B984" s="1" t="s">
        <v>5290</v>
      </c>
      <c r="C984" s="1" t="s">
        <v>428</v>
      </c>
      <c r="D984" s="1" t="s">
        <v>5295</v>
      </c>
      <c r="E984" s="1" t="s">
        <v>5395</v>
      </c>
      <c r="F984" s="1" t="s">
        <v>5292</v>
      </c>
      <c r="G984" s="3">
        <v>0</v>
      </c>
      <c r="H984" s="2">
        <v>0</v>
      </c>
      <c r="I984">
        <f>VLOOKUP(E984,'TRM2'!A:D,4,0)</f>
        <v>3249.75</v>
      </c>
      <c r="J984" s="6">
        <f t="shared" si="37"/>
        <v>0</v>
      </c>
    </row>
    <row r="985" spans="1:10" x14ac:dyDescent="0.3">
      <c r="A985" s="1" t="s">
        <v>5304</v>
      </c>
      <c r="B985" s="1" t="s">
        <v>5290</v>
      </c>
      <c r="C985" s="1" t="s">
        <v>428</v>
      </c>
      <c r="D985" s="1" t="s">
        <v>5295</v>
      </c>
      <c r="E985" s="1" t="s">
        <v>5396</v>
      </c>
      <c r="F985" s="1" t="s">
        <v>5307</v>
      </c>
      <c r="G985" s="3">
        <v>0</v>
      </c>
      <c r="H985" s="2">
        <v>0</v>
      </c>
      <c r="I985">
        <f>VLOOKUP(E985,'TRM2'!A:D,4,0)</f>
        <v>3115.7</v>
      </c>
      <c r="J985" s="6">
        <f t="shared" si="37"/>
        <v>0</v>
      </c>
    </row>
    <row r="986" spans="1:10" x14ac:dyDescent="0.3">
      <c r="A986" s="1" t="s">
        <v>5304</v>
      </c>
      <c r="B986" s="1" t="s">
        <v>5290</v>
      </c>
      <c r="C986" s="1" t="s">
        <v>428</v>
      </c>
      <c r="D986" s="1" t="s">
        <v>5295</v>
      </c>
      <c r="E986" s="1" t="s">
        <v>5397</v>
      </c>
      <c r="F986" s="1" t="s">
        <v>5311</v>
      </c>
      <c r="G986" s="3">
        <v>0</v>
      </c>
      <c r="H986" s="2">
        <v>0</v>
      </c>
      <c r="I986">
        <f>VLOOKUP(E986,'TRM2'!A:D,4,0)</f>
        <v>3077.35</v>
      </c>
      <c r="J986" s="6">
        <f t="shared" si="37"/>
        <v>0</v>
      </c>
    </row>
    <row r="987" spans="1:10" x14ac:dyDescent="0.3">
      <c r="A987" s="1" t="s">
        <v>5304</v>
      </c>
      <c r="B987" s="1" t="s">
        <v>5290</v>
      </c>
      <c r="C987" s="1" t="s">
        <v>428</v>
      </c>
      <c r="D987" s="1" t="s">
        <v>5295</v>
      </c>
      <c r="E987" s="1" t="s">
        <v>5399</v>
      </c>
      <c r="F987" s="1" t="s">
        <v>5316</v>
      </c>
      <c r="G987" s="3">
        <v>0</v>
      </c>
      <c r="H987" s="2">
        <v>0</v>
      </c>
      <c r="I987">
        <f>VLOOKUP(E987,'TRM2'!A:D,4,0)</f>
        <v>3233.97</v>
      </c>
      <c r="J987" s="6">
        <f t="shared" si="37"/>
        <v>0</v>
      </c>
    </row>
    <row r="988" spans="1:10" x14ac:dyDescent="0.3">
      <c r="A988" s="1" t="s">
        <v>5304</v>
      </c>
      <c r="B988" s="1" t="s">
        <v>5290</v>
      </c>
      <c r="C988" s="1" t="s">
        <v>428</v>
      </c>
      <c r="D988" s="1" t="s">
        <v>5295</v>
      </c>
      <c r="E988" s="1" t="s">
        <v>5400</v>
      </c>
      <c r="F988" s="1" t="s">
        <v>5318</v>
      </c>
      <c r="G988" s="3">
        <v>0</v>
      </c>
      <c r="H988" s="2">
        <v>0</v>
      </c>
      <c r="I988">
        <f>VLOOKUP(E988,'TRM2'!A:D,4,0)</f>
        <v>3377.16</v>
      </c>
      <c r="J988" s="6">
        <f t="shared" si="37"/>
        <v>0</v>
      </c>
    </row>
    <row r="989" spans="1:10" x14ac:dyDescent="0.3">
      <c r="A989" s="1" t="s">
        <v>5304</v>
      </c>
      <c r="B989" s="1" t="s">
        <v>5290</v>
      </c>
      <c r="C989" s="1" t="s">
        <v>428</v>
      </c>
      <c r="D989" s="1" t="s">
        <v>5295</v>
      </c>
      <c r="E989" s="1" t="s">
        <v>5401</v>
      </c>
      <c r="F989" s="1" t="s">
        <v>5320</v>
      </c>
      <c r="G989" s="3">
        <v>0</v>
      </c>
      <c r="H989" s="2">
        <v>0</v>
      </c>
      <c r="I989">
        <f>VLOOKUP(E989,'TRM2'!A:D,4,0)</f>
        <v>3205.67</v>
      </c>
      <c r="J989" s="6">
        <f t="shared" si="37"/>
        <v>0</v>
      </c>
    </row>
    <row r="990" spans="1:10" x14ac:dyDescent="0.3">
      <c r="A990" s="1" t="s">
        <v>5304</v>
      </c>
      <c r="B990" s="1" t="s">
        <v>5290</v>
      </c>
      <c r="C990" s="1" t="s">
        <v>428</v>
      </c>
      <c r="D990" s="1" t="s">
        <v>5295</v>
      </c>
      <c r="E990" s="1" t="s">
        <v>5403</v>
      </c>
      <c r="F990" s="1" t="s">
        <v>5324</v>
      </c>
      <c r="G990" s="3">
        <v>0</v>
      </c>
      <c r="H990" s="2">
        <v>0</v>
      </c>
      <c r="I990">
        <f>VLOOKUP(E990,'TRM2'!A:D,4,0)</f>
        <v>3427.29</v>
      </c>
      <c r="J990" s="6">
        <f t="shared" si="37"/>
        <v>0</v>
      </c>
    </row>
    <row r="991" spans="1:10" x14ac:dyDescent="0.3">
      <c r="A991" s="1" t="s">
        <v>5304</v>
      </c>
      <c r="B991" s="1" t="s">
        <v>5290</v>
      </c>
      <c r="C991" s="1" t="s">
        <v>428</v>
      </c>
      <c r="D991" s="1" t="s">
        <v>5295</v>
      </c>
      <c r="E991" s="1" t="s">
        <v>5404</v>
      </c>
      <c r="F991" s="1" t="s">
        <v>5326</v>
      </c>
      <c r="G991" s="3">
        <v>0</v>
      </c>
      <c r="H991" s="2">
        <v>0</v>
      </c>
      <c r="I991">
        <f>VLOOKUP(E991,'TRM2'!A:D,4,0)</f>
        <v>3477.45</v>
      </c>
      <c r="J991" s="6">
        <f t="shared" si="37"/>
        <v>0</v>
      </c>
    </row>
    <row r="992" spans="1:10" x14ac:dyDescent="0.3">
      <c r="A992" s="1" t="s">
        <v>5304</v>
      </c>
      <c r="B992" s="1" t="s">
        <v>5290</v>
      </c>
      <c r="C992" s="1" t="s">
        <v>428</v>
      </c>
      <c r="D992" s="1" t="s">
        <v>5295</v>
      </c>
      <c r="E992" s="1" t="s">
        <v>5405</v>
      </c>
      <c r="F992" s="1" t="s">
        <v>5328</v>
      </c>
      <c r="G992" s="3">
        <v>0</v>
      </c>
      <c r="H992" s="2">
        <v>0</v>
      </c>
      <c r="I992">
        <f>VLOOKUP(E992,'TRM2'!A:D,4,0)</f>
        <v>3383.29</v>
      </c>
      <c r="J992" s="6">
        <f t="shared" si="37"/>
        <v>0</v>
      </c>
    </row>
    <row r="993" spans="1:10" x14ac:dyDescent="0.3">
      <c r="A993" s="1" t="s">
        <v>5304</v>
      </c>
      <c r="B993" s="1" t="s">
        <v>5290</v>
      </c>
      <c r="C993" s="1" t="s">
        <v>428</v>
      </c>
      <c r="D993" s="1" t="s">
        <v>5295</v>
      </c>
      <c r="E993" s="1" t="s">
        <v>5411</v>
      </c>
      <c r="F993" s="1" t="s">
        <v>5318</v>
      </c>
      <c r="G993" s="3">
        <v>0</v>
      </c>
      <c r="H993" s="2">
        <v>0</v>
      </c>
      <c r="I993">
        <f>VLOOKUP(E993,'TRM2'!A:D,4,0)</f>
        <v>3718.82</v>
      </c>
      <c r="J993" s="6">
        <f t="shared" si="37"/>
        <v>0</v>
      </c>
    </row>
    <row r="994" spans="1:10" x14ac:dyDescent="0.3">
      <c r="A994" s="1" t="s">
        <v>5304</v>
      </c>
      <c r="B994" s="1" t="s">
        <v>5290</v>
      </c>
      <c r="C994" s="1" t="s">
        <v>428</v>
      </c>
      <c r="D994" s="1" t="s">
        <v>5295</v>
      </c>
      <c r="E994" s="1" t="s">
        <v>5415</v>
      </c>
      <c r="F994" s="1" t="s">
        <v>5326</v>
      </c>
      <c r="G994" s="3">
        <v>0</v>
      </c>
      <c r="H994" s="2">
        <v>0</v>
      </c>
      <c r="I994">
        <f>VLOOKUP(E994,'TRM2'!A:D,4,0)</f>
        <v>3865.47</v>
      </c>
      <c r="J994" s="6">
        <f t="shared" si="37"/>
        <v>0</v>
      </c>
    </row>
    <row r="995" spans="1:10" x14ac:dyDescent="0.3">
      <c r="A995" s="1" t="s">
        <v>5304</v>
      </c>
      <c r="B995" s="1" t="s">
        <v>5290</v>
      </c>
      <c r="C995" s="1" t="s">
        <v>428</v>
      </c>
      <c r="D995" s="1" t="s">
        <v>5295</v>
      </c>
      <c r="E995" s="1" t="s">
        <v>5416</v>
      </c>
      <c r="F995" s="1" t="s">
        <v>5328</v>
      </c>
      <c r="G995" s="3">
        <v>0</v>
      </c>
      <c r="H995" s="2">
        <v>0</v>
      </c>
      <c r="I995">
        <f>VLOOKUP(E995,'TRM2'!A:D,4,0)</f>
        <v>3858.56</v>
      </c>
      <c r="J995" s="6">
        <f t="shared" si="37"/>
        <v>0</v>
      </c>
    </row>
    <row r="996" spans="1:10" x14ac:dyDescent="0.3">
      <c r="A996" s="1" t="s">
        <v>5304</v>
      </c>
      <c r="B996" s="1" t="s">
        <v>5290</v>
      </c>
      <c r="C996" s="1" t="s">
        <v>428</v>
      </c>
      <c r="D996" s="1" t="s">
        <v>5295</v>
      </c>
      <c r="E996" s="1" t="s">
        <v>5418</v>
      </c>
      <c r="F996" s="1" t="s">
        <v>5292</v>
      </c>
      <c r="G996" s="3">
        <v>0</v>
      </c>
      <c r="H996" s="2">
        <v>0</v>
      </c>
      <c r="I996">
        <f>VLOOKUP(E996,'TRM2'!A:D,4,0)</f>
        <v>3432.5</v>
      </c>
      <c r="J996" s="6">
        <f t="shared" si="37"/>
        <v>0</v>
      </c>
    </row>
    <row r="997" spans="1:10" x14ac:dyDescent="0.3">
      <c r="A997" s="1" t="s">
        <v>5304</v>
      </c>
      <c r="B997" s="1" t="s">
        <v>5290</v>
      </c>
      <c r="C997" s="1" t="s">
        <v>428</v>
      </c>
      <c r="D997" s="1" t="s">
        <v>5295</v>
      </c>
      <c r="E997" s="1" t="s">
        <v>5424</v>
      </c>
      <c r="F997" s="1" t="s">
        <v>5318</v>
      </c>
      <c r="G997" s="3">
        <v>0</v>
      </c>
      <c r="H997" s="2">
        <v>0</v>
      </c>
      <c r="I997">
        <f>VLOOKUP(E997,'TRM2'!A:D,4,0)</f>
        <v>3715.28</v>
      </c>
      <c r="J997" s="6">
        <f t="shared" si="37"/>
        <v>0</v>
      </c>
    </row>
    <row r="998" spans="1:10" x14ac:dyDescent="0.3">
      <c r="A998" s="1" t="s">
        <v>5447</v>
      </c>
      <c r="B998" s="1" t="s">
        <v>5290</v>
      </c>
      <c r="C998" s="1" t="s">
        <v>428</v>
      </c>
      <c r="D998" s="1" t="s">
        <v>5295</v>
      </c>
      <c r="E998" s="1" t="s">
        <v>5377</v>
      </c>
      <c r="F998" s="1" t="s">
        <v>5320</v>
      </c>
      <c r="G998" s="3">
        <v>15.48</v>
      </c>
      <c r="H998" s="2">
        <v>34.627000000000002</v>
      </c>
      <c r="I998">
        <f>VLOOKUP(E998,'TRM2'!A:D,4,0)</f>
        <v>3050.43</v>
      </c>
      <c r="J998" s="6">
        <f t="shared" ref="J998:J1009" si="38">H998*I998*1000</f>
        <v>105627239.61</v>
      </c>
    </row>
    <row r="999" spans="1:10" x14ac:dyDescent="0.3">
      <c r="A999" s="1" t="s">
        <v>5340</v>
      </c>
      <c r="B999" s="1" t="s">
        <v>5290</v>
      </c>
      <c r="C999" s="1" t="s">
        <v>428</v>
      </c>
      <c r="D999" s="1" t="s">
        <v>5295</v>
      </c>
      <c r="E999" s="1" t="s">
        <v>5310</v>
      </c>
      <c r="F999" s="1" t="s">
        <v>5311</v>
      </c>
      <c r="G999" s="3">
        <v>2.5000000000000001E-3</v>
      </c>
      <c r="H999" s="2">
        <v>9.7000000000000003E-3</v>
      </c>
      <c r="I999">
        <f>VLOOKUP(E999,'TRM2'!A:D,4,0)</f>
        <v>1814.28</v>
      </c>
      <c r="J999" s="6">
        <f t="shared" si="38"/>
        <v>17598.516</v>
      </c>
    </row>
    <row r="1000" spans="1:10" x14ac:dyDescent="0.3">
      <c r="A1000" s="1" t="s">
        <v>5340</v>
      </c>
      <c r="B1000" s="1" t="s">
        <v>5290</v>
      </c>
      <c r="C1000" s="1" t="s">
        <v>428</v>
      </c>
      <c r="D1000" s="1" t="s">
        <v>5295</v>
      </c>
      <c r="E1000" s="1" t="s">
        <v>5313</v>
      </c>
      <c r="F1000" s="1" t="s">
        <v>5314</v>
      </c>
      <c r="G1000" s="3">
        <v>2.5000000000000001E-2</v>
      </c>
      <c r="H1000" s="2">
        <v>9.6000000000000002E-2</v>
      </c>
      <c r="I1000">
        <f>VLOOKUP(E1000,'TRM2'!A:D,4,0)</f>
        <v>1832.2</v>
      </c>
      <c r="J1000" s="6">
        <f t="shared" si="38"/>
        <v>175891.20000000001</v>
      </c>
    </row>
    <row r="1001" spans="1:10" x14ac:dyDescent="0.3">
      <c r="A1001" s="1" t="s">
        <v>5340</v>
      </c>
      <c r="B1001" s="1" t="s">
        <v>5290</v>
      </c>
      <c r="C1001" s="1" t="s">
        <v>428</v>
      </c>
      <c r="D1001" s="1" t="s">
        <v>5295</v>
      </c>
      <c r="E1001" s="1" t="s">
        <v>5315</v>
      </c>
      <c r="F1001" s="1" t="s">
        <v>5316</v>
      </c>
      <c r="G1001" s="3">
        <v>0.03</v>
      </c>
      <c r="H1001" s="2">
        <v>0.1152</v>
      </c>
      <c r="I1001">
        <f>VLOOKUP(E1001,'TRM2'!A:D,4,0)</f>
        <v>1825.83</v>
      </c>
      <c r="J1001" s="6">
        <f t="shared" si="38"/>
        <v>210335.61599999998</v>
      </c>
    </row>
    <row r="1002" spans="1:10" x14ac:dyDescent="0.3">
      <c r="A1002" s="1" t="s">
        <v>5340</v>
      </c>
      <c r="B1002" s="1" t="s">
        <v>5290</v>
      </c>
      <c r="C1002" s="1" t="s">
        <v>428</v>
      </c>
      <c r="D1002" s="1" t="s">
        <v>5295</v>
      </c>
      <c r="E1002" s="1" t="s">
        <v>5317</v>
      </c>
      <c r="F1002" s="1" t="s">
        <v>5318</v>
      </c>
      <c r="G1002" s="3">
        <v>1.4999999999999999E-2</v>
      </c>
      <c r="H1002" s="2">
        <v>7.1999999999999995E-2</v>
      </c>
      <c r="I1002">
        <f>VLOOKUP(E1002,'TRM2'!A:D,4,0)</f>
        <v>1907.76</v>
      </c>
      <c r="J1002" s="6">
        <f t="shared" si="38"/>
        <v>137358.71999999997</v>
      </c>
    </row>
    <row r="1003" spans="1:10" x14ac:dyDescent="0.3">
      <c r="A1003" s="1" t="s">
        <v>5340</v>
      </c>
      <c r="B1003" s="1" t="s">
        <v>5290</v>
      </c>
      <c r="C1003" s="1" t="s">
        <v>428</v>
      </c>
      <c r="D1003" s="1" t="s">
        <v>5295</v>
      </c>
      <c r="E1003" s="1" t="s">
        <v>5319</v>
      </c>
      <c r="F1003" s="1" t="s">
        <v>5320</v>
      </c>
      <c r="G1003" s="3">
        <v>2.2499999999999999E-2</v>
      </c>
      <c r="H1003" s="2">
        <v>0.108</v>
      </c>
      <c r="I1003">
        <f>VLOOKUP(E1003,'TRM2'!A:D,4,0)</f>
        <v>1929</v>
      </c>
      <c r="J1003" s="6">
        <f t="shared" si="38"/>
        <v>208332</v>
      </c>
    </row>
    <row r="1004" spans="1:10" x14ac:dyDescent="0.3">
      <c r="A1004" s="1" t="s">
        <v>5340</v>
      </c>
      <c r="B1004" s="1" t="s">
        <v>5290</v>
      </c>
      <c r="C1004" s="1" t="s">
        <v>428</v>
      </c>
      <c r="D1004" s="1" t="s">
        <v>5295</v>
      </c>
      <c r="E1004" s="1" t="s">
        <v>5321</v>
      </c>
      <c r="F1004" s="1" t="s">
        <v>5322</v>
      </c>
      <c r="G1004" s="3">
        <v>1.4999999999999999E-2</v>
      </c>
      <c r="H1004" s="2">
        <v>7.1999999999999995E-2</v>
      </c>
      <c r="I1004">
        <f>VLOOKUP(E1004,'TRM2'!A:D,4,0)</f>
        <v>1896.15</v>
      </c>
      <c r="J1004" s="6">
        <f t="shared" si="38"/>
        <v>136522.79999999999</v>
      </c>
    </row>
    <row r="1005" spans="1:10" x14ac:dyDescent="0.3">
      <c r="A1005" s="1" t="s">
        <v>5340</v>
      </c>
      <c r="B1005" s="1" t="s">
        <v>5290</v>
      </c>
      <c r="C1005" s="1" t="s">
        <v>428</v>
      </c>
      <c r="D1005" s="1" t="s">
        <v>5295</v>
      </c>
      <c r="E1005" s="1" t="s">
        <v>5323</v>
      </c>
      <c r="F1005" s="1" t="s">
        <v>5324</v>
      </c>
      <c r="G1005" s="3">
        <v>1.0674999999999999</v>
      </c>
      <c r="H1005" s="2">
        <v>8.1340000000000003</v>
      </c>
      <c r="I1005">
        <f>VLOOKUP(E1005,'TRM2'!A:D,4,0)</f>
        <v>1935.43</v>
      </c>
      <c r="J1005" s="6">
        <f t="shared" si="38"/>
        <v>15742787.620000001</v>
      </c>
    </row>
    <row r="1006" spans="1:10" x14ac:dyDescent="0.3">
      <c r="A1006" s="1" t="s">
        <v>5340</v>
      </c>
      <c r="B1006" s="1" t="s">
        <v>5290</v>
      </c>
      <c r="C1006" s="1" t="s">
        <v>428</v>
      </c>
      <c r="D1006" s="1" t="s">
        <v>5295</v>
      </c>
      <c r="E1006" s="1" t="s">
        <v>5325</v>
      </c>
      <c r="F1006" s="1" t="s">
        <v>5326</v>
      </c>
      <c r="G1006" s="3">
        <v>5.2499999999999998E-2</v>
      </c>
      <c r="H1006" s="2">
        <v>0.252</v>
      </c>
      <c r="I1006">
        <f>VLOOKUP(E1006,'TRM2'!A:D,4,0)</f>
        <v>1908.29</v>
      </c>
      <c r="J1006" s="6">
        <f t="shared" si="38"/>
        <v>480889.07999999996</v>
      </c>
    </row>
    <row r="1007" spans="1:10" x14ac:dyDescent="0.3">
      <c r="A1007" s="1" t="s">
        <v>5340</v>
      </c>
      <c r="B1007" s="1" t="s">
        <v>5290</v>
      </c>
      <c r="C1007" s="1" t="s">
        <v>428</v>
      </c>
      <c r="D1007" s="1" t="s">
        <v>5295</v>
      </c>
      <c r="E1007" s="1" t="s">
        <v>5327</v>
      </c>
      <c r="F1007" s="1" t="s">
        <v>5328</v>
      </c>
      <c r="G1007" s="3">
        <v>5.0625</v>
      </c>
      <c r="H1007" s="2">
        <v>14.762499999999999</v>
      </c>
      <c r="I1007">
        <f>VLOOKUP(E1007,'TRM2'!A:D,4,0)</f>
        <v>1889.16</v>
      </c>
      <c r="J1007" s="6">
        <f t="shared" si="38"/>
        <v>27888724.5</v>
      </c>
    </row>
    <row r="1008" spans="1:10" x14ac:dyDescent="0.3">
      <c r="A1008" s="1" t="s">
        <v>5340</v>
      </c>
      <c r="B1008" s="1" t="s">
        <v>5290</v>
      </c>
      <c r="C1008" s="1" t="s">
        <v>428</v>
      </c>
      <c r="D1008" s="1" t="s">
        <v>5295</v>
      </c>
      <c r="E1008" s="1" t="s">
        <v>5329</v>
      </c>
      <c r="F1008" s="1" t="s">
        <v>5330</v>
      </c>
      <c r="G1008" s="3">
        <v>1.7500000000000002E-2</v>
      </c>
      <c r="H1008" s="2">
        <v>7.3499999999999996E-2</v>
      </c>
      <c r="I1008">
        <f>VLOOKUP(E1008,'TRM2'!A:D,4,0)</f>
        <v>1931.88</v>
      </c>
      <c r="J1008" s="6">
        <f t="shared" si="38"/>
        <v>141993.18</v>
      </c>
    </row>
    <row r="1009" spans="1:10" x14ac:dyDescent="0.3">
      <c r="A1009" s="1" t="s">
        <v>5340</v>
      </c>
      <c r="B1009" s="1" t="s">
        <v>5290</v>
      </c>
      <c r="C1009" s="1" t="s">
        <v>428</v>
      </c>
      <c r="D1009" s="1" t="s">
        <v>5295</v>
      </c>
      <c r="E1009" s="1" t="s">
        <v>5332</v>
      </c>
      <c r="F1009" s="1" t="s">
        <v>5292</v>
      </c>
      <c r="G1009" s="3">
        <v>1.7500000000000002E-2</v>
      </c>
      <c r="H1009" s="2">
        <v>7.3499999999999996E-2</v>
      </c>
      <c r="I1009">
        <f>VLOOKUP(E1009,'TRM2'!A:D,4,0)</f>
        <v>1938.89</v>
      </c>
      <c r="J1009" s="6">
        <f t="shared" si="38"/>
        <v>142508.41500000001</v>
      </c>
    </row>
    <row r="1010" spans="1:10" x14ac:dyDescent="0.3">
      <c r="A1010" s="1" t="s">
        <v>5340</v>
      </c>
      <c r="B1010" s="1" t="s">
        <v>5290</v>
      </c>
      <c r="C1010" s="1" t="s">
        <v>428</v>
      </c>
      <c r="D1010" s="1" t="s">
        <v>5295</v>
      </c>
      <c r="E1010" s="1" t="s">
        <v>5333</v>
      </c>
      <c r="F1010" s="1" t="s">
        <v>5307</v>
      </c>
      <c r="G1010" s="3">
        <v>2.2499999999999999E-2</v>
      </c>
      <c r="H1010" s="2">
        <v>9.4500000000000001E-2</v>
      </c>
      <c r="I1010">
        <f>VLOOKUP(E1010,'TRM2'!A:D,4,0)</f>
        <v>2021.1</v>
      </c>
      <c r="J1010" s="6">
        <f t="shared" ref="J1010:J1073" si="39">H1010*I1010*1000</f>
        <v>190993.94999999998</v>
      </c>
    </row>
    <row r="1011" spans="1:10" x14ac:dyDescent="0.3">
      <c r="A1011" s="1" t="s">
        <v>5340</v>
      </c>
      <c r="B1011" s="1" t="s">
        <v>5290</v>
      </c>
      <c r="C1011" s="1" t="s">
        <v>428</v>
      </c>
      <c r="D1011" s="1" t="s">
        <v>5295</v>
      </c>
      <c r="E1011" s="1" t="s">
        <v>5334</v>
      </c>
      <c r="F1011" s="1" t="s">
        <v>5311</v>
      </c>
      <c r="G1011" s="3">
        <v>0.02</v>
      </c>
      <c r="H1011" s="2">
        <v>8.4000000000000005E-2</v>
      </c>
      <c r="I1011">
        <f>VLOOKUP(E1011,'TRM2'!A:D,4,0)</f>
        <v>2046.75</v>
      </c>
      <c r="J1011" s="6">
        <f t="shared" si="39"/>
        <v>171927.00000000003</v>
      </c>
    </row>
    <row r="1012" spans="1:10" x14ac:dyDescent="0.3">
      <c r="A1012" s="1" t="s">
        <v>5340</v>
      </c>
      <c r="B1012" s="1" t="s">
        <v>5290</v>
      </c>
      <c r="C1012" s="1" t="s">
        <v>428</v>
      </c>
      <c r="D1012" s="1" t="s">
        <v>5295</v>
      </c>
      <c r="E1012" s="1" t="s">
        <v>5336</v>
      </c>
      <c r="F1012" s="1" t="s">
        <v>5314</v>
      </c>
      <c r="G1012" s="3">
        <v>6.25E-2</v>
      </c>
      <c r="H1012" s="2">
        <v>0.26250000000000001</v>
      </c>
      <c r="I1012">
        <f>VLOOKUP(E1012,'TRM2'!A:D,4,0)</f>
        <v>1969.45</v>
      </c>
      <c r="J1012" s="6">
        <f t="shared" si="39"/>
        <v>516980.62500000006</v>
      </c>
    </row>
    <row r="1013" spans="1:10" x14ac:dyDescent="0.3">
      <c r="A1013" s="1" t="s">
        <v>5340</v>
      </c>
      <c r="B1013" s="1" t="s">
        <v>5290</v>
      </c>
      <c r="C1013" s="1" t="s">
        <v>428</v>
      </c>
      <c r="D1013" s="1" t="s">
        <v>5295</v>
      </c>
      <c r="E1013" s="1" t="s">
        <v>5337</v>
      </c>
      <c r="F1013" s="1" t="s">
        <v>5316</v>
      </c>
      <c r="G1013" s="3">
        <v>3.4000000000000002E-2</v>
      </c>
      <c r="H1013" s="2">
        <v>0.14699999999999999</v>
      </c>
      <c r="I1013">
        <f>VLOOKUP(E1013,'TRM2'!A:D,4,0)</f>
        <v>1933.46</v>
      </c>
      <c r="J1013" s="6">
        <f t="shared" si="39"/>
        <v>284218.62</v>
      </c>
    </row>
    <row r="1014" spans="1:10" x14ac:dyDescent="0.3">
      <c r="A1014" s="1" t="s">
        <v>5340</v>
      </c>
      <c r="B1014" s="1" t="s">
        <v>5290</v>
      </c>
      <c r="C1014" s="1" t="s">
        <v>428</v>
      </c>
      <c r="D1014" s="1" t="s">
        <v>5295</v>
      </c>
      <c r="E1014" s="1" t="s">
        <v>5338</v>
      </c>
      <c r="F1014" s="1" t="s">
        <v>5318</v>
      </c>
      <c r="G1014" s="3">
        <v>5.7500000000000002E-2</v>
      </c>
      <c r="H1014" s="2">
        <v>0.24149999999999999</v>
      </c>
      <c r="I1014">
        <f>VLOOKUP(E1014,'TRM2'!A:D,4,0)</f>
        <v>1900.64</v>
      </c>
      <c r="J1014" s="6">
        <f t="shared" si="39"/>
        <v>459004.56</v>
      </c>
    </row>
    <row r="1015" spans="1:10" x14ac:dyDescent="0.3">
      <c r="A1015" s="1" t="s">
        <v>5340</v>
      </c>
      <c r="B1015" s="1" t="s">
        <v>5290</v>
      </c>
      <c r="C1015" s="1" t="s">
        <v>428</v>
      </c>
      <c r="D1015" s="1" t="s">
        <v>5295</v>
      </c>
      <c r="E1015" s="1" t="s">
        <v>5339</v>
      </c>
      <c r="F1015" s="1" t="s">
        <v>5320</v>
      </c>
      <c r="G1015" s="3">
        <v>5.2499999999999998E-2</v>
      </c>
      <c r="H1015" s="2">
        <v>0.2205</v>
      </c>
      <c r="I1015">
        <f>VLOOKUP(E1015,'TRM2'!A:D,4,0)</f>
        <v>1881.19</v>
      </c>
      <c r="J1015" s="6">
        <f t="shared" si="39"/>
        <v>414802.39500000002</v>
      </c>
    </row>
    <row r="1016" spans="1:10" x14ac:dyDescent="0.3">
      <c r="A1016" s="1" t="s">
        <v>5340</v>
      </c>
      <c r="B1016" s="1" t="s">
        <v>5290</v>
      </c>
      <c r="C1016" s="1" t="s">
        <v>428</v>
      </c>
      <c r="D1016" s="1" t="s">
        <v>5295</v>
      </c>
      <c r="E1016" s="1" t="s">
        <v>5341</v>
      </c>
      <c r="F1016" s="1" t="s">
        <v>5322</v>
      </c>
      <c r="G1016" s="3">
        <v>0.187</v>
      </c>
      <c r="H1016" s="2">
        <v>2.4744999999999999</v>
      </c>
      <c r="I1016">
        <f>VLOOKUP(E1016,'TRM2'!A:D,4,0)</f>
        <v>1878.75</v>
      </c>
      <c r="J1016" s="6">
        <f t="shared" si="39"/>
        <v>4648966.875</v>
      </c>
    </row>
    <row r="1017" spans="1:10" x14ac:dyDescent="0.3">
      <c r="A1017" s="1" t="s">
        <v>5340</v>
      </c>
      <c r="B1017" s="1" t="s">
        <v>5290</v>
      </c>
      <c r="C1017" s="1" t="s">
        <v>428</v>
      </c>
      <c r="D1017" s="1" t="s">
        <v>5295</v>
      </c>
      <c r="E1017" s="1" t="s">
        <v>5342</v>
      </c>
      <c r="F1017" s="1" t="s">
        <v>5324</v>
      </c>
      <c r="G1017" s="3">
        <v>0.20050000000000001</v>
      </c>
      <c r="H1017" s="2">
        <v>0.4425</v>
      </c>
      <c r="I1017">
        <f>VLOOKUP(E1017,'TRM2'!A:D,4,0)</f>
        <v>1918.62</v>
      </c>
      <c r="J1017" s="6">
        <f t="shared" si="39"/>
        <v>848989.35</v>
      </c>
    </row>
    <row r="1018" spans="1:10" x14ac:dyDescent="0.3">
      <c r="A1018" s="1" t="s">
        <v>5340</v>
      </c>
      <c r="B1018" s="1" t="s">
        <v>5290</v>
      </c>
      <c r="C1018" s="1" t="s">
        <v>428</v>
      </c>
      <c r="D1018" s="1" t="s">
        <v>5295</v>
      </c>
      <c r="E1018" s="1" t="s">
        <v>5343</v>
      </c>
      <c r="F1018" s="1" t="s">
        <v>5326</v>
      </c>
      <c r="G1018" s="3">
        <v>5.5E-2</v>
      </c>
      <c r="H1018" s="2">
        <v>0.23100000000000001</v>
      </c>
      <c r="I1018">
        <f>VLOOKUP(E1018,'TRM2'!A:D,4,0)</f>
        <v>2022</v>
      </c>
      <c r="J1018" s="6">
        <f t="shared" si="39"/>
        <v>467082</v>
      </c>
    </row>
    <row r="1019" spans="1:10" x14ac:dyDescent="0.3">
      <c r="A1019" s="1" t="s">
        <v>5340</v>
      </c>
      <c r="B1019" s="1" t="s">
        <v>5290</v>
      </c>
      <c r="C1019" s="1" t="s">
        <v>428</v>
      </c>
      <c r="D1019" s="1" t="s">
        <v>5295</v>
      </c>
      <c r="E1019" s="1" t="s">
        <v>5344</v>
      </c>
      <c r="F1019" s="1" t="s">
        <v>5328</v>
      </c>
      <c r="G1019" s="3">
        <v>3.7499999999999999E-2</v>
      </c>
      <c r="H1019" s="2">
        <v>0.1575</v>
      </c>
      <c r="I1019">
        <f>VLOOKUP(E1019,'TRM2'!A:D,4,0)</f>
        <v>2061.2199999999998</v>
      </c>
      <c r="J1019" s="6">
        <f t="shared" si="39"/>
        <v>324642.14999999997</v>
      </c>
    </row>
    <row r="1020" spans="1:10" x14ac:dyDescent="0.3">
      <c r="A1020" s="1" t="s">
        <v>5340</v>
      </c>
      <c r="B1020" s="1" t="s">
        <v>5290</v>
      </c>
      <c r="C1020" s="1" t="s">
        <v>428</v>
      </c>
      <c r="D1020" s="1" t="s">
        <v>5295</v>
      </c>
      <c r="E1020" s="1" t="s">
        <v>5345</v>
      </c>
      <c r="F1020" s="1" t="s">
        <v>5330</v>
      </c>
      <c r="G1020" s="3">
        <v>0.04</v>
      </c>
      <c r="H1020" s="2">
        <v>0.16800000000000001</v>
      </c>
      <c r="I1020">
        <f>VLOOKUP(E1020,'TRM2'!A:D,4,0)</f>
        <v>2206.19</v>
      </c>
      <c r="J1020" s="6">
        <f t="shared" si="39"/>
        <v>370639.92000000004</v>
      </c>
    </row>
    <row r="1021" spans="1:10" x14ac:dyDescent="0.3">
      <c r="A1021" s="1" t="s">
        <v>5340</v>
      </c>
      <c r="B1021" s="1" t="s">
        <v>5290</v>
      </c>
      <c r="C1021" s="1" t="s">
        <v>428</v>
      </c>
      <c r="D1021" s="1" t="s">
        <v>5295</v>
      </c>
      <c r="E1021" s="1" t="s">
        <v>5347</v>
      </c>
      <c r="F1021" s="1" t="s">
        <v>5292</v>
      </c>
      <c r="G1021" s="3">
        <v>1.4999999999999999E-2</v>
      </c>
      <c r="H1021" s="2">
        <v>6.3E-2</v>
      </c>
      <c r="I1021">
        <f>VLOOKUP(E1021,'TRM2'!A:D,4,0)</f>
        <v>2397.35</v>
      </c>
      <c r="J1021" s="6">
        <f t="shared" si="39"/>
        <v>151033.04999999999</v>
      </c>
    </row>
    <row r="1022" spans="1:10" x14ac:dyDescent="0.3">
      <c r="A1022" s="1" t="s">
        <v>5340</v>
      </c>
      <c r="B1022" s="1" t="s">
        <v>5290</v>
      </c>
      <c r="C1022" s="1" t="s">
        <v>428</v>
      </c>
      <c r="D1022" s="1" t="s">
        <v>5295</v>
      </c>
      <c r="E1022" s="1" t="s">
        <v>5348</v>
      </c>
      <c r="F1022" s="1" t="s">
        <v>5307</v>
      </c>
      <c r="G1022" s="3">
        <v>3.3000000000000002E-2</v>
      </c>
      <c r="H1022" s="2">
        <v>0.13650000000000001</v>
      </c>
      <c r="I1022">
        <f>VLOOKUP(E1022,'TRM2'!A:D,4,0)</f>
        <v>2441.1</v>
      </c>
      <c r="J1022" s="6">
        <f t="shared" si="39"/>
        <v>333210.15000000002</v>
      </c>
    </row>
    <row r="1023" spans="1:10" x14ac:dyDescent="0.3">
      <c r="A1023" s="1" t="s">
        <v>5340</v>
      </c>
      <c r="B1023" s="1" t="s">
        <v>5290</v>
      </c>
      <c r="C1023" s="1" t="s">
        <v>428</v>
      </c>
      <c r="D1023" s="1" t="s">
        <v>5295</v>
      </c>
      <c r="E1023" s="1" t="s">
        <v>5349</v>
      </c>
      <c r="F1023" s="1" t="s">
        <v>5311</v>
      </c>
      <c r="G1023" s="3">
        <v>0.02</v>
      </c>
      <c r="H1023" s="2">
        <v>8.4000000000000005E-2</v>
      </c>
      <c r="I1023">
        <f>VLOOKUP(E1023,'TRM2'!A:D,4,0)</f>
        <v>2496.9899999999998</v>
      </c>
      <c r="J1023" s="6">
        <f t="shared" si="39"/>
        <v>209747.16</v>
      </c>
    </row>
    <row r="1024" spans="1:10" x14ac:dyDescent="0.3">
      <c r="A1024" s="1" t="s">
        <v>5340</v>
      </c>
      <c r="B1024" s="1" t="s">
        <v>5290</v>
      </c>
      <c r="C1024" s="1" t="s">
        <v>428</v>
      </c>
      <c r="D1024" s="1" t="s">
        <v>5295</v>
      </c>
      <c r="E1024" s="1" t="s">
        <v>5350</v>
      </c>
      <c r="F1024" s="1" t="s">
        <v>5314</v>
      </c>
      <c r="G1024" s="3">
        <v>12.535</v>
      </c>
      <c r="H1024" s="2">
        <v>43.639000000000003</v>
      </c>
      <c r="I1024">
        <f>VLOOKUP(E1024,'TRM2'!A:D,4,0)</f>
        <v>2598.36</v>
      </c>
      <c r="J1024" s="6">
        <f t="shared" si="39"/>
        <v>113389832.04000001</v>
      </c>
    </row>
    <row r="1025" spans="1:10" x14ac:dyDescent="0.3">
      <c r="A1025" s="1" t="s">
        <v>5340</v>
      </c>
      <c r="B1025" s="1" t="s">
        <v>5290</v>
      </c>
      <c r="C1025" s="1" t="s">
        <v>428</v>
      </c>
      <c r="D1025" s="1" t="s">
        <v>5295</v>
      </c>
      <c r="E1025" s="1" t="s">
        <v>5353</v>
      </c>
      <c r="F1025" s="1" t="s">
        <v>5320</v>
      </c>
      <c r="G1025" s="3">
        <v>3</v>
      </c>
      <c r="H1025" s="2">
        <v>19.899999999999999</v>
      </c>
      <c r="I1025">
        <f>VLOOKUP(E1025,'TRM2'!A:D,4,0)</f>
        <v>2598.6799999999998</v>
      </c>
      <c r="J1025" s="6">
        <f t="shared" si="39"/>
        <v>51713732</v>
      </c>
    </row>
    <row r="1026" spans="1:10" x14ac:dyDescent="0.3">
      <c r="A1026" s="1" t="s">
        <v>5340</v>
      </c>
      <c r="B1026" s="1" t="s">
        <v>5290</v>
      </c>
      <c r="C1026" s="1" t="s">
        <v>428</v>
      </c>
      <c r="D1026" s="1" t="s">
        <v>5295</v>
      </c>
      <c r="E1026" s="1" t="s">
        <v>5355</v>
      </c>
      <c r="F1026" s="1" t="s">
        <v>5324</v>
      </c>
      <c r="G1026" s="3">
        <v>1.34</v>
      </c>
      <c r="H1026" s="2">
        <v>8.5721299999999996</v>
      </c>
      <c r="I1026">
        <f>VLOOKUP(E1026,'TRM2'!A:D,4,0)</f>
        <v>3079.97</v>
      </c>
      <c r="J1026" s="6">
        <f t="shared" si="39"/>
        <v>26401903.236099996</v>
      </c>
    </row>
    <row r="1027" spans="1:10" x14ac:dyDescent="0.3">
      <c r="A1027" s="1" t="s">
        <v>5340</v>
      </c>
      <c r="B1027" s="1" t="s">
        <v>5290</v>
      </c>
      <c r="C1027" s="1" t="s">
        <v>428</v>
      </c>
      <c r="D1027" s="1" t="s">
        <v>5295</v>
      </c>
      <c r="E1027" s="1" t="s">
        <v>5356</v>
      </c>
      <c r="F1027" s="1" t="s">
        <v>5326</v>
      </c>
      <c r="G1027" s="3">
        <v>0.245</v>
      </c>
      <c r="H1027" s="2">
        <v>4.0494300000000001</v>
      </c>
      <c r="I1027">
        <f>VLOOKUP(E1027,'TRM2'!A:D,4,0)</f>
        <v>3086.75</v>
      </c>
      <c r="J1027" s="6">
        <f t="shared" si="39"/>
        <v>12499578.0525</v>
      </c>
    </row>
    <row r="1028" spans="1:10" x14ac:dyDescent="0.3">
      <c r="A1028" s="1" t="s">
        <v>5340</v>
      </c>
      <c r="B1028" s="1" t="s">
        <v>5290</v>
      </c>
      <c r="C1028" s="1" t="s">
        <v>428</v>
      </c>
      <c r="D1028" s="1" t="s">
        <v>5295</v>
      </c>
      <c r="E1028" s="1" t="s">
        <v>5358</v>
      </c>
      <c r="F1028" s="1" t="s">
        <v>5330</v>
      </c>
      <c r="G1028" s="3">
        <v>5.44</v>
      </c>
      <c r="H1028" s="2">
        <v>35.766530000000003</v>
      </c>
      <c r="I1028">
        <f>VLOOKUP(E1028,'TRM2'!A:D,4,0)</f>
        <v>3142.11</v>
      </c>
      <c r="J1028" s="6">
        <f t="shared" si="39"/>
        <v>112382371.57830001</v>
      </c>
    </row>
    <row r="1029" spans="1:10" x14ac:dyDescent="0.3">
      <c r="A1029" s="1" t="s">
        <v>5340</v>
      </c>
      <c r="B1029" s="1" t="s">
        <v>5290</v>
      </c>
      <c r="C1029" s="1" t="s">
        <v>428</v>
      </c>
      <c r="D1029" s="1" t="s">
        <v>5295</v>
      </c>
      <c r="E1029" s="1" t="s">
        <v>5359</v>
      </c>
      <c r="F1029" s="1" t="s">
        <v>5292</v>
      </c>
      <c r="G1029" s="3">
        <v>12.82</v>
      </c>
      <c r="H1029" s="2">
        <v>50.79242</v>
      </c>
      <c r="I1029">
        <f>VLOOKUP(E1029,'TRM2'!A:D,4,0)</f>
        <v>3149.47</v>
      </c>
      <c r="J1029" s="6">
        <f t="shared" si="39"/>
        <v>159969203.0174</v>
      </c>
    </row>
    <row r="1030" spans="1:10" x14ac:dyDescent="0.3">
      <c r="A1030" s="1" t="s">
        <v>5340</v>
      </c>
      <c r="B1030" s="1" t="s">
        <v>5290</v>
      </c>
      <c r="C1030" s="1" t="s">
        <v>428</v>
      </c>
      <c r="D1030" s="1" t="s">
        <v>5295</v>
      </c>
      <c r="E1030" s="1" t="s">
        <v>5361</v>
      </c>
      <c r="F1030" s="1" t="s">
        <v>5311</v>
      </c>
      <c r="G1030" s="3">
        <v>0.4</v>
      </c>
      <c r="H1030" s="2">
        <v>2.5998399999999999</v>
      </c>
      <c r="I1030">
        <f>VLOOKUP(E1030,'TRM2'!A:D,4,0)</f>
        <v>3319.8</v>
      </c>
      <c r="J1030" s="6">
        <f t="shared" si="39"/>
        <v>8630948.8320000004</v>
      </c>
    </row>
    <row r="1031" spans="1:10" x14ac:dyDescent="0.3">
      <c r="A1031" s="1" t="s">
        <v>5340</v>
      </c>
      <c r="B1031" s="1" t="s">
        <v>5290</v>
      </c>
      <c r="C1031" s="1" t="s">
        <v>428</v>
      </c>
      <c r="D1031" s="1" t="s">
        <v>5295</v>
      </c>
      <c r="E1031" s="1" t="s">
        <v>5362</v>
      </c>
      <c r="F1031" s="1" t="s">
        <v>5314</v>
      </c>
      <c r="G1031" s="3">
        <v>2.7</v>
      </c>
      <c r="H1031" s="2">
        <v>16.809519999999999</v>
      </c>
      <c r="I1031">
        <f>VLOOKUP(E1031,'TRM2'!A:D,4,0)</f>
        <v>3000.63</v>
      </c>
      <c r="J1031" s="6">
        <f t="shared" si="39"/>
        <v>50439149.997599997</v>
      </c>
    </row>
    <row r="1032" spans="1:10" x14ac:dyDescent="0.3">
      <c r="A1032" s="1" t="s">
        <v>5340</v>
      </c>
      <c r="B1032" s="1" t="s">
        <v>5290</v>
      </c>
      <c r="C1032" s="1" t="s">
        <v>428</v>
      </c>
      <c r="D1032" s="1" t="s">
        <v>5295</v>
      </c>
      <c r="E1032" s="1" t="s">
        <v>5364</v>
      </c>
      <c r="F1032" s="1" t="s">
        <v>5318</v>
      </c>
      <c r="G1032" s="3">
        <v>0.4</v>
      </c>
      <c r="H1032" s="2">
        <v>2.601</v>
      </c>
      <c r="I1032">
        <f>VLOOKUP(E1032,'TRM2'!A:D,4,0)</f>
        <v>3089.65</v>
      </c>
      <c r="J1032" s="6">
        <f t="shared" si="39"/>
        <v>8036179.6500000004</v>
      </c>
    </row>
    <row r="1033" spans="1:10" x14ac:dyDescent="0.3">
      <c r="A1033" s="1" t="s">
        <v>5340</v>
      </c>
      <c r="B1033" s="1" t="s">
        <v>5290</v>
      </c>
      <c r="C1033" s="1" t="s">
        <v>428</v>
      </c>
      <c r="D1033" s="1" t="s">
        <v>5295</v>
      </c>
      <c r="E1033" s="1" t="s">
        <v>5368</v>
      </c>
      <c r="F1033" s="1" t="s">
        <v>5326</v>
      </c>
      <c r="G1033" s="3">
        <v>3</v>
      </c>
      <c r="H1033" s="2">
        <v>21.92</v>
      </c>
      <c r="I1033">
        <f>VLOOKUP(E1033,'TRM2'!A:D,4,0)</f>
        <v>2880.08</v>
      </c>
      <c r="J1033" s="6">
        <f t="shared" si="39"/>
        <v>63131353.600000001</v>
      </c>
    </row>
    <row r="1034" spans="1:10" x14ac:dyDescent="0.3">
      <c r="A1034" s="1" t="s">
        <v>5340</v>
      </c>
      <c r="B1034" s="1" t="s">
        <v>5290</v>
      </c>
      <c r="C1034" s="1" t="s">
        <v>428</v>
      </c>
      <c r="D1034" s="1" t="s">
        <v>5295</v>
      </c>
      <c r="E1034" s="1" t="s">
        <v>5371</v>
      </c>
      <c r="F1034" s="1" t="s">
        <v>5292</v>
      </c>
      <c r="G1034" s="3">
        <v>12</v>
      </c>
      <c r="H1034" s="2">
        <v>77.42</v>
      </c>
      <c r="I1034">
        <f>VLOOKUP(E1034,'TRM2'!A:D,4,0)</f>
        <v>3000.71</v>
      </c>
      <c r="J1034" s="6">
        <f t="shared" si="39"/>
        <v>232314968.19999999</v>
      </c>
    </row>
    <row r="1035" spans="1:10" x14ac:dyDescent="0.3">
      <c r="A1035" s="1" t="s">
        <v>5340</v>
      </c>
      <c r="B1035" s="1" t="s">
        <v>5290</v>
      </c>
      <c r="C1035" s="1" t="s">
        <v>428</v>
      </c>
      <c r="D1035" s="1" t="s">
        <v>5295</v>
      </c>
      <c r="E1035" s="1" t="s">
        <v>5372</v>
      </c>
      <c r="F1035" s="1" t="s">
        <v>5307</v>
      </c>
      <c r="G1035" s="3">
        <v>0.54</v>
      </c>
      <c r="H1035" s="2">
        <v>2.1859899999999999</v>
      </c>
      <c r="I1035">
        <f>VLOOKUP(E1035,'TRM2'!A:D,4,0)</f>
        <v>2921.9</v>
      </c>
      <c r="J1035" s="6">
        <f t="shared" si="39"/>
        <v>6387244.1809999999</v>
      </c>
    </row>
    <row r="1036" spans="1:10" x14ac:dyDescent="0.3">
      <c r="A1036" s="1" t="s">
        <v>5340</v>
      </c>
      <c r="B1036" s="1" t="s">
        <v>5290</v>
      </c>
      <c r="C1036" s="1" t="s">
        <v>428</v>
      </c>
      <c r="D1036" s="1" t="s">
        <v>5295</v>
      </c>
      <c r="E1036" s="1" t="s">
        <v>5373</v>
      </c>
      <c r="F1036" s="1" t="s">
        <v>5311</v>
      </c>
      <c r="G1036" s="3">
        <v>0.03</v>
      </c>
      <c r="H1036" s="2">
        <v>0.14549999999999999</v>
      </c>
      <c r="I1036">
        <f>VLOOKUP(E1036,'TRM2'!A:D,4,0)</f>
        <v>2919.17</v>
      </c>
      <c r="J1036" s="6">
        <f t="shared" si="39"/>
        <v>424739.23499999999</v>
      </c>
    </row>
    <row r="1037" spans="1:10" x14ac:dyDescent="0.3">
      <c r="A1037" s="1" t="s">
        <v>5340</v>
      </c>
      <c r="B1037" s="1" t="s">
        <v>5290</v>
      </c>
      <c r="C1037" s="1" t="s">
        <v>428</v>
      </c>
      <c r="D1037" s="1" t="s">
        <v>5295</v>
      </c>
      <c r="E1037" s="1" t="s">
        <v>5374</v>
      </c>
      <c r="F1037" s="1" t="s">
        <v>5314</v>
      </c>
      <c r="G1037" s="3">
        <v>3.6</v>
      </c>
      <c r="H1037" s="2">
        <v>14.563940000000001</v>
      </c>
      <c r="I1037">
        <f>VLOOKUP(E1037,'TRM2'!A:D,4,0)</f>
        <v>2885.57</v>
      </c>
      <c r="J1037" s="6">
        <f t="shared" si="39"/>
        <v>42025268.345800005</v>
      </c>
    </row>
    <row r="1038" spans="1:10" x14ac:dyDescent="0.3">
      <c r="A1038" s="1" t="s">
        <v>5340</v>
      </c>
      <c r="B1038" s="1" t="s">
        <v>5290</v>
      </c>
      <c r="C1038" s="1" t="s">
        <v>428</v>
      </c>
      <c r="D1038" s="1" t="s">
        <v>5295</v>
      </c>
      <c r="E1038" s="1" t="s">
        <v>5389</v>
      </c>
      <c r="F1038" s="1" t="s">
        <v>5320</v>
      </c>
      <c r="G1038" s="3">
        <v>12</v>
      </c>
      <c r="H1038" s="2">
        <v>66</v>
      </c>
      <c r="I1038">
        <f>VLOOKUP(E1038,'TRM2'!A:D,4,0)</f>
        <v>2930.8</v>
      </c>
      <c r="J1038" s="6">
        <f t="shared" si="39"/>
        <v>193432800.00000003</v>
      </c>
    </row>
    <row r="1039" spans="1:10" x14ac:dyDescent="0.3">
      <c r="A1039" s="1" t="s">
        <v>5340</v>
      </c>
      <c r="B1039" s="1" t="s">
        <v>5290</v>
      </c>
      <c r="C1039" s="1" t="s">
        <v>428</v>
      </c>
      <c r="D1039" s="1" t="s">
        <v>5295</v>
      </c>
      <c r="E1039" s="1" t="s">
        <v>5393</v>
      </c>
      <c r="F1039" s="1" t="s">
        <v>5328</v>
      </c>
      <c r="G1039" s="3">
        <v>12.3</v>
      </c>
      <c r="H1039" s="2">
        <v>36.284999999999997</v>
      </c>
      <c r="I1039">
        <f>VLOOKUP(E1039,'TRM2'!A:D,4,0)</f>
        <v>3219.85</v>
      </c>
      <c r="J1039" s="6">
        <f t="shared" si="39"/>
        <v>116832257.24999999</v>
      </c>
    </row>
    <row r="1040" spans="1:10" x14ac:dyDescent="0.3">
      <c r="A1040" s="1" t="s">
        <v>5340</v>
      </c>
      <c r="B1040" s="1" t="s">
        <v>5290</v>
      </c>
      <c r="C1040" s="1" t="s">
        <v>428</v>
      </c>
      <c r="D1040" s="1" t="s">
        <v>5295</v>
      </c>
      <c r="E1040" s="1" t="s">
        <v>5394</v>
      </c>
      <c r="F1040" s="1" t="s">
        <v>5330</v>
      </c>
      <c r="G1040" s="3">
        <v>12</v>
      </c>
      <c r="H1040" s="2">
        <v>66</v>
      </c>
      <c r="I1040">
        <f>VLOOKUP(E1040,'TRM2'!A:D,4,0)</f>
        <v>3235.27</v>
      </c>
      <c r="J1040" s="6">
        <f t="shared" si="39"/>
        <v>213527820</v>
      </c>
    </row>
    <row r="1041" spans="1:10" x14ac:dyDescent="0.3">
      <c r="A1041" s="1" t="s">
        <v>5340</v>
      </c>
      <c r="B1041" s="1" t="s">
        <v>5290</v>
      </c>
      <c r="C1041" s="1" t="s">
        <v>428</v>
      </c>
      <c r="D1041" s="1" t="s">
        <v>5295</v>
      </c>
      <c r="E1041" s="1" t="s">
        <v>5403</v>
      </c>
      <c r="F1041" s="1" t="s">
        <v>5324</v>
      </c>
      <c r="G1041" s="3">
        <v>0.113</v>
      </c>
      <c r="H1041" s="2">
        <v>0.3</v>
      </c>
      <c r="I1041">
        <f>VLOOKUP(E1041,'TRM2'!A:D,4,0)</f>
        <v>3427.29</v>
      </c>
      <c r="J1041" s="6">
        <f t="shared" si="39"/>
        <v>1028186.9999999999</v>
      </c>
    </row>
    <row r="1042" spans="1:10" x14ac:dyDescent="0.3">
      <c r="A1042" s="1" t="s">
        <v>5340</v>
      </c>
      <c r="B1042" s="1" t="s">
        <v>5290</v>
      </c>
      <c r="C1042" s="1" t="s">
        <v>428</v>
      </c>
      <c r="D1042" s="1" t="s">
        <v>5295</v>
      </c>
      <c r="E1042" s="1" t="s">
        <v>5404</v>
      </c>
      <c r="F1042" s="1" t="s">
        <v>5326</v>
      </c>
      <c r="G1042" s="3">
        <v>6</v>
      </c>
      <c r="H1042" s="2">
        <v>36</v>
      </c>
      <c r="I1042">
        <f>VLOOKUP(E1042,'TRM2'!A:D,4,0)</f>
        <v>3477.45</v>
      </c>
      <c r="J1042" s="6">
        <f t="shared" si="39"/>
        <v>125188200</v>
      </c>
    </row>
    <row r="1043" spans="1:10" x14ac:dyDescent="0.3">
      <c r="A1043" s="1" t="s">
        <v>5340</v>
      </c>
      <c r="B1043" s="1" t="s">
        <v>5290</v>
      </c>
      <c r="C1043" s="1" t="s">
        <v>428</v>
      </c>
      <c r="D1043" s="1" t="s">
        <v>5295</v>
      </c>
      <c r="E1043" s="1" t="s">
        <v>5406</v>
      </c>
      <c r="F1043" s="1" t="s">
        <v>5330</v>
      </c>
      <c r="G1043" s="3">
        <v>12.5</v>
      </c>
      <c r="H1043" s="2">
        <v>36.875</v>
      </c>
      <c r="I1043">
        <f>VLOOKUP(E1043,'TRM2'!A:D,4,0)</f>
        <v>3522.48</v>
      </c>
      <c r="J1043" s="6">
        <f t="shared" si="39"/>
        <v>129891450</v>
      </c>
    </row>
    <row r="1044" spans="1:10" x14ac:dyDescent="0.3">
      <c r="A1044" s="1" t="s">
        <v>5340</v>
      </c>
      <c r="B1044" s="1" t="s">
        <v>5290</v>
      </c>
      <c r="C1044" s="1" t="s">
        <v>428</v>
      </c>
      <c r="D1044" s="1" t="s">
        <v>5295</v>
      </c>
      <c r="E1044" s="1" t="s">
        <v>5408</v>
      </c>
      <c r="F1044" s="1" t="s">
        <v>5307</v>
      </c>
      <c r="G1044" s="3">
        <v>6.72</v>
      </c>
      <c r="H1044" s="2">
        <v>39.944400000000002</v>
      </c>
      <c r="I1044">
        <f>VLOOKUP(E1044,'TRM2'!A:D,4,0)</f>
        <v>3423.24</v>
      </c>
      <c r="J1044" s="6">
        <f t="shared" si="39"/>
        <v>136739267.85600001</v>
      </c>
    </row>
    <row r="1045" spans="1:10" x14ac:dyDescent="0.3">
      <c r="A1045" s="1" t="s">
        <v>5340</v>
      </c>
      <c r="B1045" s="1" t="s">
        <v>5290</v>
      </c>
      <c r="C1045" s="1" t="s">
        <v>428</v>
      </c>
      <c r="D1045" s="1" t="s">
        <v>5295</v>
      </c>
      <c r="E1045" s="1" t="s">
        <v>5413</v>
      </c>
      <c r="F1045" s="1" t="s">
        <v>5322</v>
      </c>
      <c r="G1045" s="3">
        <v>0.12</v>
      </c>
      <c r="H1045" s="2">
        <v>0.70399999999999996</v>
      </c>
      <c r="I1045">
        <f>VLOOKUP(E1045,'TRM2'!A:D,4,0)</f>
        <v>3733.08</v>
      </c>
      <c r="J1045" s="6">
        <f t="shared" si="39"/>
        <v>2628088.3199999998</v>
      </c>
    </row>
    <row r="1046" spans="1:10" x14ac:dyDescent="0.3">
      <c r="A1046" s="1" t="s">
        <v>5340</v>
      </c>
      <c r="B1046" s="1" t="s">
        <v>5290</v>
      </c>
      <c r="C1046" s="1" t="s">
        <v>428</v>
      </c>
      <c r="D1046" s="1" t="s">
        <v>5295</v>
      </c>
      <c r="E1046" s="1" t="s">
        <v>5414</v>
      </c>
      <c r="F1046" s="1" t="s">
        <v>5324</v>
      </c>
      <c r="G1046" s="3">
        <v>10</v>
      </c>
      <c r="H1046" s="2">
        <v>55</v>
      </c>
      <c r="I1046">
        <f>VLOOKUP(E1046,'TRM2'!A:D,4,0)</f>
        <v>3745.41</v>
      </c>
      <c r="J1046" s="6">
        <f t="shared" si="39"/>
        <v>205997550</v>
      </c>
    </row>
    <row r="1047" spans="1:10" x14ac:dyDescent="0.3">
      <c r="A1047" s="1" t="s">
        <v>5340</v>
      </c>
      <c r="B1047" s="1" t="s">
        <v>5290</v>
      </c>
      <c r="C1047" s="1" t="s">
        <v>428</v>
      </c>
      <c r="D1047" s="1" t="s">
        <v>5295</v>
      </c>
      <c r="E1047" s="1" t="s">
        <v>5420</v>
      </c>
      <c r="F1047" s="1" t="s">
        <v>5307</v>
      </c>
      <c r="G1047" s="3">
        <v>20</v>
      </c>
      <c r="H1047" s="2">
        <v>59.6</v>
      </c>
      <c r="I1047">
        <f>VLOOKUP(E1047,'TRM2'!A:D,4,0)</f>
        <v>3559.46</v>
      </c>
      <c r="J1047" s="6">
        <f t="shared" si="39"/>
        <v>212143816.00000003</v>
      </c>
    </row>
    <row r="1048" spans="1:10" x14ac:dyDescent="0.3">
      <c r="A1048" s="1" t="s">
        <v>5340</v>
      </c>
      <c r="B1048" s="1" t="s">
        <v>5290</v>
      </c>
      <c r="C1048" s="1" t="s">
        <v>428</v>
      </c>
      <c r="D1048" s="1" t="s">
        <v>5295</v>
      </c>
      <c r="E1048" s="1" t="s">
        <v>5425</v>
      </c>
      <c r="F1048" s="1" t="s">
        <v>5320</v>
      </c>
      <c r="G1048" s="3">
        <v>10</v>
      </c>
      <c r="H1048" s="2">
        <v>65</v>
      </c>
      <c r="I1048">
        <f>VLOOKUP(E1048,'TRM2'!A:D,4,0)</f>
        <v>3748.5</v>
      </c>
      <c r="J1048" s="6">
        <f t="shared" si="39"/>
        <v>243652500</v>
      </c>
    </row>
    <row r="1049" spans="1:10" x14ac:dyDescent="0.3">
      <c r="A1049" s="1" t="s">
        <v>5340</v>
      </c>
      <c r="B1049" s="1" t="s">
        <v>5290</v>
      </c>
      <c r="C1049" s="1" t="s">
        <v>428</v>
      </c>
      <c r="D1049" s="1" t="s">
        <v>5295</v>
      </c>
      <c r="E1049" s="1" t="s">
        <v>5427</v>
      </c>
      <c r="F1049" s="1" t="s">
        <v>5324</v>
      </c>
      <c r="G1049" s="3">
        <v>2.5</v>
      </c>
      <c r="H1049" s="2">
        <v>12.574999999999999</v>
      </c>
      <c r="I1049">
        <f>VLOOKUP(E1049,'TRM2'!A:D,4,0)</f>
        <v>3774</v>
      </c>
      <c r="J1049" s="6">
        <f t="shared" si="39"/>
        <v>47458049.999999993</v>
      </c>
    </row>
    <row r="1050" spans="1:10" x14ac:dyDescent="0.3">
      <c r="A1050" s="1" t="s">
        <v>5340</v>
      </c>
      <c r="B1050" s="1" t="s">
        <v>5290</v>
      </c>
      <c r="C1050" s="1" t="s">
        <v>428</v>
      </c>
      <c r="D1050" s="1" t="s">
        <v>5295</v>
      </c>
      <c r="E1050" s="1" t="s">
        <v>5431</v>
      </c>
      <c r="F1050" s="1" t="s">
        <v>5292</v>
      </c>
      <c r="G1050" s="3">
        <v>25</v>
      </c>
      <c r="H1050" s="2">
        <v>81.224999999999994</v>
      </c>
      <c r="I1050">
        <f>VLOOKUP(E1050,'TRM2'!A:D,4,0)</f>
        <v>3981.16</v>
      </c>
      <c r="J1050" s="6">
        <f t="shared" si="39"/>
        <v>323369720.99999994</v>
      </c>
    </row>
    <row r="1051" spans="1:10" x14ac:dyDescent="0.3">
      <c r="A1051" s="1" t="s">
        <v>5340</v>
      </c>
      <c r="B1051" s="1" t="s">
        <v>5290</v>
      </c>
      <c r="C1051" s="1" t="s">
        <v>428</v>
      </c>
      <c r="D1051" s="1" t="s">
        <v>5295</v>
      </c>
      <c r="E1051" s="1" t="s">
        <v>5434</v>
      </c>
      <c r="F1051" s="1" t="s">
        <v>5307</v>
      </c>
      <c r="G1051" s="3">
        <v>10</v>
      </c>
      <c r="H1051" s="2">
        <v>65</v>
      </c>
      <c r="I1051">
        <f>VLOOKUP(E1051,'TRM2'!A:D,4,0)</f>
        <v>3942.73</v>
      </c>
      <c r="J1051" s="6">
        <f t="shared" si="39"/>
        <v>256277450</v>
      </c>
    </row>
    <row r="1052" spans="1:10" x14ac:dyDescent="0.3">
      <c r="A1052" s="1" t="s">
        <v>5340</v>
      </c>
      <c r="B1052" s="1" t="s">
        <v>5290</v>
      </c>
      <c r="C1052" s="1" t="s">
        <v>428</v>
      </c>
      <c r="D1052" s="1" t="s">
        <v>5300</v>
      </c>
      <c r="E1052" s="1" t="s">
        <v>5327</v>
      </c>
      <c r="F1052" s="1" t="s">
        <v>5328</v>
      </c>
      <c r="G1052" s="3">
        <v>0.3</v>
      </c>
      <c r="H1052" s="2">
        <v>1.80887</v>
      </c>
      <c r="I1052">
        <f>VLOOKUP(E1052,'TRM2'!A:D,4,0)</f>
        <v>1889.16</v>
      </c>
      <c r="J1052" s="6">
        <f t="shared" si="39"/>
        <v>3417244.8492000005</v>
      </c>
    </row>
    <row r="1053" spans="1:10" x14ac:dyDescent="0.3">
      <c r="A1053" s="1" t="s">
        <v>5340</v>
      </c>
      <c r="B1053" s="1" t="s">
        <v>5290</v>
      </c>
      <c r="C1053" s="1" t="s">
        <v>428</v>
      </c>
      <c r="D1053" s="1" t="s">
        <v>5300</v>
      </c>
      <c r="E1053" s="1" t="s">
        <v>5338</v>
      </c>
      <c r="F1053" s="1" t="s">
        <v>5318</v>
      </c>
      <c r="G1053" s="3">
        <v>0.04</v>
      </c>
      <c r="H1053" s="2">
        <v>0.24376</v>
      </c>
      <c r="I1053">
        <f>VLOOKUP(E1053,'TRM2'!A:D,4,0)</f>
        <v>1900.64</v>
      </c>
      <c r="J1053" s="6">
        <f t="shared" si="39"/>
        <v>463300.00640000001</v>
      </c>
    </row>
    <row r="1054" spans="1:10" x14ac:dyDescent="0.3">
      <c r="A1054" s="1" t="s">
        <v>5340</v>
      </c>
      <c r="B1054" s="1" t="s">
        <v>5290</v>
      </c>
      <c r="C1054" s="1" t="s">
        <v>428</v>
      </c>
      <c r="D1054" s="1" t="s">
        <v>5300</v>
      </c>
      <c r="E1054" s="1" t="s">
        <v>5342</v>
      </c>
      <c r="F1054" s="1" t="s">
        <v>5324</v>
      </c>
      <c r="G1054" s="3">
        <v>0.04</v>
      </c>
      <c r="H1054" s="2">
        <v>0.23552999999999999</v>
      </c>
      <c r="I1054">
        <f>VLOOKUP(E1054,'TRM2'!A:D,4,0)</f>
        <v>1918.62</v>
      </c>
      <c r="J1054" s="6">
        <f t="shared" si="39"/>
        <v>451892.56859999994</v>
      </c>
    </row>
    <row r="1055" spans="1:10" x14ac:dyDescent="0.3">
      <c r="A1055" s="1" t="s">
        <v>5340</v>
      </c>
      <c r="B1055" s="1" t="s">
        <v>5290</v>
      </c>
      <c r="C1055" s="1" t="s">
        <v>428</v>
      </c>
      <c r="D1055" s="1" t="s">
        <v>5300</v>
      </c>
      <c r="E1055" s="1" t="s">
        <v>5344</v>
      </c>
      <c r="F1055" s="1" t="s">
        <v>5328</v>
      </c>
      <c r="G1055" s="3">
        <v>0.05</v>
      </c>
      <c r="H1055" s="2">
        <v>0.28316999999999998</v>
      </c>
      <c r="I1055">
        <f>VLOOKUP(E1055,'TRM2'!A:D,4,0)</f>
        <v>2061.2199999999998</v>
      </c>
      <c r="J1055" s="6">
        <f t="shared" si="39"/>
        <v>583675.66739999992</v>
      </c>
    </row>
    <row r="1056" spans="1:10" x14ac:dyDescent="0.3">
      <c r="A1056" s="1" t="s">
        <v>5340</v>
      </c>
      <c r="B1056" s="1" t="s">
        <v>5290</v>
      </c>
      <c r="C1056" s="1" t="s">
        <v>428</v>
      </c>
      <c r="D1056" s="1" t="s">
        <v>5300</v>
      </c>
      <c r="E1056" s="1" t="s">
        <v>5345</v>
      </c>
      <c r="F1056" s="1" t="s">
        <v>5330</v>
      </c>
      <c r="G1056" s="3">
        <v>0.1</v>
      </c>
      <c r="H1056" s="2">
        <v>0.61941000000000002</v>
      </c>
      <c r="I1056">
        <f>VLOOKUP(E1056,'TRM2'!A:D,4,0)</f>
        <v>2206.19</v>
      </c>
      <c r="J1056" s="6">
        <f t="shared" si="39"/>
        <v>1366536.1479</v>
      </c>
    </row>
    <row r="1057" spans="1:10" x14ac:dyDescent="0.3">
      <c r="A1057" s="1" t="s">
        <v>5340</v>
      </c>
      <c r="B1057" s="1" t="s">
        <v>5290</v>
      </c>
      <c r="C1057" s="1" t="s">
        <v>428</v>
      </c>
      <c r="D1057" s="1" t="s">
        <v>5300</v>
      </c>
      <c r="E1057" s="1" t="s">
        <v>5349</v>
      </c>
      <c r="F1057" s="1" t="s">
        <v>5311</v>
      </c>
      <c r="G1057" s="3">
        <v>0.1</v>
      </c>
      <c r="H1057" s="2">
        <v>0.53988999999999998</v>
      </c>
      <c r="I1057">
        <f>VLOOKUP(E1057,'TRM2'!A:D,4,0)</f>
        <v>2496.9899999999998</v>
      </c>
      <c r="J1057" s="6">
        <f t="shared" si="39"/>
        <v>1348099.9310999999</v>
      </c>
    </row>
    <row r="1058" spans="1:10" x14ac:dyDescent="0.3">
      <c r="A1058" s="1" t="s">
        <v>5340</v>
      </c>
      <c r="B1058" s="1" t="s">
        <v>5290</v>
      </c>
      <c r="C1058" s="1" t="s">
        <v>428</v>
      </c>
      <c r="D1058" s="1" t="s">
        <v>5300</v>
      </c>
      <c r="E1058" s="1" t="s">
        <v>5353</v>
      </c>
      <c r="F1058" s="1" t="s">
        <v>5320</v>
      </c>
      <c r="G1058" s="3">
        <v>0.1</v>
      </c>
      <c r="H1058" s="2">
        <v>0.56310000000000004</v>
      </c>
      <c r="I1058">
        <f>VLOOKUP(E1058,'TRM2'!A:D,4,0)</f>
        <v>2598.6799999999998</v>
      </c>
      <c r="J1058" s="6">
        <f t="shared" si="39"/>
        <v>1463316.7080000001</v>
      </c>
    </row>
    <row r="1059" spans="1:10" x14ac:dyDescent="0.3">
      <c r="A1059" s="1" t="s">
        <v>5340</v>
      </c>
      <c r="B1059" s="1" t="s">
        <v>5290</v>
      </c>
      <c r="C1059" s="1" t="s">
        <v>428</v>
      </c>
      <c r="D1059" s="1" t="s">
        <v>5300</v>
      </c>
      <c r="E1059" s="1" t="s">
        <v>5354</v>
      </c>
      <c r="F1059" s="1" t="s">
        <v>5322</v>
      </c>
      <c r="G1059" s="3">
        <v>0.1</v>
      </c>
      <c r="H1059" s="2">
        <v>0.54242000000000001</v>
      </c>
      <c r="I1059">
        <f>VLOOKUP(E1059,'TRM2'!A:D,4,0)</f>
        <v>2862.51</v>
      </c>
      <c r="J1059" s="6">
        <f t="shared" si="39"/>
        <v>1552682.6742</v>
      </c>
    </row>
    <row r="1060" spans="1:10" x14ac:dyDescent="0.3">
      <c r="A1060" s="1" t="s">
        <v>5340</v>
      </c>
      <c r="B1060" s="1" t="s">
        <v>5290</v>
      </c>
      <c r="C1060" s="1" t="s">
        <v>428</v>
      </c>
      <c r="D1060" s="1" t="s">
        <v>5300</v>
      </c>
      <c r="E1060" s="1" t="s">
        <v>5355</v>
      </c>
      <c r="F1060" s="1" t="s">
        <v>5324</v>
      </c>
      <c r="G1060" s="3">
        <v>0.2</v>
      </c>
      <c r="H1060" s="2">
        <v>1.78894</v>
      </c>
      <c r="I1060">
        <f>VLOOKUP(E1060,'TRM2'!A:D,4,0)</f>
        <v>3079.97</v>
      </c>
      <c r="J1060" s="6">
        <f t="shared" si="39"/>
        <v>5509881.5318</v>
      </c>
    </row>
    <row r="1061" spans="1:10" x14ac:dyDescent="0.3">
      <c r="A1061" s="1" t="s">
        <v>5340</v>
      </c>
      <c r="B1061" s="1" t="s">
        <v>5290</v>
      </c>
      <c r="C1061" s="1" t="s">
        <v>428</v>
      </c>
      <c r="D1061" s="1" t="s">
        <v>5300</v>
      </c>
      <c r="E1061" s="1" t="s">
        <v>5363</v>
      </c>
      <c r="F1061" s="1" t="s">
        <v>5316</v>
      </c>
      <c r="G1061" s="3">
        <v>0.4</v>
      </c>
      <c r="H1061" s="2">
        <v>2.5991499999999998</v>
      </c>
      <c r="I1061">
        <f>VLOOKUP(E1061,'TRM2'!A:D,4,0)</f>
        <v>2851.14</v>
      </c>
      <c r="J1061" s="6">
        <f t="shared" si="39"/>
        <v>7410540.5309999995</v>
      </c>
    </row>
    <row r="1062" spans="1:10" x14ac:dyDescent="0.3">
      <c r="A1062" s="1" t="s">
        <v>5340</v>
      </c>
      <c r="B1062" s="1" t="s">
        <v>5290</v>
      </c>
      <c r="C1062" s="1" t="s">
        <v>428</v>
      </c>
      <c r="D1062" s="1" t="s">
        <v>5300</v>
      </c>
      <c r="E1062" s="1" t="s">
        <v>5366</v>
      </c>
      <c r="F1062" s="1" t="s">
        <v>5322</v>
      </c>
      <c r="G1062" s="3">
        <v>4.4000000000000004</v>
      </c>
      <c r="H1062" s="2">
        <v>26.400040000000001</v>
      </c>
      <c r="I1062">
        <f>VLOOKUP(E1062,'TRM2'!A:D,4,0)</f>
        <v>3081.75</v>
      </c>
      <c r="J1062" s="6">
        <f t="shared" si="39"/>
        <v>81358323.270000011</v>
      </c>
    </row>
    <row r="1063" spans="1:10" x14ac:dyDescent="0.3">
      <c r="A1063" s="1" t="s">
        <v>5340</v>
      </c>
      <c r="B1063" s="1" t="s">
        <v>5290</v>
      </c>
      <c r="C1063" s="1" t="s">
        <v>428</v>
      </c>
      <c r="D1063" s="1" t="s">
        <v>5300</v>
      </c>
      <c r="E1063" s="1" t="s">
        <v>5368</v>
      </c>
      <c r="F1063" s="1" t="s">
        <v>5326</v>
      </c>
      <c r="G1063" s="3">
        <v>1.6</v>
      </c>
      <c r="H1063" s="2">
        <v>10.33742</v>
      </c>
      <c r="I1063">
        <f>VLOOKUP(E1063,'TRM2'!A:D,4,0)</f>
        <v>2880.08</v>
      </c>
      <c r="J1063" s="6">
        <f t="shared" si="39"/>
        <v>29772596.593599997</v>
      </c>
    </row>
    <row r="1064" spans="1:10" x14ac:dyDescent="0.3">
      <c r="A1064" s="1" t="s">
        <v>5340</v>
      </c>
      <c r="B1064" s="1" t="s">
        <v>5290</v>
      </c>
      <c r="C1064" s="1" t="s">
        <v>428</v>
      </c>
      <c r="D1064" s="1" t="s">
        <v>5300</v>
      </c>
      <c r="E1064" s="1" t="s">
        <v>5369</v>
      </c>
      <c r="F1064" s="1" t="s">
        <v>5328</v>
      </c>
      <c r="G1064" s="3">
        <v>3</v>
      </c>
      <c r="H1064" s="2">
        <v>17.612639999999999</v>
      </c>
      <c r="I1064">
        <f>VLOOKUP(E1064,'TRM2'!A:D,4,0)</f>
        <v>2998.55</v>
      </c>
      <c r="J1064" s="6">
        <f t="shared" si="39"/>
        <v>52812381.672000006</v>
      </c>
    </row>
    <row r="1065" spans="1:10" x14ac:dyDescent="0.3">
      <c r="A1065" s="1" t="s">
        <v>5340</v>
      </c>
      <c r="B1065" s="1" t="s">
        <v>5290</v>
      </c>
      <c r="C1065" s="1" t="s">
        <v>428</v>
      </c>
      <c r="D1065" s="1" t="s">
        <v>5300</v>
      </c>
      <c r="E1065" s="1" t="s">
        <v>5371</v>
      </c>
      <c r="F1065" s="1" t="s">
        <v>5292</v>
      </c>
      <c r="G1065" s="3">
        <v>2</v>
      </c>
      <c r="H1065" s="2">
        <v>11.39292</v>
      </c>
      <c r="I1065">
        <f>VLOOKUP(E1065,'TRM2'!A:D,4,0)</f>
        <v>3000.71</v>
      </c>
      <c r="J1065" s="6">
        <f t="shared" si="39"/>
        <v>34186848.973200001</v>
      </c>
    </row>
    <row r="1066" spans="1:10" x14ac:dyDescent="0.3">
      <c r="A1066" s="1" t="s">
        <v>5340</v>
      </c>
      <c r="B1066" s="1" t="s">
        <v>5290</v>
      </c>
      <c r="C1066" s="1" t="s">
        <v>428</v>
      </c>
      <c r="D1066" s="1" t="s">
        <v>5300</v>
      </c>
      <c r="E1066" s="1" t="s">
        <v>5374</v>
      </c>
      <c r="F1066" s="1" t="s">
        <v>5314</v>
      </c>
      <c r="G1066" s="3">
        <v>1.68</v>
      </c>
      <c r="H1066" s="2">
        <v>9.8948900000000002</v>
      </c>
      <c r="I1066">
        <f>VLOOKUP(E1066,'TRM2'!A:D,4,0)</f>
        <v>2885.57</v>
      </c>
      <c r="J1066" s="6">
        <f t="shared" si="39"/>
        <v>28552397.737300001</v>
      </c>
    </row>
    <row r="1067" spans="1:10" x14ac:dyDescent="0.3">
      <c r="A1067" s="1" t="s">
        <v>5340</v>
      </c>
      <c r="B1067" s="1" t="s">
        <v>5290</v>
      </c>
      <c r="C1067" s="1" t="s">
        <v>428</v>
      </c>
      <c r="D1067" s="1" t="s">
        <v>5300</v>
      </c>
      <c r="E1067" s="1" t="s">
        <v>5385</v>
      </c>
      <c r="F1067" s="1" t="s">
        <v>5311</v>
      </c>
      <c r="G1067" s="3">
        <v>0.5</v>
      </c>
      <c r="H1067" s="2">
        <v>2.68</v>
      </c>
      <c r="I1067">
        <f>VLOOKUP(E1067,'TRM2'!A:D,4,0)</f>
        <v>2867.94</v>
      </c>
      <c r="J1067" s="6">
        <f t="shared" si="39"/>
        <v>7686079.2000000011</v>
      </c>
    </row>
    <row r="1068" spans="1:10" x14ac:dyDescent="0.3">
      <c r="A1068" s="1" t="s">
        <v>5340</v>
      </c>
      <c r="B1068" s="1" t="s">
        <v>5290</v>
      </c>
      <c r="C1068" s="1" t="s">
        <v>428</v>
      </c>
      <c r="D1068" s="1" t="s">
        <v>5300</v>
      </c>
      <c r="E1068" s="1" t="s">
        <v>5386</v>
      </c>
      <c r="F1068" s="1" t="s">
        <v>5314</v>
      </c>
      <c r="G1068" s="3">
        <v>0.5</v>
      </c>
      <c r="H1068" s="2">
        <v>3.32856</v>
      </c>
      <c r="I1068">
        <f>VLOOKUP(E1068,'TRM2'!A:D,4,0)</f>
        <v>2780.47</v>
      </c>
      <c r="J1068" s="6">
        <f t="shared" si="39"/>
        <v>9254961.2232000008</v>
      </c>
    </row>
    <row r="1069" spans="1:10" x14ac:dyDescent="0.3">
      <c r="A1069" s="1" t="s">
        <v>5340</v>
      </c>
      <c r="B1069" s="1" t="s">
        <v>5290</v>
      </c>
      <c r="C1069" s="1" t="s">
        <v>428</v>
      </c>
      <c r="D1069" s="1" t="s">
        <v>5300</v>
      </c>
      <c r="E1069" s="1" t="s">
        <v>5387</v>
      </c>
      <c r="F1069" s="1" t="s">
        <v>5316</v>
      </c>
      <c r="G1069" s="3">
        <v>1</v>
      </c>
      <c r="H1069" s="2">
        <v>5.36</v>
      </c>
      <c r="I1069">
        <f>VLOOKUP(E1069,'TRM2'!A:D,4,0)</f>
        <v>2809.92</v>
      </c>
      <c r="J1069" s="6">
        <f t="shared" si="39"/>
        <v>15061171.200000001</v>
      </c>
    </row>
    <row r="1070" spans="1:10" x14ac:dyDescent="0.3">
      <c r="A1070" s="1" t="s">
        <v>5340</v>
      </c>
      <c r="B1070" s="1" t="s">
        <v>5290</v>
      </c>
      <c r="C1070" s="1" t="s">
        <v>428</v>
      </c>
      <c r="D1070" s="1" t="s">
        <v>5300</v>
      </c>
      <c r="E1070" s="1" t="s">
        <v>5393</v>
      </c>
      <c r="F1070" s="1" t="s">
        <v>5328</v>
      </c>
      <c r="G1070" s="3">
        <v>0.9</v>
      </c>
      <c r="H1070" s="2">
        <v>5.5384599999999997</v>
      </c>
      <c r="I1070">
        <f>VLOOKUP(E1070,'TRM2'!A:D,4,0)</f>
        <v>3219.85</v>
      </c>
      <c r="J1070" s="6">
        <f t="shared" si="39"/>
        <v>17833010.430999998</v>
      </c>
    </row>
    <row r="1071" spans="1:10" x14ac:dyDescent="0.3">
      <c r="A1071" s="1" t="s">
        <v>5340</v>
      </c>
      <c r="B1071" s="1" t="s">
        <v>5290</v>
      </c>
      <c r="C1071" s="1" t="s">
        <v>428</v>
      </c>
      <c r="D1071" s="1" t="s">
        <v>5300</v>
      </c>
      <c r="E1071" s="1" t="s">
        <v>5397</v>
      </c>
      <c r="F1071" s="1" t="s">
        <v>5311</v>
      </c>
      <c r="G1071" s="3">
        <v>2.7</v>
      </c>
      <c r="H1071" s="2">
        <v>15.68927</v>
      </c>
      <c r="I1071">
        <f>VLOOKUP(E1071,'TRM2'!A:D,4,0)</f>
        <v>3077.35</v>
      </c>
      <c r="J1071" s="6">
        <f t="shared" si="39"/>
        <v>48281375.034500003</v>
      </c>
    </row>
    <row r="1072" spans="1:10" x14ac:dyDescent="0.3">
      <c r="A1072" s="1" t="s">
        <v>5340</v>
      </c>
      <c r="B1072" s="1" t="s">
        <v>5290</v>
      </c>
      <c r="C1072" s="1" t="s">
        <v>428</v>
      </c>
      <c r="D1072" s="1" t="s">
        <v>5300</v>
      </c>
      <c r="E1072" s="1" t="s">
        <v>5401</v>
      </c>
      <c r="F1072" s="1" t="s">
        <v>5320</v>
      </c>
      <c r="G1072" s="3">
        <v>3.2559999999999998</v>
      </c>
      <c r="H1072" s="2">
        <v>18.06983</v>
      </c>
      <c r="I1072">
        <f>VLOOKUP(E1072,'TRM2'!A:D,4,0)</f>
        <v>3205.67</v>
      </c>
      <c r="J1072" s="6">
        <f t="shared" si="39"/>
        <v>57925911.936099999</v>
      </c>
    </row>
    <row r="1073" spans="1:10" x14ac:dyDescent="0.3">
      <c r="A1073" s="1" t="s">
        <v>5340</v>
      </c>
      <c r="B1073" s="1" t="s">
        <v>5290</v>
      </c>
      <c r="C1073" s="1" t="s">
        <v>428</v>
      </c>
      <c r="D1073" s="1" t="s">
        <v>5300</v>
      </c>
      <c r="E1073" s="1" t="s">
        <v>5404</v>
      </c>
      <c r="F1073" s="1" t="s">
        <v>5326</v>
      </c>
      <c r="G1073" s="3">
        <v>1.8</v>
      </c>
      <c r="H1073" s="2">
        <v>9.6738199999999992</v>
      </c>
      <c r="I1073">
        <f>VLOOKUP(E1073,'TRM2'!A:D,4,0)</f>
        <v>3477.45</v>
      </c>
      <c r="J1073" s="6">
        <f t="shared" si="39"/>
        <v>33640225.358999997</v>
      </c>
    </row>
    <row r="1074" spans="1:10" x14ac:dyDescent="0.3">
      <c r="A1074" s="1" t="s">
        <v>5340</v>
      </c>
      <c r="B1074" s="1" t="s">
        <v>5290</v>
      </c>
      <c r="C1074" s="1" t="s">
        <v>428</v>
      </c>
      <c r="D1074" s="1" t="s">
        <v>5300</v>
      </c>
      <c r="E1074" s="1" t="s">
        <v>5408</v>
      </c>
      <c r="F1074" s="1" t="s">
        <v>5307</v>
      </c>
      <c r="G1074" s="3">
        <v>0.9</v>
      </c>
      <c r="H1074" s="2">
        <v>4.8811499999999999</v>
      </c>
      <c r="I1074">
        <f>VLOOKUP(E1074,'TRM2'!A:D,4,0)</f>
        <v>3423.24</v>
      </c>
      <c r="J1074" s="6">
        <f t="shared" ref="J1074:J1087" si="40">H1074*I1074*1000</f>
        <v>16709347.925999999</v>
      </c>
    </row>
    <row r="1075" spans="1:10" x14ac:dyDescent="0.3">
      <c r="A1075" s="1" t="s">
        <v>5340</v>
      </c>
      <c r="B1075" s="1" t="s">
        <v>5290</v>
      </c>
      <c r="C1075" s="1" t="s">
        <v>428</v>
      </c>
      <c r="D1075" s="1" t="s">
        <v>5300</v>
      </c>
      <c r="E1075" s="1" t="s">
        <v>5412</v>
      </c>
      <c r="F1075" s="1" t="s">
        <v>5320</v>
      </c>
      <c r="G1075" s="3">
        <v>3.6</v>
      </c>
      <c r="H1075" s="2">
        <v>20.376000000000001</v>
      </c>
      <c r="I1075">
        <f>VLOOKUP(E1075,'TRM2'!A:D,4,0)</f>
        <v>3756.28</v>
      </c>
      <c r="J1075" s="6">
        <f t="shared" si="40"/>
        <v>76537961.280000001</v>
      </c>
    </row>
    <row r="1076" spans="1:10" x14ac:dyDescent="0.3">
      <c r="A1076" s="1" t="s">
        <v>5340</v>
      </c>
      <c r="B1076" s="1" t="s">
        <v>5290</v>
      </c>
      <c r="C1076" s="1" t="s">
        <v>428</v>
      </c>
      <c r="D1076" s="1" t="s">
        <v>5300</v>
      </c>
      <c r="E1076" s="1" t="s">
        <v>5414</v>
      </c>
      <c r="F1076" s="1" t="s">
        <v>5324</v>
      </c>
      <c r="G1076" s="3">
        <v>0.9</v>
      </c>
      <c r="H1076" s="2">
        <v>5.30145</v>
      </c>
      <c r="I1076">
        <f>VLOOKUP(E1076,'TRM2'!A:D,4,0)</f>
        <v>3745.41</v>
      </c>
      <c r="J1076" s="6">
        <f t="shared" si="40"/>
        <v>19856103.844499998</v>
      </c>
    </row>
    <row r="1077" spans="1:10" x14ac:dyDescent="0.3">
      <c r="A1077" s="1" t="s">
        <v>5340</v>
      </c>
      <c r="B1077" s="1" t="s">
        <v>5290</v>
      </c>
      <c r="C1077" s="1" t="s">
        <v>428</v>
      </c>
      <c r="D1077" s="1" t="s">
        <v>5300</v>
      </c>
      <c r="E1077" s="1" t="s">
        <v>5415</v>
      </c>
      <c r="F1077" s="1" t="s">
        <v>5326</v>
      </c>
      <c r="G1077" s="3">
        <v>0.9</v>
      </c>
      <c r="H1077" s="2">
        <v>5.3374499999999996</v>
      </c>
      <c r="I1077">
        <f>VLOOKUP(E1077,'TRM2'!A:D,4,0)</f>
        <v>3865.47</v>
      </c>
      <c r="J1077" s="6">
        <f t="shared" si="40"/>
        <v>20631752.851499997</v>
      </c>
    </row>
    <row r="1078" spans="1:10" x14ac:dyDescent="0.3">
      <c r="A1078" s="1" t="s">
        <v>5340</v>
      </c>
      <c r="B1078" s="1" t="s">
        <v>5290</v>
      </c>
      <c r="C1078" s="1" t="s">
        <v>428</v>
      </c>
      <c r="D1078" s="1" t="s">
        <v>5300</v>
      </c>
      <c r="E1078" s="1" t="s">
        <v>5416</v>
      </c>
      <c r="F1078" s="1" t="s">
        <v>5328</v>
      </c>
      <c r="G1078" s="3">
        <v>0.9</v>
      </c>
      <c r="H1078" s="2">
        <v>5.3266499999999999</v>
      </c>
      <c r="I1078">
        <f>VLOOKUP(E1078,'TRM2'!A:D,4,0)</f>
        <v>3858.56</v>
      </c>
      <c r="J1078" s="6">
        <f t="shared" si="40"/>
        <v>20553198.624000002</v>
      </c>
    </row>
    <row r="1079" spans="1:10" x14ac:dyDescent="0.3">
      <c r="A1079" s="1" t="s">
        <v>5340</v>
      </c>
      <c r="B1079" s="1" t="s">
        <v>5290</v>
      </c>
      <c r="C1079" s="1" t="s">
        <v>428</v>
      </c>
      <c r="D1079" s="1" t="s">
        <v>5300</v>
      </c>
      <c r="E1079" s="1" t="s">
        <v>5418</v>
      </c>
      <c r="F1079" s="1" t="s">
        <v>5292</v>
      </c>
      <c r="G1079" s="3">
        <v>0.9</v>
      </c>
      <c r="H1079" s="2">
        <v>5.5671499999999998</v>
      </c>
      <c r="I1079">
        <f>VLOOKUP(E1079,'TRM2'!A:D,4,0)</f>
        <v>3432.5</v>
      </c>
      <c r="J1079" s="6">
        <f t="shared" si="40"/>
        <v>19109242.374999996</v>
      </c>
    </row>
    <row r="1080" spans="1:10" x14ac:dyDescent="0.3">
      <c r="A1080" s="1" t="s">
        <v>5340</v>
      </c>
      <c r="B1080" s="1" t="s">
        <v>5290</v>
      </c>
      <c r="C1080" s="1" t="s">
        <v>428</v>
      </c>
      <c r="D1080" s="1" t="s">
        <v>5300</v>
      </c>
      <c r="E1080" s="1" t="s">
        <v>5422</v>
      </c>
      <c r="F1080" s="1" t="s">
        <v>5314</v>
      </c>
      <c r="G1080" s="3">
        <v>1.6</v>
      </c>
      <c r="H1080" s="2">
        <v>10.3484</v>
      </c>
      <c r="I1080">
        <f>VLOOKUP(E1080,'TRM2'!A:D,4,0)</f>
        <v>3678.62</v>
      </c>
      <c r="J1080" s="6">
        <f t="shared" si="40"/>
        <v>38067831.207999997</v>
      </c>
    </row>
    <row r="1081" spans="1:10" x14ac:dyDescent="0.3">
      <c r="A1081" s="1" t="s">
        <v>5340</v>
      </c>
      <c r="B1081" s="1" t="s">
        <v>5290</v>
      </c>
      <c r="C1081" s="1" t="s">
        <v>428</v>
      </c>
      <c r="D1081" s="1" t="s">
        <v>5300</v>
      </c>
      <c r="E1081" s="1" t="s">
        <v>5424</v>
      </c>
      <c r="F1081" s="1" t="s">
        <v>5318</v>
      </c>
      <c r="G1081" s="3">
        <v>1.6</v>
      </c>
      <c r="H1081" s="2">
        <v>10.625220000000001</v>
      </c>
      <c r="I1081">
        <f>VLOOKUP(E1081,'TRM2'!A:D,4,0)</f>
        <v>3715.28</v>
      </c>
      <c r="J1081" s="6">
        <f t="shared" si="40"/>
        <v>39475667.361600004</v>
      </c>
    </row>
    <row r="1082" spans="1:10" x14ac:dyDescent="0.3">
      <c r="A1082" s="1" t="s">
        <v>5340</v>
      </c>
      <c r="B1082" s="1" t="s">
        <v>5290</v>
      </c>
      <c r="C1082" s="1" t="s">
        <v>428</v>
      </c>
      <c r="D1082" s="1" t="s">
        <v>5300</v>
      </c>
      <c r="E1082" s="1" t="s">
        <v>5425</v>
      </c>
      <c r="F1082" s="1" t="s">
        <v>5320</v>
      </c>
      <c r="G1082" s="3">
        <v>2.5</v>
      </c>
      <c r="H1082" s="2">
        <v>16.029990000000002</v>
      </c>
      <c r="I1082">
        <f>VLOOKUP(E1082,'TRM2'!A:D,4,0)</f>
        <v>3748.5</v>
      </c>
      <c r="J1082" s="6">
        <f t="shared" si="40"/>
        <v>60088417.515000008</v>
      </c>
    </row>
    <row r="1083" spans="1:10" x14ac:dyDescent="0.3">
      <c r="A1083" s="1" t="s">
        <v>5340</v>
      </c>
      <c r="B1083" s="1" t="s">
        <v>5290</v>
      </c>
      <c r="C1083" s="1" t="s">
        <v>428</v>
      </c>
      <c r="D1083" s="1" t="s">
        <v>5300</v>
      </c>
      <c r="E1083" s="1" t="s">
        <v>5426</v>
      </c>
      <c r="F1083" s="1" t="s">
        <v>5322</v>
      </c>
      <c r="G1083" s="3">
        <v>0.7</v>
      </c>
      <c r="H1083" s="2">
        <v>4.7264200000000001</v>
      </c>
      <c r="I1083">
        <f>VLOOKUP(E1083,'TRM2'!A:D,4,0)</f>
        <v>3867.88</v>
      </c>
      <c r="J1083" s="6">
        <f t="shared" si="40"/>
        <v>18281225.389600001</v>
      </c>
    </row>
    <row r="1084" spans="1:10" x14ac:dyDescent="0.3">
      <c r="A1084" s="1" t="s">
        <v>5340</v>
      </c>
      <c r="B1084" s="1" t="s">
        <v>5290</v>
      </c>
      <c r="C1084" s="1" t="s">
        <v>428</v>
      </c>
      <c r="D1084" s="1" t="s">
        <v>5300</v>
      </c>
      <c r="E1084" s="1" t="s">
        <v>5427</v>
      </c>
      <c r="F1084" s="1" t="s">
        <v>5324</v>
      </c>
      <c r="G1084" s="3">
        <v>0.9</v>
      </c>
      <c r="H1084" s="2">
        <v>5.5707100000000001</v>
      </c>
      <c r="I1084">
        <f>VLOOKUP(E1084,'TRM2'!A:D,4,0)</f>
        <v>3774</v>
      </c>
      <c r="J1084" s="6">
        <f t="shared" si="40"/>
        <v>21023859.540000003</v>
      </c>
    </row>
    <row r="1085" spans="1:10" x14ac:dyDescent="0.3">
      <c r="A1085" s="1" t="s">
        <v>5340</v>
      </c>
      <c r="B1085" s="1" t="s">
        <v>5290</v>
      </c>
      <c r="C1085" s="1" t="s">
        <v>428</v>
      </c>
      <c r="D1085" s="1" t="s">
        <v>5300</v>
      </c>
      <c r="E1085" s="1" t="s">
        <v>5428</v>
      </c>
      <c r="F1085" s="1" t="s">
        <v>5326</v>
      </c>
      <c r="G1085" s="3">
        <v>0.9</v>
      </c>
      <c r="H1085" s="2">
        <v>5.58012</v>
      </c>
      <c r="I1085">
        <f>VLOOKUP(E1085,'TRM2'!A:D,4,0)</f>
        <v>3812.77</v>
      </c>
      <c r="J1085" s="6">
        <f t="shared" si="40"/>
        <v>21275714.132399999</v>
      </c>
    </row>
    <row r="1086" spans="1:10" x14ac:dyDescent="0.3">
      <c r="A1086" s="1" t="s">
        <v>5340</v>
      </c>
      <c r="B1086" s="1" t="s">
        <v>5290</v>
      </c>
      <c r="C1086" s="1" t="s">
        <v>428</v>
      </c>
      <c r="D1086" s="1" t="s">
        <v>5300</v>
      </c>
      <c r="E1086" s="1" t="s">
        <v>5429</v>
      </c>
      <c r="F1086" s="1" t="s">
        <v>5328</v>
      </c>
      <c r="G1086" s="3">
        <v>2.5</v>
      </c>
      <c r="H1086" s="2">
        <v>15.658860000000001</v>
      </c>
      <c r="I1086">
        <f>VLOOKUP(E1086,'TRM2'!A:D,4,0)</f>
        <v>3784.44</v>
      </c>
      <c r="J1086" s="6">
        <f t="shared" si="40"/>
        <v>59260016.138400003</v>
      </c>
    </row>
    <row r="1087" spans="1:10" x14ac:dyDescent="0.3">
      <c r="A1087" s="1" t="s">
        <v>5340</v>
      </c>
      <c r="B1087" s="1" t="s">
        <v>5290</v>
      </c>
      <c r="C1087" s="1" t="s">
        <v>428</v>
      </c>
      <c r="D1087" s="1" t="s">
        <v>5300</v>
      </c>
      <c r="E1087" s="1" t="s">
        <v>5431</v>
      </c>
      <c r="F1087" s="1" t="s">
        <v>5292</v>
      </c>
      <c r="G1087" s="3">
        <v>0.9</v>
      </c>
      <c r="H1087" s="2">
        <v>5.4271200000000004</v>
      </c>
      <c r="I1087">
        <f>VLOOKUP(E1087,'TRM2'!A:D,4,0)</f>
        <v>3981.16</v>
      </c>
      <c r="J1087" s="6">
        <f t="shared" si="40"/>
        <v>21606233.0592</v>
      </c>
    </row>
    <row r="1088" spans="1:10" x14ac:dyDescent="0.3">
      <c r="A1088" s="1" t="s">
        <v>5448</v>
      </c>
      <c r="B1088" s="1" t="s">
        <v>5290</v>
      </c>
      <c r="C1088" s="1" t="s">
        <v>428</v>
      </c>
      <c r="D1088" s="1" t="s">
        <v>5300</v>
      </c>
      <c r="E1088" s="1" t="s">
        <v>5384</v>
      </c>
      <c r="F1088" s="1" t="s">
        <v>5307</v>
      </c>
      <c r="G1088" s="3">
        <v>0.5</v>
      </c>
      <c r="H1088" s="2">
        <v>2.87</v>
      </c>
      <c r="I1088">
        <f>VLOOKUP(E1088,'TRM2'!A:D,4,0)</f>
        <v>2835.05</v>
      </c>
      <c r="J1088" s="6">
        <f t="shared" ref="J1088:J1099" si="41">H1088*I1088*1000</f>
        <v>8136593.5000000009</v>
      </c>
    </row>
    <row r="1089" spans="1:10" x14ac:dyDescent="0.3">
      <c r="A1089" s="1" t="s">
        <v>5448</v>
      </c>
      <c r="B1089" s="1" t="s">
        <v>5290</v>
      </c>
      <c r="C1089" s="1" t="s">
        <v>428</v>
      </c>
      <c r="D1089" s="1" t="s">
        <v>5300</v>
      </c>
      <c r="E1089" s="1" t="s">
        <v>5412</v>
      </c>
      <c r="F1089" s="1" t="s">
        <v>5320</v>
      </c>
      <c r="G1089" s="3">
        <v>1</v>
      </c>
      <c r="H1089" s="2">
        <v>6</v>
      </c>
      <c r="I1089">
        <f>VLOOKUP(E1089,'TRM2'!A:D,4,0)</f>
        <v>3756.28</v>
      </c>
      <c r="J1089" s="6">
        <f t="shared" si="41"/>
        <v>22537680</v>
      </c>
    </row>
    <row r="1090" spans="1:10" x14ac:dyDescent="0.3">
      <c r="A1090" s="1" t="s">
        <v>5448</v>
      </c>
      <c r="B1090" s="1" t="s">
        <v>5290</v>
      </c>
      <c r="C1090" s="1" t="s">
        <v>428</v>
      </c>
      <c r="D1090" s="1" t="s">
        <v>5300</v>
      </c>
      <c r="E1090" s="1" t="s">
        <v>5421</v>
      </c>
      <c r="F1090" s="1" t="s">
        <v>5311</v>
      </c>
      <c r="G1090" s="3">
        <v>1</v>
      </c>
      <c r="H1090" s="2">
        <v>5.569</v>
      </c>
      <c r="I1090">
        <f>VLOOKUP(E1090,'TRM2'!A:D,4,0)</f>
        <v>3624.39</v>
      </c>
      <c r="J1090" s="6">
        <f t="shared" si="41"/>
        <v>20184227.909999996</v>
      </c>
    </row>
    <row r="1091" spans="1:10" x14ac:dyDescent="0.3">
      <c r="A1091" s="1" t="s">
        <v>5448</v>
      </c>
      <c r="B1091" s="1" t="s">
        <v>5290</v>
      </c>
      <c r="C1091" s="1" t="s">
        <v>428</v>
      </c>
      <c r="D1091" s="1" t="s">
        <v>5300</v>
      </c>
      <c r="E1091" s="1" t="s">
        <v>5427</v>
      </c>
      <c r="F1091" s="1" t="s">
        <v>5324</v>
      </c>
      <c r="G1091" s="3">
        <v>0.5</v>
      </c>
      <c r="H1091" s="2">
        <v>2.4500000000000002</v>
      </c>
      <c r="I1091">
        <f>VLOOKUP(E1091,'TRM2'!A:D,4,0)</f>
        <v>3774</v>
      </c>
      <c r="J1091" s="6">
        <f t="shared" si="41"/>
        <v>9246300.0000000019</v>
      </c>
    </row>
    <row r="1092" spans="1:10" x14ac:dyDescent="0.3">
      <c r="A1092" s="1" t="s">
        <v>5448</v>
      </c>
      <c r="B1092" s="1" t="s">
        <v>5290</v>
      </c>
      <c r="C1092" s="1" t="s">
        <v>428</v>
      </c>
      <c r="D1092" s="1" t="s">
        <v>5300</v>
      </c>
      <c r="E1092" s="1" t="s">
        <v>5428</v>
      </c>
      <c r="F1092" s="1" t="s">
        <v>5326</v>
      </c>
      <c r="G1092" s="3">
        <v>1.6</v>
      </c>
      <c r="H1092" s="2">
        <v>9.44</v>
      </c>
      <c r="I1092">
        <f>VLOOKUP(E1092,'TRM2'!A:D,4,0)</f>
        <v>3812.77</v>
      </c>
      <c r="J1092" s="6">
        <f t="shared" si="41"/>
        <v>35992548.799999997</v>
      </c>
    </row>
    <row r="1093" spans="1:10" x14ac:dyDescent="0.3">
      <c r="A1093" s="1" t="s">
        <v>5449</v>
      </c>
      <c r="B1093" s="1" t="s">
        <v>5290</v>
      </c>
      <c r="C1093" s="1" t="s">
        <v>428</v>
      </c>
      <c r="D1093" s="1" t="s">
        <v>5295</v>
      </c>
      <c r="E1093" s="1" t="s">
        <v>5291</v>
      </c>
      <c r="F1093" s="1" t="s">
        <v>5292</v>
      </c>
      <c r="G1093" s="3">
        <v>0</v>
      </c>
      <c r="H1093" s="2">
        <v>0</v>
      </c>
      <c r="I1093">
        <f>VLOOKUP(E1093,'TRM2'!A:D,4,0)</f>
        <v>1759.97</v>
      </c>
      <c r="J1093" s="6">
        <f t="shared" si="41"/>
        <v>0</v>
      </c>
    </row>
    <row r="1094" spans="1:10" x14ac:dyDescent="0.3">
      <c r="A1094" s="1" t="s">
        <v>5449</v>
      </c>
      <c r="B1094" s="1" t="s">
        <v>5290</v>
      </c>
      <c r="C1094" s="1" t="s">
        <v>428</v>
      </c>
      <c r="D1094" s="1" t="s">
        <v>5295</v>
      </c>
      <c r="E1094" s="1" t="s">
        <v>5313</v>
      </c>
      <c r="F1094" s="1" t="s">
        <v>5314</v>
      </c>
      <c r="G1094" s="3">
        <v>0</v>
      </c>
      <c r="H1094" s="2">
        <v>0</v>
      </c>
      <c r="I1094">
        <f>VLOOKUP(E1094,'TRM2'!A:D,4,0)</f>
        <v>1832.2</v>
      </c>
      <c r="J1094" s="6">
        <f t="shared" si="41"/>
        <v>0</v>
      </c>
    </row>
    <row r="1095" spans="1:10" x14ac:dyDescent="0.3">
      <c r="A1095" s="1" t="s">
        <v>5449</v>
      </c>
      <c r="B1095" s="1" t="s">
        <v>5290</v>
      </c>
      <c r="C1095" s="1" t="s">
        <v>428</v>
      </c>
      <c r="D1095" s="1" t="s">
        <v>5295</v>
      </c>
      <c r="E1095" s="1" t="s">
        <v>5321</v>
      </c>
      <c r="F1095" s="1" t="s">
        <v>5322</v>
      </c>
      <c r="G1095" s="3">
        <v>0</v>
      </c>
      <c r="H1095" s="2">
        <v>0</v>
      </c>
      <c r="I1095">
        <f>VLOOKUP(E1095,'TRM2'!A:D,4,0)</f>
        <v>1896.15</v>
      </c>
      <c r="J1095" s="6">
        <f t="shared" si="41"/>
        <v>0</v>
      </c>
    </row>
    <row r="1096" spans="1:10" x14ac:dyDescent="0.3">
      <c r="A1096" s="1" t="s">
        <v>5449</v>
      </c>
      <c r="B1096" s="1" t="s">
        <v>5290</v>
      </c>
      <c r="C1096" s="1" t="s">
        <v>428</v>
      </c>
      <c r="D1096" s="1" t="s">
        <v>5295</v>
      </c>
      <c r="E1096" s="1" t="s">
        <v>5329</v>
      </c>
      <c r="F1096" s="1" t="s">
        <v>5330</v>
      </c>
      <c r="G1096" s="3">
        <v>0</v>
      </c>
      <c r="H1096" s="2">
        <v>0</v>
      </c>
      <c r="I1096">
        <f>VLOOKUP(E1096,'TRM2'!A:D,4,0)</f>
        <v>1931.88</v>
      </c>
      <c r="J1096" s="6">
        <f t="shared" si="41"/>
        <v>0</v>
      </c>
    </row>
    <row r="1097" spans="1:10" x14ac:dyDescent="0.3">
      <c r="A1097" s="1" t="s">
        <v>5449</v>
      </c>
      <c r="B1097" s="1" t="s">
        <v>5290</v>
      </c>
      <c r="C1097" s="1" t="s">
        <v>428</v>
      </c>
      <c r="D1097" s="1" t="s">
        <v>5295</v>
      </c>
      <c r="E1097" s="1" t="s">
        <v>5332</v>
      </c>
      <c r="F1097" s="1" t="s">
        <v>5292</v>
      </c>
      <c r="G1097" s="3">
        <v>0</v>
      </c>
      <c r="H1097" s="2">
        <v>0</v>
      </c>
      <c r="I1097">
        <f>VLOOKUP(E1097,'TRM2'!A:D,4,0)</f>
        <v>1938.89</v>
      </c>
      <c r="J1097" s="6">
        <f t="shared" si="41"/>
        <v>0</v>
      </c>
    </row>
    <row r="1098" spans="1:10" x14ac:dyDescent="0.3">
      <c r="A1098" s="1" t="s">
        <v>5449</v>
      </c>
      <c r="B1098" s="1" t="s">
        <v>5290</v>
      </c>
      <c r="C1098" s="1" t="s">
        <v>428</v>
      </c>
      <c r="D1098" s="1" t="s">
        <v>5295</v>
      </c>
      <c r="E1098" s="1" t="s">
        <v>5336</v>
      </c>
      <c r="F1098" s="1" t="s">
        <v>5314</v>
      </c>
      <c r="G1098" s="3">
        <v>0</v>
      </c>
      <c r="H1098" s="2">
        <v>0</v>
      </c>
      <c r="I1098">
        <f>VLOOKUP(E1098,'TRM2'!A:D,4,0)</f>
        <v>1969.45</v>
      </c>
      <c r="J1098" s="6">
        <f t="shared" si="41"/>
        <v>0</v>
      </c>
    </row>
    <row r="1099" spans="1:10" x14ac:dyDescent="0.3">
      <c r="A1099" s="1" t="s">
        <v>5449</v>
      </c>
      <c r="B1099" s="1" t="s">
        <v>5290</v>
      </c>
      <c r="C1099" s="1" t="s">
        <v>428</v>
      </c>
      <c r="D1099" s="1" t="s">
        <v>5295</v>
      </c>
      <c r="E1099" s="1" t="s">
        <v>5337</v>
      </c>
      <c r="F1099" s="1" t="s">
        <v>5316</v>
      </c>
      <c r="G1099" s="3">
        <v>0</v>
      </c>
      <c r="H1099" s="2">
        <v>0</v>
      </c>
      <c r="I1099">
        <f>VLOOKUP(E1099,'TRM2'!A:D,4,0)</f>
        <v>1933.46</v>
      </c>
      <c r="J1099" s="6">
        <f t="shared" si="41"/>
        <v>0</v>
      </c>
    </row>
    <row r="1100" spans="1:10" x14ac:dyDescent="0.3">
      <c r="A1100" s="1" t="s">
        <v>5450</v>
      </c>
      <c r="B1100" s="1" t="s">
        <v>5290</v>
      </c>
      <c r="C1100" s="1" t="s">
        <v>428</v>
      </c>
      <c r="D1100" s="1" t="s">
        <v>5300</v>
      </c>
      <c r="E1100" s="1" t="s">
        <v>5424</v>
      </c>
      <c r="F1100" s="1" t="s">
        <v>5318</v>
      </c>
      <c r="G1100" s="3">
        <v>0.1008</v>
      </c>
      <c r="H1100" s="2">
        <v>1.0331999999999999</v>
      </c>
      <c r="I1100">
        <f>VLOOKUP(E1100,'TRM2'!A:D,4,0)</f>
        <v>3715.28</v>
      </c>
      <c r="J1100" s="6">
        <f t="shared" ref="J1100:J1110" si="42">H1100*I1100*1000</f>
        <v>3838627.2959999996</v>
      </c>
    </row>
    <row r="1101" spans="1:10" x14ac:dyDescent="0.3">
      <c r="A1101" s="1" t="s">
        <v>5450</v>
      </c>
      <c r="B1101" s="1" t="s">
        <v>5290</v>
      </c>
      <c r="C1101" s="1" t="s">
        <v>428</v>
      </c>
      <c r="D1101" s="1" t="s">
        <v>5300</v>
      </c>
      <c r="E1101" s="1" t="s">
        <v>5429</v>
      </c>
      <c r="F1101" s="1" t="s">
        <v>5328</v>
      </c>
      <c r="G1101" s="3">
        <v>4.2000000000000003E-2</v>
      </c>
      <c r="H1101" s="2">
        <v>0.3528</v>
      </c>
      <c r="I1101">
        <f>VLOOKUP(E1101,'TRM2'!A:D,4,0)</f>
        <v>3784.44</v>
      </c>
      <c r="J1101" s="6">
        <f t="shared" si="42"/>
        <v>1335150.432</v>
      </c>
    </row>
    <row r="1102" spans="1:10" x14ac:dyDescent="0.3">
      <c r="A1102" s="1" t="s">
        <v>5450</v>
      </c>
      <c r="B1102" s="1" t="s">
        <v>5290</v>
      </c>
      <c r="C1102" s="1" t="s">
        <v>428</v>
      </c>
      <c r="D1102" s="1" t="s">
        <v>5300</v>
      </c>
      <c r="E1102" s="1" t="s">
        <v>5430</v>
      </c>
      <c r="F1102" s="1" t="s">
        <v>5330</v>
      </c>
      <c r="G1102" s="3">
        <v>8.4000000000000005E-2</v>
      </c>
      <c r="H1102" s="2">
        <v>0.54600000000000004</v>
      </c>
      <c r="I1102">
        <f>VLOOKUP(E1102,'TRM2'!A:D,4,0)</f>
        <v>4004.54</v>
      </c>
      <c r="J1102" s="6">
        <f t="shared" si="42"/>
        <v>2186478.8400000003</v>
      </c>
    </row>
    <row r="1103" spans="1:10" x14ac:dyDescent="0.3">
      <c r="A1103" s="1" t="s">
        <v>5451</v>
      </c>
      <c r="B1103" s="1" t="s">
        <v>5290</v>
      </c>
      <c r="C1103" s="1" t="s">
        <v>428</v>
      </c>
      <c r="D1103" s="1" t="s">
        <v>5295</v>
      </c>
      <c r="E1103" s="1" t="s">
        <v>5352</v>
      </c>
      <c r="F1103" s="1" t="s">
        <v>5318</v>
      </c>
      <c r="G1103" s="3">
        <v>12.558</v>
      </c>
      <c r="H1103" s="2">
        <v>36.794939999999997</v>
      </c>
      <c r="I1103">
        <f>VLOOKUP(E1103,'TRM2'!A:D,4,0)</f>
        <v>2533.79</v>
      </c>
      <c r="J1103" s="6">
        <f t="shared" si="42"/>
        <v>93230651.022599995</v>
      </c>
    </row>
    <row r="1104" spans="1:10" x14ac:dyDescent="0.3">
      <c r="A1104" s="1" t="s">
        <v>5451</v>
      </c>
      <c r="B1104" s="1" t="s">
        <v>5290</v>
      </c>
      <c r="C1104" s="1" t="s">
        <v>428</v>
      </c>
      <c r="D1104" s="1" t="s">
        <v>5295</v>
      </c>
      <c r="E1104" s="1" t="s">
        <v>5356</v>
      </c>
      <c r="F1104" s="1" t="s">
        <v>5326</v>
      </c>
      <c r="G1104" s="3">
        <v>0.03</v>
      </c>
      <c r="H1104" s="2">
        <v>2.04</v>
      </c>
      <c r="I1104">
        <f>VLOOKUP(E1104,'TRM2'!A:D,4,0)</f>
        <v>3086.75</v>
      </c>
      <c r="J1104" s="6">
        <f t="shared" si="42"/>
        <v>6296970</v>
      </c>
    </row>
    <row r="1105" spans="1:10" x14ac:dyDescent="0.3">
      <c r="A1105" s="1" t="s">
        <v>5451</v>
      </c>
      <c r="B1105" s="1" t="s">
        <v>5290</v>
      </c>
      <c r="C1105" s="1" t="s">
        <v>428</v>
      </c>
      <c r="D1105" s="1" t="s">
        <v>5295</v>
      </c>
      <c r="E1105" s="1" t="s">
        <v>5377</v>
      </c>
      <c r="F1105" s="1" t="s">
        <v>5320</v>
      </c>
      <c r="G1105" s="3">
        <v>12.558</v>
      </c>
      <c r="H1105" s="2">
        <v>28.783300000000001</v>
      </c>
      <c r="I1105">
        <f>VLOOKUP(E1105,'TRM2'!A:D,4,0)</f>
        <v>3050.43</v>
      </c>
      <c r="J1105" s="6">
        <f t="shared" si="42"/>
        <v>87801441.819000006</v>
      </c>
    </row>
    <row r="1106" spans="1:10" x14ac:dyDescent="0.3">
      <c r="A1106" s="1" t="s">
        <v>5451</v>
      </c>
      <c r="B1106" s="1" t="s">
        <v>5290</v>
      </c>
      <c r="C1106" s="1" t="s">
        <v>428</v>
      </c>
      <c r="D1106" s="1" t="s">
        <v>5295</v>
      </c>
      <c r="E1106" s="1" t="s">
        <v>5385</v>
      </c>
      <c r="F1106" s="1" t="s">
        <v>5311</v>
      </c>
      <c r="G1106" s="3">
        <v>25.116</v>
      </c>
      <c r="H1106" s="2">
        <v>56.511000000000003</v>
      </c>
      <c r="I1106">
        <f>VLOOKUP(E1106,'TRM2'!A:D,4,0)</f>
        <v>2867.94</v>
      </c>
      <c r="J1106" s="6">
        <f t="shared" si="42"/>
        <v>162070157.34</v>
      </c>
    </row>
    <row r="1107" spans="1:10" x14ac:dyDescent="0.3">
      <c r="A1107" s="1" t="s">
        <v>5451</v>
      </c>
      <c r="B1107" s="1" t="s">
        <v>5290</v>
      </c>
      <c r="C1107" s="1" t="s">
        <v>428</v>
      </c>
      <c r="D1107" s="1" t="s">
        <v>5295</v>
      </c>
      <c r="E1107" s="1" t="s">
        <v>5395</v>
      </c>
      <c r="F1107" s="1" t="s">
        <v>5292</v>
      </c>
      <c r="G1107" s="3">
        <v>12.558</v>
      </c>
      <c r="H1107" s="2">
        <v>34.290619999999997</v>
      </c>
      <c r="I1107">
        <f>VLOOKUP(E1107,'TRM2'!A:D,4,0)</f>
        <v>3249.75</v>
      </c>
      <c r="J1107" s="6">
        <f t="shared" si="42"/>
        <v>111435942.34499998</v>
      </c>
    </row>
    <row r="1108" spans="1:10" x14ac:dyDescent="0.3">
      <c r="A1108" s="1" t="s">
        <v>5451</v>
      </c>
      <c r="B1108" s="1" t="s">
        <v>5290</v>
      </c>
      <c r="C1108" s="1" t="s">
        <v>428</v>
      </c>
      <c r="D1108" s="1" t="s">
        <v>5295</v>
      </c>
      <c r="E1108" s="1" t="s">
        <v>5409</v>
      </c>
      <c r="F1108" s="1" t="s">
        <v>5311</v>
      </c>
      <c r="G1108" s="3">
        <v>12.54</v>
      </c>
      <c r="H1108" s="2">
        <v>41.294220000000003</v>
      </c>
      <c r="I1108">
        <f>VLOOKUP(E1108,'TRM2'!A:D,4,0)</f>
        <v>3539.86</v>
      </c>
      <c r="J1108" s="6">
        <f t="shared" si="42"/>
        <v>146175757.60920003</v>
      </c>
    </row>
    <row r="1109" spans="1:10" x14ac:dyDescent="0.3">
      <c r="A1109" s="1" t="s">
        <v>5451</v>
      </c>
      <c r="B1109" s="1" t="s">
        <v>5290</v>
      </c>
      <c r="C1109" s="1" t="s">
        <v>428</v>
      </c>
      <c r="D1109" s="1" t="s">
        <v>5300</v>
      </c>
      <c r="E1109" s="1" t="s">
        <v>5306</v>
      </c>
      <c r="F1109" s="1" t="s">
        <v>5307</v>
      </c>
      <c r="G1109" s="3">
        <v>0.3</v>
      </c>
      <c r="H1109" s="2">
        <v>1.4490000000000001</v>
      </c>
      <c r="I1109">
        <f>VLOOKUP(E1109,'TRM2'!A:D,4,0)</f>
        <v>1775.65</v>
      </c>
      <c r="J1109" s="6">
        <f t="shared" si="42"/>
        <v>2572916.85</v>
      </c>
    </row>
    <row r="1110" spans="1:10" x14ac:dyDescent="0.3">
      <c r="A1110" s="1" t="s">
        <v>5451</v>
      </c>
      <c r="B1110" s="1" t="s">
        <v>5290</v>
      </c>
      <c r="C1110" s="1" t="s">
        <v>428</v>
      </c>
      <c r="D1110" s="1" t="s">
        <v>5300</v>
      </c>
      <c r="E1110" s="1" t="s">
        <v>5366</v>
      </c>
      <c r="F1110" s="1" t="s">
        <v>5322</v>
      </c>
      <c r="G1110" s="3">
        <v>0.2</v>
      </c>
      <c r="H1110" s="2">
        <v>1.36</v>
      </c>
      <c r="I1110">
        <f>VLOOKUP(E1110,'TRM2'!A:D,4,0)</f>
        <v>3081.75</v>
      </c>
      <c r="J1110" s="6">
        <f t="shared" si="42"/>
        <v>4191180.0000000005</v>
      </c>
    </row>
    <row r="1111" spans="1:10" x14ac:dyDescent="0.3">
      <c r="A1111" s="1" t="s">
        <v>5451</v>
      </c>
      <c r="B1111" s="1" t="s">
        <v>5290</v>
      </c>
      <c r="C1111" s="1" t="s">
        <v>428</v>
      </c>
      <c r="D1111" s="1" t="s">
        <v>5300</v>
      </c>
      <c r="E1111" s="1" t="s">
        <v>5373</v>
      </c>
      <c r="F1111" s="1" t="s">
        <v>5311</v>
      </c>
      <c r="G1111" s="3">
        <v>0.2</v>
      </c>
      <c r="H1111" s="2">
        <v>1.36</v>
      </c>
      <c r="I1111">
        <f>VLOOKUP(E1111,'TRM2'!A:D,4,0)</f>
        <v>2919.17</v>
      </c>
      <c r="J1111" s="6">
        <f t="shared" ref="J1111:J1125" si="43">H1111*I1111*1000</f>
        <v>3970071.2</v>
      </c>
    </row>
    <row r="1112" spans="1:10" x14ac:dyDescent="0.3">
      <c r="A1112" s="1" t="s">
        <v>5451</v>
      </c>
      <c r="B1112" s="1" t="s">
        <v>5290</v>
      </c>
      <c r="C1112" s="1" t="s">
        <v>428</v>
      </c>
      <c r="D1112" s="1" t="s">
        <v>5300</v>
      </c>
      <c r="E1112" s="1" t="s">
        <v>5377</v>
      </c>
      <c r="F1112" s="1" t="s">
        <v>5320</v>
      </c>
      <c r="G1112" s="3">
        <v>0.2</v>
      </c>
      <c r="H1112" s="2">
        <v>1.36</v>
      </c>
      <c r="I1112">
        <f>VLOOKUP(E1112,'TRM2'!A:D,4,0)</f>
        <v>3050.43</v>
      </c>
      <c r="J1112" s="6">
        <f t="shared" si="43"/>
        <v>4148584.8</v>
      </c>
    </row>
    <row r="1113" spans="1:10" x14ac:dyDescent="0.3">
      <c r="A1113" s="1" t="s">
        <v>5451</v>
      </c>
      <c r="B1113" s="1" t="s">
        <v>5290</v>
      </c>
      <c r="C1113" s="1" t="s">
        <v>428</v>
      </c>
      <c r="D1113" s="1" t="s">
        <v>5300</v>
      </c>
      <c r="E1113" s="1" t="s">
        <v>5380</v>
      </c>
      <c r="F1113" s="1" t="s">
        <v>5326</v>
      </c>
      <c r="G1113" s="3">
        <v>0.15</v>
      </c>
      <c r="H1113" s="2">
        <v>1.038</v>
      </c>
      <c r="I1113">
        <f>VLOOKUP(E1113,'TRM2'!A:D,4,0)</f>
        <v>2936.67</v>
      </c>
      <c r="J1113" s="6">
        <f t="shared" si="43"/>
        <v>3048263.46</v>
      </c>
    </row>
    <row r="1114" spans="1:10" x14ac:dyDescent="0.3">
      <c r="A1114" s="1" t="s">
        <v>5451</v>
      </c>
      <c r="B1114" s="1" t="s">
        <v>5290</v>
      </c>
      <c r="C1114" s="1" t="s">
        <v>428</v>
      </c>
      <c r="D1114" s="1" t="s">
        <v>5300</v>
      </c>
      <c r="E1114" s="1" t="s">
        <v>5390</v>
      </c>
      <c r="F1114" s="1" t="s">
        <v>5322</v>
      </c>
      <c r="G1114" s="3">
        <v>0.4</v>
      </c>
      <c r="H1114" s="2">
        <v>2.7679999999999998</v>
      </c>
      <c r="I1114">
        <f>VLOOKUP(E1114,'TRM2'!A:D,4,0)</f>
        <v>2886.8</v>
      </c>
      <c r="J1114" s="6">
        <f t="shared" si="43"/>
        <v>7990662.4000000004</v>
      </c>
    </row>
    <row r="1115" spans="1:10" x14ac:dyDescent="0.3">
      <c r="A1115" s="1" t="s">
        <v>5451</v>
      </c>
      <c r="B1115" s="1" t="s">
        <v>5290</v>
      </c>
      <c r="C1115" s="1" t="s">
        <v>428</v>
      </c>
      <c r="D1115" s="1" t="s">
        <v>5300</v>
      </c>
      <c r="E1115" s="1" t="s">
        <v>5402</v>
      </c>
      <c r="F1115" s="1" t="s">
        <v>5322</v>
      </c>
      <c r="G1115" s="3">
        <v>0.1</v>
      </c>
      <c r="H1115" s="2">
        <v>0.69199999999999995</v>
      </c>
      <c r="I1115">
        <f>VLOOKUP(E1115,'TRM2'!A:D,4,0)</f>
        <v>3291.79</v>
      </c>
      <c r="J1115" s="6">
        <f t="shared" si="43"/>
        <v>2277918.6799999997</v>
      </c>
    </row>
    <row r="1116" spans="1:10" x14ac:dyDescent="0.3">
      <c r="A1116" s="1" t="s">
        <v>5451</v>
      </c>
      <c r="B1116" s="1" t="s">
        <v>5290</v>
      </c>
      <c r="C1116" s="1" t="s">
        <v>428</v>
      </c>
      <c r="D1116" s="1" t="s">
        <v>5300</v>
      </c>
      <c r="E1116" s="1" t="s">
        <v>5403</v>
      </c>
      <c r="F1116" s="1" t="s">
        <v>5324</v>
      </c>
      <c r="G1116" s="3">
        <v>0.1</v>
      </c>
      <c r="H1116" s="2">
        <v>0.69199999999999995</v>
      </c>
      <c r="I1116">
        <f>VLOOKUP(E1116,'TRM2'!A:D,4,0)</f>
        <v>3427.29</v>
      </c>
      <c r="J1116" s="6">
        <f t="shared" si="43"/>
        <v>2371684.6799999997</v>
      </c>
    </row>
    <row r="1117" spans="1:10" x14ac:dyDescent="0.3">
      <c r="A1117" s="1" t="s">
        <v>5451</v>
      </c>
      <c r="B1117" s="1" t="s">
        <v>5290</v>
      </c>
      <c r="C1117" s="1" t="s">
        <v>428</v>
      </c>
      <c r="D1117" s="1" t="s">
        <v>5300</v>
      </c>
      <c r="E1117" s="1" t="s">
        <v>5404</v>
      </c>
      <c r="F1117" s="1" t="s">
        <v>5326</v>
      </c>
      <c r="G1117" s="3">
        <v>0.2</v>
      </c>
      <c r="H1117" s="2">
        <v>1.3839999999999999</v>
      </c>
      <c r="I1117">
        <f>VLOOKUP(E1117,'TRM2'!A:D,4,0)</f>
        <v>3477.45</v>
      </c>
      <c r="J1117" s="6">
        <f t="shared" si="43"/>
        <v>4812790.8</v>
      </c>
    </row>
    <row r="1118" spans="1:10" x14ac:dyDescent="0.3">
      <c r="A1118" s="1" t="s">
        <v>5451</v>
      </c>
      <c r="B1118" s="1" t="s">
        <v>5290</v>
      </c>
      <c r="C1118" s="1" t="s">
        <v>428</v>
      </c>
      <c r="D1118" s="1" t="s">
        <v>5300</v>
      </c>
      <c r="E1118" s="1" t="s">
        <v>5407</v>
      </c>
      <c r="F1118" s="1" t="s">
        <v>5292</v>
      </c>
      <c r="G1118" s="3">
        <v>0.2</v>
      </c>
      <c r="H1118" s="2">
        <v>1.3839999999999999</v>
      </c>
      <c r="I1118">
        <f>VLOOKUP(E1118,'TRM2'!A:D,4,0)</f>
        <v>3277.14</v>
      </c>
      <c r="J1118" s="6">
        <f t="shared" si="43"/>
        <v>4535561.76</v>
      </c>
    </row>
    <row r="1119" spans="1:10" x14ac:dyDescent="0.3">
      <c r="A1119" s="1" t="s">
        <v>5451</v>
      </c>
      <c r="B1119" s="1" t="s">
        <v>5290</v>
      </c>
      <c r="C1119" s="1" t="s">
        <v>428</v>
      </c>
      <c r="D1119" s="1" t="s">
        <v>5300</v>
      </c>
      <c r="E1119" s="1" t="s">
        <v>5433</v>
      </c>
      <c r="F1119" s="1" t="s">
        <v>5314</v>
      </c>
      <c r="G1119" s="3">
        <v>0.1</v>
      </c>
      <c r="H1119" s="2">
        <v>0.70899999999999996</v>
      </c>
      <c r="I1119">
        <f>VLOOKUP(E1119,'TRM2'!A:D,4,0)</f>
        <v>4054.54</v>
      </c>
      <c r="J1119" s="6">
        <f t="shared" si="43"/>
        <v>2874668.86</v>
      </c>
    </row>
    <row r="1120" spans="1:10" x14ac:dyDescent="0.3">
      <c r="A1120" s="1" t="s">
        <v>5451</v>
      </c>
      <c r="B1120" s="1" t="s">
        <v>5290</v>
      </c>
      <c r="C1120" s="1" t="s">
        <v>428</v>
      </c>
      <c r="D1120" s="1" t="s">
        <v>5300</v>
      </c>
      <c r="E1120" s="1" t="s">
        <v>5416</v>
      </c>
      <c r="F1120" s="1" t="s">
        <v>5328</v>
      </c>
      <c r="G1120" s="3">
        <v>0.25</v>
      </c>
      <c r="H1120" s="2">
        <v>1.7725</v>
      </c>
      <c r="I1120">
        <f>VLOOKUP(E1120,'TRM2'!A:D,4,0)</f>
        <v>3858.56</v>
      </c>
      <c r="J1120" s="6">
        <f t="shared" si="43"/>
        <v>6839297.5999999996</v>
      </c>
    </row>
    <row r="1121" spans="1:10" x14ac:dyDescent="0.3">
      <c r="A1121" s="1" t="s">
        <v>5451</v>
      </c>
      <c r="B1121" s="1" t="s">
        <v>5290</v>
      </c>
      <c r="C1121" s="1" t="s">
        <v>428</v>
      </c>
      <c r="D1121" s="1" t="s">
        <v>5300</v>
      </c>
      <c r="E1121" s="1" t="s">
        <v>5421</v>
      </c>
      <c r="F1121" s="1" t="s">
        <v>5311</v>
      </c>
      <c r="G1121" s="3">
        <v>0.5</v>
      </c>
      <c r="H1121" s="2">
        <v>3.5449999999999999</v>
      </c>
      <c r="I1121">
        <f>VLOOKUP(E1121,'TRM2'!A:D,4,0)</f>
        <v>3624.39</v>
      </c>
      <c r="J1121" s="6">
        <f t="shared" si="43"/>
        <v>12848462.550000001</v>
      </c>
    </row>
    <row r="1122" spans="1:10" x14ac:dyDescent="0.3">
      <c r="A1122" s="1" t="s">
        <v>5451</v>
      </c>
      <c r="B1122" s="1" t="s">
        <v>5290</v>
      </c>
      <c r="C1122" s="1" t="s">
        <v>428</v>
      </c>
      <c r="D1122" s="1" t="s">
        <v>5300</v>
      </c>
      <c r="E1122" s="1" t="s">
        <v>5423</v>
      </c>
      <c r="F1122" s="1" t="s">
        <v>5316</v>
      </c>
      <c r="G1122" s="3">
        <v>0.3</v>
      </c>
      <c r="H1122" s="2">
        <v>2.1269999999999998</v>
      </c>
      <c r="I1122">
        <f>VLOOKUP(E1122,'TRM2'!A:D,4,0)</f>
        <v>3740.14</v>
      </c>
      <c r="J1122" s="6">
        <f t="shared" si="43"/>
        <v>7955277.7799999984</v>
      </c>
    </row>
    <row r="1123" spans="1:10" x14ac:dyDescent="0.3">
      <c r="A1123" s="1" t="s">
        <v>5451</v>
      </c>
      <c r="B1123" s="1" t="s">
        <v>5290</v>
      </c>
      <c r="C1123" s="1" t="s">
        <v>428</v>
      </c>
      <c r="D1123" s="1" t="s">
        <v>5300</v>
      </c>
      <c r="E1123" s="1" t="s">
        <v>5426</v>
      </c>
      <c r="F1123" s="1" t="s">
        <v>5322</v>
      </c>
      <c r="G1123" s="3">
        <v>0.2</v>
      </c>
      <c r="H1123" s="2">
        <v>1.4179999999999999</v>
      </c>
      <c r="I1123">
        <f>VLOOKUP(E1123,'TRM2'!A:D,4,0)</f>
        <v>3867.88</v>
      </c>
      <c r="J1123" s="6">
        <f t="shared" si="43"/>
        <v>5484653.8399999999</v>
      </c>
    </row>
    <row r="1124" spans="1:10" x14ac:dyDescent="0.3">
      <c r="A1124" s="1" t="s">
        <v>5451</v>
      </c>
      <c r="B1124" s="1" t="s">
        <v>5290</v>
      </c>
      <c r="C1124" s="1" t="s">
        <v>428</v>
      </c>
      <c r="D1124" s="1" t="s">
        <v>5300</v>
      </c>
      <c r="E1124" s="1" t="s">
        <v>5430</v>
      </c>
      <c r="F1124" s="1" t="s">
        <v>5330</v>
      </c>
      <c r="G1124" s="3">
        <v>0.1</v>
      </c>
      <c r="H1124" s="2">
        <v>0.70899999999999996</v>
      </c>
      <c r="I1124">
        <f>VLOOKUP(E1124,'TRM2'!A:D,4,0)</f>
        <v>4004.54</v>
      </c>
      <c r="J1124" s="6">
        <f t="shared" si="43"/>
        <v>2839218.86</v>
      </c>
    </row>
    <row r="1125" spans="1:10" x14ac:dyDescent="0.3">
      <c r="A1125" s="1" t="s">
        <v>5451</v>
      </c>
      <c r="B1125" s="1" t="s">
        <v>5290</v>
      </c>
      <c r="C1125" s="1" t="s">
        <v>428</v>
      </c>
      <c r="D1125" s="1" t="s">
        <v>5300</v>
      </c>
      <c r="E1125" s="1" t="s">
        <v>5431</v>
      </c>
      <c r="F1125" s="1" t="s">
        <v>5292</v>
      </c>
      <c r="G1125" s="3">
        <v>0.15</v>
      </c>
      <c r="H1125" s="2">
        <v>1.0634999999999999</v>
      </c>
      <c r="I1125">
        <f>VLOOKUP(E1125,'TRM2'!A:D,4,0)</f>
        <v>3981.16</v>
      </c>
      <c r="J1125" s="6">
        <f t="shared" si="43"/>
        <v>4233963.6599999992</v>
      </c>
    </row>
    <row r="1126" spans="1:10" x14ac:dyDescent="0.3">
      <c r="A1126" s="1" t="s">
        <v>5452</v>
      </c>
      <c r="B1126" s="1" t="s">
        <v>5290</v>
      </c>
      <c r="C1126" s="1" t="s">
        <v>428</v>
      </c>
      <c r="D1126" s="1" t="s">
        <v>5295</v>
      </c>
      <c r="E1126" s="1" t="s">
        <v>5387</v>
      </c>
      <c r="F1126" s="1" t="s">
        <v>5316</v>
      </c>
      <c r="G1126" s="3">
        <v>50</v>
      </c>
      <c r="H1126" s="2">
        <v>97.3</v>
      </c>
      <c r="I1126">
        <f>VLOOKUP(E1126,'TRM2'!A:D,4,0)</f>
        <v>2809.92</v>
      </c>
      <c r="J1126" s="6">
        <f t="shared" ref="J1126:J1137" si="44">H1126*I1126*1000</f>
        <v>273405216</v>
      </c>
    </row>
    <row r="1127" spans="1:10" x14ac:dyDescent="0.3">
      <c r="A1127" s="1" t="s">
        <v>5452</v>
      </c>
      <c r="B1127" s="1" t="s">
        <v>5290</v>
      </c>
      <c r="C1127" s="1" t="s">
        <v>428</v>
      </c>
      <c r="D1127" s="1" t="s">
        <v>5295</v>
      </c>
      <c r="E1127" s="1" t="s">
        <v>5389</v>
      </c>
      <c r="F1127" s="1" t="s">
        <v>5320</v>
      </c>
      <c r="G1127" s="3">
        <v>50</v>
      </c>
      <c r="H1127" s="2">
        <v>103.95</v>
      </c>
      <c r="I1127">
        <f>VLOOKUP(E1127,'TRM2'!A:D,4,0)</f>
        <v>2930.8</v>
      </c>
      <c r="J1127" s="6">
        <f t="shared" si="44"/>
        <v>304656660.00000006</v>
      </c>
    </row>
    <row r="1128" spans="1:10" x14ac:dyDescent="0.3">
      <c r="A1128" s="1" t="s">
        <v>5452</v>
      </c>
      <c r="B1128" s="1" t="s">
        <v>5290</v>
      </c>
      <c r="C1128" s="1" t="s">
        <v>428</v>
      </c>
      <c r="D1128" s="1" t="s">
        <v>5295</v>
      </c>
      <c r="E1128" s="1" t="s">
        <v>5412</v>
      </c>
      <c r="F1128" s="1" t="s">
        <v>5320</v>
      </c>
      <c r="G1128" s="3">
        <v>12</v>
      </c>
      <c r="H1128" s="2">
        <v>56.6</v>
      </c>
      <c r="I1128">
        <f>VLOOKUP(E1128,'TRM2'!A:D,4,0)</f>
        <v>3756.28</v>
      </c>
      <c r="J1128" s="6">
        <f t="shared" si="44"/>
        <v>212605448</v>
      </c>
    </row>
    <row r="1129" spans="1:10" x14ac:dyDescent="0.3">
      <c r="A1129" s="1" t="s">
        <v>5453</v>
      </c>
      <c r="B1129" s="1" t="s">
        <v>5290</v>
      </c>
      <c r="C1129" s="1" t="s">
        <v>428</v>
      </c>
      <c r="D1129" s="1" t="s">
        <v>5295</v>
      </c>
      <c r="E1129" s="1" t="s">
        <v>5434</v>
      </c>
      <c r="F1129" s="1" t="s">
        <v>5307</v>
      </c>
      <c r="G1129" s="3">
        <v>0.5</v>
      </c>
      <c r="H1129" s="2">
        <v>6</v>
      </c>
      <c r="I1129">
        <f>VLOOKUP(E1129,'TRM2'!A:D,4,0)</f>
        <v>3942.73</v>
      </c>
      <c r="J1129" s="6">
        <f t="shared" si="44"/>
        <v>23656380</v>
      </c>
    </row>
    <row r="1130" spans="1:10" x14ac:dyDescent="0.3">
      <c r="A1130" s="1" t="s">
        <v>5453</v>
      </c>
      <c r="B1130" s="1" t="s">
        <v>5290</v>
      </c>
      <c r="C1130" s="1" t="s">
        <v>428</v>
      </c>
      <c r="D1130" s="1" t="s">
        <v>5300</v>
      </c>
      <c r="E1130" s="1" t="s">
        <v>5417</v>
      </c>
      <c r="F1130" s="1" t="s">
        <v>5330</v>
      </c>
      <c r="G1130" s="3">
        <v>0.01</v>
      </c>
      <c r="H1130" s="2">
        <v>6.3899999999999998E-2</v>
      </c>
      <c r="I1130">
        <f>VLOOKUP(E1130,'TRM2'!A:D,4,0)</f>
        <v>3591.84</v>
      </c>
      <c r="J1130" s="6">
        <f t="shared" si="44"/>
        <v>229518.576</v>
      </c>
    </row>
    <row r="1131" spans="1:10" x14ac:dyDescent="0.3">
      <c r="A1131" s="1" t="s">
        <v>5346</v>
      </c>
      <c r="B1131" s="1" t="s">
        <v>5290</v>
      </c>
      <c r="C1131" s="1" t="s">
        <v>428</v>
      </c>
      <c r="D1131" s="1" t="s">
        <v>5295</v>
      </c>
      <c r="E1131" s="1" t="s">
        <v>5310</v>
      </c>
      <c r="F1131" s="1" t="s">
        <v>5311</v>
      </c>
      <c r="G1131" s="3">
        <v>10</v>
      </c>
      <c r="H1131" s="2">
        <v>34.53</v>
      </c>
      <c r="I1131">
        <f>VLOOKUP(E1131,'TRM2'!A:D,4,0)</f>
        <v>1814.28</v>
      </c>
      <c r="J1131" s="6">
        <f t="shared" si="44"/>
        <v>62647088.399999999</v>
      </c>
    </row>
    <row r="1132" spans="1:10" x14ac:dyDescent="0.3">
      <c r="A1132" s="1" t="s">
        <v>5346</v>
      </c>
      <c r="B1132" s="1" t="s">
        <v>5290</v>
      </c>
      <c r="C1132" s="1" t="s">
        <v>428</v>
      </c>
      <c r="D1132" s="1" t="s">
        <v>5295</v>
      </c>
      <c r="E1132" s="1" t="s">
        <v>5347</v>
      </c>
      <c r="F1132" s="1" t="s">
        <v>5292</v>
      </c>
      <c r="G1132" s="3">
        <v>2</v>
      </c>
      <c r="H1132" s="2">
        <v>8.56</v>
      </c>
      <c r="I1132">
        <f>VLOOKUP(E1132,'TRM2'!A:D,4,0)</f>
        <v>2397.35</v>
      </c>
      <c r="J1132" s="6">
        <f t="shared" si="44"/>
        <v>20521316</v>
      </c>
    </row>
    <row r="1133" spans="1:10" x14ac:dyDescent="0.3">
      <c r="A1133" s="1" t="s">
        <v>5346</v>
      </c>
      <c r="B1133" s="1" t="s">
        <v>5290</v>
      </c>
      <c r="C1133" s="1" t="s">
        <v>428</v>
      </c>
      <c r="D1133" s="1" t="s">
        <v>5295</v>
      </c>
      <c r="E1133" s="1" t="s">
        <v>5355</v>
      </c>
      <c r="F1133" s="1" t="s">
        <v>5324</v>
      </c>
      <c r="G1133" s="3">
        <v>12.5</v>
      </c>
      <c r="H1133" s="2">
        <v>47.25</v>
      </c>
      <c r="I1133">
        <f>VLOOKUP(E1133,'TRM2'!A:D,4,0)</f>
        <v>3079.97</v>
      </c>
      <c r="J1133" s="6">
        <f t="shared" si="44"/>
        <v>145528582.5</v>
      </c>
    </row>
    <row r="1134" spans="1:10" x14ac:dyDescent="0.3">
      <c r="A1134" s="1" t="s">
        <v>5346</v>
      </c>
      <c r="B1134" s="1" t="s">
        <v>5290</v>
      </c>
      <c r="C1134" s="1" t="s">
        <v>428</v>
      </c>
      <c r="D1134" s="1" t="s">
        <v>5295</v>
      </c>
      <c r="E1134" s="1" t="s">
        <v>5360</v>
      </c>
      <c r="F1134" s="1" t="s">
        <v>5307</v>
      </c>
      <c r="G1134" s="3">
        <v>2.5000000000000001E-3</v>
      </c>
      <c r="H1134" s="2">
        <v>8.0000000000000002E-3</v>
      </c>
      <c r="I1134">
        <f>VLOOKUP(E1134,'TRM2'!A:D,4,0)</f>
        <v>3287.31</v>
      </c>
      <c r="J1134" s="6">
        <f t="shared" si="44"/>
        <v>26298.480000000003</v>
      </c>
    </row>
    <row r="1135" spans="1:10" x14ac:dyDescent="0.3">
      <c r="A1135" s="1" t="s">
        <v>5346</v>
      </c>
      <c r="B1135" s="1" t="s">
        <v>5290</v>
      </c>
      <c r="C1135" s="1" t="s">
        <v>428</v>
      </c>
      <c r="D1135" s="1" t="s">
        <v>5295</v>
      </c>
      <c r="E1135" s="1" t="s">
        <v>5361</v>
      </c>
      <c r="F1135" s="1" t="s">
        <v>5311</v>
      </c>
      <c r="G1135" s="3">
        <v>1.4999999999999999E-2</v>
      </c>
      <c r="H1135" s="2">
        <v>4.2000000000000003E-2</v>
      </c>
      <c r="I1135">
        <f>VLOOKUP(E1135,'TRM2'!A:D,4,0)</f>
        <v>3319.8</v>
      </c>
      <c r="J1135" s="6">
        <f t="shared" si="44"/>
        <v>139431.6</v>
      </c>
    </row>
    <row r="1136" spans="1:10" x14ac:dyDescent="0.3">
      <c r="A1136" s="1" t="s">
        <v>5346</v>
      </c>
      <c r="B1136" s="1" t="s">
        <v>5290</v>
      </c>
      <c r="C1136" s="1" t="s">
        <v>428</v>
      </c>
      <c r="D1136" s="1" t="s">
        <v>5295</v>
      </c>
      <c r="E1136" s="1" t="s">
        <v>5362</v>
      </c>
      <c r="F1136" s="1" t="s">
        <v>5314</v>
      </c>
      <c r="G1136" s="3">
        <v>7.4999999999999997E-3</v>
      </c>
      <c r="H1136" s="2">
        <v>2.1000000000000001E-2</v>
      </c>
      <c r="I1136">
        <f>VLOOKUP(E1136,'TRM2'!A:D,4,0)</f>
        <v>3000.63</v>
      </c>
      <c r="J1136" s="6">
        <f t="shared" si="44"/>
        <v>63013.23000000001</v>
      </c>
    </row>
    <row r="1137" spans="1:10" x14ac:dyDescent="0.3">
      <c r="A1137" s="1" t="s">
        <v>5346</v>
      </c>
      <c r="B1137" s="1" t="s">
        <v>5290</v>
      </c>
      <c r="C1137" s="1" t="s">
        <v>428</v>
      </c>
      <c r="D1137" s="1" t="s">
        <v>5295</v>
      </c>
      <c r="E1137" s="1" t="s">
        <v>5400</v>
      </c>
      <c r="F1137" s="1" t="s">
        <v>5318</v>
      </c>
      <c r="G1137" s="3">
        <v>0.2</v>
      </c>
      <c r="H1137" s="2">
        <v>0.6</v>
      </c>
      <c r="I1137">
        <f>VLOOKUP(E1137,'TRM2'!A:D,4,0)</f>
        <v>3377.16</v>
      </c>
      <c r="J1137" s="6">
        <f t="shared" si="44"/>
        <v>2026295.9999999998</v>
      </c>
    </row>
    <row r="1138" spans="1:10" x14ac:dyDescent="0.3">
      <c r="A1138" s="1" t="s">
        <v>5346</v>
      </c>
      <c r="B1138" s="1" t="s">
        <v>5290</v>
      </c>
      <c r="C1138" s="1" t="s">
        <v>428</v>
      </c>
      <c r="D1138" s="1" t="s">
        <v>5295</v>
      </c>
      <c r="E1138" s="1" t="s">
        <v>5403</v>
      </c>
      <c r="F1138" s="1" t="s">
        <v>5324</v>
      </c>
      <c r="G1138" s="3">
        <v>0.19600000000000001</v>
      </c>
      <c r="H1138" s="2">
        <v>0.39200000000000002</v>
      </c>
      <c r="I1138">
        <f>VLOOKUP(E1138,'TRM2'!A:D,4,0)</f>
        <v>3427.29</v>
      </c>
      <c r="J1138" s="6">
        <f t="shared" ref="J1138:J1149" si="45">H1138*I1138*1000</f>
        <v>1343497.68</v>
      </c>
    </row>
    <row r="1139" spans="1:10" x14ac:dyDescent="0.3">
      <c r="A1139" s="1" t="s">
        <v>5346</v>
      </c>
      <c r="B1139" s="1" t="s">
        <v>5290</v>
      </c>
      <c r="C1139" s="1" t="s">
        <v>428</v>
      </c>
      <c r="D1139" s="1" t="s">
        <v>5295</v>
      </c>
      <c r="E1139" s="1" t="s">
        <v>5404</v>
      </c>
      <c r="F1139" s="1" t="s">
        <v>5326</v>
      </c>
      <c r="G1139" s="3">
        <v>12.2</v>
      </c>
      <c r="H1139" s="2">
        <v>46.36</v>
      </c>
      <c r="I1139">
        <f>VLOOKUP(E1139,'TRM2'!A:D,4,0)</f>
        <v>3477.45</v>
      </c>
      <c r="J1139" s="6">
        <f t="shared" si="45"/>
        <v>161214582</v>
      </c>
    </row>
    <row r="1140" spans="1:10" x14ac:dyDescent="0.3">
      <c r="A1140" s="1" t="s">
        <v>5346</v>
      </c>
      <c r="B1140" s="1" t="s">
        <v>5290</v>
      </c>
      <c r="C1140" s="1" t="s">
        <v>428</v>
      </c>
      <c r="D1140" s="1" t="s">
        <v>5295</v>
      </c>
      <c r="E1140" s="1" t="s">
        <v>5427</v>
      </c>
      <c r="F1140" s="1" t="s">
        <v>5324</v>
      </c>
      <c r="G1140" s="3">
        <v>12.5</v>
      </c>
      <c r="H1140" s="2">
        <v>52.5</v>
      </c>
      <c r="I1140">
        <f>VLOOKUP(E1140,'TRM2'!A:D,4,0)</f>
        <v>3774</v>
      </c>
      <c r="J1140" s="6">
        <f t="shared" si="45"/>
        <v>198135000</v>
      </c>
    </row>
    <row r="1141" spans="1:10" x14ac:dyDescent="0.3">
      <c r="A1141" s="1" t="s">
        <v>5346</v>
      </c>
      <c r="B1141" s="1" t="s">
        <v>5290</v>
      </c>
      <c r="C1141" s="1" t="s">
        <v>428</v>
      </c>
      <c r="D1141" s="1" t="s">
        <v>5436</v>
      </c>
      <c r="E1141" s="1" t="s">
        <v>5345</v>
      </c>
      <c r="F1141" s="1" t="s">
        <v>5330</v>
      </c>
      <c r="G1141" s="3">
        <v>2</v>
      </c>
      <c r="H1141" s="2">
        <v>7.5670000000000002</v>
      </c>
      <c r="I1141">
        <f>VLOOKUP(E1141,'TRM2'!A:D,4,0)</f>
        <v>2206.19</v>
      </c>
      <c r="J1141" s="6">
        <f t="shared" si="45"/>
        <v>16694239.73</v>
      </c>
    </row>
    <row r="1142" spans="1:10" x14ac:dyDescent="0.3">
      <c r="A1142" s="1" t="s">
        <v>5346</v>
      </c>
      <c r="B1142" s="1" t="s">
        <v>5290</v>
      </c>
      <c r="C1142" s="1" t="s">
        <v>428</v>
      </c>
      <c r="D1142" s="1" t="s">
        <v>5300</v>
      </c>
      <c r="E1142" s="1" t="s">
        <v>5421</v>
      </c>
      <c r="F1142" s="1" t="s">
        <v>5311</v>
      </c>
      <c r="G1142" s="3">
        <v>0.51</v>
      </c>
      <c r="H1142" s="2">
        <v>3.8555999999999999</v>
      </c>
      <c r="I1142">
        <f>VLOOKUP(E1142,'TRM2'!A:D,4,0)</f>
        <v>3624.39</v>
      </c>
      <c r="J1142" s="6">
        <f t="shared" si="45"/>
        <v>13974198.083999999</v>
      </c>
    </row>
    <row r="1143" spans="1:10" x14ac:dyDescent="0.3">
      <c r="A1143" s="1" t="s">
        <v>5346</v>
      </c>
      <c r="B1143" s="1" t="s">
        <v>5290</v>
      </c>
      <c r="C1143" s="1" t="s">
        <v>428</v>
      </c>
      <c r="D1143" s="1" t="s">
        <v>5300</v>
      </c>
      <c r="E1143" s="1" t="s">
        <v>5423</v>
      </c>
      <c r="F1143" s="1" t="s">
        <v>5316</v>
      </c>
      <c r="G1143" s="3">
        <v>2</v>
      </c>
      <c r="H1143" s="2">
        <v>12.590999999999999</v>
      </c>
      <c r="I1143">
        <f>VLOOKUP(E1143,'TRM2'!A:D,4,0)</f>
        <v>3740.14</v>
      </c>
      <c r="J1143" s="6">
        <f t="shared" si="45"/>
        <v>47092102.739999995</v>
      </c>
    </row>
    <row r="1144" spans="1:10" x14ac:dyDescent="0.3">
      <c r="A1144" s="1" t="s">
        <v>5331</v>
      </c>
      <c r="B1144" s="1" t="s">
        <v>5290</v>
      </c>
      <c r="C1144" s="1" t="s">
        <v>428</v>
      </c>
      <c r="D1144" s="1" t="s">
        <v>5295</v>
      </c>
      <c r="E1144" s="1" t="s">
        <v>5365</v>
      </c>
      <c r="F1144" s="1" t="s">
        <v>5320</v>
      </c>
      <c r="G1144" s="3">
        <v>6.0000000000000001E-3</v>
      </c>
      <c r="H1144" s="2">
        <v>3.0000000000000001E-3</v>
      </c>
      <c r="I1144">
        <f>VLOOKUP(E1144,'TRM2'!A:D,4,0)</f>
        <v>2919.01</v>
      </c>
      <c r="J1144" s="6">
        <f t="shared" si="45"/>
        <v>8757.0300000000007</v>
      </c>
    </row>
    <row r="1145" spans="1:10" x14ac:dyDescent="0.3">
      <c r="A1145" s="1" t="s">
        <v>5331</v>
      </c>
      <c r="B1145" s="1" t="s">
        <v>5290</v>
      </c>
      <c r="C1145" s="1" t="s">
        <v>428</v>
      </c>
      <c r="D1145" s="1" t="s">
        <v>5295</v>
      </c>
      <c r="E1145" s="1" t="s">
        <v>5384</v>
      </c>
      <c r="F1145" s="1" t="s">
        <v>5307</v>
      </c>
      <c r="G1145" s="3">
        <v>0.1</v>
      </c>
      <c r="H1145" s="2">
        <v>0.38</v>
      </c>
      <c r="I1145">
        <f>VLOOKUP(E1145,'TRM2'!A:D,4,0)</f>
        <v>2835.05</v>
      </c>
      <c r="J1145" s="6">
        <f t="shared" si="45"/>
        <v>1077319.0000000002</v>
      </c>
    </row>
    <row r="1146" spans="1:10" x14ac:dyDescent="0.3">
      <c r="A1146" s="1" t="s">
        <v>5331</v>
      </c>
      <c r="B1146" s="1" t="s">
        <v>5290</v>
      </c>
      <c r="C1146" s="1" t="s">
        <v>428</v>
      </c>
      <c r="D1146" s="1" t="s">
        <v>5295</v>
      </c>
      <c r="E1146" s="1" t="s">
        <v>5398</v>
      </c>
      <c r="F1146" s="1" t="s">
        <v>5314</v>
      </c>
      <c r="G1146" s="3">
        <v>1</v>
      </c>
      <c r="H1146" s="2">
        <v>4.26</v>
      </c>
      <c r="I1146">
        <f>VLOOKUP(E1146,'TRM2'!A:D,4,0)</f>
        <v>3174.79</v>
      </c>
      <c r="J1146" s="6">
        <f t="shared" si="45"/>
        <v>13524605.399999999</v>
      </c>
    </row>
    <row r="1147" spans="1:10" x14ac:dyDescent="0.3">
      <c r="A1147" s="1" t="s">
        <v>5331</v>
      </c>
      <c r="B1147" s="1" t="s">
        <v>5290</v>
      </c>
      <c r="C1147" s="1" t="s">
        <v>428</v>
      </c>
      <c r="D1147" s="1" t="s">
        <v>5295</v>
      </c>
      <c r="E1147" s="1" t="s">
        <v>5418</v>
      </c>
      <c r="F1147" s="1" t="s">
        <v>5292</v>
      </c>
      <c r="G1147" s="3">
        <v>1</v>
      </c>
      <c r="H1147" s="2">
        <v>5.7380000000000004</v>
      </c>
      <c r="I1147">
        <f>VLOOKUP(E1147,'TRM2'!A:D,4,0)</f>
        <v>3432.5</v>
      </c>
      <c r="J1147" s="6">
        <f t="shared" si="45"/>
        <v>19695685</v>
      </c>
    </row>
    <row r="1148" spans="1:10" x14ac:dyDescent="0.3">
      <c r="A1148" s="1" t="s">
        <v>5331</v>
      </c>
      <c r="B1148" s="1" t="s">
        <v>5290</v>
      </c>
      <c r="C1148" s="1" t="s">
        <v>428</v>
      </c>
      <c r="D1148" s="1" t="s">
        <v>5295</v>
      </c>
      <c r="E1148" s="1" t="s">
        <v>5431</v>
      </c>
      <c r="F1148" s="1" t="s">
        <v>5292</v>
      </c>
      <c r="G1148" s="3">
        <v>1</v>
      </c>
      <c r="H1148" s="2">
        <v>6.16</v>
      </c>
      <c r="I1148">
        <f>VLOOKUP(E1148,'TRM2'!A:D,4,0)</f>
        <v>3981.16</v>
      </c>
      <c r="J1148" s="6">
        <f t="shared" si="45"/>
        <v>24523945.599999998</v>
      </c>
    </row>
    <row r="1149" spans="1:10" x14ac:dyDescent="0.3">
      <c r="A1149" s="1" t="s">
        <v>5331</v>
      </c>
      <c r="B1149" s="1" t="s">
        <v>5290</v>
      </c>
      <c r="C1149" s="1" t="s">
        <v>428</v>
      </c>
      <c r="D1149" s="1" t="s">
        <v>5300</v>
      </c>
      <c r="E1149" s="1" t="s">
        <v>5384</v>
      </c>
      <c r="F1149" s="1" t="s">
        <v>5307</v>
      </c>
      <c r="G1149" s="3">
        <v>0.5</v>
      </c>
      <c r="H1149" s="2">
        <v>3.4950000000000001</v>
      </c>
      <c r="I1149">
        <f>VLOOKUP(E1149,'TRM2'!A:D,4,0)</f>
        <v>2835.05</v>
      </c>
      <c r="J1149" s="6">
        <f t="shared" si="45"/>
        <v>9908499.75</v>
      </c>
    </row>
    <row r="1150" spans="1:10" x14ac:dyDescent="0.3">
      <c r="A1150" s="1" t="s">
        <v>5454</v>
      </c>
      <c r="B1150" s="1" t="s">
        <v>5290</v>
      </c>
      <c r="C1150" s="1" t="s">
        <v>428</v>
      </c>
      <c r="D1150" s="1" t="s">
        <v>5295</v>
      </c>
      <c r="E1150" s="1" t="s">
        <v>5342</v>
      </c>
      <c r="F1150" s="1" t="s">
        <v>5324</v>
      </c>
      <c r="G1150" s="3">
        <v>50.094000000000001</v>
      </c>
      <c r="H1150" s="2">
        <v>160.80174</v>
      </c>
      <c r="I1150">
        <f>VLOOKUP(E1150,'TRM2'!A:D,4,0)</f>
        <v>1918.62</v>
      </c>
      <c r="J1150" s="6">
        <f t="shared" ref="J1150" si="46">H1150*I1150*1000</f>
        <v>308517434.39879996</v>
      </c>
    </row>
    <row r="1151" spans="1:10" x14ac:dyDescent="0.3">
      <c r="A1151" s="1" t="s">
        <v>5455</v>
      </c>
      <c r="B1151" s="1" t="s">
        <v>5290</v>
      </c>
      <c r="C1151" s="1" t="s">
        <v>428</v>
      </c>
      <c r="D1151" s="1" t="s">
        <v>5295</v>
      </c>
      <c r="E1151" s="1" t="s">
        <v>5367</v>
      </c>
      <c r="F1151" s="1" t="s">
        <v>5324</v>
      </c>
      <c r="G1151" s="3">
        <v>0.24</v>
      </c>
      <c r="H1151" s="2">
        <v>1.3121499999999999</v>
      </c>
      <c r="I1151">
        <f>VLOOKUP(E1151,'TRM2'!A:D,4,0)</f>
        <v>2956.53</v>
      </c>
      <c r="J1151" s="6">
        <f t="shared" ref="J1151" si="47">H1151*I1151*1000</f>
        <v>3879410.8394999998</v>
      </c>
    </row>
    <row r="1152" spans="1:10" x14ac:dyDescent="0.3">
      <c r="A1152" s="1" t="s">
        <v>5305</v>
      </c>
      <c r="B1152" s="1" t="s">
        <v>5290</v>
      </c>
      <c r="C1152" s="1" t="s">
        <v>428</v>
      </c>
      <c r="D1152" s="1" t="s">
        <v>5295</v>
      </c>
      <c r="E1152" s="1" t="s">
        <v>5291</v>
      </c>
      <c r="F1152" s="1" t="s">
        <v>5292</v>
      </c>
      <c r="G1152" s="3">
        <v>0</v>
      </c>
      <c r="H1152" s="2">
        <v>0</v>
      </c>
      <c r="I1152">
        <f>VLOOKUP(E1152,'TRM2'!A:D,4,0)</f>
        <v>1759.97</v>
      </c>
      <c r="J1152" s="6">
        <f t="shared" ref="J1152:J1174" si="48">H1152*I1152*1000</f>
        <v>0</v>
      </c>
    </row>
    <row r="1153" spans="1:10" x14ac:dyDescent="0.3">
      <c r="A1153" s="1" t="s">
        <v>5305</v>
      </c>
      <c r="B1153" s="1" t="s">
        <v>5290</v>
      </c>
      <c r="C1153" s="1" t="s">
        <v>428</v>
      </c>
      <c r="D1153" s="1" t="s">
        <v>5295</v>
      </c>
      <c r="E1153" s="1" t="s">
        <v>5306</v>
      </c>
      <c r="F1153" s="1" t="s">
        <v>5307</v>
      </c>
      <c r="G1153" s="3">
        <v>0</v>
      </c>
      <c r="H1153" s="2">
        <v>0</v>
      </c>
      <c r="I1153">
        <f>VLOOKUP(E1153,'TRM2'!A:D,4,0)</f>
        <v>1775.65</v>
      </c>
      <c r="J1153" s="6">
        <f t="shared" si="48"/>
        <v>0</v>
      </c>
    </row>
    <row r="1154" spans="1:10" x14ac:dyDescent="0.3">
      <c r="A1154" s="1" t="s">
        <v>5305</v>
      </c>
      <c r="B1154" s="1" t="s">
        <v>5290</v>
      </c>
      <c r="C1154" s="1" t="s">
        <v>428</v>
      </c>
      <c r="D1154" s="1" t="s">
        <v>5295</v>
      </c>
      <c r="E1154" s="1" t="s">
        <v>5317</v>
      </c>
      <c r="F1154" s="1" t="s">
        <v>5318</v>
      </c>
      <c r="G1154" s="3">
        <v>0</v>
      </c>
      <c r="H1154" s="2">
        <v>0</v>
      </c>
      <c r="I1154">
        <f>VLOOKUP(E1154,'TRM2'!A:D,4,0)</f>
        <v>1907.76</v>
      </c>
      <c r="J1154" s="6">
        <f t="shared" si="48"/>
        <v>0</v>
      </c>
    </row>
    <row r="1155" spans="1:10" x14ac:dyDescent="0.3">
      <c r="A1155" s="1" t="s">
        <v>5305</v>
      </c>
      <c r="B1155" s="1" t="s">
        <v>5290</v>
      </c>
      <c r="C1155" s="1" t="s">
        <v>428</v>
      </c>
      <c r="D1155" s="1" t="s">
        <v>5295</v>
      </c>
      <c r="E1155" s="1" t="s">
        <v>5321</v>
      </c>
      <c r="F1155" s="1" t="s">
        <v>5322</v>
      </c>
      <c r="G1155" s="3">
        <v>0</v>
      </c>
      <c r="H1155" s="2">
        <v>0</v>
      </c>
      <c r="I1155">
        <f>VLOOKUP(E1155,'TRM2'!A:D,4,0)</f>
        <v>1896.15</v>
      </c>
      <c r="J1155" s="6">
        <f t="shared" si="48"/>
        <v>0</v>
      </c>
    </row>
    <row r="1156" spans="1:10" x14ac:dyDescent="0.3">
      <c r="A1156" s="1" t="s">
        <v>5305</v>
      </c>
      <c r="B1156" s="1" t="s">
        <v>5290</v>
      </c>
      <c r="C1156" s="1" t="s">
        <v>428</v>
      </c>
      <c r="D1156" s="1" t="s">
        <v>5295</v>
      </c>
      <c r="E1156" s="1" t="s">
        <v>5323</v>
      </c>
      <c r="F1156" s="1" t="s">
        <v>5324</v>
      </c>
      <c r="G1156" s="3">
        <v>0</v>
      </c>
      <c r="H1156" s="2">
        <v>0</v>
      </c>
      <c r="I1156">
        <f>VLOOKUP(E1156,'TRM2'!A:D,4,0)</f>
        <v>1935.43</v>
      </c>
      <c r="J1156" s="6">
        <f t="shared" si="48"/>
        <v>0</v>
      </c>
    </row>
    <row r="1157" spans="1:10" x14ac:dyDescent="0.3">
      <c r="A1157" s="1" t="s">
        <v>5305</v>
      </c>
      <c r="B1157" s="1" t="s">
        <v>5290</v>
      </c>
      <c r="C1157" s="1" t="s">
        <v>428</v>
      </c>
      <c r="D1157" s="1" t="s">
        <v>5295</v>
      </c>
      <c r="E1157" s="1" t="s">
        <v>5327</v>
      </c>
      <c r="F1157" s="1" t="s">
        <v>5328</v>
      </c>
      <c r="G1157" s="3">
        <v>0</v>
      </c>
      <c r="H1157" s="2">
        <v>0</v>
      </c>
      <c r="I1157">
        <f>VLOOKUP(E1157,'TRM2'!A:D,4,0)</f>
        <v>1889.16</v>
      </c>
      <c r="J1157" s="6">
        <f t="shared" si="48"/>
        <v>0</v>
      </c>
    </row>
    <row r="1158" spans="1:10" x14ac:dyDescent="0.3">
      <c r="A1158" s="1" t="s">
        <v>5305</v>
      </c>
      <c r="B1158" s="1" t="s">
        <v>5290</v>
      </c>
      <c r="C1158" s="1" t="s">
        <v>428</v>
      </c>
      <c r="D1158" s="1" t="s">
        <v>5295</v>
      </c>
      <c r="E1158" s="1" t="s">
        <v>5329</v>
      </c>
      <c r="F1158" s="1" t="s">
        <v>5330</v>
      </c>
      <c r="G1158" s="3">
        <v>0</v>
      </c>
      <c r="H1158" s="2">
        <v>0</v>
      </c>
      <c r="I1158">
        <f>VLOOKUP(E1158,'TRM2'!A:D,4,0)</f>
        <v>1931.88</v>
      </c>
      <c r="J1158" s="6">
        <f t="shared" si="48"/>
        <v>0</v>
      </c>
    </row>
    <row r="1159" spans="1:10" x14ac:dyDescent="0.3">
      <c r="A1159" s="1" t="s">
        <v>5305</v>
      </c>
      <c r="B1159" s="1" t="s">
        <v>5290</v>
      </c>
      <c r="C1159" s="1" t="s">
        <v>428</v>
      </c>
      <c r="D1159" s="1" t="s">
        <v>5295</v>
      </c>
      <c r="E1159" s="1" t="s">
        <v>5333</v>
      </c>
      <c r="F1159" s="1" t="s">
        <v>5307</v>
      </c>
      <c r="G1159" s="3">
        <v>0</v>
      </c>
      <c r="H1159" s="2">
        <v>0</v>
      </c>
      <c r="I1159">
        <f>VLOOKUP(E1159,'TRM2'!A:D,4,0)</f>
        <v>2021.1</v>
      </c>
      <c r="J1159" s="6">
        <f t="shared" si="48"/>
        <v>0</v>
      </c>
    </row>
    <row r="1160" spans="1:10" x14ac:dyDescent="0.3">
      <c r="A1160" s="1" t="s">
        <v>5305</v>
      </c>
      <c r="B1160" s="1" t="s">
        <v>5290</v>
      </c>
      <c r="C1160" s="1" t="s">
        <v>428</v>
      </c>
      <c r="D1160" s="1" t="s">
        <v>5295</v>
      </c>
      <c r="E1160" s="1" t="s">
        <v>5337</v>
      </c>
      <c r="F1160" s="1" t="s">
        <v>5316</v>
      </c>
      <c r="G1160" s="3">
        <v>0</v>
      </c>
      <c r="H1160" s="2">
        <v>0</v>
      </c>
      <c r="I1160">
        <f>VLOOKUP(E1160,'TRM2'!A:D,4,0)</f>
        <v>1933.46</v>
      </c>
      <c r="J1160" s="6">
        <f t="shared" si="48"/>
        <v>0</v>
      </c>
    </row>
    <row r="1161" spans="1:10" x14ac:dyDescent="0.3">
      <c r="A1161" s="1" t="s">
        <v>5305</v>
      </c>
      <c r="B1161" s="1" t="s">
        <v>5290</v>
      </c>
      <c r="C1161" s="1" t="s">
        <v>428</v>
      </c>
      <c r="D1161" s="1" t="s">
        <v>5295</v>
      </c>
      <c r="E1161" s="1" t="s">
        <v>5338</v>
      </c>
      <c r="F1161" s="1" t="s">
        <v>5318</v>
      </c>
      <c r="G1161" s="3">
        <v>0</v>
      </c>
      <c r="H1161" s="2">
        <v>0</v>
      </c>
      <c r="I1161">
        <f>VLOOKUP(E1161,'TRM2'!A:D,4,0)</f>
        <v>1900.64</v>
      </c>
      <c r="J1161" s="6">
        <f t="shared" si="48"/>
        <v>0</v>
      </c>
    </row>
    <row r="1162" spans="1:10" x14ac:dyDescent="0.3">
      <c r="A1162" s="1" t="s">
        <v>5305</v>
      </c>
      <c r="B1162" s="1" t="s">
        <v>5290</v>
      </c>
      <c r="C1162" s="1" t="s">
        <v>428</v>
      </c>
      <c r="D1162" s="1" t="s">
        <v>5295</v>
      </c>
      <c r="E1162" s="1" t="s">
        <v>5339</v>
      </c>
      <c r="F1162" s="1" t="s">
        <v>5320</v>
      </c>
      <c r="G1162" s="3">
        <v>0</v>
      </c>
      <c r="H1162" s="2">
        <v>0</v>
      </c>
      <c r="I1162">
        <f>VLOOKUP(E1162,'TRM2'!A:D,4,0)</f>
        <v>1881.19</v>
      </c>
      <c r="J1162" s="6">
        <f t="shared" si="48"/>
        <v>0</v>
      </c>
    </row>
    <row r="1163" spans="1:10" x14ac:dyDescent="0.3">
      <c r="A1163" s="1" t="s">
        <v>5305</v>
      </c>
      <c r="B1163" s="1" t="s">
        <v>5290</v>
      </c>
      <c r="C1163" s="1" t="s">
        <v>428</v>
      </c>
      <c r="D1163" s="1" t="s">
        <v>5295</v>
      </c>
      <c r="E1163" s="1" t="s">
        <v>5347</v>
      </c>
      <c r="F1163" s="1" t="s">
        <v>5292</v>
      </c>
      <c r="G1163" s="3">
        <v>0</v>
      </c>
      <c r="H1163" s="2">
        <v>0</v>
      </c>
      <c r="I1163">
        <f>VLOOKUP(E1163,'TRM2'!A:D,4,0)</f>
        <v>2397.35</v>
      </c>
      <c r="J1163" s="6">
        <f t="shared" si="48"/>
        <v>0</v>
      </c>
    </row>
    <row r="1164" spans="1:10" x14ac:dyDescent="0.3">
      <c r="A1164" s="1" t="s">
        <v>5305</v>
      </c>
      <c r="B1164" s="1" t="s">
        <v>5290</v>
      </c>
      <c r="C1164" s="1" t="s">
        <v>428</v>
      </c>
      <c r="D1164" s="1" t="s">
        <v>5295</v>
      </c>
      <c r="E1164" s="1" t="s">
        <v>5351</v>
      </c>
      <c r="F1164" s="1" t="s">
        <v>5316</v>
      </c>
      <c r="G1164" s="3">
        <v>0</v>
      </c>
      <c r="H1164" s="2">
        <v>0</v>
      </c>
      <c r="I1164">
        <f>VLOOKUP(E1164,'TRM2'!A:D,4,0)</f>
        <v>2393.58</v>
      </c>
      <c r="J1164" s="6">
        <f t="shared" si="48"/>
        <v>0</v>
      </c>
    </row>
    <row r="1165" spans="1:10" x14ac:dyDescent="0.3">
      <c r="A1165" s="1" t="s">
        <v>5305</v>
      </c>
      <c r="B1165" s="1" t="s">
        <v>5290</v>
      </c>
      <c r="C1165" s="1" t="s">
        <v>428</v>
      </c>
      <c r="D1165" s="1" t="s">
        <v>5295</v>
      </c>
      <c r="E1165" s="1" t="s">
        <v>5352</v>
      </c>
      <c r="F1165" s="1" t="s">
        <v>5318</v>
      </c>
      <c r="G1165" s="3">
        <v>0</v>
      </c>
      <c r="H1165" s="2">
        <v>0</v>
      </c>
      <c r="I1165">
        <f>VLOOKUP(E1165,'TRM2'!A:D,4,0)</f>
        <v>2533.79</v>
      </c>
      <c r="J1165" s="6">
        <f t="shared" si="48"/>
        <v>0</v>
      </c>
    </row>
    <row r="1166" spans="1:10" x14ac:dyDescent="0.3">
      <c r="A1166" s="1" t="s">
        <v>5305</v>
      </c>
      <c r="B1166" s="1" t="s">
        <v>5290</v>
      </c>
      <c r="C1166" s="1" t="s">
        <v>428</v>
      </c>
      <c r="D1166" s="1" t="s">
        <v>5295</v>
      </c>
      <c r="E1166" s="1" t="s">
        <v>5353</v>
      </c>
      <c r="F1166" s="1" t="s">
        <v>5320</v>
      </c>
      <c r="G1166" s="3">
        <v>0</v>
      </c>
      <c r="H1166" s="2">
        <v>0</v>
      </c>
      <c r="I1166">
        <f>VLOOKUP(E1166,'TRM2'!A:D,4,0)</f>
        <v>2598.6799999999998</v>
      </c>
      <c r="J1166" s="6">
        <f t="shared" si="48"/>
        <v>0</v>
      </c>
    </row>
    <row r="1167" spans="1:10" x14ac:dyDescent="0.3">
      <c r="A1167" s="1" t="s">
        <v>5305</v>
      </c>
      <c r="B1167" s="1" t="s">
        <v>5290</v>
      </c>
      <c r="C1167" s="1" t="s">
        <v>428</v>
      </c>
      <c r="D1167" s="1" t="s">
        <v>5295</v>
      </c>
      <c r="E1167" s="1" t="s">
        <v>5358</v>
      </c>
      <c r="F1167" s="1" t="s">
        <v>5330</v>
      </c>
      <c r="G1167" s="3">
        <v>0</v>
      </c>
      <c r="H1167" s="2">
        <v>0</v>
      </c>
      <c r="I1167">
        <f>VLOOKUP(E1167,'TRM2'!A:D,4,0)</f>
        <v>3142.11</v>
      </c>
      <c r="J1167" s="6">
        <f t="shared" si="48"/>
        <v>0</v>
      </c>
    </row>
    <row r="1168" spans="1:10" x14ac:dyDescent="0.3">
      <c r="A1168" s="1" t="s">
        <v>5305</v>
      </c>
      <c r="B1168" s="1" t="s">
        <v>5290</v>
      </c>
      <c r="C1168" s="1" t="s">
        <v>428</v>
      </c>
      <c r="D1168" s="1" t="s">
        <v>5295</v>
      </c>
      <c r="E1168" s="1" t="s">
        <v>5374</v>
      </c>
      <c r="F1168" s="1" t="s">
        <v>5314</v>
      </c>
      <c r="G1168" s="3">
        <v>0</v>
      </c>
      <c r="H1168" s="2">
        <v>0</v>
      </c>
      <c r="I1168">
        <f>VLOOKUP(E1168,'TRM2'!A:D,4,0)</f>
        <v>2885.57</v>
      </c>
      <c r="J1168" s="6">
        <f t="shared" si="48"/>
        <v>0</v>
      </c>
    </row>
    <row r="1169" spans="1:10" x14ac:dyDescent="0.3">
      <c r="A1169" s="1" t="s">
        <v>5305</v>
      </c>
      <c r="B1169" s="1" t="s">
        <v>5290</v>
      </c>
      <c r="C1169" s="1" t="s">
        <v>428</v>
      </c>
      <c r="D1169" s="1" t="s">
        <v>5295</v>
      </c>
      <c r="E1169" s="1" t="s">
        <v>5375</v>
      </c>
      <c r="F1169" s="1" t="s">
        <v>5316</v>
      </c>
      <c r="G1169" s="3">
        <v>0</v>
      </c>
      <c r="H1169" s="2">
        <v>0</v>
      </c>
      <c r="I1169">
        <f>VLOOKUP(E1169,'TRM2'!A:D,4,0)</f>
        <v>2947.85</v>
      </c>
      <c r="J1169" s="6">
        <f t="shared" si="48"/>
        <v>0</v>
      </c>
    </row>
    <row r="1170" spans="1:10" x14ac:dyDescent="0.3">
      <c r="A1170" s="1" t="s">
        <v>5305</v>
      </c>
      <c r="B1170" s="1" t="s">
        <v>5290</v>
      </c>
      <c r="C1170" s="1" t="s">
        <v>428</v>
      </c>
      <c r="D1170" s="1" t="s">
        <v>5295</v>
      </c>
      <c r="E1170" s="1" t="s">
        <v>5380</v>
      </c>
      <c r="F1170" s="1" t="s">
        <v>5326</v>
      </c>
      <c r="G1170" s="3">
        <v>0</v>
      </c>
      <c r="H1170" s="2">
        <v>0</v>
      </c>
      <c r="I1170">
        <f>VLOOKUP(E1170,'TRM2'!A:D,4,0)</f>
        <v>2936.67</v>
      </c>
      <c r="J1170" s="6">
        <f t="shared" si="48"/>
        <v>0</v>
      </c>
    </row>
    <row r="1171" spans="1:10" x14ac:dyDescent="0.3">
      <c r="A1171" s="1" t="s">
        <v>5305</v>
      </c>
      <c r="B1171" s="1" t="s">
        <v>5290</v>
      </c>
      <c r="C1171" s="1" t="s">
        <v>428</v>
      </c>
      <c r="D1171" s="1" t="s">
        <v>5295</v>
      </c>
      <c r="E1171" s="1" t="s">
        <v>5381</v>
      </c>
      <c r="F1171" s="1" t="s">
        <v>5328</v>
      </c>
      <c r="G1171" s="3">
        <v>0</v>
      </c>
      <c r="H1171" s="2">
        <v>0</v>
      </c>
      <c r="I1171">
        <f>VLOOKUP(E1171,'TRM2'!A:D,4,0)</f>
        <v>3039.19</v>
      </c>
      <c r="J1171" s="6">
        <f t="shared" si="48"/>
        <v>0</v>
      </c>
    </row>
    <row r="1172" spans="1:10" x14ac:dyDescent="0.3">
      <c r="A1172" s="1" t="s">
        <v>5305</v>
      </c>
      <c r="B1172" s="1" t="s">
        <v>5290</v>
      </c>
      <c r="C1172" s="1" t="s">
        <v>428</v>
      </c>
      <c r="D1172" s="1" t="s">
        <v>5295</v>
      </c>
      <c r="E1172" s="1" t="s">
        <v>5382</v>
      </c>
      <c r="F1172" s="1" t="s">
        <v>5330</v>
      </c>
      <c r="G1172" s="3">
        <v>0</v>
      </c>
      <c r="H1172" s="2">
        <v>0</v>
      </c>
      <c r="I1172">
        <f>VLOOKUP(E1172,'TRM2'!A:D,4,0)</f>
        <v>3006.04</v>
      </c>
      <c r="J1172" s="6">
        <f t="shared" si="48"/>
        <v>0</v>
      </c>
    </row>
    <row r="1173" spans="1:10" x14ac:dyDescent="0.3">
      <c r="A1173" s="1" t="s">
        <v>5305</v>
      </c>
      <c r="B1173" s="1" t="s">
        <v>5290</v>
      </c>
      <c r="C1173" s="1" t="s">
        <v>428</v>
      </c>
      <c r="D1173" s="1" t="s">
        <v>5295</v>
      </c>
      <c r="E1173" s="1" t="s">
        <v>5388</v>
      </c>
      <c r="F1173" s="1" t="s">
        <v>5318</v>
      </c>
      <c r="G1173" s="3">
        <v>0</v>
      </c>
      <c r="H1173" s="2">
        <v>0</v>
      </c>
      <c r="I1173">
        <f>VLOOKUP(E1173,'TRM2'!A:D,4,0)</f>
        <v>2889.32</v>
      </c>
      <c r="J1173" s="6">
        <f t="shared" si="48"/>
        <v>0</v>
      </c>
    </row>
    <row r="1174" spans="1:10" x14ac:dyDescent="0.3">
      <c r="A1174" s="1" t="s">
        <v>5305</v>
      </c>
      <c r="B1174" s="1" t="s">
        <v>5290</v>
      </c>
      <c r="C1174" s="1" t="s">
        <v>428</v>
      </c>
      <c r="D1174" s="1" t="s">
        <v>5295</v>
      </c>
      <c r="E1174" s="1" t="s">
        <v>5389</v>
      </c>
      <c r="F1174" s="1" t="s">
        <v>5320</v>
      </c>
      <c r="G1174" s="3">
        <v>0</v>
      </c>
      <c r="H1174" s="2">
        <v>0</v>
      </c>
      <c r="I1174">
        <f>VLOOKUP(E1174,'TRM2'!A:D,4,0)</f>
        <v>2930.8</v>
      </c>
      <c r="J1174" s="6">
        <f t="shared" si="48"/>
        <v>0</v>
      </c>
    </row>
  </sheetData>
  <autoFilter ref="A1:J1174" xr:uid="{66F44D18-2768-40B5-871C-BA4ABA297CC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839B-834B-41E6-963E-293794AA77DB}">
  <dimension ref="A1:J2105"/>
  <sheetViews>
    <sheetView workbookViewId="0">
      <selection activeCell="A2" sqref="A2"/>
    </sheetView>
  </sheetViews>
  <sheetFormatPr baseColWidth="10" defaultColWidth="11.5546875" defaultRowHeight="14.4" outlineLevelCol="1" x14ac:dyDescent="0.3"/>
  <cols>
    <col min="1" max="7" width="11.5546875" style="11"/>
    <col min="8" max="8" width="31" style="11" hidden="1" customWidth="1" outlineLevel="1"/>
    <col min="9" max="9" width="11.5546875" style="11" collapsed="1"/>
    <col min="10" max="16384" width="11.5546875" style="11"/>
  </cols>
  <sheetData>
    <row r="1" spans="1:10" x14ac:dyDescent="0.3">
      <c r="A1" s="11" t="s">
        <v>0</v>
      </c>
      <c r="B1" s="11" t="s">
        <v>5456</v>
      </c>
      <c r="C1" s="11" t="s">
        <v>5457</v>
      </c>
      <c r="D1" s="11" t="s">
        <v>5458</v>
      </c>
      <c r="E1" s="11" t="s">
        <v>5459</v>
      </c>
      <c r="F1" s="11" t="s">
        <v>5460</v>
      </c>
      <c r="G1" s="11" t="s">
        <v>5461</v>
      </c>
      <c r="I1" s="11" t="s">
        <v>5262</v>
      </c>
    </row>
    <row r="2" spans="1:10" x14ac:dyDescent="0.3">
      <c r="A2" s="14">
        <v>44671</v>
      </c>
      <c r="B2" s="13">
        <v>46060</v>
      </c>
      <c r="C2" s="13">
        <v>46100</v>
      </c>
      <c r="D2" s="13">
        <v>46150</v>
      </c>
      <c r="E2" s="13">
        <v>46040</v>
      </c>
      <c r="F2" s="11" t="s">
        <v>5462</v>
      </c>
      <c r="G2" s="12">
        <v>0</v>
      </c>
      <c r="H2" s="21" t="str">
        <f>_xlfn.CONCAT(TEXT(A2,"dddd, Mmmm d "),"de ",TEXT(A2,"yyyy"))</f>
        <v>miércoles, abril 20 de 2022</v>
      </c>
      <c r="I2" s="11" t="e">
        <f>VLOOKUP(H2,'Cacao Nacional'!B:D,3,0)</f>
        <v>#N/A</v>
      </c>
      <c r="J2" s="11" t="str">
        <f>_xlfn.CONCAT(TEXT(A2,"mmmm")," de ",YEAR(A2))</f>
        <v>abril de 2022</v>
      </c>
    </row>
    <row r="3" spans="1:10" x14ac:dyDescent="0.3">
      <c r="A3" s="14">
        <v>44670</v>
      </c>
      <c r="B3" s="13">
        <v>46060</v>
      </c>
      <c r="C3" s="13">
        <v>46190</v>
      </c>
      <c r="D3" s="13">
        <v>46240</v>
      </c>
      <c r="E3" s="13">
        <v>46060</v>
      </c>
      <c r="F3" s="11" t="s">
        <v>5463</v>
      </c>
      <c r="G3" s="12">
        <v>-6.9999999999999999E-4</v>
      </c>
      <c r="H3" s="21" t="str">
        <f t="shared" ref="H3:H66" si="0">_xlfn.CONCAT(TEXT(A3,"dddd, Mmmm d "),"de ",TEXT(A3,"yyyy"))</f>
        <v>martes, abril 19 de 2022</v>
      </c>
      <c r="I3" s="11" t="e">
        <f>VLOOKUP(H3,'Cacao Nacional'!B:D,3,0)</f>
        <v>#N/A</v>
      </c>
      <c r="J3" s="11" t="str">
        <f t="shared" ref="J3:J66" si="1">_xlfn.CONCAT(TEXT(A3,"mmmm")," de ",YEAR(A3))</f>
        <v>abril de 2022</v>
      </c>
    </row>
    <row r="4" spans="1:10" x14ac:dyDescent="0.3">
      <c r="A4" s="14">
        <v>44669</v>
      </c>
      <c r="B4" s="13">
        <v>46090</v>
      </c>
      <c r="C4" s="13">
        <v>46160</v>
      </c>
      <c r="D4" s="13">
        <v>46400</v>
      </c>
      <c r="E4" s="13">
        <v>45820</v>
      </c>
      <c r="F4" s="11" t="s">
        <v>5464</v>
      </c>
      <c r="G4" s="12">
        <v>-2.2000000000000001E-3</v>
      </c>
      <c r="H4" s="21" t="str">
        <f t="shared" si="0"/>
        <v>lunes, abril 18 de 2022</v>
      </c>
      <c r="I4" s="11" t="e">
        <f>VLOOKUP(H4,'Cacao Nacional'!B:D,3,0)</f>
        <v>#N/A</v>
      </c>
      <c r="J4" s="11" t="str">
        <f t="shared" si="1"/>
        <v>abril de 2022</v>
      </c>
    </row>
    <row r="5" spans="1:10" x14ac:dyDescent="0.3">
      <c r="A5" s="14">
        <v>44664</v>
      </c>
      <c r="B5" s="13">
        <v>46190</v>
      </c>
      <c r="C5" s="13">
        <v>45810</v>
      </c>
      <c r="D5" s="13">
        <v>46200</v>
      </c>
      <c r="E5" s="13">
        <v>45810</v>
      </c>
      <c r="F5" s="11" t="s">
        <v>5465</v>
      </c>
      <c r="G5" s="12">
        <v>8.5000000000000006E-3</v>
      </c>
      <c r="H5" s="21" t="str">
        <f t="shared" si="0"/>
        <v>miércoles, abril 13 de 2022</v>
      </c>
      <c r="I5" s="11" t="e">
        <f>VLOOKUP(H5,'Cacao Nacional'!B:D,3,0)</f>
        <v>#N/A</v>
      </c>
      <c r="J5" s="11" t="str">
        <f t="shared" si="1"/>
        <v>abril de 2022</v>
      </c>
    </row>
    <row r="6" spans="1:10" x14ac:dyDescent="0.3">
      <c r="A6" s="14">
        <v>44663</v>
      </c>
      <c r="B6" s="13">
        <v>45800</v>
      </c>
      <c r="C6" s="13">
        <v>46220</v>
      </c>
      <c r="D6" s="13">
        <v>46220</v>
      </c>
      <c r="E6" s="13">
        <v>45790</v>
      </c>
      <c r="F6" s="11" t="s">
        <v>5466</v>
      </c>
      <c r="G6" s="12">
        <v>-9.2999999999999992E-3</v>
      </c>
      <c r="H6" s="21" t="str">
        <f t="shared" si="0"/>
        <v>martes, abril 12 de 2022</v>
      </c>
      <c r="I6" s="11" t="e">
        <f>VLOOKUP(H6,'Cacao Nacional'!B:D,3,0)</f>
        <v>#N/A</v>
      </c>
      <c r="J6" s="11" t="str">
        <f t="shared" si="1"/>
        <v>abril de 2022</v>
      </c>
    </row>
    <row r="7" spans="1:10" x14ac:dyDescent="0.3">
      <c r="A7" s="14">
        <v>44662</v>
      </c>
      <c r="B7" s="13">
        <v>46230</v>
      </c>
      <c r="C7" s="13">
        <v>45290</v>
      </c>
      <c r="D7" s="13">
        <v>46280</v>
      </c>
      <c r="E7" s="13">
        <v>45290</v>
      </c>
      <c r="F7" s="11" t="s">
        <v>5467</v>
      </c>
      <c r="G7" s="12">
        <v>9.4000000000000004E-3</v>
      </c>
      <c r="H7" s="21" t="str">
        <f t="shared" si="0"/>
        <v>lunes, abril 11 de 2022</v>
      </c>
      <c r="I7" s="11" t="e">
        <f>VLOOKUP(H7,'Cacao Nacional'!B:D,3,0)</f>
        <v>#N/A</v>
      </c>
      <c r="J7" s="11" t="str">
        <f t="shared" si="1"/>
        <v>abril de 2022</v>
      </c>
    </row>
    <row r="8" spans="1:10" x14ac:dyDescent="0.3">
      <c r="A8" s="14">
        <v>44659</v>
      </c>
      <c r="B8" s="13">
        <v>45800</v>
      </c>
      <c r="C8" s="13">
        <v>46000</v>
      </c>
      <c r="D8" s="13">
        <v>46550</v>
      </c>
      <c r="E8" s="13">
        <v>45800</v>
      </c>
      <c r="F8" s="11" t="s">
        <v>5468</v>
      </c>
      <c r="G8" s="12">
        <v>-1.2999999999999999E-3</v>
      </c>
      <c r="H8" s="21" t="str">
        <f t="shared" si="0"/>
        <v>viernes, abril 8 de 2022</v>
      </c>
      <c r="I8" s="11" t="e">
        <f>VLOOKUP(H8,'Cacao Nacional'!B:D,3,0)</f>
        <v>#N/A</v>
      </c>
      <c r="J8" s="11" t="str">
        <f t="shared" si="1"/>
        <v>abril de 2022</v>
      </c>
    </row>
    <row r="9" spans="1:10" x14ac:dyDescent="0.3">
      <c r="A9" s="14">
        <v>44658</v>
      </c>
      <c r="B9" s="13">
        <v>45860</v>
      </c>
      <c r="C9" s="13">
        <v>46410</v>
      </c>
      <c r="D9" s="13">
        <v>46570</v>
      </c>
      <c r="E9" s="13">
        <v>45600</v>
      </c>
      <c r="F9" s="11" t="s">
        <v>5469</v>
      </c>
      <c r="G9" s="12">
        <v>-2.01E-2</v>
      </c>
      <c r="H9" s="21" t="str">
        <f t="shared" si="0"/>
        <v>jueves, abril 7 de 2022</v>
      </c>
      <c r="I9" s="11" t="e">
        <f>VLOOKUP(H9,'Cacao Nacional'!B:D,3,0)</f>
        <v>#N/A</v>
      </c>
      <c r="J9" s="11" t="str">
        <f t="shared" si="1"/>
        <v>abril de 2022</v>
      </c>
    </row>
    <row r="10" spans="1:10" x14ac:dyDescent="0.3">
      <c r="A10" s="14">
        <v>44657</v>
      </c>
      <c r="B10" s="13">
        <v>46800</v>
      </c>
      <c r="C10" s="13">
        <v>47260</v>
      </c>
      <c r="D10" s="13">
        <v>47690</v>
      </c>
      <c r="E10" s="13">
        <v>46480</v>
      </c>
      <c r="F10" s="11" t="s">
        <v>5470</v>
      </c>
      <c r="G10" s="12">
        <v>-8.0999999999999996E-3</v>
      </c>
      <c r="H10" s="21" t="str">
        <f t="shared" si="0"/>
        <v>miércoles, abril 6 de 2022</v>
      </c>
      <c r="I10" s="11" t="e">
        <f>VLOOKUP(H10,'Cacao Nacional'!B:D,3,0)</f>
        <v>#N/A</v>
      </c>
      <c r="J10" s="11" t="str">
        <f t="shared" si="1"/>
        <v>abril de 2022</v>
      </c>
    </row>
    <row r="11" spans="1:10" x14ac:dyDescent="0.3">
      <c r="A11" s="14">
        <v>44656</v>
      </c>
      <c r="B11" s="13">
        <v>47180</v>
      </c>
      <c r="C11" s="13">
        <v>48000</v>
      </c>
      <c r="D11" s="13">
        <v>48000</v>
      </c>
      <c r="E11" s="13">
        <v>46600</v>
      </c>
      <c r="F11" s="11" t="s">
        <v>5471</v>
      </c>
      <c r="G11" s="12">
        <v>1.24E-2</v>
      </c>
      <c r="H11" s="21" t="str">
        <f t="shared" si="0"/>
        <v>martes, abril 5 de 2022</v>
      </c>
      <c r="I11" s="11" t="e">
        <f>VLOOKUP(H11,'Cacao Nacional'!B:D,3,0)</f>
        <v>#N/A</v>
      </c>
      <c r="J11" s="11" t="str">
        <f t="shared" si="1"/>
        <v>abril de 2022</v>
      </c>
    </row>
    <row r="12" spans="1:10" x14ac:dyDescent="0.3">
      <c r="A12" s="14">
        <v>44655</v>
      </c>
      <c r="B12" s="13">
        <v>46600</v>
      </c>
      <c r="C12" s="13">
        <v>46510</v>
      </c>
      <c r="D12" s="13">
        <v>46990</v>
      </c>
      <c r="E12" s="13">
        <v>45660</v>
      </c>
      <c r="F12" s="11" t="s">
        <v>5472</v>
      </c>
      <c r="G12" s="12">
        <v>2.2000000000000001E-3</v>
      </c>
      <c r="H12" s="21" t="str">
        <f t="shared" si="0"/>
        <v>lunes, abril 4 de 2022</v>
      </c>
      <c r="I12" s="11" t="e">
        <f>VLOOKUP(H12,'Cacao Nacional'!B:D,3,0)</f>
        <v>#N/A</v>
      </c>
      <c r="J12" s="11" t="str">
        <f t="shared" si="1"/>
        <v>abril de 2022</v>
      </c>
    </row>
    <row r="13" spans="1:10" x14ac:dyDescent="0.3">
      <c r="A13" s="14">
        <v>44652</v>
      </c>
      <c r="B13" s="13">
        <v>46500</v>
      </c>
      <c r="C13" s="13">
        <v>45700</v>
      </c>
      <c r="D13" s="13">
        <v>46500</v>
      </c>
      <c r="E13" s="13">
        <v>45000</v>
      </c>
      <c r="F13" s="11" t="s">
        <v>5473</v>
      </c>
      <c r="G13" s="12">
        <v>1.5299999999999999E-2</v>
      </c>
      <c r="H13" s="21" t="str">
        <f t="shared" si="0"/>
        <v>viernes, abril 1 de 2022</v>
      </c>
      <c r="I13" s="11" t="e">
        <f>VLOOKUP(H13,'Cacao Nacional'!B:D,3,0)</f>
        <v>#N/A</v>
      </c>
      <c r="J13" s="11" t="str">
        <f t="shared" si="1"/>
        <v>abril de 2022</v>
      </c>
    </row>
    <row r="14" spans="1:10" x14ac:dyDescent="0.3">
      <c r="A14" s="14">
        <v>44651</v>
      </c>
      <c r="B14" s="13">
        <v>45800</v>
      </c>
      <c r="C14" s="13">
        <v>45760</v>
      </c>
      <c r="D14" s="13">
        <v>46000</v>
      </c>
      <c r="E14" s="13">
        <v>45570</v>
      </c>
      <c r="F14" s="11" t="s">
        <v>5474</v>
      </c>
      <c r="G14" s="12">
        <v>-1.5100000000000001E-2</v>
      </c>
      <c r="H14" s="21" t="str">
        <f t="shared" si="0"/>
        <v>jueves, marzo 31 de 2022</v>
      </c>
      <c r="I14" s="11" t="e">
        <f>VLOOKUP(H14,'Cacao Nacional'!B:D,3,0)</f>
        <v>#N/A</v>
      </c>
      <c r="J14" s="11" t="str">
        <f t="shared" si="1"/>
        <v>marzo de 2022</v>
      </c>
    </row>
    <row r="15" spans="1:10" x14ac:dyDescent="0.3">
      <c r="A15" s="14">
        <v>44650</v>
      </c>
      <c r="B15" s="13">
        <v>46500</v>
      </c>
      <c r="C15" s="13">
        <v>47100</v>
      </c>
      <c r="D15" s="13">
        <v>47100</v>
      </c>
      <c r="E15" s="13">
        <v>45540</v>
      </c>
      <c r="F15" s="11" t="s">
        <v>5475</v>
      </c>
      <c r="G15" s="12">
        <v>5.16E-2</v>
      </c>
      <c r="H15" s="21" t="str">
        <f t="shared" si="0"/>
        <v>miércoles, marzo 30 de 2022</v>
      </c>
      <c r="I15" s="11" t="e">
        <f>VLOOKUP(H15,'Cacao Nacional'!B:D,3,0)</f>
        <v>#N/A</v>
      </c>
      <c r="J15" s="11" t="str">
        <f t="shared" si="1"/>
        <v>marzo de 2022</v>
      </c>
    </row>
    <row r="16" spans="1:10" x14ac:dyDescent="0.3">
      <c r="A16" s="14">
        <v>44620</v>
      </c>
      <c r="B16" s="13">
        <v>44220</v>
      </c>
      <c r="C16" s="13">
        <v>40200</v>
      </c>
      <c r="D16" s="13">
        <v>44220</v>
      </c>
      <c r="E16" s="13">
        <v>36440</v>
      </c>
      <c r="F16" s="11" t="s">
        <v>5476</v>
      </c>
      <c r="G16" s="12">
        <v>0.1</v>
      </c>
      <c r="H16" s="21" t="str">
        <f t="shared" si="0"/>
        <v>lunes, febrero 28 de 2022</v>
      </c>
      <c r="I16" s="11">
        <f>VLOOKUP(H16,'Cacao Nacional'!B:D,3,0)</f>
        <v>8955.2999999999993</v>
      </c>
      <c r="J16" s="11" t="str">
        <f t="shared" si="1"/>
        <v>febrero de 2022</v>
      </c>
    </row>
    <row r="17" spans="1:10" x14ac:dyDescent="0.3">
      <c r="A17" s="14">
        <v>44617</v>
      </c>
      <c r="B17" s="13">
        <v>40200</v>
      </c>
      <c r="C17" s="13">
        <v>40750</v>
      </c>
      <c r="D17" s="13">
        <v>41300</v>
      </c>
      <c r="E17" s="13">
        <v>40200</v>
      </c>
      <c r="F17" s="11" t="s">
        <v>5477</v>
      </c>
      <c r="G17" s="12">
        <v>-1.4500000000000001E-2</v>
      </c>
      <c r="H17" s="21" t="str">
        <f t="shared" si="0"/>
        <v>viernes, febrero 25 de 2022</v>
      </c>
      <c r="I17" s="11" t="e">
        <f>VLOOKUP(H17,'Cacao Nacional'!B:D,3,0)</f>
        <v>#N/A</v>
      </c>
      <c r="J17" s="11" t="str">
        <f t="shared" si="1"/>
        <v>febrero de 2022</v>
      </c>
    </row>
    <row r="18" spans="1:10" x14ac:dyDescent="0.3">
      <c r="A18" s="14">
        <v>44616</v>
      </c>
      <c r="B18" s="13">
        <v>40790</v>
      </c>
      <c r="C18" s="13">
        <v>40040</v>
      </c>
      <c r="D18" s="13">
        <v>40800</v>
      </c>
      <c r="E18" s="13">
        <v>40040</v>
      </c>
      <c r="F18" s="11" t="s">
        <v>5478</v>
      </c>
      <c r="G18" s="12">
        <v>-2.0000000000000001E-4</v>
      </c>
      <c r="H18" s="21" t="str">
        <f t="shared" si="0"/>
        <v>jueves, febrero 24 de 2022</v>
      </c>
      <c r="I18" s="11" t="e">
        <f>VLOOKUP(H18,'Cacao Nacional'!B:D,3,0)</f>
        <v>#N/A</v>
      </c>
      <c r="J18" s="11" t="str">
        <f t="shared" si="1"/>
        <v>febrero de 2022</v>
      </c>
    </row>
    <row r="19" spans="1:10" x14ac:dyDescent="0.3">
      <c r="A19" s="14">
        <v>44615</v>
      </c>
      <c r="B19" s="13">
        <v>40800</v>
      </c>
      <c r="C19" s="13">
        <v>40690</v>
      </c>
      <c r="D19" s="13">
        <v>40820</v>
      </c>
      <c r="E19" s="13">
        <v>40660</v>
      </c>
      <c r="F19" s="11" t="s">
        <v>5479</v>
      </c>
      <c r="G19" s="12">
        <v>0</v>
      </c>
      <c r="H19" s="21" t="str">
        <f t="shared" si="0"/>
        <v>miércoles, febrero 23 de 2022</v>
      </c>
      <c r="I19" s="11" t="e">
        <f>VLOOKUP(H19,'Cacao Nacional'!B:D,3,0)</f>
        <v>#N/A</v>
      </c>
      <c r="J19" s="11" t="str">
        <f t="shared" si="1"/>
        <v>febrero de 2022</v>
      </c>
    </row>
    <row r="20" spans="1:10" x14ac:dyDescent="0.3">
      <c r="A20" s="14">
        <v>44614</v>
      </c>
      <c r="B20" s="13">
        <v>40800</v>
      </c>
      <c r="C20" s="13">
        <v>40500</v>
      </c>
      <c r="D20" s="13">
        <v>40800</v>
      </c>
      <c r="E20" s="13">
        <v>40410</v>
      </c>
      <c r="F20" s="11" t="s">
        <v>5480</v>
      </c>
      <c r="G20" s="12">
        <v>4.7000000000000002E-3</v>
      </c>
      <c r="H20" s="21" t="str">
        <f t="shared" si="0"/>
        <v>martes, febrero 22 de 2022</v>
      </c>
      <c r="I20" s="11" t="e">
        <f>VLOOKUP(H20,'Cacao Nacional'!B:D,3,0)</f>
        <v>#N/A</v>
      </c>
      <c r="J20" s="11" t="str">
        <f t="shared" si="1"/>
        <v>febrero de 2022</v>
      </c>
    </row>
    <row r="21" spans="1:10" x14ac:dyDescent="0.3">
      <c r="A21" s="14">
        <v>44613</v>
      </c>
      <c r="B21" s="13">
        <v>40610</v>
      </c>
      <c r="C21" s="13">
        <v>40500</v>
      </c>
      <c r="D21" s="13">
        <v>40610</v>
      </c>
      <c r="E21" s="13">
        <v>40370</v>
      </c>
      <c r="F21" s="11" t="s">
        <v>5481</v>
      </c>
      <c r="G21" s="12">
        <v>2E-3</v>
      </c>
      <c r="H21" s="21" t="str">
        <f t="shared" si="0"/>
        <v>lunes, febrero 21 de 2022</v>
      </c>
      <c r="I21" s="11">
        <f>VLOOKUP(H21,'Cacao Nacional'!B:D,3,0)</f>
        <v>9028.2000000000007</v>
      </c>
      <c r="J21" s="11" t="str">
        <f t="shared" si="1"/>
        <v>febrero de 2022</v>
      </c>
    </row>
    <row r="22" spans="1:10" x14ac:dyDescent="0.3">
      <c r="A22" s="14">
        <v>44610</v>
      </c>
      <c r="B22" s="13">
        <v>40530</v>
      </c>
      <c r="C22" s="13">
        <v>40520</v>
      </c>
      <c r="D22" s="13">
        <v>40570</v>
      </c>
      <c r="E22" s="13">
        <v>40400</v>
      </c>
      <c r="F22" s="11" t="s">
        <v>5482</v>
      </c>
      <c r="G22" s="12">
        <v>-1E-3</v>
      </c>
      <c r="H22" s="21" t="str">
        <f t="shared" si="0"/>
        <v>viernes, febrero 18 de 2022</v>
      </c>
      <c r="I22" s="11" t="e">
        <f>VLOOKUP(H22,'Cacao Nacional'!B:D,3,0)</f>
        <v>#N/A</v>
      </c>
      <c r="J22" s="11" t="str">
        <f t="shared" si="1"/>
        <v>febrero de 2022</v>
      </c>
    </row>
    <row r="23" spans="1:10" x14ac:dyDescent="0.3">
      <c r="A23" s="14">
        <v>44609</v>
      </c>
      <c r="B23" s="13">
        <v>40570</v>
      </c>
      <c r="C23" s="13">
        <v>40630</v>
      </c>
      <c r="D23" s="13">
        <v>40650</v>
      </c>
      <c r="E23" s="13">
        <v>40560</v>
      </c>
      <c r="F23" s="11" t="s">
        <v>5483</v>
      </c>
      <c r="G23" s="12">
        <v>-1.1999999999999999E-3</v>
      </c>
      <c r="H23" s="21" t="str">
        <f t="shared" si="0"/>
        <v>jueves, febrero 17 de 2022</v>
      </c>
      <c r="I23" s="11" t="e">
        <f>VLOOKUP(H23,'Cacao Nacional'!B:D,3,0)</f>
        <v>#N/A</v>
      </c>
      <c r="J23" s="11" t="str">
        <f t="shared" si="1"/>
        <v>febrero de 2022</v>
      </c>
    </row>
    <row r="24" spans="1:10" x14ac:dyDescent="0.3">
      <c r="A24" s="14">
        <v>44608</v>
      </c>
      <c r="B24" s="13">
        <v>40620</v>
      </c>
      <c r="C24" s="13">
        <v>40690</v>
      </c>
      <c r="D24" s="13">
        <v>40750</v>
      </c>
      <c r="E24" s="13">
        <v>40600</v>
      </c>
      <c r="F24" s="11" t="s">
        <v>5484</v>
      </c>
      <c r="G24" s="12">
        <v>2.5000000000000001E-3</v>
      </c>
      <c r="H24" s="21" t="str">
        <f t="shared" si="0"/>
        <v>miércoles, febrero 16 de 2022</v>
      </c>
      <c r="I24" s="11" t="e">
        <f>VLOOKUP(H24,'Cacao Nacional'!B:D,3,0)</f>
        <v>#N/A</v>
      </c>
      <c r="J24" s="11" t="str">
        <f t="shared" si="1"/>
        <v>febrero de 2022</v>
      </c>
    </row>
    <row r="25" spans="1:10" x14ac:dyDescent="0.3">
      <c r="A25" s="14">
        <v>44607</v>
      </c>
      <c r="B25" s="13">
        <v>40520</v>
      </c>
      <c r="C25" s="13">
        <v>39850</v>
      </c>
      <c r="D25" s="13">
        <v>40700</v>
      </c>
      <c r="E25" s="13">
        <v>39850</v>
      </c>
      <c r="F25" s="11" t="s">
        <v>5485</v>
      </c>
      <c r="G25" s="12">
        <v>-4.4000000000000003E-3</v>
      </c>
      <c r="H25" s="21" t="str">
        <f t="shared" si="0"/>
        <v>martes, febrero 15 de 2022</v>
      </c>
      <c r="I25" s="11" t="e">
        <f>VLOOKUP(H25,'Cacao Nacional'!B:D,3,0)</f>
        <v>#N/A</v>
      </c>
      <c r="J25" s="11" t="str">
        <f t="shared" si="1"/>
        <v>febrero de 2022</v>
      </c>
    </row>
    <row r="26" spans="1:10" x14ac:dyDescent="0.3">
      <c r="A26" s="14">
        <v>44606</v>
      </c>
      <c r="B26" s="13">
        <v>40700</v>
      </c>
      <c r="C26" s="13">
        <v>40650</v>
      </c>
      <c r="D26" s="13">
        <v>40700</v>
      </c>
      <c r="E26" s="13">
        <v>40520</v>
      </c>
      <c r="F26" s="11" t="s">
        <v>5486</v>
      </c>
      <c r="G26" s="12">
        <v>5.0000000000000001E-4</v>
      </c>
      <c r="H26" s="21" t="str">
        <f t="shared" si="0"/>
        <v>lunes, febrero 14 de 2022</v>
      </c>
      <c r="I26" s="11" t="e">
        <f>VLOOKUP(H26,'Cacao Nacional'!B:D,3,0)</f>
        <v>#N/A</v>
      </c>
      <c r="J26" s="11" t="str">
        <f t="shared" si="1"/>
        <v>febrero de 2022</v>
      </c>
    </row>
    <row r="27" spans="1:10" x14ac:dyDescent="0.3">
      <c r="A27" s="14">
        <v>44603</v>
      </c>
      <c r="B27" s="13">
        <v>40680</v>
      </c>
      <c r="C27" s="13">
        <v>40800</v>
      </c>
      <c r="D27" s="13">
        <v>40800</v>
      </c>
      <c r="E27" s="13">
        <v>40640</v>
      </c>
      <c r="F27" s="11" t="s">
        <v>5487</v>
      </c>
      <c r="G27" s="12">
        <v>1.6999999999999999E-3</v>
      </c>
      <c r="H27" s="21" t="str">
        <f t="shared" si="0"/>
        <v>viernes, febrero 11 de 2022</v>
      </c>
      <c r="I27" s="11" t="e">
        <f>VLOOKUP(H27,'Cacao Nacional'!B:D,3,0)</f>
        <v>#N/A</v>
      </c>
      <c r="J27" s="11" t="str">
        <f t="shared" si="1"/>
        <v>febrero de 2022</v>
      </c>
    </row>
    <row r="28" spans="1:10" x14ac:dyDescent="0.3">
      <c r="A28" s="14">
        <v>44602</v>
      </c>
      <c r="B28" s="13">
        <v>40610</v>
      </c>
      <c r="C28" s="13">
        <v>40700</v>
      </c>
      <c r="D28" s="13">
        <v>40750</v>
      </c>
      <c r="E28" s="13">
        <v>40600</v>
      </c>
      <c r="F28" s="11" t="s">
        <v>5488</v>
      </c>
      <c r="G28" s="12">
        <v>-3.3999999999999998E-3</v>
      </c>
      <c r="H28" s="21" t="str">
        <f t="shared" si="0"/>
        <v>jueves, febrero 10 de 2022</v>
      </c>
      <c r="I28" s="11" t="e">
        <f>VLOOKUP(H28,'Cacao Nacional'!B:D,3,0)</f>
        <v>#N/A</v>
      </c>
      <c r="J28" s="11" t="str">
        <f t="shared" si="1"/>
        <v>febrero de 2022</v>
      </c>
    </row>
    <row r="29" spans="1:10" x14ac:dyDescent="0.3">
      <c r="A29" s="14">
        <v>44601</v>
      </c>
      <c r="B29" s="13">
        <v>40750</v>
      </c>
      <c r="C29" s="13">
        <v>40380</v>
      </c>
      <c r="D29" s="13">
        <v>40750</v>
      </c>
      <c r="E29" s="13">
        <v>40380</v>
      </c>
      <c r="F29" s="11" t="s">
        <v>5489</v>
      </c>
      <c r="G29" s="12">
        <v>-1E-3</v>
      </c>
      <c r="H29" s="21" t="str">
        <f t="shared" si="0"/>
        <v>miércoles, febrero 9 de 2022</v>
      </c>
      <c r="I29" s="11" t="e">
        <f>VLOOKUP(H29,'Cacao Nacional'!B:D,3,0)</f>
        <v>#N/A</v>
      </c>
      <c r="J29" s="11" t="str">
        <f t="shared" si="1"/>
        <v>febrero de 2022</v>
      </c>
    </row>
    <row r="30" spans="1:10" x14ac:dyDescent="0.3">
      <c r="A30" s="14">
        <v>44600</v>
      </c>
      <c r="B30" s="13">
        <v>40790</v>
      </c>
      <c r="C30" s="13">
        <v>40700</v>
      </c>
      <c r="D30" s="13">
        <v>40800</v>
      </c>
      <c r="E30" s="13">
        <v>40600</v>
      </c>
      <c r="F30" s="11" t="s">
        <v>5490</v>
      </c>
      <c r="G30" s="12">
        <v>2.5000000000000001E-3</v>
      </c>
      <c r="H30" s="21" t="str">
        <f t="shared" si="0"/>
        <v>martes, febrero 8 de 2022</v>
      </c>
      <c r="I30" s="11" t="e">
        <f>VLOOKUP(H30,'Cacao Nacional'!B:D,3,0)</f>
        <v>#N/A</v>
      </c>
      <c r="J30" s="11" t="str">
        <f t="shared" si="1"/>
        <v>febrero de 2022</v>
      </c>
    </row>
    <row r="31" spans="1:10" x14ac:dyDescent="0.3">
      <c r="A31" s="14">
        <v>44599</v>
      </c>
      <c r="B31" s="13">
        <v>40690</v>
      </c>
      <c r="C31" s="13">
        <v>40950</v>
      </c>
      <c r="D31" s="13">
        <v>40950</v>
      </c>
      <c r="E31" s="13">
        <v>40290</v>
      </c>
      <c r="F31" s="11" t="s">
        <v>5491</v>
      </c>
      <c r="G31" s="12">
        <v>-4.1999999999999997E-3</v>
      </c>
      <c r="H31" s="21" t="str">
        <f t="shared" si="0"/>
        <v>lunes, febrero 7 de 2022</v>
      </c>
      <c r="I31" s="11">
        <f>VLOOKUP(H31,'Cacao Nacional'!B:D,3,0)</f>
        <v>8814</v>
      </c>
      <c r="J31" s="11" t="str">
        <f t="shared" si="1"/>
        <v>febrero de 2022</v>
      </c>
    </row>
    <row r="32" spans="1:10" x14ac:dyDescent="0.3">
      <c r="A32" s="14">
        <v>44596</v>
      </c>
      <c r="B32" s="13">
        <v>40860</v>
      </c>
      <c r="C32" s="13">
        <v>40230</v>
      </c>
      <c r="D32" s="13">
        <v>40900</v>
      </c>
      <c r="E32" s="13">
        <v>40230</v>
      </c>
      <c r="F32" s="11" t="s">
        <v>5492</v>
      </c>
      <c r="G32" s="12">
        <v>2.8999999999999998E-3</v>
      </c>
      <c r="H32" s="21" t="str">
        <f t="shared" si="0"/>
        <v>viernes, febrero 4 de 2022</v>
      </c>
      <c r="I32" s="11" t="e">
        <f>VLOOKUP(H32,'Cacao Nacional'!B:D,3,0)</f>
        <v>#N/A</v>
      </c>
      <c r="J32" s="11" t="str">
        <f t="shared" si="1"/>
        <v>febrero de 2022</v>
      </c>
    </row>
    <row r="33" spans="1:10" x14ac:dyDescent="0.3">
      <c r="A33" s="14">
        <v>44595</v>
      </c>
      <c r="B33" s="13">
        <v>40740</v>
      </c>
      <c r="C33" s="13">
        <v>39070</v>
      </c>
      <c r="D33" s="13">
        <v>40900</v>
      </c>
      <c r="E33" s="13">
        <v>39070</v>
      </c>
      <c r="F33" s="11" t="s">
        <v>5493</v>
      </c>
      <c r="G33" s="12">
        <v>8.3999999999999995E-3</v>
      </c>
      <c r="H33" s="21" t="str">
        <f t="shared" si="0"/>
        <v>jueves, febrero 3 de 2022</v>
      </c>
      <c r="I33" s="11" t="e">
        <f>VLOOKUP(H33,'Cacao Nacional'!B:D,3,0)</f>
        <v>#N/A</v>
      </c>
      <c r="J33" s="11" t="str">
        <f t="shared" si="1"/>
        <v>febrero de 2022</v>
      </c>
    </row>
    <row r="34" spans="1:10" x14ac:dyDescent="0.3">
      <c r="A34" s="14">
        <v>44594</v>
      </c>
      <c r="B34" s="13">
        <v>40400</v>
      </c>
      <c r="C34" s="13">
        <v>40400</v>
      </c>
      <c r="D34" s="13">
        <v>40720</v>
      </c>
      <c r="E34" s="13">
        <v>40110</v>
      </c>
      <c r="F34" s="11" t="s">
        <v>5494</v>
      </c>
      <c r="G34" s="12">
        <v>-6.8999999999999999E-3</v>
      </c>
      <c r="H34" s="21" t="str">
        <f t="shared" si="0"/>
        <v>miércoles, febrero 2 de 2022</v>
      </c>
      <c r="I34" s="11" t="e">
        <f>VLOOKUP(H34,'Cacao Nacional'!B:D,3,0)</f>
        <v>#N/A</v>
      </c>
      <c r="J34" s="11" t="str">
        <f t="shared" si="1"/>
        <v>febrero de 2022</v>
      </c>
    </row>
    <row r="35" spans="1:10" x14ac:dyDescent="0.3">
      <c r="A35" s="14">
        <v>44593</v>
      </c>
      <c r="B35" s="13">
        <v>40680</v>
      </c>
      <c r="C35" s="13">
        <v>40010</v>
      </c>
      <c r="D35" s="13">
        <v>41000</v>
      </c>
      <c r="E35" s="13">
        <v>40010</v>
      </c>
      <c r="F35" s="11" t="s">
        <v>5495</v>
      </c>
      <c r="G35" s="12">
        <v>0.2107</v>
      </c>
      <c r="H35" s="21" t="str">
        <f t="shared" si="0"/>
        <v>martes, febrero 1 de 2022</v>
      </c>
      <c r="I35" s="11" t="e">
        <f>VLOOKUP(H35,'Cacao Nacional'!B:D,3,0)</f>
        <v>#N/A</v>
      </c>
      <c r="J35" s="11" t="str">
        <f t="shared" si="1"/>
        <v>febrero de 2022</v>
      </c>
    </row>
    <row r="36" spans="1:10" x14ac:dyDescent="0.3">
      <c r="A36" s="14">
        <v>44578</v>
      </c>
      <c r="B36" s="13">
        <v>33600</v>
      </c>
      <c r="C36" s="13">
        <v>29500</v>
      </c>
      <c r="D36" s="13">
        <v>33600</v>
      </c>
      <c r="E36" s="13">
        <v>29500</v>
      </c>
      <c r="F36" s="11" t="s">
        <v>5496</v>
      </c>
      <c r="G36" s="12">
        <v>0.24440000000000001</v>
      </c>
      <c r="H36" s="21" t="str">
        <f t="shared" si="0"/>
        <v>lunes, enero 17 de 2022</v>
      </c>
      <c r="I36" s="11">
        <f>VLOOKUP(H36,'Cacao Nacional'!B:D,3,0)</f>
        <v>8654.5</v>
      </c>
      <c r="J36" s="11" t="str">
        <f t="shared" si="1"/>
        <v>enero de 2022</v>
      </c>
    </row>
    <row r="37" spans="1:10" x14ac:dyDescent="0.3">
      <c r="A37" s="14">
        <v>44575</v>
      </c>
      <c r="B37" s="13">
        <v>27000</v>
      </c>
      <c r="C37" s="13">
        <v>28580</v>
      </c>
      <c r="D37" s="13">
        <v>29000</v>
      </c>
      <c r="E37" s="13">
        <v>26940</v>
      </c>
      <c r="F37" s="11" t="s">
        <v>5497</v>
      </c>
      <c r="G37" s="12">
        <v>-6.9599999999999995E-2</v>
      </c>
      <c r="H37" s="21" t="str">
        <f t="shared" si="0"/>
        <v>viernes, enero 14 de 2022</v>
      </c>
      <c r="I37" s="11" t="e">
        <f>VLOOKUP(H37,'Cacao Nacional'!B:D,3,0)</f>
        <v>#N/A</v>
      </c>
      <c r="J37" s="11" t="str">
        <f t="shared" si="1"/>
        <v>enero de 2022</v>
      </c>
    </row>
    <row r="38" spans="1:10" x14ac:dyDescent="0.3">
      <c r="A38" s="14">
        <v>44574</v>
      </c>
      <c r="B38" s="13">
        <v>29020</v>
      </c>
      <c r="C38" s="13">
        <v>31250</v>
      </c>
      <c r="D38" s="13">
        <v>31250</v>
      </c>
      <c r="E38" s="13">
        <v>29020</v>
      </c>
      <c r="F38" s="11" t="s">
        <v>5498</v>
      </c>
      <c r="G38" s="12">
        <v>-3.27E-2</v>
      </c>
      <c r="H38" s="21" t="str">
        <f t="shared" si="0"/>
        <v>jueves, enero 13 de 2022</v>
      </c>
      <c r="I38" s="11" t="e">
        <f>VLOOKUP(H38,'Cacao Nacional'!B:D,3,0)</f>
        <v>#N/A</v>
      </c>
      <c r="J38" s="11" t="str">
        <f t="shared" si="1"/>
        <v>enero de 2022</v>
      </c>
    </row>
    <row r="39" spans="1:10" x14ac:dyDescent="0.3">
      <c r="A39" s="14">
        <v>44573</v>
      </c>
      <c r="B39" s="13">
        <v>30000</v>
      </c>
      <c r="C39" s="13">
        <v>29810</v>
      </c>
      <c r="D39" s="13">
        <v>30500</v>
      </c>
      <c r="E39" s="13">
        <v>28960</v>
      </c>
      <c r="F39" s="11" t="s">
        <v>5499</v>
      </c>
      <c r="G39" s="12">
        <v>-3.3E-3</v>
      </c>
      <c r="H39" s="21" t="str">
        <f t="shared" si="0"/>
        <v>miércoles, enero 12 de 2022</v>
      </c>
      <c r="I39" s="11" t="e">
        <f>VLOOKUP(H39,'Cacao Nacional'!B:D,3,0)</f>
        <v>#N/A</v>
      </c>
      <c r="J39" s="11" t="str">
        <f t="shared" si="1"/>
        <v>enero de 2022</v>
      </c>
    </row>
    <row r="40" spans="1:10" x14ac:dyDescent="0.3">
      <c r="A40" s="14">
        <v>44572</v>
      </c>
      <c r="B40" s="13">
        <v>30100</v>
      </c>
      <c r="C40" s="13">
        <v>28130</v>
      </c>
      <c r="D40" s="13">
        <v>30100</v>
      </c>
      <c r="E40" s="13">
        <v>27800</v>
      </c>
      <c r="F40" s="11" t="s">
        <v>5500</v>
      </c>
      <c r="G40" s="12">
        <v>2.7000000000000001E-3</v>
      </c>
      <c r="H40" s="21" t="str">
        <f t="shared" si="0"/>
        <v>martes, enero 11 de 2022</v>
      </c>
      <c r="I40" s="11" t="e">
        <f>VLOOKUP(H40,'Cacao Nacional'!B:D,3,0)</f>
        <v>#N/A</v>
      </c>
      <c r="J40" s="11" t="str">
        <f t="shared" si="1"/>
        <v>enero de 2022</v>
      </c>
    </row>
    <row r="41" spans="1:10" x14ac:dyDescent="0.3">
      <c r="A41" s="14">
        <v>44568</v>
      </c>
      <c r="B41" s="13">
        <v>30020</v>
      </c>
      <c r="C41" s="13">
        <v>28480</v>
      </c>
      <c r="D41" s="13">
        <v>30020</v>
      </c>
      <c r="E41" s="13">
        <v>28200</v>
      </c>
      <c r="F41" s="11" t="s">
        <v>5501</v>
      </c>
      <c r="G41" s="12">
        <v>5.33E-2</v>
      </c>
      <c r="H41" s="21" t="str">
        <f t="shared" si="0"/>
        <v>viernes, enero 7 de 2022</v>
      </c>
      <c r="I41" s="11" t="e">
        <f>VLOOKUP(H41,'Cacao Nacional'!B:D,3,0)</f>
        <v>#N/A</v>
      </c>
      <c r="J41" s="11" t="str">
        <f t="shared" si="1"/>
        <v>enero de 2022</v>
      </c>
    </row>
    <row r="42" spans="1:10" x14ac:dyDescent="0.3">
      <c r="A42" s="14">
        <v>44567</v>
      </c>
      <c r="B42" s="13">
        <v>28500</v>
      </c>
      <c r="C42" s="13">
        <v>28500</v>
      </c>
      <c r="D42" s="13">
        <v>28700</v>
      </c>
      <c r="E42" s="13">
        <v>28180</v>
      </c>
      <c r="F42" s="11" t="s">
        <v>5502</v>
      </c>
      <c r="G42" s="12">
        <v>7.1000000000000004E-3</v>
      </c>
      <c r="H42" s="21" t="str">
        <f t="shared" si="0"/>
        <v>jueves, enero 6 de 2022</v>
      </c>
      <c r="I42" s="11" t="e">
        <f>VLOOKUP(H42,'Cacao Nacional'!B:D,3,0)</f>
        <v>#N/A</v>
      </c>
      <c r="J42" s="11" t="str">
        <f t="shared" si="1"/>
        <v>enero de 2022</v>
      </c>
    </row>
    <row r="43" spans="1:10" x14ac:dyDescent="0.3">
      <c r="A43" s="14">
        <v>44566</v>
      </c>
      <c r="B43" s="13">
        <v>28300</v>
      </c>
      <c r="C43" s="13">
        <v>28340</v>
      </c>
      <c r="D43" s="13">
        <v>28400</v>
      </c>
      <c r="E43" s="13">
        <v>28130</v>
      </c>
      <c r="F43" s="11" t="s">
        <v>5503</v>
      </c>
      <c r="G43" s="12">
        <v>-1.8E-3</v>
      </c>
      <c r="H43" s="21" t="str">
        <f t="shared" si="0"/>
        <v>miércoles, enero 5 de 2022</v>
      </c>
      <c r="I43" s="11" t="e">
        <f>VLOOKUP(H43,'Cacao Nacional'!B:D,3,0)</f>
        <v>#N/A</v>
      </c>
      <c r="J43" s="11" t="str">
        <f t="shared" si="1"/>
        <v>enero de 2022</v>
      </c>
    </row>
    <row r="44" spans="1:10" x14ac:dyDescent="0.3">
      <c r="A44" s="14">
        <v>44565</v>
      </c>
      <c r="B44" s="13">
        <v>28350</v>
      </c>
      <c r="C44" s="13">
        <v>28500</v>
      </c>
      <c r="D44" s="13">
        <v>28500</v>
      </c>
      <c r="E44" s="13">
        <v>28350</v>
      </c>
      <c r="F44" s="11" t="s">
        <v>5504</v>
      </c>
      <c r="G44" s="12">
        <v>-1.1000000000000001E-3</v>
      </c>
      <c r="H44" s="21" t="str">
        <f t="shared" si="0"/>
        <v>martes, enero 4 de 2022</v>
      </c>
      <c r="I44" s="11" t="e">
        <f>VLOOKUP(H44,'Cacao Nacional'!B:D,3,0)</f>
        <v>#N/A</v>
      </c>
      <c r="J44" s="11" t="str">
        <f t="shared" si="1"/>
        <v>enero de 2022</v>
      </c>
    </row>
    <row r="45" spans="1:10" x14ac:dyDescent="0.3">
      <c r="A45" s="14">
        <v>44564</v>
      </c>
      <c r="B45" s="13">
        <v>28380</v>
      </c>
      <c r="C45" s="13">
        <v>28600</v>
      </c>
      <c r="D45" s="13">
        <v>28700</v>
      </c>
      <c r="E45" s="13">
        <v>28340</v>
      </c>
      <c r="F45" s="11" t="s">
        <v>5505</v>
      </c>
      <c r="G45" s="12">
        <v>-9.1000000000000004E-3</v>
      </c>
      <c r="H45" s="21" t="str">
        <f t="shared" si="0"/>
        <v>lunes, enero 3 de 2022</v>
      </c>
      <c r="I45" s="11">
        <f>VLOOKUP(H45,'Cacao Nacional'!B:D,3,0)</f>
        <v>8408.5</v>
      </c>
      <c r="J45" s="11" t="str">
        <f t="shared" si="1"/>
        <v>enero de 2022</v>
      </c>
    </row>
    <row r="46" spans="1:10" x14ac:dyDescent="0.3">
      <c r="A46" s="14">
        <v>44560</v>
      </c>
      <c r="B46" s="13">
        <v>28640</v>
      </c>
      <c r="C46" s="13">
        <v>28400</v>
      </c>
      <c r="D46" s="13">
        <v>28650</v>
      </c>
      <c r="E46" s="13">
        <v>28320</v>
      </c>
      <c r="F46" s="11" t="s">
        <v>5506</v>
      </c>
      <c r="G46" s="12">
        <v>1.5599999999999999E-2</v>
      </c>
      <c r="H46" s="21" t="str">
        <f t="shared" si="0"/>
        <v>jueves, diciembre 30 de 2021</v>
      </c>
      <c r="I46" s="11" t="e">
        <f>VLOOKUP(H46,'Cacao Nacional'!B:D,3,0)</f>
        <v>#N/A</v>
      </c>
      <c r="J46" s="11" t="str">
        <f t="shared" si="1"/>
        <v>diciembre de 2021</v>
      </c>
    </row>
    <row r="47" spans="1:10" x14ac:dyDescent="0.3">
      <c r="A47" s="14">
        <v>44559</v>
      </c>
      <c r="B47" s="13">
        <v>28200</v>
      </c>
      <c r="C47" s="13">
        <v>28500</v>
      </c>
      <c r="D47" s="13">
        <v>28560</v>
      </c>
      <c r="E47" s="13">
        <v>28200</v>
      </c>
      <c r="F47" s="11" t="s">
        <v>5507</v>
      </c>
      <c r="G47" s="12">
        <v>-1.0500000000000001E-2</v>
      </c>
      <c r="H47" s="21" t="str">
        <f t="shared" si="0"/>
        <v>miércoles, diciembre 29 de 2021</v>
      </c>
      <c r="I47" s="11" t="e">
        <f>VLOOKUP(H47,'Cacao Nacional'!B:D,3,0)</f>
        <v>#N/A</v>
      </c>
      <c r="J47" s="11" t="str">
        <f t="shared" si="1"/>
        <v>diciembre de 2021</v>
      </c>
    </row>
    <row r="48" spans="1:10" x14ac:dyDescent="0.3">
      <c r="A48" s="14">
        <v>44558</v>
      </c>
      <c r="B48" s="13">
        <v>28500</v>
      </c>
      <c r="C48" s="13">
        <v>28350</v>
      </c>
      <c r="D48" s="13">
        <v>28500</v>
      </c>
      <c r="E48" s="13">
        <v>28210</v>
      </c>
      <c r="F48" s="11" t="s">
        <v>5508</v>
      </c>
      <c r="G48" s="12">
        <v>6.4000000000000003E-3</v>
      </c>
      <c r="H48" s="21" t="str">
        <f t="shared" si="0"/>
        <v>martes, diciembre 28 de 2021</v>
      </c>
      <c r="I48" s="11" t="e">
        <f>VLOOKUP(H48,'Cacao Nacional'!B:D,3,0)</f>
        <v>#N/A</v>
      </c>
      <c r="J48" s="11" t="str">
        <f t="shared" si="1"/>
        <v>diciembre de 2021</v>
      </c>
    </row>
    <row r="49" spans="1:10" x14ac:dyDescent="0.3">
      <c r="A49" s="14">
        <v>44557</v>
      </c>
      <c r="B49" s="13">
        <v>28320</v>
      </c>
      <c r="C49" s="13">
        <v>28400</v>
      </c>
      <c r="D49" s="13">
        <v>28400</v>
      </c>
      <c r="E49" s="13">
        <v>28230</v>
      </c>
      <c r="F49" s="11" t="s">
        <v>5509</v>
      </c>
      <c r="G49" s="12">
        <v>-2.8E-3</v>
      </c>
      <c r="H49" s="21" t="str">
        <f t="shared" si="0"/>
        <v>lunes, diciembre 27 de 2021</v>
      </c>
      <c r="I49" s="11">
        <f>VLOOKUP(H49,'Cacao Nacional'!B:D,3,0)</f>
        <v>8359</v>
      </c>
      <c r="J49" s="11" t="str">
        <f t="shared" si="1"/>
        <v>diciembre de 2021</v>
      </c>
    </row>
    <row r="50" spans="1:10" x14ac:dyDescent="0.3">
      <c r="A50" s="14">
        <v>44554</v>
      </c>
      <c r="B50" s="13">
        <v>28400</v>
      </c>
      <c r="C50" s="13">
        <v>28300</v>
      </c>
      <c r="D50" s="13">
        <v>28440</v>
      </c>
      <c r="E50" s="13">
        <v>28300</v>
      </c>
      <c r="F50" s="11" t="s">
        <v>5510</v>
      </c>
      <c r="G50" s="12">
        <v>0</v>
      </c>
      <c r="H50" s="21" t="str">
        <f t="shared" si="0"/>
        <v>viernes, diciembre 24 de 2021</v>
      </c>
      <c r="I50" s="11" t="e">
        <f>VLOOKUP(H50,'Cacao Nacional'!B:D,3,0)</f>
        <v>#N/A</v>
      </c>
      <c r="J50" s="11" t="str">
        <f t="shared" si="1"/>
        <v>diciembre de 2021</v>
      </c>
    </row>
    <row r="51" spans="1:10" x14ac:dyDescent="0.3">
      <c r="A51" s="14">
        <v>44553</v>
      </c>
      <c r="B51" s="13">
        <v>28400</v>
      </c>
      <c r="C51" s="13">
        <v>28200</v>
      </c>
      <c r="D51" s="13">
        <v>28400</v>
      </c>
      <c r="E51" s="13">
        <v>28200</v>
      </c>
      <c r="F51" s="11" t="s">
        <v>5511</v>
      </c>
      <c r="G51" s="12">
        <v>4.0000000000000002E-4</v>
      </c>
      <c r="H51" s="21" t="str">
        <f t="shared" si="0"/>
        <v>jueves, diciembre 23 de 2021</v>
      </c>
      <c r="I51" s="11" t="e">
        <f>VLOOKUP(H51,'Cacao Nacional'!B:D,3,0)</f>
        <v>#N/A</v>
      </c>
      <c r="J51" s="11" t="str">
        <f t="shared" si="1"/>
        <v>diciembre de 2021</v>
      </c>
    </row>
    <row r="52" spans="1:10" x14ac:dyDescent="0.3">
      <c r="A52" s="14">
        <v>44552</v>
      </c>
      <c r="B52" s="13">
        <v>28390</v>
      </c>
      <c r="C52" s="13">
        <v>28000</v>
      </c>
      <c r="D52" s="13">
        <v>28390</v>
      </c>
      <c r="E52" s="13">
        <v>28000</v>
      </c>
      <c r="F52" s="11" t="s">
        <v>5512</v>
      </c>
      <c r="G52" s="12">
        <v>1.0699999999999999E-2</v>
      </c>
      <c r="H52" s="21" t="str">
        <f t="shared" si="0"/>
        <v>miércoles, diciembre 22 de 2021</v>
      </c>
      <c r="I52" s="11" t="e">
        <f>VLOOKUP(H52,'Cacao Nacional'!B:D,3,0)</f>
        <v>#N/A</v>
      </c>
      <c r="J52" s="11" t="str">
        <f t="shared" si="1"/>
        <v>diciembre de 2021</v>
      </c>
    </row>
    <row r="53" spans="1:10" x14ac:dyDescent="0.3">
      <c r="A53" s="14">
        <v>44551</v>
      </c>
      <c r="B53" s="13">
        <v>28090</v>
      </c>
      <c r="C53" s="13">
        <v>28300</v>
      </c>
      <c r="D53" s="13">
        <v>28400</v>
      </c>
      <c r="E53" s="13">
        <v>28060</v>
      </c>
      <c r="F53" s="11" t="s">
        <v>5513</v>
      </c>
      <c r="G53" s="12">
        <v>-7.4000000000000003E-3</v>
      </c>
      <c r="H53" s="21" t="str">
        <f t="shared" si="0"/>
        <v>martes, diciembre 21 de 2021</v>
      </c>
      <c r="I53" s="11" t="e">
        <f>VLOOKUP(H53,'Cacao Nacional'!B:D,3,0)</f>
        <v>#N/A</v>
      </c>
      <c r="J53" s="11" t="str">
        <f t="shared" si="1"/>
        <v>diciembre de 2021</v>
      </c>
    </row>
    <row r="54" spans="1:10" x14ac:dyDescent="0.3">
      <c r="A54" s="14">
        <v>44550</v>
      </c>
      <c r="B54" s="13">
        <v>28300</v>
      </c>
      <c r="C54" s="13">
        <v>28350</v>
      </c>
      <c r="D54" s="13">
        <v>28350</v>
      </c>
      <c r="E54" s="13">
        <v>28020</v>
      </c>
      <c r="F54" s="11" t="s">
        <v>5514</v>
      </c>
      <c r="G54" s="12">
        <v>-3.2000000000000002E-3</v>
      </c>
      <c r="H54" s="21" t="str">
        <f t="shared" si="0"/>
        <v>lunes, diciembre 20 de 2021</v>
      </c>
      <c r="I54" s="11">
        <f>VLOOKUP(H54,'Cacao Nacional'!B:D,3,0)</f>
        <v>8359</v>
      </c>
      <c r="J54" s="11" t="str">
        <f t="shared" si="1"/>
        <v>diciembre de 2021</v>
      </c>
    </row>
    <row r="55" spans="1:10" x14ac:dyDescent="0.3">
      <c r="A55" s="14">
        <v>44547</v>
      </c>
      <c r="B55" s="13">
        <v>28390</v>
      </c>
      <c r="C55" s="13">
        <v>28560</v>
      </c>
      <c r="D55" s="13">
        <v>28770</v>
      </c>
      <c r="E55" s="13">
        <v>27890</v>
      </c>
      <c r="F55" s="11" t="s">
        <v>5515</v>
      </c>
      <c r="G55" s="12">
        <v>-3.5000000000000001E-3</v>
      </c>
      <c r="H55" s="21" t="str">
        <f t="shared" si="0"/>
        <v>viernes, diciembre 17 de 2021</v>
      </c>
      <c r="I55" s="11" t="e">
        <f>VLOOKUP(H55,'Cacao Nacional'!B:D,3,0)</f>
        <v>#N/A</v>
      </c>
      <c r="J55" s="11" t="str">
        <f t="shared" si="1"/>
        <v>diciembre de 2021</v>
      </c>
    </row>
    <row r="56" spans="1:10" x14ac:dyDescent="0.3">
      <c r="A56" s="14">
        <v>44546</v>
      </c>
      <c r="B56" s="13">
        <v>28490</v>
      </c>
      <c r="C56" s="13">
        <v>28360</v>
      </c>
      <c r="D56" s="13">
        <v>28780</v>
      </c>
      <c r="E56" s="13">
        <v>28360</v>
      </c>
      <c r="F56" s="11" t="s">
        <v>5516</v>
      </c>
      <c r="G56" s="12">
        <v>6.7000000000000002E-3</v>
      </c>
      <c r="H56" s="21" t="str">
        <f t="shared" si="0"/>
        <v>jueves, diciembre 16 de 2021</v>
      </c>
      <c r="I56" s="11" t="e">
        <f>VLOOKUP(H56,'Cacao Nacional'!B:D,3,0)</f>
        <v>#N/A</v>
      </c>
      <c r="J56" s="11" t="str">
        <f t="shared" si="1"/>
        <v>diciembre de 2021</v>
      </c>
    </row>
    <row r="57" spans="1:10" x14ac:dyDescent="0.3">
      <c r="A57" s="14">
        <v>44545</v>
      </c>
      <c r="B57" s="13">
        <v>28300</v>
      </c>
      <c r="C57" s="13">
        <v>27550</v>
      </c>
      <c r="D57" s="13">
        <v>28300</v>
      </c>
      <c r="E57" s="13">
        <v>27550</v>
      </c>
      <c r="F57" s="11" t="s">
        <v>5517</v>
      </c>
      <c r="G57" s="12">
        <v>-3.5000000000000001E-3</v>
      </c>
      <c r="H57" s="21" t="str">
        <f t="shared" si="0"/>
        <v>miércoles, diciembre 15 de 2021</v>
      </c>
      <c r="I57" s="11" t="e">
        <f>VLOOKUP(H57,'Cacao Nacional'!B:D,3,0)</f>
        <v>#N/A</v>
      </c>
      <c r="J57" s="11" t="str">
        <f t="shared" si="1"/>
        <v>diciembre de 2021</v>
      </c>
    </row>
    <row r="58" spans="1:10" x14ac:dyDescent="0.3">
      <c r="A58" s="14">
        <v>44544</v>
      </c>
      <c r="B58" s="13">
        <v>28400</v>
      </c>
      <c r="C58" s="13">
        <v>27100</v>
      </c>
      <c r="D58" s="13">
        <v>28410</v>
      </c>
      <c r="E58" s="13">
        <v>26790</v>
      </c>
      <c r="F58" s="11" t="s">
        <v>5518</v>
      </c>
      <c r="G58" s="12">
        <v>3.7999999999999999E-2</v>
      </c>
      <c r="H58" s="21" t="str">
        <f t="shared" si="0"/>
        <v>martes, diciembre 14 de 2021</v>
      </c>
      <c r="I58" s="11" t="e">
        <f>VLOOKUP(H58,'Cacao Nacional'!B:D,3,0)</f>
        <v>#N/A</v>
      </c>
      <c r="J58" s="11" t="str">
        <f t="shared" si="1"/>
        <v>diciembre de 2021</v>
      </c>
    </row>
    <row r="59" spans="1:10" x14ac:dyDescent="0.3">
      <c r="A59" s="14">
        <v>44543</v>
      </c>
      <c r="B59" s="13">
        <v>27360</v>
      </c>
      <c r="C59" s="13">
        <v>27640</v>
      </c>
      <c r="D59" s="13">
        <v>27640</v>
      </c>
      <c r="E59" s="13">
        <v>27200</v>
      </c>
      <c r="F59" s="11" t="s">
        <v>5519</v>
      </c>
      <c r="G59" s="12">
        <v>-6.1999999999999998E-3</v>
      </c>
      <c r="H59" s="21" t="str">
        <f t="shared" si="0"/>
        <v>lunes, diciembre 13 de 2021</v>
      </c>
      <c r="I59" s="11">
        <f>VLOOKUP(H59,'Cacao Nacional'!B:D,3,0)</f>
        <v>8175.3</v>
      </c>
      <c r="J59" s="11" t="str">
        <f t="shared" si="1"/>
        <v>diciembre de 2021</v>
      </c>
    </row>
    <row r="60" spans="1:10" x14ac:dyDescent="0.3">
      <c r="A60" s="14">
        <v>44540</v>
      </c>
      <c r="B60" s="13">
        <v>27530</v>
      </c>
      <c r="C60" s="13">
        <v>27770</v>
      </c>
      <c r="D60" s="13">
        <v>27790</v>
      </c>
      <c r="E60" s="13">
        <v>27300</v>
      </c>
      <c r="F60" s="11" t="s">
        <v>5520</v>
      </c>
      <c r="G60" s="12">
        <v>-1.8499999999999999E-2</v>
      </c>
      <c r="H60" s="21" t="str">
        <f t="shared" si="0"/>
        <v>viernes, diciembre 10 de 2021</v>
      </c>
      <c r="I60" s="11" t="e">
        <f>VLOOKUP(H60,'Cacao Nacional'!B:D,3,0)</f>
        <v>#N/A</v>
      </c>
      <c r="J60" s="11" t="str">
        <f t="shared" si="1"/>
        <v>diciembre de 2021</v>
      </c>
    </row>
    <row r="61" spans="1:10" x14ac:dyDescent="0.3">
      <c r="A61" s="14">
        <v>44539</v>
      </c>
      <c r="B61" s="13">
        <v>28050</v>
      </c>
      <c r="C61" s="13">
        <v>28410</v>
      </c>
      <c r="D61" s="13">
        <v>28660</v>
      </c>
      <c r="E61" s="13">
        <v>28020</v>
      </c>
      <c r="F61" s="11" t="s">
        <v>5521</v>
      </c>
      <c r="G61" s="12">
        <v>-1.7500000000000002E-2</v>
      </c>
      <c r="H61" s="21" t="str">
        <f t="shared" si="0"/>
        <v>jueves, diciembre 9 de 2021</v>
      </c>
      <c r="I61" s="11" t="e">
        <f>VLOOKUP(H61,'Cacao Nacional'!B:D,3,0)</f>
        <v>#N/A</v>
      </c>
      <c r="J61" s="11" t="str">
        <f t="shared" si="1"/>
        <v>diciembre de 2021</v>
      </c>
    </row>
    <row r="62" spans="1:10" x14ac:dyDescent="0.3">
      <c r="A62" s="14">
        <v>44537</v>
      </c>
      <c r="B62" s="13">
        <v>28550</v>
      </c>
      <c r="C62" s="13">
        <v>28580</v>
      </c>
      <c r="D62" s="13">
        <v>28800</v>
      </c>
      <c r="E62" s="13">
        <v>28540</v>
      </c>
      <c r="F62" s="11" t="s">
        <v>5522</v>
      </c>
      <c r="G62" s="12">
        <v>-8.9999999999999993E-3</v>
      </c>
      <c r="H62" s="21" t="str">
        <f t="shared" si="0"/>
        <v>martes, diciembre 7 de 2021</v>
      </c>
      <c r="I62" s="11" t="e">
        <f>VLOOKUP(H62,'Cacao Nacional'!B:D,3,0)</f>
        <v>#N/A</v>
      </c>
      <c r="J62" s="11" t="str">
        <f t="shared" si="1"/>
        <v>diciembre de 2021</v>
      </c>
    </row>
    <row r="63" spans="1:10" x14ac:dyDescent="0.3">
      <c r="A63" s="14">
        <v>44536</v>
      </c>
      <c r="B63" s="13">
        <v>28810</v>
      </c>
      <c r="C63" s="13">
        <v>28500</v>
      </c>
      <c r="D63" s="13">
        <v>28900</v>
      </c>
      <c r="E63" s="13">
        <v>28400</v>
      </c>
      <c r="F63" s="11" t="s">
        <v>5523</v>
      </c>
      <c r="G63" s="12">
        <v>1.09E-2</v>
      </c>
      <c r="H63" s="21" t="str">
        <f t="shared" si="0"/>
        <v>lunes, diciembre 6 de 2021</v>
      </c>
      <c r="I63" s="11">
        <f>VLOOKUP(H63,'Cacao Nacional'!B:D,3,0)</f>
        <v>8040.4</v>
      </c>
      <c r="J63" s="11" t="str">
        <f t="shared" si="1"/>
        <v>diciembre de 2021</v>
      </c>
    </row>
    <row r="64" spans="1:10" x14ac:dyDescent="0.3">
      <c r="A64" s="14">
        <v>44533</v>
      </c>
      <c r="B64" s="13">
        <v>28500</v>
      </c>
      <c r="C64" s="13">
        <v>28580</v>
      </c>
      <c r="D64" s="13">
        <v>28640</v>
      </c>
      <c r="E64" s="13">
        <v>28400</v>
      </c>
      <c r="F64" s="11" t="s">
        <v>5524</v>
      </c>
      <c r="G64" s="12">
        <v>-2.8E-3</v>
      </c>
      <c r="H64" s="21" t="str">
        <f t="shared" si="0"/>
        <v>viernes, diciembre 3 de 2021</v>
      </c>
      <c r="I64" s="11" t="e">
        <f>VLOOKUP(H64,'Cacao Nacional'!B:D,3,0)</f>
        <v>#N/A</v>
      </c>
      <c r="J64" s="11" t="str">
        <f t="shared" si="1"/>
        <v>diciembre de 2021</v>
      </c>
    </row>
    <row r="65" spans="1:10" x14ac:dyDescent="0.3">
      <c r="A65" s="14">
        <v>44532</v>
      </c>
      <c r="B65" s="13">
        <v>28580</v>
      </c>
      <c r="C65" s="13">
        <v>28260</v>
      </c>
      <c r="D65" s="13">
        <v>28650</v>
      </c>
      <c r="E65" s="13">
        <v>28260</v>
      </c>
      <c r="F65" s="11" t="s">
        <v>5525</v>
      </c>
      <c r="G65" s="12">
        <v>-4.1999999999999997E-3</v>
      </c>
      <c r="H65" s="21" t="str">
        <f t="shared" si="0"/>
        <v>jueves, diciembre 2 de 2021</v>
      </c>
      <c r="I65" s="11" t="e">
        <f>VLOOKUP(H65,'Cacao Nacional'!B:D,3,0)</f>
        <v>#N/A</v>
      </c>
      <c r="J65" s="11" t="str">
        <f t="shared" si="1"/>
        <v>diciembre de 2021</v>
      </c>
    </row>
    <row r="66" spans="1:10" x14ac:dyDescent="0.3">
      <c r="A66" s="14">
        <v>44531</v>
      </c>
      <c r="B66" s="13">
        <v>28700</v>
      </c>
      <c r="C66" s="13">
        <v>29200</v>
      </c>
      <c r="D66" s="13">
        <v>29230</v>
      </c>
      <c r="E66" s="13">
        <v>28030</v>
      </c>
      <c r="F66" s="11" t="s">
        <v>5526</v>
      </c>
      <c r="G66" s="12">
        <v>-1.2E-2</v>
      </c>
      <c r="H66" s="21" t="str">
        <f t="shared" si="0"/>
        <v>miércoles, diciembre 1 de 2021</v>
      </c>
      <c r="I66" s="11" t="e">
        <f>VLOOKUP(H66,'Cacao Nacional'!B:D,3,0)</f>
        <v>#N/A</v>
      </c>
      <c r="J66" s="11" t="str">
        <f t="shared" si="1"/>
        <v>diciembre de 2021</v>
      </c>
    </row>
    <row r="67" spans="1:10" x14ac:dyDescent="0.3">
      <c r="A67" s="14">
        <v>44530</v>
      </c>
      <c r="B67" s="13">
        <v>29050</v>
      </c>
      <c r="C67" s="13">
        <v>28810</v>
      </c>
      <c r="D67" s="13">
        <v>29490</v>
      </c>
      <c r="E67" s="13">
        <v>28810</v>
      </c>
      <c r="F67" s="11" t="s">
        <v>5527</v>
      </c>
      <c r="G67" s="12">
        <v>-1.1900000000000001E-2</v>
      </c>
      <c r="H67" s="21" t="str">
        <f t="shared" ref="H67:H130" si="2">_xlfn.CONCAT(TEXT(A67,"dddd, Mmmm d "),"de ",TEXT(A67,"yyyy"))</f>
        <v>martes, noviembre 30 de 2021</v>
      </c>
      <c r="I67" s="11" t="e">
        <f>VLOOKUP(H67,'Cacao Nacional'!B:D,3,0)</f>
        <v>#N/A</v>
      </c>
      <c r="J67" s="11" t="str">
        <f t="shared" ref="J67:J130" si="3">_xlfn.CONCAT(TEXT(A67,"mmmm")," de ",YEAR(A67))</f>
        <v>noviembre de 2021</v>
      </c>
    </row>
    <row r="68" spans="1:10" x14ac:dyDescent="0.3">
      <c r="A68" s="14">
        <v>44529</v>
      </c>
      <c r="B68" s="13">
        <v>29400</v>
      </c>
      <c r="C68" s="13">
        <v>28250</v>
      </c>
      <c r="D68" s="13">
        <v>29400</v>
      </c>
      <c r="E68" s="13">
        <v>28250</v>
      </c>
      <c r="F68" s="11" t="s">
        <v>5528</v>
      </c>
      <c r="G68" s="12">
        <v>4.07E-2</v>
      </c>
      <c r="H68" s="21" t="str">
        <f t="shared" si="2"/>
        <v>lunes, noviembre 29 de 2021</v>
      </c>
      <c r="I68" s="11">
        <f>VLOOKUP(H68,'Cacao Nacional'!B:D,3,0)</f>
        <v>8411.7999999999993</v>
      </c>
      <c r="J68" s="11" t="str">
        <f t="shared" si="3"/>
        <v>noviembre de 2021</v>
      </c>
    </row>
    <row r="69" spans="1:10" x14ac:dyDescent="0.3">
      <c r="A69" s="14">
        <v>44526</v>
      </c>
      <c r="B69" s="13">
        <v>28250</v>
      </c>
      <c r="C69" s="13">
        <v>28000</v>
      </c>
      <c r="D69" s="13">
        <v>28350</v>
      </c>
      <c r="E69" s="13">
        <v>27520</v>
      </c>
      <c r="F69" s="11" t="s">
        <v>5529</v>
      </c>
      <c r="G69" s="12">
        <v>4.0000000000000002E-4</v>
      </c>
      <c r="H69" s="21" t="str">
        <f t="shared" si="2"/>
        <v>viernes, noviembre 26 de 2021</v>
      </c>
      <c r="I69" s="11" t="e">
        <f>VLOOKUP(H69,'Cacao Nacional'!B:D,3,0)</f>
        <v>#N/A</v>
      </c>
      <c r="J69" s="11" t="str">
        <f t="shared" si="3"/>
        <v>noviembre de 2021</v>
      </c>
    </row>
    <row r="70" spans="1:10" x14ac:dyDescent="0.3">
      <c r="A70" s="14">
        <v>44525</v>
      </c>
      <c r="B70" s="13">
        <v>28240</v>
      </c>
      <c r="C70" s="13">
        <v>27500</v>
      </c>
      <c r="D70" s="13">
        <v>28650</v>
      </c>
      <c r="E70" s="13">
        <v>27450</v>
      </c>
      <c r="F70" s="11" t="s">
        <v>5530</v>
      </c>
      <c r="G70" s="12">
        <v>1.0699999999999999E-2</v>
      </c>
      <c r="H70" s="21" t="str">
        <f t="shared" si="2"/>
        <v>jueves, noviembre 25 de 2021</v>
      </c>
      <c r="I70" s="11" t="e">
        <f>VLOOKUP(H70,'Cacao Nacional'!B:D,3,0)</f>
        <v>#N/A</v>
      </c>
      <c r="J70" s="11" t="str">
        <f t="shared" si="3"/>
        <v>noviembre de 2021</v>
      </c>
    </row>
    <row r="71" spans="1:10" x14ac:dyDescent="0.3">
      <c r="A71" s="14">
        <v>44524</v>
      </c>
      <c r="B71" s="13">
        <v>27940</v>
      </c>
      <c r="C71" s="13">
        <v>27000</v>
      </c>
      <c r="D71" s="13">
        <v>27980</v>
      </c>
      <c r="E71" s="13">
        <v>27000</v>
      </c>
      <c r="F71" s="11" t="s">
        <v>5531</v>
      </c>
      <c r="G71" s="12">
        <v>3.4799999999999998E-2</v>
      </c>
      <c r="H71" s="21" t="str">
        <f t="shared" si="2"/>
        <v>miércoles, noviembre 24 de 2021</v>
      </c>
      <c r="I71" s="11" t="e">
        <f>VLOOKUP(H71,'Cacao Nacional'!B:D,3,0)</f>
        <v>#N/A</v>
      </c>
      <c r="J71" s="11" t="str">
        <f t="shared" si="3"/>
        <v>noviembre de 2021</v>
      </c>
    </row>
    <row r="72" spans="1:10" x14ac:dyDescent="0.3">
      <c r="A72" s="14">
        <v>44523</v>
      </c>
      <c r="B72" s="13">
        <v>27000</v>
      </c>
      <c r="C72" s="13">
        <v>26900</v>
      </c>
      <c r="D72" s="13">
        <v>27000</v>
      </c>
      <c r="E72" s="13">
        <v>26620</v>
      </c>
      <c r="F72" s="11" t="s">
        <v>5532</v>
      </c>
      <c r="G72" s="12">
        <v>8.2000000000000007E-3</v>
      </c>
      <c r="H72" s="21" t="str">
        <f t="shared" si="2"/>
        <v>martes, noviembre 23 de 2021</v>
      </c>
      <c r="I72" s="11" t="e">
        <f>VLOOKUP(H72,'Cacao Nacional'!B:D,3,0)</f>
        <v>#N/A</v>
      </c>
      <c r="J72" s="11" t="str">
        <f t="shared" si="3"/>
        <v>noviembre de 2021</v>
      </c>
    </row>
    <row r="73" spans="1:10" x14ac:dyDescent="0.3">
      <c r="A73" s="14">
        <v>44522</v>
      </c>
      <c r="B73" s="13">
        <v>26780</v>
      </c>
      <c r="C73" s="13">
        <v>27750</v>
      </c>
      <c r="D73" s="13">
        <v>27760</v>
      </c>
      <c r="E73" s="13">
        <v>26500</v>
      </c>
      <c r="F73" s="11" t="s">
        <v>5533</v>
      </c>
      <c r="G73" s="12">
        <v>0.23180000000000001</v>
      </c>
      <c r="H73" s="21" t="str">
        <f t="shared" si="2"/>
        <v>lunes, noviembre 22 de 2021</v>
      </c>
      <c r="I73" s="11">
        <f>VLOOKUP(H73,'Cacao Nacional'!B:D,3,0)</f>
        <v>8396</v>
      </c>
      <c r="J73" s="11" t="str">
        <f t="shared" si="3"/>
        <v>noviembre de 2021</v>
      </c>
    </row>
    <row r="74" spans="1:10" x14ac:dyDescent="0.3">
      <c r="A74" s="14">
        <v>44510</v>
      </c>
      <c r="B74" s="13">
        <v>21740</v>
      </c>
      <c r="C74" s="13">
        <v>22000</v>
      </c>
      <c r="D74" s="13">
        <v>22000</v>
      </c>
      <c r="E74" s="13">
        <v>21700</v>
      </c>
      <c r="F74" s="11" t="s">
        <v>5534</v>
      </c>
      <c r="G74" s="12">
        <v>-7.3000000000000001E-3</v>
      </c>
      <c r="H74" s="21" t="str">
        <f t="shared" si="2"/>
        <v>miércoles, noviembre 10 de 2021</v>
      </c>
      <c r="I74" s="11" t="e">
        <f>VLOOKUP(H74,'Cacao Nacional'!B:D,3,0)</f>
        <v>#N/A</v>
      </c>
      <c r="J74" s="11" t="str">
        <f t="shared" si="3"/>
        <v>noviembre de 2021</v>
      </c>
    </row>
    <row r="75" spans="1:10" x14ac:dyDescent="0.3">
      <c r="A75" s="14">
        <v>44509</v>
      </c>
      <c r="B75" s="13">
        <v>21900</v>
      </c>
      <c r="C75" s="13">
        <v>22160</v>
      </c>
      <c r="D75" s="13">
        <v>22160</v>
      </c>
      <c r="E75" s="13">
        <v>21700</v>
      </c>
      <c r="F75" s="11" t="s">
        <v>5535</v>
      </c>
      <c r="G75" s="12">
        <v>-1.26E-2</v>
      </c>
      <c r="H75" s="21" t="str">
        <f t="shared" si="2"/>
        <v>martes, noviembre 9 de 2021</v>
      </c>
      <c r="I75" s="11" t="e">
        <f>VLOOKUP(H75,'Cacao Nacional'!B:D,3,0)</f>
        <v>#N/A</v>
      </c>
      <c r="J75" s="11" t="str">
        <f t="shared" si="3"/>
        <v>noviembre de 2021</v>
      </c>
    </row>
    <row r="76" spans="1:10" x14ac:dyDescent="0.3">
      <c r="A76" s="14">
        <v>44508</v>
      </c>
      <c r="B76" s="13">
        <v>22180</v>
      </c>
      <c r="C76" s="13">
        <v>22160</v>
      </c>
      <c r="D76" s="13">
        <v>22190</v>
      </c>
      <c r="E76" s="13">
        <v>22120</v>
      </c>
      <c r="F76" s="11" t="s">
        <v>5536</v>
      </c>
      <c r="G76" s="12">
        <v>3.5999999999999999E-3</v>
      </c>
      <c r="H76" s="21" t="str">
        <f t="shared" si="2"/>
        <v>lunes, noviembre 8 de 2021</v>
      </c>
      <c r="I76" s="11">
        <f>VLOOKUP(H76,'Cacao Nacional'!B:D,3,0)</f>
        <v>7937.7</v>
      </c>
      <c r="J76" s="11" t="str">
        <f t="shared" si="3"/>
        <v>noviembre de 2021</v>
      </c>
    </row>
    <row r="77" spans="1:10" x14ac:dyDescent="0.3">
      <c r="A77" s="14">
        <v>44505</v>
      </c>
      <c r="B77" s="13">
        <v>22100</v>
      </c>
      <c r="C77" s="13">
        <v>22180</v>
      </c>
      <c r="D77" s="13">
        <v>22250</v>
      </c>
      <c r="E77" s="13">
        <v>22030</v>
      </c>
      <c r="F77" s="11" t="s">
        <v>5537</v>
      </c>
      <c r="G77" s="12">
        <v>-3.5999999999999999E-3</v>
      </c>
      <c r="H77" s="21" t="str">
        <f t="shared" si="2"/>
        <v>viernes, noviembre 5 de 2021</v>
      </c>
      <c r="I77" s="11" t="e">
        <f>VLOOKUP(H77,'Cacao Nacional'!B:D,3,0)</f>
        <v>#N/A</v>
      </c>
      <c r="J77" s="11" t="str">
        <f t="shared" si="3"/>
        <v>noviembre de 2021</v>
      </c>
    </row>
    <row r="78" spans="1:10" x14ac:dyDescent="0.3">
      <c r="A78" s="14">
        <v>44504</v>
      </c>
      <c r="B78" s="13">
        <v>22180</v>
      </c>
      <c r="C78" s="13">
        <v>22250</v>
      </c>
      <c r="D78" s="13">
        <v>22250</v>
      </c>
      <c r="E78" s="13">
        <v>22030</v>
      </c>
      <c r="F78" s="11" t="s">
        <v>5538</v>
      </c>
      <c r="G78" s="12">
        <v>-3.0999999999999999E-3</v>
      </c>
      <c r="H78" s="21" t="str">
        <f t="shared" si="2"/>
        <v>jueves, noviembre 4 de 2021</v>
      </c>
      <c r="I78" s="11" t="e">
        <f>VLOOKUP(H78,'Cacao Nacional'!B:D,3,0)</f>
        <v>#N/A</v>
      </c>
      <c r="J78" s="11" t="str">
        <f t="shared" si="3"/>
        <v>noviembre de 2021</v>
      </c>
    </row>
    <row r="79" spans="1:10" x14ac:dyDescent="0.3">
      <c r="A79" s="14">
        <v>44503</v>
      </c>
      <c r="B79" s="13">
        <v>22250</v>
      </c>
      <c r="C79" s="13">
        <v>22090</v>
      </c>
      <c r="D79" s="13">
        <v>22250</v>
      </c>
      <c r="E79" s="13">
        <v>22000</v>
      </c>
      <c r="F79" s="11" t="s">
        <v>5539</v>
      </c>
      <c r="G79" s="12">
        <v>1.14E-2</v>
      </c>
      <c r="H79" s="21" t="str">
        <f t="shared" si="2"/>
        <v>miércoles, noviembre 3 de 2021</v>
      </c>
      <c r="I79" s="11" t="e">
        <f>VLOOKUP(H79,'Cacao Nacional'!B:D,3,0)</f>
        <v>#N/A</v>
      </c>
      <c r="J79" s="11" t="str">
        <f t="shared" si="3"/>
        <v>noviembre de 2021</v>
      </c>
    </row>
    <row r="80" spans="1:10" x14ac:dyDescent="0.3">
      <c r="A80" s="14">
        <v>44502</v>
      </c>
      <c r="B80" s="13">
        <v>22000</v>
      </c>
      <c r="C80" s="13">
        <v>22010</v>
      </c>
      <c r="D80" s="13">
        <v>22230</v>
      </c>
      <c r="E80" s="13">
        <v>22000</v>
      </c>
      <c r="F80" s="11" t="s">
        <v>5540</v>
      </c>
      <c r="G80" s="12">
        <v>-5.0000000000000001E-4</v>
      </c>
      <c r="H80" s="21" t="str">
        <f t="shared" si="2"/>
        <v>martes, noviembre 2 de 2021</v>
      </c>
      <c r="I80" s="11" t="e">
        <f>VLOOKUP(H80,'Cacao Nacional'!B:D,3,0)</f>
        <v>#N/A</v>
      </c>
      <c r="J80" s="11" t="str">
        <f t="shared" si="3"/>
        <v>noviembre de 2021</v>
      </c>
    </row>
    <row r="81" spans="1:10" x14ac:dyDescent="0.3">
      <c r="A81" s="14">
        <v>44498</v>
      </c>
      <c r="B81" s="13">
        <v>22010</v>
      </c>
      <c r="C81" s="13">
        <v>22100</v>
      </c>
      <c r="D81" s="13">
        <v>22270</v>
      </c>
      <c r="E81" s="13">
        <v>22010</v>
      </c>
      <c r="F81" s="11" t="s">
        <v>5541</v>
      </c>
      <c r="G81" s="12">
        <v>-8.6E-3</v>
      </c>
      <c r="H81" s="21" t="str">
        <f t="shared" si="2"/>
        <v>viernes, octubre 29 de 2021</v>
      </c>
      <c r="I81" s="11" t="e">
        <f>VLOOKUP(H81,'Cacao Nacional'!B:D,3,0)</f>
        <v>#N/A</v>
      </c>
      <c r="J81" s="11" t="str">
        <f t="shared" si="3"/>
        <v>octubre de 2021</v>
      </c>
    </row>
    <row r="82" spans="1:10" x14ac:dyDescent="0.3">
      <c r="A82" s="14">
        <v>44497</v>
      </c>
      <c r="B82" s="13">
        <v>22200</v>
      </c>
      <c r="C82" s="13">
        <v>22000</v>
      </c>
      <c r="D82" s="13">
        <v>22200</v>
      </c>
      <c r="E82" s="13">
        <v>21930</v>
      </c>
      <c r="F82" s="11" t="s">
        <v>5542</v>
      </c>
      <c r="G82" s="12">
        <v>9.4999999999999998E-3</v>
      </c>
      <c r="H82" s="21" t="str">
        <f t="shared" si="2"/>
        <v>jueves, octubre 28 de 2021</v>
      </c>
      <c r="I82" s="11" t="e">
        <f>VLOOKUP(H82,'Cacao Nacional'!B:D,3,0)</f>
        <v>#N/A</v>
      </c>
      <c r="J82" s="11" t="str">
        <f t="shared" si="3"/>
        <v>octubre de 2021</v>
      </c>
    </row>
    <row r="83" spans="1:10" x14ac:dyDescent="0.3">
      <c r="A83" s="14">
        <v>44496</v>
      </c>
      <c r="B83" s="13">
        <v>21990</v>
      </c>
      <c r="C83" s="13">
        <v>22210</v>
      </c>
      <c r="D83" s="13">
        <v>22210</v>
      </c>
      <c r="E83" s="13">
        <v>21860</v>
      </c>
      <c r="F83" s="11" t="s">
        <v>5543</v>
      </c>
      <c r="G83" s="12">
        <v>-5.0000000000000001E-3</v>
      </c>
      <c r="H83" s="21" t="str">
        <f t="shared" si="2"/>
        <v>miércoles, octubre 27 de 2021</v>
      </c>
      <c r="I83" s="11" t="e">
        <f>VLOOKUP(H83,'Cacao Nacional'!B:D,3,0)</f>
        <v>#N/A</v>
      </c>
      <c r="J83" s="11" t="str">
        <f t="shared" si="3"/>
        <v>octubre de 2021</v>
      </c>
    </row>
    <row r="84" spans="1:10" x14ac:dyDescent="0.3">
      <c r="A84" s="14">
        <v>44495</v>
      </c>
      <c r="B84" s="13">
        <v>22100</v>
      </c>
      <c r="C84" s="13">
        <v>22200</v>
      </c>
      <c r="D84" s="13">
        <v>22200</v>
      </c>
      <c r="E84" s="13">
        <v>22020</v>
      </c>
      <c r="F84" s="11" t="s">
        <v>5544</v>
      </c>
      <c r="G84" s="12">
        <v>6.7999999999999996E-3</v>
      </c>
      <c r="H84" s="21" t="str">
        <f t="shared" si="2"/>
        <v>martes, octubre 26 de 2021</v>
      </c>
      <c r="I84" s="11" t="e">
        <f>VLOOKUP(H84,'Cacao Nacional'!B:D,3,0)</f>
        <v>#N/A</v>
      </c>
      <c r="J84" s="11" t="str">
        <f t="shared" si="3"/>
        <v>octubre de 2021</v>
      </c>
    </row>
    <row r="85" spans="1:10" x14ac:dyDescent="0.3">
      <c r="A85" s="14">
        <v>44494</v>
      </c>
      <c r="B85" s="13">
        <v>21950</v>
      </c>
      <c r="C85" s="13">
        <v>22100</v>
      </c>
      <c r="D85" s="13">
        <v>22190</v>
      </c>
      <c r="E85" s="13">
        <v>21950</v>
      </c>
      <c r="F85" s="11" t="s">
        <v>5545</v>
      </c>
      <c r="G85" s="12">
        <v>2.3E-3</v>
      </c>
      <c r="H85" s="21" t="str">
        <f t="shared" si="2"/>
        <v>lunes, octubre 25 de 2021</v>
      </c>
      <c r="I85" s="11">
        <f>VLOOKUP(H85,'Cacao Nacional'!B:D,3,0)</f>
        <v>8299.5</v>
      </c>
      <c r="J85" s="11" t="str">
        <f t="shared" si="3"/>
        <v>octubre de 2021</v>
      </c>
    </row>
    <row r="86" spans="1:10" x14ac:dyDescent="0.3">
      <c r="A86" s="14">
        <v>44491</v>
      </c>
      <c r="B86" s="13">
        <v>21900</v>
      </c>
      <c r="C86" s="13">
        <v>22000</v>
      </c>
      <c r="D86" s="13">
        <v>22010</v>
      </c>
      <c r="E86" s="13">
        <v>21900</v>
      </c>
      <c r="F86" s="11" t="s">
        <v>5546</v>
      </c>
      <c r="G86" s="12">
        <v>-1.1299999999999999E-2</v>
      </c>
      <c r="H86" s="21" t="str">
        <f t="shared" si="2"/>
        <v>viernes, octubre 22 de 2021</v>
      </c>
      <c r="I86" s="11" t="e">
        <f>VLOOKUP(H86,'Cacao Nacional'!B:D,3,0)</f>
        <v>#N/A</v>
      </c>
      <c r="J86" s="11" t="str">
        <f t="shared" si="3"/>
        <v>octubre de 2021</v>
      </c>
    </row>
    <row r="87" spans="1:10" x14ac:dyDescent="0.3">
      <c r="A87" s="14">
        <v>44490</v>
      </c>
      <c r="B87" s="13">
        <v>22150</v>
      </c>
      <c r="C87" s="13">
        <v>22270</v>
      </c>
      <c r="D87" s="13">
        <v>22270</v>
      </c>
      <c r="E87" s="13">
        <v>21980</v>
      </c>
      <c r="F87" s="11" t="s">
        <v>5547</v>
      </c>
      <c r="G87" s="12">
        <v>7.7000000000000002E-3</v>
      </c>
      <c r="H87" s="21" t="str">
        <f t="shared" si="2"/>
        <v>jueves, octubre 21 de 2021</v>
      </c>
      <c r="I87" s="11" t="e">
        <f>VLOOKUP(H87,'Cacao Nacional'!B:D,3,0)</f>
        <v>#N/A</v>
      </c>
      <c r="J87" s="11" t="str">
        <f t="shared" si="3"/>
        <v>octubre de 2021</v>
      </c>
    </row>
    <row r="88" spans="1:10" x14ac:dyDescent="0.3">
      <c r="A88" s="14">
        <v>44489</v>
      </c>
      <c r="B88" s="13">
        <v>21980</v>
      </c>
      <c r="C88" s="13">
        <v>22200</v>
      </c>
      <c r="D88" s="13">
        <v>22210</v>
      </c>
      <c r="E88" s="13">
        <v>21980</v>
      </c>
      <c r="F88" s="11" t="s">
        <v>5548</v>
      </c>
      <c r="G88" s="12">
        <v>-1.35E-2</v>
      </c>
      <c r="H88" s="21" t="str">
        <f t="shared" si="2"/>
        <v>miércoles, octubre 20 de 2021</v>
      </c>
      <c r="I88" s="11" t="e">
        <f>VLOOKUP(H88,'Cacao Nacional'!B:D,3,0)</f>
        <v>#N/A</v>
      </c>
      <c r="J88" s="11" t="str">
        <f t="shared" si="3"/>
        <v>octubre de 2021</v>
      </c>
    </row>
    <row r="89" spans="1:10" x14ac:dyDescent="0.3">
      <c r="A89" s="14">
        <v>44488</v>
      </c>
      <c r="B89" s="13">
        <v>22280</v>
      </c>
      <c r="C89" s="13">
        <v>22380</v>
      </c>
      <c r="D89" s="13">
        <v>22510</v>
      </c>
      <c r="E89" s="13">
        <v>22210</v>
      </c>
      <c r="F89" s="11" t="s">
        <v>5549</v>
      </c>
      <c r="G89" s="12">
        <v>-8.9999999999999998E-4</v>
      </c>
      <c r="H89" s="21" t="str">
        <f t="shared" si="2"/>
        <v>martes, octubre 19 de 2021</v>
      </c>
      <c r="I89" s="11" t="e">
        <f>VLOOKUP(H89,'Cacao Nacional'!B:D,3,0)</f>
        <v>#N/A</v>
      </c>
      <c r="J89" s="11" t="str">
        <f t="shared" si="3"/>
        <v>octubre de 2021</v>
      </c>
    </row>
    <row r="90" spans="1:10" x14ac:dyDescent="0.3">
      <c r="A90" s="14">
        <v>44484</v>
      </c>
      <c r="B90" s="13">
        <v>22300</v>
      </c>
      <c r="C90" s="13">
        <v>22000</v>
      </c>
      <c r="D90" s="13">
        <v>22400</v>
      </c>
      <c r="E90" s="13">
        <v>22000</v>
      </c>
      <c r="F90" s="11" t="s">
        <v>5550</v>
      </c>
      <c r="G90" s="12">
        <v>4.0000000000000002E-4</v>
      </c>
      <c r="H90" s="21" t="str">
        <f t="shared" si="2"/>
        <v>viernes, octubre 15 de 2021</v>
      </c>
      <c r="I90" s="11" t="e">
        <f>VLOOKUP(H90,'Cacao Nacional'!B:D,3,0)</f>
        <v>#N/A</v>
      </c>
      <c r="J90" s="11" t="str">
        <f t="shared" si="3"/>
        <v>octubre de 2021</v>
      </c>
    </row>
    <row r="91" spans="1:10" x14ac:dyDescent="0.3">
      <c r="A91" s="14">
        <v>44483</v>
      </c>
      <c r="B91" s="13">
        <v>22290</v>
      </c>
      <c r="C91" s="13">
        <v>22000</v>
      </c>
      <c r="D91" s="13">
        <v>22290</v>
      </c>
      <c r="E91" s="13">
        <v>21920</v>
      </c>
      <c r="F91" s="11" t="s">
        <v>5551</v>
      </c>
      <c r="G91" s="12">
        <v>1.6899999999999998E-2</v>
      </c>
      <c r="H91" s="21" t="str">
        <f t="shared" si="2"/>
        <v>jueves, octubre 14 de 2021</v>
      </c>
      <c r="I91" s="11" t="e">
        <f>VLOOKUP(H91,'Cacao Nacional'!B:D,3,0)</f>
        <v>#N/A</v>
      </c>
      <c r="J91" s="11" t="str">
        <f t="shared" si="3"/>
        <v>octubre de 2021</v>
      </c>
    </row>
    <row r="92" spans="1:10" x14ac:dyDescent="0.3">
      <c r="A92" s="14">
        <v>44482</v>
      </c>
      <c r="B92" s="13">
        <v>21920</v>
      </c>
      <c r="C92" s="13">
        <v>21990</v>
      </c>
      <c r="D92" s="13">
        <v>21990</v>
      </c>
      <c r="E92" s="13">
        <v>21810</v>
      </c>
      <c r="F92" s="11" t="s">
        <v>5552</v>
      </c>
      <c r="G92" s="12">
        <v>5.0000000000000001E-3</v>
      </c>
      <c r="H92" s="21" t="str">
        <f t="shared" si="2"/>
        <v>miércoles, octubre 13 de 2021</v>
      </c>
      <c r="I92" s="11" t="e">
        <f>VLOOKUP(H92,'Cacao Nacional'!B:D,3,0)</f>
        <v>#N/A</v>
      </c>
      <c r="J92" s="11" t="str">
        <f t="shared" si="3"/>
        <v>octubre de 2021</v>
      </c>
    </row>
    <row r="93" spans="1:10" x14ac:dyDescent="0.3">
      <c r="A93" s="14">
        <v>44481</v>
      </c>
      <c r="B93" s="13">
        <v>21810</v>
      </c>
      <c r="C93" s="13">
        <v>22100</v>
      </c>
      <c r="D93" s="13">
        <v>22190</v>
      </c>
      <c r="E93" s="13">
        <v>21750</v>
      </c>
      <c r="F93" s="11" t="s">
        <v>5553</v>
      </c>
      <c r="G93" s="12">
        <v>-1.18E-2</v>
      </c>
      <c r="H93" s="21" t="str">
        <f t="shared" si="2"/>
        <v>martes, octubre 12 de 2021</v>
      </c>
      <c r="I93" s="11" t="e">
        <f>VLOOKUP(H93,'Cacao Nacional'!B:D,3,0)</f>
        <v>#N/A</v>
      </c>
      <c r="J93" s="11" t="str">
        <f t="shared" si="3"/>
        <v>octubre de 2021</v>
      </c>
    </row>
    <row r="94" spans="1:10" x14ac:dyDescent="0.3">
      <c r="A94" s="14">
        <v>44480</v>
      </c>
      <c r="B94" s="13">
        <v>22070</v>
      </c>
      <c r="C94" s="13">
        <v>22090</v>
      </c>
      <c r="D94" s="13">
        <v>22400</v>
      </c>
      <c r="E94" s="13">
        <v>22070</v>
      </c>
      <c r="F94" s="11" t="s">
        <v>5554</v>
      </c>
      <c r="G94" s="12">
        <v>-5.0000000000000001E-4</v>
      </c>
      <c r="H94" s="21" t="str">
        <f t="shared" si="2"/>
        <v>lunes, octubre 11 de 2021</v>
      </c>
      <c r="I94" s="11">
        <f>VLOOKUP(H94,'Cacao Nacional'!B:D,3,0)</f>
        <v>8782</v>
      </c>
      <c r="J94" s="11" t="str">
        <f t="shared" si="3"/>
        <v>octubre de 2021</v>
      </c>
    </row>
    <row r="95" spans="1:10" x14ac:dyDescent="0.3">
      <c r="A95" s="14">
        <v>44477</v>
      </c>
      <c r="B95" s="13">
        <v>22080</v>
      </c>
      <c r="C95" s="13">
        <v>21900</v>
      </c>
      <c r="D95" s="13">
        <v>22090</v>
      </c>
      <c r="E95" s="13">
        <v>21900</v>
      </c>
      <c r="F95" s="11" t="s">
        <v>5555</v>
      </c>
      <c r="G95" s="12">
        <v>8.6999999999999994E-3</v>
      </c>
      <c r="H95" s="21" t="str">
        <f t="shared" si="2"/>
        <v>viernes, octubre 8 de 2021</v>
      </c>
      <c r="I95" s="11" t="e">
        <f>VLOOKUP(H95,'Cacao Nacional'!B:D,3,0)</f>
        <v>#N/A</v>
      </c>
      <c r="J95" s="11" t="str">
        <f t="shared" si="3"/>
        <v>octubre de 2021</v>
      </c>
    </row>
    <row r="96" spans="1:10" x14ac:dyDescent="0.3">
      <c r="A96" s="14">
        <v>44476</v>
      </c>
      <c r="B96" s="13">
        <v>21890</v>
      </c>
      <c r="C96" s="13">
        <v>21800</v>
      </c>
      <c r="D96" s="13">
        <v>22180</v>
      </c>
      <c r="E96" s="13">
        <v>21800</v>
      </c>
      <c r="F96" s="11" t="s">
        <v>5556</v>
      </c>
      <c r="G96" s="12">
        <v>4.1000000000000003E-3</v>
      </c>
      <c r="H96" s="21" t="str">
        <f t="shared" si="2"/>
        <v>jueves, octubre 7 de 2021</v>
      </c>
      <c r="I96" s="11" t="e">
        <f>VLOOKUP(H96,'Cacao Nacional'!B:D,3,0)</f>
        <v>#N/A</v>
      </c>
      <c r="J96" s="11" t="str">
        <f t="shared" si="3"/>
        <v>octubre de 2021</v>
      </c>
    </row>
    <row r="97" spans="1:10" x14ac:dyDescent="0.3">
      <c r="A97" s="14">
        <v>44475</v>
      </c>
      <c r="B97" s="13">
        <v>21800</v>
      </c>
      <c r="C97" s="13">
        <v>21600</v>
      </c>
      <c r="D97" s="13">
        <v>21890</v>
      </c>
      <c r="E97" s="13">
        <v>21600</v>
      </c>
      <c r="F97" s="11" t="s">
        <v>5557</v>
      </c>
      <c r="G97" s="12">
        <v>4.1000000000000003E-3</v>
      </c>
      <c r="H97" s="21" t="str">
        <f t="shared" si="2"/>
        <v>miércoles, octubre 6 de 2021</v>
      </c>
      <c r="I97" s="11" t="e">
        <f>VLOOKUP(H97,'Cacao Nacional'!B:D,3,0)</f>
        <v>#N/A</v>
      </c>
      <c r="J97" s="11" t="str">
        <f t="shared" si="3"/>
        <v>octubre de 2021</v>
      </c>
    </row>
    <row r="98" spans="1:10" x14ac:dyDescent="0.3">
      <c r="A98" s="14">
        <v>44474</v>
      </c>
      <c r="B98" s="13">
        <v>21710</v>
      </c>
      <c r="C98" s="13">
        <v>21860</v>
      </c>
      <c r="D98" s="13">
        <v>21940</v>
      </c>
      <c r="E98" s="13">
        <v>21700</v>
      </c>
      <c r="F98" s="11" t="s">
        <v>5558</v>
      </c>
      <c r="G98" s="12">
        <v>-5.0000000000000001E-4</v>
      </c>
      <c r="H98" s="21" t="str">
        <f t="shared" si="2"/>
        <v>martes, octubre 5 de 2021</v>
      </c>
      <c r="I98" s="11" t="e">
        <f>VLOOKUP(H98,'Cacao Nacional'!B:D,3,0)</f>
        <v>#N/A</v>
      </c>
      <c r="J98" s="11" t="str">
        <f t="shared" si="3"/>
        <v>octubre de 2021</v>
      </c>
    </row>
    <row r="99" spans="1:10" x14ac:dyDescent="0.3">
      <c r="A99" s="14">
        <v>44473</v>
      </c>
      <c r="B99" s="13">
        <v>21720</v>
      </c>
      <c r="C99" s="13">
        <v>21810</v>
      </c>
      <c r="D99" s="13">
        <v>21810</v>
      </c>
      <c r="E99" s="13">
        <v>21610</v>
      </c>
      <c r="F99" s="11" t="s">
        <v>5559</v>
      </c>
      <c r="G99" s="12">
        <v>4.5999999999999999E-3</v>
      </c>
      <c r="H99" s="21" t="str">
        <f t="shared" si="2"/>
        <v>lunes, octubre 4 de 2021</v>
      </c>
      <c r="I99" s="11">
        <f>VLOOKUP(H99,'Cacao Nacional'!B:D,3,0)</f>
        <v>8504</v>
      </c>
      <c r="J99" s="11" t="str">
        <f t="shared" si="3"/>
        <v>octubre de 2021</v>
      </c>
    </row>
    <row r="100" spans="1:10" x14ac:dyDescent="0.3">
      <c r="A100" s="14">
        <v>44470</v>
      </c>
      <c r="B100" s="13">
        <v>21620</v>
      </c>
      <c r="C100" s="13">
        <v>21700</v>
      </c>
      <c r="D100" s="13">
        <v>21880</v>
      </c>
      <c r="E100" s="13">
        <v>21620</v>
      </c>
      <c r="F100" s="11" t="s">
        <v>5560</v>
      </c>
      <c r="G100" s="12">
        <v>-1.8E-3</v>
      </c>
      <c r="H100" s="21" t="str">
        <f t="shared" si="2"/>
        <v>viernes, octubre 1 de 2021</v>
      </c>
      <c r="I100" s="11" t="e">
        <f>VLOOKUP(H100,'Cacao Nacional'!B:D,3,0)</f>
        <v>#N/A</v>
      </c>
      <c r="J100" s="11" t="str">
        <f t="shared" si="3"/>
        <v>octubre de 2021</v>
      </c>
    </row>
    <row r="101" spans="1:10" x14ac:dyDescent="0.3">
      <c r="A101" s="14">
        <v>44469</v>
      </c>
      <c r="B101" s="13">
        <v>21660</v>
      </c>
      <c r="C101" s="13">
        <v>21650</v>
      </c>
      <c r="D101" s="13">
        <v>21740</v>
      </c>
      <c r="E101" s="13">
        <v>21400</v>
      </c>
      <c r="F101" s="11" t="s">
        <v>5561</v>
      </c>
      <c r="G101" s="12">
        <v>8.9999999999999998E-4</v>
      </c>
      <c r="H101" s="21" t="str">
        <f t="shared" si="2"/>
        <v>jueves, septiembre 30 de 2021</v>
      </c>
      <c r="I101" s="11" t="e">
        <f>VLOOKUP(H101,'Cacao Nacional'!B:D,3,0)</f>
        <v>#N/A</v>
      </c>
      <c r="J101" s="11" t="str">
        <f t="shared" si="3"/>
        <v>septiembre de 2021</v>
      </c>
    </row>
    <row r="102" spans="1:10" x14ac:dyDescent="0.3">
      <c r="A102" s="14">
        <v>44468</v>
      </c>
      <c r="B102" s="13">
        <v>21640</v>
      </c>
      <c r="C102" s="13">
        <v>21680</v>
      </c>
      <c r="D102" s="13">
        <v>21750</v>
      </c>
      <c r="E102" s="13">
        <v>21520</v>
      </c>
      <c r="F102" s="11" t="s">
        <v>5562</v>
      </c>
      <c r="G102" s="12">
        <v>2.8E-3</v>
      </c>
      <c r="H102" s="21" t="str">
        <f t="shared" si="2"/>
        <v>miércoles, septiembre 29 de 2021</v>
      </c>
      <c r="I102" s="11" t="e">
        <f>VLOOKUP(H102,'Cacao Nacional'!B:D,3,0)</f>
        <v>#N/A</v>
      </c>
      <c r="J102" s="11" t="str">
        <f t="shared" si="3"/>
        <v>septiembre de 2021</v>
      </c>
    </row>
    <row r="103" spans="1:10" x14ac:dyDescent="0.3">
      <c r="A103" s="14">
        <v>44467</v>
      </c>
      <c r="B103" s="13">
        <v>21580</v>
      </c>
      <c r="C103" s="13">
        <v>21680</v>
      </c>
      <c r="D103" s="13">
        <v>21680</v>
      </c>
      <c r="E103" s="13">
        <v>21380</v>
      </c>
      <c r="F103" s="11" t="s">
        <v>5563</v>
      </c>
      <c r="G103" s="12">
        <v>1.9E-3</v>
      </c>
      <c r="H103" s="21" t="str">
        <f t="shared" si="2"/>
        <v>martes, septiembre 28 de 2021</v>
      </c>
      <c r="I103" s="11" t="e">
        <f>VLOOKUP(H103,'Cacao Nacional'!B:D,3,0)</f>
        <v>#N/A</v>
      </c>
      <c r="J103" s="11" t="str">
        <f t="shared" si="3"/>
        <v>septiembre de 2021</v>
      </c>
    </row>
    <row r="104" spans="1:10" x14ac:dyDescent="0.3">
      <c r="A104" s="14">
        <v>44466</v>
      </c>
      <c r="B104" s="13">
        <v>21540</v>
      </c>
      <c r="C104" s="13">
        <v>21480</v>
      </c>
      <c r="D104" s="13">
        <v>21780</v>
      </c>
      <c r="E104" s="13">
        <v>21480</v>
      </c>
      <c r="F104" s="11" t="s">
        <v>5564</v>
      </c>
      <c r="G104" s="12">
        <v>3.3E-3</v>
      </c>
      <c r="H104" s="21" t="str">
        <f t="shared" si="2"/>
        <v>lunes, septiembre 27 de 2021</v>
      </c>
      <c r="I104" s="11">
        <f>VLOOKUP(H104,'Cacao Nacional'!B:D,3,0)</f>
        <v>8399.5</v>
      </c>
      <c r="J104" s="11" t="str">
        <f t="shared" si="3"/>
        <v>septiembre de 2021</v>
      </c>
    </row>
    <row r="105" spans="1:10" x14ac:dyDescent="0.3">
      <c r="A105" s="14">
        <v>44463</v>
      </c>
      <c r="B105" s="13">
        <v>21470</v>
      </c>
      <c r="C105" s="13">
        <v>21450</v>
      </c>
      <c r="D105" s="13">
        <v>21480</v>
      </c>
      <c r="E105" s="13">
        <v>21150</v>
      </c>
      <c r="F105" s="11" t="s">
        <v>5565</v>
      </c>
      <c r="G105" s="12">
        <v>8.9999999999999998E-4</v>
      </c>
      <c r="H105" s="21" t="str">
        <f t="shared" si="2"/>
        <v>viernes, septiembre 24 de 2021</v>
      </c>
      <c r="I105" s="11" t="e">
        <f>VLOOKUP(H105,'Cacao Nacional'!B:D,3,0)</f>
        <v>#N/A</v>
      </c>
      <c r="J105" s="11" t="str">
        <f t="shared" si="3"/>
        <v>septiembre de 2021</v>
      </c>
    </row>
    <row r="106" spans="1:10" x14ac:dyDescent="0.3">
      <c r="A106" s="14">
        <v>44462</v>
      </c>
      <c r="B106" s="13">
        <v>21450</v>
      </c>
      <c r="C106" s="13">
        <v>21600</v>
      </c>
      <c r="D106" s="13">
        <v>21800</v>
      </c>
      <c r="E106" s="13">
        <v>21380</v>
      </c>
      <c r="F106" s="11" t="s">
        <v>5566</v>
      </c>
      <c r="G106" s="12">
        <v>-4.5999999999999999E-3</v>
      </c>
      <c r="H106" s="21" t="str">
        <f t="shared" si="2"/>
        <v>jueves, septiembre 23 de 2021</v>
      </c>
      <c r="I106" s="11" t="e">
        <f>VLOOKUP(H106,'Cacao Nacional'!B:D,3,0)</f>
        <v>#N/A</v>
      </c>
      <c r="J106" s="11" t="str">
        <f t="shared" si="3"/>
        <v>septiembre de 2021</v>
      </c>
    </row>
    <row r="107" spans="1:10" x14ac:dyDescent="0.3">
      <c r="A107" s="14">
        <v>44461</v>
      </c>
      <c r="B107" s="13">
        <v>21550</v>
      </c>
      <c r="C107" s="13">
        <v>21390</v>
      </c>
      <c r="D107" s="13">
        <v>21580</v>
      </c>
      <c r="E107" s="13">
        <v>21390</v>
      </c>
      <c r="F107" s="11" t="s">
        <v>5567</v>
      </c>
      <c r="G107" s="12">
        <v>4.7000000000000002E-3</v>
      </c>
      <c r="H107" s="21" t="str">
        <f t="shared" si="2"/>
        <v>miércoles, septiembre 22 de 2021</v>
      </c>
      <c r="I107" s="11" t="e">
        <f>VLOOKUP(H107,'Cacao Nacional'!B:D,3,0)</f>
        <v>#N/A</v>
      </c>
      <c r="J107" s="11" t="str">
        <f t="shared" si="3"/>
        <v>septiembre de 2021</v>
      </c>
    </row>
    <row r="108" spans="1:10" x14ac:dyDescent="0.3">
      <c r="A108" s="14">
        <v>44460</v>
      </c>
      <c r="B108" s="13">
        <v>21450</v>
      </c>
      <c r="C108" s="13">
        <v>21500</v>
      </c>
      <c r="D108" s="13">
        <v>21550</v>
      </c>
      <c r="E108" s="13">
        <v>21200</v>
      </c>
      <c r="F108" s="11" t="s">
        <v>5568</v>
      </c>
      <c r="G108" s="12">
        <v>1.2699999999999999E-2</v>
      </c>
      <c r="H108" s="21" t="str">
        <f t="shared" si="2"/>
        <v>martes, septiembre 21 de 2021</v>
      </c>
      <c r="I108" s="11" t="e">
        <f>VLOOKUP(H108,'Cacao Nacional'!B:D,3,0)</f>
        <v>#N/A</v>
      </c>
      <c r="J108" s="11" t="str">
        <f t="shared" si="3"/>
        <v>septiembre de 2021</v>
      </c>
    </row>
    <row r="109" spans="1:10" x14ac:dyDescent="0.3">
      <c r="A109" s="14">
        <v>44459</v>
      </c>
      <c r="B109" s="13">
        <v>21180</v>
      </c>
      <c r="C109" s="13">
        <v>21370</v>
      </c>
      <c r="D109" s="13">
        <v>21510</v>
      </c>
      <c r="E109" s="13">
        <v>21030</v>
      </c>
      <c r="F109" s="11" t="s">
        <v>5569</v>
      </c>
      <c r="G109" s="12">
        <v>-1.5299999999999999E-2</v>
      </c>
      <c r="H109" s="21" t="str">
        <f t="shared" si="2"/>
        <v>lunes, septiembre 20 de 2021</v>
      </c>
      <c r="I109" s="11">
        <f>VLOOKUP(H109,'Cacao Nacional'!B:D,3,0)</f>
        <v>8332</v>
      </c>
      <c r="J109" s="11" t="str">
        <f t="shared" si="3"/>
        <v>septiembre de 2021</v>
      </c>
    </row>
    <row r="110" spans="1:10" x14ac:dyDescent="0.3">
      <c r="A110" s="14">
        <v>44456</v>
      </c>
      <c r="B110" s="13">
        <v>21510</v>
      </c>
      <c r="C110" s="13">
        <v>21650</v>
      </c>
      <c r="D110" s="13">
        <v>21760</v>
      </c>
      <c r="E110" s="13">
        <v>21500</v>
      </c>
      <c r="F110" s="11" t="s">
        <v>5570</v>
      </c>
      <c r="G110" s="12">
        <v>-1.9E-3</v>
      </c>
      <c r="H110" s="21" t="str">
        <f t="shared" si="2"/>
        <v>viernes, septiembre 17 de 2021</v>
      </c>
      <c r="I110" s="11" t="e">
        <f>VLOOKUP(H110,'Cacao Nacional'!B:D,3,0)</f>
        <v>#N/A</v>
      </c>
      <c r="J110" s="11" t="str">
        <f t="shared" si="3"/>
        <v>septiembre de 2021</v>
      </c>
    </row>
    <row r="111" spans="1:10" x14ac:dyDescent="0.3">
      <c r="A111" s="14">
        <v>44455</v>
      </c>
      <c r="B111" s="13">
        <v>21550</v>
      </c>
      <c r="C111" s="13">
        <v>21700</v>
      </c>
      <c r="D111" s="13">
        <v>21710</v>
      </c>
      <c r="E111" s="13">
        <v>21510</v>
      </c>
      <c r="F111" s="11" t="s">
        <v>5571</v>
      </c>
      <c r="G111" s="12">
        <v>0</v>
      </c>
      <c r="H111" s="21" t="str">
        <f t="shared" si="2"/>
        <v>jueves, septiembre 16 de 2021</v>
      </c>
      <c r="I111" s="11" t="e">
        <f>VLOOKUP(H111,'Cacao Nacional'!B:D,3,0)</f>
        <v>#N/A</v>
      </c>
      <c r="J111" s="11" t="str">
        <f t="shared" si="3"/>
        <v>septiembre de 2021</v>
      </c>
    </row>
    <row r="112" spans="1:10" x14ac:dyDescent="0.3">
      <c r="A112" s="14">
        <v>44454</v>
      </c>
      <c r="B112" s="13">
        <v>21550</v>
      </c>
      <c r="C112" s="13">
        <v>21800</v>
      </c>
      <c r="D112" s="13">
        <v>22200</v>
      </c>
      <c r="E112" s="13">
        <v>21540</v>
      </c>
      <c r="F112" s="11" t="s">
        <v>5572</v>
      </c>
      <c r="G112" s="12">
        <v>-4.5999999999999999E-3</v>
      </c>
      <c r="H112" s="21" t="str">
        <f t="shared" si="2"/>
        <v>miércoles, septiembre 15 de 2021</v>
      </c>
      <c r="I112" s="11" t="e">
        <f>VLOOKUP(H112,'Cacao Nacional'!B:D,3,0)</f>
        <v>#N/A</v>
      </c>
      <c r="J112" s="11" t="str">
        <f t="shared" si="3"/>
        <v>septiembre de 2021</v>
      </c>
    </row>
    <row r="113" spans="1:10" x14ac:dyDescent="0.3">
      <c r="A113" s="14">
        <v>44453</v>
      </c>
      <c r="B113" s="13">
        <v>21650</v>
      </c>
      <c r="C113" s="13">
        <v>21680</v>
      </c>
      <c r="D113" s="13">
        <v>21680</v>
      </c>
      <c r="E113" s="13">
        <v>21360</v>
      </c>
      <c r="F113" s="11" t="s">
        <v>5573</v>
      </c>
      <c r="G113" s="12">
        <v>1.4500000000000001E-2</v>
      </c>
      <c r="H113" s="21" t="str">
        <f t="shared" si="2"/>
        <v>martes, septiembre 14 de 2021</v>
      </c>
      <c r="I113" s="11" t="e">
        <f>VLOOKUP(H113,'Cacao Nacional'!B:D,3,0)</f>
        <v>#N/A</v>
      </c>
      <c r="J113" s="11" t="str">
        <f t="shared" si="3"/>
        <v>septiembre de 2021</v>
      </c>
    </row>
    <row r="114" spans="1:10" x14ac:dyDescent="0.3">
      <c r="A114" s="14">
        <v>44452</v>
      </c>
      <c r="B114" s="13">
        <v>21340</v>
      </c>
      <c r="C114" s="13">
        <v>21770</v>
      </c>
      <c r="D114" s="13">
        <v>22090</v>
      </c>
      <c r="E114" s="13">
        <v>21340</v>
      </c>
      <c r="F114" s="11" t="s">
        <v>5574</v>
      </c>
      <c r="G114" s="12">
        <v>-1.84E-2</v>
      </c>
      <c r="H114" s="21" t="str">
        <f t="shared" si="2"/>
        <v>lunes, septiembre 13 de 2021</v>
      </c>
      <c r="I114" s="11">
        <f>VLOOKUP(H114,'Cacao Nacional'!B:D,3,0)</f>
        <v>8289.5</v>
      </c>
      <c r="J114" s="11" t="str">
        <f t="shared" si="3"/>
        <v>septiembre de 2021</v>
      </c>
    </row>
    <row r="115" spans="1:10" x14ac:dyDescent="0.3">
      <c r="A115" s="14">
        <v>44449</v>
      </c>
      <c r="B115" s="13">
        <v>21740</v>
      </c>
      <c r="C115" s="13">
        <v>21770</v>
      </c>
      <c r="D115" s="13">
        <v>21770</v>
      </c>
      <c r="E115" s="13">
        <v>21700</v>
      </c>
      <c r="F115" s="11" t="s">
        <v>5575</v>
      </c>
      <c r="G115" s="12">
        <v>2.8E-3</v>
      </c>
      <c r="H115" s="21" t="str">
        <f t="shared" si="2"/>
        <v>viernes, septiembre 10 de 2021</v>
      </c>
      <c r="I115" s="11" t="e">
        <f>VLOOKUP(H115,'Cacao Nacional'!B:D,3,0)</f>
        <v>#N/A</v>
      </c>
      <c r="J115" s="11" t="str">
        <f t="shared" si="3"/>
        <v>septiembre de 2021</v>
      </c>
    </row>
    <row r="116" spans="1:10" x14ac:dyDescent="0.3">
      <c r="A116" s="14">
        <v>44448</v>
      </c>
      <c r="B116" s="13">
        <v>21680</v>
      </c>
      <c r="C116" s="13">
        <v>21590</v>
      </c>
      <c r="D116" s="13">
        <v>21770</v>
      </c>
      <c r="E116" s="13">
        <v>21420</v>
      </c>
      <c r="F116" s="11" t="s">
        <v>5576</v>
      </c>
      <c r="G116" s="12">
        <v>4.1999999999999997E-3</v>
      </c>
      <c r="H116" s="21" t="str">
        <f t="shared" si="2"/>
        <v>jueves, septiembre 9 de 2021</v>
      </c>
      <c r="I116" s="11" t="e">
        <f>VLOOKUP(H116,'Cacao Nacional'!B:D,3,0)</f>
        <v>#N/A</v>
      </c>
      <c r="J116" s="11" t="str">
        <f t="shared" si="3"/>
        <v>septiembre de 2021</v>
      </c>
    </row>
    <row r="117" spans="1:10" x14ac:dyDescent="0.3">
      <c r="A117" s="14">
        <v>44447</v>
      </c>
      <c r="B117" s="13">
        <v>21590</v>
      </c>
      <c r="C117" s="13">
        <v>21500</v>
      </c>
      <c r="D117" s="13">
        <v>21720</v>
      </c>
      <c r="E117" s="13">
        <v>21240</v>
      </c>
      <c r="F117" s="11" t="s">
        <v>5577</v>
      </c>
      <c r="G117" s="12">
        <v>4.1999999999999997E-3</v>
      </c>
      <c r="H117" s="21" t="str">
        <f t="shared" si="2"/>
        <v>miércoles, septiembre 8 de 2021</v>
      </c>
      <c r="I117" s="11" t="e">
        <f>VLOOKUP(H117,'Cacao Nacional'!B:D,3,0)</f>
        <v>#N/A</v>
      </c>
      <c r="J117" s="11" t="str">
        <f t="shared" si="3"/>
        <v>septiembre de 2021</v>
      </c>
    </row>
    <row r="118" spans="1:10" x14ac:dyDescent="0.3">
      <c r="A118" s="14">
        <v>44446</v>
      </c>
      <c r="B118" s="13">
        <v>21500</v>
      </c>
      <c r="C118" s="13">
        <v>21520</v>
      </c>
      <c r="D118" s="13">
        <v>21710</v>
      </c>
      <c r="E118" s="13">
        <v>21490</v>
      </c>
      <c r="F118" s="11" t="s">
        <v>5578</v>
      </c>
      <c r="G118" s="12">
        <v>-1.29E-2</v>
      </c>
      <c r="H118" s="21" t="str">
        <f t="shared" si="2"/>
        <v>martes, septiembre 7 de 2021</v>
      </c>
      <c r="I118" s="11" t="e">
        <f>VLOOKUP(H118,'Cacao Nacional'!B:D,3,0)</f>
        <v>#N/A</v>
      </c>
      <c r="J118" s="11" t="str">
        <f t="shared" si="3"/>
        <v>septiembre de 2021</v>
      </c>
    </row>
    <row r="119" spans="1:10" x14ac:dyDescent="0.3">
      <c r="A119" s="14">
        <v>44445</v>
      </c>
      <c r="B119" s="13">
        <v>21780</v>
      </c>
      <c r="C119" s="13">
        <v>21700</v>
      </c>
      <c r="D119" s="13">
        <v>21780</v>
      </c>
      <c r="E119" s="13">
        <v>21670</v>
      </c>
      <c r="F119" s="11" t="s">
        <v>5579</v>
      </c>
      <c r="G119" s="12">
        <v>0</v>
      </c>
      <c r="H119" s="21" t="str">
        <f t="shared" si="2"/>
        <v>lunes, septiembre 6 de 2021</v>
      </c>
      <c r="I119" s="11">
        <f>VLOOKUP(H119,'Cacao Nacional'!B:D,3,0)</f>
        <v>8096.3</v>
      </c>
      <c r="J119" s="11" t="str">
        <f t="shared" si="3"/>
        <v>septiembre de 2021</v>
      </c>
    </row>
    <row r="120" spans="1:10" x14ac:dyDescent="0.3">
      <c r="A120" s="14">
        <v>44442</v>
      </c>
      <c r="B120" s="13">
        <v>21780</v>
      </c>
      <c r="C120" s="13">
        <v>21800</v>
      </c>
      <c r="D120" s="13">
        <v>21800</v>
      </c>
      <c r="E120" s="13">
        <v>21700</v>
      </c>
      <c r="F120" s="11" t="s">
        <v>5580</v>
      </c>
      <c r="G120" s="12">
        <v>-8.9999999999999998E-4</v>
      </c>
      <c r="H120" s="21" t="str">
        <f t="shared" si="2"/>
        <v>viernes, septiembre 3 de 2021</v>
      </c>
      <c r="I120" s="11" t="e">
        <f>VLOOKUP(H120,'Cacao Nacional'!B:D,3,0)</f>
        <v>#N/A</v>
      </c>
      <c r="J120" s="11" t="str">
        <f t="shared" si="3"/>
        <v>septiembre de 2021</v>
      </c>
    </row>
    <row r="121" spans="1:10" x14ac:dyDescent="0.3">
      <c r="A121" s="14">
        <v>44441</v>
      </c>
      <c r="B121" s="13">
        <v>21800</v>
      </c>
      <c r="C121" s="13">
        <v>22100</v>
      </c>
      <c r="D121" s="13">
        <v>22100</v>
      </c>
      <c r="E121" s="13">
        <v>21700</v>
      </c>
      <c r="F121" s="11" t="s">
        <v>5581</v>
      </c>
      <c r="G121" s="12">
        <v>-1.8E-3</v>
      </c>
      <c r="H121" s="21" t="str">
        <f t="shared" si="2"/>
        <v>jueves, septiembre 2 de 2021</v>
      </c>
      <c r="I121" s="11" t="e">
        <f>VLOOKUP(H121,'Cacao Nacional'!B:D,3,0)</f>
        <v>#N/A</v>
      </c>
      <c r="J121" s="11" t="str">
        <f t="shared" si="3"/>
        <v>septiembre de 2021</v>
      </c>
    </row>
    <row r="122" spans="1:10" x14ac:dyDescent="0.3">
      <c r="A122" s="14">
        <v>44440</v>
      </c>
      <c r="B122" s="13">
        <v>21840</v>
      </c>
      <c r="C122" s="13">
        <v>21650</v>
      </c>
      <c r="D122" s="13">
        <v>21940</v>
      </c>
      <c r="E122" s="13">
        <v>21510</v>
      </c>
      <c r="F122" s="11" t="s">
        <v>5582</v>
      </c>
      <c r="G122" s="12">
        <v>7.4000000000000003E-3</v>
      </c>
      <c r="H122" s="21" t="str">
        <f t="shared" si="2"/>
        <v>miércoles, septiembre 1 de 2021</v>
      </c>
      <c r="I122" s="11" t="e">
        <f>VLOOKUP(H122,'Cacao Nacional'!B:D,3,0)</f>
        <v>#N/A</v>
      </c>
      <c r="J122" s="11" t="str">
        <f t="shared" si="3"/>
        <v>septiembre de 2021</v>
      </c>
    </row>
    <row r="123" spans="1:10" x14ac:dyDescent="0.3">
      <c r="A123" s="14">
        <v>44439</v>
      </c>
      <c r="B123" s="13">
        <v>21680</v>
      </c>
      <c r="C123" s="13">
        <v>21740</v>
      </c>
      <c r="D123" s="13">
        <v>21800</v>
      </c>
      <c r="E123" s="13">
        <v>21680</v>
      </c>
      <c r="F123" s="11" t="s">
        <v>5583</v>
      </c>
      <c r="G123" s="12">
        <v>-9.1000000000000004E-3</v>
      </c>
      <c r="H123" s="21" t="str">
        <f t="shared" si="2"/>
        <v>martes, agosto 31 de 2021</v>
      </c>
      <c r="I123" s="11" t="e">
        <f>VLOOKUP(H123,'Cacao Nacional'!B:D,3,0)</f>
        <v>#N/A</v>
      </c>
      <c r="J123" s="11" t="str">
        <f t="shared" si="3"/>
        <v>agosto de 2021</v>
      </c>
    </row>
    <row r="124" spans="1:10" x14ac:dyDescent="0.3">
      <c r="A124" s="14">
        <v>44438</v>
      </c>
      <c r="B124" s="13">
        <v>21880</v>
      </c>
      <c r="C124" s="13">
        <v>22270</v>
      </c>
      <c r="D124" s="13">
        <v>22540</v>
      </c>
      <c r="E124" s="13">
        <v>21860</v>
      </c>
      <c r="F124" s="11" t="s">
        <v>5584</v>
      </c>
      <c r="G124" s="12">
        <v>-1.5699999999999999E-2</v>
      </c>
      <c r="H124" s="21" t="str">
        <f t="shared" si="2"/>
        <v>lunes, agosto 30 de 2021</v>
      </c>
      <c r="I124" s="11">
        <f>VLOOKUP(H124,'Cacao Nacional'!B:D,3,0)</f>
        <v>8185.3</v>
      </c>
      <c r="J124" s="11" t="str">
        <f t="shared" si="3"/>
        <v>agosto de 2021</v>
      </c>
    </row>
    <row r="125" spans="1:10" x14ac:dyDescent="0.3">
      <c r="A125" s="14">
        <v>44435</v>
      </c>
      <c r="B125" s="13">
        <v>22230</v>
      </c>
      <c r="C125" s="13">
        <v>22300</v>
      </c>
      <c r="D125" s="13">
        <v>22320</v>
      </c>
      <c r="E125" s="13">
        <v>22150</v>
      </c>
      <c r="F125" s="11" t="s">
        <v>5585</v>
      </c>
      <c r="G125" s="12">
        <v>-3.0999999999999999E-3</v>
      </c>
      <c r="H125" s="21" t="str">
        <f t="shared" si="2"/>
        <v>viernes, agosto 27 de 2021</v>
      </c>
      <c r="I125" s="11" t="e">
        <f>VLOOKUP(H125,'Cacao Nacional'!B:D,3,0)</f>
        <v>#N/A</v>
      </c>
      <c r="J125" s="11" t="str">
        <f t="shared" si="3"/>
        <v>agosto de 2021</v>
      </c>
    </row>
    <row r="126" spans="1:10" x14ac:dyDescent="0.3">
      <c r="A126" s="14">
        <v>44434</v>
      </c>
      <c r="B126" s="13">
        <v>22300</v>
      </c>
      <c r="C126" s="13">
        <v>22350</v>
      </c>
      <c r="D126" s="13">
        <v>22610</v>
      </c>
      <c r="E126" s="13">
        <v>22300</v>
      </c>
      <c r="F126" s="11" t="s">
        <v>5586</v>
      </c>
      <c r="G126" s="12">
        <v>-1.4999999999999999E-2</v>
      </c>
      <c r="H126" s="21" t="str">
        <f t="shared" si="2"/>
        <v>jueves, agosto 26 de 2021</v>
      </c>
      <c r="I126" s="11" t="e">
        <f>VLOOKUP(H126,'Cacao Nacional'!B:D,3,0)</f>
        <v>#N/A</v>
      </c>
      <c r="J126" s="11" t="str">
        <f t="shared" si="3"/>
        <v>agosto de 2021</v>
      </c>
    </row>
    <row r="127" spans="1:10" x14ac:dyDescent="0.3">
      <c r="A127" s="14">
        <v>44433</v>
      </c>
      <c r="B127" s="13">
        <v>22640</v>
      </c>
      <c r="C127" s="13">
        <v>22030</v>
      </c>
      <c r="D127" s="13">
        <v>22710</v>
      </c>
      <c r="E127" s="13">
        <v>22030</v>
      </c>
      <c r="F127" s="11" t="s">
        <v>5587</v>
      </c>
      <c r="G127" s="12">
        <v>-4.0000000000000002E-4</v>
      </c>
      <c r="H127" s="21" t="str">
        <f t="shared" si="2"/>
        <v>miércoles, agosto 25 de 2021</v>
      </c>
      <c r="I127" s="11" t="e">
        <f>VLOOKUP(H127,'Cacao Nacional'!B:D,3,0)</f>
        <v>#N/A</v>
      </c>
      <c r="J127" s="11" t="str">
        <f t="shared" si="3"/>
        <v>agosto de 2021</v>
      </c>
    </row>
    <row r="128" spans="1:10" x14ac:dyDescent="0.3">
      <c r="A128" s="14">
        <v>44432</v>
      </c>
      <c r="B128" s="13">
        <v>22650</v>
      </c>
      <c r="C128" s="13">
        <v>22750</v>
      </c>
      <c r="D128" s="13">
        <v>22750</v>
      </c>
      <c r="E128" s="13">
        <v>22310</v>
      </c>
      <c r="F128" s="11" t="s">
        <v>5588</v>
      </c>
      <c r="G128" s="12">
        <v>-7.0000000000000001E-3</v>
      </c>
      <c r="H128" s="21" t="str">
        <f t="shared" si="2"/>
        <v>martes, agosto 24 de 2021</v>
      </c>
      <c r="I128" s="11" t="e">
        <f>VLOOKUP(H128,'Cacao Nacional'!B:D,3,0)</f>
        <v>#N/A</v>
      </c>
      <c r="J128" s="11" t="str">
        <f t="shared" si="3"/>
        <v>agosto de 2021</v>
      </c>
    </row>
    <row r="129" spans="1:10" x14ac:dyDescent="0.3">
      <c r="A129" s="14">
        <v>44431</v>
      </c>
      <c r="B129" s="13">
        <v>22810</v>
      </c>
      <c r="C129" s="13">
        <v>22900</v>
      </c>
      <c r="D129" s="13">
        <v>23000</v>
      </c>
      <c r="E129" s="13">
        <v>22780</v>
      </c>
      <c r="F129" s="11" t="s">
        <v>5589</v>
      </c>
      <c r="G129" s="12">
        <v>-3.8999999999999998E-3</v>
      </c>
      <c r="H129" s="21" t="str">
        <f t="shared" si="2"/>
        <v>lunes, agosto 23 de 2021</v>
      </c>
      <c r="I129" s="11">
        <f>VLOOKUP(H129,'Cacao Nacional'!B:D,3,0)</f>
        <v>8208.5</v>
      </c>
      <c r="J129" s="11" t="str">
        <f t="shared" si="3"/>
        <v>agosto de 2021</v>
      </c>
    </row>
    <row r="130" spans="1:10" x14ac:dyDescent="0.3">
      <c r="A130" s="14">
        <v>44428</v>
      </c>
      <c r="B130" s="13">
        <v>22900</v>
      </c>
      <c r="C130" s="13">
        <v>22950</v>
      </c>
      <c r="D130" s="13">
        <v>23200</v>
      </c>
      <c r="E130" s="13">
        <v>22660</v>
      </c>
      <c r="F130" s="11" t="s">
        <v>5590</v>
      </c>
      <c r="G130" s="12">
        <v>1.2999999999999999E-3</v>
      </c>
      <c r="H130" s="21" t="str">
        <f t="shared" si="2"/>
        <v>viernes, agosto 20 de 2021</v>
      </c>
      <c r="I130" s="11" t="e">
        <f>VLOOKUP(H130,'Cacao Nacional'!B:D,3,0)</f>
        <v>#N/A</v>
      </c>
      <c r="J130" s="11" t="str">
        <f t="shared" si="3"/>
        <v>agosto de 2021</v>
      </c>
    </row>
    <row r="131" spans="1:10" x14ac:dyDescent="0.3">
      <c r="A131" s="14">
        <v>44427</v>
      </c>
      <c r="B131" s="13">
        <v>22870</v>
      </c>
      <c r="C131" s="13">
        <v>22600</v>
      </c>
      <c r="D131" s="13">
        <v>23120</v>
      </c>
      <c r="E131" s="13">
        <v>22600</v>
      </c>
      <c r="F131" s="11" t="s">
        <v>5591</v>
      </c>
      <c r="G131" s="12">
        <v>-4.7999999999999996E-3</v>
      </c>
      <c r="H131" s="21" t="str">
        <f t="shared" ref="H131:H194" si="4">_xlfn.CONCAT(TEXT(A131,"dddd, Mmmm d "),"de ",TEXT(A131,"yyyy"))</f>
        <v>jueves, agosto 19 de 2021</v>
      </c>
      <c r="I131" s="11" t="e">
        <f>VLOOKUP(H131,'Cacao Nacional'!B:D,3,0)</f>
        <v>#N/A</v>
      </c>
      <c r="J131" s="11" t="str">
        <f t="shared" ref="J131:J194" si="5">_xlfn.CONCAT(TEXT(A131,"mmmm")," de ",YEAR(A131))</f>
        <v>agosto de 2021</v>
      </c>
    </row>
    <row r="132" spans="1:10" x14ac:dyDescent="0.3">
      <c r="A132" s="14">
        <v>44426</v>
      </c>
      <c r="B132" s="13">
        <v>22980</v>
      </c>
      <c r="C132" s="13">
        <v>21960</v>
      </c>
      <c r="D132" s="13">
        <v>22980</v>
      </c>
      <c r="E132" s="13">
        <v>21960</v>
      </c>
      <c r="F132" s="11" t="s">
        <v>5592</v>
      </c>
      <c r="G132" s="12">
        <v>4.6899999999999997E-2</v>
      </c>
      <c r="H132" s="21" t="str">
        <f t="shared" si="4"/>
        <v>miércoles, agosto 18 de 2021</v>
      </c>
      <c r="I132" s="11" t="e">
        <f>VLOOKUP(H132,'Cacao Nacional'!B:D,3,0)</f>
        <v>#N/A</v>
      </c>
      <c r="J132" s="11" t="str">
        <f t="shared" si="5"/>
        <v>agosto de 2021</v>
      </c>
    </row>
    <row r="133" spans="1:10" x14ac:dyDescent="0.3">
      <c r="A133" s="14">
        <v>44425</v>
      </c>
      <c r="B133" s="13">
        <v>21950</v>
      </c>
      <c r="C133" s="13">
        <v>21400</v>
      </c>
      <c r="D133" s="13">
        <v>21980</v>
      </c>
      <c r="E133" s="13">
        <v>21030</v>
      </c>
      <c r="F133" s="11" t="s">
        <v>5593</v>
      </c>
      <c r="G133" s="12">
        <v>2.5700000000000001E-2</v>
      </c>
      <c r="H133" s="21" t="str">
        <f t="shared" si="4"/>
        <v>martes, agosto 17 de 2021</v>
      </c>
      <c r="I133" s="11" t="e">
        <f>VLOOKUP(H133,'Cacao Nacional'!B:D,3,0)</f>
        <v>#N/A</v>
      </c>
      <c r="J133" s="11" t="str">
        <f t="shared" si="5"/>
        <v>agosto de 2021</v>
      </c>
    </row>
    <row r="134" spans="1:10" x14ac:dyDescent="0.3">
      <c r="A134" s="14">
        <v>44421</v>
      </c>
      <c r="B134" s="13">
        <v>21400</v>
      </c>
      <c r="C134" s="13">
        <v>21040</v>
      </c>
      <c r="D134" s="13">
        <v>21400</v>
      </c>
      <c r="E134" s="13">
        <v>21020</v>
      </c>
      <c r="F134" s="11" t="s">
        <v>5594</v>
      </c>
      <c r="G134" s="12">
        <v>7.1000000000000004E-3</v>
      </c>
      <c r="H134" s="21" t="str">
        <f t="shared" si="4"/>
        <v>viernes, agosto 13 de 2021</v>
      </c>
      <c r="I134" s="11" t="e">
        <f>VLOOKUP(H134,'Cacao Nacional'!B:D,3,0)</f>
        <v>#N/A</v>
      </c>
      <c r="J134" s="11" t="str">
        <f t="shared" si="5"/>
        <v>agosto de 2021</v>
      </c>
    </row>
    <row r="135" spans="1:10" x14ac:dyDescent="0.3">
      <c r="A135" s="14">
        <v>44420</v>
      </c>
      <c r="B135" s="13">
        <v>21250</v>
      </c>
      <c r="C135" s="13">
        <v>21300</v>
      </c>
      <c r="D135" s="13">
        <v>21300</v>
      </c>
      <c r="E135" s="13">
        <v>20810</v>
      </c>
      <c r="F135" s="11" t="s">
        <v>5595</v>
      </c>
      <c r="G135" s="12">
        <v>4.7000000000000002E-3</v>
      </c>
      <c r="H135" s="21" t="str">
        <f t="shared" si="4"/>
        <v>jueves, agosto 12 de 2021</v>
      </c>
      <c r="I135" s="11" t="e">
        <f>VLOOKUP(H135,'Cacao Nacional'!B:D,3,0)</f>
        <v>#N/A</v>
      </c>
      <c r="J135" s="11" t="str">
        <f t="shared" si="5"/>
        <v>agosto de 2021</v>
      </c>
    </row>
    <row r="136" spans="1:10" x14ac:dyDescent="0.3">
      <c r="A136" s="14">
        <v>44419</v>
      </c>
      <c r="B136" s="13">
        <v>21150</v>
      </c>
      <c r="C136" s="13">
        <v>21200</v>
      </c>
      <c r="D136" s="13">
        <v>21200</v>
      </c>
      <c r="E136" s="13">
        <v>20540</v>
      </c>
      <c r="F136" s="11" t="s">
        <v>5596</v>
      </c>
      <c r="G136" s="12">
        <v>7.6E-3</v>
      </c>
      <c r="H136" s="21" t="str">
        <f t="shared" si="4"/>
        <v>miércoles, agosto 11 de 2021</v>
      </c>
      <c r="I136" s="11" t="e">
        <f>VLOOKUP(H136,'Cacao Nacional'!B:D,3,0)</f>
        <v>#N/A</v>
      </c>
      <c r="J136" s="11" t="str">
        <f t="shared" si="5"/>
        <v>agosto de 2021</v>
      </c>
    </row>
    <row r="137" spans="1:10" x14ac:dyDescent="0.3">
      <c r="A137" s="14">
        <v>44418</v>
      </c>
      <c r="B137" s="13">
        <v>20990</v>
      </c>
      <c r="C137" s="13">
        <v>20220</v>
      </c>
      <c r="D137" s="13">
        <v>21170</v>
      </c>
      <c r="E137" s="13">
        <v>20220</v>
      </c>
      <c r="F137" s="11" t="s">
        <v>5597</v>
      </c>
      <c r="G137" s="12">
        <v>2.1399999999999999E-2</v>
      </c>
      <c r="H137" s="21" t="str">
        <f t="shared" si="4"/>
        <v>martes, agosto 10 de 2021</v>
      </c>
      <c r="I137" s="11" t="e">
        <f>VLOOKUP(H137,'Cacao Nacional'!B:D,3,0)</f>
        <v>#N/A</v>
      </c>
      <c r="J137" s="11" t="str">
        <f t="shared" si="5"/>
        <v>agosto de 2021</v>
      </c>
    </row>
    <row r="138" spans="1:10" x14ac:dyDescent="0.3">
      <c r="A138" s="14">
        <v>44417</v>
      </c>
      <c r="B138" s="13">
        <v>20550</v>
      </c>
      <c r="C138" s="13">
        <v>20670</v>
      </c>
      <c r="D138" s="13">
        <v>20670</v>
      </c>
      <c r="E138" s="13">
        <v>20550</v>
      </c>
      <c r="F138" s="11" t="s">
        <v>5598</v>
      </c>
      <c r="G138" s="12">
        <v>-7.1999999999999998E-3</v>
      </c>
      <c r="H138" s="21" t="str">
        <f t="shared" si="4"/>
        <v>lunes, agosto 9 de 2021</v>
      </c>
      <c r="I138" s="11">
        <f>VLOOKUP(H138,'Cacao Nacional'!B:D,3,0)</f>
        <v>7407.2</v>
      </c>
      <c r="J138" s="11" t="str">
        <f t="shared" si="5"/>
        <v>agosto de 2021</v>
      </c>
    </row>
    <row r="139" spans="1:10" x14ac:dyDescent="0.3">
      <c r="A139" s="14">
        <v>44414</v>
      </c>
      <c r="B139" s="13">
        <v>20700</v>
      </c>
      <c r="C139" s="13">
        <v>20600</v>
      </c>
      <c r="D139" s="13">
        <v>20700</v>
      </c>
      <c r="E139" s="13">
        <v>20600</v>
      </c>
      <c r="F139" s="11" t="s">
        <v>5599</v>
      </c>
      <c r="G139" s="12">
        <v>7.3000000000000001E-3</v>
      </c>
      <c r="H139" s="21" t="str">
        <f t="shared" si="4"/>
        <v>viernes, agosto 6 de 2021</v>
      </c>
      <c r="I139" s="11" t="e">
        <f>VLOOKUP(H139,'Cacao Nacional'!B:D,3,0)</f>
        <v>#N/A</v>
      </c>
      <c r="J139" s="11" t="str">
        <f t="shared" si="5"/>
        <v>agosto de 2021</v>
      </c>
    </row>
    <row r="140" spans="1:10" x14ac:dyDescent="0.3">
      <c r="A140" s="14">
        <v>44413</v>
      </c>
      <c r="B140" s="13">
        <v>20550</v>
      </c>
      <c r="C140" s="13">
        <v>20650</v>
      </c>
      <c r="D140" s="13">
        <v>20700</v>
      </c>
      <c r="E140" s="13">
        <v>20240</v>
      </c>
      <c r="F140" s="11" t="s">
        <v>5600</v>
      </c>
      <c r="G140" s="12">
        <v>-5.0000000000000001E-4</v>
      </c>
      <c r="H140" s="21" t="str">
        <f t="shared" si="4"/>
        <v>jueves, agosto 5 de 2021</v>
      </c>
      <c r="I140" s="11" t="e">
        <f>VLOOKUP(H140,'Cacao Nacional'!B:D,3,0)</f>
        <v>#N/A</v>
      </c>
      <c r="J140" s="11" t="str">
        <f t="shared" si="5"/>
        <v>agosto de 2021</v>
      </c>
    </row>
    <row r="141" spans="1:10" x14ac:dyDescent="0.3">
      <c r="A141" s="14">
        <v>44412</v>
      </c>
      <c r="B141" s="13">
        <v>20560</v>
      </c>
      <c r="C141" s="13">
        <v>20210</v>
      </c>
      <c r="D141" s="13">
        <v>20680</v>
      </c>
      <c r="E141" s="13">
        <v>20210</v>
      </c>
      <c r="F141" s="11" t="s">
        <v>5601</v>
      </c>
      <c r="G141" s="12">
        <v>1.03E-2</v>
      </c>
      <c r="H141" s="21" t="str">
        <f t="shared" si="4"/>
        <v>miércoles, agosto 4 de 2021</v>
      </c>
      <c r="I141" s="11" t="e">
        <f>VLOOKUP(H141,'Cacao Nacional'!B:D,3,0)</f>
        <v>#N/A</v>
      </c>
      <c r="J141" s="11" t="str">
        <f t="shared" si="5"/>
        <v>agosto de 2021</v>
      </c>
    </row>
    <row r="142" spans="1:10" x14ac:dyDescent="0.3">
      <c r="A142" s="14">
        <v>44411</v>
      </c>
      <c r="B142" s="13">
        <v>20350</v>
      </c>
      <c r="C142" s="13">
        <v>20450</v>
      </c>
      <c r="D142" s="13">
        <v>20450</v>
      </c>
      <c r="E142" s="13">
        <v>20200</v>
      </c>
      <c r="F142" s="11" t="s">
        <v>5602</v>
      </c>
      <c r="G142" s="12">
        <v>-4.8999999999999998E-3</v>
      </c>
      <c r="H142" s="21" t="str">
        <f t="shared" si="4"/>
        <v>martes, agosto 3 de 2021</v>
      </c>
      <c r="I142" s="11" t="e">
        <f>VLOOKUP(H142,'Cacao Nacional'!B:D,3,0)</f>
        <v>#N/A</v>
      </c>
      <c r="J142" s="11" t="str">
        <f t="shared" si="5"/>
        <v>agosto de 2021</v>
      </c>
    </row>
    <row r="143" spans="1:10" x14ac:dyDescent="0.3">
      <c r="A143" s="14">
        <v>44410</v>
      </c>
      <c r="B143" s="13">
        <v>20450</v>
      </c>
      <c r="C143" s="13">
        <v>20600</v>
      </c>
      <c r="D143" s="13">
        <v>20600</v>
      </c>
      <c r="E143" s="13">
        <v>20400</v>
      </c>
      <c r="F143" s="11" t="s">
        <v>5603</v>
      </c>
      <c r="G143" s="12">
        <v>-1.21E-2</v>
      </c>
      <c r="H143" s="21" t="str">
        <f t="shared" si="4"/>
        <v>lunes, agosto 2 de 2021</v>
      </c>
      <c r="I143" s="11">
        <f>VLOOKUP(H143,'Cacao Nacional'!B:D,3,0)</f>
        <v>7130.5</v>
      </c>
      <c r="J143" s="11" t="str">
        <f t="shared" si="5"/>
        <v>agosto de 2021</v>
      </c>
    </row>
    <row r="144" spans="1:10" x14ac:dyDescent="0.3">
      <c r="A144" s="14">
        <v>44407</v>
      </c>
      <c r="B144" s="13">
        <v>20700</v>
      </c>
      <c r="C144" s="13">
        <v>20410</v>
      </c>
      <c r="D144" s="13">
        <v>20700</v>
      </c>
      <c r="E144" s="13">
        <v>20230</v>
      </c>
      <c r="F144" s="11" t="s">
        <v>5604</v>
      </c>
      <c r="G144" s="12">
        <v>6.3E-3</v>
      </c>
      <c r="H144" s="21" t="str">
        <f t="shared" si="4"/>
        <v>viernes, julio 30 de 2021</v>
      </c>
      <c r="I144" s="11" t="e">
        <f>VLOOKUP(H144,'Cacao Nacional'!B:D,3,0)</f>
        <v>#N/A</v>
      </c>
      <c r="J144" s="11" t="str">
        <f t="shared" si="5"/>
        <v>julio de 2021</v>
      </c>
    </row>
    <row r="145" spans="1:10" x14ac:dyDescent="0.3">
      <c r="A145" s="14">
        <v>44406</v>
      </c>
      <c r="B145" s="13">
        <v>20570</v>
      </c>
      <c r="C145" s="13">
        <v>20860</v>
      </c>
      <c r="D145" s="13">
        <v>21150</v>
      </c>
      <c r="E145" s="13">
        <v>20570</v>
      </c>
      <c r="F145" s="11" t="s">
        <v>5605</v>
      </c>
      <c r="G145" s="12">
        <v>-1.77E-2</v>
      </c>
      <c r="H145" s="21" t="str">
        <f t="shared" si="4"/>
        <v>jueves, julio 29 de 2021</v>
      </c>
      <c r="I145" s="11" t="e">
        <f>VLOOKUP(H145,'Cacao Nacional'!B:D,3,0)</f>
        <v>#N/A</v>
      </c>
      <c r="J145" s="11" t="str">
        <f t="shared" si="5"/>
        <v>julio de 2021</v>
      </c>
    </row>
    <row r="146" spans="1:10" x14ac:dyDescent="0.3">
      <c r="A146" s="14">
        <v>44405</v>
      </c>
      <c r="B146" s="13">
        <v>20940</v>
      </c>
      <c r="C146" s="13">
        <v>21200</v>
      </c>
      <c r="D146" s="13">
        <v>21200</v>
      </c>
      <c r="E146" s="13">
        <v>20810</v>
      </c>
      <c r="F146" s="11" t="s">
        <v>5606</v>
      </c>
      <c r="G146" s="12">
        <v>3.8E-3</v>
      </c>
      <c r="H146" s="21" t="str">
        <f t="shared" si="4"/>
        <v>miércoles, julio 28 de 2021</v>
      </c>
      <c r="I146" s="11" t="e">
        <f>VLOOKUP(H146,'Cacao Nacional'!B:D,3,0)</f>
        <v>#N/A</v>
      </c>
      <c r="J146" s="11" t="str">
        <f t="shared" si="5"/>
        <v>julio de 2021</v>
      </c>
    </row>
    <row r="147" spans="1:10" x14ac:dyDescent="0.3">
      <c r="A147" s="14">
        <v>44404</v>
      </c>
      <c r="B147" s="13">
        <v>20860</v>
      </c>
      <c r="C147" s="13">
        <v>21140</v>
      </c>
      <c r="D147" s="13">
        <v>21170</v>
      </c>
      <c r="E147" s="13">
        <v>20720</v>
      </c>
      <c r="F147" s="11" t="s">
        <v>5607</v>
      </c>
      <c r="G147" s="12">
        <v>-5.7000000000000002E-3</v>
      </c>
      <c r="H147" s="21" t="str">
        <f t="shared" si="4"/>
        <v>martes, julio 27 de 2021</v>
      </c>
      <c r="I147" s="11" t="e">
        <f>VLOOKUP(H147,'Cacao Nacional'!B:D,3,0)</f>
        <v>#N/A</v>
      </c>
      <c r="J147" s="11" t="str">
        <f t="shared" si="5"/>
        <v>julio de 2021</v>
      </c>
    </row>
    <row r="148" spans="1:10" x14ac:dyDescent="0.3">
      <c r="A148" s="14">
        <v>44403</v>
      </c>
      <c r="B148" s="13">
        <v>20980</v>
      </c>
      <c r="C148" s="13">
        <v>21200</v>
      </c>
      <c r="D148" s="13">
        <v>21200</v>
      </c>
      <c r="E148" s="13">
        <v>20700</v>
      </c>
      <c r="F148" s="11" t="s">
        <v>5608</v>
      </c>
      <c r="G148" s="12">
        <v>8.6999999999999994E-3</v>
      </c>
      <c r="H148" s="21" t="str">
        <f t="shared" si="4"/>
        <v>lunes, julio 26 de 2021</v>
      </c>
      <c r="I148" s="11">
        <f>VLOOKUP(H148,'Cacao Nacional'!B:D,3,0)</f>
        <v>6996.7</v>
      </c>
      <c r="J148" s="11" t="str">
        <f t="shared" si="5"/>
        <v>julio de 2021</v>
      </c>
    </row>
    <row r="149" spans="1:10" x14ac:dyDescent="0.3">
      <c r="A149" s="14">
        <v>44400</v>
      </c>
      <c r="B149" s="13">
        <v>20800</v>
      </c>
      <c r="C149" s="13">
        <v>21350</v>
      </c>
      <c r="D149" s="13">
        <v>21350</v>
      </c>
      <c r="E149" s="13">
        <v>20620</v>
      </c>
      <c r="F149" s="11" t="s">
        <v>5609</v>
      </c>
      <c r="G149" s="12">
        <v>-5.3E-3</v>
      </c>
      <c r="H149" s="21" t="str">
        <f t="shared" si="4"/>
        <v>viernes, julio 23 de 2021</v>
      </c>
      <c r="I149" s="11" t="e">
        <f>VLOOKUP(H149,'Cacao Nacional'!B:D,3,0)</f>
        <v>#N/A</v>
      </c>
      <c r="J149" s="11" t="str">
        <f t="shared" si="5"/>
        <v>julio de 2021</v>
      </c>
    </row>
    <row r="150" spans="1:10" x14ac:dyDescent="0.3">
      <c r="A150" s="14">
        <v>44399</v>
      </c>
      <c r="B150" s="13">
        <v>20910</v>
      </c>
      <c r="C150" s="13">
        <v>21310</v>
      </c>
      <c r="D150" s="13">
        <v>21310</v>
      </c>
      <c r="E150" s="13">
        <v>20910</v>
      </c>
      <c r="F150" s="11" t="s">
        <v>5610</v>
      </c>
      <c r="G150" s="12">
        <v>-2.29E-2</v>
      </c>
      <c r="H150" s="21" t="str">
        <f t="shared" si="4"/>
        <v>jueves, julio 22 de 2021</v>
      </c>
      <c r="I150" s="11" t="e">
        <f>VLOOKUP(H150,'Cacao Nacional'!B:D,3,0)</f>
        <v>#N/A</v>
      </c>
      <c r="J150" s="11" t="str">
        <f t="shared" si="5"/>
        <v>julio de 2021</v>
      </c>
    </row>
    <row r="151" spans="1:10" x14ac:dyDescent="0.3">
      <c r="A151" s="14">
        <v>44398</v>
      </c>
      <c r="B151" s="13">
        <v>21400</v>
      </c>
      <c r="C151" s="13">
        <v>21700</v>
      </c>
      <c r="D151" s="13">
        <v>21800</v>
      </c>
      <c r="E151" s="13">
        <v>21400</v>
      </c>
      <c r="F151" s="11" t="s">
        <v>5611</v>
      </c>
      <c r="G151" s="12">
        <v>-1.29E-2</v>
      </c>
      <c r="H151" s="21" t="str">
        <f t="shared" si="4"/>
        <v>miércoles, julio 21 de 2021</v>
      </c>
      <c r="I151" s="11" t="e">
        <f>VLOOKUP(H151,'Cacao Nacional'!B:D,3,0)</f>
        <v>#N/A</v>
      </c>
      <c r="J151" s="11" t="str">
        <f t="shared" si="5"/>
        <v>julio de 2021</v>
      </c>
    </row>
    <row r="152" spans="1:10" x14ac:dyDescent="0.3">
      <c r="A152" s="14">
        <v>44396</v>
      </c>
      <c r="B152" s="13">
        <v>21680</v>
      </c>
      <c r="C152" s="13">
        <v>22080</v>
      </c>
      <c r="D152" s="13">
        <v>22080</v>
      </c>
      <c r="E152" s="13">
        <v>21510</v>
      </c>
      <c r="F152" s="11" t="s">
        <v>5612</v>
      </c>
      <c r="G152" s="12">
        <v>-1.2800000000000001E-2</v>
      </c>
      <c r="H152" s="21" t="str">
        <f t="shared" si="4"/>
        <v>lunes, julio 19 de 2021</v>
      </c>
      <c r="I152" s="11">
        <f>VLOOKUP(H152,'Cacao Nacional'!B:D,3,0)</f>
        <v>6960</v>
      </c>
      <c r="J152" s="11" t="str">
        <f t="shared" si="5"/>
        <v>julio de 2021</v>
      </c>
    </row>
    <row r="153" spans="1:10" x14ac:dyDescent="0.3">
      <c r="A153" s="14">
        <v>44393</v>
      </c>
      <c r="B153" s="13">
        <v>21960</v>
      </c>
      <c r="C153" s="13">
        <v>22060</v>
      </c>
      <c r="D153" s="13">
        <v>22060</v>
      </c>
      <c r="E153" s="13">
        <v>21860</v>
      </c>
      <c r="F153" s="11" t="s">
        <v>5613</v>
      </c>
      <c r="G153" s="12">
        <v>0</v>
      </c>
      <c r="H153" s="21" t="str">
        <f t="shared" si="4"/>
        <v>viernes, julio 16 de 2021</v>
      </c>
      <c r="I153" s="11" t="e">
        <f>VLOOKUP(H153,'Cacao Nacional'!B:D,3,0)</f>
        <v>#N/A</v>
      </c>
      <c r="J153" s="11" t="str">
        <f t="shared" si="5"/>
        <v>julio de 2021</v>
      </c>
    </row>
    <row r="154" spans="1:10" x14ac:dyDescent="0.3">
      <c r="A154" s="14">
        <v>44392</v>
      </c>
      <c r="B154" s="13">
        <v>21960</v>
      </c>
      <c r="C154" s="13">
        <v>21920</v>
      </c>
      <c r="D154" s="13">
        <v>21960</v>
      </c>
      <c r="E154" s="13">
        <v>21710</v>
      </c>
      <c r="F154" s="11" t="s">
        <v>5614</v>
      </c>
      <c r="G154" s="12">
        <v>1.8E-3</v>
      </c>
      <c r="H154" s="21" t="str">
        <f t="shared" si="4"/>
        <v>jueves, julio 15 de 2021</v>
      </c>
      <c r="I154" s="11" t="e">
        <f>VLOOKUP(H154,'Cacao Nacional'!B:D,3,0)</f>
        <v>#N/A</v>
      </c>
      <c r="J154" s="11" t="str">
        <f t="shared" si="5"/>
        <v>julio de 2021</v>
      </c>
    </row>
    <row r="155" spans="1:10" x14ac:dyDescent="0.3">
      <c r="A155" s="14">
        <v>44391</v>
      </c>
      <c r="B155" s="13">
        <v>21920</v>
      </c>
      <c r="C155" s="13">
        <v>22000</v>
      </c>
      <c r="D155" s="13">
        <v>22090</v>
      </c>
      <c r="E155" s="13">
        <v>21720</v>
      </c>
      <c r="F155" s="11" t="s">
        <v>5615</v>
      </c>
      <c r="G155" s="12">
        <v>2.7000000000000001E-3</v>
      </c>
      <c r="H155" s="21" t="str">
        <f t="shared" si="4"/>
        <v>miércoles, julio 14 de 2021</v>
      </c>
      <c r="I155" s="11" t="e">
        <f>VLOOKUP(H155,'Cacao Nacional'!B:D,3,0)</f>
        <v>#N/A</v>
      </c>
      <c r="J155" s="11" t="str">
        <f t="shared" si="5"/>
        <v>julio de 2021</v>
      </c>
    </row>
    <row r="156" spans="1:10" x14ac:dyDescent="0.3">
      <c r="A156" s="14">
        <v>44390</v>
      </c>
      <c r="B156" s="13">
        <v>21860</v>
      </c>
      <c r="C156" s="13">
        <v>21990</v>
      </c>
      <c r="D156" s="13">
        <v>22010</v>
      </c>
      <c r="E156" s="13">
        <v>21860</v>
      </c>
      <c r="F156" s="11" t="s">
        <v>5616</v>
      </c>
      <c r="G156" s="12">
        <v>-5.8999999999999999E-3</v>
      </c>
      <c r="H156" s="21" t="str">
        <f t="shared" si="4"/>
        <v>martes, julio 13 de 2021</v>
      </c>
      <c r="I156" s="11" t="e">
        <f>VLOOKUP(H156,'Cacao Nacional'!B:D,3,0)</f>
        <v>#N/A</v>
      </c>
      <c r="J156" s="11" t="str">
        <f t="shared" si="5"/>
        <v>julio de 2021</v>
      </c>
    </row>
    <row r="157" spans="1:10" x14ac:dyDescent="0.3">
      <c r="A157" s="14">
        <v>44389</v>
      </c>
      <c r="B157" s="13">
        <v>21990</v>
      </c>
      <c r="C157" s="13">
        <v>22030</v>
      </c>
      <c r="D157" s="13">
        <v>22180</v>
      </c>
      <c r="E157" s="13">
        <v>21990</v>
      </c>
      <c r="F157" s="11" t="s">
        <v>5617</v>
      </c>
      <c r="G157" s="12">
        <v>-6.3E-3</v>
      </c>
      <c r="H157" s="21" t="str">
        <f t="shared" si="4"/>
        <v>lunes, julio 12 de 2021</v>
      </c>
      <c r="I157" s="11">
        <f>VLOOKUP(H157,'Cacao Nacional'!B:D,3,0)</f>
        <v>6886</v>
      </c>
      <c r="J157" s="11" t="str">
        <f t="shared" si="5"/>
        <v>julio de 2021</v>
      </c>
    </row>
    <row r="158" spans="1:10" x14ac:dyDescent="0.3">
      <c r="A158" s="14">
        <v>44386</v>
      </c>
      <c r="B158" s="13">
        <v>22130</v>
      </c>
      <c r="C158" s="13">
        <v>22290</v>
      </c>
      <c r="D158" s="13">
        <v>22290</v>
      </c>
      <c r="E158" s="13">
        <v>21720</v>
      </c>
      <c r="F158" s="11" t="s">
        <v>5618</v>
      </c>
      <c r="G158" s="12">
        <v>8.9999999999999998E-4</v>
      </c>
      <c r="H158" s="21" t="str">
        <f t="shared" si="4"/>
        <v>viernes, julio 9 de 2021</v>
      </c>
      <c r="I158" s="11" t="e">
        <f>VLOOKUP(H158,'Cacao Nacional'!B:D,3,0)</f>
        <v>#N/A</v>
      </c>
      <c r="J158" s="11" t="str">
        <f t="shared" si="5"/>
        <v>julio de 2021</v>
      </c>
    </row>
    <row r="159" spans="1:10" x14ac:dyDescent="0.3">
      <c r="A159" s="14">
        <v>44385</v>
      </c>
      <c r="B159" s="13">
        <v>22110</v>
      </c>
      <c r="C159" s="13">
        <v>22080</v>
      </c>
      <c r="D159" s="13">
        <v>22180</v>
      </c>
      <c r="E159" s="13">
        <v>22010</v>
      </c>
      <c r="F159" s="11" t="s">
        <v>5619</v>
      </c>
      <c r="G159" s="12">
        <v>-4.1000000000000003E-3</v>
      </c>
      <c r="H159" s="21" t="str">
        <f t="shared" si="4"/>
        <v>jueves, julio 8 de 2021</v>
      </c>
      <c r="I159" s="11" t="e">
        <f>VLOOKUP(H159,'Cacao Nacional'!B:D,3,0)</f>
        <v>#N/A</v>
      </c>
      <c r="J159" s="11" t="str">
        <f t="shared" si="5"/>
        <v>julio de 2021</v>
      </c>
    </row>
    <row r="160" spans="1:10" x14ac:dyDescent="0.3">
      <c r="A160" s="14">
        <v>44384</v>
      </c>
      <c r="B160" s="13">
        <v>22200</v>
      </c>
      <c r="C160" s="13">
        <v>22290</v>
      </c>
      <c r="D160" s="13">
        <v>22500</v>
      </c>
      <c r="E160" s="13">
        <v>22200</v>
      </c>
      <c r="F160" s="11" t="s">
        <v>5620</v>
      </c>
      <c r="G160" s="12">
        <v>-4.8999999999999998E-3</v>
      </c>
      <c r="H160" s="21" t="str">
        <f t="shared" si="4"/>
        <v>miércoles, julio 7 de 2021</v>
      </c>
      <c r="I160" s="11" t="e">
        <f>VLOOKUP(H160,'Cacao Nacional'!B:D,3,0)</f>
        <v>#N/A</v>
      </c>
      <c r="J160" s="11" t="str">
        <f t="shared" si="5"/>
        <v>julio de 2021</v>
      </c>
    </row>
    <row r="161" spans="1:10" x14ac:dyDescent="0.3">
      <c r="A161" s="14">
        <v>44383</v>
      </c>
      <c r="B161" s="13">
        <v>22310</v>
      </c>
      <c r="C161" s="13">
        <v>22700</v>
      </c>
      <c r="D161" s="13">
        <v>22700</v>
      </c>
      <c r="E161" s="13">
        <v>22300</v>
      </c>
      <c r="F161" s="11" t="s">
        <v>5621</v>
      </c>
      <c r="G161" s="12">
        <v>-1.46E-2</v>
      </c>
      <c r="H161" s="21" t="str">
        <f t="shared" si="4"/>
        <v>martes, julio 6 de 2021</v>
      </c>
      <c r="I161" s="11" t="e">
        <f>VLOOKUP(H161,'Cacao Nacional'!B:D,3,0)</f>
        <v>#N/A</v>
      </c>
      <c r="J161" s="11" t="str">
        <f t="shared" si="5"/>
        <v>julio de 2021</v>
      </c>
    </row>
    <row r="162" spans="1:10" x14ac:dyDescent="0.3">
      <c r="A162" s="14">
        <v>44379</v>
      </c>
      <c r="B162" s="13">
        <v>22640</v>
      </c>
      <c r="C162" s="13">
        <v>21800</v>
      </c>
      <c r="D162" s="13">
        <v>22660</v>
      </c>
      <c r="E162" s="13">
        <v>21780</v>
      </c>
      <c r="F162" s="11" t="s">
        <v>5622</v>
      </c>
      <c r="G162" s="12">
        <v>3.85E-2</v>
      </c>
      <c r="H162" s="21" t="str">
        <f t="shared" si="4"/>
        <v>viernes, julio 2 de 2021</v>
      </c>
      <c r="I162" s="11" t="e">
        <f>VLOOKUP(H162,'Cacao Nacional'!B:D,3,0)</f>
        <v>#N/A</v>
      </c>
      <c r="J162" s="11" t="str">
        <f t="shared" si="5"/>
        <v>julio de 2021</v>
      </c>
    </row>
    <row r="163" spans="1:10" x14ac:dyDescent="0.3">
      <c r="A163" s="14">
        <v>44378</v>
      </c>
      <c r="B163" s="13">
        <v>21800</v>
      </c>
      <c r="C163" s="13">
        <v>22000</v>
      </c>
      <c r="D163" s="13">
        <v>22230</v>
      </c>
      <c r="E163" s="13">
        <v>21550</v>
      </c>
      <c r="F163" s="11" t="s">
        <v>5623</v>
      </c>
      <c r="G163" s="12">
        <v>-3.7000000000000002E-3</v>
      </c>
      <c r="H163" s="21" t="str">
        <f t="shared" si="4"/>
        <v>jueves, julio 1 de 2021</v>
      </c>
      <c r="I163" s="11" t="e">
        <f>VLOOKUP(H163,'Cacao Nacional'!B:D,3,0)</f>
        <v>#N/A</v>
      </c>
      <c r="J163" s="11" t="str">
        <f t="shared" si="5"/>
        <v>julio de 2021</v>
      </c>
    </row>
    <row r="164" spans="1:10" x14ac:dyDescent="0.3">
      <c r="A164" s="14">
        <v>44377</v>
      </c>
      <c r="B164" s="13">
        <v>21880</v>
      </c>
      <c r="C164" s="13">
        <v>22000</v>
      </c>
      <c r="D164" s="13">
        <v>22100</v>
      </c>
      <c r="E164" s="13">
        <v>21650</v>
      </c>
      <c r="F164" s="11" t="s">
        <v>5624</v>
      </c>
      <c r="G164" s="12">
        <v>7.7999999999999996E-3</v>
      </c>
      <c r="H164" s="21" t="str">
        <f t="shared" si="4"/>
        <v>miércoles, junio 30 de 2021</v>
      </c>
      <c r="I164" s="11" t="e">
        <f>VLOOKUP(H164,'Cacao Nacional'!B:D,3,0)</f>
        <v>#N/A</v>
      </c>
      <c r="J164" s="11" t="str">
        <f t="shared" si="5"/>
        <v>junio de 2021</v>
      </c>
    </row>
    <row r="165" spans="1:10" x14ac:dyDescent="0.3">
      <c r="A165" s="14">
        <v>44376</v>
      </c>
      <c r="B165" s="13">
        <v>21710</v>
      </c>
      <c r="C165" s="13">
        <v>22350</v>
      </c>
      <c r="D165" s="13">
        <v>22350</v>
      </c>
      <c r="E165" s="13">
        <v>21710</v>
      </c>
      <c r="F165" s="11" t="s">
        <v>5625</v>
      </c>
      <c r="G165" s="12">
        <v>-2.86E-2</v>
      </c>
      <c r="H165" s="21" t="str">
        <f t="shared" si="4"/>
        <v>martes, junio 29 de 2021</v>
      </c>
      <c r="I165" s="11" t="e">
        <f>VLOOKUP(H165,'Cacao Nacional'!B:D,3,0)</f>
        <v>#N/A</v>
      </c>
      <c r="J165" s="11" t="str">
        <f t="shared" si="5"/>
        <v>junio de 2021</v>
      </c>
    </row>
    <row r="166" spans="1:10" x14ac:dyDescent="0.3">
      <c r="A166" s="14">
        <v>44375</v>
      </c>
      <c r="B166" s="13">
        <v>22350</v>
      </c>
      <c r="C166" s="13">
        <v>22340</v>
      </c>
      <c r="D166" s="13">
        <v>22450</v>
      </c>
      <c r="E166" s="13">
        <v>22330</v>
      </c>
      <c r="F166" s="11" t="s">
        <v>5626</v>
      </c>
      <c r="G166" s="12">
        <v>-2.2000000000000001E-3</v>
      </c>
      <c r="H166" s="21" t="str">
        <f t="shared" si="4"/>
        <v>lunes, junio 28 de 2021</v>
      </c>
      <c r="I166" s="11">
        <f>VLOOKUP(H166,'Cacao Nacional'!B:D,3,0)</f>
        <v>6976.2</v>
      </c>
      <c r="J166" s="11" t="str">
        <f t="shared" si="5"/>
        <v>junio de 2021</v>
      </c>
    </row>
    <row r="167" spans="1:10" x14ac:dyDescent="0.3">
      <c r="A167" s="14">
        <v>44372</v>
      </c>
      <c r="B167" s="13">
        <v>22400</v>
      </c>
      <c r="C167" s="13">
        <v>22120</v>
      </c>
      <c r="D167" s="13">
        <v>22480</v>
      </c>
      <c r="E167" s="13">
        <v>22120</v>
      </c>
      <c r="F167" s="11" t="s">
        <v>5627</v>
      </c>
      <c r="G167" s="12">
        <v>-1.8E-3</v>
      </c>
      <c r="H167" s="21" t="str">
        <f t="shared" si="4"/>
        <v>viernes, junio 25 de 2021</v>
      </c>
      <c r="I167" s="11" t="e">
        <f>VLOOKUP(H167,'Cacao Nacional'!B:D,3,0)</f>
        <v>#N/A</v>
      </c>
      <c r="J167" s="11" t="str">
        <f t="shared" si="5"/>
        <v>junio de 2021</v>
      </c>
    </row>
    <row r="168" spans="1:10" x14ac:dyDescent="0.3">
      <c r="A168" s="14">
        <v>44371</v>
      </c>
      <c r="B168" s="13">
        <v>22440</v>
      </c>
      <c r="C168" s="13">
        <v>22500</v>
      </c>
      <c r="D168" s="13">
        <v>22900</v>
      </c>
      <c r="E168" s="13">
        <v>22370</v>
      </c>
      <c r="F168" s="11" t="s">
        <v>5628</v>
      </c>
      <c r="G168" s="12">
        <v>-2.7000000000000001E-3</v>
      </c>
      <c r="H168" s="21" t="str">
        <f t="shared" si="4"/>
        <v>jueves, junio 24 de 2021</v>
      </c>
      <c r="I168" s="11" t="e">
        <f>VLOOKUP(H168,'Cacao Nacional'!B:D,3,0)</f>
        <v>#N/A</v>
      </c>
      <c r="J168" s="11" t="str">
        <f t="shared" si="5"/>
        <v>junio de 2021</v>
      </c>
    </row>
    <row r="169" spans="1:10" x14ac:dyDescent="0.3">
      <c r="A169" s="14">
        <v>44370</v>
      </c>
      <c r="B169" s="13">
        <v>22500</v>
      </c>
      <c r="C169" s="13">
        <v>22060</v>
      </c>
      <c r="D169" s="13">
        <v>22500</v>
      </c>
      <c r="E169" s="13">
        <v>22000</v>
      </c>
      <c r="F169" s="11" t="s">
        <v>5629</v>
      </c>
      <c r="G169" s="12">
        <v>1.8100000000000002E-2</v>
      </c>
      <c r="H169" s="21" t="str">
        <f t="shared" si="4"/>
        <v>miércoles, junio 23 de 2021</v>
      </c>
      <c r="I169" s="11" t="e">
        <f>VLOOKUP(H169,'Cacao Nacional'!B:D,3,0)</f>
        <v>#N/A</v>
      </c>
      <c r="J169" s="11" t="str">
        <f t="shared" si="5"/>
        <v>junio de 2021</v>
      </c>
    </row>
    <row r="170" spans="1:10" x14ac:dyDescent="0.3">
      <c r="A170" s="14">
        <v>44369</v>
      </c>
      <c r="B170" s="13">
        <v>22100</v>
      </c>
      <c r="C170" s="13">
        <v>22260</v>
      </c>
      <c r="D170" s="13">
        <v>22400</v>
      </c>
      <c r="E170" s="13">
        <v>22100</v>
      </c>
      <c r="F170" s="11" t="s">
        <v>5630</v>
      </c>
      <c r="G170" s="12">
        <v>-1.6E-2</v>
      </c>
      <c r="H170" s="21" t="str">
        <f t="shared" si="4"/>
        <v>martes, junio 22 de 2021</v>
      </c>
      <c r="I170" s="11" t="e">
        <f>VLOOKUP(H170,'Cacao Nacional'!B:D,3,0)</f>
        <v>#N/A</v>
      </c>
      <c r="J170" s="11" t="str">
        <f t="shared" si="5"/>
        <v>junio de 2021</v>
      </c>
    </row>
    <row r="171" spans="1:10" x14ac:dyDescent="0.3">
      <c r="A171" s="14">
        <v>44368</v>
      </c>
      <c r="B171" s="13">
        <v>22460</v>
      </c>
      <c r="C171" s="13">
        <v>22500</v>
      </c>
      <c r="D171" s="13">
        <v>22500</v>
      </c>
      <c r="E171" s="13">
        <v>22310</v>
      </c>
      <c r="F171" s="11" t="s">
        <v>5631</v>
      </c>
      <c r="G171" s="12">
        <v>-1.8E-3</v>
      </c>
      <c r="H171" s="21" t="str">
        <f t="shared" si="4"/>
        <v>lunes, junio 21 de 2021</v>
      </c>
      <c r="I171" s="11">
        <f>VLOOKUP(H171,'Cacao Nacional'!B:D,3,0)</f>
        <v>6983.7</v>
      </c>
      <c r="J171" s="11" t="str">
        <f t="shared" si="5"/>
        <v>junio de 2021</v>
      </c>
    </row>
    <row r="172" spans="1:10" x14ac:dyDescent="0.3">
      <c r="A172" s="14">
        <v>44365</v>
      </c>
      <c r="B172" s="13">
        <v>22500</v>
      </c>
      <c r="C172" s="13">
        <v>22600</v>
      </c>
      <c r="D172" s="13">
        <v>22600</v>
      </c>
      <c r="E172" s="13">
        <v>22400</v>
      </c>
      <c r="F172" s="11" t="s">
        <v>5632</v>
      </c>
      <c r="G172" s="12">
        <v>-4.4000000000000003E-3</v>
      </c>
      <c r="H172" s="21" t="str">
        <f t="shared" si="4"/>
        <v>viernes, junio 18 de 2021</v>
      </c>
      <c r="I172" s="11" t="e">
        <f>VLOOKUP(H172,'Cacao Nacional'!B:D,3,0)</f>
        <v>#N/A</v>
      </c>
      <c r="J172" s="11" t="str">
        <f t="shared" si="5"/>
        <v>junio de 2021</v>
      </c>
    </row>
    <row r="173" spans="1:10" x14ac:dyDescent="0.3">
      <c r="A173" s="14">
        <v>44364</v>
      </c>
      <c r="B173" s="13">
        <v>22600</v>
      </c>
      <c r="C173" s="13">
        <v>22250</v>
      </c>
      <c r="D173" s="13">
        <v>22760</v>
      </c>
      <c r="E173" s="13">
        <v>22250</v>
      </c>
      <c r="F173" s="11" t="s">
        <v>5633</v>
      </c>
      <c r="G173" s="12">
        <v>1.8499999999999999E-2</v>
      </c>
      <c r="H173" s="21" t="str">
        <f t="shared" si="4"/>
        <v>jueves, junio 17 de 2021</v>
      </c>
      <c r="I173" s="11" t="e">
        <f>VLOOKUP(H173,'Cacao Nacional'!B:D,3,0)</f>
        <v>#N/A</v>
      </c>
      <c r="J173" s="11" t="str">
        <f t="shared" si="5"/>
        <v>junio de 2021</v>
      </c>
    </row>
    <row r="174" spans="1:10" x14ac:dyDescent="0.3">
      <c r="A174" s="14">
        <v>44363</v>
      </c>
      <c r="B174" s="13">
        <v>22190</v>
      </c>
      <c r="C174" s="13">
        <v>22020</v>
      </c>
      <c r="D174" s="13">
        <v>22380</v>
      </c>
      <c r="E174" s="13">
        <v>22020</v>
      </c>
      <c r="F174" s="11" t="s">
        <v>5634</v>
      </c>
      <c r="G174" s="12">
        <v>-1.3299999999999999E-2</v>
      </c>
      <c r="H174" s="21" t="str">
        <f t="shared" si="4"/>
        <v>miércoles, junio 16 de 2021</v>
      </c>
      <c r="I174" s="11" t="e">
        <f>VLOOKUP(H174,'Cacao Nacional'!B:D,3,0)</f>
        <v>#N/A</v>
      </c>
      <c r="J174" s="11" t="str">
        <f t="shared" si="5"/>
        <v>junio de 2021</v>
      </c>
    </row>
    <row r="175" spans="1:10" x14ac:dyDescent="0.3">
      <c r="A175" s="14">
        <v>44362</v>
      </c>
      <c r="B175" s="13">
        <v>22490</v>
      </c>
      <c r="C175" s="13">
        <v>22290</v>
      </c>
      <c r="D175" s="13">
        <v>22490</v>
      </c>
      <c r="E175" s="13">
        <v>22200</v>
      </c>
      <c r="F175" s="11" t="s">
        <v>5635</v>
      </c>
      <c r="G175" s="12">
        <v>4.0000000000000001E-3</v>
      </c>
      <c r="H175" s="21" t="str">
        <f t="shared" si="4"/>
        <v>martes, junio 15 de 2021</v>
      </c>
      <c r="I175" s="11" t="e">
        <f>VLOOKUP(H175,'Cacao Nacional'!B:D,3,0)</f>
        <v>#N/A</v>
      </c>
      <c r="J175" s="11" t="str">
        <f t="shared" si="5"/>
        <v>junio de 2021</v>
      </c>
    </row>
    <row r="176" spans="1:10" x14ac:dyDescent="0.3">
      <c r="A176" s="14">
        <v>44358</v>
      </c>
      <c r="B176" s="13">
        <v>22400</v>
      </c>
      <c r="C176" s="13">
        <v>22000</v>
      </c>
      <c r="D176" s="13">
        <v>22400</v>
      </c>
      <c r="E176" s="13">
        <v>22000</v>
      </c>
      <c r="F176" s="11" t="s">
        <v>5636</v>
      </c>
      <c r="G176" s="12">
        <v>9.9000000000000008E-3</v>
      </c>
      <c r="H176" s="21" t="str">
        <f t="shared" si="4"/>
        <v>viernes, junio 11 de 2021</v>
      </c>
      <c r="I176" s="11" t="e">
        <f>VLOOKUP(H176,'Cacao Nacional'!B:D,3,0)</f>
        <v>#N/A</v>
      </c>
      <c r="J176" s="11" t="str">
        <f t="shared" si="5"/>
        <v>junio de 2021</v>
      </c>
    </row>
    <row r="177" spans="1:10" x14ac:dyDescent="0.3">
      <c r="A177" s="14">
        <v>44357</v>
      </c>
      <c r="B177" s="13">
        <v>22180</v>
      </c>
      <c r="C177" s="13">
        <v>21660</v>
      </c>
      <c r="D177" s="13">
        <v>22300</v>
      </c>
      <c r="E177" s="13">
        <v>21660</v>
      </c>
      <c r="F177" s="11" t="s">
        <v>5637</v>
      </c>
      <c r="G177" s="12">
        <v>1.6500000000000001E-2</v>
      </c>
      <c r="H177" s="21" t="str">
        <f t="shared" si="4"/>
        <v>jueves, junio 10 de 2021</v>
      </c>
      <c r="I177" s="11" t="e">
        <f>VLOOKUP(H177,'Cacao Nacional'!B:D,3,0)</f>
        <v>#N/A</v>
      </c>
      <c r="J177" s="11" t="str">
        <f t="shared" si="5"/>
        <v>junio de 2021</v>
      </c>
    </row>
    <row r="178" spans="1:10" x14ac:dyDescent="0.3">
      <c r="A178" s="14">
        <v>44356</v>
      </c>
      <c r="B178" s="13">
        <v>21820</v>
      </c>
      <c r="C178" s="13">
        <v>22350</v>
      </c>
      <c r="D178" s="13">
        <v>22400</v>
      </c>
      <c r="E178" s="13">
        <v>21820</v>
      </c>
      <c r="F178" s="11" t="s">
        <v>5638</v>
      </c>
      <c r="G178" s="12">
        <v>-2.5899999999999999E-2</v>
      </c>
      <c r="H178" s="21" t="str">
        <f t="shared" si="4"/>
        <v>miércoles, junio 9 de 2021</v>
      </c>
      <c r="I178" s="11" t="e">
        <f>VLOOKUP(H178,'Cacao Nacional'!B:D,3,0)</f>
        <v>#N/A</v>
      </c>
      <c r="J178" s="11" t="str">
        <f t="shared" si="5"/>
        <v>junio de 2021</v>
      </c>
    </row>
    <row r="179" spans="1:10" x14ac:dyDescent="0.3">
      <c r="A179" s="14">
        <v>44355</v>
      </c>
      <c r="B179" s="13">
        <v>22400</v>
      </c>
      <c r="C179" s="13">
        <v>22390</v>
      </c>
      <c r="D179" s="13">
        <v>22400</v>
      </c>
      <c r="E179" s="13">
        <v>22000</v>
      </c>
      <c r="F179" s="11" t="s">
        <v>5639</v>
      </c>
      <c r="G179" s="12">
        <v>3.27E-2</v>
      </c>
      <c r="H179" s="21" t="str">
        <f t="shared" si="4"/>
        <v>martes, junio 8 de 2021</v>
      </c>
      <c r="I179" s="11" t="e">
        <f>VLOOKUP(H179,'Cacao Nacional'!B:D,3,0)</f>
        <v>#N/A</v>
      </c>
      <c r="J179" s="11" t="str">
        <f t="shared" si="5"/>
        <v>junio de 2021</v>
      </c>
    </row>
    <row r="180" spans="1:10" x14ac:dyDescent="0.3">
      <c r="A180" s="14">
        <v>44351</v>
      </c>
      <c r="B180" s="13">
        <v>21690</v>
      </c>
      <c r="C180" s="13">
        <v>21700</v>
      </c>
      <c r="D180" s="13">
        <v>22200</v>
      </c>
      <c r="E180" s="13">
        <v>21690</v>
      </c>
      <c r="F180" s="11" t="s">
        <v>5640</v>
      </c>
      <c r="G180" s="12">
        <v>-5.0000000000000001E-3</v>
      </c>
      <c r="H180" s="21" t="str">
        <f t="shared" si="4"/>
        <v>viernes, junio 4 de 2021</v>
      </c>
      <c r="I180" s="11" t="e">
        <f>VLOOKUP(H180,'Cacao Nacional'!B:D,3,0)</f>
        <v>#N/A</v>
      </c>
      <c r="J180" s="11" t="str">
        <f t="shared" si="5"/>
        <v>junio de 2021</v>
      </c>
    </row>
    <row r="181" spans="1:10" x14ac:dyDescent="0.3">
      <c r="A181" s="14">
        <v>44350</v>
      </c>
      <c r="B181" s="13">
        <v>21800</v>
      </c>
      <c r="C181" s="13">
        <v>21880</v>
      </c>
      <c r="D181" s="13">
        <v>21980</v>
      </c>
      <c r="E181" s="13">
        <v>21450</v>
      </c>
      <c r="F181" s="11" t="s">
        <v>5641</v>
      </c>
      <c r="G181" s="12">
        <v>9.2999999999999992E-3</v>
      </c>
      <c r="H181" s="21" t="str">
        <f t="shared" si="4"/>
        <v>jueves, junio 3 de 2021</v>
      </c>
      <c r="I181" s="11" t="e">
        <f>VLOOKUP(H181,'Cacao Nacional'!B:D,3,0)</f>
        <v>#N/A</v>
      </c>
      <c r="J181" s="11" t="str">
        <f t="shared" si="5"/>
        <v>junio de 2021</v>
      </c>
    </row>
    <row r="182" spans="1:10" x14ac:dyDescent="0.3">
      <c r="A182" s="14">
        <v>44349</v>
      </c>
      <c r="B182" s="13">
        <v>21600</v>
      </c>
      <c r="C182" s="13">
        <v>22000</v>
      </c>
      <c r="D182" s="13">
        <v>22380</v>
      </c>
      <c r="E182" s="13">
        <v>21270</v>
      </c>
      <c r="F182" s="11" t="s">
        <v>5642</v>
      </c>
      <c r="G182" s="12">
        <v>-1.6400000000000001E-2</v>
      </c>
      <c r="H182" s="21" t="str">
        <f t="shared" si="4"/>
        <v>miércoles, junio 2 de 2021</v>
      </c>
      <c r="I182" s="11" t="e">
        <f>VLOOKUP(H182,'Cacao Nacional'!B:D,3,0)</f>
        <v>#N/A</v>
      </c>
      <c r="J182" s="11" t="str">
        <f t="shared" si="5"/>
        <v>junio de 2021</v>
      </c>
    </row>
    <row r="183" spans="1:10" x14ac:dyDescent="0.3">
      <c r="A183" s="14">
        <v>44348</v>
      </c>
      <c r="B183" s="13">
        <v>21960</v>
      </c>
      <c r="C183" s="13">
        <v>21750</v>
      </c>
      <c r="D183" s="13">
        <v>21960</v>
      </c>
      <c r="E183" s="13">
        <v>21750</v>
      </c>
      <c r="F183" s="11" t="s">
        <v>5643</v>
      </c>
      <c r="G183" s="12">
        <v>1.67E-2</v>
      </c>
      <c r="H183" s="21" t="str">
        <f t="shared" si="4"/>
        <v>martes, junio 1 de 2021</v>
      </c>
      <c r="I183" s="11" t="e">
        <f>VLOOKUP(H183,'Cacao Nacional'!B:D,3,0)</f>
        <v>#N/A</v>
      </c>
      <c r="J183" s="11" t="str">
        <f t="shared" si="5"/>
        <v>junio de 2021</v>
      </c>
    </row>
    <row r="184" spans="1:10" x14ac:dyDescent="0.3">
      <c r="A184" s="14">
        <v>44347</v>
      </c>
      <c r="B184" s="13">
        <v>21600</v>
      </c>
      <c r="C184" s="13">
        <v>21390</v>
      </c>
      <c r="D184" s="13">
        <v>21980</v>
      </c>
      <c r="E184" s="13">
        <v>21390</v>
      </c>
      <c r="F184" s="11" t="s">
        <v>5644</v>
      </c>
      <c r="G184" s="12">
        <v>2.76E-2</v>
      </c>
      <c r="H184" s="21" t="str">
        <f t="shared" si="4"/>
        <v>lunes, mayo 31 de 2021</v>
      </c>
      <c r="I184" s="11">
        <f>VLOOKUP(H184,'Cacao Nacional'!B:D,3,0)</f>
        <v>7479.5</v>
      </c>
      <c r="J184" s="11" t="str">
        <f t="shared" si="5"/>
        <v>mayo de 2021</v>
      </c>
    </row>
    <row r="185" spans="1:10" x14ac:dyDescent="0.3">
      <c r="A185" s="14">
        <v>44344</v>
      </c>
      <c r="B185" s="13">
        <v>21020</v>
      </c>
      <c r="C185" s="13">
        <v>20830</v>
      </c>
      <c r="D185" s="13">
        <v>21390</v>
      </c>
      <c r="E185" s="13">
        <v>20830</v>
      </c>
      <c r="F185" s="11" t="s">
        <v>5645</v>
      </c>
      <c r="G185" s="12">
        <v>2.5399999999999999E-2</v>
      </c>
      <c r="H185" s="21" t="str">
        <f t="shared" si="4"/>
        <v>viernes, mayo 28 de 2021</v>
      </c>
      <c r="I185" s="11" t="e">
        <f>VLOOKUP(H185,'Cacao Nacional'!B:D,3,0)</f>
        <v>#N/A</v>
      </c>
      <c r="J185" s="11" t="str">
        <f t="shared" si="5"/>
        <v>mayo de 2021</v>
      </c>
    </row>
    <row r="186" spans="1:10" x14ac:dyDescent="0.3">
      <c r="A186" s="14">
        <v>44343</v>
      </c>
      <c r="B186" s="13">
        <v>20500</v>
      </c>
      <c r="C186" s="13">
        <v>20880</v>
      </c>
      <c r="D186" s="13">
        <v>20900</v>
      </c>
      <c r="E186" s="13">
        <v>20500</v>
      </c>
      <c r="F186" s="11" t="s">
        <v>5646</v>
      </c>
      <c r="G186" s="12">
        <v>-1.8200000000000001E-2</v>
      </c>
      <c r="H186" s="21" t="str">
        <f t="shared" si="4"/>
        <v>jueves, mayo 27 de 2021</v>
      </c>
      <c r="I186" s="11" t="e">
        <f>VLOOKUP(H186,'Cacao Nacional'!B:D,3,0)</f>
        <v>#N/A</v>
      </c>
      <c r="J186" s="11" t="str">
        <f t="shared" si="5"/>
        <v>mayo de 2021</v>
      </c>
    </row>
    <row r="187" spans="1:10" x14ac:dyDescent="0.3">
      <c r="A187" s="14">
        <v>44342</v>
      </c>
      <c r="B187" s="13">
        <v>20880</v>
      </c>
      <c r="C187" s="13">
        <v>20900</v>
      </c>
      <c r="D187" s="13">
        <v>20900</v>
      </c>
      <c r="E187" s="13">
        <v>20800</v>
      </c>
      <c r="F187" s="11" t="s">
        <v>5647</v>
      </c>
      <c r="G187" s="12">
        <v>-1E-3</v>
      </c>
      <c r="H187" s="21" t="str">
        <f t="shared" si="4"/>
        <v>miércoles, mayo 26 de 2021</v>
      </c>
      <c r="I187" s="11" t="e">
        <f>VLOOKUP(H187,'Cacao Nacional'!B:D,3,0)</f>
        <v>#N/A</v>
      </c>
      <c r="J187" s="11" t="str">
        <f t="shared" si="5"/>
        <v>mayo de 2021</v>
      </c>
    </row>
    <row r="188" spans="1:10" x14ac:dyDescent="0.3">
      <c r="A188" s="14">
        <v>44341</v>
      </c>
      <c r="B188" s="13">
        <v>20900</v>
      </c>
      <c r="C188" s="13">
        <v>21400</v>
      </c>
      <c r="D188" s="13">
        <v>21400</v>
      </c>
      <c r="E188" s="13">
        <v>20820</v>
      </c>
      <c r="F188" s="11" t="s">
        <v>5648</v>
      </c>
      <c r="G188" s="12">
        <v>-2.3400000000000001E-2</v>
      </c>
      <c r="H188" s="21" t="str">
        <f t="shared" si="4"/>
        <v>martes, mayo 25 de 2021</v>
      </c>
      <c r="I188" s="11" t="e">
        <f>VLOOKUP(H188,'Cacao Nacional'!B:D,3,0)</f>
        <v>#N/A</v>
      </c>
      <c r="J188" s="11" t="str">
        <f t="shared" si="5"/>
        <v>mayo de 2021</v>
      </c>
    </row>
    <row r="189" spans="1:10" x14ac:dyDescent="0.3">
      <c r="A189" s="14">
        <v>44340</v>
      </c>
      <c r="B189" s="13">
        <v>21400</v>
      </c>
      <c r="C189" s="13">
        <v>21780</v>
      </c>
      <c r="D189" s="13">
        <v>21780</v>
      </c>
      <c r="E189" s="13">
        <v>21010</v>
      </c>
      <c r="F189" s="11" t="s">
        <v>5649</v>
      </c>
      <c r="G189" s="12">
        <v>-1.7399999999999999E-2</v>
      </c>
      <c r="H189" s="21" t="str">
        <f t="shared" si="4"/>
        <v>lunes, mayo 24 de 2021</v>
      </c>
      <c r="I189" s="11">
        <f>VLOOKUP(H189,'Cacao Nacional'!B:D,3,0)</f>
        <v>7555.7</v>
      </c>
      <c r="J189" s="11" t="str">
        <f t="shared" si="5"/>
        <v>mayo de 2021</v>
      </c>
    </row>
    <row r="190" spans="1:10" x14ac:dyDescent="0.3">
      <c r="A190" s="14">
        <v>44337</v>
      </c>
      <c r="B190" s="13">
        <v>21780</v>
      </c>
      <c r="C190" s="13">
        <v>22400</v>
      </c>
      <c r="D190" s="13">
        <v>22400</v>
      </c>
      <c r="E190" s="13">
        <v>21730</v>
      </c>
      <c r="F190" s="11" t="s">
        <v>5650</v>
      </c>
      <c r="G190" s="12">
        <v>-2.7699999999999999E-2</v>
      </c>
      <c r="H190" s="21" t="str">
        <f t="shared" si="4"/>
        <v>viernes, mayo 21 de 2021</v>
      </c>
      <c r="I190" s="11" t="e">
        <f>VLOOKUP(H190,'Cacao Nacional'!B:D,3,0)</f>
        <v>#N/A</v>
      </c>
      <c r="J190" s="11" t="str">
        <f t="shared" si="5"/>
        <v>mayo de 2021</v>
      </c>
    </row>
    <row r="191" spans="1:10" x14ac:dyDescent="0.3">
      <c r="A191" s="14">
        <v>44336</v>
      </c>
      <c r="B191" s="13">
        <v>22400</v>
      </c>
      <c r="C191" s="13">
        <v>21510</v>
      </c>
      <c r="D191" s="13">
        <v>22800</v>
      </c>
      <c r="E191" s="13">
        <v>21510</v>
      </c>
      <c r="F191" s="11" t="s">
        <v>5651</v>
      </c>
      <c r="G191" s="12">
        <v>6.3E-3</v>
      </c>
      <c r="H191" s="21" t="str">
        <f t="shared" si="4"/>
        <v>jueves, mayo 20 de 2021</v>
      </c>
      <c r="I191" s="11" t="e">
        <f>VLOOKUP(H191,'Cacao Nacional'!B:D,3,0)</f>
        <v>#N/A</v>
      </c>
      <c r="J191" s="11" t="str">
        <f t="shared" si="5"/>
        <v>mayo de 2021</v>
      </c>
    </row>
    <row r="192" spans="1:10" x14ac:dyDescent="0.3">
      <c r="A192" s="14">
        <v>44335</v>
      </c>
      <c r="B192" s="13">
        <v>22260</v>
      </c>
      <c r="C192" s="13">
        <v>22200</v>
      </c>
      <c r="D192" s="13">
        <v>22290</v>
      </c>
      <c r="E192" s="13">
        <v>22190</v>
      </c>
      <c r="F192" s="11" t="s">
        <v>5652</v>
      </c>
      <c r="G192" s="12">
        <v>-6.3E-3</v>
      </c>
      <c r="H192" s="21" t="str">
        <f t="shared" si="4"/>
        <v>miércoles, mayo 19 de 2021</v>
      </c>
      <c r="I192" s="11" t="e">
        <f>VLOOKUP(H192,'Cacao Nacional'!B:D,3,0)</f>
        <v>#N/A</v>
      </c>
      <c r="J192" s="11" t="str">
        <f t="shared" si="5"/>
        <v>mayo de 2021</v>
      </c>
    </row>
    <row r="193" spans="1:10" x14ac:dyDescent="0.3">
      <c r="A193" s="14">
        <v>44334</v>
      </c>
      <c r="B193" s="13">
        <v>22400</v>
      </c>
      <c r="C193" s="13">
        <v>22960</v>
      </c>
      <c r="D193" s="13">
        <v>22960</v>
      </c>
      <c r="E193" s="13">
        <v>22400</v>
      </c>
      <c r="F193" s="11" t="s">
        <v>5653</v>
      </c>
      <c r="G193" s="12">
        <v>-1.32E-2</v>
      </c>
      <c r="H193" s="21" t="str">
        <f t="shared" si="4"/>
        <v>martes, mayo 18 de 2021</v>
      </c>
      <c r="I193" s="11" t="e">
        <f>VLOOKUP(H193,'Cacao Nacional'!B:D,3,0)</f>
        <v>#N/A</v>
      </c>
      <c r="J193" s="11" t="str">
        <f t="shared" si="5"/>
        <v>mayo de 2021</v>
      </c>
    </row>
    <row r="194" spans="1:10" x14ac:dyDescent="0.3">
      <c r="A194" s="14">
        <v>44330</v>
      </c>
      <c r="B194" s="13">
        <v>22700</v>
      </c>
      <c r="C194" s="13">
        <v>22400</v>
      </c>
      <c r="D194" s="13">
        <v>22880</v>
      </c>
      <c r="E194" s="13">
        <v>22390</v>
      </c>
      <c r="F194" s="11" t="s">
        <v>5654</v>
      </c>
      <c r="G194" s="12">
        <v>1.9800000000000002E-2</v>
      </c>
      <c r="H194" s="21" t="str">
        <f t="shared" si="4"/>
        <v>viernes, mayo 14 de 2021</v>
      </c>
      <c r="I194" s="11" t="e">
        <f>VLOOKUP(H194,'Cacao Nacional'!B:D,3,0)</f>
        <v>#N/A</v>
      </c>
      <c r="J194" s="11" t="str">
        <f t="shared" si="5"/>
        <v>mayo de 2021</v>
      </c>
    </row>
    <row r="195" spans="1:10" x14ac:dyDescent="0.3">
      <c r="A195" s="14">
        <v>44329</v>
      </c>
      <c r="B195" s="13">
        <v>22260</v>
      </c>
      <c r="C195" s="13">
        <v>22060</v>
      </c>
      <c r="D195" s="13">
        <v>22400</v>
      </c>
      <c r="E195" s="13">
        <v>22060</v>
      </c>
      <c r="F195" s="11" t="s">
        <v>5655</v>
      </c>
      <c r="G195" s="12">
        <v>-6.3E-3</v>
      </c>
      <c r="H195" s="21" t="str">
        <f t="shared" ref="H195:H258" si="6">_xlfn.CONCAT(TEXT(A195,"dddd, Mmmm d "),"de ",TEXT(A195,"yyyy"))</f>
        <v>jueves, mayo 13 de 2021</v>
      </c>
      <c r="I195" s="11" t="e">
        <f>VLOOKUP(H195,'Cacao Nacional'!B:D,3,0)</f>
        <v>#N/A</v>
      </c>
      <c r="J195" s="11" t="str">
        <f t="shared" ref="J195:J258" si="7">_xlfn.CONCAT(TEXT(A195,"mmmm")," de ",YEAR(A195))</f>
        <v>mayo de 2021</v>
      </c>
    </row>
    <row r="196" spans="1:10" x14ac:dyDescent="0.3">
      <c r="A196" s="14">
        <v>44328</v>
      </c>
      <c r="B196" s="13">
        <v>22400</v>
      </c>
      <c r="C196" s="13">
        <v>22500</v>
      </c>
      <c r="D196" s="13">
        <v>22960</v>
      </c>
      <c r="E196" s="13">
        <v>22400</v>
      </c>
      <c r="F196" s="11" t="s">
        <v>5656</v>
      </c>
      <c r="G196" s="12">
        <v>-1.23E-2</v>
      </c>
      <c r="H196" s="21" t="str">
        <f t="shared" si="6"/>
        <v>miércoles, mayo 12 de 2021</v>
      </c>
      <c r="I196" s="11" t="e">
        <f>VLOOKUP(H196,'Cacao Nacional'!B:D,3,0)</f>
        <v>#N/A</v>
      </c>
      <c r="J196" s="11" t="str">
        <f t="shared" si="7"/>
        <v>mayo de 2021</v>
      </c>
    </row>
    <row r="197" spans="1:10" x14ac:dyDescent="0.3">
      <c r="A197" s="14">
        <v>44327</v>
      </c>
      <c r="B197" s="13">
        <v>22680</v>
      </c>
      <c r="C197" s="13">
        <v>22710</v>
      </c>
      <c r="D197" s="13">
        <v>22860</v>
      </c>
      <c r="E197" s="13">
        <v>22680</v>
      </c>
      <c r="F197" s="11" t="s">
        <v>5657</v>
      </c>
      <c r="G197" s="12">
        <v>-6.6E-3</v>
      </c>
      <c r="H197" s="21" t="str">
        <f t="shared" si="6"/>
        <v>martes, mayo 11 de 2021</v>
      </c>
      <c r="I197" s="11" t="e">
        <f>VLOOKUP(H197,'Cacao Nacional'!B:D,3,0)</f>
        <v>#N/A</v>
      </c>
      <c r="J197" s="11" t="str">
        <f t="shared" si="7"/>
        <v>mayo de 2021</v>
      </c>
    </row>
    <row r="198" spans="1:10" x14ac:dyDescent="0.3">
      <c r="A198" s="14">
        <v>44326</v>
      </c>
      <c r="B198" s="13">
        <v>22830</v>
      </c>
      <c r="C198" s="13">
        <v>22090</v>
      </c>
      <c r="D198" s="13">
        <v>23110</v>
      </c>
      <c r="E198" s="13">
        <v>22090</v>
      </c>
      <c r="F198" s="11" t="s">
        <v>5658</v>
      </c>
      <c r="G198" s="12">
        <v>1.47E-2</v>
      </c>
      <c r="H198" s="21" t="str">
        <f t="shared" si="6"/>
        <v>lunes, mayo 10 de 2021</v>
      </c>
      <c r="I198" s="11">
        <f>VLOOKUP(H198,'Cacao Nacional'!B:D,3,0)</f>
        <v>7547.3</v>
      </c>
      <c r="J198" s="11" t="str">
        <f t="shared" si="7"/>
        <v>mayo de 2021</v>
      </c>
    </row>
    <row r="199" spans="1:10" x14ac:dyDescent="0.3">
      <c r="A199" s="14">
        <v>44323</v>
      </c>
      <c r="B199" s="13">
        <v>22500</v>
      </c>
      <c r="C199" s="13">
        <v>21870</v>
      </c>
      <c r="D199" s="13">
        <v>22500</v>
      </c>
      <c r="E199" s="13">
        <v>21820</v>
      </c>
      <c r="F199" s="11" t="s">
        <v>5659</v>
      </c>
      <c r="G199" s="12">
        <v>3.5000000000000003E-2</v>
      </c>
      <c r="H199" s="21" t="str">
        <f t="shared" si="6"/>
        <v>viernes, mayo 7 de 2021</v>
      </c>
      <c r="I199" s="11" t="e">
        <f>VLOOKUP(H199,'Cacao Nacional'!B:D,3,0)</f>
        <v>#N/A</v>
      </c>
      <c r="J199" s="11" t="str">
        <f t="shared" si="7"/>
        <v>mayo de 2021</v>
      </c>
    </row>
    <row r="200" spans="1:10" x14ac:dyDescent="0.3">
      <c r="A200" s="14">
        <v>44322</v>
      </c>
      <c r="B200" s="13">
        <v>21740</v>
      </c>
      <c r="C200" s="13">
        <v>21300</v>
      </c>
      <c r="D200" s="13">
        <v>21740</v>
      </c>
      <c r="E200" s="13">
        <v>21300</v>
      </c>
      <c r="F200" s="11" t="s">
        <v>5660</v>
      </c>
      <c r="G200" s="12">
        <v>2.07E-2</v>
      </c>
      <c r="H200" s="21" t="str">
        <f t="shared" si="6"/>
        <v>jueves, mayo 6 de 2021</v>
      </c>
      <c r="I200" s="11" t="e">
        <f>VLOOKUP(H200,'Cacao Nacional'!B:D,3,0)</f>
        <v>#N/A</v>
      </c>
      <c r="J200" s="11" t="str">
        <f t="shared" si="7"/>
        <v>mayo de 2021</v>
      </c>
    </row>
    <row r="201" spans="1:10" x14ac:dyDescent="0.3">
      <c r="A201" s="14">
        <v>44321</v>
      </c>
      <c r="B201" s="13">
        <v>21300</v>
      </c>
      <c r="C201" s="13">
        <v>21100</v>
      </c>
      <c r="D201" s="13">
        <v>21490</v>
      </c>
      <c r="E201" s="13">
        <v>21050</v>
      </c>
      <c r="F201" s="11" t="s">
        <v>5661</v>
      </c>
      <c r="G201" s="12">
        <v>9.4999999999999998E-3</v>
      </c>
      <c r="H201" s="21" t="str">
        <f t="shared" si="6"/>
        <v>miércoles, mayo 5 de 2021</v>
      </c>
      <c r="I201" s="11" t="e">
        <f>VLOOKUP(H201,'Cacao Nacional'!B:D,3,0)</f>
        <v>#N/A</v>
      </c>
      <c r="J201" s="11" t="str">
        <f t="shared" si="7"/>
        <v>mayo de 2021</v>
      </c>
    </row>
    <row r="202" spans="1:10" x14ac:dyDescent="0.3">
      <c r="A202" s="14">
        <v>44320</v>
      </c>
      <c r="B202" s="13">
        <v>21100</v>
      </c>
      <c r="C202" s="13">
        <v>20600</v>
      </c>
      <c r="D202" s="13">
        <v>21220</v>
      </c>
      <c r="E202" s="13">
        <v>20600</v>
      </c>
      <c r="F202" s="11" t="s">
        <v>5662</v>
      </c>
      <c r="G202" s="12">
        <v>2.4299999999999999E-2</v>
      </c>
      <c r="H202" s="21" t="str">
        <f t="shared" si="6"/>
        <v>martes, mayo 4 de 2021</v>
      </c>
      <c r="I202" s="11" t="e">
        <f>VLOOKUP(H202,'Cacao Nacional'!B:D,3,0)</f>
        <v>#N/A</v>
      </c>
      <c r="J202" s="11" t="str">
        <f t="shared" si="7"/>
        <v>mayo de 2021</v>
      </c>
    </row>
    <row r="203" spans="1:10" x14ac:dyDescent="0.3">
      <c r="A203" s="14">
        <v>44319</v>
      </c>
      <c r="B203" s="13">
        <v>20600</v>
      </c>
      <c r="C203" s="13">
        <v>21360</v>
      </c>
      <c r="D203" s="13">
        <v>21600</v>
      </c>
      <c r="E203" s="13">
        <v>20200</v>
      </c>
      <c r="F203" s="11" t="s">
        <v>5663</v>
      </c>
      <c r="G203" s="12">
        <v>-4.19E-2</v>
      </c>
      <c r="H203" s="21" t="str">
        <f t="shared" si="6"/>
        <v>lunes, mayo 3 de 2021</v>
      </c>
      <c r="I203" s="11">
        <f>VLOOKUP(H203,'Cacao Nacional'!B:D,3,0)</f>
        <v>7531.3</v>
      </c>
      <c r="J203" s="11" t="str">
        <f t="shared" si="7"/>
        <v>mayo de 2021</v>
      </c>
    </row>
    <row r="204" spans="1:10" x14ac:dyDescent="0.3">
      <c r="A204" s="14">
        <v>44316</v>
      </c>
      <c r="B204" s="13">
        <v>21500</v>
      </c>
      <c r="C204" s="13">
        <v>22200</v>
      </c>
      <c r="D204" s="13">
        <v>22300</v>
      </c>
      <c r="E204" s="13">
        <v>21500</v>
      </c>
      <c r="F204" s="11" t="s">
        <v>5664</v>
      </c>
      <c r="G204" s="12">
        <v>-4.7800000000000002E-2</v>
      </c>
      <c r="H204" s="21" t="str">
        <f t="shared" si="6"/>
        <v>viernes, abril 30 de 2021</v>
      </c>
      <c r="I204" s="11" t="e">
        <f>VLOOKUP(H204,'Cacao Nacional'!B:D,3,0)</f>
        <v>#N/A</v>
      </c>
      <c r="J204" s="11" t="str">
        <f t="shared" si="7"/>
        <v>abril de 2021</v>
      </c>
    </row>
    <row r="205" spans="1:10" x14ac:dyDescent="0.3">
      <c r="A205" s="14">
        <v>44315</v>
      </c>
      <c r="B205" s="13">
        <v>22580</v>
      </c>
      <c r="C205" s="13">
        <v>22300</v>
      </c>
      <c r="D205" s="13">
        <v>22580</v>
      </c>
      <c r="E205" s="13">
        <v>21770</v>
      </c>
      <c r="F205" s="11" t="s">
        <v>5665</v>
      </c>
      <c r="G205" s="12">
        <v>1.7999999999999999E-2</v>
      </c>
      <c r="H205" s="21" t="str">
        <f t="shared" si="6"/>
        <v>jueves, abril 29 de 2021</v>
      </c>
      <c r="I205" s="11" t="e">
        <f>VLOOKUP(H205,'Cacao Nacional'!B:D,3,0)</f>
        <v>#N/A</v>
      </c>
      <c r="J205" s="11" t="str">
        <f t="shared" si="7"/>
        <v>abril de 2021</v>
      </c>
    </row>
    <row r="206" spans="1:10" x14ac:dyDescent="0.3">
      <c r="A206" s="14">
        <v>44314</v>
      </c>
      <c r="B206" s="13">
        <v>22180</v>
      </c>
      <c r="C206" s="13">
        <v>21780</v>
      </c>
      <c r="D206" s="13">
        <v>22180</v>
      </c>
      <c r="E206" s="13">
        <v>21580</v>
      </c>
      <c r="F206" s="11" t="s">
        <v>5666</v>
      </c>
      <c r="G206" s="12">
        <v>2.8799999999999999E-2</v>
      </c>
      <c r="H206" s="21" t="str">
        <f t="shared" si="6"/>
        <v>miércoles, abril 28 de 2021</v>
      </c>
      <c r="I206" s="11" t="e">
        <f>VLOOKUP(H206,'Cacao Nacional'!B:D,3,0)</f>
        <v>#N/A</v>
      </c>
      <c r="J206" s="11" t="str">
        <f t="shared" si="7"/>
        <v>abril de 2021</v>
      </c>
    </row>
    <row r="207" spans="1:10" x14ac:dyDescent="0.3">
      <c r="A207" s="14">
        <v>44313</v>
      </c>
      <c r="B207" s="13">
        <v>21560</v>
      </c>
      <c r="C207" s="13">
        <v>21530</v>
      </c>
      <c r="D207" s="13">
        <v>21790</v>
      </c>
      <c r="E207" s="13">
        <v>21500</v>
      </c>
      <c r="F207" s="11" t="s">
        <v>5667</v>
      </c>
      <c r="G207" s="12">
        <v>-3.7000000000000002E-3</v>
      </c>
      <c r="H207" s="21" t="str">
        <f t="shared" si="6"/>
        <v>martes, abril 27 de 2021</v>
      </c>
      <c r="I207" s="11" t="e">
        <f>VLOOKUP(H207,'Cacao Nacional'!B:D,3,0)</f>
        <v>#N/A</v>
      </c>
      <c r="J207" s="11" t="str">
        <f t="shared" si="7"/>
        <v>abril de 2021</v>
      </c>
    </row>
    <row r="208" spans="1:10" x14ac:dyDescent="0.3">
      <c r="A208" s="14">
        <v>44312</v>
      </c>
      <c r="B208" s="13">
        <v>21640</v>
      </c>
      <c r="C208" s="13">
        <v>21980</v>
      </c>
      <c r="D208" s="13">
        <v>21980</v>
      </c>
      <c r="E208" s="13">
        <v>21520</v>
      </c>
      <c r="F208" s="11" t="s">
        <v>5668</v>
      </c>
      <c r="G208" s="12">
        <v>-1.55E-2</v>
      </c>
      <c r="H208" s="21" t="str">
        <f t="shared" si="6"/>
        <v>lunes, abril 26 de 2021</v>
      </c>
      <c r="I208" s="11">
        <f>VLOOKUP(H208,'Cacao Nacional'!B:D,3,0)</f>
        <v>7447.7</v>
      </c>
      <c r="J208" s="11" t="str">
        <f t="shared" si="7"/>
        <v>abril de 2021</v>
      </c>
    </row>
    <row r="209" spans="1:10" x14ac:dyDescent="0.3">
      <c r="A209" s="14">
        <v>44309</v>
      </c>
      <c r="B209" s="13">
        <v>21980</v>
      </c>
      <c r="C209" s="13">
        <v>22100</v>
      </c>
      <c r="D209" s="13">
        <v>22100</v>
      </c>
      <c r="E209" s="13">
        <v>21800</v>
      </c>
      <c r="F209" s="11" t="s">
        <v>5669</v>
      </c>
      <c r="G209" s="12">
        <v>-9.4999999999999998E-3</v>
      </c>
      <c r="H209" s="21" t="str">
        <f t="shared" si="6"/>
        <v>viernes, abril 23 de 2021</v>
      </c>
      <c r="I209" s="11" t="e">
        <f>VLOOKUP(H209,'Cacao Nacional'!B:D,3,0)</f>
        <v>#N/A</v>
      </c>
      <c r="J209" s="11" t="str">
        <f t="shared" si="7"/>
        <v>abril de 2021</v>
      </c>
    </row>
    <row r="210" spans="1:10" x14ac:dyDescent="0.3">
      <c r="A210" s="14">
        <v>44308</v>
      </c>
      <c r="B210" s="13">
        <v>22190</v>
      </c>
      <c r="C210" s="13">
        <v>22790</v>
      </c>
      <c r="D210" s="13">
        <v>22790</v>
      </c>
      <c r="E210" s="13">
        <v>22190</v>
      </c>
      <c r="F210" s="11" t="s">
        <v>5670</v>
      </c>
      <c r="G210" s="12">
        <v>-1.38E-2</v>
      </c>
      <c r="H210" s="21" t="str">
        <f t="shared" si="6"/>
        <v>jueves, abril 22 de 2021</v>
      </c>
      <c r="I210" s="11" t="e">
        <f>VLOOKUP(H210,'Cacao Nacional'!B:D,3,0)</f>
        <v>#N/A</v>
      </c>
      <c r="J210" s="11" t="str">
        <f t="shared" si="7"/>
        <v>abril de 2021</v>
      </c>
    </row>
    <row r="211" spans="1:10" x14ac:dyDescent="0.3">
      <c r="A211" s="14">
        <v>44307</v>
      </c>
      <c r="B211" s="13">
        <v>22500</v>
      </c>
      <c r="C211" s="13">
        <v>22860</v>
      </c>
      <c r="D211" s="13">
        <v>22920</v>
      </c>
      <c r="E211" s="13">
        <v>22360</v>
      </c>
      <c r="F211" s="11" t="s">
        <v>5671</v>
      </c>
      <c r="G211" s="12">
        <v>-8.8000000000000005E-3</v>
      </c>
      <c r="H211" s="21" t="str">
        <f t="shared" si="6"/>
        <v>miércoles, abril 21 de 2021</v>
      </c>
      <c r="I211" s="11" t="e">
        <f>VLOOKUP(H211,'Cacao Nacional'!B:D,3,0)</f>
        <v>#N/A</v>
      </c>
      <c r="J211" s="11" t="str">
        <f t="shared" si="7"/>
        <v>abril de 2021</v>
      </c>
    </row>
    <row r="212" spans="1:10" x14ac:dyDescent="0.3">
      <c r="A212" s="14">
        <v>44306</v>
      </c>
      <c r="B212" s="13">
        <v>22700</v>
      </c>
      <c r="C212" s="13">
        <v>22930</v>
      </c>
      <c r="D212" s="13">
        <v>23000</v>
      </c>
      <c r="E212" s="13">
        <v>22640</v>
      </c>
      <c r="F212" s="11" t="s">
        <v>5672</v>
      </c>
      <c r="G212" s="12">
        <v>-4.4000000000000003E-3</v>
      </c>
      <c r="H212" s="21" t="str">
        <f t="shared" si="6"/>
        <v>martes, abril 20 de 2021</v>
      </c>
      <c r="I212" s="11" t="e">
        <f>VLOOKUP(H212,'Cacao Nacional'!B:D,3,0)</f>
        <v>#N/A</v>
      </c>
      <c r="J212" s="11" t="str">
        <f t="shared" si="7"/>
        <v>abril de 2021</v>
      </c>
    </row>
    <row r="213" spans="1:10" x14ac:dyDescent="0.3">
      <c r="A213" s="14">
        <v>44305</v>
      </c>
      <c r="B213" s="13">
        <v>22800</v>
      </c>
      <c r="C213" s="13">
        <v>22890</v>
      </c>
      <c r="D213" s="13">
        <v>22900</v>
      </c>
      <c r="E213" s="13">
        <v>22520</v>
      </c>
      <c r="F213" s="11" t="s">
        <v>5673</v>
      </c>
      <c r="G213" s="12">
        <v>4.4000000000000003E-3</v>
      </c>
      <c r="H213" s="21" t="str">
        <f t="shared" si="6"/>
        <v>lunes, abril 19 de 2021</v>
      </c>
      <c r="I213" s="11">
        <f>VLOOKUP(H213,'Cacao Nacional'!B:D,3,0)</f>
        <v>7456.3</v>
      </c>
      <c r="J213" s="11" t="str">
        <f t="shared" si="7"/>
        <v>abril de 2021</v>
      </c>
    </row>
    <row r="214" spans="1:10" x14ac:dyDescent="0.3">
      <c r="A214" s="14">
        <v>44302</v>
      </c>
      <c r="B214" s="13">
        <v>22700</v>
      </c>
      <c r="C214" s="13">
        <v>22370</v>
      </c>
      <c r="D214" s="13">
        <v>22910</v>
      </c>
      <c r="E214" s="13">
        <v>22300</v>
      </c>
      <c r="F214" s="11" t="s">
        <v>5674</v>
      </c>
      <c r="G214" s="12">
        <v>2.2499999999999999E-2</v>
      </c>
      <c r="H214" s="21" t="str">
        <f t="shared" si="6"/>
        <v>viernes, abril 16 de 2021</v>
      </c>
      <c r="I214" s="11" t="e">
        <f>VLOOKUP(H214,'Cacao Nacional'!B:D,3,0)</f>
        <v>#N/A</v>
      </c>
      <c r="J214" s="11" t="str">
        <f t="shared" si="7"/>
        <v>abril de 2021</v>
      </c>
    </row>
    <row r="215" spans="1:10" x14ac:dyDescent="0.3">
      <c r="A215" s="14">
        <v>44301</v>
      </c>
      <c r="B215" s="13">
        <v>22200</v>
      </c>
      <c r="C215" s="13">
        <v>22910</v>
      </c>
      <c r="D215" s="13">
        <v>22910</v>
      </c>
      <c r="E215" s="13">
        <v>22200</v>
      </c>
      <c r="F215" s="11" t="s">
        <v>5675</v>
      </c>
      <c r="G215" s="12">
        <v>-3.0599999999999999E-2</v>
      </c>
      <c r="H215" s="21" t="str">
        <f t="shared" si="6"/>
        <v>jueves, abril 15 de 2021</v>
      </c>
      <c r="I215" s="11" t="e">
        <f>VLOOKUP(H215,'Cacao Nacional'!B:D,3,0)</f>
        <v>#N/A</v>
      </c>
      <c r="J215" s="11" t="str">
        <f t="shared" si="7"/>
        <v>abril de 2021</v>
      </c>
    </row>
    <row r="216" spans="1:10" x14ac:dyDescent="0.3">
      <c r="A216" s="14">
        <v>44300</v>
      </c>
      <c r="B216" s="13">
        <v>22900</v>
      </c>
      <c r="C216" s="13">
        <v>23100</v>
      </c>
      <c r="D216" s="13">
        <v>23220</v>
      </c>
      <c r="E216" s="13">
        <v>22900</v>
      </c>
      <c r="F216" s="11" t="s">
        <v>5676</v>
      </c>
      <c r="G216" s="12">
        <v>-8.2000000000000007E-3</v>
      </c>
      <c r="H216" s="21" t="str">
        <f t="shared" si="6"/>
        <v>miércoles, abril 14 de 2021</v>
      </c>
      <c r="I216" s="11" t="e">
        <f>VLOOKUP(H216,'Cacao Nacional'!B:D,3,0)</f>
        <v>#N/A</v>
      </c>
      <c r="J216" s="11" t="str">
        <f t="shared" si="7"/>
        <v>abril de 2021</v>
      </c>
    </row>
    <row r="217" spans="1:10" x14ac:dyDescent="0.3">
      <c r="A217" s="14">
        <v>44299</v>
      </c>
      <c r="B217" s="13">
        <v>23090</v>
      </c>
      <c r="C217" s="13">
        <v>22910</v>
      </c>
      <c r="D217" s="13">
        <v>23090</v>
      </c>
      <c r="E217" s="13">
        <v>22910</v>
      </c>
      <c r="F217" s="11" t="s">
        <v>5677</v>
      </c>
      <c r="G217" s="12">
        <v>-6.4999999999999997E-3</v>
      </c>
      <c r="H217" s="21" t="str">
        <f t="shared" si="6"/>
        <v>martes, abril 13 de 2021</v>
      </c>
      <c r="I217" s="11" t="e">
        <f>VLOOKUP(H217,'Cacao Nacional'!B:D,3,0)</f>
        <v>#N/A</v>
      </c>
      <c r="J217" s="11" t="str">
        <f t="shared" si="7"/>
        <v>abril de 2021</v>
      </c>
    </row>
    <row r="218" spans="1:10" x14ac:dyDescent="0.3">
      <c r="A218" s="14">
        <v>44298</v>
      </c>
      <c r="B218" s="13">
        <v>23240</v>
      </c>
      <c r="C218" s="13">
        <v>22910</v>
      </c>
      <c r="D218" s="13">
        <v>23240</v>
      </c>
      <c r="E218" s="13">
        <v>22900</v>
      </c>
      <c r="F218" s="11" t="s">
        <v>5678</v>
      </c>
      <c r="G218" s="12">
        <v>6.1000000000000004E-3</v>
      </c>
      <c r="H218" s="21" t="str">
        <f t="shared" si="6"/>
        <v>lunes, abril 12 de 2021</v>
      </c>
      <c r="I218" s="11">
        <f>VLOOKUP(H218,'Cacao Nacional'!B:D,3,0)</f>
        <v>7437</v>
      </c>
      <c r="J218" s="11" t="str">
        <f t="shared" si="7"/>
        <v>abril de 2021</v>
      </c>
    </row>
    <row r="219" spans="1:10" x14ac:dyDescent="0.3">
      <c r="A219" s="14">
        <v>44295</v>
      </c>
      <c r="B219" s="13">
        <v>23100</v>
      </c>
      <c r="C219" s="13">
        <v>22920</v>
      </c>
      <c r="D219" s="13">
        <v>23150</v>
      </c>
      <c r="E219" s="13">
        <v>22900</v>
      </c>
      <c r="F219" s="11" t="s">
        <v>5679</v>
      </c>
      <c r="G219" s="12">
        <v>7.9000000000000008E-3</v>
      </c>
      <c r="H219" s="21" t="str">
        <f t="shared" si="6"/>
        <v>viernes, abril 9 de 2021</v>
      </c>
      <c r="I219" s="11" t="e">
        <f>VLOOKUP(H219,'Cacao Nacional'!B:D,3,0)</f>
        <v>#N/A</v>
      </c>
      <c r="J219" s="11" t="str">
        <f t="shared" si="7"/>
        <v>abril de 2021</v>
      </c>
    </row>
    <row r="220" spans="1:10" x14ac:dyDescent="0.3">
      <c r="A220" s="14">
        <v>44294</v>
      </c>
      <c r="B220" s="13">
        <v>22920</v>
      </c>
      <c r="C220" s="13">
        <v>23320</v>
      </c>
      <c r="D220" s="13">
        <v>23320</v>
      </c>
      <c r="E220" s="13">
        <v>22900</v>
      </c>
      <c r="F220" s="11" t="s">
        <v>5680</v>
      </c>
      <c r="G220" s="12">
        <v>-1.67E-2</v>
      </c>
      <c r="H220" s="21" t="str">
        <f t="shared" si="6"/>
        <v>jueves, abril 8 de 2021</v>
      </c>
      <c r="I220" s="11" t="e">
        <f>VLOOKUP(H220,'Cacao Nacional'!B:D,3,0)</f>
        <v>#N/A</v>
      </c>
      <c r="J220" s="11" t="str">
        <f t="shared" si="7"/>
        <v>abril de 2021</v>
      </c>
    </row>
    <row r="221" spans="1:10" x14ac:dyDescent="0.3">
      <c r="A221" s="14">
        <v>44293</v>
      </c>
      <c r="B221" s="13">
        <v>23310</v>
      </c>
      <c r="C221" s="13">
        <v>23040</v>
      </c>
      <c r="D221" s="13">
        <v>23350</v>
      </c>
      <c r="E221" s="13">
        <v>23040</v>
      </c>
      <c r="F221" s="11" t="s">
        <v>5681</v>
      </c>
      <c r="G221" s="12">
        <v>8.9999999999999998E-4</v>
      </c>
      <c r="H221" s="21" t="str">
        <f t="shared" si="6"/>
        <v>miércoles, abril 7 de 2021</v>
      </c>
      <c r="I221" s="11" t="e">
        <f>VLOOKUP(H221,'Cacao Nacional'!B:D,3,0)</f>
        <v>#N/A</v>
      </c>
      <c r="J221" s="11" t="str">
        <f t="shared" si="7"/>
        <v>abril de 2021</v>
      </c>
    </row>
    <row r="222" spans="1:10" x14ac:dyDescent="0.3">
      <c r="A222" s="14">
        <v>44292</v>
      </c>
      <c r="B222" s="13">
        <v>23290</v>
      </c>
      <c r="C222" s="13">
        <v>22910</v>
      </c>
      <c r="D222" s="13">
        <v>23290</v>
      </c>
      <c r="E222" s="13">
        <v>22870</v>
      </c>
      <c r="F222" s="11" t="s">
        <v>5682</v>
      </c>
      <c r="G222" s="12">
        <v>1.84E-2</v>
      </c>
      <c r="H222" s="21" t="str">
        <f t="shared" si="6"/>
        <v>martes, abril 6 de 2021</v>
      </c>
      <c r="I222" s="11" t="e">
        <f>VLOOKUP(H222,'Cacao Nacional'!B:D,3,0)</f>
        <v>#N/A</v>
      </c>
      <c r="J222" s="11" t="str">
        <f t="shared" si="7"/>
        <v>abril de 2021</v>
      </c>
    </row>
    <row r="223" spans="1:10" x14ac:dyDescent="0.3">
      <c r="A223" s="14">
        <v>44291</v>
      </c>
      <c r="B223" s="13">
        <v>22870</v>
      </c>
      <c r="C223" s="13">
        <v>22890</v>
      </c>
      <c r="D223" s="13">
        <v>22890</v>
      </c>
      <c r="E223" s="13">
        <v>22800</v>
      </c>
      <c r="F223" s="11" t="s">
        <v>5683</v>
      </c>
      <c r="G223" s="12">
        <v>-1.29E-2</v>
      </c>
      <c r="H223" s="21" t="str">
        <f t="shared" si="6"/>
        <v>lunes, abril 5 de 2021</v>
      </c>
      <c r="I223" s="11">
        <f>VLOOKUP(H223,'Cacao Nacional'!B:D,3,0)</f>
        <v>7527.7</v>
      </c>
      <c r="J223" s="11" t="str">
        <f t="shared" si="7"/>
        <v>abril de 2021</v>
      </c>
    </row>
    <row r="224" spans="1:10" x14ac:dyDescent="0.3">
      <c r="A224" s="14">
        <v>44286</v>
      </c>
      <c r="B224" s="13">
        <v>23170</v>
      </c>
      <c r="C224" s="13">
        <v>23260</v>
      </c>
      <c r="D224" s="13">
        <v>23260</v>
      </c>
      <c r="E224" s="13">
        <v>22910</v>
      </c>
      <c r="F224" s="11" t="s">
        <v>5684</v>
      </c>
      <c r="G224" s="12">
        <v>-2.2000000000000001E-3</v>
      </c>
      <c r="H224" s="21" t="str">
        <f t="shared" si="6"/>
        <v>miércoles, marzo 31 de 2021</v>
      </c>
      <c r="I224" s="11" t="e">
        <f>VLOOKUP(H224,'Cacao Nacional'!B:D,3,0)</f>
        <v>#N/A</v>
      </c>
      <c r="J224" s="11" t="str">
        <f t="shared" si="7"/>
        <v>marzo de 2021</v>
      </c>
    </row>
    <row r="225" spans="1:10" x14ac:dyDescent="0.3">
      <c r="A225" s="14">
        <v>44285</v>
      </c>
      <c r="B225" s="13">
        <v>23220</v>
      </c>
      <c r="C225" s="13">
        <v>23210</v>
      </c>
      <c r="D225" s="13">
        <v>23220</v>
      </c>
      <c r="E225" s="13">
        <v>23210</v>
      </c>
      <c r="F225" s="11" t="s">
        <v>5685</v>
      </c>
      <c r="G225" s="12">
        <v>4.0000000000000002E-4</v>
      </c>
      <c r="H225" s="21" t="str">
        <f t="shared" si="6"/>
        <v>martes, marzo 30 de 2021</v>
      </c>
      <c r="I225" s="11" t="e">
        <f>VLOOKUP(H225,'Cacao Nacional'!B:D,3,0)</f>
        <v>#N/A</v>
      </c>
      <c r="J225" s="11" t="str">
        <f t="shared" si="7"/>
        <v>marzo de 2021</v>
      </c>
    </row>
    <row r="226" spans="1:10" x14ac:dyDescent="0.3">
      <c r="A226" s="14">
        <v>44284</v>
      </c>
      <c r="B226" s="13">
        <v>23210</v>
      </c>
      <c r="C226" s="13">
        <v>23190</v>
      </c>
      <c r="D226" s="13">
        <v>23400</v>
      </c>
      <c r="E226" s="13">
        <v>23000</v>
      </c>
      <c r="F226" s="11" t="s">
        <v>5686</v>
      </c>
      <c r="G226" s="12">
        <v>0</v>
      </c>
      <c r="H226" s="21" t="str">
        <f t="shared" si="6"/>
        <v>lunes, marzo 29 de 2021</v>
      </c>
      <c r="I226" s="11">
        <f>VLOOKUP(H226,'Cacao Nacional'!B:D,3,0)</f>
        <v>7653.3</v>
      </c>
      <c r="J226" s="11" t="str">
        <f t="shared" si="7"/>
        <v>marzo de 2021</v>
      </c>
    </row>
    <row r="227" spans="1:10" x14ac:dyDescent="0.3">
      <c r="A227" s="14">
        <v>44281</v>
      </c>
      <c r="B227" s="13">
        <v>23210</v>
      </c>
      <c r="C227" s="13">
        <v>23700</v>
      </c>
      <c r="D227" s="13">
        <v>23700</v>
      </c>
      <c r="E227" s="13">
        <v>23200</v>
      </c>
      <c r="F227" s="11" t="s">
        <v>5687</v>
      </c>
      <c r="G227" s="12">
        <v>-8.0999999999999996E-3</v>
      </c>
      <c r="H227" s="21" t="str">
        <f t="shared" si="6"/>
        <v>viernes, marzo 26 de 2021</v>
      </c>
      <c r="I227" s="11" t="e">
        <f>VLOOKUP(H227,'Cacao Nacional'!B:D,3,0)</f>
        <v>#N/A</v>
      </c>
      <c r="J227" s="11" t="str">
        <f t="shared" si="7"/>
        <v>marzo de 2021</v>
      </c>
    </row>
    <row r="228" spans="1:10" x14ac:dyDescent="0.3">
      <c r="A228" s="14">
        <v>44280</v>
      </c>
      <c r="B228" s="13">
        <v>23400</v>
      </c>
      <c r="C228" s="13">
        <v>23560</v>
      </c>
      <c r="D228" s="13">
        <v>23650</v>
      </c>
      <c r="E228" s="13">
        <v>23400</v>
      </c>
      <c r="F228" s="11" t="s">
        <v>5688</v>
      </c>
      <c r="G228" s="12">
        <v>-8.8999999999999999E-3</v>
      </c>
      <c r="H228" s="21" t="str">
        <f t="shared" si="6"/>
        <v>jueves, marzo 25 de 2021</v>
      </c>
      <c r="I228" s="11" t="e">
        <f>VLOOKUP(H228,'Cacao Nacional'!B:D,3,0)</f>
        <v>#N/A</v>
      </c>
      <c r="J228" s="11" t="str">
        <f t="shared" si="7"/>
        <v>marzo de 2021</v>
      </c>
    </row>
    <row r="229" spans="1:10" x14ac:dyDescent="0.3">
      <c r="A229" s="14">
        <v>44279</v>
      </c>
      <c r="B229" s="13">
        <v>23610</v>
      </c>
      <c r="C229" s="13">
        <v>23700</v>
      </c>
      <c r="D229" s="13">
        <v>23850</v>
      </c>
      <c r="E229" s="13">
        <v>23560</v>
      </c>
      <c r="F229" s="11" t="s">
        <v>5689</v>
      </c>
      <c r="G229" s="12">
        <v>3.3999999999999998E-3</v>
      </c>
      <c r="H229" s="21" t="str">
        <f t="shared" si="6"/>
        <v>miércoles, marzo 24 de 2021</v>
      </c>
      <c r="I229" s="11" t="e">
        <f>VLOOKUP(H229,'Cacao Nacional'!B:D,3,0)</f>
        <v>#N/A</v>
      </c>
      <c r="J229" s="11" t="str">
        <f t="shared" si="7"/>
        <v>marzo de 2021</v>
      </c>
    </row>
    <row r="230" spans="1:10" x14ac:dyDescent="0.3">
      <c r="A230" s="14">
        <v>44278</v>
      </c>
      <c r="B230" s="13">
        <v>23530</v>
      </c>
      <c r="C230" s="13">
        <v>23840</v>
      </c>
      <c r="D230" s="13">
        <v>23860</v>
      </c>
      <c r="E230" s="13">
        <v>23420</v>
      </c>
      <c r="F230" s="11" t="s">
        <v>5690</v>
      </c>
      <c r="G230" s="12">
        <v>-5.2400000000000002E-2</v>
      </c>
      <c r="H230" s="21" t="str">
        <f t="shared" si="6"/>
        <v>martes, marzo 23 de 2021</v>
      </c>
      <c r="I230" s="11" t="e">
        <f>VLOOKUP(H230,'Cacao Nacional'!B:D,3,0)</f>
        <v>#N/A</v>
      </c>
      <c r="J230" s="11" t="str">
        <f t="shared" si="7"/>
        <v>marzo de 2021</v>
      </c>
    </row>
    <row r="231" spans="1:10" x14ac:dyDescent="0.3">
      <c r="A231" s="14">
        <v>44274</v>
      </c>
      <c r="B231" s="13">
        <v>24830</v>
      </c>
      <c r="C231" s="13">
        <v>23200</v>
      </c>
      <c r="D231" s="13">
        <v>24830</v>
      </c>
      <c r="E231" s="13">
        <v>23000</v>
      </c>
      <c r="F231" s="11" t="s">
        <v>5691</v>
      </c>
      <c r="G231" s="12">
        <v>7.4899999999999994E-2</v>
      </c>
      <c r="H231" s="21" t="str">
        <f t="shared" si="6"/>
        <v>viernes, marzo 19 de 2021</v>
      </c>
      <c r="I231" s="11" t="e">
        <f>VLOOKUP(H231,'Cacao Nacional'!B:D,3,0)</f>
        <v>#N/A</v>
      </c>
      <c r="J231" s="11" t="str">
        <f t="shared" si="7"/>
        <v>marzo de 2021</v>
      </c>
    </row>
    <row r="232" spans="1:10" x14ac:dyDescent="0.3">
      <c r="A232" s="14">
        <v>44273</v>
      </c>
      <c r="B232" s="13">
        <v>23100</v>
      </c>
      <c r="C232" s="13">
        <v>23590</v>
      </c>
      <c r="D232" s="13">
        <v>23590</v>
      </c>
      <c r="E232" s="13">
        <v>23100</v>
      </c>
      <c r="F232" s="11" t="s">
        <v>5692</v>
      </c>
      <c r="G232" s="12">
        <v>-1.2800000000000001E-2</v>
      </c>
      <c r="H232" s="21" t="str">
        <f t="shared" si="6"/>
        <v>jueves, marzo 18 de 2021</v>
      </c>
      <c r="I232" s="11" t="e">
        <f>VLOOKUP(H232,'Cacao Nacional'!B:D,3,0)</f>
        <v>#N/A</v>
      </c>
      <c r="J232" s="11" t="str">
        <f t="shared" si="7"/>
        <v>marzo de 2021</v>
      </c>
    </row>
    <row r="233" spans="1:10" x14ac:dyDescent="0.3">
      <c r="A233" s="14">
        <v>44272</v>
      </c>
      <c r="B233" s="13">
        <v>23400</v>
      </c>
      <c r="C233" s="13">
        <v>23300</v>
      </c>
      <c r="D233" s="13">
        <v>23400</v>
      </c>
      <c r="E233" s="13">
        <v>23200</v>
      </c>
      <c r="F233" s="11" t="s">
        <v>5693</v>
      </c>
      <c r="G233" s="12">
        <v>3.3999999999999998E-3</v>
      </c>
      <c r="H233" s="21" t="str">
        <f t="shared" si="6"/>
        <v>miércoles, marzo 17 de 2021</v>
      </c>
      <c r="I233" s="11" t="e">
        <f>VLOOKUP(H233,'Cacao Nacional'!B:D,3,0)</f>
        <v>#N/A</v>
      </c>
      <c r="J233" s="11" t="str">
        <f t="shared" si="7"/>
        <v>marzo de 2021</v>
      </c>
    </row>
    <row r="234" spans="1:10" x14ac:dyDescent="0.3">
      <c r="A234" s="14">
        <v>44271</v>
      </c>
      <c r="B234" s="13">
        <v>23320</v>
      </c>
      <c r="C234" s="13">
        <v>23590</v>
      </c>
      <c r="D234" s="13">
        <v>23670</v>
      </c>
      <c r="E234" s="13">
        <v>23320</v>
      </c>
      <c r="F234" s="11" t="s">
        <v>5694</v>
      </c>
      <c r="G234" s="12">
        <v>-4.7000000000000002E-3</v>
      </c>
      <c r="H234" s="21" t="str">
        <f t="shared" si="6"/>
        <v>martes, marzo 16 de 2021</v>
      </c>
      <c r="I234" s="11" t="e">
        <f>VLOOKUP(H234,'Cacao Nacional'!B:D,3,0)</f>
        <v>#N/A</v>
      </c>
      <c r="J234" s="11" t="str">
        <f t="shared" si="7"/>
        <v>marzo de 2021</v>
      </c>
    </row>
    <row r="235" spans="1:10" x14ac:dyDescent="0.3">
      <c r="A235" s="14">
        <v>44270</v>
      </c>
      <c r="B235" s="13">
        <v>23430</v>
      </c>
      <c r="C235" s="13">
        <v>23330</v>
      </c>
      <c r="D235" s="13">
        <v>23600</v>
      </c>
      <c r="E235" s="13">
        <v>23320</v>
      </c>
      <c r="F235" s="11" t="s">
        <v>5695</v>
      </c>
      <c r="G235" s="12">
        <v>3.3999999999999998E-3</v>
      </c>
      <c r="H235" s="21" t="str">
        <f t="shared" si="6"/>
        <v>lunes, marzo 15 de 2021</v>
      </c>
      <c r="I235" s="11">
        <f>VLOOKUP(H235,'Cacao Nacional'!B:D,3,0)</f>
        <v>7737.7</v>
      </c>
      <c r="J235" s="11" t="str">
        <f t="shared" si="7"/>
        <v>marzo de 2021</v>
      </c>
    </row>
    <row r="236" spans="1:10" x14ac:dyDescent="0.3">
      <c r="A236" s="14">
        <v>44267</v>
      </c>
      <c r="B236" s="13">
        <v>23350</v>
      </c>
      <c r="C236" s="13">
        <v>23610</v>
      </c>
      <c r="D236" s="13">
        <v>23700</v>
      </c>
      <c r="E236" s="13">
        <v>23350</v>
      </c>
      <c r="F236" s="11" t="s">
        <v>5696</v>
      </c>
      <c r="G236" s="12">
        <v>-1.06E-2</v>
      </c>
      <c r="H236" s="21" t="str">
        <f t="shared" si="6"/>
        <v>viernes, marzo 12 de 2021</v>
      </c>
      <c r="I236" s="11" t="e">
        <f>VLOOKUP(H236,'Cacao Nacional'!B:D,3,0)</f>
        <v>#N/A</v>
      </c>
      <c r="J236" s="11" t="str">
        <f t="shared" si="7"/>
        <v>marzo de 2021</v>
      </c>
    </row>
    <row r="237" spans="1:10" x14ac:dyDescent="0.3">
      <c r="A237" s="14">
        <v>44266</v>
      </c>
      <c r="B237" s="13">
        <v>23600</v>
      </c>
      <c r="C237" s="13">
        <v>23520</v>
      </c>
      <c r="D237" s="13">
        <v>23790</v>
      </c>
      <c r="E237" s="13">
        <v>23440</v>
      </c>
      <c r="F237" s="11" t="s">
        <v>5697</v>
      </c>
      <c r="G237" s="12">
        <v>4.3E-3</v>
      </c>
      <c r="H237" s="21" t="str">
        <f t="shared" si="6"/>
        <v>jueves, marzo 11 de 2021</v>
      </c>
      <c r="I237" s="11" t="e">
        <f>VLOOKUP(H237,'Cacao Nacional'!B:D,3,0)</f>
        <v>#N/A</v>
      </c>
      <c r="J237" s="11" t="str">
        <f t="shared" si="7"/>
        <v>marzo de 2021</v>
      </c>
    </row>
    <row r="238" spans="1:10" x14ac:dyDescent="0.3">
      <c r="A238" s="14">
        <v>44265</v>
      </c>
      <c r="B238" s="13">
        <v>23500</v>
      </c>
      <c r="C238" s="13">
        <v>23470</v>
      </c>
      <c r="D238" s="13">
        <v>23500</v>
      </c>
      <c r="E238" s="13">
        <v>23250</v>
      </c>
      <c r="F238" s="11" t="s">
        <v>5698</v>
      </c>
      <c r="G238" s="12">
        <v>4.3E-3</v>
      </c>
      <c r="H238" s="21" t="str">
        <f t="shared" si="6"/>
        <v>miércoles, marzo 10 de 2021</v>
      </c>
      <c r="I238" s="11" t="e">
        <f>VLOOKUP(H238,'Cacao Nacional'!B:D,3,0)</f>
        <v>#N/A</v>
      </c>
      <c r="J238" s="11" t="str">
        <f t="shared" si="7"/>
        <v>marzo de 2021</v>
      </c>
    </row>
    <row r="239" spans="1:10" x14ac:dyDescent="0.3">
      <c r="A239" s="14">
        <v>44264</v>
      </c>
      <c r="B239" s="13">
        <v>23400</v>
      </c>
      <c r="C239" s="13">
        <v>23470</v>
      </c>
      <c r="D239" s="13">
        <v>23470</v>
      </c>
      <c r="E239" s="13">
        <v>23200</v>
      </c>
      <c r="F239" s="11" t="s">
        <v>5699</v>
      </c>
      <c r="G239" s="12">
        <v>2.0999999999999999E-3</v>
      </c>
      <c r="H239" s="21" t="str">
        <f t="shared" si="6"/>
        <v>martes, marzo 9 de 2021</v>
      </c>
      <c r="I239" s="11" t="e">
        <f>VLOOKUP(H239,'Cacao Nacional'!B:D,3,0)</f>
        <v>#N/A</v>
      </c>
      <c r="J239" s="11" t="str">
        <f t="shared" si="7"/>
        <v>marzo de 2021</v>
      </c>
    </row>
    <row r="240" spans="1:10" x14ac:dyDescent="0.3">
      <c r="A240" s="14">
        <v>44263</v>
      </c>
      <c r="B240" s="13">
        <v>23350</v>
      </c>
      <c r="C240" s="13">
        <v>23570</v>
      </c>
      <c r="D240" s="13">
        <v>23570</v>
      </c>
      <c r="E240" s="13">
        <v>23200</v>
      </c>
      <c r="F240" s="11" t="s">
        <v>5700</v>
      </c>
      <c r="G240" s="12">
        <v>7.7999999999999996E-3</v>
      </c>
      <c r="H240" s="21" t="str">
        <f t="shared" si="6"/>
        <v>lunes, marzo 8 de 2021</v>
      </c>
      <c r="I240" s="11">
        <f>VLOOKUP(H240,'Cacao Nacional'!B:D,3,0)</f>
        <v>7808</v>
      </c>
      <c r="J240" s="11" t="str">
        <f t="shared" si="7"/>
        <v>marzo de 2021</v>
      </c>
    </row>
    <row r="241" spans="1:10" x14ac:dyDescent="0.3">
      <c r="A241" s="14">
        <v>44260</v>
      </c>
      <c r="B241" s="13">
        <v>23170</v>
      </c>
      <c r="C241" s="13">
        <v>23300</v>
      </c>
      <c r="D241" s="13">
        <v>23400</v>
      </c>
      <c r="E241" s="13">
        <v>23160</v>
      </c>
      <c r="F241" s="11" t="s">
        <v>5701</v>
      </c>
      <c r="G241" s="12">
        <v>-4.7000000000000002E-3</v>
      </c>
      <c r="H241" s="21" t="str">
        <f t="shared" si="6"/>
        <v>viernes, marzo 5 de 2021</v>
      </c>
      <c r="I241" s="11" t="e">
        <f>VLOOKUP(H241,'Cacao Nacional'!B:D,3,0)</f>
        <v>#N/A</v>
      </c>
      <c r="J241" s="11" t="str">
        <f t="shared" si="7"/>
        <v>marzo de 2021</v>
      </c>
    </row>
    <row r="242" spans="1:10" x14ac:dyDescent="0.3">
      <c r="A242" s="14">
        <v>44259</v>
      </c>
      <c r="B242" s="13">
        <v>23280</v>
      </c>
      <c r="C242" s="13">
        <v>23570</v>
      </c>
      <c r="D242" s="13">
        <v>23580</v>
      </c>
      <c r="E242" s="13">
        <v>23230</v>
      </c>
      <c r="F242" s="11" t="s">
        <v>5702</v>
      </c>
      <c r="G242" s="12">
        <v>-8.0999999999999996E-3</v>
      </c>
      <c r="H242" s="21" t="str">
        <f t="shared" si="6"/>
        <v>jueves, marzo 4 de 2021</v>
      </c>
      <c r="I242" s="11" t="e">
        <f>VLOOKUP(H242,'Cacao Nacional'!B:D,3,0)</f>
        <v>#N/A</v>
      </c>
      <c r="J242" s="11" t="str">
        <f t="shared" si="7"/>
        <v>marzo de 2021</v>
      </c>
    </row>
    <row r="243" spans="1:10" x14ac:dyDescent="0.3">
      <c r="A243" s="14">
        <v>44258</v>
      </c>
      <c r="B243" s="13">
        <v>23470</v>
      </c>
      <c r="C243" s="13">
        <v>23400</v>
      </c>
      <c r="D243" s="13">
        <v>23520</v>
      </c>
      <c r="E243" s="13">
        <v>23310</v>
      </c>
      <c r="F243" s="11" t="s">
        <v>5703</v>
      </c>
      <c r="G243" s="12">
        <v>3.0000000000000001E-3</v>
      </c>
      <c r="H243" s="21" t="str">
        <f t="shared" si="6"/>
        <v>miércoles, marzo 3 de 2021</v>
      </c>
      <c r="I243" s="11" t="e">
        <f>VLOOKUP(H243,'Cacao Nacional'!B:D,3,0)</f>
        <v>#N/A</v>
      </c>
      <c r="J243" s="11" t="str">
        <f t="shared" si="7"/>
        <v>marzo de 2021</v>
      </c>
    </row>
    <row r="244" spans="1:10" x14ac:dyDescent="0.3">
      <c r="A244" s="14">
        <v>44257</v>
      </c>
      <c r="B244" s="13">
        <v>23400</v>
      </c>
      <c r="C244" s="13">
        <v>23540</v>
      </c>
      <c r="D244" s="13">
        <v>23550</v>
      </c>
      <c r="E244" s="13">
        <v>23310</v>
      </c>
      <c r="F244" s="11" t="s">
        <v>5704</v>
      </c>
      <c r="G244" s="12">
        <v>-7.6E-3</v>
      </c>
      <c r="H244" s="21" t="str">
        <f t="shared" si="6"/>
        <v>martes, marzo 2 de 2021</v>
      </c>
      <c r="I244" s="11" t="e">
        <f>VLOOKUP(H244,'Cacao Nacional'!B:D,3,0)</f>
        <v>#N/A</v>
      </c>
      <c r="J244" s="11" t="str">
        <f t="shared" si="7"/>
        <v>marzo de 2021</v>
      </c>
    </row>
    <row r="245" spans="1:10" x14ac:dyDescent="0.3">
      <c r="A245" s="14">
        <v>44256</v>
      </c>
      <c r="B245" s="13">
        <v>23580</v>
      </c>
      <c r="C245" s="13">
        <v>23860</v>
      </c>
      <c r="D245" s="13">
        <v>23860</v>
      </c>
      <c r="E245" s="13">
        <v>23390</v>
      </c>
      <c r="F245" s="11" t="s">
        <v>5705</v>
      </c>
      <c r="G245" s="12">
        <v>-4.5999999999999999E-3</v>
      </c>
      <c r="H245" s="21" t="str">
        <f t="shared" si="6"/>
        <v>lunes, marzo 1 de 2021</v>
      </c>
      <c r="I245" s="11">
        <f>VLOOKUP(H245,'Cacao Nacional'!B:D,3,0)</f>
        <v>7522.2</v>
      </c>
      <c r="J245" s="11" t="str">
        <f t="shared" si="7"/>
        <v>marzo de 2021</v>
      </c>
    </row>
    <row r="246" spans="1:10" x14ac:dyDescent="0.3">
      <c r="A246" s="14">
        <v>44253</v>
      </c>
      <c r="B246" s="13">
        <v>23690</v>
      </c>
      <c r="C246" s="13">
        <v>23350</v>
      </c>
      <c r="D246" s="13">
        <v>23770</v>
      </c>
      <c r="E246" s="13">
        <v>23350</v>
      </c>
      <c r="F246" s="11" t="s">
        <v>5706</v>
      </c>
      <c r="G246" s="12">
        <v>8.5000000000000006E-3</v>
      </c>
      <c r="H246" s="21" t="str">
        <f t="shared" si="6"/>
        <v>viernes, febrero 26 de 2021</v>
      </c>
      <c r="I246" s="11" t="e">
        <f>VLOOKUP(H246,'Cacao Nacional'!B:D,3,0)</f>
        <v>#N/A</v>
      </c>
      <c r="J246" s="11" t="str">
        <f t="shared" si="7"/>
        <v>febrero de 2021</v>
      </c>
    </row>
    <row r="247" spans="1:10" x14ac:dyDescent="0.3">
      <c r="A247" s="14">
        <v>44252</v>
      </c>
      <c r="B247" s="13">
        <v>23490</v>
      </c>
      <c r="C247" s="13">
        <v>23530</v>
      </c>
      <c r="D247" s="13">
        <v>23640</v>
      </c>
      <c r="E247" s="13">
        <v>23400</v>
      </c>
      <c r="F247" s="11" t="s">
        <v>5707</v>
      </c>
      <c r="G247" s="12">
        <v>-4.7000000000000002E-3</v>
      </c>
      <c r="H247" s="21" t="str">
        <f t="shared" si="6"/>
        <v>jueves, febrero 25 de 2021</v>
      </c>
      <c r="I247" s="11" t="e">
        <f>VLOOKUP(H247,'Cacao Nacional'!B:D,3,0)</f>
        <v>#N/A</v>
      </c>
      <c r="J247" s="11" t="str">
        <f t="shared" si="7"/>
        <v>febrero de 2021</v>
      </c>
    </row>
    <row r="248" spans="1:10" x14ac:dyDescent="0.3">
      <c r="A248" s="14">
        <v>44251</v>
      </c>
      <c r="B248" s="13">
        <v>23600</v>
      </c>
      <c r="C248" s="13">
        <v>23700</v>
      </c>
      <c r="D248" s="13">
        <v>23870</v>
      </c>
      <c r="E248" s="13">
        <v>23450</v>
      </c>
      <c r="F248" s="11" t="s">
        <v>5708</v>
      </c>
      <c r="G248" s="12">
        <v>-4.1999999999999997E-3</v>
      </c>
      <c r="H248" s="21" t="str">
        <f t="shared" si="6"/>
        <v>miércoles, febrero 24 de 2021</v>
      </c>
      <c r="I248" s="11" t="e">
        <f>VLOOKUP(H248,'Cacao Nacional'!B:D,3,0)</f>
        <v>#N/A</v>
      </c>
      <c r="J248" s="11" t="str">
        <f t="shared" si="7"/>
        <v>febrero de 2021</v>
      </c>
    </row>
    <row r="249" spans="1:10" x14ac:dyDescent="0.3">
      <c r="A249" s="14">
        <v>44250</v>
      </c>
      <c r="B249" s="13">
        <v>23700</v>
      </c>
      <c r="C249" s="13">
        <v>23710</v>
      </c>
      <c r="D249" s="13">
        <v>23900</v>
      </c>
      <c r="E249" s="13">
        <v>23700</v>
      </c>
      <c r="F249" s="11" t="s">
        <v>5709</v>
      </c>
      <c r="G249" s="12">
        <v>-4.1999999999999997E-3</v>
      </c>
      <c r="H249" s="21" t="str">
        <f t="shared" si="6"/>
        <v>martes, febrero 23 de 2021</v>
      </c>
      <c r="I249" s="11" t="e">
        <f>VLOOKUP(H249,'Cacao Nacional'!B:D,3,0)</f>
        <v>#N/A</v>
      </c>
      <c r="J249" s="11" t="str">
        <f t="shared" si="7"/>
        <v>febrero de 2021</v>
      </c>
    </row>
    <row r="250" spans="1:10" x14ac:dyDescent="0.3">
      <c r="A250" s="14">
        <v>44249</v>
      </c>
      <c r="B250" s="13">
        <v>23800</v>
      </c>
      <c r="C250" s="13">
        <v>23950</v>
      </c>
      <c r="D250" s="13">
        <v>23950</v>
      </c>
      <c r="E250" s="13">
        <v>23650</v>
      </c>
      <c r="F250" s="11" t="s">
        <v>5710</v>
      </c>
      <c r="G250" s="12">
        <v>-6.3E-3</v>
      </c>
      <c r="H250" s="21" t="str">
        <f t="shared" si="6"/>
        <v>lunes, febrero 22 de 2021</v>
      </c>
      <c r="I250" s="11">
        <f>VLOOKUP(H250,'Cacao Nacional'!B:D,3,0)</f>
        <v>7336</v>
      </c>
      <c r="J250" s="11" t="str">
        <f t="shared" si="7"/>
        <v>febrero de 2021</v>
      </c>
    </row>
    <row r="251" spans="1:10" x14ac:dyDescent="0.3">
      <c r="A251" s="14">
        <v>44246</v>
      </c>
      <c r="B251" s="13">
        <v>23950</v>
      </c>
      <c r="C251" s="13">
        <v>23800</v>
      </c>
      <c r="D251" s="13">
        <v>23950</v>
      </c>
      <c r="E251" s="13">
        <v>23630</v>
      </c>
      <c r="F251" s="11" t="s">
        <v>5711</v>
      </c>
      <c r="G251" s="12">
        <v>1.2699999999999999E-2</v>
      </c>
      <c r="H251" s="21" t="str">
        <f t="shared" si="6"/>
        <v>viernes, febrero 19 de 2021</v>
      </c>
      <c r="I251" s="11" t="e">
        <f>VLOOKUP(H251,'Cacao Nacional'!B:D,3,0)</f>
        <v>#N/A</v>
      </c>
      <c r="J251" s="11" t="str">
        <f t="shared" si="7"/>
        <v>febrero de 2021</v>
      </c>
    </row>
    <row r="252" spans="1:10" x14ac:dyDescent="0.3">
      <c r="A252" s="14">
        <v>44245</v>
      </c>
      <c r="B252" s="13">
        <v>23650</v>
      </c>
      <c r="C252" s="13">
        <v>23770</v>
      </c>
      <c r="D252" s="13">
        <v>23980</v>
      </c>
      <c r="E252" s="13">
        <v>23630</v>
      </c>
      <c r="F252" s="11" t="s">
        <v>5712</v>
      </c>
      <c r="G252" s="12">
        <v>-4.1999999999999997E-3</v>
      </c>
      <c r="H252" s="21" t="str">
        <f t="shared" si="6"/>
        <v>jueves, febrero 18 de 2021</v>
      </c>
      <c r="I252" s="11" t="e">
        <f>VLOOKUP(H252,'Cacao Nacional'!B:D,3,0)</f>
        <v>#N/A</v>
      </c>
      <c r="J252" s="11" t="str">
        <f t="shared" si="7"/>
        <v>febrero de 2021</v>
      </c>
    </row>
    <row r="253" spans="1:10" x14ac:dyDescent="0.3">
      <c r="A253" s="14">
        <v>44244</v>
      </c>
      <c r="B253" s="13">
        <v>23750</v>
      </c>
      <c r="C253" s="13">
        <v>23410</v>
      </c>
      <c r="D253" s="13">
        <v>23750</v>
      </c>
      <c r="E253" s="13">
        <v>23280</v>
      </c>
      <c r="F253" s="11" t="s">
        <v>5713</v>
      </c>
      <c r="G253" s="12">
        <v>1.41E-2</v>
      </c>
      <c r="H253" s="21" t="str">
        <f t="shared" si="6"/>
        <v>miércoles, febrero 17 de 2021</v>
      </c>
      <c r="I253" s="11" t="e">
        <f>VLOOKUP(H253,'Cacao Nacional'!B:D,3,0)</f>
        <v>#N/A</v>
      </c>
      <c r="J253" s="11" t="str">
        <f t="shared" si="7"/>
        <v>febrero de 2021</v>
      </c>
    </row>
    <row r="254" spans="1:10" x14ac:dyDescent="0.3">
      <c r="A254" s="14">
        <v>44243</v>
      </c>
      <c r="B254" s="13">
        <v>23420</v>
      </c>
      <c r="C254" s="13">
        <v>23890</v>
      </c>
      <c r="D254" s="13">
        <v>23980</v>
      </c>
      <c r="E254" s="13">
        <v>23420</v>
      </c>
      <c r="F254" s="11" t="s">
        <v>5714</v>
      </c>
      <c r="G254" s="12">
        <v>-1.9699999999999999E-2</v>
      </c>
      <c r="H254" s="21" t="str">
        <f t="shared" si="6"/>
        <v>martes, febrero 16 de 2021</v>
      </c>
      <c r="I254" s="11" t="e">
        <f>VLOOKUP(H254,'Cacao Nacional'!B:D,3,0)</f>
        <v>#N/A</v>
      </c>
      <c r="J254" s="11" t="str">
        <f t="shared" si="7"/>
        <v>febrero de 2021</v>
      </c>
    </row>
    <row r="255" spans="1:10" x14ac:dyDescent="0.3">
      <c r="A255" s="14">
        <v>44242</v>
      </c>
      <c r="B255" s="13">
        <v>23890</v>
      </c>
      <c r="C255" s="13">
        <v>24150</v>
      </c>
      <c r="D255" s="13">
        <v>24150</v>
      </c>
      <c r="E255" s="13">
        <v>23800</v>
      </c>
      <c r="F255" s="11" t="s">
        <v>5715</v>
      </c>
      <c r="G255" s="12">
        <v>-4.5999999999999999E-3</v>
      </c>
      <c r="H255" s="21" t="str">
        <f t="shared" si="6"/>
        <v>lunes, febrero 15 de 2021</v>
      </c>
      <c r="I255" s="11">
        <f>VLOOKUP(H255,'Cacao Nacional'!B:D,3,0)</f>
        <v>7660.2</v>
      </c>
      <c r="J255" s="11" t="str">
        <f t="shared" si="7"/>
        <v>febrero de 2021</v>
      </c>
    </row>
    <row r="256" spans="1:10" x14ac:dyDescent="0.3">
      <c r="A256" s="14">
        <v>44239</v>
      </c>
      <c r="B256" s="13">
        <v>24000</v>
      </c>
      <c r="C256" s="13">
        <v>24320</v>
      </c>
      <c r="D256" s="13">
        <v>24320</v>
      </c>
      <c r="E256" s="13">
        <v>23930</v>
      </c>
      <c r="F256" s="11" t="s">
        <v>5716</v>
      </c>
      <c r="G256" s="12">
        <v>-1.5599999999999999E-2</v>
      </c>
      <c r="H256" s="21" t="str">
        <f t="shared" si="6"/>
        <v>viernes, febrero 12 de 2021</v>
      </c>
      <c r="I256" s="11" t="e">
        <f>VLOOKUP(H256,'Cacao Nacional'!B:D,3,0)</f>
        <v>#N/A</v>
      </c>
      <c r="J256" s="11" t="str">
        <f t="shared" si="7"/>
        <v>febrero de 2021</v>
      </c>
    </row>
    <row r="257" spans="1:10" x14ac:dyDescent="0.3">
      <c r="A257" s="14">
        <v>44238</v>
      </c>
      <c r="B257" s="13">
        <v>24380</v>
      </c>
      <c r="C257" s="13">
        <v>24360</v>
      </c>
      <c r="D257" s="13">
        <v>24380</v>
      </c>
      <c r="E257" s="13">
        <v>24030</v>
      </c>
      <c r="F257" s="11" t="s">
        <v>5717</v>
      </c>
      <c r="G257" s="12">
        <v>-8.0000000000000004E-4</v>
      </c>
      <c r="H257" s="21" t="str">
        <f t="shared" si="6"/>
        <v>jueves, febrero 11 de 2021</v>
      </c>
      <c r="I257" s="11" t="e">
        <f>VLOOKUP(H257,'Cacao Nacional'!B:D,3,0)</f>
        <v>#N/A</v>
      </c>
      <c r="J257" s="11" t="str">
        <f t="shared" si="7"/>
        <v>febrero de 2021</v>
      </c>
    </row>
    <row r="258" spans="1:10" x14ac:dyDescent="0.3">
      <c r="A258" s="14">
        <v>44237</v>
      </c>
      <c r="B258" s="13">
        <v>24400</v>
      </c>
      <c r="C258" s="13">
        <v>24310</v>
      </c>
      <c r="D258" s="13">
        <v>24600</v>
      </c>
      <c r="E258" s="13">
        <v>24310</v>
      </c>
      <c r="F258" s="11" t="s">
        <v>5718</v>
      </c>
      <c r="G258" s="12">
        <v>-4.1000000000000003E-3</v>
      </c>
      <c r="H258" s="21" t="str">
        <f t="shared" si="6"/>
        <v>miércoles, febrero 10 de 2021</v>
      </c>
      <c r="I258" s="11" t="e">
        <f>VLOOKUP(H258,'Cacao Nacional'!B:D,3,0)</f>
        <v>#N/A</v>
      </c>
      <c r="J258" s="11" t="str">
        <f t="shared" si="7"/>
        <v>febrero de 2021</v>
      </c>
    </row>
    <row r="259" spans="1:10" x14ac:dyDescent="0.3">
      <c r="A259" s="14">
        <v>44236</v>
      </c>
      <c r="B259" s="13">
        <v>24500</v>
      </c>
      <c r="C259" s="13">
        <v>24750</v>
      </c>
      <c r="D259" s="13">
        <v>24790</v>
      </c>
      <c r="E259" s="13">
        <v>24410</v>
      </c>
      <c r="F259" s="11" t="s">
        <v>5719</v>
      </c>
      <c r="G259" s="12">
        <v>-9.7000000000000003E-3</v>
      </c>
      <c r="H259" s="21" t="str">
        <f t="shared" ref="H259:H322" si="8">_xlfn.CONCAT(TEXT(A259,"dddd, Mmmm d "),"de ",TEXT(A259,"yyyy"))</f>
        <v>martes, febrero 9 de 2021</v>
      </c>
      <c r="I259" s="11" t="e">
        <f>VLOOKUP(H259,'Cacao Nacional'!B:D,3,0)</f>
        <v>#N/A</v>
      </c>
      <c r="J259" s="11" t="str">
        <f t="shared" ref="J259:J322" si="9">_xlfn.CONCAT(TEXT(A259,"mmmm")," de ",YEAR(A259))</f>
        <v>febrero de 2021</v>
      </c>
    </row>
    <row r="260" spans="1:10" x14ac:dyDescent="0.3">
      <c r="A260" s="14">
        <v>44235</v>
      </c>
      <c r="B260" s="13">
        <v>24740</v>
      </c>
      <c r="C260" s="13">
        <v>24610</v>
      </c>
      <c r="D260" s="13">
        <v>24850</v>
      </c>
      <c r="E260" s="13">
        <v>24610</v>
      </c>
      <c r="F260" s="11" t="s">
        <v>5720</v>
      </c>
      <c r="G260" s="12">
        <v>3.7000000000000002E-3</v>
      </c>
      <c r="H260" s="21" t="str">
        <f t="shared" si="8"/>
        <v>lunes, febrero 8 de 2021</v>
      </c>
      <c r="I260" s="11">
        <f>VLOOKUP(H260,'Cacao Nacional'!B:D,3,0)</f>
        <v>7902</v>
      </c>
      <c r="J260" s="11" t="str">
        <f t="shared" si="9"/>
        <v>febrero de 2021</v>
      </c>
    </row>
    <row r="261" spans="1:10" x14ac:dyDescent="0.3">
      <c r="A261" s="14">
        <v>44232</v>
      </c>
      <c r="B261" s="13">
        <v>24650</v>
      </c>
      <c r="C261" s="13">
        <v>24500</v>
      </c>
      <c r="D261" s="13">
        <v>24730</v>
      </c>
      <c r="E261" s="13">
        <v>24500</v>
      </c>
      <c r="F261" s="11" t="s">
        <v>5721</v>
      </c>
      <c r="G261" s="12">
        <v>2.3999999999999998E-3</v>
      </c>
      <c r="H261" s="21" t="str">
        <f t="shared" si="8"/>
        <v>viernes, febrero 5 de 2021</v>
      </c>
      <c r="I261" s="11" t="e">
        <f>VLOOKUP(H261,'Cacao Nacional'!B:D,3,0)</f>
        <v>#N/A</v>
      </c>
      <c r="J261" s="11" t="str">
        <f t="shared" si="9"/>
        <v>febrero de 2021</v>
      </c>
    </row>
    <row r="262" spans="1:10" x14ac:dyDescent="0.3">
      <c r="A262" s="14">
        <v>44231</v>
      </c>
      <c r="B262" s="13">
        <v>24590</v>
      </c>
      <c r="C262" s="13">
        <v>24640</v>
      </c>
      <c r="D262" s="13">
        <v>24650</v>
      </c>
      <c r="E262" s="13">
        <v>24500</v>
      </c>
      <c r="F262" s="11" t="s">
        <v>5722</v>
      </c>
      <c r="G262" s="12">
        <v>-2.3999999999999998E-3</v>
      </c>
      <c r="H262" s="21" t="str">
        <f t="shared" si="8"/>
        <v>jueves, febrero 4 de 2021</v>
      </c>
      <c r="I262" s="11" t="e">
        <f>VLOOKUP(H262,'Cacao Nacional'!B:D,3,0)</f>
        <v>#N/A</v>
      </c>
      <c r="J262" s="11" t="str">
        <f t="shared" si="9"/>
        <v>febrero de 2021</v>
      </c>
    </row>
    <row r="263" spans="1:10" x14ac:dyDescent="0.3">
      <c r="A263" s="14">
        <v>44230</v>
      </c>
      <c r="B263" s="13">
        <v>24650</v>
      </c>
      <c r="C263" s="13">
        <v>24480</v>
      </c>
      <c r="D263" s="13">
        <v>24770</v>
      </c>
      <c r="E263" s="13">
        <v>24480</v>
      </c>
      <c r="F263" s="11" t="s">
        <v>5723</v>
      </c>
      <c r="G263" s="12">
        <v>4.8999999999999998E-3</v>
      </c>
      <c r="H263" s="21" t="str">
        <f t="shared" si="8"/>
        <v>miércoles, febrero 3 de 2021</v>
      </c>
      <c r="I263" s="11" t="e">
        <f>VLOOKUP(H263,'Cacao Nacional'!B:D,3,0)</f>
        <v>#N/A</v>
      </c>
      <c r="J263" s="11" t="str">
        <f t="shared" si="9"/>
        <v>febrero de 2021</v>
      </c>
    </row>
    <row r="264" spans="1:10" x14ac:dyDescent="0.3">
      <c r="A264" s="14">
        <v>44229</v>
      </c>
      <c r="B264" s="13">
        <v>24530</v>
      </c>
      <c r="C264" s="13">
        <v>24790</v>
      </c>
      <c r="D264" s="13">
        <v>24790</v>
      </c>
      <c r="E264" s="13">
        <v>24440</v>
      </c>
      <c r="F264" s="11" t="s">
        <v>5724</v>
      </c>
      <c r="G264" s="12">
        <v>-1.1999999999999999E-3</v>
      </c>
      <c r="H264" s="21" t="str">
        <f t="shared" si="8"/>
        <v>martes, febrero 2 de 2021</v>
      </c>
      <c r="I264" s="11" t="e">
        <f>VLOOKUP(H264,'Cacao Nacional'!B:D,3,0)</f>
        <v>#N/A</v>
      </c>
      <c r="J264" s="11" t="str">
        <f t="shared" si="9"/>
        <v>febrero de 2021</v>
      </c>
    </row>
    <row r="265" spans="1:10" x14ac:dyDescent="0.3">
      <c r="A265" s="14">
        <v>44228</v>
      </c>
      <c r="B265" s="13">
        <v>24560</v>
      </c>
      <c r="C265" s="13">
        <v>24870</v>
      </c>
      <c r="D265" s="13">
        <v>24870</v>
      </c>
      <c r="E265" s="13">
        <v>24300</v>
      </c>
      <c r="F265" s="11" t="s">
        <v>5725</v>
      </c>
      <c r="G265" s="12">
        <v>6.6E-3</v>
      </c>
      <c r="H265" s="21" t="str">
        <f t="shared" si="8"/>
        <v>lunes, febrero 1 de 2021</v>
      </c>
      <c r="I265" s="11">
        <f>VLOOKUP(H265,'Cacao Nacional'!B:D,3,0)</f>
        <v>7935.3</v>
      </c>
      <c r="J265" s="11" t="str">
        <f t="shared" si="9"/>
        <v>febrero de 2021</v>
      </c>
    </row>
    <row r="266" spans="1:10" x14ac:dyDescent="0.3">
      <c r="A266" s="14">
        <v>44225</v>
      </c>
      <c r="B266" s="13">
        <v>24400</v>
      </c>
      <c r="C266" s="13">
        <v>24300</v>
      </c>
      <c r="D266" s="13">
        <v>24500</v>
      </c>
      <c r="E266" s="13">
        <v>24030</v>
      </c>
      <c r="F266" s="11" t="s">
        <v>5726</v>
      </c>
      <c r="G266" s="12">
        <v>3.3E-3</v>
      </c>
      <c r="H266" s="21" t="str">
        <f t="shared" si="8"/>
        <v>viernes, enero 29 de 2021</v>
      </c>
      <c r="I266" s="11" t="e">
        <f>VLOOKUP(H266,'Cacao Nacional'!B:D,3,0)</f>
        <v>#N/A</v>
      </c>
      <c r="J266" s="11" t="str">
        <f t="shared" si="9"/>
        <v>enero de 2021</v>
      </c>
    </row>
    <row r="267" spans="1:10" x14ac:dyDescent="0.3">
      <c r="A267" s="14">
        <v>44224</v>
      </c>
      <c r="B267" s="13">
        <v>24320</v>
      </c>
      <c r="C267" s="13">
        <v>24540</v>
      </c>
      <c r="D267" s="13">
        <v>24690</v>
      </c>
      <c r="E267" s="13">
        <v>24250</v>
      </c>
      <c r="F267" s="11" t="s">
        <v>5727</v>
      </c>
      <c r="G267" s="12">
        <v>-8.9999999999999993E-3</v>
      </c>
      <c r="H267" s="21" t="str">
        <f t="shared" si="8"/>
        <v>jueves, enero 28 de 2021</v>
      </c>
      <c r="I267" s="11" t="e">
        <f>VLOOKUP(H267,'Cacao Nacional'!B:D,3,0)</f>
        <v>#N/A</v>
      </c>
      <c r="J267" s="11" t="str">
        <f t="shared" si="9"/>
        <v>enero de 2021</v>
      </c>
    </row>
    <row r="268" spans="1:10" x14ac:dyDescent="0.3">
      <c r="A268" s="14">
        <v>44223</v>
      </c>
      <c r="B268" s="13">
        <v>24540</v>
      </c>
      <c r="C268" s="13">
        <v>24600</v>
      </c>
      <c r="D268" s="13">
        <v>24800</v>
      </c>
      <c r="E268" s="13">
        <v>24240</v>
      </c>
      <c r="F268" s="11" t="s">
        <v>5728</v>
      </c>
      <c r="G268" s="12">
        <v>-1.72E-2</v>
      </c>
      <c r="H268" s="21" t="str">
        <f t="shared" si="8"/>
        <v>miércoles, enero 27 de 2021</v>
      </c>
      <c r="I268" s="11" t="e">
        <f>VLOOKUP(H268,'Cacao Nacional'!B:D,3,0)</f>
        <v>#N/A</v>
      </c>
      <c r="J268" s="11" t="str">
        <f t="shared" si="9"/>
        <v>enero de 2021</v>
      </c>
    </row>
    <row r="269" spans="1:10" x14ac:dyDescent="0.3">
      <c r="A269" s="14">
        <v>44222</v>
      </c>
      <c r="B269" s="13">
        <v>24970</v>
      </c>
      <c r="C269" s="13">
        <v>25000</v>
      </c>
      <c r="D269" s="13">
        <v>25000</v>
      </c>
      <c r="E269" s="13">
        <v>24600</v>
      </c>
      <c r="F269" s="11" t="s">
        <v>5729</v>
      </c>
      <c r="G269" s="12">
        <v>-1.1999999999999999E-3</v>
      </c>
      <c r="H269" s="21" t="str">
        <f t="shared" si="8"/>
        <v>martes, enero 26 de 2021</v>
      </c>
      <c r="I269" s="11" t="e">
        <f>VLOOKUP(H269,'Cacao Nacional'!B:D,3,0)</f>
        <v>#N/A</v>
      </c>
      <c r="J269" s="11" t="str">
        <f t="shared" si="9"/>
        <v>enero de 2021</v>
      </c>
    </row>
    <row r="270" spans="1:10" x14ac:dyDescent="0.3">
      <c r="A270" s="14">
        <v>44221</v>
      </c>
      <c r="B270" s="13">
        <v>25000</v>
      </c>
      <c r="C270" s="13">
        <v>24300</v>
      </c>
      <c r="D270" s="13">
        <v>25000</v>
      </c>
      <c r="E270" s="13">
        <v>24300</v>
      </c>
      <c r="F270" s="11" t="s">
        <v>5730</v>
      </c>
      <c r="G270" s="12">
        <v>4.0000000000000002E-4</v>
      </c>
      <c r="H270" s="21" t="str">
        <f t="shared" si="8"/>
        <v>lunes, enero 25 de 2021</v>
      </c>
      <c r="I270" s="11">
        <f>VLOOKUP(H270,'Cacao Nacional'!B:D,3,0)</f>
        <v>7848.3</v>
      </c>
      <c r="J270" s="11" t="str">
        <f t="shared" si="9"/>
        <v>enero de 2021</v>
      </c>
    </row>
    <row r="271" spans="1:10" x14ac:dyDescent="0.3">
      <c r="A271" s="14">
        <v>44218</v>
      </c>
      <c r="B271" s="13">
        <v>24990</v>
      </c>
      <c r="C271" s="13">
        <v>24400</v>
      </c>
      <c r="D271" s="13">
        <v>24990</v>
      </c>
      <c r="E271" s="13">
        <v>24180</v>
      </c>
      <c r="F271" s="11" t="s">
        <v>5731</v>
      </c>
      <c r="G271" s="12">
        <v>0.02</v>
      </c>
      <c r="H271" s="21" t="str">
        <f t="shared" si="8"/>
        <v>viernes, enero 22 de 2021</v>
      </c>
      <c r="I271" s="11" t="e">
        <f>VLOOKUP(H271,'Cacao Nacional'!B:D,3,0)</f>
        <v>#N/A</v>
      </c>
      <c r="J271" s="11" t="str">
        <f t="shared" si="9"/>
        <v>enero de 2021</v>
      </c>
    </row>
    <row r="272" spans="1:10" x14ac:dyDescent="0.3">
      <c r="A272" s="14">
        <v>44217</v>
      </c>
      <c r="B272" s="13">
        <v>24500</v>
      </c>
      <c r="C272" s="13">
        <v>24290</v>
      </c>
      <c r="D272" s="13">
        <v>24870</v>
      </c>
      <c r="E272" s="13">
        <v>24290</v>
      </c>
      <c r="F272" s="11" t="s">
        <v>5732</v>
      </c>
      <c r="G272" s="12">
        <v>1.37E-2</v>
      </c>
      <c r="H272" s="21" t="str">
        <f t="shared" si="8"/>
        <v>jueves, enero 21 de 2021</v>
      </c>
      <c r="I272" s="11" t="e">
        <f>VLOOKUP(H272,'Cacao Nacional'!B:D,3,0)</f>
        <v>#N/A</v>
      </c>
      <c r="J272" s="11" t="str">
        <f t="shared" si="9"/>
        <v>enero de 2021</v>
      </c>
    </row>
    <row r="273" spans="1:10" x14ac:dyDescent="0.3">
      <c r="A273" s="14">
        <v>44216</v>
      </c>
      <c r="B273" s="13">
        <v>24170</v>
      </c>
      <c r="C273" s="13">
        <v>23700</v>
      </c>
      <c r="D273" s="13">
        <v>24280</v>
      </c>
      <c r="E273" s="13">
        <v>23700</v>
      </c>
      <c r="F273" s="11" t="s">
        <v>5733</v>
      </c>
      <c r="G273" s="12">
        <v>1.9800000000000002E-2</v>
      </c>
      <c r="H273" s="21" t="str">
        <f t="shared" si="8"/>
        <v>miércoles, enero 20 de 2021</v>
      </c>
      <c r="I273" s="11" t="e">
        <f>VLOOKUP(H273,'Cacao Nacional'!B:D,3,0)</f>
        <v>#N/A</v>
      </c>
      <c r="J273" s="11" t="str">
        <f t="shared" si="9"/>
        <v>enero de 2021</v>
      </c>
    </row>
    <row r="274" spans="1:10" x14ac:dyDescent="0.3">
      <c r="A274" s="14">
        <v>44215</v>
      </c>
      <c r="B274" s="13">
        <v>23700</v>
      </c>
      <c r="C274" s="13">
        <v>23730</v>
      </c>
      <c r="D274" s="13">
        <v>23880</v>
      </c>
      <c r="E274" s="13">
        <v>23600</v>
      </c>
      <c r="F274" s="11" t="s">
        <v>5734</v>
      </c>
      <c r="G274" s="12">
        <v>-4.0000000000000002E-4</v>
      </c>
      <c r="H274" s="21" t="str">
        <f t="shared" si="8"/>
        <v>martes, enero 19 de 2021</v>
      </c>
      <c r="I274" s="11" t="e">
        <f>VLOOKUP(H274,'Cacao Nacional'!B:D,3,0)</f>
        <v>#N/A</v>
      </c>
      <c r="J274" s="11" t="str">
        <f t="shared" si="9"/>
        <v>enero de 2021</v>
      </c>
    </row>
    <row r="275" spans="1:10" x14ac:dyDescent="0.3">
      <c r="A275" s="14">
        <v>44214</v>
      </c>
      <c r="B275" s="13">
        <v>23710</v>
      </c>
      <c r="C275" s="13">
        <v>23700</v>
      </c>
      <c r="D275" s="13">
        <v>23980</v>
      </c>
      <c r="E275" s="13">
        <v>23650</v>
      </c>
      <c r="F275" s="11" t="s">
        <v>5735</v>
      </c>
      <c r="G275" s="12">
        <v>4.0000000000000002E-4</v>
      </c>
      <c r="H275" s="21" t="str">
        <f t="shared" si="8"/>
        <v>lunes, enero 18 de 2021</v>
      </c>
      <c r="I275" s="11">
        <f>VLOOKUP(H275,'Cacao Nacional'!B:D,3,0)</f>
        <v>7781.7</v>
      </c>
      <c r="J275" s="11" t="str">
        <f t="shared" si="9"/>
        <v>enero de 2021</v>
      </c>
    </row>
    <row r="276" spans="1:10" x14ac:dyDescent="0.3">
      <c r="A276" s="14">
        <v>44211</v>
      </c>
      <c r="B276" s="13">
        <v>23700</v>
      </c>
      <c r="C276" s="13">
        <v>23940</v>
      </c>
      <c r="D276" s="13">
        <v>23940</v>
      </c>
      <c r="E276" s="13">
        <v>23700</v>
      </c>
      <c r="F276" s="11" t="s">
        <v>5736</v>
      </c>
      <c r="G276" s="12">
        <v>-4.1999999999999997E-3</v>
      </c>
      <c r="H276" s="21" t="str">
        <f t="shared" si="8"/>
        <v>viernes, enero 15 de 2021</v>
      </c>
      <c r="I276" s="11" t="e">
        <f>VLOOKUP(H276,'Cacao Nacional'!B:D,3,0)</f>
        <v>#N/A</v>
      </c>
      <c r="J276" s="11" t="str">
        <f t="shared" si="9"/>
        <v>enero de 2021</v>
      </c>
    </row>
    <row r="277" spans="1:10" x14ac:dyDescent="0.3">
      <c r="A277" s="14">
        <v>44210</v>
      </c>
      <c r="B277" s="13">
        <v>23800</v>
      </c>
      <c r="C277" s="13">
        <v>23570</v>
      </c>
      <c r="D277" s="13">
        <v>23970</v>
      </c>
      <c r="E277" s="13">
        <v>23410</v>
      </c>
      <c r="F277" s="11" t="s">
        <v>5737</v>
      </c>
      <c r="G277" s="12">
        <v>9.7999999999999997E-3</v>
      </c>
      <c r="H277" s="21" t="str">
        <f t="shared" si="8"/>
        <v>jueves, enero 14 de 2021</v>
      </c>
      <c r="I277" s="11" t="e">
        <f>VLOOKUP(H277,'Cacao Nacional'!B:D,3,0)</f>
        <v>#N/A</v>
      </c>
      <c r="J277" s="11" t="str">
        <f t="shared" si="9"/>
        <v>enero de 2021</v>
      </c>
    </row>
    <row r="278" spans="1:10" x14ac:dyDescent="0.3">
      <c r="A278" s="14">
        <v>44209</v>
      </c>
      <c r="B278" s="13">
        <v>23570</v>
      </c>
      <c r="C278" s="13">
        <v>23800</v>
      </c>
      <c r="D278" s="13">
        <v>24060</v>
      </c>
      <c r="E278" s="13">
        <v>23420</v>
      </c>
      <c r="F278" s="11" t="s">
        <v>5738</v>
      </c>
      <c r="G278" s="12">
        <v>-9.7000000000000003E-3</v>
      </c>
      <c r="H278" s="21" t="str">
        <f t="shared" si="8"/>
        <v>miércoles, enero 13 de 2021</v>
      </c>
      <c r="I278" s="11" t="e">
        <f>VLOOKUP(H278,'Cacao Nacional'!B:D,3,0)</f>
        <v>#N/A</v>
      </c>
      <c r="J278" s="11" t="str">
        <f t="shared" si="9"/>
        <v>enero de 2021</v>
      </c>
    </row>
    <row r="279" spans="1:10" x14ac:dyDescent="0.3">
      <c r="A279" s="14">
        <v>44208</v>
      </c>
      <c r="B279" s="13">
        <v>23800</v>
      </c>
      <c r="C279" s="13">
        <v>23440</v>
      </c>
      <c r="D279" s="13">
        <v>23800</v>
      </c>
      <c r="E279" s="13">
        <v>23440</v>
      </c>
      <c r="F279" s="11" t="s">
        <v>5739</v>
      </c>
      <c r="G279" s="12">
        <v>1.54E-2</v>
      </c>
      <c r="H279" s="21" t="str">
        <f t="shared" si="8"/>
        <v>martes, enero 12 de 2021</v>
      </c>
      <c r="I279" s="11" t="e">
        <f>VLOOKUP(H279,'Cacao Nacional'!B:D,3,0)</f>
        <v>#N/A</v>
      </c>
      <c r="J279" s="11" t="str">
        <f t="shared" si="9"/>
        <v>enero de 2021</v>
      </c>
    </row>
    <row r="280" spans="1:10" x14ac:dyDescent="0.3">
      <c r="A280" s="14">
        <v>44204</v>
      </c>
      <c r="B280" s="13">
        <v>23440</v>
      </c>
      <c r="C280" s="13">
        <v>23400</v>
      </c>
      <c r="D280" s="13">
        <v>23680</v>
      </c>
      <c r="E280" s="13">
        <v>23180</v>
      </c>
      <c r="F280" s="11" t="s">
        <v>5740</v>
      </c>
      <c r="G280" s="12">
        <v>6.0000000000000001E-3</v>
      </c>
      <c r="H280" s="21" t="str">
        <f t="shared" si="8"/>
        <v>viernes, enero 8 de 2021</v>
      </c>
      <c r="I280" s="11" t="e">
        <f>VLOOKUP(H280,'Cacao Nacional'!B:D,3,0)</f>
        <v>#N/A</v>
      </c>
      <c r="J280" s="11" t="str">
        <f t="shared" si="9"/>
        <v>enero de 2021</v>
      </c>
    </row>
    <row r="281" spans="1:10" x14ac:dyDescent="0.3">
      <c r="A281" s="14">
        <v>44203</v>
      </c>
      <c r="B281" s="13">
        <v>23300</v>
      </c>
      <c r="C281" s="13">
        <v>24110</v>
      </c>
      <c r="D281" s="13">
        <v>24140</v>
      </c>
      <c r="E281" s="13">
        <v>23300</v>
      </c>
      <c r="F281" s="11" t="s">
        <v>5741</v>
      </c>
      <c r="G281" s="12">
        <v>-4.4699999999999997E-2</v>
      </c>
      <c r="H281" s="21" t="str">
        <f t="shared" si="8"/>
        <v>jueves, enero 7 de 2021</v>
      </c>
      <c r="I281" s="11" t="e">
        <f>VLOOKUP(H281,'Cacao Nacional'!B:D,3,0)</f>
        <v>#N/A</v>
      </c>
      <c r="J281" s="11" t="str">
        <f t="shared" si="9"/>
        <v>enero de 2021</v>
      </c>
    </row>
    <row r="282" spans="1:10" x14ac:dyDescent="0.3">
      <c r="A282" s="14">
        <v>44202</v>
      </c>
      <c r="B282" s="13">
        <v>24390</v>
      </c>
      <c r="C282" s="13">
        <v>24400</v>
      </c>
      <c r="D282" s="13">
        <v>24500</v>
      </c>
      <c r="E282" s="13">
        <v>24370</v>
      </c>
      <c r="F282" s="11" t="s">
        <v>5742</v>
      </c>
      <c r="G282" s="12">
        <v>-4.0000000000000002E-4</v>
      </c>
      <c r="H282" s="21" t="str">
        <f t="shared" si="8"/>
        <v>miércoles, enero 6 de 2021</v>
      </c>
      <c r="I282" s="11" t="e">
        <f>VLOOKUP(H282,'Cacao Nacional'!B:D,3,0)</f>
        <v>#N/A</v>
      </c>
      <c r="J282" s="11" t="str">
        <f t="shared" si="9"/>
        <v>enero de 2021</v>
      </c>
    </row>
    <row r="283" spans="1:10" x14ac:dyDescent="0.3">
      <c r="A283" s="14">
        <v>44201</v>
      </c>
      <c r="B283" s="13">
        <v>24400</v>
      </c>
      <c r="C283" s="13">
        <v>23550</v>
      </c>
      <c r="D283" s="13">
        <v>24400</v>
      </c>
      <c r="E283" s="13">
        <v>23510</v>
      </c>
      <c r="F283" s="11" t="s">
        <v>5743</v>
      </c>
      <c r="G283" s="12">
        <v>1.67E-2</v>
      </c>
      <c r="H283" s="21" t="str">
        <f t="shared" si="8"/>
        <v>martes, enero 5 de 2021</v>
      </c>
      <c r="I283" s="11" t="e">
        <f>VLOOKUP(H283,'Cacao Nacional'!B:D,3,0)</f>
        <v>#N/A</v>
      </c>
      <c r="J283" s="11" t="str">
        <f t="shared" si="9"/>
        <v>enero de 2021</v>
      </c>
    </row>
    <row r="284" spans="1:10" x14ac:dyDescent="0.3">
      <c r="A284" s="14">
        <v>44200</v>
      </c>
      <c r="B284" s="13">
        <v>24000</v>
      </c>
      <c r="C284" s="13">
        <v>24050</v>
      </c>
      <c r="D284" s="13">
        <v>24050</v>
      </c>
      <c r="E284" s="13">
        <v>23550</v>
      </c>
      <c r="F284" s="11" t="s">
        <v>5744</v>
      </c>
      <c r="G284" s="12">
        <v>0</v>
      </c>
      <c r="H284" s="21" t="str">
        <f t="shared" si="8"/>
        <v>lunes, enero 4 de 2021</v>
      </c>
      <c r="I284" s="11">
        <f>VLOOKUP(H284,'Cacao Nacional'!B:D,3,0)</f>
        <v>8061.8</v>
      </c>
      <c r="J284" s="11" t="str">
        <f t="shared" si="9"/>
        <v>enero de 2021</v>
      </c>
    </row>
    <row r="285" spans="1:10" x14ac:dyDescent="0.3">
      <c r="A285" s="14">
        <v>44195</v>
      </c>
      <c r="B285" s="13">
        <v>24000</v>
      </c>
      <c r="C285" s="13">
        <v>24300</v>
      </c>
      <c r="D285" s="13">
        <v>24490</v>
      </c>
      <c r="E285" s="13">
        <v>24000</v>
      </c>
      <c r="F285" s="11" t="s">
        <v>5745</v>
      </c>
      <c r="G285" s="12">
        <v>-9.1000000000000004E-3</v>
      </c>
      <c r="H285" s="21" t="str">
        <f t="shared" si="8"/>
        <v>miércoles, diciembre 30 de 2020</v>
      </c>
      <c r="I285" s="11" t="e">
        <f>VLOOKUP(H285,'Cacao Nacional'!B:D,3,0)</f>
        <v>#N/A</v>
      </c>
      <c r="J285" s="11" t="str">
        <f t="shared" si="9"/>
        <v>diciembre de 2020</v>
      </c>
    </row>
    <row r="286" spans="1:10" x14ac:dyDescent="0.3">
      <c r="A286" s="14">
        <v>44194</v>
      </c>
      <c r="B286" s="13">
        <v>24220</v>
      </c>
      <c r="C286" s="13">
        <v>24200</v>
      </c>
      <c r="D286" s="13">
        <v>24220</v>
      </c>
      <c r="E286" s="13">
        <v>23720</v>
      </c>
      <c r="F286" s="11" t="s">
        <v>5746</v>
      </c>
      <c r="G286" s="12">
        <v>2.1100000000000001E-2</v>
      </c>
      <c r="H286" s="21" t="str">
        <f t="shared" si="8"/>
        <v>martes, diciembre 29 de 2020</v>
      </c>
      <c r="I286" s="11" t="e">
        <f>VLOOKUP(H286,'Cacao Nacional'!B:D,3,0)</f>
        <v>#N/A</v>
      </c>
      <c r="J286" s="11" t="str">
        <f t="shared" si="9"/>
        <v>diciembre de 2020</v>
      </c>
    </row>
    <row r="287" spans="1:10" x14ac:dyDescent="0.3">
      <c r="A287" s="14">
        <v>44193</v>
      </c>
      <c r="B287" s="13">
        <v>23720</v>
      </c>
      <c r="C287" s="13">
        <v>23960</v>
      </c>
      <c r="D287" s="13">
        <v>24180</v>
      </c>
      <c r="E287" s="13">
        <v>23700</v>
      </c>
      <c r="F287" s="11" t="s">
        <v>5747</v>
      </c>
      <c r="G287" s="12">
        <v>5.1000000000000004E-3</v>
      </c>
      <c r="H287" s="21" t="str">
        <f t="shared" si="8"/>
        <v>lunes, diciembre 28 de 2020</v>
      </c>
      <c r="I287" s="11">
        <f>VLOOKUP(H287,'Cacao Nacional'!B:D,3,0)</f>
        <v>8048.3</v>
      </c>
      <c r="J287" s="11" t="str">
        <f t="shared" si="9"/>
        <v>diciembre de 2020</v>
      </c>
    </row>
    <row r="288" spans="1:10" x14ac:dyDescent="0.3">
      <c r="A288" s="14">
        <v>44188</v>
      </c>
      <c r="B288" s="13">
        <v>23600</v>
      </c>
      <c r="C288" s="13">
        <v>24000</v>
      </c>
      <c r="D288" s="13">
        <v>24000</v>
      </c>
      <c r="E288" s="13">
        <v>23550</v>
      </c>
      <c r="F288" s="11" t="s">
        <v>5748</v>
      </c>
      <c r="G288" s="12">
        <v>7.7000000000000002E-3</v>
      </c>
      <c r="H288" s="21" t="str">
        <f t="shared" si="8"/>
        <v>miércoles, diciembre 23 de 2020</v>
      </c>
      <c r="I288" s="11" t="e">
        <f>VLOOKUP(H288,'Cacao Nacional'!B:D,3,0)</f>
        <v>#N/A</v>
      </c>
      <c r="J288" s="11" t="str">
        <f t="shared" si="9"/>
        <v>diciembre de 2020</v>
      </c>
    </row>
    <row r="289" spans="1:10" x14ac:dyDescent="0.3">
      <c r="A289" s="14">
        <v>44187</v>
      </c>
      <c r="B289" s="13">
        <v>23420</v>
      </c>
      <c r="C289" s="13">
        <v>23700</v>
      </c>
      <c r="D289" s="13">
        <v>24100</v>
      </c>
      <c r="E289" s="13">
        <v>23130</v>
      </c>
      <c r="F289" s="11" t="s">
        <v>5749</v>
      </c>
      <c r="G289" s="12">
        <v>-1.06E-2</v>
      </c>
      <c r="H289" s="21" t="str">
        <f t="shared" si="8"/>
        <v>martes, diciembre 22 de 2020</v>
      </c>
      <c r="I289" s="11" t="e">
        <f>VLOOKUP(H289,'Cacao Nacional'!B:D,3,0)</f>
        <v>#N/A</v>
      </c>
      <c r="J289" s="11" t="str">
        <f t="shared" si="9"/>
        <v>diciembre de 2020</v>
      </c>
    </row>
    <row r="290" spans="1:10" x14ac:dyDescent="0.3">
      <c r="A290" s="14">
        <v>44186</v>
      </c>
      <c r="B290" s="13">
        <v>23670</v>
      </c>
      <c r="C290" s="13">
        <v>23100</v>
      </c>
      <c r="D290" s="13">
        <v>23670</v>
      </c>
      <c r="E290" s="13">
        <v>23090</v>
      </c>
      <c r="F290" s="11" t="s">
        <v>5750</v>
      </c>
      <c r="G290" s="12">
        <v>-1.6999999999999999E-3</v>
      </c>
      <c r="H290" s="21" t="str">
        <f t="shared" si="8"/>
        <v>lunes, diciembre 21 de 2020</v>
      </c>
      <c r="I290" s="11">
        <f>VLOOKUP(H290,'Cacao Nacional'!B:D,3,0)</f>
        <v>8075</v>
      </c>
      <c r="J290" s="11" t="str">
        <f t="shared" si="9"/>
        <v>diciembre de 2020</v>
      </c>
    </row>
    <row r="291" spans="1:10" x14ac:dyDescent="0.3">
      <c r="A291" s="14">
        <v>44183</v>
      </c>
      <c r="B291" s="13">
        <v>23710</v>
      </c>
      <c r="C291" s="13">
        <v>24300</v>
      </c>
      <c r="D291" s="13">
        <v>24300</v>
      </c>
      <c r="E291" s="13">
        <v>23700</v>
      </c>
      <c r="F291" s="11" t="s">
        <v>5751</v>
      </c>
      <c r="G291" s="12">
        <v>-2.3099999999999999E-2</v>
      </c>
      <c r="H291" s="21" t="str">
        <f t="shared" si="8"/>
        <v>viernes, diciembre 18 de 2020</v>
      </c>
      <c r="I291" s="11" t="e">
        <f>VLOOKUP(H291,'Cacao Nacional'!B:D,3,0)</f>
        <v>#N/A</v>
      </c>
      <c r="J291" s="11" t="str">
        <f t="shared" si="9"/>
        <v>diciembre de 2020</v>
      </c>
    </row>
    <row r="292" spans="1:10" x14ac:dyDescent="0.3">
      <c r="A292" s="14">
        <v>44182</v>
      </c>
      <c r="B292" s="13">
        <v>24270</v>
      </c>
      <c r="C292" s="13">
        <v>24000</v>
      </c>
      <c r="D292" s="13">
        <v>24440</v>
      </c>
      <c r="E292" s="13">
        <v>23950</v>
      </c>
      <c r="F292" s="11" t="s">
        <v>5752</v>
      </c>
      <c r="G292" s="12">
        <v>1.1299999999999999E-2</v>
      </c>
      <c r="H292" s="21" t="str">
        <f t="shared" si="8"/>
        <v>jueves, diciembre 17 de 2020</v>
      </c>
      <c r="I292" s="11" t="e">
        <f>VLOOKUP(H292,'Cacao Nacional'!B:D,3,0)</f>
        <v>#N/A</v>
      </c>
      <c r="J292" s="11" t="str">
        <f t="shared" si="9"/>
        <v>diciembre de 2020</v>
      </c>
    </row>
    <row r="293" spans="1:10" x14ac:dyDescent="0.3">
      <c r="A293" s="14">
        <v>44181</v>
      </c>
      <c r="B293" s="13">
        <v>24000</v>
      </c>
      <c r="C293" s="13">
        <v>24500</v>
      </c>
      <c r="D293" s="13">
        <v>24500</v>
      </c>
      <c r="E293" s="13">
        <v>23770</v>
      </c>
      <c r="F293" s="11" t="s">
        <v>5753</v>
      </c>
      <c r="G293" s="12">
        <v>-5.0000000000000001E-3</v>
      </c>
      <c r="H293" s="21" t="str">
        <f t="shared" si="8"/>
        <v>miércoles, diciembre 16 de 2020</v>
      </c>
      <c r="I293" s="11" t="e">
        <f>VLOOKUP(H293,'Cacao Nacional'!B:D,3,0)</f>
        <v>#N/A</v>
      </c>
      <c r="J293" s="11" t="str">
        <f t="shared" si="9"/>
        <v>diciembre de 2020</v>
      </c>
    </row>
    <row r="294" spans="1:10" x14ac:dyDescent="0.3">
      <c r="A294" s="14">
        <v>44180</v>
      </c>
      <c r="B294" s="13">
        <v>24120</v>
      </c>
      <c r="C294" s="13">
        <v>23890</v>
      </c>
      <c r="D294" s="13">
        <v>24500</v>
      </c>
      <c r="E294" s="13">
        <v>23800</v>
      </c>
      <c r="F294" s="11" t="s">
        <v>5754</v>
      </c>
      <c r="G294" s="12">
        <v>8.3999999999999995E-3</v>
      </c>
      <c r="H294" s="21" t="str">
        <f t="shared" si="8"/>
        <v>martes, diciembre 15 de 2020</v>
      </c>
      <c r="I294" s="11" t="e">
        <f>VLOOKUP(H294,'Cacao Nacional'!B:D,3,0)</f>
        <v>#N/A</v>
      </c>
      <c r="J294" s="11" t="str">
        <f t="shared" si="9"/>
        <v>diciembre de 2020</v>
      </c>
    </row>
    <row r="295" spans="1:10" x14ac:dyDescent="0.3">
      <c r="A295" s="14">
        <v>44179</v>
      </c>
      <c r="B295" s="13">
        <v>23920</v>
      </c>
      <c r="C295" s="13">
        <v>23900</v>
      </c>
      <c r="D295" s="13">
        <v>24380</v>
      </c>
      <c r="E295" s="13">
        <v>23800</v>
      </c>
      <c r="F295" s="11" t="s">
        <v>5755</v>
      </c>
      <c r="G295" s="12">
        <v>2.0999999999999999E-3</v>
      </c>
      <c r="H295" s="21" t="str">
        <f t="shared" si="8"/>
        <v>lunes, diciembre 14 de 2020</v>
      </c>
      <c r="I295" s="11">
        <f>VLOOKUP(H295,'Cacao Nacional'!B:D,3,0)</f>
        <v>8125</v>
      </c>
      <c r="J295" s="11" t="str">
        <f t="shared" si="9"/>
        <v>diciembre de 2020</v>
      </c>
    </row>
    <row r="296" spans="1:10" x14ac:dyDescent="0.3">
      <c r="A296" s="14">
        <v>44176</v>
      </c>
      <c r="B296" s="13">
        <v>23870</v>
      </c>
      <c r="C296" s="13">
        <v>23700</v>
      </c>
      <c r="D296" s="13">
        <v>23890</v>
      </c>
      <c r="E296" s="13">
        <v>23410</v>
      </c>
      <c r="F296" s="11" t="s">
        <v>5756</v>
      </c>
      <c r="G296" s="12">
        <v>-5.0000000000000001E-3</v>
      </c>
      <c r="H296" s="21" t="str">
        <f t="shared" si="8"/>
        <v>viernes, diciembre 11 de 2020</v>
      </c>
      <c r="I296" s="11" t="e">
        <f>VLOOKUP(H296,'Cacao Nacional'!B:D,3,0)</f>
        <v>#N/A</v>
      </c>
      <c r="J296" s="11" t="str">
        <f t="shared" si="9"/>
        <v>diciembre de 2020</v>
      </c>
    </row>
    <row r="297" spans="1:10" x14ac:dyDescent="0.3">
      <c r="A297" s="14">
        <v>44175</v>
      </c>
      <c r="B297" s="13">
        <v>23990</v>
      </c>
      <c r="C297" s="13">
        <v>24500</v>
      </c>
      <c r="D297" s="13">
        <v>25000</v>
      </c>
      <c r="E297" s="13">
        <v>23710</v>
      </c>
      <c r="F297" s="11" t="s">
        <v>5757</v>
      </c>
      <c r="G297" s="12">
        <v>-8.6999999999999994E-3</v>
      </c>
      <c r="H297" s="21" t="str">
        <f t="shared" si="8"/>
        <v>jueves, diciembre 10 de 2020</v>
      </c>
      <c r="I297" s="11" t="e">
        <f>VLOOKUP(H297,'Cacao Nacional'!B:D,3,0)</f>
        <v>#N/A</v>
      </c>
      <c r="J297" s="11" t="str">
        <f t="shared" si="9"/>
        <v>diciembre de 2020</v>
      </c>
    </row>
    <row r="298" spans="1:10" x14ac:dyDescent="0.3">
      <c r="A298" s="14">
        <v>44174</v>
      </c>
      <c r="B298" s="13">
        <v>24200</v>
      </c>
      <c r="C298" s="13">
        <v>24300</v>
      </c>
      <c r="D298" s="13">
        <v>24480</v>
      </c>
      <c r="E298" s="13">
        <v>24200</v>
      </c>
      <c r="F298" s="11" t="s">
        <v>5757</v>
      </c>
      <c r="G298" s="12">
        <v>-4.0000000000000002E-4</v>
      </c>
      <c r="H298" s="21" t="str">
        <f t="shared" si="8"/>
        <v>miércoles, diciembre 9 de 2020</v>
      </c>
      <c r="I298" s="11" t="e">
        <f>VLOOKUP(H298,'Cacao Nacional'!B:D,3,0)</f>
        <v>#N/A</v>
      </c>
      <c r="J298" s="11" t="str">
        <f t="shared" si="9"/>
        <v>diciembre de 2020</v>
      </c>
    </row>
    <row r="299" spans="1:10" x14ac:dyDescent="0.3">
      <c r="A299" s="14">
        <v>44172</v>
      </c>
      <c r="B299" s="13">
        <v>24210</v>
      </c>
      <c r="C299" s="13">
        <v>24000</v>
      </c>
      <c r="D299" s="13">
        <v>24470</v>
      </c>
      <c r="E299" s="13">
        <v>24000</v>
      </c>
      <c r="F299" s="11" t="s">
        <v>5758</v>
      </c>
      <c r="G299" s="12">
        <v>8.0000000000000004E-4</v>
      </c>
      <c r="H299" s="21" t="str">
        <f t="shared" si="8"/>
        <v>lunes, diciembre 7 de 2020</v>
      </c>
      <c r="I299" s="11">
        <f>VLOOKUP(H299,'Cacao Nacional'!B:D,3,0)</f>
        <v>8405.2999999999993</v>
      </c>
      <c r="J299" s="11" t="str">
        <f t="shared" si="9"/>
        <v>diciembre de 2020</v>
      </c>
    </row>
    <row r="300" spans="1:10" x14ac:dyDescent="0.3">
      <c r="A300" s="14">
        <v>44169</v>
      </c>
      <c r="B300" s="13">
        <v>24190</v>
      </c>
      <c r="C300" s="13">
        <v>23800</v>
      </c>
      <c r="D300" s="13">
        <v>24300</v>
      </c>
      <c r="E300" s="13">
        <v>23800</v>
      </c>
      <c r="F300" s="11" t="s">
        <v>5759</v>
      </c>
      <c r="G300" s="12">
        <v>2.07E-2</v>
      </c>
      <c r="H300" s="21" t="str">
        <f t="shared" si="8"/>
        <v>viernes, diciembre 4 de 2020</v>
      </c>
      <c r="I300" s="11" t="e">
        <f>VLOOKUP(H300,'Cacao Nacional'!B:D,3,0)</f>
        <v>#N/A</v>
      </c>
      <c r="J300" s="11" t="str">
        <f t="shared" si="9"/>
        <v>diciembre de 2020</v>
      </c>
    </row>
    <row r="301" spans="1:10" x14ac:dyDescent="0.3">
      <c r="A301" s="14">
        <v>44168</v>
      </c>
      <c r="B301" s="13">
        <v>23700</v>
      </c>
      <c r="C301" s="13">
        <v>23600</v>
      </c>
      <c r="D301" s="13">
        <v>23700</v>
      </c>
      <c r="E301" s="13">
        <v>23600</v>
      </c>
      <c r="F301" s="11" t="s">
        <v>5760</v>
      </c>
      <c r="G301" s="12">
        <v>4.1999999999999997E-3</v>
      </c>
      <c r="H301" s="21" t="str">
        <f t="shared" si="8"/>
        <v>jueves, diciembre 3 de 2020</v>
      </c>
      <c r="I301" s="11" t="e">
        <f>VLOOKUP(H301,'Cacao Nacional'!B:D,3,0)</f>
        <v>#N/A</v>
      </c>
      <c r="J301" s="11" t="str">
        <f t="shared" si="9"/>
        <v>diciembre de 2020</v>
      </c>
    </row>
    <row r="302" spans="1:10" x14ac:dyDescent="0.3">
      <c r="A302" s="14">
        <v>44167</v>
      </c>
      <c r="B302" s="13">
        <v>23600</v>
      </c>
      <c r="C302" s="13">
        <v>23330</v>
      </c>
      <c r="D302" s="13">
        <v>23790</v>
      </c>
      <c r="E302" s="13">
        <v>23330</v>
      </c>
      <c r="F302" s="11" t="s">
        <v>5761</v>
      </c>
      <c r="G302" s="12">
        <v>8.5000000000000006E-3</v>
      </c>
      <c r="H302" s="21" t="str">
        <f t="shared" si="8"/>
        <v>miércoles, diciembre 2 de 2020</v>
      </c>
      <c r="I302" s="11" t="e">
        <f>VLOOKUP(H302,'Cacao Nacional'!B:D,3,0)</f>
        <v>#N/A</v>
      </c>
      <c r="J302" s="11" t="str">
        <f t="shared" si="9"/>
        <v>diciembre de 2020</v>
      </c>
    </row>
    <row r="303" spans="1:10" x14ac:dyDescent="0.3">
      <c r="A303" s="14">
        <v>44166</v>
      </c>
      <c r="B303" s="13">
        <v>23400</v>
      </c>
      <c r="C303" s="13">
        <v>23260</v>
      </c>
      <c r="D303" s="13">
        <v>23470</v>
      </c>
      <c r="E303" s="13">
        <v>23000</v>
      </c>
      <c r="F303" s="11" t="s">
        <v>5762</v>
      </c>
      <c r="G303" s="12">
        <v>6.0000000000000001E-3</v>
      </c>
      <c r="H303" s="21" t="str">
        <f t="shared" si="8"/>
        <v>martes, diciembre 1 de 2020</v>
      </c>
      <c r="I303" s="11" t="e">
        <f>VLOOKUP(H303,'Cacao Nacional'!B:D,3,0)</f>
        <v>#N/A</v>
      </c>
      <c r="J303" s="11" t="str">
        <f t="shared" si="9"/>
        <v>diciembre de 2020</v>
      </c>
    </row>
    <row r="304" spans="1:10" x14ac:dyDescent="0.3">
      <c r="A304" s="14">
        <v>44165</v>
      </c>
      <c r="B304" s="13">
        <v>23260</v>
      </c>
      <c r="C304" s="13">
        <v>23010</v>
      </c>
      <c r="D304" s="13">
        <v>23260</v>
      </c>
      <c r="E304" s="13">
        <v>22880</v>
      </c>
      <c r="F304" s="11" t="s">
        <v>5763</v>
      </c>
      <c r="G304" s="12">
        <v>-4.0000000000000002E-4</v>
      </c>
      <c r="H304" s="21" t="str">
        <f t="shared" si="8"/>
        <v>lunes, noviembre 30 de 2020</v>
      </c>
      <c r="I304" s="11">
        <f>VLOOKUP(H304,'Cacao Nacional'!B:D,3,0)</f>
        <v>8808.2999999999993</v>
      </c>
      <c r="J304" s="11" t="str">
        <f t="shared" si="9"/>
        <v>noviembre de 2020</v>
      </c>
    </row>
    <row r="305" spans="1:10" x14ac:dyDescent="0.3">
      <c r="A305" s="14">
        <v>44162</v>
      </c>
      <c r="B305" s="13">
        <v>23270</v>
      </c>
      <c r="C305" s="13">
        <v>23000</v>
      </c>
      <c r="D305" s="13">
        <v>23300</v>
      </c>
      <c r="E305" s="13">
        <v>22900</v>
      </c>
      <c r="F305" s="11" t="s">
        <v>5764</v>
      </c>
      <c r="G305" s="12">
        <v>1.17E-2</v>
      </c>
      <c r="H305" s="21" t="str">
        <f t="shared" si="8"/>
        <v>viernes, noviembre 27 de 2020</v>
      </c>
      <c r="I305" s="11" t="e">
        <f>VLOOKUP(H305,'Cacao Nacional'!B:D,3,0)</f>
        <v>#N/A</v>
      </c>
      <c r="J305" s="11" t="str">
        <f t="shared" si="9"/>
        <v>noviembre de 2020</v>
      </c>
    </row>
    <row r="306" spans="1:10" x14ac:dyDescent="0.3">
      <c r="A306" s="14">
        <v>44161</v>
      </c>
      <c r="B306" s="13">
        <v>23000</v>
      </c>
      <c r="C306" s="13">
        <v>23000</v>
      </c>
      <c r="D306" s="13">
        <v>23270</v>
      </c>
      <c r="E306" s="13">
        <v>22860</v>
      </c>
      <c r="F306" s="11" t="s">
        <v>5765</v>
      </c>
      <c r="G306" s="12">
        <v>0</v>
      </c>
      <c r="H306" s="21" t="str">
        <f t="shared" si="8"/>
        <v>jueves, noviembre 26 de 2020</v>
      </c>
      <c r="I306" s="11" t="e">
        <f>VLOOKUP(H306,'Cacao Nacional'!B:D,3,0)</f>
        <v>#N/A</v>
      </c>
      <c r="J306" s="11" t="str">
        <f t="shared" si="9"/>
        <v>noviembre de 2020</v>
      </c>
    </row>
    <row r="307" spans="1:10" x14ac:dyDescent="0.3">
      <c r="A307" s="14">
        <v>44160</v>
      </c>
      <c r="B307" s="13">
        <v>23000</v>
      </c>
      <c r="C307" s="13">
        <v>23080</v>
      </c>
      <c r="D307" s="13">
        <v>23080</v>
      </c>
      <c r="E307" s="13">
        <v>22720</v>
      </c>
      <c r="F307" s="11" t="s">
        <v>5766</v>
      </c>
      <c r="G307" s="12">
        <v>4.4000000000000003E-3</v>
      </c>
      <c r="H307" s="21" t="str">
        <f t="shared" si="8"/>
        <v>miércoles, noviembre 25 de 2020</v>
      </c>
      <c r="I307" s="11" t="e">
        <f>VLOOKUP(H307,'Cacao Nacional'!B:D,3,0)</f>
        <v>#N/A</v>
      </c>
      <c r="J307" s="11" t="str">
        <f t="shared" si="9"/>
        <v>noviembre de 2020</v>
      </c>
    </row>
    <row r="308" spans="1:10" x14ac:dyDescent="0.3">
      <c r="A308" s="14">
        <v>44159</v>
      </c>
      <c r="B308" s="13">
        <v>22900</v>
      </c>
      <c r="C308" s="13">
        <v>22000</v>
      </c>
      <c r="D308" s="13">
        <v>23100</v>
      </c>
      <c r="E308" s="13">
        <v>22000</v>
      </c>
      <c r="F308" s="11" t="s">
        <v>5767</v>
      </c>
      <c r="G308" s="12">
        <v>4.1399999999999999E-2</v>
      </c>
      <c r="H308" s="21" t="str">
        <f t="shared" si="8"/>
        <v>martes, noviembre 24 de 2020</v>
      </c>
      <c r="I308" s="11" t="e">
        <f>VLOOKUP(H308,'Cacao Nacional'!B:D,3,0)</f>
        <v>#N/A</v>
      </c>
      <c r="J308" s="11" t="str">
        <f t="shared" si="9"/>
        <v>noviembre de 2020</v>
      </c>
    </row>
    <row r="309" spans="1:10" x14ac:dyDescent="0.3">
      <c r="A309" s="14">
        <v>44158</v>
      </c>
      <c r="B309" s="13">
        <v>21990</v>
      </c>
      <c r="C309" s="13">
        <v>21800</v>
      </c>
      <c r="D309" s="13">
        <v>22000</v>
      </c>
      <c r="E309" s="13">
        <v>21800</v>
      </c>
      <c r="F309" s="11" t="s">
        <v>5768</v>
      </c>
      <c r="G309" s="12">
        <v>1.29E-2</v>
      </c>
      <c r="H309" s="21" t="str">
        <f t="shared" si="8"/>
        <v>lunes, noviembre 23 de 2020</v>
      </c>
      <c r="I309" s="11">
        <f>VLOOKUP(H309,'Cacao Nacional'!B:D,3,0)</f>
        <v>8293.2999999999993</v>
      </c>
      <c r="J309" s="11" t="str">
        <f t="shared" si="9"/>
        <v>noviembre de 2020</v>
      </c>
    </row>
    <row r="310" spans="1:10" x14ac:dyDescent="0.3">
      <c r="A310" s="14">
        <v>44155</v>
      </c>
      <c r="B310" s="13">
        <v>21710</v>
      </c>
      <c r="C310" s="13">
        <v>21510</v>
      </c>
      <c r="D310" s="13">
        <v>21860</v>
      </c>
      <c r="E310" s="13">
        <v>21500</v>
      </c>
      <c r="F310" s="11" t="s">
        <v>5769</v>
      </c>
      <c r="G310" s="12">
        <v>9.2999999999999992E-3</v>
      </c>
      <c r="H310" s="21" t="str">
        <f t="shared" si="8"/>
        <v>viernes, noviembre 20 de 2020</v>
      </c>
      <c r="I310" s="11" t="e">
        <f>VLOOKUP(H310,'Cacao Nacional'!B:D,3,0)</f>
        <v>#N/A</v>
      </c>
      <c r="J310" s="11" t="str">
        <f t="shared" si="9"/>
        <v>noviembre de 2020</v>
      </c>
    </row>
    <row r="311" spans="1:10" x14ac:dyDescent="0.3">
      <c r="A311" s="14">
        <v>44154</v>
      </c>
      <c r="B311" s="13">
        <v>21510</v>
      </c>
      <c r="C311" s="13">
        <v>21700</v>
      </c>
      <c r="D311" s="13">
        <v>21700</v>
      </c>
      <c r="E311" s="13">
        <v>21510</v>
      </c>
      <c r="F311" s="11" t="s">
        <v>5770</v>
      </c>
      <c r="G311" s="12">
        <v>4.1999999999999997E-3</v>
      </c>
      <c r="H311" s="21" t="str">
        <f t="shared" si="8"/>
        <v>jueves, noviembre 19 de 2020</v>
      </c>
      <c r="I311" s="11" t="e">
        <f>VLOOKUP(H311,'Cacao Nacional'!B:D,3,0)</f>
        <v>#N/A</v>
      </c>
      <c r="J311" s="11" t="str">
        <f t="shared" si="9"/>
        <v>noviembre de 2020</v>
      </c>
    </row>
    <row r="312" spans="1:10" x14ac:dyDescent="0.3">
      <c r="A312" s="14">
        <v>44153</v>
      </c>
      <c r="B312" s="13">
        <v>21420</v>
      </c>
      <c r="C312" s="13">
        <v>21970</v>
      </c>
      <c r="D312" s="13">
        <v>21970</v>
      </c>
      <c r="E312" s="13">
        <v>21420</v>
      </c>
      <c r="F312" s="11" t="s">
        <v>5771</v>
      </c>
      <c r="G312" s="12">
        <v>-3.3E-3</v>
      </c>
      <c r="H312" s="21" t="str">
        <f t="shared" si="8"/>
        <v>miércoles, noviembre 18 de 2020</v>
      </c>
      <c r="I312" s="11" t="e">
        <f>VLOOKUP(H312,'Cacao Nacional'!B:D,3,0)</f>
        <v>#N/A</v>
      </c>
      <c r="J312" s="11" t="str">
        <f t="shared" si="9"/>
        <v>noviembre de 2020</v>
      </c>
    </row>
    <row r="313" spans="1:10" x14ac:dyDescent="0.3">
      <c r="A313" s="14">
        <v>44152</v>
      </c>
      <c r="B313" s="13">
        <v>21490</v>
      </c>
      <c r="C313" s="13">
        <v>21690</v>
      </c>
      <c r="D313" s="13">
        <v>22000</v>
      </c>
      <c r="E313" s="13">
        <v>21490</v>
      </c>
      <c r="F313" s="11" t="s">
        <v>5772</v>
      </c>
      <c r="G313" s="12">
        <v>-8.9999999999999998E-4</v>
      </c>
      <c r="H313" s="21" t="str">
        <f t="shared" si="8"/>
        <v>martes, noviembre 17 de 2020</v>
      </c>
      <c r="I313" s="11" t="e">
        <f>VLOOKUP(H313,'Cacao Nacional'!B:D,3,0)</f>
        <v>#N/A</v>
      </c>
      <c r="J313" s="11" t="str">
        <f t="shared" si="9"/>
        <v>noviembre de 2020</v>
      </c>
    </row>
    <row r="314" spans="1:10" x14ac:dyDescent="0.3">
      <c r="A314" s="14">
        <v>44148</v>
      </c>
      <c r="B314" s="13">
        <v>21510</v>
      </c>
      <c r="C314" s="13">
        <v>21790</v>
      </c>
      <c r="D314" s="13">
        <v>21790</v>
      </c>
      <c r="E314" s="13">
        <v>21500</v>
      </c>
      <c r="F314" s="11" t="s">
        <v>5773</v>
      </c>
      <c r="G314" s="12">
        <v>5.0000000000000001E-4</v>
      </c>
      <c r="H314" s="21" t="str">
        <f t="shared" si="8"/>
        <v>viernes, noviembre 13 de 2020</v>
      </c>
      <c r="I314" s="11" t="e">
        <f>VLOOKUP(H314,'Cacao Nacional'!B:D,3,0)</f>
        <v>#N/A</v>
      </c>
      <c r="J314" s="11" t="str">
        <f t="shared" si="9"/>
        <v>noviembre de 2020</v>
      </c>
    </row>
    <row r="315" spans="1:10" x14ac:dyDescent="0.3">
      <c r="A315" s="14">
        <v>44147</v>
      </c>
      <c r="B315" s="13">
        <v>21500</v>
      </c>
      <c r="C315" s="13">
        <v>22010</v>
      </c>
      <c r="D315" s="13">
        <v>22010</v>
      </c>
      <c r="E315" s="13">
        <v>21500</v>
      </c>
      <c r="F315" s="11" t="s">
        <v>5774</v>
      </c>
      <c r="G315" s="12">
        <v>-2.76E-2</v>
      </c>
      <c r="H315" s="21" t="str">
        <f t="shared" si="8"/>
        <v>jueves, noviembre 12 de 2020</v>
      </c>
      <c r="I315" s="11" t="e">
        <f>VLOOKUP(H315,'Cacao Nacional'!B:D,3,0)</f>
        <v>#N/A</v>
      </c>
      <c r="J315" s="11" t="str">
        <f t="shared" si="9"/>
        <v>noviembre de 2020</v>
      </c>
    </row>
    <row r="316" spans="1:10" x14ac:dyDescent="0.3">
      <c r="A316" s="14">
        <v>44146</v>
      </c>
      <c r="B316" s="13">
        <v>22110</v>
      </c>
      <c r="C316" s="13">
        <v>22450</v>
      </c>
      <c r="D316" s="13">
        <v>22450</v>
      </c>
      <c r="E316" s="13">
        <v>22110</v>
      </c>
      <c r="F316" s="11" t="s">
        <v>5775</v>
      </c>
      <c r="G316" s="12">
        <v>4.4999999999999997E-3</v>
      </c>
      <c r="H316" s="21" t="str">
        <f t="shared" si="8"/>
        <v>miércoles, noviembre 11 de 2020</v>
      </c>
      <c r="I316" s="11" t="e">
        <f>VLOOKUP(H316,'Cacao Nacional'!B:D,3,0)</f>
        <v>#N/A</v>
      </c>
      <c r="J316" s="11" t="str">
        <f t="shared" si="9"/>
        <v>noviembre de 2020</v>
      </c>
    </row>
    <row r="317" spans="1:10" x14ac:dyDescent="0.3">
      <c r="A317" s="14">
        <v>44145</v>
      </c>
      <c r="B317" s="13">
        <v>22010</v>
      </c>
      <c r="C317" s="13">
        <v>22280</v>
      </c>
      <c r="D317" s="13">
        <v>22390</v>
      </c>
      <c r="E317" s="13">
        <v>22000</v>
      </c>
      <c r="F317" s="11" t="s">
        <v>5776</v>
      </c>
      <c r="G317" s="12">
        <v>-1.0800000000000001E-2</v>
      </c>
      <c r="H317" s="21" t="str">
        <f t="shared" si="8"/>
        <v>martes, noviembre 10 de 2020</v>
      </c>
      <c r="I317" s="11" t="e">
        <f>VLOOKUP(H317,'Cacao Nacional'!B:D,3,0)</f>
        <v>#N/A</v>
      </c>
      <c r="J317" s="11" t="str">
        <f t="shared" si="9"/>
        <v>noviembre de 2020</v>
      </c>
    </row>
    <row r="318" spans="1:10" x14ac:dyDescent="0.3">
      <c r="A318" s="14">
        <v>44144</v>
      </c>
      <c r="B318" s="13">
        <v>22250</v>
      </c>
      <c r="C318" s="13">
        <v>21960</v>
      </c>
      <c r="D318" s="13">
        <v>22600</v>
      </c>
      <c r="E318" s="13">
        <v>21960</v>
      </c>
      <c r="F318" s="11" t="s">
        <v>5777</v>
      </c>
      <c r="G318" s="12">
        <v>2.63E-2</v>
      </c>
      <c r="H318" s="21" t="str">
        <f t="shared" si="8"/>
        <v>lunes, noviembre 9 de 2020</v>
      </c>
      <c r="I318" s="11">
        <f>VLOOKUP(H318,'Cacao Nacional'!B:D,3,0)</f>
        <v>8096.7</v>
      </c>
      <c r="J318" s="11" t="str">
        <f t="shared" si="9"/>
        <v>noviembre de 2020</v>
      </c>
    </row>
    <row r="319" spans="1:10" x14ac:dyDescent="0.3">
      <c r="A319" s="14">
        <v>44141</v>
      </c>
      <c r="B319" s="13">
        <v>21680</v>
      </c>
      <c r="C319" s="13">
        <v>21550</v>
      </c>
      <c r="D319" s="13">
        <v>21710</v>
      </c>
      <c r="E319" s="13">
        <v>21400</v>
      </c>
      <c r="F319" s="11" t="s">
        <v>5778</v>
      </c>
      <c r="G319" s="12">
        <v>-5.0000000000000001E-4</v>
      </c>
      <c r="H319" s="21" t="str">
        <f t="shared" si="8"/>
        <v>viernes, noviembre 6 de 2020</v>
      </c>
      <c r="I319" s="11" t="e">
        <f>VLOOKUP(H319,'Cacao Nacional'!B:D,3,0)</f>
        <v>#N/A</v>
      </c>
      <c r="J319" s="11" t="str">
        <f t="shared" si="9"/>
        <v>noviembre de 2020</v>
      </c>
    </row>
    <row r="320" spans="1:10" x14ac:dyDescent="0.3">
      <c r="A320" s="14">
        <v>44140</v>
      </c>
      <c r="B320" s="13">
        <v>21690</v>
      </c>
      <c r="C320" s="13">
        <v>21460</v>
      </c>
      <c r="D320" s="13">
        <v>21690</v>
      </c>
      <c r="E320" s="13">
        <v>21460</v>
      </c>
      <c r="F320" s="11" t="s">
        <v>5779</v>
      </c>
      <c r="G320" s="12">
        <v>9.2999999999999992E-3</v>
      </c>
      <c r="H320" s="21" t="str">
        <f t="shared" si="8"/>
        <v>jueves, noviembre 5 de 2020</v>
      </c>
      <c r="I320" s="11" t="e">
        <f>VLOOKUP(H320,'Cacao Nacional'!B:D,3,0)</f>
        <v>#N/A</v>
      </c>
      <c r="J320" s="11" t="str">
        <f t="shared" si="9"/>
        <v>noviembre de 2020</v>
      </c>
    </row>
    <row r="321" spans="1:10" x14ac:dyDescent="0.3">
      <c r="A321" s="14">
        <v>44139</v>
      </c>
      <c r="B321" s="13">
        <v>21490</v>
      </c>
      <c r="C321" s="13">
        <v>21500</v>
      </c>
      <c r="D321" s="13">
        <v>21700</v>
      </c>
      <c r="E321" s="13">
        <v>21260</v>
      </c>
      <c r="F321" s="11" t="s">
        <v>5780</v>
      </c>
      <c r="G321" s="12">
        <v>-1.4E-3</v>
      </c>
      <c r="H321" s="21" t="str">
        <f t="shared" si="8"/>
        <v>miércoles, noviembre 4 de 2020</v>
      </c>
      <c r="I321" s="11" t="e">
        <f>VLOOKUP(H321,'Cacao Nacional'!B:D,3,0)</f>
        <v>#N/A</v>
      </c>
      <c r="J321" s="11" t="str">
        <f t="shared" si="9"/>
        <v>noviembre de 2020</v>
      </c>
    </row>
    <row r="322" spans="1:10" x14ac:dyDescent="0.3">
      <c r="A322" s="14">
        <v>44138</v>
      </c>
      <c r="B322" s="13">
        <v>21520</v>
      </c>
      <c r="C322" s="13">
        <v>22000</v>
      </c>
      <c r="D322" s="13">
        <v>22000</v>
      </c>
      <c r="E322" s="13">
        <v>21520</v>
      </c>
      <c r="F322" s="11" t="s">
        <v>5781</v>
      </c>
      <c r="G322" s="12">
        <v>8.3999999999999995E-3</v>
      </c>
      <c r="H322" s="21" t="str">
        <f t="shared" si="8"/>
        <v>martes, noviembre 3 de 2020</v>
      </c>
      <c r="I322" s="11" t="e">
        <f>VLOOKUP(H322,'Cacao Nacional'!B:D,3,0)</f>
        <v>#N/A</v>
      </c>
      <c r="J322" s="11" t="str">
        <f t="shared" si="9"/>
        <v>noviembre de 2020</v>
      </c>
    </row>
    <row r="323" spans="1:10" x14ac:dyDescent="0.3">
      <c r="A323" s="14">
        <v>44134</v>
      </c>
      <c r="B323" s="13">
        <v>21340</v>
      </c>
      <c r="C323" s="13">
        <v>22000</v>
      </c>
      <c r="D323" s="13">
        <v>22000</v>
      </c>
      <c r="E323" s="13">
        <v>21340</v>
      </c>
      <c r="F323" s="11" t="s">
        <v>5782</v>
      </c>
      <c r="G323" s="12">
        <v>-0.03</v>
      </c>
      <c r="H323" s="21" t="str">
        <f t="shared" ref="H323:H386" si="10">_xlfn.CONCAT(TEXT(A323,"dddd, Mmmm d "),"de ",TEXT(A323,"yyyy"))</f>
        <v>viernes, octubre 30 de 2020</v>
      </c>
      <c r="I323" s="11" t="e">
        <f>VLOOKUP(H323,'Cacao Nacional'!B:D,3,0)</f>
        <v>#N/A</v>
      </c>
      <c r="J323" s="11" t="str">
        <f t="shared" ref="J323:J386" si="11">_xlfn.CONCAT(TEXT(A323,"mmmm")," de ",YEAR(A323))</f>
        <v>octubre de 2020</v>
      </c>
    </row>
    <row r="324" spans="1:10" x14ac:dyDescent="0.3">
      <c r="A324" s="14">
        <v>44133</v>
      </c>
      <c r="B324" s="13">
        <v>22000</v>
      </c>
      <c r="C324" s="13">
        <v>21480</v>
      </c>
      <c r="D324" s="13">
        <v>22550</v>
      </c>
      <c r="E324" s="13">
        <v>21240</v>
      </c>
      <c r="F324" s="11" t="s">
        <v>5783</v>
      </c>
      <c r="G324" s="12">
        <v>3.3799999999999997E-2</v>
      </c>
      <c r="H324" s="21" t="str">
        <f t="shared" si="10"/>
        <v>jueves, octubre 29 de 2020</v>
      </c>
      <c r="I324" s="11" t="e">
        <f>VLOOKUP(H324,'Cacao Nacional'!B:D,3,0)</f>
        <v>#N/A</v>
      </c>
      <c r="J324" s="11" t="str">
        <f t="shared" si="11"/>
        <v>octubre de 2020</v>
      </c>
    </row>
    <row r="325" spans="1:10" x14ac:dyDescent="0.3">
      <c r="A325" s="14">
        <v>44132</v>
      </c>
      <c r="B325" s="13">
        <v>21280</v>
      </c>
      <c r="C325" s="13">
        <v>21280</v>
      </c>
      <c r="D325" s="13">
        <v>21280</v>
      </c>
      <c r="E325" s="13">
        <v>20900</v>
      </c>
      <c r="F325" s="11" t="s">
        <v>5784</v>
      </c>
      <c r="G325" s="12">
        <v>0</v>
      </c>
      <c r="H325" s="21" t="str">
        <f t="shared" si="10"/>
        <v>miércoles, octubre 28 de 2020</v>
      </c>
      <c r="I325" s="11" t="e">
        <f>VLOOKUP(H325,'Cacao Nacional'!B:D,3,0)</f>
        <v>#N/A</v>
      </c>
      <c r="J325" s="11" t="str">
        <f t="shared" si="11"/>
        <v>octubre de 2020</v>
      </c>
    </row>
    <row r="326" spans="1:10" x14ac:dyDescent="0.3">
      <c r="A326" s="14">
        <v>44131</v>
      </c>
      <c r="B326" s="13">
        <v>21280</v>
      </c>
      <c r="C326" s="13">
        <v>21360</v>
      </c>
      <c r="D326" s="13">
        <v>21470</v>
      </c>
      <c r="E326" s="13">
        <v>21050</v>
      </c>
      <c r="F326" s="11" t="s">
        <v>5785</v>
      </c>
      <c r="G326" s="12">
        <v>-8.8000000000000005E-3</v>
      </c>
      <c r="H326" s="21" t="str">
        <f t="shared" si="10"/>
        <v>martes, octubre 27 de 2020</v>
      </c>
      <c r="I326" s="11" t="e">
        <f>VLOOKUP(H326,'Cacao Nacional'!B:D,3,0)</f>
        <v>#N/A</v>
      </c>
      <c r="J326" s="11" t="str">
        <f t="shared" si="11"/>
        <v>octubre de 2020</v>
      </c>
    </row>
    <row r="327" spans="1:10" x14ac:dyDescent="0.3">
      <c r="A327" s="14">
        <v>44130</v>
      </c>
      <c r="B327" s="13">
        <v>21470</v>
      </c>
      <c r="C327" s="13">
        <v>21400</v>
      </c>
      <c r="D327" s="13">
        <v>21470</v>
      </c>
      <c r="E327" s="13">
        <v>20680</v>
      </c>
      <c r="F327" s="11" t="s">
        <v>5786</v>
      </c>
      <c r="G327" s="12">
        <v>8.9999999999999998E-4</v>
      </c>
      <c r="H327" s="21" t="str">
        <f t="shared" si="10"/>
        <v>lunes, octubre 26 de 2020</v>
      </c>
      <c r="I327" s="11">
        <f>VLOOKUP(H327,'Cacao Nacional'!B:D,3,0)</f>
        <v>8405</v>
      </c>
      <c r="J327" s="11" t="str">
        <f t="shared" si="11"/>
        <v>octubre de 2020</v>
      </c>
    </row>
    <row r="328" spans="1:10" x14ac:dyDescent="0.3">
      <c r="A328" s="14">
        <v>44127</v>
      </c>
      <c r="B328" s="13">
        <v>21450</v>
      </c>
      <c r="C328" s="13">
        <v>22980</v>
      </c>
      <c r="D328" s="13">
        <v>22980</v>
      </c>
      <c r="E328" s="13">
        <v>21050</v>
      </c>
      <c r="F328" s="11" t="s">
        <v>5787</v>
      </c>
      <c r="G328" s="12">
        <v>-6.0000000000000001E-3</v>
      </c>
      <c r="H328" s="21" t="str">
        <f t="shared" si="10"/>
        <v>viernes, octubre 23 de 2020</v>
      </c>
      <c r="I328" s="11" t="e">
        <f>VLOOKUP(H328,'Cacao Nacional'!B:D,3,0)</f>
        <v>#N/A</v>
      </c>
      <c r="J328" s="11" t="str">
        <f t="shared" si="11"/>
        <v>octubre de 2020</v>
      </c>
    </row>
    <row r="329" spans="1:10" x14ac:dyDescent="0.3">
      <c r="A329" s="14">
        <v>44126</v>
      </c>
      <c r="B329" s="13">
        <v>21580</v>
      </c>
      <c r="C329" s="13">
        <v>21450</v>
      </c>
      <c r="D329" s="13">
        <v>21580</v>
      </c>
      <c r="E329" s="13">
        <v>21430</v>
      </c>
      <c r="F329" s="11" t="s">
        <v>5788</v>
      </c>
      <c r="G329" s="12">
        <v>-3.7000000000000002E-3</v>
      </c>
      <c r="H329" s="21" t="str">
        <f t="shared" si="10"/>
        <v>jueves, octubre 22 de 2020</v>
      </c>
      <c r="I329" s="11" t="e">
        <f>VLOOKUP(H329,'Cacao Nacional'!B:D,3,0)</f>
        <v>#N/A</v>
      </c>
      <c r="J329" s="11" t="str">
        <f t="shared" si="11"/>
        <v>octubre de 2020</v>
      </c>
    </row>
    <row r="330" spans="1:10" x14ac:dyDescent="0.3">
      <c r="A330" s="14">
        <v>44125</v>
      </c>
      <c r="B330" s="13">
        <v>21660</v>
      </c>
      <c r="C330" s="13">
        <v>22060</v>
      </c>
      <c r="D330" s="13">
        <v>22060</v>
      </c>
      <c r="E330" s="13">
        <v>21660</v>
      </c>
      <c r="F330" s="11" t="s">
        <v>5789</v>
      </c>
      <c r="G330" s="12">
        <v>-1.1900000000000001E-2</v>
      </c>
      <c r="H330" s="21" t="str">
        <f t="shared" si="10"/>
        <v>miércoles, octubre 21 de 2020</v>
      </c>
      <c r="I330" s="11" t="e">
        <f>VLOOKUP(H330,'Cacao Nacional'!B:D,3,0)</f>
        <v>#N/A</v>
      </c>
      <c r="J330" s="11" t="str">
        <f t="shared" si="11"/>
        <v>octubre de 2020</v>
      </c>
    </row>
    <row r="331" spans="1:10" x14ac:dyDescent="0.3">
      <c r="A331" s="14">
        <v>44124</v>
      </c>
      <c r="B331" s="13">
        <v>21920</v>
      </c>
      <c r="C331" s="13">
        <v>22090</v>
      </c>
      <c r="D331" s="13">
        <v>22100</v>
      </c>
      <c r="E331" s="13">
        <v>21840</v>
      </c>
      <c r="F331" s="11" t="s">
        <v>5790</v>
      </c>
      <c r="G331" s="12">
        <v>-3.5999999999999999E-3</v>
      </c>
      <c r="H331" s="21" t="str">
        <f t="shared" si="10"/>
        <v>martes, octubre 20 de 2020</v>
      </c>
      <c r="I331" s="11" t="e">
        <f>VLOOKUP(H331,'Cacao Nacional'!B:D,3,0)</f>
        <v>#N/A</v>
      </c>
      <c r="J331" s="11" t="str">
        <f t="shared" si="11"/>
        <v>octubre de 2020</v>
      </c>
    </row>
    <row r="332" spans="1:10" x14ac:dyDescent="0.3">
      <c r="A332" s="14">
        <v>44123</v>
      </c>
      <c r="B332" s="13">
        <v>22000</v>
      </c>
      <c r="C332" s="13">
        <v>22200</v>
      </c>
      <c r="D332" s="13">
        <v>22500</v>
      </c>
      <c r="E332" s="13">
        <v>21900</v>
      </c>
      <c r="F332" s="11" t="s">
        <v>5791</v>
      </c>
      <c r="G332" s="12">
        <v>-8.9999999999999993E-3</v>
      </c>
      <c r="H332" s="21" t="str">
        <f t="shared" si="10"/>
        <v>lunes, octubre 19 de 2020</v>
      </c>
      <c r="I332" s="11">
        <f>VLOOKUP(H332,'Cacao Nacional'!B:D,3,0)</f>
        <v>8292.2999999999993</v>
      </c>
      <c r="J332" s="11" t="str">
        <f t="shared" si="11"/>
        <v>octubre de 2020</v>
      </c>
    </row>
    <row r="333" spans="1:10" x14ac:dyDescent="0.3">
      <c r="A333" s="14">
        <v>44120</v>
      </c>
      <c r="B333" s="13">
        <v>22200</v>
      </c>
      <c r="C333" s="13">
        <v>21850</v>
      </c>
      <c r="D333" s="13">
        <v>22200</v>
      </c>
      <c r="E333" s="13">
        <v>21850</v>
      </c>
      <c r="F333" s="11" t="s">
        <v>5792</v>
      </c>
      <c r="G333" s="12">
        <v>1.46E-2</v>
      </c>
      <c r="H333" s="21" t="str">
        <f t="shared" si="10"/>
        <v>viernes, octubre 16 de 2020</v>
      </c>
      <c r="I333" s="11" t="e">
        <f>VLOOKUP(H333,'Cacao Nacional'!B:D,3,0)</f>
        <v>#N/A</v>
      </c>
      <c r="J333" s="11" t="str">
        <f t="shared" si="11"/>
        <v>octubre de 2020</v>
      </c>
    </row>
    <row r="334" spans="1:10" x14ac:dyDescent="0.3">
      <c r="A334" s="14">
        <v>44119</v>
      </c>
      <c r="B334" s="13">
        <v>21880</v>
      </c>
      <c r="C334" s="13">
        <v>22100</v>
      </c>
      <c r="D334" s="13">
        <v>22120</v>
      </c>
      <c r="E334" s="13">
        <v>21880</v>
      </c>
      <c r="F334" s="11" t="s">
        <v>5793</v>
      </c>
      <c r="G334" s="12">
        <v>-1.2200000000000001E-2</v>
      </c>
      <c r="H334" s="21" t="str">
        <f t="shared" si="10"/>
        <v>jueves, octubre 15 de 2020</v>
      </c>
      <c r="I334" s="11" t="e">
        <f>VLOOKUP(H334,'Cacao Nacional'!B:D,3,0)</f>
        <v>#N/A</v>
      </c>
      <c r="J334" s="11" t="str">
        <f t="shared" si="11"/>
        <v>octubre de 2020</v>
      </c>
    </row>
    <row r="335" spans="1:10" x14ac:dyDescent="0.3">
      <c r="A335" s="14">
        <v>44118</v>
      </c>
      <c r="B335" s="13">
        <v>22150</v>
      </c>
      <c r="C335" s="13">
        <v>21900</v>
      </c>
      <c r="D335" s="13">
        <v>22270</v>
      </c>
      <c r="E335" s="13">
        <v>21680</v>
      </c>
      <c r="F335" s="11" t="s">
        <v>5794</v>
      </c>
      <c r="G335" s="12">
        <v>-2.3E-3</v>
      </c>
      <c r="H335" s="21" t="str">
        <f t="shared" si="10"/>
        <v>miércoles, octubre 14 de 2020</v>
      </c>
      <c r="I335" s="11" t="e">
        <f>VLOOKUP(H335,'Cacao Nacional'!B:D,3,0)</f>
        <v>#N/A</v>
      </c>
      <c r="J335" s="11" t="str">
        <f t="shared" si="11"/>
        <v>octubre de 2020</v>
      </c>
    </row>
    <row r="336" spans="1:10" x14ac:dyDescent="0.3">
      <c r="A336" s="14">
        <v>44117</v>
      </c>
      <c r="B336" s="13">
        <v>22200</v>
      </c>
      <c r="C336" s="13">
        <v>21950</v>
      </c>
      <c r="D336" s="13">
        <v>22260</v>
      </c>
      <c r="E336" s="13">
        <v>21950</v>
      </c>
      <c r="F336" s="11" t="s">
        <v>5795</v>
      </c>
      <c r="G336" s="12">
        <v>0</v>
      </c>
      <c r="H336" s="21" t="str">
        <f t="shared" si="10"/>
        <v>martes, octubre 13 de 2020</v>
      </c>
      <c r="I336" s="11" t="e">
        <f>VLOOKUP(H336,'Cacao Nacional'!B:D,3,0)</f>
        <v>#N/A</v>
      </c>
      <c r="J336" s="11" t="str">
        <f t="shared" si="11"/>
        <v>octubre de 2020</v>
      </c>
    </row>
    <row r="337" spans="1:10" x14ac:dyDescent="0.3">
      <c r="A337" s="14">
        <v>44113</v>
      </c>
      <c r="B337" s="13">
        <v>22200</v>
      </c>
      <c r="C337" s="13">
        <v>22220</v>
      </c>
      <c r="D337" s="13">
        <v>22360</v>
      </c>
      <c r="E337" s="13">
        <v>21880</v>
      </c>
      <c r="F337" s="11" t="s">
        <v>5796</v>
      </c>
      <c r="G337" s="12">
        <v>-8.9999999999999998E-4</v>
      </c>
      <c r="H337" s="21" t="str">
        <f t="shared" si="10"/>
        <v>viernes, octubre 9 de 2020</v>
      </c>
      <c r="I337" s="11" t="e">
        <f>VLOOKUP(H337,'Cacao Nacional'!B:D,3,0)</f>
        <v>#N/A</v>
      </c>
      <c r="J337" s="11" t="str">
        <f t="shared" si="11"/>
        <v>octubre de 2020</v>
      </c>
    </row>
    <row r="338" spans="1:10" x14ac:dyDescent="0.3">
      <c r="A338" s="14">
        <v>44112</v>
      </c>
      <c r="B338" s="13">
        <v>22220</v>
      </c>
      <c r="C338" s="13">
        <v>22380</v>
      </c>
      <c r="D338" s="13">
        <v>22380</v>
      </c>
      <c r="E338" s="13">
        <v>21950</v>
      </c>
      <c r="F338" s="11" t="s">
        <v>5797</v>
      </c>
      <c r="G338" s="12">
        <v>8.2000000000000007E-3</v>
      </c>
      <c r="H338" s="21" t="str">
        <f t="shared" si="10"/>
        <v>jueves, octubre 8 de 2020</v>
      </c>
      <c r="I338" s="11" t="e">
        <f>VLOOKUP(H338,'Cacao Nacional'!B:D,3,0)</f>
        <v>#N/A</v>
      </c>
      <c r="J338" s="11" t="str">
        <f t="shared" si="11"/>
        <v>octubre de 2020</v>
      </c>
    </row>
    <row r="339" spans="1:10" x14ac:dyDescent="0.3">
      <c r="A339" s="14">
        <v>44111</v>
      </c>
      <c r="B339" s="13">
        <v>22040</v>
      </c>
      <c r="C339" s="13">
        <v>21810</v>
      </c>
      <c r="D339" s="13">
        <v>22140</v>
      </c>
      <c r="E339" s="13">
        <v>21670</v>
      </c>
      <c r="F339" s="11" t="s">
        <v>5798</v>
      </c>
      <c r="G339" s="12">
        <v>6.4000000000000003E-3</v>
      </c>
      <c r="H339" s="21" t="str">
        <f t="shared" si="10"/>
        <v>miércoles, octubre 7 de 2020</v>
      </c>
      <c r="I339" s="11" t="e">
        <f>VLOOKUP(H339,'Cacao Nacional'!B:D,3,0)</f>
        <v>#N/A</v>
      </c>
      <c r="J339" s="11" t="str">
        <f t="shared" si="11"/>
        <v>octubre de 2020</v>
      </c>
    </row>
    <row r="340" spans="1:10" x14ac:dyDescent="0.3">
      <c r="A340" s="14">
        <v>44110</v>
      </c>
      <c r="B340" s="13">
        <v>21900</v>
      </c>
      <c r="C340" s="13">
        <v>22160</v>
      </c>
      <c r="D340" s="13">
        <v>22300</v>
      </c>
      <c r="E340" s="13">
        <v>21900</v>
      </c>
      <c r="F340" s="11" t="s">
        <v>5799</v>
      </c>
      <c r="G340" s="12">
        <v>-5.8999999999999999E-3</v>
      </c>
      <c r="H340" s="21" t="str">
        <f t="shared" si="10"/>
        <v>martes, octubre 6 de 2020</v>
      </c>
      <c r="I340" s="11" t="e">
        <f>VLOOKUP(H340,'Cacao Nacional'!B:D,3,0)</f>
        <v>#N/A</v>
      </c>
      <c r="J340" s="11" t="str">
        <f t="shared" si="11"/>
        <v>octubre de 2020</v>
      </c>
    </row>
    <row r="341" spans="1:10" x14ac:dyDescent="0.3">
      <c r="A341" s="14">
        <v>44109</v>
      </c>
      <c r="B341" s="13">
        <v>22030</v>
      </c>
      <c r="C341" s="13">
        <v>21890</v>
      </c>
      <c r="D341" s="13">
        <v>22340</v>
      </c>
      <c r="E341" s="13">
        <v>21890</v>
      </c>
      <c r="F341" s="11" t="s">
        <v>5800</v>
      </c>
      <c r="G341" s="12">
        <v>1.4E-3</v>
      </c>
      <c r="H341" s="21" t="str">
        <f t="shared" si="10"/>
        <v>lunes, octubre 5 de 2020</v>
      </c>
      <c r="I341" s="11">
        <f>VLOOKUP(H341,'Cacao Nacional'!B:D,3,0)</f>
        <v>8940.7000000000007</v>
      </c>
      <c r="J341" s="11" t="str">
        <f t="shared" si="11"/>
        <v>octubre de 2020</v>
      </c>
    </row>
    <row r="342" spans="1:10" x14ac:dyDescent="0.3">
      <c r="A342" s="14">
        <v>44106</v>
      </c>
      <c r="B342" s="13">
        <v>22000</v>
      </c>
      <c r="C342" s="13">
        <v>22160</v>
      </c>
      <c r="D342" s="13">
        <v>22220</v>
      </c>
      <c r="E342" s="13">
        <v>21860</v>
      </c>
      <c r="F342" s="11" t="s">
        <v>5801</v>
      </c>
      <c r="G342" s="12">
        <v>1.8E-3</v>
      </c>
      <c r="H342" s="21" t="str">
        <f t="shared" si="10"/>
        <v>viernes, octubre 2 de 2020</v>
      </c>
      <c r="I342" s="11" t="e">
        <f>VLOOKUP(H342,'Cacao Nacional'!B:D,3,0)</f>
        <v>#N/A</v>
      </c>
      <c r="J342" s="11" t="str">
        <f t="shared" si="11"/>
        <v>octubre de 2020</v>
      </c>
    </row>
    <row r="343" spans="1:10" x14ac:dyDescent="0.3">
      <c r="A343" s="14">
        <v>44105</v>
      </c>
      <c r="B343" s="13">
        <v>21960</v>
      </c>
      <c r="C343" s="13">
        <v>22180</v>
      </c>
      <c r="D343" s="13">
        <v>22420</v>
      </c>
      <c r="E343" s="13">
        <v>21820</v>
      </c>
      <c r="F343" s="11" t="s">
        <v>5802</v>
      </c>
      <c r="G343" s="12">
        <v>-3.09E-2</v>
      </c>
      <c r="H343" s="21" t="str">
        <f t="shared" si="10"/>
        <v>jueves, octubre 1 de 2020</v>
      </c>
      <c r="I343" s="11" t="e">
        <f>VLOOKUP(H343,'Cacao Nacional'!B:D,3,0)</f>
        <v>#N/A</v>
      </c>
      <c r="J343" s="11" t="str">
        <f t="shared" si="11"/>
        <v>octubre de 2020</v>
      </c>
    </row>
    <row r="344" spans="1:10" x14ac:dyDescent="0.3">
      <c r="A344" s="14">
        <v>44104</v>
      </c>
      <c r="B344" s="13">
        <v>22660</v>
      </c>
      <c r="C344" s="13">
        <v>22200</v>
      </c>
      <c r="D344" s="13">
        <v>22660</v>
      </c>
      <c r="E344" s="13">
        <v>22200</v>
      </c>
      <c r="F344" s="11" t="s">
        <v>5803</v>
      </c>
      <c r="G344" s="12">
        <v>1.61E-2</v>
      </c>
      <c r="H344" s="21" t="str">
        <f t="shared" si="10"/>
        <v>miércoles, septiembre 30 de 2020</v>
      </c>
      <c r="I344" s="11" t="e">
        <f>VLOOKUP(H344,'Cacao Nacional'!B:D,3,0)</f>
        <v>#N/A</v>
      </c>
      <c r="J344" s="11" t="str">
        <f t="shared" si="11"/>
        <v>septiembre de 2020</v>
      </c>
    </row>
    <row r="345" spans="1:10" x14ac:dyDescent="0.3">
      <c r="A345" s="14">
        <v>44103</v>
      </c>
      <c r="B345" s="13">
        <v>22300</v>
      </c>
      <c r="C345" s="13">
        <v>22580</v>
      </c>
      <c r="D345" s="13">
        <v>22580</v>
      </c>
      <c r="E345" s="13">
        <v>22060</v>
      </c>
      <c r="F345" s="11" t="s">
        <v>5804</v>
      </c>
      <c r="G345" s="12">
        <v>1.8E-3</v>
      </c>
      <c r="H345" s="21" t="str">
        <f t="shared" si="10"/>
        <v>martes, septiembre 29 de 2020</v>
      </c>
      <c r="I345" s="11" t="e">
        <f>VLOOKUP(H345,'Cacao Nacional'!B:D,3,0)</f>
        <v>#N/A</v>
      </c>
      <c r="J345" s="11" t="str">
        <f t="shared" si="11"/>
        <v>septiembre de 2020</v>
      </c>
    </row>
    <row r="346" spans="1:10" x14ac:dyDescent="0.3">
      <c r="A346" s="14">
        <v>44102</v>
      </c>
      <c r="B346" s="13">
        <v>22260</v>
      </c>
      <c r="C346" s="13">
        <v>22680</v>
      </c>
      <c r="D346" s="13">
        <v>22880</v>
      </c>
      <c r="E346" s="13">
        <v>22240</v>
      </c>
      <c r="F346" s="11" t="s">
        <v>5805</v>
      </c>
      <c r="G346" s="12">
        <v>1.8E-3</v>
      </c>
      <c r="H346" s="21" t="str">
        <f t="shared" si="10"/>
        <v>lunes, septiembre 28 de 2020</v>
      </c>
      <c r="I346" s="11">
        <f>VLOOKUP(H346,'Cacao Nacional'!B:D,3,0)</f>
        <v>8786.7000000000007</v>
      </c>
      <c r="J346" s="11" t="str">
        <f t="shared" si="11"/>
        <v>septiembre de 2020</v>
      </c>
    </row>
    <row r="347" spans="1:10" x14ac:dyDescent="0.3">
      <c r="A347" s="14">
        <v>44099</v>
      </c>
      <c r="B347" s="13">
        <v>22220</v>
      </c>
      <c r="C347" s="13">
        <v>22600</v>
      </c>
      <c r="D347" s="13">
        <v>22700</v>
      </c>
      <c r="E347" s="13">
        <v>22200</v>
      </c>
      <c r="F347" s="11" t="s">
        <v>5806</v>
      </c>
      <c r="G347" s="12">
        <v>-1.6799999999999999E-2</v>
      </c>
      <c r="H347" s="21" t="str">
        <f t="shared" si="10"/>
        <v>viernes, septiembre 25 de 2020</v>
      </c>
      <c r="I347" s="11" t="e">
        <f>VLOOKUP(H347,'Cacao Nacional'!B:D,3,0)</f>
        <v>#N/A</v>
      </c>
      <c r="J347" s="11" t="str">
        <f t="shared" si="11"/>
        <v>septiembre de 2020</v>
      </c>
    </row>
    <row r="348" spans="1:10" x14ac:dyDescent="0.3">
      <c r="A348" s="14">
        <v>44098</v>
      </c>
      <c r="B348" s="13">
        <v>22600</v>
      </c>
      <c r="C348" s="13">
        <v>22140</v>
      </c>
      <c r="D348" s="13">
        <v>22600</v>
      </c>
      <c r="E348" s="13">
        <v>22060</v>
      </c>
      <c r="F348" s="11" t="s">
        <v>5807</v>
      </c>
      <c r="G348" s="12">
        <v>3.2000000000000001E-2</v>
      </c>
      <c r="H348" s="21" t="str">
        <f t="shared" si="10"/>
        <v>jueves, septiembre 24 de 2020</v>
      </c>
      <c r="I348" s="11" t="e">
        <f>VLOOKUP(H348,'Cacao Nacional'!B:D,3,0)</f>
        <v>#N/A</v>
      </c>
      <c r="J348" s="11" t="str">
        <f t="shared" si="11"/>
        <v>septiembre de 2020</v>
      </c>
    </row>
    <row r="349" spans="1:10" x14ac:dyDescent="0.3">
      <c r="A349" s="14">
        <v>44097</v>
      </c>
      <c r="B349" s="13">
        <v>21900</v>
      </c>
      <c r="C349" s="13">
        <v>22240</v>
      </c>
      <c r="D349" s="13">
        <v>22240</v>
      </c>
      <c r="E349" s="13">
        <v>21900</v>
      </c>
      <c r="F349" s="11" t="s">
        <v>5808</v>
      </c>
      <c r="G349" s="12">
        <v>-1.5299999999999999E-2</v>
      </c>
      <c r="H349" s="21" t="str">
        <f t="shared" si="10"/>
        <v>miércoles, septiembre 23 de 2020</v>
      </c>
      <c r="I349" s="11" t="e">
        <f>VLOOKUP(H349,'Cacao Nacional'!B:D,3,0)</f>
        <v>#N/A</v>
      </c>
      <c r="J349" s="11" t="str">
        <f t="shared" si="11"/>
        <v>septiembre de 2020</v>
      </c>
    </row>
    <row r="350" spans="1:10" x14ac:dyDescent="0.3">
      <c r="A350" s="14">
        <v>44096</v>
      </c>
      <c r="B350" s="13">
        <v>22240</v>
      </c>
      <c r="C350" s="13">
        <v>22260</v>
      </c>
      <c r="D350" s="13">
        <v>22280</v>
      </c>
      <c r="E350" s="13">
        <v>22040</v>
      </c>
      <c r="F350" s="11" t="s">
        <v>5809</v>
      </c>
      <c r="G350" s="12">
        <v>8.2000000000000007E-3</v>
      </c>
      <c r="H350" s="21" t="str">
        <f t="shared" si="10"/>
        <v>martes, septiembre 22 de 2020</v>
      </c>
      <c r="I350" s="11" t="e">
        <f>VLOOKUP(H350,'Cacao Nacional'!B:D,3,0)</f>
        <v>#N/A</v>
      </c>
      <c r="J350" s="11" t="str">
        <f t="shared" si="11"/>
        <v>septiembre de 2020</v>
      </c>
    </row>
    <row r="351" spans="1:10" x14ac:dyDescent="0.3">
      <c r="A351" s="14">
        <v>44095</v>
      </c>
      <c r="B351" s="13">
        <v>22060</v>
      </c>
      <c r="C351" s="13">
        <v>21800</v>
      </c>
      <c r="D351" s="13">
        <v>22120</v>
      </c>
      <c r="E351" s="13">
        <v>21800</v>
      </c>
      <c r="F351" s="11" t="s">
        <v>5810</v>
      </c>
      <c r="G351" s="12">
        <v>7.3000000000000001E-3</v>
      </c>
      <c r="H351" s="21" t="str">
        <f t="shared" si="10"/>
        <v>lunes, septiembre 21 de 2020</v>
      </c>
      <c r="I351" s="11">
        <f>VLOOKUP(H351,'Cacao Nacional'!B:D,3,0)</f>
        <v>8560.5</v>
      </c>
      <c r="J351" s="11" t="str">
        <f t="shared" si="11"/>
        <v>septiembre de 2020</v>
      </c>
    </row>
    <row r="352" spans="1:10" x14ac:dyDescent="0.3">
      <c r="A352" s="14">
        <v>44092</v>
      </c>
      <c r="B352" s="13">
        <v>21900</v>
      </c>
      <c r="C352" s="13">
        <v>22100</v>
      </c>
      <c r="D352" s="13">
        <v>22360</v>
      </c>
      <c r="E352" s="13">
        <v>21900</v>
      </c>
      <c r="F352" s="11" t="s">
        <v>5811</v>
      </c>
      <c r="G352" s="12">
        <v>-8.9999999999999993E-3</v>
      </c>
      <c r="H352" s="21" t="str">
        <f t="shared" si="10"/>
        <v>viernes, septiembre 18 de 2020</v>
      </c>
      <c r="I352" s="11" t="e">
        <f>VLOOKUP(H352,'Cacao Nacional'!B:D,3,0)</f>
        <v>#N/A</v>
      </c>
      <c r="J352" s="11" t="str">
        <f t="shared" si="11"/>
        <v>septiembre de 2020</v>
      </c>
    </row>
    <row r="353" spans="1:10" x14ac:dyDescent="0.3">
      <c r="A353" s="14">
        <v>44091</v>
      </c>
      <c r="B353" s="13">
        <v>22100</v>
      </c>
      <c r="C353" s="13">
        <v>22200</v>
      </c>
      <c r="D353" s="13">
        <v>22400</v>
      </c>
      <c r="E353" s="13">
        <v>21980</v>
      </c>
      <c r="F353" s="11" t="s">
        <v>5812</v>
      </c>
      <c r="G353" s="12">
        <v>-8.9999999999999993E-3</v>
      </c>
      <c r="H353" s="21" t="str">
        <f t="shared" si="10"/>
        <v>jueves, septiembre 17 de 2020</v>
      </c>
      <c r="I353" s="11" t="e">
        <f>VLOOKUP(H353,'Cacao Nacional'!B:D,3,0)</f>
        <v>#N/A</v>
      </c>
      <c r="J353" s="11" t="str">
        <f t="shared" si="11"/>
        <v>septiembre de 2020</v>
      </c>
    </row>
    <row r="354" spans="1:10" x14ac:dyDescent="0.3">
      <c r="A354" s="14">
        <v>44090</v>
      </c>
      <c r="B354" s="13">
        <v>22300</v>
      </c>
      <c r="C354" s="13">
        <v>22700</v>
      </c>
      <c r="D354" s="13">
        <v>22700</v>
      </c>
      <c r="E354" s="13">
        <v>22220</v>
      </c>
      <c r="F354" s="11" t="s">
        <v>5813</v>
      </c>
      <c r="G354" s="12">
        <v>-4.4999999999999997E-3</v>
      </c>
      <c r="H354" s="21" t="str">
        <f t="shared" si="10"/>
        <v>miércoles, septiembre 16 de 2020</v>
      </c>
      <c r="I354" s="11" t="e">
        <f>VLOOKUP(H354,'Cacao Nacional'!B:D,3,0)</f>
        <v>#N/A</v>
      </c>
      <c r="J354" s="11" t="str">
        <f t="shared" si="11"/>
        <v>septiembre de 2020</v>
      </c>
    </row>
    <row r="355" spans="1:10" x14ac:dyDescent="0.3">
      <c r="A355" s="14">
        <v>44089</v>
      </c>
      <c r="B355" s="13">
        <v>22400</v>
      </c>
      <c r="C355" s="13">
        <v>22540</v>
      </c>
      <c r="D355" s="13">
        <v>22780</v>
      </c>
      <c r="E355" s="13">
        <v>22400</v>
      </c>
      <c r="F355" s="11" t="s">
        <v>5814</v>
      </c>
      <c r="G355" s="12">
        <v>-1.5800000000000002E-2</v>
      </c>
      <c r="H355" s="21" t="str">
        <f t="shared" si="10"/>
        <v>martes, septiembre 15 de 2020</v>
      </c>
      <c r="I355" s="11" t="e">
        <f>VLOOKUP(H355,'Cacao Nacional'!B:D,3,0)</f>
        <v>#N/A</v>
      </c>
      <c r="J355" s="11" t="str">
        <f t="shared" si="11"/>
        <v>septiembre de 2020</v>
      </c>
    </row>
    <row r="356" spans="1:10" x14ac:dyDescent="0.3">
      <c r="A356" s="14">
        <v>44088</v>
      </c>
      <c r="B356" s="13">
        <v>22760</v>
      </c>
      <c r="C356" s="13">
        <v>22800</v>
      </c>
      <c r="D356" s="13">
        <v>22800</v>
      </c>
      <c r="E356" s="13">
        <v>22540</v>
      </c>
      <c r="F356" s="11" t="s">
        <v>5815</v>
      </c>
      <c r="G356" s="12">
        <v>9.7999999999999997E-3</v>
      </c>
      <c r="H356" s="21" t="str">
        <f t="shared" si="10"/>
        <v>lunes, septiembre 14 de 2020</v>
      </c>
      <c r="I356" s="11">
        <f>VLOOKUP(H356,'Cacao Nacional'!B:D,3,0)</f>
        <v>8460</v>
      </c>
      <c r="J356" s="11" t="str">
        <f t="shared" si="11"/>
        <v>septiembre de 2020</v>
      </c>
    </row>
    <row r="357" spans="1:10" x14ac:dyDescent="0.3">
      <c r="A357" s="14">
        <v>44085</v>
      </c>
      <c r="B357" s="13">
        <v>22540</v>
      </c>
      <c r="C357" s="13">
        <v>22720</v>
      </c>
      <c r="D357" s="13">
        <v>22720</v>
      </c>
      <c r="E357" s="13">
        <v>22540</v>
      </c>
      <c r="F357" s="11" t="s">
        <v>5816</v>
      </c>
      <c r="G357" s="12">
        <v>-7.9000000000000008E-3</v>
      </c>
      <c r="H357" s="21" t="str">
        <f t="shared" si="10"/>
        <v>viernes, septiembre 11 de 2020</v>
      </c>
      <c r="I357" s="11" t="e">
        <f>VLOOKUP(H357,'Cacao Nacional'!B:D,3,0)</f>
        <v>#N/A</v>
      </c>
      <c r="J357" s="11" t="str">
        <f t="shared" si="11"/>
        <v>septiembre de 2020</v>
      </c>
    </row>
    <row r="358" spans="1:10" x14ac:dyDescent="0.3">
      <c r="A358" s="14">
        <v>44084</v>
      </c>
      <c r="B358" s="13">
        <v>22720</v>
      </c>
      <c r="C358" s="13">
        <v>22780</v>
      </c>
      <c r="D358" s="13">
        <v>22940</v>
      </c>
      <c r="E358" s="13">
        <v>22700</v>
      </c>
      <c r="F358" s="11" t="s">
        <v>5817</v>
      </c>
      <c r="G358" s="12">
        <v>-1.8E-3</v>
      </c>
      <c r="H358" s="21" t="str">
        <f t="shared" si="10"/>
        <v>jueves, septiembre 10 de 2020</v>
      </c>
      <c r="I358" s="11" t="e">
        <f>VLOOKUP(H358,'Cacao Nacional'!B:D,3,0)</f>
        <v>#N/A</v>
      </c>
      <c r="J358" s="11" t="str">
        <f t="shared" si="11"/>
        <v>septiembre de 2020</v>
      </c>
    </row>
    <row r="359" spans="1:10" x14ac:dyDescent="0.3">
      <c r="A359" s="14">
        <v>44083</v>
      </c>
      <c r="B359" s="13">
        <v>22760</v>
      </c>
      <c r="C359" s="13">
        <v>23200</v>
      </c>
      <c r="D359" s="13">
        <v>23240</v>
      </c>
      <c r="E359" s="13">
        <v>22760</v>
      </c>
      <c r="F359" s="11" t="s">
        <v>5818</v>
      </c>
      <c r="G359" s="12">
        <v>-8.6999999999999994E-3</v>
      </c>
      <c r="H359" s="21" t="str">
        <f t="shared" si="10"/>
        <v>miércoles, septiembre 9 de 2020</v>
      </c>
      <c r="I359" s="11" t="e">
        <f>VLOOKUP(H359,'Cacao Nacional'!B:D,3,0)</f>
        <v>#N/A</v>
      </c>
      <c r="J359" s="11" t="str">
        <f t="shared" si="11"/>
        <v>septiembre de 2020</v>
      </c>
    </row>
    <row r="360" spans="1:10" x14ac:dyDescent="0.3">
      <c r="A360" s="14">
        <v>44082</v>
      </c>
      <c r="B360" s="13">
        <v>22960</v>
      </c>
      <c r="C360" s="13">
        <v>22800</v>
      </c>
      <c r="D360" s="13">
        <v>23200</v>
      </c>
      <c r="E360" s="13">
        <v>22620</v>
      </c>
      <c r="F360" s="11" t="s">
        <v>5819</v>
      </c>
      <c r="G360" s="12">
        <v>8.9999999999999998E-4</v>
      </c>
      <c r="H360" s="21" t="str">
        <f t="shared" si="10"/>
        <v>martes, septiembre 8 de 2020</v>
      </c>
      <c r="I360" s="11" t="e">
        <f>VLOOKUP(H360,'Cacao Nacional'!B:D,3,0)</f>
        <v>#N/A</v>
      </c>
      <c r="J360" s="11" t="str">
        <f t="shared" si="11"/>
        <v>septiembre de 2020</v>
      </c>
    </row>
    <row r="361" spans="1:10" x14ac:dyDescent="0.3">
      <c r="A361" s="14">
        <v>44081</v>
      </c>
      <c r="B361" s="13">
        <v>22940</v>
      </c>
      <c r="C361" s="13">
        <v>23000</v>
      </c>
      <c r="D361" s="13">
        <v>23340</v>
      </c>
      <c r="E361" s="13">
        <v>22940</v>
      </c>
      <c r="F361" s="11" t="s">
        <v>5820</v>
      </c>
      <c r="G361" s="12">
        <v>-8.9999999999999998E-4</v>
      </c>
      <c r="H361" s="21" t="str">
        <f t="shared" si="10"/>
        <v>lunes, septiembre 7 de 2020</v>
      </c>
      <c r="I361" s="11">
        <f>VLOOKUP(H361,'Cacao Nacional'!B:D,3,0)</f>
        <v>8528.2999999999993</v>
      </c>
      <c r="J361" s="11" t="str">
        <f t="shared" si="11"/>
        <v>septiembre de 2020</v>
      </c>
    </row>
    <row r="362" spans="1:10" x14ac:dyDescent="0.3">
      <c r="A362" s="14">
        <v>44078</v>
      </c>
      <c r="B362" s="13">
        <v>22960</v>
      </c>
      <c r="C362" s="13">
        <v>22960</v>
      </c>
      <c r="D362" s="13">
        <v>23400</v>
      </c>
      <c r="E362" s="13">
        <v>22960</v>
      </c>
      <c r="F362" s="11" t="s">
        <v>5821</v>
      </c>
      <c r="G362" s="12">
        <v>-1.7999999999999999E-2</v>
      </c>
      <c r="H362" s="21" t="str">
        <f t="shared" si="10"/>
        <v>viernes, septiembre 4 de 2020</v>
      </c>
      <c r="I362" s="11" t="e">
        <f>VLOOKUP(H362,'Cacao Nacional'!B:D,3,0)</f>
        <v>#N/A</v>
      </c>
      <c r="J362" s="11" t="str">
        <f t="shared" si="11"/>
        <v>septiembre de 2020</v>
      </c>
    </row>
    <row r="363" spans="1:10" x14ac:dyDescent="0.3">
      <c r="A363" s="14">
        <v>44077</v>
      </c>
      <c r="B363" s="13">
        <v>23380</v>
      </c>
      <c r="C363" s="13">
        <v>22800</v>
      </c>
      <c r="D363" s="13">
        <v>23380</v>
      </c>
      <c r="E363" s="13">
        <v>22700</v>
      </c>
      <c r="F363" s="11" t="s">
        <v>5822</v>
      </c>
      <c r="G363" s="12">
        <v>1.83E-2</v>
      </c>
      <c r="H363" s="21" t="str">
        <f t="shared" si="10"/>
        <v>jueves, septiembre 3 de 2020</v>
      </c>
      <c r="I363" s="11" t="e">
        <f>VLOOKUP(H363,'Cacao Nacional'!B:D,3,0)</f>
        <v>#N/A</v>
      </c>
      <c r="J363" s="11" t="str">
        <f t="shared" si="11"/>
        <v>septiembre de 2020</v>
      </c>
    </row>
    <row r="364" spans="1:10" x14ac:dyDescent="0.3">
      <c r="A364" s="14">
        <v>44076</v>
      </c>
      <c r="B364" s="13">
        <v>22960</v>
      </c>
      <c r="C364" s="13">
        <v>22800</v>
      </c>
      <c r="D364" s="13">
        <v>23080</v>
      </c>
      <c r="E364" s="13">
        <v>22800</v>
      </c>
      <c r="F364" s="11" t="s">
        <v>5823</v>
      </c>
      <c r="G364" s="12">
        <v>7.0000000000000001E-3</v>
      </c>
      <c r="H364" s="21" t="str">
        <f t="shared" si="10"/>
        <v>miércoles, septiembre 2 de 2020</v>
      </c>
      <c r="I364" s="11" t="e">
        <f>VLOOKUP(H364,'Cacao Nacional'!B:D,3,0)</f>
        <v>#N/A</v>
      </c>
      <c r="J364" s="11" t="str">
        <f t="shared" si="11"/>
        <v>septiembre de 2020</v>
      </c>
    </row>
    <row r="365" spans="1:10" x14ac:dyDescent="0.3">
      <c r="A365" s="14">
        <v>44075</v>
      </c>
      <c r="B365" s="13">
        <v>22800</v>
      </c>
      <c r="C365" s="13">
        <v>21700</v>
      </c>
      <c r="D365" s="13">
        <v>22800</v>
      </c>
      <c r="E365" s="13">
        <v>21700</v>
      </c>
      <c r="F365" s="11" t="s">
        <v>5824</v>
      </c>
      <c r="G365" s="12">
        <v>3.6400000000000002E-2</v>
      </c>
      <c r="H365" s="21" t="str">
        <f t="shared" si="10"/>
        <v>martes, septiembre 1 de 2020</v>
      </c>
      <c r="I365" s="11" t="e">
        <f>VLOOKUP(H365,'Cacao Nacional'!B:D,3,0)</f>
        <v>#N/A</v>
      </c>
      <c r="J365" s="11" t="str">
        <f t="shared" si="11"/>
        <v>septiembre de 2020</v>
      </c>
    </row>
    <row r="366" spans="1:10" x14ac:dyDescent="0.3">
      <c r="A366" s="14">
        <v>44074</v>
      </c>
      <c r="B366" s="13">
        <v>22000</v>
      </c>
      <c r="C366" s="13">
        <v>21880</v>
      </c>
      <c r="D366" s="13">
        <v>22000</v>
      </c>
      <c r="E366" s="13">
        <v>21620</v>
      </c>
      <c r="F366" s="11" t="s">
        <v>5825</v>
      </c>
      <c r="G366" s="12">
        <v>5.4999999999999997E-3</v>
      </c>
      <c r="H366" s="21" t="str">
        <f t="shared" si="10"/>
        <v>lunes, agosto 31 de 2020</v>
      </c>
      <c r="I366" s="11">
        <f>VLOOKUP(H366,'Cacao Nacional'!B:D,3,0)</f>
        <v>8270.7999999999993</v>
      </c>
      <c r="J366" s="11" t="str">
        <f t="shared" si="11"/>
        <v>agosto de 2020</v>
      </c>
    </row>
    <row r="367" spans="1:10" x14ac:dyDescent="0.3">
      <c r="A367" s="14">
        <v>44071</v>
      </c>
      <c r="B367" s="13">
        <v>21880</v>
      </c>
      <c r="C367" s="13">
        <v>21780</v>
      </c>
      <c r="D367" s="13">
        <v>21940</v>
      </c>
      <c r="E367" s="13">
        <v>21720</v>
      </c>
      <c r="F367" s="11" t="s">
        <v>5826</v>
      </c>
      <c r="G367" s="12">
        <v>1.2E-2</v>
      </c>
      <c r="H367" s="21" t="str">
        <f t="shared" si="10"/>
        <v>viernes, agosto 28 de 2020</v>
      </c>
      <c r="I367" s="11" t="e">
        <f>VLOOKUP(H367,'Cacao Nacional'!B:D,3,0)</f>
        <v>#N/A</v>
      </c>
      <c r="J367" s="11" t="str">
        <f t="shared" si="11"/>
        <v>agosto de 2020</v>
      </c>
    </row>
    <row r="368" spans="1:10" x14ac:dyDescent="0.3">
      <c r="A368" s="14">
        <v>44070</v>
      </c>
      <c r="B368" s="13">
        <v>21620</v>
      </c>
      <c r="C368" s="13">
        <v>21820</v>
      </c>
      <c r="D368" s="13">
        <v>21920</v>
      </c>
      <c r="E368" s="13">
        <v>21540</v>
      </c>
      <c r="F368" s="11" t="s">
        <v>5827</v>
      </c>
      <c r="G368" s="12">
        <v>0</v>
      </c>
      <c r="H368" s="21" t="str">
        <f t="shared" si="10"/>
        <v>jueves, agosto 27 de 2020</v>
      </c>
      <c r="I368" s="11" t="e">
        <f>VLOOKUP(H368,'Cacao Nacional'!B:D,3,0)</f>
        <v>#N/A</v>
      </c>
      <c r="J368" s="11" t="str">
        <f t="shared" si="11"/>
        <v>agosto de 2020</v>
      </c>
    </row>
    <row r="369" spans="1:10" x14ac:dyDescent="0.3">
      <c r="A369" s="14">
        <v>44069</v>
      </c>
      <c r="B369" s="13">
        <v>21620</v>
      </c>
      <c r="C369" s="13">
        <v>21800</v>
      </c>
      <c r="D369" s="13">
        <v>21980</v>
      </c>
      <c r="E369" s="13">
        <v>21620</v>
      </c>
      <c r="F369" s="11" t="s">
        <v>5828</v>
      </c>
      <c r="G369" s="12">
        <v>-1.7299999999999999E-2</v>
      </c>
      <c r="H369" s="21" t="str">
        <f t="shared" si="10"/>
        <v>miércoles, agosto 26 de 2020</v>
      </c>
      <c r="I369" s="11" t="e">
        <f>VLOOKUP(H369,'Cacao Nacional'!B:D,3,0)</f>
        <v>#N/A</v>
      </c>
      <c r="J369" s="11" t="str">
        <f t="shared" si="11"/>
        <v>agosto de 2020</v>
      </c>
    </row>
    <row r="370" spans="1:10" x14ac:dyDescent="0.3">
      <c r="A370" s="14">
        <v>44068</v>
      </c>
      <c r="B370" s="13">
        <v>22000</v>
      </c>
      <c r="C370" s="13">
        <v>20980</v>
      </c>
      <c r="D370" s="13">
        <v>22000</v>
      </c>
      <c r="E370" s="13">
        <v>20980</v>
      </c>
      <c r="F370" s="11" t="s">
        <v>5829</v>
      </c>
      <c r="G370" s="12">
        <v>4.8599999999999997E-2</v>
      </c>
      <c r="H370" s="21" t="str">
        <f t="shared" si="10"/>
        <v>martes, agosto 25 de 2020</v>
      </c>
      <c r="I370" s="11" t="e">
        <f>VLOOKUP(H370,'Cacao Nacional'!B:D,3,0)</f>
        <v>#N/A</v>
      </c>
      <c r="J370" s="11" t="str">
        <f t="shared" si="11"/>
        <v>agosto de 2020</v>
      </c>
    </row>
    <row r="371" spans="1:10" x14ac:dyDescent="0.3">
      <c r="A371" s="14">
        <v>44067</v>
      </c>
      <c r="B371" s="13">
        <v>20980</v>
      </c>
      <c r="C371" s="13">
        <v>20720</v>
      </c>
      <c r="D371" s="13">
        <v>20980</v>
      </c>
      <c r="E371" s="13">
        <v>20720</v>
      </c>
      <c r="F371" s="11" t="s">
        <v>5830</v>
      </c>
      <c r="G371" s="12">
        <v>1.7500000000000002E-2</v>
      </c>
      <c r="H371" s="21" t="str">
        <f t="shared" si="10"/>
        <v>lunes, agosto 24 de 2020</v>
      </c>
      <c r="I371" s="11">
        <f>VLOOKUP(H371,'Cacao Nacional'!B:D,3,0)</f>
        <v>8046.7</v>
      </c>
      <c r="J371" s="11" t="str">
        <f t="shared" si="11"/>
        <v>agosto de 2020</v>
      </c>
    </row>
    <row r="372" spans="1:10" x14ac:dyDescent="0.3">
      <c r="A372" s="14">
        <v>44064</v>
      </c>
      <c r="B372" s="13">
        <v>20620</v>
      </c>
      <c r="C372" s="13">
        <v>20700</v>
      </c>
      <c r="D372" s="13">
        <v>20800</v>
      </c>
      <c r="E372" s="13">
        <v>20620</v>
      </c>
      <c r="F372" s="11" t="s">
        <v>5831</v>
      </c>
      <c r="G372" s="12">
        <v>-3.8999999999999998E-3</v>
      </c>
      <c r="H372" s="21" t="str">
        <f t="shared" si="10"/>
        <v>viernes, agosto 21 de 2020</v>
      </c>
      <c r="I372" s="11" t="e">
        <f>VLOOKUP(H372,'Cacao Nacional'!B:D,3,0)</f>
        <v>#N/A</v>
      </c>
      <c r="J372" s="11" t="str">
        <f t="shared" si="11"/>
        <v>agosto de 2020</v>
      </c>
    </row>
    <row r="373" spans="1:10" x14ac:dyDescent="0.3">
      <c r="A373" s="14">
        <v>44063</v>
      </c>
      <c r="B373" s="13">
        <v>20700</v>
      </c>
      <c r="C373" s="13">
        <v>20580</v>
      </c>
      <c r="D373" s="13">
        <v>20720</v>
      </c>
      <c r="E373" s="13">
        <v>20500</v>
      </c>
      <c r="F373" s="11" t="s">
        <v>5832</v>
      </c>
      <c r="G373" s="12">
        <v>5.7999999999999996E-3</v>
      </c>
      <c r="H373" s="21" t="str">
        <f t="shared" si="10"/>
        <v>jueves, agosto 20 de 2020</v>
      </c>
      <c r="I373" s="11" t="e">
        <f>VLOOKUP(H373,'Cacao Nacional'!B:D,3,0)</f>
        <v>#N/A</v>
      </c>
      <c r="J373" s="11" t="str">
        <f t="shared" si="11"/>
        <v>agosto de 2020</v>
      </c>
    </row>
    <row r="374" spans="1:10" x14ac:dyDescent="0.3">
      <c r="A374" s="14">
        <v>44062</v>
      </c>
      <c r="B374" s="13">
        <v>20580</v>
      </c>
      <c r="C374" s="13">
        <v>20600</v>
      </c>
      <c r="D374" s="13">
        <v>20600</v>
      </c>
      <c r="E374" s="13">
        <v>20440</v>
      </c>
      <c r="F374" s="11" t="s">
        <v>5833</v>
      </c>
      <c r="G374" s="12">
        <v>6.7999999999999996E-3</v>
      </c>
      <c r="H374" s="21" t="str">
        <f t="shared" si="10"/>
        <v>miércoles, agosto 19 de 2020</v>
      </c>
      <c r="I374" s="11" t="e">
        <f>VLOOKUP(H374,'Cacao Nacional'!B:D,3,0)</f>
        <v>#N/A</v>
      </c>
      <c r="J374" s="11" t="str">
        <f t="shared" si="11"/>
        <v>agosto de 2020</v>
      </c>
    </row>
    <row r="375" spans="1:10" x14ac:dyDescent="0.3">
      <c r="A375" s="14">
        <v>44061</v>
      </c>
      <c r="B375" s="13">
        <v>20440</v>
      </c>
      <c r="C375" s="13">
        <v>20500</v>
      </c>
      <c r="D375" s="13">
        <v>20520</v>
      </c>
      <c r="E375" s="13">
        <v>20300</v>
      </c>
      <c r="F375" s="11" t="s">
        <v>5834</v>
      </c>
      <c r="G375" s="12">
        <v>6.8999999999999999E-3</v>
      </c>
      <c r="H375" s="21" t="str">
        <f t="shared" si="10"/>
        <v>martes, agosto 18 de 2020</v>
      </c>
      <c r="I375" s="11" t="e">
        <f>VLOOKUP(H375,'Cacao Nacional'!B:D,3,0)</f>
        <v>#N/A</v>
      </c>
      <c r="J375" s="11" t="str">
        <f t="shared" si="11"/>
        <v>agosto de 2020</v>
      </c>
    </row>
    <row r="376" spans="1:10" x14ac:dyDescent="0.3">
      <c r="A376" s="14">
        <v>44057</v>
      </c>
      <c r="B376" s="13">
        <v>20300</v>
      </c>
      <c r="C376" s="13">
        <v>20640</v>
      </c>
      <c r="D376" s="13">
        <v>20640</v>
      </c>
      <c r="E376" s="13">
        <v>20300</v>
      </c>
      <c r="F376" s="11" t="s">
        <v>5835</v>
      </c>
      <c r="G376" s="12">
        <v>-1.46E-2</v>
      </c>
      <c r="H376" s="21" t="str">
        <f t="shared" si="10"/>
        <v>viernes, agosto 14 de 2020</v>
      </c>
      <c r="I376" s="11" t="e">
        <f>VLOOKUP(H376,'Cacao Nacional'!B:D,3,0)</f>
        <v>#N/A</v>
      </c>
      <c r="J376" s="11" t="str">
        <f t="shared" si="11"/>
        <v>agosto de 2020</v>
      </c>
    </row>
    <row r="377" spans="1:10" x14ac:dyDescent="0.3">
      <c r="A377" s="14">
        <v>44056</v>
      </c>
      <c r="B377" s="13">
        <v>20600</v>
      </c>
      <c r="C377" s="13">
        <v>20700</v>
      </c>
      <c r="D377" s="13">
        <v>20700</v>
      </c>
      <c r="E377" s="13">
        <v>20420</v>
      </c>
      <c r="F377" s="11" t="s">
        <v>5836</v>
      </c>
      <c r="G377" s="12">
        <v>-3.8999999999999998E-3</v>
      </c>
      <c r="H377" s="21" t="str">
        <f t="shared" si="10"/>
        <v>jueves, agosto 13 de 2020</v>
      </c>
      <c r="I377" s="11" t="e">
        <f>VLOOKUP(H377,'Cacao Nacional'!B:D,3,0)</f>
        <v>#N/A</v>
      </c>
      <c r="J377" s="11" t="str">
        <f t="shared" si="11"/>
        <v>agosto de 2020</v>
      </c>
    </row>
    <row r="378" spans="1:10" x14ac:dyDescent="0.3">
      <c r="A378" s="14">
        <v>44055</v>
      </c>
      <c r="B378" s="13">
        <v>20680</v>
      </c>
      <c r="C378" s="13">
        <v>20520</v>
      </c>
      <c r="D378" s="13">
        <v>20680</v>
      </c>
      <c r="E378" s="13">
        <v>20400</v>
      </c>
      <c r="F378" s="11" t="s">
        <v>5837</v>
      </c>
      <c r="G378" s="12">
        <v>1E-3</v>
      </c>
      <c r="H378" s="21" t="str">
        <f t="shared" si="10"/>
        <v>miércoles, agosto 12 de 2020</v>
      </c>
      <c r="I378" s="11" t="e">
        <f>VLOOKUP(H378,'Cacao Nacional'!B:D,3,0)</f>
        <v>#N/A</v>
      </c>
      <c r="J378" s="11" t="str">
        <f t="shared" si="11"/>
        <v>agosto de 2020</v>
      </c>
    </row>
    <row r="379" spans="1:10" x14ac:dyDescent="0.3">
      <c r="A379" s="14">
        <v>44054</v>
      </c>
      <c r="B379" s="13">
        <v>20660</v>
      </c>
      <c r="C379" s="13">
        <v>20780</v>
      </c>
      <c r="D379" s="13">
        <v>20780</v>
      </c>
      <c r="E379" s="13">
        <v>20600</v>
      </c>
      <c r="F379" s="11" t="s">
        <v>5838</v>
      </c>
      <c r="G379" s="12">
        <v>-5.7999999999999996E-3</v>
      </c>
      <c r="H379" s="21" t="str">
        <f t="shared" si="10"/>
        <v>martes, agosto 11 de 2020</v>
      </c>
      <c r="I379" s="11" t="e">
        <f>VLOOKUP(H379,'Cacao Nacional'!B:D,3,0)</f>
        <v>#N/A</v>
      </c>
      <c r="J379" s="11" t="str">
        <f t="shared" si="11"/>
        <v>agosto de 2020</v>
      </c>
    </row>
    <row r="380" spans="1:10" x14ac:dyDescent="0.3">
      <c r="A380" s="14">
        <v>44053</v>
      </c>
      <c r="B380" s="13">
        <v>20780</v>
      </c>
      <c r="C380" s="13">
        <v>21200</v>
      </c>
      <c r="D380" s="13">
        <v>21200</v>
      </c>
      <c r="E380" s="13">
        <v>20620</v>
      </c>
      <c r="F380" s="11" t="s">
        <v>5839</v>
      </c>
      <c r="G380" s="12">
        <v>3.8999999999999998E-3</v>
      </c>
      <c r="H380" s="21" t="str">
        <f t="shared" si="10"/>
        <v>lunes, agosto 10 de 2020</v>
      </c>
      <c r="I380" s="11">
        <f>VLOOKUP(H380,'Cacao Nacional'!B:D,3,0)</f>
        <v>7609.8</v>
      </c>
      <c r="J380" s="11" t="str">
        <f t="shared" si="11"/>
        <v>agosto de 2020</v>
      </c>
    </row>
    <row r="381" spans="1:10" x14ac:dyDescent="0.3">
      <c r="A381" s="14">
        <v>44049</v>
      </c>
      <c r="B381" s="13">
        <v>20700</v>
      </c>
      <c r="C381" s="13">
        <v>20300</v>
      </c>
      <c r="D381" s="13">
        <v>20700</v>
      </c>
      <c r="E381" s="13">
        <v>20300</v>
      </c>
      <c r="F381" s="11" t="s">
        <v>5840</v>
      </c>
      <c r="G381" s="12">
        <v>2.07E-2</v>
      </c>
      <c r="H381" s="21" t="str">
        <f t="shared" si="10"/>
        <v>jueves, agosto 6 de 2020</v>
      </c>
      <c r="I381" s="11" t="e">
        <f>VLOOKUP(H381,'Cacao Nacional'!B:D,3,0)</f>
        <v>#N/A</v>
      </c>
      <c r="J381" s="11" t="str">
        <f t="shared" si="11"/>
        <v>agosto de 2020</v>
      </c>
    </row>
    <row r="382" spans="1:10" x14ac:dyDescent="0.3">
      <c r="A382" s="14">
        <v>44048</v>
      </c>
      <c r="B382" s="13">
        <v>20280</v>
      </c>
      <c r="C382" s="13">
        <v>20300</v>
      </c>
      <c r="D382" s="13">
        <v>20700</v>
      </c>
      <c r="E382" s="13">
        <v>20120</v>
      </c>
      <c r="F382" s="11" t="s">
        <v>5841</v>
      </c>
      <c r="G382" s="12">
        <v>4.0000000000000001E-3</v>
      </c>
      <c r="H382" s="21" t="str">
        <f t="shared" si="10"/>
        <v>miércoles, agosto 5 de 2020</v>
      </c>
      <c r="I382" s="11" t="e">
        <f>VLOOKUP(H382,'Cacao Nacional'!B:D,3,0)</f>
        <v>#N/A</v>
      </c>
      <c r="J382" s="11" t="str">
        <f t="shared" si="11"/>
        <v>agosto de 2020</v>
      </c>
    </row>
    <row r="383" spans="1:10" x14ac:dyDescent="0.3">
      <c r="A383" s="14">
        <v>44047</v>
      </c>
      <c r="B383" s="13">
        <v>20200</v>
      </c>
      <c r="C383" s="13">
        <v>20400</v>
      </c>
      <c r="D383" s="13">
        <v>20560</v>
      </c>
      <c r="E383" s="13">
        <v>20120</v>
      </c>
      <c r="F383" s="11" t="s">
        <v>5842</v>
      </c>
      <c r="G383" s="12">
        <v>-7.9000000000000008E-3</v>
      </c>
      <c r="H383" s="21" t="str">
        <f t="shared" si="10"/>
        <v>martes, agosto 4 de 2020</v>
      </c>
      <c r="I383" s="11" t="e">
        <f>VLOOKUP(H383,'Cacao Nacional'!B:D,3,0)</f>
        <v>#N/A</v>
      </c>
      <c r="J383" s="11" t="str">
        <f t="shared" si="11"/>
        <v>agosto de 2020</v>
      </c>
    </row>
    <row r="384" spans="1:10" x14ac:dyDescent="0.3">
      <c r="A384" s="14">
        <v>44046</v>
      </c>
      <c r="B384" s="13">
        <v>20360</v>
      </c>
      <c r="C384" s="13">
        <v>20700</v>
      </c>
      <c r="D384" s="13">
        <v>20700</v>
      </c>
      <c r="E384" s="13">
        <v>20360</v>
      </c>
      <c r="F384" s="11" t="s">
        <v>5843</v>
      </c>
      <c r="G384" s="12">
        <v>7.9000000000000008E-3</v>
      </c>
      <c r="H384" s="21" t="str">
        <f t="shared" si="10"/>
        <v>lunes, agosto 3 de 2020</v>
      </c>
      <c r="I384" s="11">
        <f>VLOOKUP(H384,'Cacao Nacional'!B:D,3,0)</f>
        <v>7323.2</v>
      </c>
      <c r="J384" s="11" t="str">
        <f t="shared" si="11"/>
        <v>agosto de 2020</v>
      </c>
    </row>
    <row r="385" spans="1:10" x14ac:dyDescent="0.3">
      <c r="A385" s="14">
        <v>44043</v>
      </c>
      <c r="B385" s="13">
        <v>20200</v>
      </c>
      <c r="C385" s="13">
        <v>20600</v>
      </c>
      <c r="D385" s="13">
        <v>20600</v>
      </c>
      <c r="E385" s="13">
        <v>20200</v>
      </c>
      <c r="F385" s="11" t="s">
        <v>5844</v>
      </c>
      <c r="G385" s="12">
        <v>-1.46E-2</v>
      </c>
      <c r="H385" s="21" t="str">
        <f t="shared" si="10"/>
        <v>viernes, julio 31 de 2020</v>
      </c>
      <c r="I385" s="11" t="e">
        <f>VLOOKUP(H385,'Cacao Nacional'!B:D,3,0)</f>
        <v>#N/A</v>
      </c>
      <c r="J385" s="11" t="str">
        <f t="shared" si="11"/>
        <v>julio de 2020</v>
      </c>
    </row>
    <row r="386" spans="1:10" x14ac:dyDescent="0.3">
      <c r="A386" s="14">
        <v>44042</v>
      </c>
      <c r="B386" s="13">
        <v>20500</v>
      </c>
      <c r="C386" s="13">
        <v>20720</v>
      </c>
      <c r="D386" s="13">
        <v>20800</v>
      </c>
      <c r="E386" s="13">
        <v>20480</v>
      </c>
      <c r="F386" s="11" t="s">
        <v>5845</v>
      </c>
      <c r="G386" s="12">
        <v>-1.35E-2</v>
      </c>
      <c r="H386" s="21" t="str">
        <f t="shared" si="10"/>
        <v>jueves, julio 30 de 2020</v>
      </c>
      <c r="I386" s="11" t="e">
        <f>VLOOKUP(H386,'Cacao Nacional'!B:D,3,0)</f>
        <v>#N/A</v>
      </c>
      <c r="J386" s="11" t="str">
        <f t="shared" si="11"/>
        <v>julio de 2020</v>
      </c>
    </row>
    <row r="387" spans="1:10" x14ac:dyDescent="0.3">
      <c r="A387" s="14">
        <v>44041</v>
      </c>
      <c r="B387" s="13">
        <v>20780</v>
      </c>
      <c r="C387" s="13">
        <v>20900</v>
      </c>
      <c r="D387" s="13">
        <v>20900</v>
      </c>
      <c r="E387" s="13">
        <v>20780</v>
      </c>
      <c r="F387" s="11" t="s">
        <v>5846</v>
      </c>
      <c r="G387" s="12">
        <v>-4.7999999999999996E-3</v>
      </c>
      <c r="H387" s="21" t="str">
        <f t="shared" ref="H387:H450" si="12">_xlfn.CONCAT(TEXT(A387,"dddd, Mmmm d "),"de ",TEXT(A387,"yyyy"))</f>
        <v>miércoles, julio 29 de 2020</v>
      </c>
      <c r="I387" s="11" t="e">
        <f>VLOOKUP(H387,'Cacao Nacional'!B:D,3,0)</f>
        <v>#N/A</v>
      </c>
      <c r="J387" s="11" t="str">
        <f t="shared" ref="J387:J450" si="13">_xlfn.CONCAT(TEXT(A387,"mmmm")," de ",YEAR(A387))</f>
        <v>julio de 2020</v>
      </c>
    </row>
    <row r="388" spans="1:10" x14ac:dyDescent="0.3">
      <c r="A388" s="14">
        <v>44040</v>
      </c>
      <c r="B388" s="13">
        <v>20880</v>
      </c>
      <c r="C388" s="13">
        <v>21060</v>
      </c>
      <c r="D388" s="13">
        <v>21060</v>
      </c>
      <c r="E388" s="13">
        <v>20880</v>
      </c>
      <c r="F388" s="11" t="s">
        <v>5847</v>
      </c>
      <c r="G388" s="12">
        <v>-8.5000000000000006E-3</v>
      </c>
      <c r="H388" s="21" t="str">
        <f t="shared" si="12"/>
        <v>martes, julio 28 de 2020</v>
      </c>
      <c r="I388" s="11" t="e">
        <f>VLOOKUP(H388,'Cacao Nacional'!B:D,3,0)</f>
        <v>#N/A</v>
      </c>
      <c r="J388" s="11" t="str">
        <f t="shared" si="13"/>
        <v>julio de 2020</v>
      </c>
    </row>
    <row r="389" spans="1:10" x14ac:dyDescent="0.3">
      <c r="A389" s="14">
        <v>44039</v>
      </c>
      <c r="B389" s="13">
        <v>21060</v>
      </c>
      <c r="C389" s="13">
        <v>21360</v>
      </c>
      <c r="D389" s="13">
        <v>21360</v>
      </c>
      <c r="E389" s="13">
        <v>21060</v>
      </c>
      <c r="F389" s="11" t="s">
        <v>5848</v>
      </c>
      <c r="G389" s="12">
        <v>-4.7000000000000002E-3</v>
      </c>
      <c r="H389" s="21" t="str">
        <f t="shared" si="12"/>
        <v>lunes, julio 27 de 2020</v>
      </c>
      <c r="I389" s="11">
        <f>VLOOKUP(H389,'Cacao Nacional'!B:D,3,0)</f>
        <v>7073.8</v>
      </c>
      <c r="J389" s="11" t="str">
        <f t="shared" si="13"/>
        <v>julio de 2020</v>
      </c>
    </row>
    <row r="390" spans="1:10" x14ac:dyDescent="0.3">
      <c r="A390" s="14">
        <v>44036</v>
      </c>
      <c r="B390" s="13">
        <v>21160</v>
      </c>
      <c r="C390" s="13">
        <v>21480</v>
      </c>
      <c r="D390" s="13">
        <v>21480</v>
      </c>
      <c r="E390" s="13">
        <v>21140</v>
      </c>
      <c r="F390" s="11" t="s">
        <v>5849</v>
      </c>
      <c r="G390" s="12">
        <v>-8.3999999999999995E-3</v>
      </c>
      <c r="H390" s="21" t="str">
        <f t="shared" si="12"/>
        <v>viernes, julio 24 de 2020</v>
      </c>
      <c r="I390" s="11" t="e">
        <f>VLOOKUP(H390,'Cacao Nacional'!B:D,3,0)</f>
        <v>#N/A</v>
      </c>
      <c r="J390" s="11" t="str">
        <f t="shared" si="13"/>
        <v>julio de 2020</v>
      </c>
    </row>
    <row r="391" spans="1:10" x14ac:dyDescent="0.3">
      <c r="A391" s="14">
        <v>44035</v>
      </c>
      <c r="B391" s="13">
        <v>21340</v>
      </c>
      <c r="C391" s="13">
        <v>21280</v>
      </c>
      <c r="D391" s="13">
        <v>21340</v>
      </c>
      <c r="E391" s="13">
        <v>21100</v>
      </c>
      <c r="F391" s="11" t="s">
        <v>5850</v>
      </c>
      <c r="G391" s="12">
        <v>1.52E-2</v>
      </c>
      <c r="H391" s="21" t="str">
        <f t="shared" si="12"/>
        <v>jueves, julio 23 de 2020</v>
      </c>
      <c r="I391" s="11" t="e">
        <f>VLOOKUP(H391,'Cacao Nacional'!B:D,3,0)</f>
        <v>#N/A</v>
      </c>
      <c r="J391" s="11" t="str">
        <f t="shared" si="13"/>
        <v>julio de 2020</v>
      </c>
    </row>
    <row r="392" spans="1:10" x14ac:dyDescent="0.3">
      <c r="A392" s="14">
        <v>44034</v>
      </c>
      <c r="B392" s="13">
        <v>21020</v>
      </c>
      <c r="C392" s="13">
        <v>21000</v>
      </c>
      <c r="D392" s="13">
        <v>21300</v>
      </c>
      <c r="E392" s="13">
        <v>21000</v>
      </c>
      <c r="F392" s="11" t="s">
        <v>5851</v>
      </c>
      <c r="G392" s="12">
        <v>-7.6E-3</v>
      </c>
      <c r="H392" s="21" t="str">
        <f t="shared" si="12"/>
        <v>miércoles, julio 22 de 2020</v>
      </c>
      <c r="I392" s="11" t="e">
        <f>VLOOKUP(H392,'Cacao Nacional'!B:D,3,0)</f>
        <v>#N/A</v>
      </c>
      <c r="J392" s="11" t="str">
        <f t="shared" si="13"/>
        <v>julio de 2020</v>
      </c>
    </row>
    <row r="393" spans="1:10" x14ac:dyDescent="0.3">
      <c r="A393" s="14">
        <v>44033</v>
      </c>
      <c r="B393" s="13">
        <v>21180</v>
      </c>
      <c r="C393" s="13">
        <v>21140</v>
      </c>
      <c r="D393" s="13">
        <v>21180</v>
      </c>
      <c r="E393" s="13">
        <v>20820</v>
      </c>
      <c r="F393" s="11" t="s">
        <v>5852</v>
      </c>
      <c r="G393" s="12">
        <v>1.15E-2</v>
      </c>
      <c r="H393" s="21" t="str">
        <f t="shared" si="12"/>
        <v>martes, julio 21 de 2020</v>
      </c>
      <c r="I393" s="11" t="e">
        <f>VLOOKUP(H393,'Cacao Nacional'!B:D,3,0)</f>
        <v>#N/A</v>
      </c>
      <c r="J393" s="11" t="str">
        <f t="shared" si="13"/>
        <v>julio de 2020</v>
      </c>
    </row>
    <row r="394" spans="1:10" x14ac:dyDescent="0.3">
      <c r="A394" s="14">
        <v>44029</v>
      </c>
      <c r="B394" s="13">
        <v>20940</v>
      </c>
      <c r="C394" s="13">
        <v>21000</v>
      </c>
      <c r="D394" s="13">
        <v>21180</v>
      </c>
      <c r="E394" s="13">
        <v>20900</v>
      </c>
      <c r="F394" s="11" t="s">
        <v>5853</v>
      </c>
      <c r="G394" s="12">
        <v>-2.8999999999999998E-3</v>
      </c>
      <c r="H394" s="21" t="str">
        <f t="shared" si="12"/>
        <v>viernes, julio 17 de 2020</v>
      </c>
      <c r="I394" s="11" t="e">
        <f>VLOOKUP(H394,'Cacao Nacional'!B:D,3,0)</f>
        <v>#N/A</v>
      </c>
      <c r="J394" s="11" t="str">
        <f t="shared" si="13"/>
        <v>julio de 2020</v>
      </c>
    </row>
    <row r="395" spans="1:10" x14ac:dyDescent="0.3">
      <c r="A395" s="14">
        <v>44028</v>
      </c>
      <c r="B395" s="13">
        <v>21000</v>
      </c>
      <c r="C395" s="13">
        <v>20840</v>
      </c>
      <c r="D395" s="13">
        <v>21200</v>
      </c>
      <c r="E395" s="13">
        <v>20840</v>
      </c>
      <c r="F395" s="11" t="s">
        <v>5854</v>
      </c>
      <c r="G395" s="12">
        <v>1.06E-2</v>
      </c>
      <c r="H395" s="21" t="str">
        <f t="shared" si="12"/>
        <v>jueves, julio 16 de 2020</v>
      </c>
      <c r="I395" s="11" t="e">
        <f>VLOOKUP(H395,'Cacao Nacional'!B:D,3,0)</f>
        <v>#N/A</v>
      </c>
      <c r="J395" s="11" t="str">
        <f t="shared" si="13"/>
        <v>julio de 2020</v>
      </c>
    </row>
    <row r="396" spans="1:10" x14ac:dyDescent="0.3">
      <c r="A396" s="14">
        <v>44027</v>
      </c>
      <c r="B396" s="13">
        <v>20780</v>
      </c>
      <c r="C396" s="13">
        <v>20700</v>
      </c>
      <c r="D396" s="13">
        <v>21000</v>
      </c>
      <c r="E396" s="13">
        <v>20640</v>
      </c>
      <c r="F396" s="11" t="s">
        <v>5855</v>
      </c>
      <c r="G396" s="12">
        <v>-1E-3</v>
      </c>
      <c r="H396" s="21" t="str">
        <f t="shared" si="12"/>
        <v>miércoles, julio 15 de 2020</v>
      </c>
      <c r="I396" s="11" t="e">
        <f>VLOOKUP(H396,'Cacao Nacional'!B:D,3,0)</f>
        <v>#N/A</v>
      </c>
      <c r="J396" s="11" t="str">
        <f t="shared" si="13"/>
        <v>julio de 2020</v>
      </c>
    </row>
    <row r="397" spans="1:10" x14ac:dyDescent="0.3">
      <c r="A397" s="14">
        <v>44026</v>
      </c>
      <c r="B397" s="13">
        <v>20800</v>
      </c>
      <c r="C397" s="13">
        <v>20920</v>
      </c>
      <c r="D397" s="13">
        <v>20920</v>
      </c>
      <c r="E397" s="13">
        <v>20700</v>
      </c>
      <c r="F397" s="11" t="s">
        <v>5856</v>
      </c>
      <c r="G397" s="12">
        <v>-6.7000000000000002E-3</v>
      </c>
      <c r="H397" s="21" t="str">
        <f t="shared" si="12"/>
        <v>martes, julio 14 de 2020</v>
      </c>
      <c r="I397" s="11" t="e">
        <f>VLOOKUP(H397,'Cacao Nacional'!B:D,3,0)</f>
        <v>#N/A</v>
      </c>
      <c r="J397" s="11" t="str">
        <f t="shared" si="13"/>
        <v>julio de 2020</v>
      </c>
    </row>
    <row r="398" spans="1:10" x14ac:dyDescent="0.3">
      <c r="A398" s="14">
        <v>44025</v>
      </c>
      <c r="B398" s="13">
        <v>20940</v>
      </c>
      <c r="C398" s="13">
        <v>21040</v>
      </c>
      <c r="D398" s="13">
        <v>21100</v>
      </c>
      <c r="E398" s="13">
        <v>20780</v>
      </c>
      <c r="F398" s="11" t="s">
        <v>5857</v>
      </c>
      <c r="G398" s="12">
        <v>-4.7999999999999996E-3</v>
      </c>
      <c r="H398" s="21" t="str">
        <f t="shared" si="12"/>
        <v>lunes, julio 13 de 2020</v>
      </c>
      <c r="I398" s="11">
        <f>VLOOKUP(H398,'Cacao Nacional'!B:D,3,0)</f>
        <v>6877.7</v>
      </c>
      <c r="J398" s="11" t="str">
        <f t="shared" si="13"/>
        <v>julio de 2020</v>
      </c>
    </row>
    <row r="399" spans="1:10" x14ac:dyDescent="0.3">
      <c r="A399" s="14">
        <v>44022</v>
      </c>
      <c r="B399" s="13">
        <v>21040</v>
      </c>
      <c r="C399" s="13">
        <v>21120</v>
      </c>
      <c r="D399" s="13">
        <v>21300</v>
      </c>
      <c r="E399" s="13">
        <v>20900</v>
      </c>
      <c r="F399" s="11" t="s">
        <v>5858</v>
      </c>
      <c r="G399" s="12">
        <v>-4.7000000000000002E-3</v>
      </c>
      <c r="H399" s="21" t="str">
        <f t="shared" si="12"/>
        <v>viernes, julio 10 de 2020</v>
      </c>
      <c r="I399" s="11" t="e">
        <f>VLOOKUP(H399,'Cacao Nacional'!B:D,3,0)</f>
        <v>#N/A</v>
      </c>
      <c r="J399" s="11" t="str">
        <f t="shared" si="13"/>
        <v>julio de 2020</v>
      </c>
    </row>
    <row r="400" spans="1:10" x14ac:dyDescent="0.3">
      <c r="A400" s="14">
        <v>44021</v>
      </c>
      <c r="B400" s="13">
        <v>21140</v>
      </c>
      <c r="C400" s="13">
        <v>21320</v>
      </c>
      <c r="D400" s="13">
        <v>21320</v>
      </c>
      <c r="E400" s="13">
        <v>21140</v>
      </c>
      <c r="F400" s="11" t="s">
        <v>5859</v>
      </c>
      <c r="G400" s="12">
        <v>-6.6E-3</v>
      </c>
      <c r="H400" s="21" t="str">
        <f t="shared" si="12"/>
        <v>jueves, julio 9 de 2020</v>
      </c>
      <c r="I400" s="11" t="e">
        <f>VLOOKUP(H400,'Cacao Nacional'!B:D,3,0)</f>
        <v>#N/A</v>
      </c>
      <c r="J400" s="11" t="str">
        <f t="shared" si="13"/>
        <v>julio de 2020</v>
      </c>
    </row>
    <row r="401" spans="1:10" x14ac:dyDescent="0.3">
      <c r="A401" s="14">
        <v>44020</v>
      </c>
      <c r="B401" s="13">
        <v>21280</v>
      </c>
      <c r="C401" s="13">
        <v>21000</v>
      </c>
      <c r="D401" s="13">
        <v>21300</v>
      </c>
      <c r="E401" s="13">
        <v>20960</v>
      </c>
      <c r="F401" s="11" t="s">
        <v>5860</v>
      </c>
      <c r="G401" s="12">
        <v>1.9199999999999998E-2</v>
      </c>
      <c r="H401" s="21" t="str">
        <f t="shared" si="12"/>
        <v>miércoles, julio 8 de 2020</v>
      </c>
      <c r="I401" s="11" t="e">
        <f>VLOOKUP(H401,'Cacao Nacional'!B:D,3,0)</f>
        <v>#N/A</v>
      </c>
      <c r="J401" s="11" t="str">
        <f t="shared" si="13"/>
        <v>julio de 2020</v>
      </c>
    </row>
    <row r="402" spans="1:10" x14ac:dyDescent="0.3">
      <c r="A402" s="14">
        <v>44019</v>
      </c>
      <c r="B402" s="13">
        <v>20880</v>
      </c>
      <c r="C402" s="13">
        <v>20880</v>
      </c>
      <c r="D402" s="13">
        <v>20960</v>
      </c>
      <c r="E402" s="13">
        <v>20860</v>
      </c>
      <c r="F402" s="11" t="s">
        <v>5861</v>
      </c>
      <c r="G402" s="12">
        <v>0</v>
      </c>
      <c r="H402" s="21" t="str">
        <f t="shared" si="12"/>
        <v>martes, julio 7 de 2020</v>
      </c>
      <c r="I402" s="11" t="e">
        <f>VLOOKUP(H402,'Cacao Nacional'!B:D,3,0)</f>
        <v>#N/A</v>
      </c>
      <c r="J402" s="11" t="str">
        <f t="shared" si="13"/>
        <v>julio de 2020</v>
      </c>
    </row>
    <row r="403" spans="1:10" x14ac:dyDescent="0.3">
      <c r="A403" s="14">
        <v>44018</v>
      </c>
      <c r="B403" s="13">
        <v>20880</v>
      </c>
      <c r="C403" s="13">
        <v>20700</v>
      </c>
      <c r="D403" s="13">
        <v>20880</v>
      </c>
      <c r="E403" s="13">
        <v>20700</v>
      </c>
      <c r="F403" s="11" t="s">
        <v>5862</v>
      </c>
      <c r="G403" s="12">
        <v>1.3599999999999999E-2</v>
      </c>
      <c r="H403" s="21" t="str">
        <f t="shared" si="12"/>
        <v>lunes, julio 6 de 2020</v>
      </c>
      <c r="I403" s="11">
        <f>VLOOKUP(H403,'Cacao Nacional'!B:D,3,0)</f>
        <v>7215.5</v>
      </c>
      <c r="J403" s="11" t="str">
        <f t="shared" si="13"/>
        <v>julio de 2020</v>
      </c>
    </row>
    <row r="404" spans="1:10" x14ac:dyDescent="0.3">
      <c r="A404" s="14">
        <v>44015</v>
      </c>
      <c r="B404" s="13">
        <v>20600</v>
      </c>
      <c r="C404" s="13">
        <v>20620</v>
      </c>
      <c r="D404" s="13">
        <v>20820</v>
      </c>
      <c r="E404" s="13">
        <v>20560</v>
      </c>
      <c r="F404" s="11" t="s">
        <v>5863</v>
      </c>
      <c r="G404" s="12">
        <v>-1E-3</v>
      </c>
      <c r="H404" s="21" t="str">
        <f t="shared" si="12"/>
        <v>viernes, julio 3 de 2020</v>
      </c>
      <c r="I404" s="11" t="e">
        <f>VLOOKUP(H404,'Cacao Nacional'!B:D,3,0)</f>
        <v>#N/A</v>
      </c>
      <c r="J404" s="11" t="str">
        <f t="shared" si="13"/>
        <v>julio de 2020</v>
      </c>
    </row>
    <row r="405" spans="1:10" x14ac:dyDescent="0.3">
      <c r="A405" s="14">
        <v>44014</v>
      </c>
      <c r="B405" s="13">
        <v>20620</v>
      </c>
      <c r="C405" s="13">
        <v>20800</v>
      </c>
      <c r="D405" s="13">
        <v>20800</v>
      </c>
      <c r="E405" s="13">
        <v>20600</v>
      </c>
      <c r="F405" s="11" t="s">
        <v>5864</v>
      </c>
      <c r="G405" s="12">
        <v>-9.5999999999999992E-3</v>
      </c>
      <c r="H405" s="21" t="str">
        <f t="shared" si="12"/>
        <v>jueves, julio 2 de 2020</v>
      </c>
      <c r="I405" s="11" t="e">
        <f>VLOOKUP(H405,'Cacao Nacional'!B:D,3,0)</f>
        <v>#N/A</v>
      </c>
      <c r="J405" s="11" t="str">
        <f t="shared" si="13"/>
        <v>julio de 2020</v>
      </c>
    </row>
    <row r="406" spans="1:10" x14ac:dyDescent="0.3">
      <c r="A406" s="14">
        <v>44013</v>
      </c>
      <c r="B406" s="13">
        <v>20820</v>
      </c>
      <c r="C406" s="13">
        <v>20640</v>
      </c>
      <c r="D406" s="13">
        <v>20980</v>
      </c>
      <c r="E406" s="13">
        <v>20400</v>
      </c>
      <c r="F406" s="11" t="s">
        <v>5865</v>
      </c>
      <c r="G406" s="12">
        <v>-3.8E-3</v>
      </c>
      <c r="H406" s="21" t="str">
        <f t="shared" si="12"/>
        <v>miércoles, julio 1 de 2020</v>
      </c>
      <c r="I406" s="11" t="e">
        <f>VLOOKUP(H406,'Cacao Nacional'!B:D,3,0)</f>
        <v>#N/A</v>
      </c>
      <c r="J406" s="11" t="str">
        <f t="shared" si="13"/>
        <v>julio de 2020</v>
      </c>
    </row>
    <row r="407" spans="1:10" x14ac:dyDescent="0.3">
      <c r="A407" s="14">
        <v>44012</v>
      </c>
      <c r="B407" s="13">
        <v>20900</v>
      </c>
      <c r="C407" s="13">
        <v>20900</v>
      </c>
      <c r="D407" s="13">
        <v>20980</v>
      </c>
      <c r="E407" s="13">
        <v>20820</v>
      </c>
      <c r="F407" s="11" t="s">
        <v>5866</v>
      </c>
      <c r="G407" s="12">
        <v>1.26E-2</v>
      </c>
      <c r="H407" s="21" t="str">
        <f t="shared" si="12"/>
        <v>martes, junio 30 de 2020</v>
      </c>
      <c r="I407" s="11" t="e">
        <f>VLOOKUP(H407,'Cacao Nacional'!B:D,3,0)</f>
        <v>#N/A</v>
      </c>
      <c r="J407" s="11" t="str">
        <f t="shared" si="13"/>
        <v>junio de 2020</v>
      </c>
    </row>
    <row r="408" spans="1:10" x14ac:dyDescent="0.3">
      <c r="A408" s="14">
        <v>44008</v>
      </c>
      <c r="B408" s="13">
        <v>20640</v>
      </c>
      <c r="C408" s="13">
        <v>20960</v>
      </c>
      <c r="D408" s="13">
        <v>20960</v>
      </c>
      <c r="E408" s="13">
        <v>20640</v>
      </c>
      <c r="F408" s="11" t="s">
        <v>5867</v>
      </c>
      <c r="G408" s="12">
        <v>-1.7100000000000001E-2</v>
      </c>
      <c r="H408" s="21" t="str">
        <f t="shared" si="12"/>
        <v>viernes, junio 26 de 2020</v>
      </c>
      <c r="I408" s="11" t="e">
        <f>VLOOKUP(H408,'Cacao Nacional'!B:D,3,0)</f>
        <v>#N/A</v>
      </c>
      <c r="J408" s="11" t="str">
        <f t="shared" si="13"/>
        <v>junio de 2020</v>
      </c>
    </row>
    <row r="409" spans="1:10" x14ac:dyDescent="0.3">
      <c r="A409" s="14">
        <v>44007</v>
      </c>
      <c r="B409" s="13">
        <v>21000</v>
      </c>
      <c r="C409" s="13">
        <v>21000</v>
      </c>
      <c r="D409" s="13">
        <v>21000</v>
      </c>
      <c r="E409" s="13">
        <v>21000</v>
      </c>
      <c r="F409" s="11" t="s">
        <v>5868</v>
      </c>
      <c r="G409" s="12">
        <v>-7.6E-3</v>
      </c>
      <c r="H409" s="21" t="str">
        <f t="shared" si="12"/>
        <v>jueves, junio 25 de 2020</v>
      </c>
      <c r="I409" s="11" t="e">
        <f>VLOOKUP(H409,'Cacao Nacional'!B:D,3,0)</f>
        <v>#N/A</v>
      </c>
      <c r="J409" s="11" t="str">
        <f t="shared" si="13"/>
        <v>junio de 2020</v>
      </c>
    </row>
    <row r="410" spans="1:10" x14ac:dyDescent="0.3">
      <c r="A410" s="14">
        <v>44006</v>
      </c>
      <c r="B410" s="13">
        <v>21160</v>
      </c>
      <c r="C410" s="13">
        <v>21200</v>
      </c>
      <c r="D410" s="13">
        <v>21200</v>
      </c>
      <c r="E410" s="13">
        <v>20420</v>
      </c>
      <c r="F410" s="11" t="s">
        <v>5869</v>
      </c>
      <c r="G410" s="12">
        <v>-1.9E-3</v>
      </c>
      <c r="H410" s="21" t="str">
        <f t="shared" si="12"/>
        <v>miércoles, junio 24 de 2020</v>
      </c>
      <c r="I410" s="11" t="e">
        <f>VLOOKUP(H410,'Cacao Nacional'!B:D,3,0)</f>
        <v>#N/A</v>
      </c>
      <c r="J410" s="11" t="str">
        <f t="shared" si="13"/>
        <v>junio de 2020</v>
      </c>
    </row>
    <row r="411" spans="1:10" x14ac:dyDescent="0.3">
      <c r="A411" s="14">
        <v>44005</v>
      </c>
      <c r="B411" s="13">
        <v>21200</v>
      </c>
      <c r="C411" s="13">
        <v>20980</v>
      </c>
      <c r="D411" s="13">
        <v>21240</v>
      </c>
      <c r="E411" s="13">
        <v>20900</v>
      </c>
      <c r="F411" s="11" t="s">
        <v>5870</v>
      </c>
      <c r="G411" s="12">
        <v>2.9100000000000001E-2</v>
      </c>
      <c r="H411" s="21" t="str">
        <f t="shared" si="12"/>
        <v>martes, junio 23 de 2020</v>
      </c>
      <c r="I411" s="11" t="e">
        <f>VLOOKUP(H411,'Cacao Nacional'!B:D,3,0)</f>
        <v>#N/A</v>
      </c>
      <c r="J411" s="11" t="str">
        <f t="shared" si="13"/>
        <v>junio de 2020</v>
      </c>
    </row>
    <row r="412" spans="1:10" x14ac:dyDescent="0.3">
      <c r="A412" s="14">
        <v>44001</v>
      </c>
      <c r="B412" s="13">
        <v>20600</v>
      </c>
      <c r="C412" s="13">
        <v>20580</v>
      </c>
      <c r="D412" s="13">
        <v>20800</v>
      </c>
      <c r="E412" s="13">
        <v>20500</v>
      </c>
      <c r="F412" s="11" t="s">
        <v>5871</v>
      </c>
      <c r="G412" s="12">
        <v>8.8000000000000005E-3</v>
      </c>
      <c r="H412" s="21" t="str">
        <f t="shared" si="12"/>
        <v>viernes, junio 19 de 2020</v>
      </c>
      <c r="I412" s="11" t="e">
        <f>VLOOKUP(H412,'Cacao Nacional'!B:D,3,0)</f>
        <v>#N/A</v>
      </c>
      <c r="J412" s="11" t="str">
        <f t="shared" si="13"/>
        <v>junio de 2020</v>
      </c>
    </row>
    <row r="413" spans="1:10" x14ac:dyDescent="0.3">
      <c r="A413" s="14">
        <v>44000</v>
      </c>
      <c r="B413" s="13">
        <v>20420</v>
      </c>
      <c r="C413" s="13">
        <v>20300</v>
      </c>
      <c r="D413" s="13">
        <v>21320</v>
      </c>
      <c r="E413" s="13">
        <v>20200</v>
      </c>
      <c r="F413" s="11" t="s">
        <v>5872</v>
      </c>
      <c r="G413" s="12">
        <v>8.8999999999999999E-3</v>
      </c>
      <c r="H413" s="21" t="str">
        <f t="shared" si="12"/>
        <v>jueves, junio 18 de 2020</v>
      </c>
      <c r="I413" s="11" t="e">
        <f>VLOOKUP(H413,'Cacao Nacional'!B:D,3,0)</f>
        <v>#N/A</v>
      </c>
      <c r="J413" s="11" t="str">
        <f t="shared" si="13"/>
        <v>junio de 2020</v>
      </c>
    </row>
    <row r="414" spans="1:10" x14ac:dyDescent="0.3">
      <c r="A414" s="14">
        <v>43999</v>
      </c>
      <c r="B414" s="13">
        <v>20240</v>
      </c>
      <c r="C414" s="13">
        <v>20700</v>
      </c>
      <c r="D414" s="13">
        <v>20700</v>
      </c>
      <c r="E414" s="13">
        <v>20180</v>
      </c>
      <c r="F414" s="11" t="s">
        <v>5873</v>
      </c>
      <c r="G414" s="12">
        <v>-1.84E-2</v>
      </c>
      <c r="H414" s="21" t="str">
        <f t="shared" si="12"/>
        <v>miércoles, junio 17 de 2020</v>
      </c>
      <c r="I414" s="11" t="e">
        <f>VLOOKUP(H414,'Cacao Nacional'!B:D,3,0)</f>
        <v>#N/A</v>
      </c>
      <c r="J414" s="11" t="str">
        <f t="shared" si="13"/>
        <v>junio de 2020</v>
      </c>
    </row>
    <row r="415" spans="1:10" x14ac:dyDescent="0.3">
      <c r="A415" s="14">
        <v>43998</v>
      </c>
      <c r="B415" s="13">
        <v>20620</v>
      </c>
      <c r="C415" s="13">
        <v>21500</v>
      </c>
      <c r="D415" s="13">
        <v>21500</v>
      </c>
      <c r="E415" s="13">
        <v>20620</v>
      </c>
      <c r="F415" s="11" t="s">
        <v>5874</v>
      </c>
      <c r="G415" s="12">
        <v>-3.1899999999999998E-2</v>
      </c>
      <c r="H415" s="21" t="str">
        <f t="shared" si="12"/>
        <v>martes, junio 16 de 2020</v>
      </c>
      <c r="I415" s="11" t="e">
        <f>VLOOKUP(H415,'Cacao Nacional'!B:D,3,0)</f>
        <v>#N/A</v>
      </c>
      <c r="J415" s="11" t="str">
        <f t="shared" si="13"/>
        <v>junio de 2020</v>
      </c>
    </row>
    <row r="416" spans="1:10" x14ac:dyDescent="0.3">
      <c r="A416" s="14">
        <v>43994</v>
      </c>
      <c r="B416" s="13">
        <v>21300</v>
      </c>
      <c r="C416" s="13">
        <v>21900</v>
      </c>
      <c r="D416" s="13">
        <v>21960</v>
      </c>
      <c r="E416" s="13">
        <v>21200</v>
      </c>
      <c r="F416" s="11" t="s">
        <v>5875</v>
      </c>
      <c r="G416" s="12">
        <v>0</v>
      </c>
      <c r="H416" s="21" t="str">
        <f t="shared" si="12"/>
        <v>viernes, junio 12 de 2020</v>
      </c>
      <c r="I416" s="11" t="e">
        <f>VLOOKUP(H416,'Cacao Nacional'!B:D,3,0)</f>
        <v>#N/A</v>
      </c>
      <c r="J416" s="11" t="str">
        <f t="shared" si="13"/>
        <v>junio de 2020</v>
      </c>
    </row>
    <row r="417" spans="1:10" x14ac:dyDescent="0.3">
      <c r="A417" s="14">
        <v>43993</v>
      </c>
      <c r="B417" s="13">
        <v>21300</v>
      </c>
      <c r="C417" s="13">
        <v>22080</v>
      </c>
      <c r="D417" s="13">
        <v>22100</v>
      </c>
      <c r="E417" s="13">
        <v>21200</v>
      </c>
      <c r="F417" s="11" t="s">
        <v>5876</v>
      </c>
      <c r="G417" s="12">
        <v>-5.16E-2</v>
      </c>
      <c r="H417" s="21" t="str">
        <f t="shared" si="12"/>
        <v>jueves, junio 11 de 2020</v>
      </c>
      <c r="I417" s="11" t="e">
        <f>VLOOKUP(H417,'Cacao Nacional'!B:D,3,0)</f>
        <v>#N/A</v>
      </c>
      <c r="J417" s="11" t="str">
        <f t="shared" si="13"/>
        <v>junio de 2020</v>
      </c>
    </row>
    <row r="418" spans="1:10" x14ac:dyDescent="0.3">
      <c r="A418" s="14">
        <v>43992</v>
      </c>
      <c r="B418" s="13">
        <v>22460</v>
      </c>
      <c r="C418" s="13">
        <v>22520</v>
      </c>
      <c r="D418" s="13">
        <v>22520</v>
      </c>
      <c r="E418" s="13">
        <v>22140</v>
      </c>
      <c r="F418" s="11" t="s">
        <v>5877</v>
      </c>
      <c r="G418" s="12">
        <v>-7.1000000000000004E-3</v>
      </c>
      <c r="H418" s="21" t="str">
        <f t="shared" si="12"/>
        <v>miércoles, junio 10 de 2020</v>
      </c>
      <c r="I418" s="11" t="e">
        <f>VLOOKUP(H418,'Cacao Nacional'!B:D,3,0)</f>
        <v>#N/A</v>
      </c>
      <c r="J418" s="11" t="str">
        <f t="shared" si="13"/>
        <v>junio de 2020</v>
      </c>
    </row>
    <row r="419" spans="1:10" x14ac:dyDescent="0.3">
      <c r="A419" s="14">
        <v>43991</v>
      </c>
      <c r="B419" s="13">
        <v>22620</v>
      </c>
      <c r="C419" s="13">
        <v>22800</v>
      </c>
      <c r="D419" s="13">
        <v>22880</v>
      </c>
      <c r="E419" s="13">
        <v>22440</v>
      </c>
      <c r="F419" s="11" t="s">
        <v>5878</v>
      </c>
      <c r="G419" s="12">
        <v>-1.3100000000000001E-2</v>
      </c>
      <c r="H419" s="21" t="str">
        <f t="shared" si="12"/>
        <v>martes, junio 9 de 2020</v>
      </c>
      <c r="I419" s="11" t="e">
        <f>VLOOKUP(H419,'Cacao Nacional'!B:D,3,0)</f>
        <v>#N/A</v>
      </c>
      <c r="J419" s="11" t="str">
        <f t="shared" si="13"/>
        <v>junio de 2020</v>
      </c>
    </row>
    <row r="420" spans="1:10" x14ac:dyDescent="0.3">
      <c r="A420" s="14">
        <v>43990</v>
      </c>
      <c r="B420" s="13">
        <v>22920</v>
      </c>
      <c r="C420" s="13">
        <v>22800</v>
      </c>
      <c r="D420" s="13">
        <v>23000</v>
      </c>
      <c r="E420" s="13">
        <v>22620</v>
      </c>
      <c r="F420" s="11" t="s">
        <v>5879</v>
      </c>
      <c r="G420" s="12">
        <v>5.3E-3</v>
      </c>
      <c r="H420" s="21" t="str">
        <f t="shared" si="12"/>
        <v>lunes, junio 8 de 2020</v>
      </c>
      <c r="I420" s="11">
        <f>VLOOKUP(H420,'Cacao Nacional'!B:D,3,0)</f>
        <v>7918.2</v>
      </c>
      <c r="J420" s="11" t="str">
        <f t="shared" si="13"/>
        <v>junio de 2020</v>
      </c>
    </row>
    <row r="421" spans="1:10" x14ac:dyDescent="0.3">
      <c r="A421" s="14">
        <v>43987</v>
      </c>
      <c r="B421" s="13">
        <v>22800</v>
      </c>
      <c r="C421" s="13">
        <v>22660</v>
      </c>
      <c r="D421" s="13">
        <v>22800</v>
      </c>
      <c r="E421" s="13">
        <v>22600</v>
      </c>
      <c r="F421" s="11" t="s">
        <v>5880</v>
      </c>
      <c r="G421" s="12">
        <v>6.1999999999999998E-3</v>
      </c>
      <c r="H421" s="21" t="str">
        <f t="shared" si="12"/>
        <v>viernes, junio 5 de 2020</v>
      </c>
      <c r="I421" s="11" t="e">
        <f>VLOOKUP(H421,'Cacao Nacional'!B:D,3,0)</f>
        <v>#N/A</v>
      </c>
      <c r="J421" s="11" t="str">
        <f t="shared" si="13"/>
        <v>junio de 2020</v>
      </c>
    </row>
    <row r="422" spans="1:10" x14ac:dyDescent="0.3">
      <c r="A422" s="14">
        <v>43986</v>
      </c>
      <c r="B422" s="13">
        <v>22660</v>
      </c>
      <c r="C422" s="13">
        <v>22600</v>
      </c>
      <c r="D422" s="13">
        <v>22800</v>
      </c>
      <c r="E422" s="13">
        <v>22500</v>
      </c>
      <c r="F422" s="11" t="s">
        <v>5881</v>
      </c>
      <c r="G422" s="12">
        <v>2.7000000000000001E-3</v>
      </c>
      <c r="H422" s="21" t="str">
        <f t="shared" si="12"/>
        <v>jueves, junio 4 de 2020</v>
      </c>
      <c r="I422" s="11" t="e">
        <f>VLOOKUP(H422,'Cacao Nacional'!B:D,3,0)</f>
        <v>#N/A</v>
      </c>
      <c r="J422" s="11" t="str">
        <f t="shared" si="13"/>
        <v>junio de 2020</v>
      </c>
    </row>
    <row r="423" spans="1:10" x14ac:dyDescent="0.3">
      <c r="A423" s="14">
        <v>43985</v>
      </c>
      <c r="B423" s="13">
        <v>22600</v>
      </c>
      <c r="C423" s="13">
        <v>22020</v>
      </c>
      <c r="D423" s="13">
        <v>22740</v>
      </c>
      <c r="E423" s="13">
        <v>22020</v>
      </c>
      <c r="F423" s="11" t="s">
        <v>5882</v>
      </c>
      <c r="G423" s="12">
        <v>4.4000000000000003E-3</v>
      </c>
      <c r="H423" s="21" t="str">
        <f t="shared" si="12"/>
        <v>miércoles, junio 3 de 2020</v>
      </c>
      <c r="I423" s="11" t="e">
        <f>VLOOKUP(H423,'Cacao Nacional'!B:D,3,0)</f>
        <v>#N/A</v>
      </c>
      <c r="J423" s="11" t="str">
        <f t="shared" si="13"/>
        <v>junio de 2020</v>
      </c>
    </row>
    <row r="424" spans="1:10" x14ac:dyDescent="0.3">
      <c r="A424" s="14">
        <v>43984</v>
      </c>
      <c r="B424" s="13">
        <v>22500</v>
      </c>
      <c r="C424" s="13">
        <v>22200</v>
      </c>
      <c r="D424" s="13">
        <v>22500</v>
      </c>
      <c r="E424" s="13">
        <v>22100</v>
      </c>
      <c r="F424" s="11" t="s">
        <v>5883</v>
      </c>
      <c r="G424" s="12">
        <v>2.18E-2</v>
      </c>
      <c r="H424" s="21" t="str">
        <f t="shared" si="12"/>
        <v>martes, junio 2 de 2020</v>
      </c>
      <c r="I424" s="11" t="e">
        <f>VLOOKUP(H424,'Cacao Nacional'!B:D,3,0)</f>
        <v>#N/A</v>
      </c>
      <c r="J424" s="11" t="str">
        <f t="shared" si="13"/>
        <v>junio de 2020</v>
      </c>
    </row>
    <row r="425" spans="1:10" x14ac:dyDescent="0.3">
      <c r="A425" s="14">
        <v>43983</v>
      </c>
      <c r="B425" s="13">
        <v>22020</v>
      </c>
      <c r="C425" s="13">
        <v>22240</v>
      </c>
      <c r="D425" s="13">
        <v>22300</v>
      </c>
      <c r="E425" s="13">
        <v>22020</v>
      </c>
      <c r="F425" s="11" t="s">
        <v>5884</v>
      </c>
      <c r="G425" s="12">
        <v>-6.3E-3</v>
      </c>
      <c r="H425" s="21" t="str">
        <f t="shared" si="12"/>
        <v>lunes, junio 1 de 2020</v>
      </c>
      <c r="I425" s="11">
        <f>VLOOKUP(H425,'Cacao Nacional'!B:D,3,0)</f>
        <v>8128.2</v>
      </c>
      <c r="J425" s="11" t="str">
        <f t="shared" si="13"/>
        <v>junio de 2020</v>
      </c>
    </row>
    <row r="426" spans="1:10" x14ac:dyDescent="0.3">
      <c r="A426" s="14">
        <v>43980</v>
      </c>
      <c r="B426" s="13">
        <v>22160</v>
      </c>
      <c r="C426" s="13">
        <v>22500</v>
      </c>
      <c r="D426" s="13">
        <v>22500</v>
      </c>
      <c r="E426" s="13">
        <v>22100</v>
      </c>
      <c r="F426" s="11" t="s">
        <v>5885</v>
      </c>
      <c r="G426" s="12">
        <v>-1.5100000000000001E-2</v>
      </c>
      <c r="H426" s="21" t="str">
        <f t="shared" si="12"/>
        <v>viernes, mayo 29 de 2020</v>
      </c>
      <c r="I426" s="11" t="e">
        <f>VLOOKUP(H426,'Cacao Nacional'!B:D,3,0)</f>
        <v>#N/A</v>
      </c>
      <c r="J426" s="11" t="str">
        <f t="shared" si="13"/>
        <v>mayo de 2020</v>
      </c>
    </row>
    <row r="427" spans="1:10" x14ac:dyDescent="0.3">
      <c r="A427" s="14">
        <v>43979</v>
      </c>
      <c r="B427" s="13">
        <v>22500</v>
      </c>
      <c r="C427" s="13">
        <v>22440</v>
      </c>
      <c r="D427" s="13">
        <v>22540</v>
      </c>
      <c r="E427" s="13">
        <v>22200</v>
      </c>
      <c r="F427" s="11" t="s">
        <v>5886</v>
      </c>
      <c r="G427" s="12">
        <v>8.9999999999999998E-4</v>
      </c>
      <c r="H427" s="21" t="str">
        <f t="shared" si="12"/>
        <v>jueves, mayo 28 de 2020</v>
      </c>
      <c r="I427" s="11" t="e">
        <f>VLOOKUP(H427,'Cacao Nacional'!B:D,3,0)</f>
        <v>#N/A</v>
      </c>
      <c r="J427" s="11" t="str">
        <f t="shared" si="13"/>
        <v>mayo de 2020</v>
      </c>
    </row>
    <row r="428" spans="1:10" x14ac:dyDescent="0.3">
      <c r="A428" s="14">
        <v>43978</v>
      </c>
      <c r="B428" s="13">
        <v>22480</v>
      </c>
      <c r="C428" s="13">
        <v>22500</v>
      </c>
      <c r="D428" s="13">
        <v>22760</v>
      </c>
      <c r="E428" s="13">
        <v>22420</v>
      </c>
      <c r="F428" s="11" t="s">
        <v>5887</v>
      </c>
      <c r="G428" s="12">
        <v>-7.9000000000000008E-3</v>
      </c>
      <c r="H428" s="21" t="str">
        <f t="shared" si="12"/>
        <v>miércoles, mayo 27 de 2020</v>
      </c>
      <c r="I428" s="11" t="e">
        <f>VLOOKUP(H428,'Cacao Nacional'!B:D,3,0)</f>
        <v>#N/A</v>
      </c>
      <c r="J428" s="11" t="str">
        <f t="shared" si="13"/>
        <v>mayo de 2020</v>
      </c>
    </row>
    <row r="429" spans="1:10" x14ac:dyDescent="0.3">
      <c r="A429" s="14">
        <v>43977</v>
      </c>
      <c r="B429" s="13">
        <v>22660</v>
      </c>
      <c r="C429" s="13">
        <v>22200</v>
      </c>
      <c r="D429" s="13">
        <v>22660</v>
      </c>
      <c r="E429" s="13">
        <v>22200</v>
      </c>
      <c r="F429" s="11" t="s">
        <v>5888</v>
      </c>
      <c r="G429" s="12">
        <v>2.53E-2</v>
      </c>
      <c r="H429" s="21" t="str">
        <f t="shared" si="12"/>
        <v>martes, mayo 26 de 2020</v>
      </c>
      <c r="I429" s="11" t="e">
        <f>VLOOKUP(H429,'Cacao Nacional'!B:D,3,0)</f>
        <v>#N/A</v>
      </c>
      <c r="J429" s="11" t="str">
        <f t="shared" si="13"/>
        <v>mayo de 2020</v>
      </c>
    </row>
    <row r="430" spans="1:10" x14ac:dyDescent="0.3">
      <c r="A430" s="14">
        <v>43973</v>
      </c>
      <c r="B430" s="13">
        <v>22100</v>
      </c>
      <c r="C430" s="13">
        <v>22120</v>
      </c>
      <c r="D430" s="13">
        <v>22200</v>
      </c>
      <c r="E430" s="13">
        <v>22020</v>
      </c>
      <c r="F430" s="11" t="s">
        <v>5889</v>
      </c>
      <c r="G430" s="12">
        <v>-8.9999999999999998E-4</v>
      </c>
      <c r="H430" s="21" t="str">
        <f t="shared" si="12"/>
        <v>viernes, mayo 22 de 2020</v>
      </c>
      <c r="I430" s="11" t="e">
        <f>VLOOKUP(H430,'Cacao Nacional'!B:D,3,0)</f>
        <v>#N/A</v>
      </c>
      <c r="J430" s="11" t="str">
        <f t="shared" si="13"/>
        <v>mayo de 2020</v>
      </c>
    </row>
    <row r="431" spans="1:10" x14ac:dyDescent="0.3">
      <c r="A431" s="14">
        <v>43972</v>
      </c>
      <c r="B431" s="13">
        <v>22120</v>
      </c>
      <c r="C431" s="13">
        <v>22000</v>
      </c>
      <c r="D431" s="13">
        <v>22180</v>
      </c>
      <c r="E431" s="13">
        <v>22000</v>
      </c>
      <c r="F431" s="11" t="s">
        <v>5890</v>
      </c>
      <c r="G431" s="12">
        <v>8.9999999999999998E-4</v>
      </c>
      <c r="H431" s="21" t="str">
        <f t="shared" si="12"/>
        <v>jueves, mayo 21 de 2020</v>
      </c>
      <c r="I431" s="11" t="e">
        <f>VLOOKUP(H431,'Cacao Nacional'!B:D,3,0)</f>
        <v>#N/A</v>
      </c>
      <c r="J431" s="11" t="str">
        <f t="shared" si="13"/>
        <v>mayo de 2020</v>
      </c>
    </row>
    <row r="432" spans="1:10" x14ac:dyDescent="0.3">
      <c r="A432" s="14">
        <v>43971</v>
      </c>
      <c r="B432" s="13">
        <v>22100</v>
      </c>
      <c r="C432" s="13">
        <v>22160</v>
      </c>
      <c r="D432" s="13">
        <v>22200</v>
      </c>
      <c r="E432" s="13">
        <v>22000</v>
      </c>
      <c r="F432" s="11" t="s">
        <v>5891</v>
      </c>
      <c r="G432" s="12">
        <v>8.9999999999999998E-4</v>
      </c>
      <c r="H432" s="21" t="str">
        <f t="shared" si="12"/>
        <v>miércoles, mayo 20 de 2020</v>
      </c>
      <c r="I432" s="11" t="e">
        <f>VLOOKUP(H432,'Cacao Nacional'!B:D,3,0)</f>
        <v>#N/A</v>
      </c>
      <c r="J432" s="11" t="str">
        <f t="shared" si="13"/>
        <v>mayo de 2020</v>
      </c>
    </row>
    <row r="433" spans="1:10" x14ac:dyDescent="0.3">
      <c r="A433" s="14">
        <v>43970</v>
      </c>
      <c r="B433" s="13">
        <v>22080</v>
      </c>
      <c r="C433" s="13">
        <v>22080</v>
      </c>
      <c r="D433" s="13">
        <v>22180</v>
      </c>
      <c r="E433" s="13">
        <v>21920</v>
      </c>
      <c r="F433" s="11" t="s">
        <v>5892</v>
      </c>
      <c r="G433" s="12">
        <v>0</v>
      </c>
      <c r="H433" s="21" t="str">
        <f t="shared" si="12"/>
        <v>martes, mayo 19 de 2020</v>
      </c>
      <c r="I433" s="11" t="e">
        <f>VLOOKUP(H433,'Cacao Nacional'!B:D,3,0)</f>
        <v>#N/A</v>
      </c>
      <c r="J433" s="11" t="str">
        <f t="shared" si="13"/>
        <v>mayo de 2020</v>
      </c>
    </row>
    <row r="434" spans="1:10" x14ac:dyDescent="0.3">
      <c r="A434" s="14">
        <v>43969</v>
      </c>
      <c r="B434" s="13">
        <v>22080</v>
      </c>
      <c r="C434" s="13">
        <v>22540</v>
      </c>
      <c r="D434" s="13">
        <v>22800</v>
      </c>
      <c r="E434" s="13">
        <v>22000</v>
      </c>
      <c r="F434" s="11" t="s">
        <v>5893</v>
      </c>
      <c r="G434" s="12">
        <v>-9.9000000000000008E-3</v>
      </c>
      <c r="H434" s="21" t="str">
        <f t="shared" si="12"/>
        <v>lunes, mayo 18 de 2020</v>
      </c>
      <c r="I434" s="11">
        <f>VLOOKUP(H434,'Cacao Nacional'!B:D,3,0)</f>
        <v>8601</v>
      </c>
      <c r="J434" s="11" t="str">
        <f t="shared" si="13"/>
        <v>mayo de 2020</v>
      </c>
    </row>
    <row r="435" spans="1:10" x14ac:dyDescent="0.3">
      <c r="A435" s="14">
        <v>43966</v>
      </c>
      <c r="B435" s="13">
        <v>22300</v>
      </c>
      <c r="C435" s="13">
        <v>22280</v>
      </c>
      <c r="D435" s="13">
        <v>22300</v>
      </c>
      <c r="E435" s="13">
        <v>22280</v>
      </c>
      <c r="F435" s="11" t="s">
        <v>5894</v>
      </c>
      <c r="G435" s="12">
        <v>1.6400000000000001E-2</v>
      </c>
      <c r="H435" s="21" t="str">
        <f t="shared" si="12"/>
        <v>viernes, mayo 15 de 2020</v>
      </c>
      <c r="I435" s="11" t="e">
        <f>VLOOKUP(H435,'Cacao Nacional'!B:D,3,0)</f>
        <v>#N/A</v>
      </c>
      <c r="J435" s="11" t="str">
        <f t="shared" si="13"/>
        <v>mayo de 2020</v>
      </c>
    </row>
    <row r="436" spans="1:10" x14ac:dyDescent="0.3">
      <c r="A436" s="14">
        <v>43965</v>
      </c>
      <c r="B436" s="13">
        <v>21940</v>
      </c>
      <c r="C436" s="13">
        <v>21840</v>
      </c>
      <c r="D436" s="13">
        <v>21960</v>
      </c>
      <c r="E436" s="13">
        <v>21840</v>
      </c>
      <c r="F436" s="11" t="s">
        <v>5895</v>
      </c>
      <c r="G436" s="12">
        <v>-2.7000000000000001E-3</v>
      </c>
      <c r="H436" s="21" t="str">
        <f t="shared" si="12"/>
        <v>jueves, mayo 14 de 2020</v>
      </c>
      <c r="I436" s="11" t="e">
        <f>VLOOKUP(H436,'Cacao Nacional'!B:D,3,0)</f>
        <v>#N/A</v>
      </c>
      <c r="J436" s="11" t="str">
        <f t="shared" si="13"/>
        <v>mayo de 2020</v>
      </c>
    </row>
    <row r="437" spans="1:10" x14ac:dyDescent="0.3">
      <c r="A437" s="14">
        <v>43964</v>
      </c>
      <c r="B437" s="13">
        <v>22000</v>
      </c>
      <c r="C437" s="13">
        <v>22800</v>
      </c>
      <c r="D437" s="13">
        <v>22800</v>
      </c>
      <c r="E437" s="13">
        <v>21740</v>
      </c>
      <c r="F437" s="11" t="s">
        <v>5896</v>
      </c>
      <c r="G437" s="12">
        <v>-3.5099999999999999E-2</v>
      </c>
      <c r="H437" s="21" t="str">
        <f t="shared" si="12"/>
        <v>miércoles, mayo 13 de 2020</v>
      </c>
      <c r="I437" s="11" t="e">
        <f>VLOOKUP(H437,'Cacao Nacional'!B:D,3,0)</f>
        <v>#N/A</v>
      </c>
      <c r="J437" s="11" t="str">
        <f t="shared" si="13"/>
        <v>mayo de 2020</v>
      </c>
    </row>
    <row r="438" spans="1:10" x14ac:dyDescent="0.3">
      <c r="A438" s="14">
        <v>43963</v>
      </c>
      <c r="B438" s="13">
        <v>22800</v>
      </c>
      <c r="C438" s="13">
        <v>22900</v>
      </c>
      <c r="D438" s="13">
        <v>23000</v>
      </c>
      <c r="E438" s="13">
        <v>22500</v>
      </c>
      <c r="F438" s="11" t="s">
        <v>5897</v>
      </c>
      <c r="G438" s="12">
        <v>-1.8E-3</v>
      </c>
      <c r="H438" s="21" t="str">
        <f t="shared" si="12"/>
        <v>martes, mayo 12 de 2020</v>
      </c>
      <c r="I438" s="11" t="e">
        <f>VLOOKUP(H438,'Cacao Nacional'!B:D,3,0)</f>
        <v>#N/A</v>
      </c>
      <c r="J438" s="11" t="str">
        <f t="shared" si="13"/>
        <v>mayo de 2020</v>
      </c>
    </row>
    <row r="439" spans="1:10" x14ac:dyDescent="0.3">
      <c r="A439" s="14">
        <v>43962</v>
      </c>
      <c r="B439" s="13">
        <v>22840</v>
      </c>
      <c r="C439" s="13">
        <v>22700</v>
      </c>
      <c r="D439" s="13">
        <v>22840</v>
      </c>
      <c r="E439" s="13">
        <v>22620</v>
      </c>
      <c r="F439" s="11" t="s">
        <v>5898</v>
      </c>
      <c r="G439" s="12">
        <v>5.3E-3</v>
      </c>
      <c r="H439" s="21" t="str">
        <f t="shared" si="12"/>
        <v>lunes, mayo 11 de 2020</v>
      </c>
      <c r="I439" s="11">
        <f>VLOOKUP(H439,'Cacao Nacional'!B:D,3,0)</f>
        <v>8524</v>
      </c>
      <c r="J439" s="11" t="str">
        <f t="shared" si="13"/>
        <v>mayo de 2020</v>
      </c>
    </row>
    <row r="440" spans="1:10" x14ac:dyDescent="0.3">
      <c r="A440" s="14">
        <v>43959</v>
      </c>
      <c r="B440" s="13">
        <v>22720</v>
      </c>
      <c r="C440" s="13">
        <v>22780</v>
      </c>
      <c r="D440" s="13">
        <v>22780</v>
      </c>
      <c r="E440" s="13">
        <v>22500</v>
      </c>
      <c r="F440" s="11" t="s">
        <v>5899</v>
      </c>
      <c r="G440" s="12">
        <v>1.34E-2</v>
      </c>
      <c r="H440" s="21" t="str">
        <f t="shared" si="12"/>
        <v>viernes, mayo 8 de 2020</v>
      </c>
      <c r="I440" s="11" t="e">
        <f>VLOOKUP(H440,'Cacao Nacional'!B:D,3,0)</f>
        <v>#N/A</v>
      </c>
      <c r="J440" s="11" t="str">
        <f t="shared" si="13"/>
        <v>mayo de 2020</v>
      </c>
    </row>
    <row r="441" spans="1:10" x14ac:dyDescent="0.3">
      <c r="A441" s="14">
        <v>43958</v>
      </c>
      <c r="B441" s="13">
        <v>22420</v>
      </c>
      <c r="C441" s="13">
        <v>22860</v>
      </c>
      <c r="D441" s="13">
        <v>22860</v>
      </c>
      <c r="E441" s="13">
        <v>21900</v>
      </c>
      <c r="F441" s="11" t="s">
        <v>5900</v>
      </c>
      <c r="G441" s="12">
        <v>1.9099999999999999E-2</v>
      </c>
      <c r="H441" s="21" t="str">
        <f t="shared" si="12"/>
        <v>jueves, mayo 7 de 2020</v>
      </c>
      <c r="I441" s="11" t="e">
        <f>VLOOKUP(H441,'Cacao Nacional'!B:D,3,0)</f>
        <v>#N/A</v>
      </c>
      <c r="J441" s="11" t="str">
        <f t="shared" si="13"/>
        <v>mayo de 2020</v>
      </c>
    </row>
    <row r="442" spans="1:10" x14ac:dyDescent="0.3">
      <c r="A442" s="14">
        <v>43957</v>
      </c>
      <c r="B442" s="13">
        <v>22000</v>
      </c>
      <c r="C442" s="13">
        <v>21700</v>
      </c>
      <c r="D442" s="13">
        <v>22000</v>
      </c>
      <c r="E442" s="13">
        <v>21680</v>
      </c>
      <c r="F442" s="11" t="s">
        <v>5901</v>
      </c>
      <c r="G442" s="12">
        <v>9.1999999999999998E-3</v>
      </c>
      <c r="H442" s="21" t="str">
        <f t="shared" si="12"/>
        <v>miércoles, mayo 6 de 2020</v>
      </c>
      <c r="I442" s="11" t="e">
        <f>VLOOKUP(H442,'Cacao Nacional'!B:D,3,0)</f>
        <v>#N/A</v>
      </c>
      <c r="J442" s="11" t="str">
        <f t="shared" si="13"/>
        <v>mayo de 2020</v>
      </c>
    </row>
    <row r="443" spans="1:10" x14ac:dyDescent="0.3">
      <c r="A443" s="14">
        <v>43956</v>
      </c>
      <c r="B443" s="13">
        <v>21800</v>
      </c>
      <c r="C443" s="13">
        <v>22060</v>
      </c>
      <c r="D443" s="13">
        <v>22060</v>
      </c>
      <c r="E443" s="13">
        <v>21760</v>
      </c>
      <c r="F443" s="11" t="s">
        <v>5902</v>
      </c>
      <c r="G443" s="12">
        <v>-9.1000000000000004E-3</v>
      </c>
      <c r="H443" s="21" t="str">
        <f t="shared" si="12"/>
        <v>martes, mayo 5 de 2020</v>
      </c>
      <c r="I443" s="11" t="e">
        <f>VLOOKUP(H443,'Cacao Nacional'!B:D,3,0)</f>
        <v>#N/A</v>
      </c>
      <c r="J443" s="11" t="str">
        <f t="shared" si="13"/>
        <v>mayo de 2020</v>
      </c>
    </row>
    <row r="444" spans="1:10" x14ac:dyDescent="0.3">
      <c r="A444" s="14">
        <v>43955</v>
      </c>
      <c r="B444" s="13">
        <v>22000</v>
      </c>
      <c r="C444" s="13">
        <v>22000</v>
      </c>
      <c r="D444" s="13">
        <v>22700</v>
      </c>
      <c r="E444" s="13">
        <v>22000</v>
      </c>
      <c r="F444" s="11" t="s">
        <v>5903</v>
      </c>
      <c r="G444" s="12">
        <v>-2.7000000000000001E-3</v>
      </c>
      <c r="H444" s="21" t="str">
        <f t="shared" si="12"/>
        <v>lunes, mayo 4 de 2020</v>
      </c>
      <c r="I444" s="11">
        <f>VLOOKUP(H444,'Cacao Nacional'!B:D,3,0)</f>
        <v>8512.5</v>
      </c>
      <c r="J444" s="11" t="str">
        <f t="shared" si="13"/>
        <v>mayo de 2020</v>
      </c>
    </row>
    <row r="445" spans="1:10" x14ac:dyDescent="0.3">
      <c r="A445" s="14">
        <v>43951</v>
      </c>
      <c r="B445" s="13">
        <v>22060</v>
      </c>
      <c r="C445" s="13">
        <v>22720</v>
      </c>
      <c r="D445" s="13">
        <v>23260</v>
      </c>
      <c r="E445" s="13">
        <v>22060</v>
      </c>
      <c r="F445" s="11" t="s">
        <v>5904</v>
      </c>
      <c r="G445" s="12">
        <v>-2.9000000000000001E-2</v>
      </c>
      <c r="H445" s="21" t="str">
        <f t="shared" si="12"/>
        <v>jueves, abril 30 de 2020</v>
      </c>
      <c r="I445" s="11" t="e">
        <f>VLOOKUP(H445,'Cacao Nacional'!B:D,3,0)</f>
        <v>#N/A</v>
      </c>
      <c r="J445" s="11" t="str">
        <f t="shared" si="13"/>
        <v>abril de 2020</v>
      </c>
    </row>
    <row r="446" spans="1:10" x14ac:dyDescent="0.3">
      <c r="A446" s="14">
        <v>43950</v>
      </c>
      <c r="B446" s="13">
        <v>22720</v>
      </c>
      <c r="C446" s="13">
        <v>23180</v>
      </c>
      <c r="D446" s="13">
        <v>23480</v>
      </c>
      <c r="E446" s="13">
        <v>22680</v>
      </c>
      <c r="F446" s="11" t="s">
        <v>5905</v>
      </c>
      <c r="G446" s="12">
        <v>-1.6500000000000001E-2</v>
      </c>
      <c r="H446" s="21" t="str">
        <f t="shared" si="12"/>
        <v>miércoles, abril 29 de 2020</v>
      </c>
      <c r="I446" s="11" t="e">
        <f>VLOOKUP(H446,'Cacao Nacional'!B:D,3,0)</f>
        <v>#N/A</v>
      </c>
      <c r="J446" s="11" t="str">
        <f t="shared" si="13"/>
        <v>abril de 2020</v>
      </c>
    </row>
    <row r="447" spans="1:10" x14ac:dyDescent="0.3">
      <c r="A447" s="14">
        <v>43949</v>
      </c>
      <c r="B447" s="13">
        <v>23100</v>
      </c>
      <c r="C447" s="13">
        <v>23100</v>
      </c>
      <c r="D447" s="13">
        <v>23580</v>
      </c>
      <c r="E447" s="13">
        <v>23000</v>
      </c>
      <c r="F447" s="11" t="s">
        <v>5906</v>
      </c>
      <c r="G447" s="12">
        <v>-4.3E-3</v>
      </c>
      <c r="H447" s="21" t="str">
        <f t="shared" si="12"/>
        <v>martes, abril 28 de 2020</v>
      </c>
      <c r="I447" s="11" t="e">
        <f>VLOOKUP(H447,'Cacao Nacional'!B:D,3,0)</f>
        <v>#N/A</v>
      </c>
      <c r="J447" s="11" t="str">
        <f t="shared" si="13"/>
        <v>abril de 2020</v>
      </c>
    </row>
    <row r="448" spans="1:10" x14ac:dyDescent="0.3">
      <c r="A448" s="14">
        <v>43948</v>
      </c>
      <c r="B448" s="13">
        <v>23200</v>
      </c>
      <c r="C448" s="13">
        <v>23780</v>
      </c>
      <c r="D448" s="13">
        <v>23780</v>
      </c>
      <c r="E448" s="13">
        <v>23200</v>
      </c>
      <c r="F448" s="11" t="s">
        <v>5907</v>
      </c>
      <c r="G448" s="12">
        <v>4.3E-3</v>
      </c>
      <c r="H448" s="21" t="str">
        <f t="shared" si="12"/>
        <v>lunes, abril 27 de 2020</v>
      </c>
      <c r="I448" s="11">
        <f>VLOOKUP(H448,'Cacao Nacional'!B:D,3,0)</f>
        <v>8396.7999999999993</v>
      </c>
      <c r="J448" s="11" t="str">
        <f t="shared" si="13"/>
        <v>abril de 2020</v>
      </c>
    </row>
    <row r="449" spans="1:10" x14ac:dyDescent="0.3">
      <c r="A449" s="14">
        <v>43945</v>
      </c>
      <c r="B449" s="13">
        <v>23100</v>
      </c>
      <c r="C449" s="13">
        <v>23960</v>
      </c>
      <c r="D449" s="13">
        <v>23960</v>
      </c>
      <c r="E449" s="13">
        <v>23100</v>
      </c>
      <c r="F449" s="11" t="s">
        <v>5908</v>
      </c>
      <c r="G449" s="12">
        <v>-3.5900000000000001E-2</v>
      </c>
      <c r="H449" s="21" t="str">
        <f t="shared" si="12"/>
        <v>viernes, abril 24 de 2020</v>
      </c>
      <c r="I449" s="11" t="e">
        <f>VLOOKUP(H449,'Cacao Nacional'!B:D,3,0)</f>
        <v>#N/A</v>
      </c>
      <c r="J449" s="11" t="str">
        <f t="shared" si="13"/>
        <v>abril de 2020</v>
      </c>
    </row>
    <row r="450" spans="1:10" x14ac:dyDescent="0.3">
      <c r="A450" s="14">
        <v>43944</v>
      </c>
      <c r="B450" s="13">
        <v>23960</v>
      </c>
      <c r="C450" s="13">
        <v>22500</v>
      </c>
      <c r="D450" s="13">
        <v>24000</v>
      </c>
      <c r="E450" s="13">
        <v>22500</v>
      </c>
      <c r="F450" s="11" t="s">
        <v>5909</v>
      </c>
      <c r="G450" s="12">
        <v>6.4899999999999999E-2</v>
      </c>
      <c r="H450" s="21" t="str">
        <f t="shared" si="12"/>
        <v>jueves, abril 23 de 2020</v>
      </c>
      <c r="I450" s="11" t="e">
        <f>VLOOKUP(H450,'Cacao Nacional'!B:D,3,0)</f>
        <v>#N/A</v>
      </c>
      <c r="J450" s="11" t="str">
        <f t="shared" si="13"/>
        <v>abril de 2020</v>
      </c>
    </row>
    <row r="451" spans="1:10" x14ac:dyDescent="0.3">
      <c r="A451" s="14">
        <v>43943</v>
      </c>
      <c r="B451" s="13">
        <v>22500</v>
      </c>
      <c r="C451" s="13">
        <v>22580</v>
      </c>
      <c r="D451" s="13">
        <v>23320</v>
      </c>
      <c r="E451" s="13">
        <v>22500</v>
      </c>
      <c r="F451" s="11" t="s">
        <v>5910</v>
      </c>
      <c r="G451" s="12">
        <v>-1.32E-2</v>
      </c>
      <c r="H451" s="21" t="str">
        <f t="shared" ref="H451:H514" si="14">_xlfn.CONCAT(TEXT(A451,"dddd, Mmmm d "),"de ",TEXT(A451,"yyyy"))</f>
        <v>miércoles, abril 22 de 2020</v>
      </c>
      <c r="I451" s="11" t="e">
        <f>VLOOKUP(H451,'Cacao Nacional'!B:D,3,0)</f>
        <v>#N/A</v>
      </c>
      <c r="J451" s="11" t="str">
        <f t="shared" ref="J451:J514" si="15">_xlfn.CONCAT(TEXT(A451,"mmmm")," de ",YEAR(A451))</f>
        <v>abril de 2020</v>
      </c>
    </row>
    <row r="452" spans="1:10" x14ac:dyDescent="0.3">
      <c r="A452" s="14">
        <v>43942</v>
      </c>
      <c r="B452" s="13">
        <v>22800</v>
      </c>
      <c r="C452" s="13">
        <v>22000</v>
      </c>
      <c r="D452" s="13">
        <v>22800</v>
      </c>
      <c r="E452" s="13">
        <v>21800</v>
      </c>
      <c r="F452" s="11" t="s">
        <v>5911</v>
      </c>
      <c r="G452" s="12">
        <v>8.0000000000000002E-3</v>
      </c>
      <c r="H452" s="21" t="str">
        <f t="shared" si="14"/>
        <v>martes, abril 21 de 2020</v>
      </c>
      <c r="I452" s="11" t="e">
        <f>VLOOKUP(H452,'Cacao Nacional'!B:D,3,0)</f>
        <v>#N/A</v>
      </c>
      <c r="J452" s="11" t="str">
        <f t="shared" si="15"/>
        <v>abril de 2020</v>
      </c>
    </row>
    <row r="453" spans="1:10" x14ac:dyDescent="0.3">
      <c r="A453" s="14">
        <v>43941</v>
      </c>
      <c r="B453" s="13">
        <v>22620</v>
      </c>
      <c r="C453" s="13">
        <v>22640</v>
      </c>
      <c r="D453" s="13">
        <v>22760</v>
      </c>
      <c r="E453" s="13">
        <v>22220</v>
      </c>
      <c r="F453" s="11" t="s">
        <v>5912</v>
      </c>
      <c r="G453" s="12">
        <v>-1.2200000000000001E-2</v>
      </c>
      <c r="H453" s="21" t="str">
        <f t="shared" si="14"/>
        <v>lunes, abril 20 de 2020</v>
      </c>
      <c r="I453" s="11">
        <f>VLOOKUP(H453,'Cacao Nacional'!B:D,3,0)</f>
        <v>8041.8</v>
      </c>
      <c r="J453" s="11" t="str">
        <f t="shared" si="15"/>
        <v>abril de 2020</v>
      </c>
    </row>
    <row r="454" spans="1:10" x14ac:dyDescent="0.3">
      <c r="A454" s="14">
        <v>43938</v>
      </c>
      <c r="B454" s="13">
        <v>22900</v>
      </c>
      <c r="C454" s="13">
        <v>22980</v>
      </c>
      <c r="D454" s="13">
        <v>23000</v>
      </c>
      <c r="E454" s="13">
        <v>22900</v>
      </c>
      <c r="F454" s="11" t="s">
        <v>5913</v>
      </c>
      <c r="G454" s="12">
        <v>-2.5999999999999999E-3</v>
      </c>
      <c r="H454" s="21" t="str">
        <f t="shared" si="14"/>
        <v>viernes, abril 17 de 2020</v>
      </c>
      <c r="I454" s="11" t="e">
        <f>VLOOKUP(H454,'Cacao Nacional'!B:D,3,0)</f>
        <v>#N/A</v>
      </c>
      <c r="J454" s="11" t="str">
        <f t="shared" si="15"/>
        <v>abril de 2020</v>
      </c>
    </row>
    <row r="455" spans="1:10" x14ac:dyDescent="0.3">
      <c r="A455" s="14">
        <v>43937</v>
      </c>
      <c r="B455" s="13">
        <v>22960</v>
      </c>
      <c r="C455" s="13">
        <v>22600</v>
      </c>
      <c r="D455" s="13">
        <v>22960</v>
      </c>
      <c r="E455" s="13">
        <v>22140</v>
      </c>
      <c r="F455" s="11" t="s">
        <v>5914</v>
      </c>
      <c r="G455" s="12">
        <v>-8.9999999999999998E-4</v>
      </c>
      <c r="H455" s="21" t="str">
        <f t="shared" si="14"/>
        <v>jueves, abril 16 de 2020</v>
      </c>
      <c r="I455" s="11" t="e">
        <f>VLOOKUP(H455,'Cacao Nacional'!B:D,3,0)</f>
        <v>#N/A</v>
      </c>
      <c r="J455" s="11" t="str">
        <f t="shared" si="15"/>
        <v>abril de 2020</v>
      </c>
    </row>
    <row r="456" spans="1:10" x14ac:dyDescent="0.3">
      <c r="A456" s="14">
        <v>43936</v>
      </c>
      <c r="B456" s="13">
        <v>22980</v>
      </c>
      <c r="C456" s="13">
        <v>22360</v>
      </c>
      <c r="D456" s="13">
        <v>22980</v>
      </c>
      <c r="E456" s="13">
        <v>22360</v>
      </c>
      <c r="F456" s="11" t="s">
        <v>5915</v>
      </c>
      <c r="G456" s="12">
        <v>8.8000000000000005E-3</v>
      </c>
      <c r="H456" s="21" t="str">
        <f t="shared" si="14"/>
        <v>miércoles, abril 15 de 2020</v>
      </c>
      <c r="I456" s="11" t="e">
        <f>VLOOKUP(H456,'Cacao Nacional'!B:D,3,0)</f>
        <v>#N/A</v>
      </c>
      <c r="J456" s="11" t="str">
        <f t="shared" si="15"/>
        <v>abril de 2020</v>
      </c>
    </row>
    <row r="457" spans="1:10" x14ac:dyDescent="0.3">
      <c r="A457" s="14">
        <v>43935</v>
      </c>
      <c r="B457" s="13">
        <v>22780</v>
      </c>
      <c r="C457" s="13">
        <v>21380</v>
      </c>
      <c r="D457" s="13">
        <v>22800</v>
      </c>
      <c r="E457" s="13">
        <v>21380</v>
      </c>
      <c r="F457" s="11" t="s">
        <v>5916</v>
      </c>
      <c r="G457" s="12">
        <v>6.9500000000000006E-2</v>
      </c>
      <c r="H457" s="21" t="str">
        <f t="shared" si="14"/>
        <v>martes, abril 14 de 2020</v>
      </c>
      <c r="I457" s="11" t="e">
        <f>VLOOKUP(H457,'Cacao Nacional'!B:D,3,0)</f>
        <v>#N/A</v>
      </c>
      <c r="J457" s="11" t="str">
        <f t="shared" si="15"/>
        <v>abril de 2020</v>
      </c>
    </row>
    <row r="458" spans="1:10" x14ac:dyDescent="0.3">
      <c r="A458" s="14">
        <v>43934</v>
      </c>
      <c r="B458" s="13">
        <v>21300</v>
      </c>
      <c r="C458" s="13">
        <v>20780</v>
      </c>
      <c r="D458" s="13">
        <v>21380</v>
      </c>
      <c r="E458" s="13">
        <v>20780</v>
      </c>
      <c r="F458" s="11" t="s">
        <v>5917</v>
      </c>
      <c r="G458" s="12">
        <v>2.9000000000000001E-2</v>
      </c>
      <c r="H458" s="21" t="str">
        <f t="shared" si="14"/>
        <v>lunes, abril 13 de 2020</v>
      </c>
      <c r="I458" s="11">
        <f>VLOOKUP(H458,'Cacao Nacional'!B:D,3,0)</f>
        <v>8215</v>
      </c>
      <c r="J458" s="11" t="str">
        <f t="shared" si="15"/>
        <v>abril de 2020</v>
      </c>
    </row>
    <row r="459" spans="1:10" x14ac:dyDescent="0.3">
      <c r="A459" s="14">
        <v>43929</v>
      </c>
      <c r="B459" s="13">
        <v>20700</v>
      </c>
      <c r="C459" s="13">
        <v>20000</v>
      </c>
      <c r="D459" s="13">
        <v>20700</v>
      </c>
      <c r="E459" s="13">
        <v>20000</v>
      </c>
      <c r="F459" s="11" t="s">
        <v>5918</v>
      </c>
      <c r="G459" s="12">
        <v>3.4000000000000002E-2</v>
      </c>
      <c r="H459" s="21" t="str">
        <f t="shared" si="14"/>
        <v>miércoles, abril 8 de 2020</v>
      </c>
      <c r="I459" s="11" t="e">
        <f>VLOOKUP(H459,'Cacao Nacional'!B:D,3,0)</f>
        <v>#N/A</v>
      </c>
      <c r="J459" s="11" t="str">
        <f t="shared" si="15"/>
        <v>abril de 2020</v>
      </c>
    </row>
    <row r="460" spans="1:10" x14ac:dyDescent="0.3">
      <c r="A460" s="14">
        <v>43928</v>
      </c>
      <c r="B460" s="13">
        <v>20020</v>
      </c>
      <c r="C460" s="13">
        <v>19840</v>
      </c>
      <c r="D460" s="13">
        <v>20200</v>
      </c>
      <c r="E460" s="13">
        <v>19840</v>
      </c>
      <c r="F460" s="11" t="s">
        <v>5919</v>
      </c>
      <c r="G460" s="12">
        <v>1.52E-2</v>
      </c>
      <c r="H460" s="21" t="str">
        <f t="shared" si="14"/>
        <v>martes, abril 7 de 2020</v>
      </c>
      <c r="I460" s="11" t="e">
        <f>VLOOKUP(H460,'Cacao Nacional'!B:D,3,0)</f>
        <v>#N/A</v>
      </c>
      <c r="J460" s="11" t="str">
        <f t="shared" si="15"/>
        <v>abril de 2020</v>
      </c>
    </row>
    <row r="461" spans="1:10" x14ac:dyDescent="0.3">
      <c r="A461" s="14">
        <v>43927</v>
      </c>
      <c r="B461" s="13">
        <v>19720</v>
      </c>
      <c r="C461" s="13">
        <v>20100</v>
      </c>
      <c r="D461" s="13">
        <v>20280</v>
      </c>
      <c r="E461" s="13">
        <v>18800</v>
      </c>
      <c r="F461" s="11" t="s">
        <v>5920</v>
      </c>
      <c r="G461" s="12">
        <v>1E-3</v>
      </c>
      <c r="H461" s="21" t="str">
        <f t="shared" si="14"/>
        <v>lunes, abril 6 de 2020</v>
      </c>
      <c r="I461" s="11">
        <f>VLOOKUP(H461,'Cacao Nacional'!B:D,3,0)</f>
        <v>8275.7999999999993</v>
      </c>
      <c r="J461" s="11" t="str">
        <f t="shared" si="15"/>
        <v>abril de 2020</v>
      </c>
    </row>
    <row r="462" spans="1:10" x14ac:dyDescent="0.3">
      <c r="A462" s="14">
        <v>43924</v>
      </c>
      <c r="B462" s="13">
        <v>19700</v>
      </c>
      <c r="C462" s="13">
        <v>19460</v>
      </c>
      <c r="D462" s="13">
        <v>19700</v>
      </c>
      <c r="E462" s="13">
        <v>19120</v>
      </c>
      <c r="F462" s="11" t="s">
        <v>5921</v>
      </c>
      <c r="G462" s="12">
        <v>1.23E-2</v>
      </c>
      <c r="H462" s="21" t="str">
        <f t="shared" si="14"/>
        <v>viernes, abril 3 de 2020</v>
      </c>
      <c r="I462" s="11" t="e">
        <f>VLOOKUP(H462,'Cacao Nacional'!B:D,3,0)</f>
        <v>#N/A</v>
      </c>
      <c r="J462" s="11" t="str">
        <f t="shared" si="15"/>
        <v>abril de 2020</v>
      </c>
    </row>
    <row r="463" spans="1:10" x14ac:dyDescent="0.3">
      <c r="A463" s="14">
        <v>43923</v>
      </c>
      <c r="B463" s="13">
        <v>19460</v>
      </c>
      <c r="C463" s="13">
        <v>18200</v>
      </c>
      <c r="D463" s="13">
        <v>19460</v>
      </c>
      <c r="E463" s="13">
        <v>18020</v>
      </c>
      <c r="F463" s="11" t="s">
        <v>5922</v>
      </c>
      <c r="G463" s="12">
        <v>4.3999999999999997E-2</v>
      </c>
      <c r="H463" s="21" t="str">
        <f t="shared" si="14"/>
        <v>jueves, abril 2 de 2020</v>
      </c>
      <c r="I463" s="11" t="e">
        <f>VLOOKUP(H463,'Cacao Nacional'!B:D,3,0)</f>
        <v>#N/A</v>
      </c>
      <c r="J463" s="11" t="str">
        <f t="shared" si="15"/>
        <v>abril de 2020</v>
      </c>
    </row>
    <row r="464" spans="1:10" x14ac:dyDescent="0.3">
      <c r="A464" s="14">
        <v>43922</v>
      </c>
      <c r="B464" s="13">
        <v>18640</v>
      </c>
      <c r="C464" s="13">
        <v>19040</v>
      </c>
      <c r="D464" s="13">
        <v>19040</v>
      </c>
      <c r="E464" s="13">
        <v>18280</v>
      </c>
      <c r="F464" s="11" t="s">
        <v>5923</v>
      </c>
      <c r="G464" s="12">
        <v>-2.41E-2</v>
      </c>
      <c r="H464" s="21" t="str">
        <f t="shared" si="14"/>
        <v>miércoles, abril 1 de 2020</v>
      </c>
      <c r="I464" s="11" t="e">
        <f>VLOOKUP(H464,'Cacao Nacional'!B:D,3,0)</f>
        <v>#N/A</v>
      </c>
      <c r="J464" s="11" t="str">
        <f t="shared" si="15"/>
        <v>abril de 2020</v>
      </c>
    </row>
    <row r="465" spans="1:10" x14ac:dyDescent="0.3">
      <c r="A465" s="14">
        <v>43921</v>
      </c>
      <c r="B465" s="13">
        <v>19100</v>
      </c>
      <c r="C465" s="13">
        <v>19500</v>
      </c>
      <c r="D465" s="13">
        <v>20460</v>
      </c>
      <c r="E465" s="13">
        <v>18660</v>
      </c>
      <c r="F465" s="11" t="s">
        <v>5924</v>
      </c>
      <c r="G465" s="12">
        <v>0</v>
      </c>
      <c r="H465" s="21" t="str">
        <f t="shared" si="14"/>
        <v>martes, marzo 31 de 2020</v>
      </c>
      <c r="I465" s="11" t="e">
        <f>VLOOKUP(H465,'Cacao Nacional'!B:D,3,0)</f>
        <v>#N/A</v>
      </c>
      <c r="J465" s="11" t="str">
        <f t="shared" si="15"/>
        <v>marzo de 2020</v>
      </c>
    </row>
    <row r="466" spans="1:10" x14ac:dyDescent="0.3">
      <c r="A466" s="14">
        <v>43920</v>
      </c>
      <c r="B466" s="13">
        <v>19100</v>
      </c>
      <c r="C466" s="13">
        <v>19500</v>
      </c>
      <c r="D466" s="13">
        <v>20500</v>
      </c>
      <c r="E466" s="13">
        <v>19100</v>
      </c>
      <c r="F466" s="11" t="s">
        <v>5925</v>
      </c>
      <c r="G466" s="12">
        <v>-2.1499999999999998E-2</v>
      </c>
      <c r="H466" s="21" t="str">
        <f t="shared" si="14"/>
        <v>lunes, marzo 30 de 2020</v>
      </c>
      <c r="I466" s="11">
        <f>VLOOKUP(H466,'Cacao Nacional'!B:D,3,0)</f>
        <v>8200.2999999999993</v>
      </c>
      <c r="J466" s="11" t="str">
        <f t="shared" si="15"/>
        <v>marzo de 2020</v>
      </c>
    </row>
    <row r="467" spans="1:10" x14ac:dyDescent="0.3">
      <c r="A467" s="14">
        <v>43917</v>
      </c>
      <c r="B467" s="13">
        <v>19520</v>
      </c>
      <c r="C467" s="13">
        <v>19300</v>
      </c>
      <c r="D467" s="13">
        <v>19520</v>
      </c>
      <c r="E467" s="13">
        <v>18760</v>
      </c>
      <c r="F467" s="11" t="s">
        <v>5926</v>
      </c>
      <c r="G467" s="12">
        <v>-9.1000000000000004E-3</v>
      </c>
      <c r="H467" s="21" t="str">
        <f t="shared" si="14"/>
        <v>viernes, marzo 27 de 2020</v>
      </c>
      <c r="I467" s="11" t="e">
        <f>VLOOKUP(H467,'Cacao Nacional'!B:D,3,0)</f>
        <v>#N/A</v>
      </c>
      <c r="J467" s="11" t="str">
        <f t="shared" si="15"/>
        <v>marzo de 2020</v>
      </c>
    </row>
    <row r="468" spans="1:10" x14ac:dyDescent="0.3">
      <c r="A468" s="14">
        <v>43916</v>
      </c>
      <c r="B468" s="13">
        <v>19700</v>
      </c>
      <c r="C468" s="13">
        <v>18900</v>
      </c>
      <c r="D468" s="13">
        <v>20300</v>
      </c>
      <c r="E468" s="13">
        <v>18900</v>
      </c>
      <c r="F468" s="11" t="s">
        <v>5927</v>
      </c>
      <c r="G468" s="12">
        <v>6.6000000000000003E-2</v>
      </c>
      <c r="H468" s="21" t="str">
        <f t="shared" si="14"/>
        <v>jueves, marzo 26 de 2020</v>
      </c>
      <c r="I468" s="11" t="e">
        <f>VLOOKUP(H468,'Cacao Nacional'!B:D,3,0)</f>
        <v>#N/A</v>
      </c>
      <c r="J468" s="11" t="str">
        <f t="shared" si="15"/>
        <v>marzo de 2020</v>
      </c>
    </row>
    <row r="469" spans="1:10" x14ac:dyDescent="0.3">
      <c r="A469" s="14">
        <v>43915</v>
      </c>
      <c r="B469" s="13">
        <v>18480</v>
      </c>
      <c r="C469" s="13">
        <v>17980</v>
      </c>
      <c r="D469" s="13">
        <v>19560</v>
      </c>
      <c r="E469" s="13">
        <v>17300</v>
      </c>
      <c r="F469" s="11" t="s">
        <v>5928</v>
      </c>
      <c r="G469" s="12">
        <v>6.8199999999999997E-2</v>
      </c>
      <c r="H469" s="21" t="str">
        <f t="shared" si="14"/>
        <v>miércoles, marzo 25 de 2020</v>
      </c>
      <c r="I469" s="11" t="e">
        <f>VLOOKUP(H469,'Cacao Nacional'!B:D,3,0)</f>
        <v>#N/A</v>
      </c>
      <c r="J469" s="11" t="str">
        <f t="shared" si="15"/>
        <v>marzo de 2020</v>
      </c>
    </row>
    <row r="470" spans="1:10" x14ac:dyDescent="0.3">
      <c r="A470" s="14">
        <v>43914</v>
      </c>
      <c r="B470" s="13">
        <v>17300</v>
      </c>
      <c r="C470" s="13">
        <v>16800</v>
      </c>
      <c r="D470" s="13">
        <v>17400</v>
      </c>
      <c r="E470" s="13">
        <v>16800</v>
      </c>
      <c r="F470" s="11" t="s">
        <v>5929</v>
      </c>
      <c r="G470" s="12">
        <v>1.7600000000000001E-2</v>
      </c>
      <c r="H470" s="21" t="str">
        <f t="shared" si="14"/>
        <v>martes, marzo 24 de 2020</v>
      </c>
      <c r="I470" s="11" t="e">
        <f>VLOOKUP(H470,'Cacao Nacional'!B:D,3,0)</f>
        <v>#N/A</v>
      </c>
      <c r="J470" s="11" t="str">
        <f t="shared" si="15"/>
        <v>marzo de 2020</v>
      </c>
    </row>
    <row r="471" spans="1:10" x14ac:dyDescent="0.3">
      <c r="A471" s="14">
        <v>43910</v>
      </c>
      <c r="B471" s="13">
        <v>17000</v>
      </c>
      <c r="C471" s="13">
        <v>17860</v>
      </c>
      <c r="D471" s="13">
        <v>17860</v>
      </c>
      <c r="E471" s="13">
        <v>16800</v>
      </c>
      <c r="F471" s="11" t="s">
        <v>5930</v>
      </c>
      <c r="G471" s="12">
        <v>-5.7999999999999996E-3</v>
      </c>
      <c r="H471" s="21" t="str">
        <f t="shared" si="14"/>
        <v>viernes, marzo 20 de 2020</v>
      </c>
      <c r="I471" s="11" t="e">
        <f>VLOOKUP(H471,'Cacao Nacional'!B:D,3,0)</f>
        <v>#N/A</v>
      </c>
      <c r="J471" s="11" t="str">
        <f t="shared" si="15"/>
        <v>marzo de 2020</v>
      </c>
    </row>
    <row r="472" spans="1:10" x14ac:dyDescent="0.3">
      <c r="A472" s="14">
        <v>43909</v>
      </c>
      <c r="B472" s="13">
        <v>17100</v>
      </c>
      <c r="C472" s="13">
        <v>17100</v>
      </c>
      <c r="D472" s="13">
        <v>17300</v>
      </c>
      <c r="E472" s="13">
        <v>16960</v>
      </c>
      <c r="F472" s="11" t="s">
        <v>5931</v>
      </c>
      <c r="G472" s="12">
        <v>0</v>
      </c>
      <c r="H472" s="21" t="str">
        <f t="shared" si="14"/>
        <v>jueves, marzo 19 de 2020</v>
      </c>
      <c r="I472" s="11" t="e">
        <f>VLOOKUP(H472,'Cacao Nacional'!B:D,3,0)</f>
        <v>#N/A</v>
      </c>
      <c r="J472" s="11" t="str">
        <f t="shared" si="15"/>
        <v>marzo de 2020</v>
      </c>
    </row>
    <row r="473" spans="1:10" x14ac:dyDescent="0.3">
      <c r="A473" s="14">
        <v>43908</v>
      </c>
      <c r="B473" s="13">
        <v>17100</v>
      </c>
      <c r="C473" s="13">
        <v>18760</v>
      </c>
      <c r="D473" s="13">
        <v>18760</v>
      </c>
      <c r="E473" s="13">
        <v>17100</v>
      </c>
      <c r="F473" s="11" t="s">
        <v>5932</v>
      </c>
      <c r="G473" s="12">
        <v>-0.1</v>
      </c>
      <c r="H473" s="21" t="str">
        <f t="shared" si="14"/>
        <v>miércoles, marzo 18 de 2020</v>
      </c>
      <c r="I473" s="11" t="e">
        <f>VLOOKUP(H473,'Cacao Nacional'!B:D,3,0)</f>
        <v>#N/A</v>
      </c>
      <c r="J473" s="11" t="str">
        <f t="shared" si="15"/>
        <v>marzo de 2020</v>
      </c>
    </row>
    <row r="474" spans="1:10" x14ac:dyDescent="0.3">
      <c r="A474" s="14">
        <v>43907</v>
      </c>
      <c r="B474" s="13">
        <v>19000</v>
      </c>
      <c r="C474" s="13">
        <v>19020</v>
      </c>
      <c r="D474" s="13">
        <v>19100</v>
      </c>
      <c r="E474" s="13">
        <v>18880</v>
      </c>
      <c r="F474" s="11" t="s">
        <v>5933</v>
      </c>
      <c r="G474" s="12">
        <v>0</v>
      </c>
      <c r="H474" s="21" t="str">
        <f t="shared" si="14"/>
        <v>martes, marzo 17 de 2020</v>
      </c>
      <c r="I474" s="11" t="e">
        <f>VLOOKUP(H474,'Cacao Nacional'!B:D,3,0)</f>
        <v>#N/A</v>
      </c>
      <c r="J474" s="11" t="str">
        <f t="shared" si="15"/>
        <v>marzo de 2020</v>
      </c>
    </row>
    <row r="475" spans="1:10" x14ac:dyDescent="0.3">
      <c r="A475" s="14">
        <v>43906</v>
      </c>
      <c r="B475" s="13">
        <v>19000</v>
      </c>
      <c r="C475" s="13">
        <v>19000</v>
      </c>
      <c r="D475" s="13">
        <v>20480</v>
      </c>
      <c r="E475" s="13">
        <v>19000</v>
      </c>
      <c r="F475" s="11" t="s">
        <v>5934</v>
      </c>
      <c r="G475" s="12">
        <v>-7.3200000000000001E-2</v>
      </c>
      <c r="H475" s="21" t="str">
        <f t="shared" si="14"/>
        <v>lunes, marzo 16 de 2020</v>
      </c>
      <c r="I475" s="11">
        <f>VLOOKUP(H475,'Cacao Nacional'!B:D,3,0)</f>
        <v>8613.5</v>
      </c>
      <c r="J475" s="11" t="str">
        <f t="shared" si="15"/>
        <v>marzo de 2020</v>
      </c>
    </row>
    <row r="476" spans="1:10" x14ac:dyDescent="0.3">
      <c r="A476" s="14">
        <v>43902</v>
      </c>
      <c r="B476" s="13">
        <v>20500</v>
      </c>
      <c r="C476" s="13">
        <v>21000</v>
      </c>
      <c r="D476" s="13">
        <v>21000</v>
      </c>
      <c r="E476" s="13">
        <v>19980</v>
      </c>
      <c r="F476" s="11" t="s">
        <v>5935</v>
      </c>
      <c r="G476" s="12">
        <v>-6.8199999999999997E-2</v>
      </c>
      <c r="H476" s="21" t="str">
        <f t="shared" si="14"/>
        <v>jueves, marzo 12 de 2020</v>
      </c>
      <c r="I476" s="11" t="e">
        <f>VLOOKUP(H476,'Cacao Nacional'!B:D,3,0)</f>
        <v>#N/A</v>
      </c>
      <c r="J476" s="11" t="str">
        <f t="shared" si="15"/>
        <v>marzo de 2020</v>
      </c>
    </row>
    <row r="477" spans="1:10" x14ac:dyDescent="0.3">
      <c r="A477" s="14">
        <v>43901</v>
      </c>
      <c r="B477" s="13">
        <v>22000</v>
      </c>
      <c r="C477" s="13">
        <v>22500</v>
      </c>
      <c r="D477" s="13">
        <v>22500</v>
      </c>
      <c r="E477" s="13">
        <v>22000</v>
      </c>
      <c r="F477" s="11" t="s">
        <v>5936</v>
      </c>
      <c r="G477" s="12">
        <v>-3.5099999999999999E-2</v>
      </c>
      <c r="H477" s="21" t="str">
        <f t="shared" si="14"/>
        <v>miércoles, marzo 11 de 2020</v>
      </c>
      <c r="I477" s="11" t="e">
        <f>VLOOKUP(H477,'Cacao Nacional'!B:D,3,0)</f>
        <v>#N/A</v>
      </c>
      <c r="J477" s="11" t="str">
        <f t="shared" si="15"/>
        <v>marzo de 2020</v>
      </c>
    </row>
    <row r="478" spans="1:10" x14ac:dyDescent="0.3">
      <c r="A478" s="14">
        <v>43900</v>
      </c>
      <c r="B478" s="13">
        <v>22800</v>
      </c>
      <c r="C478" s="13">
        <v>22800</v>
      </c>
      <c r="D478" s="13">
        <v>22800</v>
      </c>
      <c r="E478" s="13">
        <v>22440</v>
      </c>
      <c r="F478" s="11" t="s">
        <v>5937</v>
      </c>
      <c r="G478" s="12">
        <v>0</v>
      </c>
      <c r="H478" s="21" t="str">
        <f t="shared" si="14"/>
        <v>martes, marzo 10 de 2020</v>
      </c>
      <c r="I478" s="11" t="e">
        <f>VLOOKUP(H478,'Cacao Nacional'!B:D,3,0)</f>
        <v>#N/A</v>
      </c>
      <c r="J478" s="11" t="str">
        <f t="shared" si="15"/>
        <v>marzo de 2020</v>
      </c>
    </row>
    <row r="479" spans="1:10" x14ac:dyDescent="0.3">
      <c r="A479" s="14">
        <v>43899</v>
      </c>
      <c r="B479" s="13">
        <v>22800</v>
      </c>
      <c r="C479" s="13">
        <v>23400</v>
      </c>
      <c r="D479" s="13">
        <v>23400</v>
      </c>
      <c r="E479" s="13">
        <v>22660</v>
      </c>
      <c r="F479" s="11" t="s">
        <v>5938</v>
      </c>
      <c r="G479" s="12">
        <v>-3.5499999999999997E-2</v>
      </c>
      <c r="H479" s="21" t="str">
        <f t="shared" si="14"/>
        <v>lunes, marzo 9 de 2020</v>
      </c>
      <c r="I479" s="11">
        <f>VLOOKUP(H479,'Cacao Nacional'!B:D,3,0)</f>
        <v>8350</v>
      </c>
      <c r="J479" s="11" t="str">
        <f t="shared" si="15"/>
        <v>marzo de 2020</v>
      </c>
    </row>
    <row r="480" spans="1:10" x14ac:dyDescent="0.3">
      <c r="A480" s="14">
        <v>43896</v>
      </c>
      <c r="B480" s="13">
        <v>23640</v>
      </c>
      <c r="C480" s="13">
        <v>23900</v>
      </c>
      <c r="D480" s="13">
        <v>23900</v>
      </c>
      <c r="E480" s="13">
        <v>23400</v>
      </c>
      <c r="F480" s="11" t="s">
        <v>5939</v>
      </c>
      <c r="G480" s="12">
        <v>-1.4200000000000001E-2</v>
      </c>
      <c r="H480" s="21" t="str">
        <f t="shared" si="14"/>
        <v>viernes, marzo 6 de 2020</v>
      </c>
      <c r="I480" s="11" t="e">
        <f>VLOOKUP(H480,'Cacao Nacional'!B:D,3,0)</f>
        <v>#N/A</v>
      </c>
      <c r="J480" s="11" t="str">
        <f t="shared" si="15"/>
        <v>marzo de 2020</v>
      </c>
    </row>
    <row r="481" spans="1:10" x14ac:dyDescent="0.3">
      <c r="A481" s="14">
        <v>43895</v>
      </c>
      <c r="B481" s="13">
        <v>23980</v>
      </c>
      <c r="C481" s="13">
        <v>23380</v>
      </c>
      <c r="D481" s="13">
        <v>23980</v>
      </c>
      <c r="E481" s="13">
        <v>23380</v>
      </c>
      <c r="F481" s="11" t="s">
        <v>5525</v>
      </c>
      <c r="G481" s="12">
        <v>7.6E-3</v>
      </c>
      <c r="H481" s="21" t="str">
        <f t="shared" si="14"/>
        <v>jueves, marzo 5 de 2020</v>
      </c>
      <c r="I481" s="11" t="e">
        <f>VLOOKUP(H481,'Cacao Nacional'!B:D,3,0)</f>
        <v>#N/A</v>
      </c>
      <c r="J481" s="11" t="str">
        <f t="shared" si="15"/>
        <v>marzo de 2020</v>
      </c>
    </row>
    <row r="482" spans="1:10" x14ac:dyDescent="0.3">
      <c r="A482" s="14">
        <v>43894</v>
      </c>
      <c r="B482" s="13">
        <v>23800</v>
      </c>
      <c r="C482" s="13">
        <v>23500</v>
      </c>
      <c r="D482" s="13">
        <v>23960</v>
      </c>
      <c r="E482" s="13">
        <v>23400</v>
      </c>
      <c r="F482" s="11" t="s">
        <v>5940</v>
      </c>
      <c r="G482" s="12">
        <v>1.7100000000000001E-2</v>
      </c>
      <c r="H482" s="21" t="str">
        <f t="shared" si="14"/>
        <v>miércoles, marzo 4 de 2020</v>
      </c>
      <c r="I482" s="11" t="e">
        <f>VLOOKUP(H482,'Cacao Nacional'!B:D,3,0)</f>
        <v>#N/A</v>
      </c>
      <c r="J482" s="11" t="str">
        <f t="shared" si="15"/>
        <v>marzo de 2020</v>
      </c>
    </row>
    <row r="483" spans="1:10" x14ac:dyDescent="0.3">
      <c r="A483" s="14">
        <v>43893</v>
      </c>
      <c r="B483" s="13">
        <v>23400</v>
      </c>
      <c r="C483" s="13">
        <v>24500</v>
      </c>
      <c r="D483" s="13">
        <v>24500</v>
      </c>
      <c r="E483" s="13">
        <v>23020</v>
      </c>
      <c r="F483" s="11" t="s">
        <v>5941</v>
      </c>
      <c r="G483" s="12">
        <v>-4.4900000000000002E-2</v>
      </c>
      <c r="H483" s="21" t="str">
        <f t="shared" si="14"/>
        <v>martes, marzo 3 de 2020</v>
      </c>
      <c r="I483" s="11" t="e">
        <f>VLOOKUP(H483,'Cacao Nacional'!B:D,3,0)</f>
        <v>#N/A</v>
      </c>
      <c r="J483" s="11" t="str">
        <f t="shared" si="15"/>
        <v>marzo de 2020</v>
      </c>
    </row>
    <row r="484" spans="1:10" x14ac:dyDescent="0.3">
      <c r="A484" s="14">
        <v>43892</v>
      </c>
      <c r="B484" s="13">
        <v>24500</v>
      </c>
      <c r="C484" s="13">
        <v>23520</v>
      </c>
      <c r="D484" s="13">
        <v>24520</v>
      </c>
      <c r="E484" s="13">
        <v>23520</v>
      </c>
      <c r="F484" s="11" t="s">
        <v>5942</v>
      </c>
      <c r="G484" s="12">
        <v>4.6100000000000002E-2</v>
      </c>
      <c r="H484" s="21" t="str">
        <f t="shared" si="14"/>
        <v>lunes, marzo 2 de 2020</v>
      </c>
      <c r="I484" s="11">
        <f>VLOOKUP(H484,'Cacao Nacional'!B:D,3,0)</f>
        <v>8457.2000000000007</v>
      </c>
      <c r="J484" s="11" t="str">
        <f t="shared" si="15"/>
        <v>marzo de 2020</v>
      </c>
    </row>
    <row r="485" spans="1:10" x14ac:dyDescent="0.3">
      <c r="A485" s="14">
        <v>43889</v>
      </c>
      <c r="B485" s="13">
        <v>23420</v>
      </c>
      <c r="C485" s="13">
        <v>23060</v>
      </c>
      <c r="D485" s="13">
        <v>23660</v>
      </c>
      <c r="E485" s="13">
        <v>22740</v>
      </c>
      <c r="F485" s="11" t="s">
        <v>5943</v>
      </c>
      <c r="G485" s="12">
        <v>-1.18E-2</v>
      </c>
      <c r="H485" s="21" t="str">
        <f t="shared" si="14"/>
        <v>viernes, febrero 28 de 2020</v>
      </c>
      <c r="I485" s="11" t="e">
        <f>VLOOKUP(H485,'Cacao Nacional'!B:D,3,0)</f>
        <v>#N/A</v>
      </c>
      <c r="J485" s="11" t="str">
        <f t="shared" si="15"/>
        <v>febrero de 2020</v>
      </c>
    </row>
    <row r="486" spans="1:10" x14ac:dyDescent="0.3">
      <c r="A486" s="14">
        <v>43888</v>
      </c>
      <c r="B486" s="13">
        <v>23700</v>
      </c>
      <c r="C486" s="13">
        <v>24980</v>
      </c>
      <c r="D486" s="13">
        <v>24980</v>
      </c>
      <c r="E486" s="13">
        <v>23700</v>
      </c>
      <c r="F486" s="11" t="s">
        <v>5944</v>
      </c>
      <c r="G486" s="12">
        <v>-5.1200000000000002E-2</v>
      </c>
      <c r="H486" s="21" t="str">
        <f t="shared" si="14"/>
        <v>jueves, febrero 27 de 2020</v>
      </c>
      <c r="I486" s="11" t="e">
        <f>VLOOKUP(H486,'Cacao Nacional'!B:D,3,0)</f>
        <v>#N/A</v>
      </c>
      <c r="J486" s="11" t="str">
        <f t="shared" si="15"/>
        <v>febrero de 2020</v>
      </c>
    </row>
    <row r="487" spans="1:10" x14ac:dyDescent="0.3">
      <c r="A487" s="14">
        <v>43887</v>
      </c>
      <c r="B487" s="13">
        <v>24980</v>
      </c>
      <c r="C487" s="13">
        <v>24900</v>
      </c>
      <c r="D487" s="13">
        <v>25020</v>
      </c>
      <c r="E487" s="13">
        <v>24700</v>
      </c>
      <c r="F487" s="11" t="s">
        <v>5945</v>
      </c>
      <c r="G487" s="12">
        <v>-3.2000000000000002E-3</v>
      </c>
      <c r="H487" s="21" t="str">
        <f t="shared" si="14"/>
        <v>miércoles, febrero 26 de 2020</v>
      </c>
      <c r="I487" s="11" t="e">
        <f>VLOOKUP(H487,'Cacao Nacional'!B:D,3,0)</f>
        <v>#N/A</v>
      </c>
      <c r="J487" s="11" t="str">
        <f t="shared" si="15"/>
        <v>febrero de 2020</v>
      </c>
    </row>
    <row r="488" spans="1:10" x14ac:dyDescent="0.3">
      <c r="A488" s="14">
        <v>43886</v>
      </c>
      <c r="B488" s="13">
        <v>25060</v>
      </c>
      <c r="C488" s="13">
        <v>25200</v>
      </c>
      <c r="D488" s="13">
        <v>25280</v>
      </c>
      <c r="E488" s="13">
        <v>24900</v>
      </c>
      <c r="F488" s="11" t="s">
        <v>5946</v>
      </c>
      <c r="G488" s="12">
        <v>-9.4999999999999998E-3</v>
      </c>
      <c r="H488" s="21" t="str">
        <f t="shared" si="14"/>
        <v>martes, febrero 25 de 2020</v>
      </c>
      <c r="I488" s="11" t="e">
        <f>VLOOKUP(H488,'Cacao Nacional'!B:D,3,0)</f>
        <v>#N/A</v>
      </c>
      <c r="J488" s="11" t="str">
        <f t="shared" si="15"/>
        <v>febrero de 2020</v>
      </c>
    </row>
    <row r="489" spans="1:10" x14ac:dyDescent="0.3">
      <c r="A489" s="14">
        <v>43885</v>
      </c>
      <c r="B489" s="13">
        <v>25300</v>
      </c>
      <c r="C489" s="13">
        <v>25300</v>
      </c>
      <c r="D489" s="13">
        <v>25500</v>
      </c>
      <c r="E489" s="13">
        <v>24480</v>
      </c>
      <c r="F489" s="11" t="s">
        <v>5947</v>
      </c>
      <c r="G489" s="12">
        <v>1.6000000000000001E-3</v>
      </c>
      <c r="H489" s="21" t="str">
        <f t="shared" si="14"/>
        <v>lunes, febrero 24 de 2020</v>
      </c>
      <c r="I489" s="11">
        <f>VLOOKUP(H489,'Cacao Nacional'!B:D,3,0)</f>
        <v>8556</v>
      </c>
      <c r="J489" s="11" t="str">
        <f t="shared" si="15"/>
        <v>febrero de 2020</v>
      </c>
    </row>
    <row r="490" spans="1:10" x14ac:dyDescent="0.3">
      <c r="A490" s="14">
        <v>43882</v>
      </c>
      <c r="B490" s="13">
        <v>25260</v>
      </c>
      <c r="C490" s="13">
        <v>25000</v>
      </c>
      <c r="D490" s="13">
        <v>25260</v>
      </c>
      <c r="E490" s="13">
        <v>24980</v>
      </c>
      <c r="F490" s="11" t="s">
        <v>5948</v>
      </c>
      <c r="G490" s="12">
        <v>6.4000000000000003E-3</v>
      </c>
      <c r="H490" s="21" t="str">
        <f t="shared" si="14"/>
        <v>viernes, febrero 21 de 2020</v>
      </c>
      <c r="I490" s="11" t="e">
        <f>VLOOKUP(H490,'Cacao Nacional'!B:D,3,0)</f>
        <v>#N/A</v>
      </c>
      <c r="J490" s="11" t="str">
        <f t="shared" si="15"/>
        <v>febrero de 2020</v>
      </c>
    </row>
    <row r="491" spans="1:10" x14ac:dyDescent="0.3">
      <c r="A491" s="14">
        <v>43881</v>
      </c>
      <c r="B491" s="13">
        <v>25100</v>
      </c>
      <c r="C491" s="13">
        <v>25100</v>
      </c>
      <c r="D491" s="13">
        <v>25280</v>
      </c>
      <c r="E491" s="13">
        <v>25060</v>
      </c>
      <c r="F491" s="11" t="s">
        <v>5949</v>
      </c>
      <c r="G491" s="12">
        <v>-8.0000000000000004E-4</v>
      </c>
      <c r="H491" s="21" t="str">
        <f t="shared" si="14"/>
        <v>jueves, febrero 20 de 2020</v>
      </c>
      <c r="I491" s="11" t="e">
        <f>VLOOKUP(H491,'Cacao Nacional'!B:D,3,0)</f>
        <v>#N/A</v>
      </c>
      <c r="J491" s="11" t="str">
        <f t="shared" si="15"/>
        <v>febrero de 2020</v>
      </c>
    </row>
    <row r="492" spans="1:10" x14ac:dyDescent="0.3">
      <c r="A492" s="14">
        <v>43880</v>
      </c>
      <c r="B492" s="13">
        <v>25120</v>
      </c>
      <c r="C492" s="13">
        <v>25100</v>
      </c>
      <c r="D492" s="13">
        <v>25260</v>
      </c>
      <c r="E492" s="13">
        <v>25100</v>
      </c>
      <c r="F492" s="11" t="s">
        <v>5950</v>
      </c>
      <c r="G492" s="12">
        <v>8.0000000000000004E-4</v>
      </c>
      <c r="H492" s="21" t="str">
        <f t="shared" si="14"/>
        <v>miércoles, febrero 19 de 2020</v>
      </c>
      <c r="I492" s="11" t="e">
        <f>VLOOKUP(H492,'Cacao Nacional'!B:D,3,0)</f>
        <v>#N/A</v>
      </c>
      <c r="J492" s="11" t="str">
        <f t="shared" si="15"/>
        <v>febrero de 2020</v>
      </c>
    </row>
    <row r="493" spans="1:10" x14ac:dyDescent="0.3">
      <c r="A493" s="14">
        <v>43879</v>
      </c>
      <c r="B493" s="13">
        <v>25100</v>
      </c>
      <c r="C493" s="13">
        <v>25340</v>
      </c>
      <c r="D493" s="13">
        <v>25340</v>
      </c>
      <c r="E493" s="13">
        <v>25100</v>
      </c>
      <c r="F493" s="11" t="s">
        <v>5951</v>
      </c>
      <c r="G493" s="12">
        <v>-4.0000000000000001E-3</v>
      </c>
      <c r="H493" s="21" t="str">
        <f t="shared" si="14"/>
        <v>martes, febrero 18 de 2020</v>
      </c>
      <c r="I493" s="11" t="e">
        <f>VLOOKUP(H493,'Cacao Nacional'!B:D,3,0)</f>
        <v>#N/A</v>
      </c>
      <c r="J493" s="11" t="str">
        <f t="shared" si="15"/>
        <v>febrero de 2020</v>
      </c>
    </row>
    <row r="494" spans="1:10" x14ac:dyDescent="0.3">
      <c r="A494" s="14">
        <v>43878</v>
      </c>
      <c r="B494" s="13">
        <v>25200</v>
      </c>
      <c r="C494" s="13">
        <v>24960</v>
      </c>
      <c r="D494" s="13">
        <v>25300</v>
      </c>
      <c r="E494" s="13">
        <v>24960</v>
      </c>
      <c r="F494" s="11" t="s">
        <v>5952</v>
      </c>
      <c r="G494" s="12">
        <v>-4.0000000000000001E-3</v>
      </c>
      <c r="H494" s="21" t="str">
        <f t="shared" si="14"/>
        <v>lunes, febrero 17 de 2020</v>
      </c>
      <c r="I494" s="11">
        <f>VLOOKUP(H494,'Cacao Nacional'!B:D,3,0)</f>
        <v>8506</v>
      </c>
      <c r="J494" s="11" t="str">
        <f t="shared" si="15"/>
        <v>febrero de 2020</v>
      </c>
    </row>
    <row r="495" spans="1:10" x14ac:dyDescent="0.3">
      <c r="A495" s="14">
        <v>43875</v>
      </c>
      <c r="B495" s="13">
        <v>25300</v>
      </c>
      <c r="C495" s="13">
        <v>25020</v>
      </c>
      <c r="D495" s="13">
        <v>25300</v>
      </c>
      <c r="E495" s="13">
        <v>25020</v>
      </c>
      <c r="F495" s="11" t="s">
        <v>5953</v>
      </c>
      <c r="G495" s="12">
        <v>8.8000000000000005E-3</v>
      </c>
      <c r="H495" s="21" t="str">
        <f t="shared" si="14"/>
        <v>viernes, febrero 14 de 2020</v>
      </c>
      <c r="I495" s="11" t="e">
        <f>VLOOKUP(H495,'Cacao Nacional'!B:D,3,0)</f>
        <v>#N/A</v>
      </c>
      <c r="J495" s="11" t="str">
        <f t="shared" si="15"/>
        <v>febrero de 2020</v>
      </c>
    </row>
    <row r="496" spans="1:10" x14ac:dyDescent="0.3">
      <c r="A496" s="14">
        <v>43874</v>
      </c>
      <c r="B496" s="13">
        <v>25080</v>
      </c>
      <c r="C496" s="13">
        <v>24940</v>
      </c>
      <c r="D496" s="13">
        <v>25160</v>
      </c>
      <c r="E496" s="13">
        <v>24940</v>
      </c>
      <c r="F496" s="11" t="s">
        <v>5954</v>
      </c>
      <c r="G496" s="12">
        <v>0</v>
      </c>
      <c r="H496" s="21" t="str">
        <f t="shared" si="14"/>
        <v>jueves, febrero 13 de 2020</v>
      </c>
      <c r="I496" s="11" t="e">
        <f>VLOOKUP(H496,'Cacao Nacional'!B:D,3,0)</f>
        <v>#N/A</v>
      </c>
      <c r="J496" s="11" t="str">
        <f t="shared" si="15"/>
        <v>febrero de 2020</v>
      </c>
    </row>
    <row r="497" spans="1:10" x14ac:dyDescent="0.3">
      <c r="A497" s="14">
        <v>43873</v>
      </c>
      <c r="B497" s="13">
        <v>25080</v>
      </c>
      <c r="C497" s="13">
        <v>25000</v>
      </c>
      <c r="D497" s="13">
        <v>25200</v>
      </c>
      <c r="E497" s="13">
        <v>25000</v>
      </c>
      <c r="F497" s="11" t="s">
        <v>5955</v>
      </c>
      <c r="G497" s="12">
        <v>7.1999999999999998E-3</v>
      </c>
      <c r="H497" s="21" t="str">
        <f t="shared" si="14"/>
        <v>miércoles, febrero 12 de 2020</v>
      </c>
      <c r="I497" s="11" t="e">
        <f>VLOOKUP(H497,'Cacao Nacional'!B:D,3,0)</f>
        <v>#N/A</v>
      </c>
      <c r="J497" s="11" t="str">
        <f t="shared" si="15"/>
        <v>febrero de 2020</v>
      </c>
    </row>
    <row r="498" spans="1:10" x14ac:dyDescent="0.3">
      <c r="A498" s="14">
        <v>43872</v>
      </c>
      <c r="B498" s="13">
        <v>24900</v>
      </c>
      <c r="C498" s="13">
        <v>24760</v>
      </c>
      <c r="D498" s="13">
        <v>25080</v>
      </c>
      <c r="E498" s="13">
        <v>24640</v>
      </c>
      <c r="F498" s="11" t="s">
        <v>5956</v>
      </c>
      <c r="G498" s="12">
        <v>3.2000000000000002E-3</v>
      </c>
      <c r="H498" s="21" t="str">
        <f t="shared" si="14"/>
        <v>martes, febrero 11 de 2020</v>
      </c>
      <c r="I498" s="11" t="e">
        <f>VLOOKUP(H498,'Cacao Nacional'!B:D,3,0)</f>
        <v>#N/A</v>
      </c>
      <c r="J498" s="11" t="str">
        <f t="shared" si="15"/>
        <v>febrero de 2020</v>
      </c>
    </row>
    <row r="499" spans="1:10" x14ac:dyDescent="0.3">
      <c r="A499" s="14">
        <v>43871</v>
      </c>
      <c r="B499" s="13">
        <v>24820</v>
      </c>
      <c r="C499" s="13">
        <v>25200</v>
      </c>
      <c r="D499" s="13">
        <v>25360</v>
      </c>
      <c r="E499" s="13">
        <v>24820</v>
      </c>
      <c r="F499" s="11" t="s">
        <v>5957</v>
      </c>
      <c r="G499" s="12">
        <v>-2.1299999999999999E-2</v>
      </c>
      <c r="H499" s="21" t="str">
        <f t="shared" si="14"/>
        <v>lunes, febrero 10 de 2020</v>
      </c>
      <c r="I499" s="11">
        <f>VLOOKUP(H499,'Cacao Nacional'!B:D,3,0)</f>
        <v>8175.2</v>
      </c>
      <c r="J499" s="11" t="str">
        <f t="shared" si="15"/>
        <v>febrero de 2020</v>
      </c>
    </row>
    <row r="500" spans="1:10" x14ac:dyDescent="0.3">
      <c r="A500" s="14">
        <v>43868</v>
      </c>
      <c r="B500" s="13">
        <v>25360</v>
      </c>
      <c r="C500" s="13">
        <v>25080</v>
      </c>
      <c r="D500" s="13">
        <v>25360</v>
      </c>
      <c r="E500" s="13">
        <v>25080</v>
      </c>
      <c r="F500" s="11" t="s">
        <v>5958</v>
      </c>
      <c r="G500" s="12">
        <v>1.12E-2</v>
      </c>
      <c r="H500" s="21" t="str">
        <f t="shared" si="14"/>
        <v>viernes, febrero 7 de 2020</v>
      </c>
      <c r="I500" s="11" t="e">
        <f>VLOOKUP(H500,'Cacao Nacional'!B:D,3,0)</f>
        <v>#N/A</v>
      </c>
      <c r="J500" s="11" t="str">
        <f t="shared" si="15"/>
        <v>febrero de 2020</v>
      </c>
    </row>
    <row r="501" spans="1:10" x14ac:dyDescent="0.3">
      <c r="A501" s="14">
        <v>43867</v>
      </c>
      <c r="B501" s="13">
        <v>25080</v>
      </c>
      <c r="C501" s="13">
        <v>25100</v>
      </c>
      <c r="D501" s="13">
        <v>25140</v>
      </c>
      <c r="E501" s="13">
        <v>25000</v>
      </c>
      <c r="F501" s="11" t="s">
        <v>5959</v>
      </c>
      <c r="G501" s="12">
        <v>3.2000000000000002E-3</v>
      </c>
      <c r="H501" s="21" t="str">
        <f t="shared" si="14"/>
        <v>jueves, febrero 6 de 2020</v>
      </c>
      <c r="I501" s="11" t="e">
        <f>VLOOKUP(H501,'Cacao Nacional'!B:D,3,0)</f>
        <v>#N/A</v>
      </c>
      <c r="J501" s="11" t="str">
        <f t="shared" si="15"/>
        <v>febrero de 2020</v>
      </c>
    </row>
    <row r="502" spans="1:10" x14ac:dyDescent="0.3">
      <c r="A502" s="14">
        <v>43866</v>
      </c>
      <c r="B502" s="13">
        <v>25000</v>
      </c>
      <c r="C502" s="13">
        <v>25040</v>
      </c>
      <c r="D502" s="13">
        <v>25200</v>
      </c>
      <c r="E502" s="13">
        <v>25000</v>
      </c>
      <c r="F502" s="11" t="s">
        <v>5960</v>
      </c>
      <c r="G502" s="12">
        <v>0</v>
      </c>
      <c r="H502" s="21" t="str">
        <f t="shared" si="14"/>
        <v>miércoles, febrero 5 de 2020</v>
      </c>
      <c r="I502" s="11" t="e">
        <f>VLOOKUP(H502,'Cacao Nacional'!B:D,3,0)</f>
        <v>#N/A</v>
      </c>
      <c r="J502" s="11" t="str">
        <f t="shared" si="15"/>
        <v>febrero de 2020</v>
      </c>
    </row>
    <row r="503" spans="1:10" x14ac:dyDescent="0.3">
      <c r="A503" s="14">
        <v>43865</v>
      </c>
      <c r="B503" s="13">
        <v>25000</v>
      </c>
      <c r="C503" s="13">
        <v>25000</v>
      </c>
      <c r="D503" s="13">
        <v>25080</v>
      </c>
      <c r="E503" s="13">
        <v>24960</v>
      </c>
      <c r="F503" s="11" t="s">
        <v>5961</v>
      </c>
      <c r="G503" s="12">
        <v>-2.3999999999999998E-3</v>
      </c>
      <c r="H503" s="21" t="str">
        <f t="shared" si="14"/>
        <v>martes, febrero 4 de 2020</v>
      </c>
      <c r="I503" s="11" t="e">
        <f>VLOOKUP(H503,'Cacao Nacional'!B:D,3,0)</f>
        <v>#N/A</v>
      </c>
      <c r="J503" s="11" t="str">
        <f t="shared" si="15"/>
        <v>febrero de 2020</v>
      </c>
    </row>
    <row r="504" spans="1:10" x14ac:dyDescent="0.3">
      <c r="A504" s="14">
        <v>43864</v>
      </c>
      <c r="B504" s="13">
        <v>25060</v>
      </c>
      <c r="C504" s="13">
        <v>24780</v>
      </c>
      <c r="D504" s="13">
        <v>25060</v>
      </c>
      <c r="E504" s="13">
        <v>24780</v>
      </c>
      <c r="F504" s="11" t="s">
        <v>5962</v>
      </c>
      <c r="G504" s="12">
        <v>1.21E-2</v>
      </c>
      <c r="H504" s="21" t="str">
        <f t="shared" si="14"/>
        <v>lunes, febrero 3 de 2020</v>
      </c>
      <c r="I504" s="11">
        <f>VLOOKUP(H504,'Cacao Nacional'!B:D,3,0)</f>
        <v>7954.5</v>
      </c>
      <c r="J504" s="11" t="str">
        <f t="shared" si="15"/>
        <v>febrero de 2020</v>
      </c>
    </row>
    <row r="505" spans="1:10" x14ac:dyDescent="0.3">
      <c r="A505" s="14">
        <v>43861</v>
      </c>
      <c r="B505" s="13">
        <v>24760</v>
      </c>
      <c r="C505" s="13">
        <v>24800</v>
      </c>
      <c r="D505" s="13">
        <v>24980</v>
      </c>
      <c r="E505" s="13">
        <v>24760</v>
      </c>
      <c r="F505" s="11" t="s">
        <v>5963</v>
      </c>
      <c r="G505" s="12">
        <v>-8.0000000000000002E-3</v>
      </c>
      <c r="H505" s="21" t="str">
        <f t="shared" si="14"/>
        <v>viernes, enero 31 de 2020</v>
      </c>
      <c r="I505" s="11" t="e">
        <f>VLOOKUP(H505,'Cacao Nacional'!B:D,3,0)</f>
        <v>#N/A</v>
      </c>
      <c r="J505" s="11" t="str">
        <f t="shared" si="15"/>
        <v>enero de 2020</v>
      </c>
    </row>
    <row r="506" spans="1:10" x14ac:dyDescent="0.3">
      <c r="A506" s="14">
        <v>43860</v>
      </c>
      <c r="B506" s="13">
        <v>24960</v>
      </c>
      <c r="C506" s="13">
        <v>25020</v>
      </c>
      <c r="D506" s="13">
        <v>25020</v>
      </c>
      <c r="E506" s="13">
        <v>24860</v>
      </c>
      <c r="F506" s="11" t="s">
        <v>5964</v>
      </c>
      <c r="G506" s="12">
        <v>-4.7999999999999996E-3</v>
      </c>
      <c r="H506" s="21" t="str">
        <f t="shared" si="14"/>
        <v>jueves, enero 30 de 2020</v>
      </c>
      <c r="I506" s="11" t="e">
        <f>VLOOKUP(H506,'Cacao Nacional'!B:D,3,0)</f>
        <v>#N/A</v>
      </c>
      <c r="J506" s="11" t="str">
        <f t="shared" si="15"/>
        <v>enero de 2020</v>
      </c>
    </row>
    <row r="507" spans="1:10" x14ac:dyDescent="0.3">
      <c r="A507" s="14">
        <v>43859</v>
      </c>
      <c r="B507" s="13">
        <v>25080</v>
      </c>
      <c r="C507" s="13">
        <v>25000</v>
      </c>
      <c r="D507" s="13">
        <v>25140</v>
      </c>
      <c r="E507" s="13">
        <v>25000</v>
      </c>
      <c r="F507" s="11" t="s">
        <v>5965</v>
      </c>
      <c r="G507" s="12">
        <v>3.2000000000000002E-3</v>
      </c>
      <c r="H507" s="21" t="str">
        <f t="shared" si="14"/>
        <v>miércoles, enero 29 de 2020</v>
      </c>
      <c r="I507" s="11" t="e">
        <f>VLOOKUP(H507,'Cacao Nacional'!B:D,3,0)</f>
        <v>#N/A</v>
      </c>
      <c r="J507" s="11" t="str">
        <f t="shared" si="15"/>
        <v>enero de 2020</v>
      </c>
    </row>
    <row r="508" spans="1:10" x14ac:dyDescent="0.3">
      <c r="A508" s="14">
        <v>43858</v>
      </c>
      <c r="B508" s="13">
        <v>25000</v>
      </c>
      <c r="C508" s="13">
        <v>24920</v>
      </c>
      <c r="D508" s="13">
        <v>25020</v>
      </c>
      <c r="E508" s="13">
        <v>24920</v>
      </c>
      <c r="F508" s="11" t="s">
        <v>5966</v>
      </c>
      <c r="G508" s="12">
        <v>3.2000000000000002E-3</v>
      </c>
      <c r="H508" s="21" t="str">
        <f t="shared" si="14"/>
        <v>martes, enero 28 de 2020</v>
      </c>
      <c r="I508" s="11" t="e">
        <f>VLOOKUP(H508,'Cacao Nacional'!B:D,3,0)</f>
        <v>#N/A</v>
      </c>
      <c r="J508" s="11" t="str">
        <f t="shared" si="15"/>
        <v>enero de 2020</v>
      </c>
    </row>
    <row r="509" spans="1:10" x14ac:dyDescent="0.3">
      <c r="A509" s="14">
        <v>43857</v>
      </c>
      <c r="B509" s="13">
        <v>24920</v>
      </c>
      <c r="C509" s="13">
        <v>25200</v>
      </c>
      <c r="D509" s="13">
        <v>25200</v>
      </c>
      <c r="E509" s="13">
        <v>24900</v>
      </c>
      <c r="F509" s="11" t="s">
        <v>5967</v>
      </c>
      <c r="G509" s="12">
        <v>-1.1900000000000001E-2</v>
      </c>
      <c r="H509" s="21" t="str">
        <f t="shared" si="14"/>
        <v>lunes, enero 27 de 2020</v>
      </c>
      <c r="I509" s="11">
        <f>VLOOKUP(H509,'Cacao Nacional'!B:D,3,0)</f>
        <v>7875.7</v>
      </c>
      <c r="J509" s="11" t="str">
        <f t="shared" si="15"/>
        <v>enero de 2020</v>
      </c>
    </row>
    <row r="510" spans="1:10" x14ac:dyDescent="0.3">
      <c r="A510" s="14">
        <v>43854</v>
      </c>
      <c r="B510" s="13">
        <v>25220</v>
      </c>
      <c r="C510" s="13">
        <v>25140</v>
      </c>
      <c r="D510" s="13">
        <v>25240</v>
      </c>
      <c r="E510" s="13">
        <v>25120</v>
      </c>
      <c r="F510" s="11" t="s">
        <v>5968</v>
      </c>
      <c r="G510" s="12">
        <v>-6.3E-3</v>
      </c>
      <c r="H510" s="21" t="str">
        <f t="shared" si="14"/>
        <v>viernes, enero 24 de 2020</v>
      </c>
      <c r="I510" s="11" t="e">
        <f>VLOOKUP(H510,'Cacao Nacional'!B:D,3,0)</f>
        <v>#N/A</v>
      </c>
      <c r="J510" s="11" t="str">
        <f t="shared" si="15"/>
        <v>enero de 2020</v>
      </c>
    </row>
    <row r="511" spans="1:10" x14ac:dyDescent="0.3">
      <c r="A511" s="14">
        <v>43853</v>
      </c>
      <c r="B511" s="13">
        <v>25380</v>
      </c>
      <c r="C511" s="13">
        <v>25300</v>
      </c>
      <c r="D511" s="13">
        <v>25460</v>
      </c>
      <c r="E511" s="13">
        <v>25200</v>
      </c>
      <c r="F511" s="11" t="s">
        <v>5969</v>
      </c>
      <c r="G511" s="12">
        <v>2.3999999999999998E-3</v>
      </c>
      <c r="H511" s="21" t="str">
        <f t="shared" si="14"/>
        <v>jueves, enero 23 de 2020</v>
      </c>
      <c r="I511" s="11" t="e">
        <f>VLOOKUP(H511,'Cacao Nacional'!B:D,3,0)</f>
        <v>#N/A</v>
      </c>
      <c r="J511" s="11" t="str">
        <f t="shared" si="15"/>
        <v>enero de 2020</v>
      </c>
    </row>
    <row r="512" spans="1:10" x14ac:dyDescent="0.3">
      <c r="A512" s="14">
        <v>43852</v>
      </c>
      <c r="B512" s="13">
        <v>25320</v>
      </c>
      <c r="C512" s="13">
        <v>25620</v>
      </c>
      <c r="D512" s="13">
        <v>25620</v>
      </c>
      <c r="E512" s="13">
        <v>25240</v>
      </c>
      <c r="F512" s="11" t="s">
        <v>5970</v>
      </c>
      <c r="G512" s="12">
        <v>2.3999999999999998E-3</v>
      </c>
      <c r="H512" s="21" t="str">
        <f t="shared" si="14"/>
        <v>miércoles, enero 22 de 2020</v>
      </c>
      <c r="I512" s="11" t="e">
        <f>VLOOKUP(H512,'Cacao Nacional'!B:D,3,0)</f>
        <v>#N/A</v>
      </c>
      <c r="J512" s="11" t="str">
        <f t="shared" si="15"/>
        <v>enero de 2020</v>
      </c>
    </row>
    <row r="513" spans="1:10" x14ac:dyDescent="0.3">
      <c r="A513" s="14">
        <v>43851</v>
      </c>
      <c r="B513" s="13">
        <v>25260</v>
      </c>
      <c r="C513" s="13">
        <v>25260</v>
      </c>
      <c r="D513" s="13">
        <v>25300</v>
      </c>
      <c r="E513" s="13">
        <v>25180</v>
      </c>
      <c r="F513" s="11" t="s">
        <v>5971</v>
      </c>
      <c r="G513" s="12">
        <v>-1.6000000000000001E-3</v>
      </c>
      <c r="H513" s="21" t="str">
        <f t="shared" si="14"/>
        <v>martes, enero 21 de 2020</v>
      </c>
      <c r="I513" s="11" t="e">
        <f>VLOOKUP(H513,'Cacao Nacional'!B:D,3,0)</f>
        <v>#N/A</v>
      </c>
      <c r="J513" s="11" t="str">
        <f t="shared" si="15"/>
        <v>enero de 2020</v>
      </c>
    </row>
    <row r="514" spans="1:10" x14ac:dyDescent="0.3">
      <c r="A514" s="14">
        <v>43850</v>
      </c>
      <c r="B514" s="13">
        <v>25300</v>
      </c>
      <c r="C514" s="13">
        <v>25000</v>
      </c>
      <c r="D514" s="13">
        <v>25380</v>
      </c>
      <c r="E514" s="13">
        <v>25000</v>
      </c>
      <c r="F514" s="11" t="s">
        <v>5972</v>
      </c>
      <c r="G514" s="12">
        <v>4.7999999999999996E-3</v>
      </c>
      <c r="H514" s="21" t="str">
        <f t="shared" si="14"/>
        <v>lunes, enero 20 de 2020</v>
      </c>
      <c r="I514" s="11">
        <f>VLOOKUP(H514,'Cacao Nacional'!B:D,3,0)</f>
        <v>7434</v>
      </c>
      <c r="J514" s="11" t="str">
        <f t="shared" si="15"/>
        <v>enero de 2020</v>
      </c>
    </row>
    <row r="515" spans="1:10" x14ac:dyDescent="0.3">
      <c r="A515" s="14">
        <v>43847</v>
      </c>
      <c r="B515" s="13">
        <v>25180</v>
      </c>
      <c r="C515" s="13">
        <v>25100</v>
      </c>
      <c r="D515" s="13">
        <v>25180</v>
      </c>
      <c r="E515" s="13">
        <v>25080</v>
      </c>
      <c r="F515" s="11" t="s">
        <v>5973</v>
      </c>
      <c r="G515" s="12">
        <v>7.1999999999999998E-3</v>
      </c>
      <c r="H515" s="21" t="str">
        <f t="shared" ref="H515:H578" si="16">_xlfn.CONCAT(TEXT(A515,"dddd, Mmmm d "),"de ",TEXT(A515,"yyyy"))</f>
        <v>viernes, enero 17 de 2020</v>
      </c>
      <c r="I515" s="11" t="e">
        <f>VLOOKUP(H515,'Cacao Nacional'!B:D,3,0)</f>
        <v>#N/A</v>
      </c>
      <c r="J515" s="11" t="str">
        <f t="shared" ref="J515:J578" si="17">_xlfn.CONCAT(TEXT(A515,"mmmm")," de ",YEAR(A515))</f>
        <v>enero de 2020</v>
      </c>
    </row>
    <row r="516" spans="1:10" x14ac:dyDescent="0.3">
      <c r="A516" s="14">
        <v>43846</v>
      </c>
      <c r="B516" s="13">
        <v>25000</v>
      </c>
      <c r="C516" s="13">
        <v>24960</v>
      </c>
      <c r="D516" s="13">
        <v>25200</v>
      </c>
      <c r="E516" s="13">
        <v>24900</v>
      </c>
      <c r="F516" s="11" t="s">
        <v>5974</v>
      </c>
      <c r="G516" s="12">
        <v>-2.3999999999999998E-3</v>
      </c>
      <c r="H516" s="21" t="str">
        <f t="shared" si="16"/>
        <v>jueves, enero 16 de 2020</v>
      </c>
      <c r="I516" s="11" t="e">
        <f>VLOOKUP(H516,'Cacao Nacional'!B:D,3,0)</f>
        <v>#N/A</v>
      </c>
      <c r="J516" s="11" t="str">
        <f t="shared" si="17"/>
        <v>enero de 2020</v>
      </c>
    </row>
    <row r="517" spans="1:10" x14ac:dyDescent="0.3">
      <c r="A517" s="14">
        <v>43845</v>
      </c>
      <c r="B517" s="13">
        <v>25060</v>
      </c>
      <c r="C517" s="13">
        <v>24940</v>
      </c>
      <c r="D517" s="13">
        <v>25140</v>
      </c>
      <c r="E517" s="13">
        <v>24940</v>
      </c>
      <c r="F517" s="11" t="s">
        <v>5975</v>
      </c>
      <c r="G517" s="12">
        <v>4.7999999999999996E-3</v>
      </c>
      <c r="H517" s="21" t="str">
        <f t="shared" si="16"/>
        <v>miércoles, enero 15 de 2020</v>
      </c>
      <c r="I517" s="11" t="e">
        <f>VLOOKUP(H517,'Cacao Nacional'!B:D,3,0)</f>
        <v>#N/A</v>
      </c>
      <c r="J517" s="11" t="str">
        <f t="shared" si="17"/>
        <v>enero de 2020</v>
      </c>
    </row>
    <row r="518" spans="1:10" x14ac:dyDescent="0.3">
      <c r="A518" s="14">
        <v>43844</v>
      </c>
      <c r="B518" s="13">
        <v>24940</v>
      </c>
      <c r="C518" s="13">
        <v>24900</v>
      </c>
      <c r="D518" s="13">
        <v>25100</v>
      </c>
      <c r="E518" s="13">
        <v>24900</v>
      </c>
      <c r="F518" s="11" t="s">
        <v>5976</v>
      </c>
      <c r="G518" s="12">
        <v>8.0000000000000004E-4</v>
      </c>
      <c r="H518" s="21" t="str">
        <f t="shared" si="16"/>
        <v>martes, enero 14 de 2020</v>
      </c>
      <c r="I518" s="11" t="e">
        <f>VLOOKUP(H518,'Cacao Nacional'!B:D,3,0)</f>
        <v>#N/A</v>
      </c>
      <c r="J518" s="11" t="str">
        <f t="shared" si="17"/>
        <v>enero de 2020</v>
      </c>
    </row>
    <row r="519" spans="1:10" x14ac:dyDescent="0.3">
      <c r="A519" s="14">
        <v>43843</v>
      </c>
      <c r="B519" s="13">
        <v>24920</v>
      </c>
      <c r="C519" s="13">
        <v>25020</v>
      </c>
      <c r="D519" s="13">
        <v>25040</v>
      </c>
      <c r="E519" s="13">
        <v>24900</v>
      </c>
      <c r="F519" s="11" t="s">
        <v>5977</v>
      </c>
      <c r="G519" s="12">
        <v>-8.8000000000000005E-3</v>
      </c>
      <c r="H519" s="21" t="str">
        <f t="shared" si="16"/>
        <v>lunes, enero 13 de 2020</v>
      </c>
      <c r="I519" s="11">
        <f>VLOOKUP(H519,'Cacao Nacional'!B:D,3,0)</f>
        <v>7312.7</v>
      </c>
      <c r="J519" s="11" t="str">
        <f t="shared" si="17"/>
        <v>enero de 2020</v>
      </c>
    </row>
    <row r="520" spans="1:10" x14ac:dyDescent="0.3">
      <c r="A520" s="14">
        <v>43840</v>
      </c>
      <c r="B520" s="13">
        <v>25140</v>
      </c>
      <c r="C520" s="13">
        <v>25220</v>
      </c>
      <c r="D520" s="13">
        <v>25220</v>
      </c>
      <c r="E520" s="13">
        <v>25000</v>
      </c>
      <c r="F520" s="11" t="s">
        <v>5978</v>
      </c>
      <c r="G520" s="12">
        <v>4.7999999999999996E-3</v>
      </c>
      <c r="H520" s="21" t="str">
        <f t="shared" si="16"/>
        <v>viernes, enero 10 de 2020</v>
      </c>
      <c r="I520" s="11" t="e">
        <f>VLOOKUP(H520,'Cacao Nacional'!B:D,3,0)</f>
        <v>#N/A</v>
      </c>
      <c r="J520" s="11" t="str">
        <f t="shared" si="17"/>
        <v>enero de 2020</v>
      </c>
    </row>
    <row r="521" spans="1:10" x14ac:dyDescent="0.3">
      <c r="A521" s="14">
        <v>43839</v>
      </c>
      <c r="B521" s="13">
        <v>25020</v>
      </c>
      <c r="C521" s="13">
        <v>25020</v>
      </c>
      <c r="D521" s="13">
        <v>25040</v>
      </c>
      <c r="E521" s="13">
        <v>24960</v>
      </c>
      <c r="F521" s="11" t="s">
        <v>5979</v>
      </c>
      <c r="G521" s="12">
        <v>0</v>
      </c>
      <c r="H521" s="21" t="str">
        <f t="shared" si="16"/>
        <v>jueves, enero 9 de 2020</v>
      </c>
      <c r="I521" s="11" t="e">
        <f>VLOOKUP(H521,'Cacao Nacional'!B:D,3,0)</f>
        <v>#N/A</v>
      </c>
      <c r="J521" s="11" t="str">
        <f t="shared" si="17"/>
        <v>enero de 2020</v>
      </c>
    </row>
    <row r="522" spans="1:10" x14ac:dyDescent="0.3">
      <c r="A522" s="14">
        <v>43838</v>
      </c>
      <c r="B522" s="13">
        <v>25020</v>
      </c>
      <c r="C522" s="13">
        <v>25020</v>
      </c>
      <c r="D522" s="13">
        <v>25280</v>
      </c>
      <c r="E522" s="13">
        <v>24980</v>
      </c>
      <c r="F522" s="11" t="s">
        <v>5980</v>
      </c>
      <c r="G522" s="12">
        <v>-1.6000000000000001E-3</v>
      </c>
      <c r="H522" s="21" t="str">
        <f t="shared" si="16"/>
        <v>miércoles, enero 8 de 2020</v>
      </c>
      <c r="I522" s="11" t="e">
        <f>VLOOKUP(H522,'Cacao Nacional'!B:D,3,0)</f>
        <v>#N/A</v>
      </c>
      <c r="J522" s="11" t="str">
        <f t="shared" si="17"/>
        <v>enero de 2020</v>
      </c>
    </row>
    <row r="523" spans="1:10" x14ac:dyDescent="0.3">
      <c r="A523" s="14">
        <v>43837</v>
      </c>
      <c r="B523" s="13">
        <v>25060</v>
      </c>
      <c r="C523" s="13">
        <v>25300</v>
      </c>
      <c r="D523" s="13">
        <v>25300</v>
      </c>
      <c r="E523" s="13">
        <v>25060</v>
      </c>
      <c r="F523" s="11" t="s">
        <v>5981</v>
      </c>
      <c r="G523" s="12">
        <v>-8.6999999999999994E-3</v>
      </c>
      <c r="H523" s="21" t="str">
        <f t="shared" si="16"/>
        <v>martes, enero 7 de 2020</v>
      </c>
      <c r="I523" s="11" t="e">
        <f>VLOOKUP(H523,'Cacao Nacional'!B:D,3,0)</f>
        <v>#N/A</v>
      </c>
      <c r="J523" s="11" t="str">
        <f t="shared" si="17"/>
        <v>enero de 2020</v>
      </c>
    </row>
    <row r="524" spans="1:10" x14ac:dyDescent="0.3">
      <c r="A524" s="14">
        <v>43833</v>
      </c>
      <c r="B524" s="13">
        <v>25280</v>
      </c>
      <c r="C524" s="13">
        <v>25320</v>
      </c>
      <c r="D524" s="13">
        <v>25400</v>
      </c>
      <c r="E524" s="13">
        <v>25280</v>
      </c>
      <c r="F524" s="11" t="s">
        <v>5982</v>
      </c>
      <c r="G524" s="12">
        <v>7.1999999999999998E-3</v>
      </c>
      <c r="H524" s="21" t="str">
        <f t="shared" si="16"/>
        <v>viernes, enero 3 de 2020</v>
      </c>
      <c r="I524" s="11" t="e">
        <f>VLOOKUP(H524,'Cacao Nacional'!B:D,3,0)</f>
        <v>#N/A</v>
      </c>
      <c r="J524" s="11" t="str">
        <f t="shared" si="17"/>
        <v>enero de 2020</v>
      </c>
    </row>
    <row r="525" spans="1:10" x14ac:dyDescent="0.3">
      <c r="A525" s="14">
        <v>43832</v>
      </c>
      <c r="B525" s="13">
        <v>25100</v>
      </c>
      <c r="C525" s="13">
        <v>24980</v>
      </c>
      <c r="D525" s="13">
        <v>25200</v>
      </c>
      <c r="E525" s="13">
        <v>24980</v>
      </c>
      <c r="F525" s="11" t="s">
        <v>5983</v>
      </c>
      <c r="G525" s="12">
        <v>-1.18E-2</v>
      </c>
      <c r="H525" s="21" t="str">
        <f t="shared" si="16"/>
        <v>jueves, enero 2 de 2020</v>
      </c>
      <c r="I525" s="11" t="e">
        <f>VLOOKUP(H525,'Cacao Nacional'!B:D,3,0)</f>
        <v>#N/A</v>
      </c>
      <c r="J525" s="11" t="str">
        <f t="shared" si="17"/>
        <v>enero de 2020</v>
      </c>
    </row>
    <row r="526" spans="1:10" x14ac:dyDescent="0.3">
      <c r="A526" s="14">
        <v>43829</v>
      </c>
      <c r="B526" s="13">
        <v>25400</v>
      </c>
      <c r="C526" s="13">
        <v>25100</v>
      </c>
      <c r="D526" s="13">
        <v>25400</v>
      </c>
      <c r="E526" s="13">
        <v>25020</v>
      </c>
      <c r="F526" s="11" t="s">
        <v>5984</v>
      </c>
      <c r="G526" s="12">
        <v>1.2E-2</v>
      </c>
      <c r="H526" s="21" t="str">
        <f t="shared" si="16"/>
        <v>lunes, diciembre 30 de 2019</v>
      </c>
      <c r="I526" s="11">
        <f>VLOOKUP(H526,'Cacao Nacional'!B:D,3,0)</f>
        <v>7100.5</v>
      </c>
      <c r="J526" s="11" t="str">
        <f t="shared" si="17"/>
        <v>diciembre de 2019</v>
      </c>
    </row>
    <row r="527" spans="1:10" x14ac:dyDescent="0.3">
      <c r="A527" s="14">
        <v>43826</v>
      </c>
      <c r="B527" s="13">
        <v>25100</v>
      </c>
      <c r="C527" s="13">
        <v>25260</v>
      </c>
      <c r="D527" s="13">
        <v>25260</v>
      </c>
      <c r="E527" s="13">
        <v>25080</v>
      </c>
      <c r="F527" s="11" t="s">
        <v>5985</v>
      </c>
      <c r="G527" s="12">
        <v>-6.3E-3</v>
      </c>
      <c r="H527" s="21" t="str">
        <f t="shared" si="16"/>
        <v>viernes, diciembre 27 de 2019</v>
      </c>
      <c r="I527" s="11" t="e">
        <f>VLOOKUP(H527,'Cacao Nacional'!B:D,3,0)</f>
        <v>#N/A</v>
      </c>
      <c r="J527" s="11" t="str">
        <f t="shared" si="17"/>
        <v>diciembre de 2019</v>
      </c>
    </row>
    <row r="528" spans="1:10" x14ac:dyDescent="0.3">
      <c r="A528" s="14">
        <v>43825</v>
      </c>
      <c r="B528" s="13">
        <v>25260</v>
      </c>
      <c r="C528" s="13">
        <v>25360</v>
      </c>
      <c r="D528" s="13">
        <v>25480</v>
      </c>
      <c r="E528" s="13">
        <v>25260</v>
      </c>
      <c r="F528" s="11" t="s">
        <v>5986</v>
      </c>
      <c r="G528" s="12">
        <v>-1.6000000000000001E-3</v>
      </c>
      <c r="H528" s="21" t="str">
        <f t="shared" si="16"/>
        <v>jueves, diciembre 26 de 2019</v>
      </c>
      <c r="I528" s="11" t="e">
        <f>VLOOKUP(H528,'Cacao Nacional'!B:D,3,0)</f>
        <v>#N/A</v>
      </c>
      <c r="J528" s="11" t="str">
        <f t="shared" si="17"/>
        <v>diciembre de 2019</v>
      </c>
    </row>
    <row r="529" spans="1:10" x14ac:dyDescent="0.3">
      <c r="A529" s="14">
        <v>43823</v>
      </c>
      <c r="B529" s="13">
        <v>25300</v>
      </c>
      <c r="C529" s="13">
        <v>25020</v>
      </c>
      <c r="D529" s="13">
        <v>25360</v>
      </c>
      <c r="E529" s="13">
        <v>25000</v>
      </c>
      <c r="F529" s="11" t="s">
        <v>5987</v>
      </c>
      <c r="G529" s="12">
        <v>8.8000000000000005E-3</v>
      </c>
      <c r="H529" s="21" t="str">
        <f t="shared" si="16"/>
        <v>martes, diciembre 24 de 2019</v>
      </c>
      <c r="I529" s="11" t="e">
        <f>VLOOKUP(H529,'Cacao Nacional'!B:D,3,0)</f>
        <v>#N/A</v>
      </c>
      <c r="J529" s="11" t="str">
        <f t="shared" si="17"/>
        <v>diciembre de 2019</v>
      </c>
    </row>
    <row r="530" spans="1:10" x14ac:dyDescent="0.3">
      <c r="A530" s="14">
        <v>43822</v>
      </c>
      <c r="B530" s="13">
        <v>25080</v>
      </c>
      <c r="C530" s="13">
        <v>24940</v>
      </c>
      <c r="D530" s="13">
        <v>25260</v>
      </c>
      <c r="E530" s="13">
        <v>24940</v>
      </c>
      <c r="F530" s="11" t="s">
        <v>5988</v>
      </c>
      <c r="G530" s="12">
        <v>7.1999999999999998E-3</v>
      </c>
      <c r="H530" s="21" t="str">
        <f t="shared" si="16"/>
        <v>lunes, diciembre 23 de 2019</v>
      </c>
      <c r="I530" s="11">
        <f>VLOOKUP(H530,'Cacao Nacional'!B:D,3,0)</f>
        <v>7552</v>
      </c>
      <c r="J530" s="11" t="str">
        <f t="shared" si="17"/>
        <v>diciembre de 2019</v>
      </c>
    </row>
    <row r="531" spans="1:10" x14ac:dyDescent="0.3">
      <c r="A531" s="14">
        <v>43819</v>
      </c>
      <c r="B531" s="13">
        <v>24900</v>
      </c>
      <c r="C531" s="13">
        <v>24920</v>
      </c>
      <c r="D531" s="13">
        <v>25160</v>
      </c>
      <c r="E531" s="13">
        <v>24900</v>
      </c>
      <c r="F531" s="11" t="s">
        <v>5989</v>
      </c>
      <c r="G531" s="12">
        <v>-4.0000000000000001E-3</v>
      </c>
      <c r="H531" s="21" t="str">
        <f t="shared" si="16"/>
        <v>viernes, diciembre 20 de 2019</v>
      </c>
      <c r="I531" s="11" t="e">
        <f>VLOOKUP(H531,'Cacao Nacional'!B:D,3,0)</f>
        <v>#N/A</v>
      </c>
      <c r="J531" s="11" t="str">
        <f t="shared" si="17"/>
        <v>diciembre de 2019</v>
      </c>
    </row>
    <row r="532" spans="1:10" x14ac:dyDescent="0.3">
      <c r="A532" s="14">
        <v>43818</v>
      </c>
      <c r="B532" s="13">
        <v>25000</v>
      </c>
      <c r="C532" s="13">
        <v>24940</v>
      </c>
      <c r="D532" s="13">
        <v>25140</v>
      </c>
      <c r="E532" s="13">
        <v>24920</v>
      </c>
      <c r="F532" s="11" t="s">
        <v>5990</v>
      </c>
      <c r="G532" s="12">
        <v>8.0000000000000004E-4</v>
      </c>
      <c r="H532" s="21" t="str">
        <f t="shared" si="16"/>
        <v>jueves, diciembre 19 de 2019</v>
      </c>
      <c r="I532" s="11" t="e">
        <f>VLOOKUP(H532,'Cacao Nacional'!B:D,3,0)</f>
        <v>#N/A</v>
      </c>
      <c r="J532" s="11" t="str">
        <f t="shared" si="17"/>
        <v>diciembre de 2019</v>
      </c>
    </row>
    <row r="533" spans="1:10" x14ac:dyDescent="0.3">
      <c r="A533" s="14">
        <v>43817</v>
      </c>
      <c r="B533" s="13">
        <v>24980</v>
      </c>
      <c r="C533" s="13">
        <v>24960</v>
      </c>
      <c r="D533" s="13">
        <v>25000</v>
      </c>
      <c r="E533" s="13">
        <v>24900</v>
      </c>
      <c r="F533" s="11" t="s">
        <v>5991</v>
      </c>
      <c r="G533" s="12">
        <v>-8.0000000000000004E-4</v>
      </c>
      <c r="H533" s="21" t="str">
        <f t="shared" si="16"/>
        <v>miércoles, diciembre 18 de 2019</v>
      </c>
      <c r="I533" s="11" t="e">
        <f>VLOOKUP(H533,'Cacao Nacional'!B:D,3,0)</f>
        <v>#N/A</v>
      </c>
      <c r="J533" s="11" t="str">
        <f t="shared" si="17"/>
        <v>diciembre de 2019</v>
      </c>
    </row>
    <row r="534" spans="1:10" x14ac:dyDescent="0.3">
      <c r="A534" s="14">
        <v>43816</v>
      </c>
      <c r="B534" s="13">
        <v>25000</v>
      </c>
      <c r="C534" s="13">
        <v>25040</v>
      </c>
      <c r="D534" s="13">
        <v>25080</v>
      </c>
      <c r="E534" s="13">
        <v>24900</v>
      </c>
      <c r="F534" s="11" t="s">
        <v>5992</v>
      </c>
      <c r="G534" s="12">
        <v>-8.0000000000000004E-4</v>
      </c>
      <c r="H534" s="21" t="str">
        <f t="shared" si="16"/>
        <v>martes, diciembre 17 de 2019</v>
      </c>
      <c r="I534" s="11" t="e">
        <f>VLOOKUP(H534,'Cacao Nacional'!B:D,3,0)</f>
        <v>#N/A</v>
      </c>
      <c r="J534" s="11" t="str">
        <f t="shared" si="17"/>
        <v>diciembre de 2019</v>
      </c>
    </row>
    <row r="535" spans="1:10" x14ac:dyDescent="0.3">
      <c r="A535" s="14">
        <v>43815</v>
      </c>
      <c r="B535" s="13">
        <v>25020</v>
      </c>
      <c r="C535" s="13">
        <v>25560</v>
      </c>
      <c r="D535" s="13">
        <v>25560</v>
      </c>
      <c r="E535" s="13">
        <v>25000</v>
      </c>
      <c r="F535" s="11" t="s">
        <v>5993</v>
      </c>
      <c r="G535" s="12">
        <v>-1.03E-2</v>
      </c>
      <c r="H535" s="21" t="str">
        <f t="shared" si="16"/>
        <v>lunes, diciembre 16 de 2019</v>
      </c>
      <c r="I535" s="11">
        <f>VLOOKUP(H535,'Cacao Nacional'!B:D,3,0)</f>
        <v>7689.8</v>
      </c>
      <c r="J535" s="11" t="str">
        <f t="shared" si="17"/>
        <v>diciembre de 2019</v>
      </c>
    </row>
    <row r="536" spans="1:10" x14ac:dyDescent="0.3">
      <c r="A536" s="14">
        <v>43812</v>
      </c>
      <c r="B536" s="13">
        <v>25280</v>
      </c>
      <c r="C536" s="13">
        <v>25480</v>
      </c>
      <c r="D536" s="13">
        <v>25540</v>
      </c>
      <c r="E536" s="13">
        <v>25160</v>
      </c>
      <c r="F536" s="11" t="s">
        <v>5994</v>
      </c>
      <c r="G536" s="12">
        <v>-7.1000000000000004E-3</v>
      </c>
      <c r="H536" s="21" t="str">
        <f t="shared" si="16"/>
        <v>viernes, diciembre 13 de 2019</v>
      </c>
      <c r="I536" s="11" t="e">
        <f>VLOOKUP(H536,'Cacao Nacional'!B:D,3,0)</f>
        <v>#N/A</v>
      </c>
      <c r="J536" s="11" t="str">
        <f t="shared" si="17"/>
        <v>diciembre de 2019</v>
      </c>
    </row>
    <row r="537" spans="1:10" x14ac:dyDescent="0.3">
      <c r="A537" s="14">
        <v>43811</v>
      </c>
      <c r="B537" s="13">
        <v>25460</v>
      </c>
      <c r="C537" s="13">
        <v>25340</v>
      </c>
      <c r="D537" s="13">
        <v>25480</v>
      </c>
      <c r="E537" s="13">
        <v>25200</v>
      </c>
      <c r="F537" s="11" t="s">
        <v>5995</v>
      </c>
      <c r="G537" s="12">
        <v>4.7000000000000002E-3</v>
      </c>
      <c r="H537" s="21" t="str">
        <f t="shared" si="16"/>
        <v>jueves, diciembre 12 de 2019</v>
      </c>
      <c r="I537" s="11" t="e">
        <f>VLOOKUP(H537,'Cacao Nacional'!B:D,3,0)</f>
        <v>#N/A</v>
      </c>
      <c r="J537" s="11" t="str">
        <f t="shared" si="17"/>
        <v>diciembre de 2019</v>
      </c>
    </row>
    <row r="538" spans="1:10" x14ac:dyDescent="0.3">
      <c r="A538" s="14">
        <v>43810</v>
      </c>
      <c r="B538" s="13">
        <v>25340</v>
      </c>
      <c r="C538" s="13">
        <v>25460</v>
      </c>
      <c r="D538" s="13">
        <v>25480</v>
      </c>
      <c r="E538" s="13">
        <v>25200</v>
      </c>
      <c r="F538" s="11" t="s">
        <v>5996</v>
      </c>
      <c r="G538" s="12">
        <v>-4.7000000000000002E-3</v>
      </c>
      <c r="H538" s="21" t="str">
        <f t="shared" si="16"/>
        <v>miércoles, diciembre 11 de 2019</v>
      </c>
      <c r="I538" s="11" t="e">
        <f>VLOOKUP(H538,'Cacao Nacional'!B:D,3,0)</f>
        <v>#N/A</v>
      </c>
      <c r="J538" s="11" t="str">
        <f t="shared" si="17"/>
        <v>diciembre de 2019</v>
      </c>
    </row>
    <row r="539" spans="1:10" x14ac:dyDescent="0.3">
      <c r="A539" s="14">
        <v>43809</v>
      </c>
      <c r="B539" s="13">
        <v>25460</v>
      </c>
      <c r="C539" s="13">
        <v>25700</v>
      </c>
      <c r="D539" s="13">
        <v>25700</v>
      </c>
      <c r="E539" s="13">
        <v>25240</v>
      </c>
      <c r="F539" s="11" t="s">
        <v>5997</v>
      </c>
      <c r="G539" s="12">
        <v>-5.4999999999999997E-3</v>
      </c>
      <c r="H539" s="21" t="str">
        <f t="shared" si="16"/>
        <v>martes, diciembre 10 de 2019</v>
      </c>
      <c r="I539" s="11" t="e">
        <f>VLOOKUP(H539,'Cacao Nacional'!B:D,3,0)</f>
        <v>#N/A</v>
      </c>
      <c r="J539" s="11" t="str">
        <f t="shared" si="17"/>
        <v>diciembre de 2019</v>
      </c>
    </row>
    <row r="540" spans="1:10" x14ac:dyDescent="0.3">
      <c r="A540" s="14">
        <v>43808</v>
      </c>
      <c r="B540" s="13">
        <v>25600</v>
      </c>
      <c r="C540" s="13">
        <v>25700</v>
      </c>
      <c r="D540" s="13">
        <v>25700</v>
      </c>
      <c r="E540" s="13">
        <v>25400</v>
      </c>
      <c r="F540" s="11" t="s">
        <v>5998</v>
      </c>
      <c r="G540" s="12">
        <v>0</v>
      </c>
      <c r="H540" s="21" t="str">
        <f t="shared" si="16"/>
        <v>lunes, diciembre 9 de 2019</v>
      </c>
      <c r="I540" s="11">
        <f>VLOOKUP(H540,'Cacao Nacional'!B:D,3,0)</f>
        <v>7868.8</v>
      </c>
      <c r="J540" s="11" t="str">
        <f t="shared" si="17"/>
        <v>diciembre de 2019</v>
      </c>
    </row>
    <row r="541" spans="1:10" x14ac:dyDescent="0.3">
      <c r="A541" s="14">
        <v>43805</v>
      </c>
      <c r="B541" s="13">
        <v>25600</v>
      </c>
      <c r="C541" s="13">
        <v>25520</v>
      </c>
      <c r="D541" s="13">
        <v>25600</v>
      </c>
      <c r="E541" s="13">
        <v>25000</v>
      </c>
      <c r="F541" s="11" t="s">
        <v>5999</v>
      </c>
      <c r="G541" s="12">
        <v>-3.8999999999999998E-3</v>
      </c>
      <c r="H541" s="21" t="str">
        <f t="shared" si="16"/>
        <v>viernes, diciembre 6 de 2019</v>
      </c>
      <c r="I541" s="11" t="e">
        <f>VLOOKUP(H541,'Cacao Nacional'!B:D,3,0)</f>
        <v>#N/A</v>
      </c>
      <c r="J541" s="11" t="str">
        <f t="shared" si="17"/>
        <v>diciembre de 2019</v>
      </c>
    </row>
    <row r="542" spans="1:10" x14ac:dyDescent="0.3">
      <c r="A542" s="14">
        <v>43804</v>
      </c>
      <c r="B542" s="13">
        <v>25700</v>
      </c>
      <c r="C542" s="13">
        <v>25300</v>
      </c>
      <c r="D542" s="13">
        <v>25700</v>
      </c>
      <c r="E542" s="13">
        <v>25300</v>
      </c>
      <c r="F542" s="11" t="s">
        <v>6000</v>
      </c>
      <c r="G542" s="12">
        <v>1.5800000000000002E-2</v>
      </c>
      <c r="H542" s="21" t="str">
        <f t="shared" si="16"/>
        <v>jueves, diciembre 5 de 2019</v>
      </c>
      <c r="I542" s="11" t="e">
        <f>VLOOKUP(H542,'Cacao Nacional'!B:D,3,0)</f>
        <v>#N/A</v>
      </c>
      <c r="J542" s="11" t="str">
        <f t="shared" si="17"/>
        <v>diciembre de 2019</v>
      </c>
    </row>
    <row r="543" spans="1:10" x14ac:dyDescent="0.3">
      <c r="A543" s="14">
        <v>43803</v>
      </c>
      <c r="B543" s="13">
        <v>25300</v>
      </c>
      <c r="C543" s="13">
        <v>25620</v>
      </c>
      <c r="D543" s="13">
        <v>25700</v>
      </c>
      <c r="E543" s="13">
        <v>25300</v>
      </c>
      <c r="F543" s="11" t="s">
        <v>6001</v>
      </c>
      <c r="G543" s="12">
        <v>-1.4800000000000001E-2</v>
      </c>
      <c r="H543" s="21" t="str">
        <f t="shared" si="16"/>
        <v>miércoles, diciembre 4 de 2019</v>
      </c>
      <c r="I543" s="11" t="e">
        <f>VLOOKUP(H543,'Cacao Nacional'!B:D,3,0)</f>
        <v>#N/A</v>
      </c>
      <c r="J543" s="11" t="str">
        <f t="shared" si="17"/>
        <v>diciembre de 2019</v>
      </c>
    </row>
    <row r="544" spans="1:10" x14ac:dyDescent="0.3">
      <c r="A544" s="14">
        <v>43802</v>
      </c>
      <c r="B544" s="13">
        <v>25680</v>
      </c>
      <c r="C544" s="13">
        <v>25600</v>
      </c>
      <c r="D544" s="13">
        <v>25700</v>
      </c>
      <c r="E544" s="13">
        <v>25600</v>
      </c>
      <c r="F544" s="11" t="s">
        <v>6002</v>
      </c>
      <c r="G544" s="12">
        <v>-5.4000000000000003E-3</v>
      </c>
      <c r="H544" s="21" t="str">
        <f t="shared" si="16"/>
        <v>martes, diciembre 3 de 2019</v>
      </c>
      <c r="I544" s="11" t="e">
        <f>VLOOKUP(H544,'Cacao Nacional'!B:D,3,0)</f>
        <v>#N/A</v>
      </c>
      <c r="J544" s="11" t="str">
        <f t="shared" si="17"/>
        <v>diciembre de 2019</v>
      </c>
    </row>
    <row r="545" spans="1:10" x14ac:dyDescent="0.3">
      <c r="A545" s="14">
        <v>43801</v>
      </c>
      <c r="B545" s="13">
        <v>25820</v>
      </c>
      <c r="C545" s="13">
        <v>25620</v>
      </c>
      <c r="D545" s="13">
        <v>25900</v>
      </c>
      <c r="E545" s="13">
        <v>25540</v>
      </c>
      <c r="F545" s="11" t="s">
        <v>6003</v>
      </c>
      <c r="G545" s="12">
        <v>-3.0999999999999999E-3</v>
      </c>
      <c r="H545" s="21" t="str">
        <f t="shared" si="16"/>
        <v>lunes, diciembre 2 de 2019</v>
      </c>
      <c r="I545" s="11">
        <f>VLOOKUP(H545,'Cacao Nacional'!B:D,3,0)</f>
        <v>7930.8</v>
      </c>
      <c r="J545" s="11" t="str">
        <f t="shared" si="17"/>
        <v>diciembre de 2019</v>
      </c>
    </row>
    <row r="546" spans="1:10" x14ac:dyDescent="0.3">
      <c r="A546" s="14">
        <v>43798</v>
      </c>
      <c r="B546" s="13">
        <v>25900</v>
      </c>
      <c r="C546" s="13">
        <v>25740</v>
      </c>
      <c r="D546" s="13">
        <v>25900</v>
      </c>
      <c r="E546" s="13">
        <v>25620</v>
      </c>
      <c r="F546" s="11" t="s">
        <v>6004</v>
      </c>
      <c r="G546" s="12">
        <v>6.1999999999999998E-3</v>
      </c>
      <c r="H546" s="21" t="str">
        <f t="shared" si="16"/>
        <v>viernes, noviembre 29 de 2019</v>
      </c>
      <c r="I546" s="11" t="e">
        <f>VLOOKUP(H546,'Cacao Nacional'!B:D,3,0)</f>
        <v>#N/A</v>
      </c>
      <c r="J546" s="11" t="str">
        <f t="shared" si="17"/>
        <v>noviembre de 2019</v>
      </c>
    </row>
    <row r="547" spans="1:10" x14ac:dyDescent="0.3">
      <c r="A547" s="14">
        <v>43797</v>
      </c>
      <c r="B547" s="13">
        <v>25740</v>
      </c>
      <c r="C547" s="13">
        <v>25900</v>
      </c>
      <c r="D547" s="13">
        <v>26000</v>
      </c>
      <c r="E547" s="13">
        <v>25740</v>
      </c>
      <c r="F547" s="11" t="s">
        <v>6005</v>
      </c>
      <c r="G547" s="12">
        <v>-0.01</v>
      </c>
      <c r="H547" s="21" t="str">
        <f t="shared" si="16"/>
        <v>jueves, noviembre 28 de 2019</v>
      </c>
      <c r="I547" s="11" t="e">
        <f>VLOOKUP(H547,'Cacao Nacional'!B:D,3,0)</f>
        <v>#N/A</v>
      </c>
      <c r="J547" s="11" t="str">
        <f t="shared" si="17"/>
        <v>noviembre de 2019</v>
      </c>
    </row>
    <row r="548" spans="1:10" x14ac:dyDescent="0.3">
      <c r="A548" s="14">
        <v>43796</v>
      </c>
      <c r="B548" s="13">
        <v>26000</v>
      </c>
      <c r="C548" s="13">
        <v>26180</v>
      </c>
      <c r="D548" s="13">
        <v>26180</v>
      </c>
      <c r="E548" s="13">
        <v>25500</v>
      </c>
      <c r="F548" s="11" t="s">
        <v>6006</v>
      </c>
      <c r="G548" s="12">
        <v>-1.52E-2</v>
      </c>
      <c r="H548" s="21" t="str">
        <f t="shared" si="16"/>
        <v>miércoles, noviembre 27 de 2019</v>
      </c>
      <c r="I548" s="11" t="e">
        <f>VLOOKUP(H548,'Cacao Nacional'!B:D,3,0)</f>
        <v>#N/A</v>
      </c>
      <c r="J548" s="11" t="str">
        <f t="shared" si="17"/>
        <v>noviembre de 2019</v>
      </c>
    </row>
    <row r="549" spans="1:10" x14ac:dyDescent="0.3">
      <c r="A549" s="14">
        <v>43795</v>
      </c>
      <c r="B549" s="13">
        <v>26400</v>
      </c>
      <c r="C549" s="13">
        <v>25600</v>
      </c>
      <c r="D549" s="13">
        <v>26400</v>
      </c>
      <c r="E549" s="13">
        <v>25000</v>
      </c>
      <c r="F549" s="11" t="s">
        <v>6007</v>
      </c>
      <c r="G549" s="12">
        <v>2.3300000000000001E-2</v>
      </c>
      <c r="H549" s="21" t="str">
        <f t="shared" si="16"/>
        <v>martes, noviembre 26 de 2019</v>
      </c>
      <c r="I549" s="11" t="e">
        <f>VLOOKUP(H549,'Cacao Nacional'!B:D,3,0)</f>
        <v>#N/A</v>
      </c>
      <c r="J549" s="11" t="str">
        <f t="shared" si="17"/>
        <v>noviembre de 2019</v>
      </c>
    </row>
    <row r="550" spans="1:10" x14ac:dyDescent="0.3">
      <c r="A550" s="14">
        <v>43794</v>
      </c>
      <c r="B550" s="13">
        <v>25800</v>
      </c>
      <c r="C550" s="13">
        <v>25280</v>
      </c>
      <c r="D550" s="13">
        <v>25800</v>
      </c>
      <c r="E550" s="13">
        <v>25280</v>
      </c>
      <c r="F550" s="11" t="s">
        <v>6008</v>
      </c>
      <c r="G550" s="12">
        <v>1.18E-2</v>
      </c>
      <c r="H550" s="21" t="str">
        <f t="shared" si="16"/>
        <v>lunes, noviembre 25 de 2019</v>
      </c>
      <c r="I550" s="11">
        <f>VLOOKUP(H550,'Cacao Nacional'!B:D,3,0)</f>
        <v>7813.8</v>
      </c>
      <c r="J550" s="11" t="str">
        <f t="shared" si="17"/>
        <v>noviembre de 2019</v>
      </c>
    </row>
    <row r="551" spans="1:10" x14ac:dyDescent="0.3">
      <c r="A551" s="14">
        <v>43791</v>
      </c>
      <c r="B551" s="13">
        <v>25500</v>
      </c>
      <c r="C551" s="13">
        <v>25200</v>
      </c>
      <c r="D551" s="13">
        <v>25500</v>
      </c>
      <c r="E551" s="13">
        <v>25200</v>
      </c>
      <c r="F551" s="11" t="s">
        <v>6009</v>
      </c>
      <c r="G551" s="12">
        <v>1.1900000000000001E-2</v>
      </c>
      <c r="H551" s="21" t="str">
        <f t="shared" si="16"/>
        <v>viernes, noviembre 22 de 2019</v>
      </c>
      <c r="I551" s="11" t="e">
        <f>VLOOKUP(H551,'Cacao Nacional'!B:D,3,0)</f>
        <v>#N/A</v>
      </c>
      <c r="J551" s="11" t="str">
        <f t="shared" si="17"/>
        <v>noviembre de 2019</v>
      </c>
    </row>
    <row r="552" spans="1:10" x14ac:dyDescent="0.3">
      <c r="A552" s="14">
        <v>43790</v>
      </c>
      <c r="B552" s="13">
        <v>25200</v>
      </c>
      <c r="C552" s="13">
        <v>25000</v>
      </c>
      <c r="D552" s="13">
        <v>25200</v>
      </c>
      <c r="E552" s="13">
        <v>24860</v>
      </c>
      <c r="F552" s="11" t="s">
        <v>6010</v>
      </c>
      <c r="G552" s="12">
        <v>8.0000000000000004E-4</v>
      </c>
      <c r="H552" s="21" t="str">
        <f t="shared" si="16"/>
        <v>jueves, noviembre 21 de 2019</v>
      </c>
      <c r="I552" s="11" t="e">
        <f>VLOOKUP(H552,'Cacao Nacional'!B:D,3,0)</f>
        <v>#N/A</v>
      </c>
      <c r="J552" s="11" t="str">
        <f t="shared" si="17"/>
        <v>noviembre de 2019</v>
      </c>
    </row>
    <row r="553" spans="1:10" x14ac:dyDescent="0.3">
      <c r="A553" s="14">
        <v>43789</v>
      </c>
      <c r="B553" s="13">
        <v>25180</v>
      </c>
      <c r="C553" s="13">
        <v>25200</v>
      </c>
      <c r="D553" s="13">
        <v>25200</v>
      </c>
      <c r="E553" s="13">
        <v>24720</v>
      </c>
      <c r="F553" s="11" t="s">
        <v>6011</v>
      </c>
      <c r="G553" s="12">
        <v>1.9400000000000001E-2</v>
      </c>
      <c r="H553" s="21" t="str">
        <f t="shared" si="16"/>
        <v>miércoles, noviembre 20 de 2019</v>
      </c>
      <c r="I553" s="11" t="e">
        <f>VLOOKUP(H553,'Cacao Nacional'!B:D,3,0)</f>
        <v>#N/A</v>
      </c>
      <c r="J553" s="11" t="str">
        <f t="shared" si="17"/>
        <v>noviembre de 2019</v>
      </c>
    </row>
    <row r="554" spans="1:10" x14ac:dyDescent="0.3">
      <c r="A554" s="14">
        <v>43788</v>
      </c>
      <c r="B554" s="13">
        <v>24700</v>
      </c>
      <c r="C554" s="13">
        <v>25000</v>
      </c>
      <c r="D554" s="13">
        <v>25000</v>
      </c>
      <c r="E554" s="13">
        <v>24700</v>
      </c>
      <c r="F554" s="11" t="s">
        <v>6012</v>
      </c>
      <c r="G554" s="12">
        <v>-1.5900000000000001E-2</v>
      </c>
      <c r="H554" s="21" t="str">
        <f t="shared" si="16"/>
        <v>martes, noviembre 19 de 2019</v>
      </c>
      <c r="I554" s="11" t="e">
        <f>VLOOKUP(H554,'Cacao Nacional'!B:D,3,0)</f>
        <v>#N/A</v>
      </c>
      <c r="J554" s="11" t="str">
        <f t="shared" si="17"/>
        <v>noviembre de 2019</v>
      </c>
    </row>
    <row r="555" spans="1:10" x14ac:dyDescent="0.3">
      <c r="A555" s="14">
        <v>43787</v>
      </c>
      <c r="B555" s="13">
        <v>25100</v>
      </c>
      <c r="C555" s="13">
        <v>25100</v>
      </c>
      <c r="D555" s="13">
        <v>25100</v>
      </c>
      <c r="E555" s="13">
        <v>25100</v>
      </c>
      <c r="F555" s="11" t="s">
        <v>6013</v>
      </c>
      <c r="G555" s="12">
        <v>-6.3E-3</v>
      </c>
      <c r="H555" s="21" t="str">
        <f t="shared" si="16"/>
        <v>lunes, noviembre 18 de 2019</v>
      </c>
      <c r="I555" s="11">
        <f>VLOOKUP(H555,'Cacao Nacional'!B:D,3,0)</f>
        <v>7554.7</v>
      </c>
      <c r="J555" s="11" t="str">
        <f t="shared" si="17"/>
        <v>noviembre de 2019</v>
      </c>
    </row>
    <row r="556" spans="1:10" x14ac:dyDescent="0.3">
      <c r="A556" s="14">
        <v>43784</v>
      </c>
      <c r="B556" s="13">
        <v>25260</v>
      </c>
      <c r="C556" s="13">
        <v>25280</v>
      </c>
      <c r="D556" s="13">
        <v>25280</v>
      </c>
      <c r="E556" s="13">
        <v>25200</v>
      </c>
      <c r="F556" s="11" t="s">
        <v>6014</v>
      </c>
      <c r="G556" s="12">
        <v>6.4000000000000003E-3</v>
      </c>
      <c r="H556" s="21" t="str">
        <f t="shared" si="16"/>
        <v>viernes, noviembre 15 de 2019</v>
      </c>
      <c r="I556" s="11" t="e">
        <f>VLOOKUP(H556,'Cacao Nacional'!B:D,3,0)</f>
        <v>#N/A</v>
      </c>
      <c r="J556" s="11" t="str">
        <f t="shared" si="17"/>
        <v>noviembre de 2019</v>
      </c>
    </row>
    <row r="557" spans="1:10" x14ac:dyDescent="0.3">
      <c r="A557" s="14">
        <v>43783</v>
      </c>
      <c r="B557" s="13">
        <v>25100</v>
      </c>
      <c r="C557" s="13">
        <v>25060</v>
      </c>
      <c r="D557" s="13">
        <v>25500</v>
      </c>
      <c r="E557" s="13">
        <v>25060</v>
      </c>
      <c r="F557" s="11" t="s">
        <v>6015</v>
      </c>
      <c r="G557" s="12">
        <v>2.3999999999999998E-3</v>
      </c>
      <c r="H557" s="21" t="str">
        <f t="shared" si="16"/>
        <v>jueves, noviembre 14 de 2019</v>
      </c>
      <c r="I557" s="11" t="e">
        <f>VLOOKUP(H557,'Cacao Nacional'!B:D,3,0)</f>
        <v>#N/A</v>
      </c>
      <c r="J557" s="11" t="str">
        <f t="shared" si="17"/>
        <v>noviembre de 2019</v>
      </c>
    </row>
    <row r="558" spans="1:10" x14ac:dyDescent="0.3">
      <c r="A558" s="14">
        <v>43782</v>
      </c>
      <c r="B558" s="13">
        <v>25040</v>
      </c>
      <c r="C558" s="13">
        <v>25100</v>
      </c>
      <c r="D558" s="13">
        <v>25380</v>
      </c>
      <c r="E558" s="13">
        <v>24980</v>
      </c>
      <c r="F558" s="11" t="s">
        <v>6016</v>
      </c>
      <c r="G558" s="12">
        <v>-4.7999999999999996E-3</v>
      </c>
      <c r="H558" s="21" t="str">
        <f t="shared" si="16"/>
        <v>miércoles, noviembre 13 de 2019</v>
      </c>
      <c r="I558" s="11" t="e">
        <f>VLOOKUP(H558,'Cacao Nacional'!B:D,3,0)</f>
        <v>#N/A</v>
      </c>
      <c r="J558" s="11" t="str">
        <f t="shared" si="17"/>
        <v>noviembre de 2019</v>
      </c>
    </row>
    <row r="559" spans="1:10" x14ac:dyDescent="0.3">
      <c r="A559" s="14">
        <v>43781</v>
      </c>
      <c r="B559" s="13">
        <v>25160</v>
      </c>
      <c r="C559" s="13">
        <v>25420</v>
      </c>
      <c r="D559" s="13">
        <v>25600</v>
      </c>
      <c r="E559" s="13">
        <v>25160</v>
      </c>
      <c r="F559" s="11" t="s">
        <v>6017</v>
      </c>
      <c r="G559" s="12">
        <v>-1.0200000000000001E-2</v>
      </c>
      <c r="H559" s="21" t="str">
        <f t="shared" si="16"/>
        <v>martes, noviembre 12 de 2019</v>
      </c>
      <c r="I559" s="11" t="e">
        <f>VLOOKUP(H559,'Cacao Nacional'!B:D,3,0)</f>
        <v>#N/A</v>
      </c>
      <c r="J559" s="11" t="str">
        <f t="shared" si="17"/>
        <v>noviembre de 2019</v>
      </c>
    </row>
    <row r="560" spans="1:10" x14ac:dyDescent="0.3">
      <c r="A560" s="14">
        <v>43777</v>
      </c>
      <c r="B560" s="13">
        <v>25420</v>
      </c>
      <c r="C560" s="13">
        <v>25500</v>
      </c>
      <c r="D560" s="13">
        <v>25680</v>
      </c>
      <c r="E560" s="13">
        <v>25420</v>
      </c>
      <c r="F560" s="11" t="s">
        <v>6018</v>
      </c>
      <c r="G560" s="12">
        <v>-1.01E-2</v>
      </c>
      <c r="H560" s="21" t="str">
        <f t="shared" si="16"/>
        <v>viernes, noviembre 8 de 2019</v>
      </c>
      <c r="I560" s="11" t="e">
        <f>VLOOKUP(H560,'Cacao Nacional'!B:D,3,0)</f>
        <v>#N/A</v>
      </c>
      <c r="J560" s="11" t="str">
        <f t="shared" si="17"/>
        <v>noviembre de 2019</v>
      </c>
    </row>
    <row r="561" spans="1:10" x14ac:dyDescent="0.3">
      <c r="A561" s="14">
        <v>43776</v>
      </c>
      <c r="B561" s="13">
        <v>25680</v>
      </c>
      <c r="C561" s="13">
        <v>25520</v>
      </c>
      <c r="D561" s="13">
        <v>25680</v>
      </c>
      <c r="E561" s="13">
        <v>25520</v>
      </c>
      <c r="F561" s="11" t="s">
        <v>5783</v>
      </c>
      <c r="G561" s="12">
        <v>0</v>
      </c>
      <c r="H561" s="21" t="str">
        <f t="shared" si="16"/>
        <v>jueves, noviembre 7 de 2019</v>
      </c>
      <c r="I561" s="11" t="e">
        <f>VLOOKUP(H561,'Cacao Nacional'!B:D,3,0)</f>
        <v>#N/A</v>
      </c>
      <c r="J561" s="11" t="str">
        <f t="shared" si="17"/>
        <v>noviembre de 2019</v>
      </c>
    </row>
    <row r="562" spans="1:10" x14ac:dyDescent="0.3">
      <c r="A562" s="14">
        <v>43775</v>
      </c>
      <c r="B562" s="13">
        <v>25680</v>
      </c>
      <c r="C562" s="13">
        <v>25600</v>
      </c>
      <c r="D562" s="13">
        <v>25740</v>
      </c>
      <c r="E562" s="13">
        <v>25540</v>
      </c>
      <c r="F562" s="11" t="s">
        <v>6019</v>
      </c>
      <c r="G562" s="12">
        <v>1.6000000000000001E-3</v>
      </c>
      <c r="H562" s="21" t="str">
        <f t="shared" si="16"/>
        <v>miércoles, noviembre 6 de 2019</v>
      </c>
      <c r="I562" s="11" t="e">
        <f>VLOOKUP(H562,'Cacao Nacional'!B:D,3,0)</f>
        <v>#N/A</v>
      </c>
      <c r="J562" s="11" t="str">
        <f t="shared" si="17"/>
        <v>noviembre de 2019</v>
      </c>
    </row>
    <row r="563" spans="1:10" x14ac:dyDescent="0.3">
      <c r="A563" s="14">
        <v>43774</v>
      </c>
      <c r="B563" s="13">
        <v>25640</v>
      </c>
      <c r="C563" s="13">
        <v>25860</v>
      </c>
      <c r="D563" s="13">
        <v>25860</v>
      </c>
      <c r="E563" s="13">
        <v>25620</v>
      </c>
      <c r="F563" s="11" t="s">
        <v>6020</v>
      </c>
      <c r="G563" s="12">
        <v>-8.5000000000000006E-3</v>
      </c>
      <c r="H563" s="21" t="str">
        <f t="shared" si="16"/>
        <v>martes, noviembre 5 de 2019</v>
      </c>
      <c r="I563" s="11" t="e">
        <f>VLOOKUP(H563,'Cacao Nacional'!B:D,3,0)</f>
        <v>#N/A</v>
      </c>
      <c r="J563" s="11" t="str">
        <f t="shared" si="17"/>
        <v>noviembre de 2019</v>
      </c>
    </row>
    <row r="564" spans="1:10" x14ac:dyDescent="0.3">
      <c r="A564" s="14">
        <v>43770</v>
      </c>
      <c r="B564" s="13">
        <v>25860</v>
      </c>
      <c r="C564" s="13">
        <v>25700</v>
      </c>
      <c r="D564" s="13">
        <v>26000</v>
      </c>
      <c r="E564" s="13">
        <v>25700</v>
      </c>
      <c r="F564" s="11" t="s">
        <v>6021</v>
      </c>
      <c r="G564" s="12">
        <v>8.6E-3</v>
      </c>
      <c r="H564" s="21" t="str">
        <f t="shared" si="16"/>
        <v>viernes, noviembre 1 de 2019</v>
      </c>
      <c r="I564" s="11" t="e">
        <f>VLOOKUP(H564,'Cacao Nacional'!B:D,3,0)</f>
        <v>#N/A</v>
      </c>
      <c r="J564" s="11" t="str">
        <f t="shared" si="17"/>
        <v>noviembre de 2019</v>
      </c>
    </row>
    <row r="565" spans="1:10" x14ac:dyDescent="0.3">
      <c r="A565" s="14">
        <v>43769</v>
      </c>
      <c r="B565" s="13">
        <v>25640</v>
      </c>
      <c r="C565" s="13">
        <v>25860</v>
      </c>
      <c r="D565" s="13">
        <v>25860</v>
      </c>
      <c r="E565" s="13">
        <v>25640</v>
      </c>
      <c r="F565" s="11" t="s">
        <v>6022</v>
      </c>
      <c r="G565" s="12">
        <v>-6.1999999999999998E-3</v>
      </c>
      <c r="H565" s="21" t="str">
        <f t="shared" si="16"/>
        <v>jueves, octubre 31 de 2019</v>
      </c>
      <c r="I565" s="11" t="e">
        <f>VLOOKUP(H565,'Cacao Nacional'!B:D,3,0)</f>
        <v>#N/A</v>
      </c>
      <c r="J565" s="11" t="str">
        <f t="shared" si="17"/>
        <v>octubre de 2019</v>
      </c>
    </row>
    <row r="566" spans="1:10" x14ac:dyDescent="0.3">
      <c r="A566" s="14">
        <v>43768</v>
      </c>
      <c r="B566" s="13">
        <v>25800</v>
      </c>
      <c r="C566" s="13">
        <v>25400</v>
      </c>
      <c r="D566" s="13">
        <v>25800</v>
      </c>
      <c r="E566" s="13">
        <v>25400</v>
      </c>
      <c r="F566" s="11" t="s">
        <v>6023</v>
      </c>
      <c r="G566" s="12">
        <v>1.6500000000000001E-2</v>
      </c>
      <c r="H566" s="21" t="str">
        <f t="shared" si="16"/>
        <v>miércoles, octubre 30 de 2019</v>
      </c>
      <c r="I566" s="11" t="e">
        <f>VLOOKUP(H566,'Cacao Nacional'!B:D,3,0)</f>
        <v>#N/A</v>
      </c>
      <c r="J566" s="11" t="str">
        <f t="shared" si="17"/>
        <v>octubre de 2019</v>
      </c>
    </row>
    <row r="567" spans="1:10" x14ac:dyDescent="0.3">
      <c r="A567" s="14">
        <v>43767</v>
      </c>
      <c r="B567" s="13">
        <v>25380</v>
      </c>
      <c r="C567" s="13">
        <v>25820</v>
      </c>
      <c r="D567" s="13">
        <v>25820</v>
      </c>
      <c r="E567" s="13">
        <v>25380</v>
      </c>
      <c r="F567" s="11" t="s">
        <v>6024</v>
      </c>
      <c r="G567" s="12">
        <v>-6.3E-3</v>
      </c>
      <c r="H567" s="21" t="str">
        <f t="shared" si="16"/>
        <v>martes, octubre 29 de 2019</v>
      </c>
      <c r="I567" s="11" t="e">
        <f>VLOOKUP(H567,'Cacao Nacional'!B:D,3,0)</f>
        <v>#N/A</v>
      </c>
      <c r="J567" s="11" t="str">
        <f t="shared" si="17"/>
        <v>octubre de 2019</v>
      </c>
    </row>
    <row r="568" spans="1:10" x14ac:dyDescent="0.3">
      <c r="A568" s="14">
        <v>43766</v>
      </c>
      <c r="B568" s="13">
        <v>25540</v>
      </c>
      <c r="C568" s="13">
        <v>25900</v>
      </c>
      <c r="D568" s="13">
        <v>25900</v>
      </c>
      <c r="E568" s="13">
        <v>25540</v>
      </c>
      <c r="F568" s="11" t="s">
        <v>6025</v>
      </c>
      <c r="G568" s="12">
        <v>-1.3899999999999999E-2</v>
      </c>
      <c r="H568" s="21" t="str">
        <f t="shared" si="16"/>
        <v>lunes, octubre 28 de 2019</v>
      </c>
      <c r="I568" s="11">
        <f>VLOOKUP(H568,'Cacao Nacional'!B:D,3,0)</f>
        <v>7418.3</v>
      </c>
      <c r="J568" s="11" t="str">
        <f t="shared" si="17"/>
        <v>octubre de 2019</v>
      </c>
    </row>
    <row r="569" spans="1:10" x14ac:dyDescent="0.3">
      <c r="A569" s="14">
        <v>43763</v>
      </c>
      <c r="B569" s="13">
        <v>25900</v>
      </c>
      <c r="C569" s="13">
        <v>25600</v>
      </c>
      <c r="D569" s="13">
        <v>25900</v>
      </c>
      <c r="E569" s="13">
        <v>25600</v>
      </c>
      <c r="F569" s="11" t="s">
        <v>6026</v>
      </c>
      <c r="G569" s="12">
        <v>7.7999999999999996E-3</v>
      </c>
      <c r="H569" s="21" t="str">
        <f t="shared" si="16"/>
        <v>viernes, octubre 25 de 2019</v>
      </c>
      <c r="I569" s="11" t="e">
        <f>VLOOKUP(H569,'Cacao Nacional'!B:D,3,0)</f>
        <v>#N/A</v>
      </c>
      <c r="J569" s="11" t="str">
        <f t="shared" si="17"/>
        <v>octubre de 2019</v>
      </c>
    </row>
    <row r="570" spans="1:10" x14ac:dyDescent="0.3">
      <c r="A570" s="14">
        <v>43762</v>
      </c>
      <c r="B570" s="13">
        <v>25700</v>
      </c>
      <c r="C570" s="13">
        <v>25800</v>
      </c>
      <c r="D570" s="13">
        <v>25800</v>
      </c>
      <c r="E570" s="13">
        <v>25580</v>
      </c>
      <c r="F570" s="11" t="s">
        <v>6027</v>
      </c>
      <c r="G570" s="12">
        <v>3.0999999999999999E-3</v>
      </c>
      <c r="H570" s="21" t="str">
        <f t="shared" si="16"/>
        <v>jueves, octubre 24 de 2019</v>
      </c>
      <c r="I570" s="11" t="e">
        <f>VLOOKUP(H570,'Cacao Nacional'!B:D,3,0)</f>
        <v>#N/A</v>
      </c>
      <c r="J570" s="11" t="str">
        <f t="shared" si="17"/>
        <v>octubre de 2019</v>
      </c>
    </row>
    <row r="571" spans="1:10" x14ac:dyDescent="0.3">
      <c r="A571" s="14">
        <v>43761</v>
      </c>
      <c r="B571" s="13">
        <v>25620</v>
      </c>
      <c r="C571" s="13">
        <v>25500</v>
      </c>
      <c r="D571" s="13">
        <v>25820</v>
      </c>
      <c r="E571" s="13">
        <v>25500</v>
      </c>
      <c r="F571" s="11" t="s">
        <v>6028</v>
      </c>
      <c r="G571" s="12">
        <v>4.7000000000000002E-3</v>
      </c>
      <c r="H571" s="21" t="str">
        <f t="shared" si="16"/>
        <v>miércoles, octubre 23 de 2019</v>
      </c>
      <c r="I571" s="11" t="e">
        <f>VLOOKUP(H571,'Cacao Nacional'!B:D,3,0)</f>
        <v>#N/A</v>
      </c>
      <c r="J571" s="11" t="str">
        <f t="shared" si="17"/>
        <v>octubre de 2019</v>
      </c>
    </row>
    <row r="572" spans="1:10" x14ac:dyDescent="0.3">
      <c r="A572" s="14">
        <v>43760</v>
      </c>
      <c r="B572" s="13">
        <v>25500</v>
      </c>
      <c r="C572" s="13">
        <v>25400</v>
      </c>
      <c r="D572" s="13">
        <v>25640</v>
      </c>
      <c r="E572" s="13">
        <v>25400</v>
      </c>
      <c r="F572" s="11" t="s">
        <v>6029</v>
      </c>
      <c r="G572" s="12">
        <v>3.8999999999999998E-3</v>
      </c>
      <c r="H572" s="21" t="str">
        <f t="shared" si="16"/>
        <v>martes, octubre 22 de 2019</v>
      </c>
      <c r="I572" s="11" t="e">
        <f>VLOOKUP(H572,'Cacao Nacional'!B:D,3,0)</f>
        <v>#N/A</v>
      </c>
      <c r="J572" s="11" t="str">
        <f t="shared" si="17"/>
        <v>octubre de 2019</v>
      </c>
    </row>
    <row r="573" spans="1:10" x14ac:dyDescent="0.3">
      <c r="A573" s="14">
        <v>43759</v>
      </c>
      <c r="B573" s="13">
        <v>25400</v>
      </c>
      <c r="C573" s="13">
        <v>25220</v>
      </c>
      <c r="D573" s="13">
        <v>25600</v>
      </c>
      <c r="E573" s="13">
        <v>25220</v>
      </c>
      <c r="F573" s="11" t="s">
        <v>6030</v>
      </c>
      <c r="G573" s="12">
        <v>0</v>
      </c>
      <c r="H573" s="21" t="str">
        <f t="shared" si="16"/>
        <v>lunes, octubre 21 de 2019</v>
      </c>
      <c r="I573" s="11">
        <f>VLOOKUP(H573,'Cacao Nacional'!B:D,3,0)</f>
        <v>7573.3</v>
      </c>
      <c r="J573" s="11" t="str">
        <f t="shared" si="17"/>
        <v>octubre de 2019</v>
      </c>
    </row>
    <row r="574" spans="1:10" x14ac:dyDescent="0.3">
      <c r="A574" s="14">
        <v>43756</v>
      </c>
      <c r="B574" s="13">
        <v>25400</v>
      </c>
      <c r="C574" s="13">
        <v>25260</v>
      </c>
      <c r="D574" s="13">
        <v>25400</v>
      </c>
      <c r="E574" s="13">
        <v>25240</v>
      </c>
      <c r="F574" s="11" t="s">
        <v>6031</v>
      </c>
      <c r="G574" s="12">
        <v>0</v>
      </c>
      <c r="H574" s="21" t="str">
        <f t="shared" si="16"/>
        <v>viernes, octubre 18 de 2019</v>
      </c>
      <c r="I574" s="11" t="e">
        <f>VLOOKUP(H574,'Cacao Nacional'!B:D,3,0)</f>
        <v>#N/A</v>
      </c>
      <c r="J574" s="11" t="str">
        <f t="shared" si="17"/>
        <v>octubre de 2019</v>
      </c>
    </row>
    <row r="575" spans="1:10" x14ac:dyDescent="0.3">
      <c r="A575" s="14">
        <v>43755</v>
      </c>
      <c r="B575" s="13">
        <v>25400</v>
      </c>
      <c r="C575" s="13">
        <v>25320</v>
      </c>
      <c r="D575" s="13">
        <v>25400</v>
      </c>
      <c r="E575" s="13">
        <v>25300</v>
      </c>
      <c r="F575" s="11" t="s">
        <v>6032</v>
      </c>
      <c r="G575" s="12">
        <v>0</v>
      </c>
      <c r="H575" s="21" t="str">
        <f t="shared" si="16"/>
        <v>jueves, octubre 17 de 2019</v>
      </c>
      <c r="I575" s="11" t="e">
        <f>VLOOKUP(H575,'Cacao Nacional'!B:D,3,0)</f>
        <v>#N/A</v>
      </c>
      <c r="J575" s="11" t="str">
        <f t="shared" si="17"/>
        <v>octubre de 2019</v>
      </c>
    </row>
    <row r="576" spans="1:10" x14ac:dyDescent="0.3">
      <c r="A576" s="14">
        <v>43754</v>
      </c>
      <c r="B576" s="13">
        <v>25400</v>
      </c>
      <c r="C576" s="13">
        <v>25400</v>
      </c>
      <c r="D576" s="13">
        <v>25400</v>
      </c>
      <c r="E576" s="13">
        <v>25280</v>
      </c>
      <c r="F576" s="11" t="s">
        <v>6033</v>
      </c>
      <c r="G576" s="12">
        <v>1.6000000000000001E-3</v>
      </c>
      <c r="H576" s="21" t="str">
        <f t="shared" si="16"/>
        <v>miércoles, octubre 16 de 2019</v>
      </c>
      <c r="I576" s="11" t="e">
        <f>VLOOKUP(H576,'Cacao Nacional'!B:D,3,0)</f>
        <v>#N/A</v>
      </c>
      <c r="J576" s="11" t="str">
        <f t="shared" si="17"/>
        <v>octubre de 2019</v>
      </c>
    </row>
    <row r="577" spans="1:10" x14ac:dyDescent="0.3">
      <c r="A577" s="14">
        <v>43753</v>
      </c>
      <c r="B577" s="13">
        <v>25360</v>
      </c>
      <c r="C577" s="13">
        <v>25320</v>
      </c>
      <c r="D577" s="13">
        <v>25400</v>
      </c>
      <c r="E577" s="13">
        <v>25300</v>
      </c>
      <c r="F577" s="11" t="s">
        <v>6034</v>
      </c>
      <c r="G577" s="12">
        <v>8.0000000000000004E-4</v>
      </c>
      <c r="H577" s="21" t="str">
        <f t="shared" si="16"/>
        <v>martes, octubre 15 de 2019</v>
      </c>
      <c r="I577" s="11" t="e">
        <f>VLOOKUP(H577,'Cacao Nacional'!B:D,3,0)</f>
        <v>#N/A</v>
      </c>
      <c r="J577" s="11" t="str">
        <f t="shared" si="17"/>
        <v>octubre de 2019</v>
      </c>
    </row>
    <row r="578" spans="1:10" x14ac:dyDescent="0.3">
      <c r="A578" s="14">
        <v>43749</v>
      </c>
      <c r="B578" s="13">
        <v>25340</v>
      </c>
      <c r="C578" s="13">
        <v>25400</v>
      </c>
      <c r="D578" s="13">
        <v>25440</v>
      </c>
      <c r="E578" s="13">
        <v>25220</v>
      </c>
      <c r="F578" s="11" t="s">
        <v>6035</v>
      </c>
      <c r="G578" s="12">
        <v>-2.3999999999999998E-3</v>
      </c>
      <c r="H578" s="21" t="str">
        <f t="shared" si="16"/>
        <v>viernes, octubre 11 de 2019</v>
      </c>
      <c r="I578" s="11" t="e">
        <f>VLOOKUP(H578,'Cacao Nacional'!B:D,3,0)</f>
        <v>#N/A</v>
      </c>
      <c r="J578" s="11" t="str">
        <f t="shared" si="17"/>
        <v>octubre de 2019</v>
      </c>
    </row>
    <row r="579" spans="1:10" x14ac:dyDescent="0.3">
      <c r="A579" s="14">
        <v>43748</v>
      </c>
      <c r="B579" s="13">
        <v>25400</v>
      </c>
      <c r="C579" s="13">
        <v>25320</v>
      </c>
      <c r="D579" s="13">
        <v>25400</v>
      </c>
      <c r="E579" s="13">
        <v>25280</v>
      </c>
      <c r="F579" s="11" t="s">
        <v>6036</v>
      </c>
      <c r="G579" s="12">
        <v>3.2000000000000002E-3</v>
      </c>
      <c r="H579" s="21" t="str">
        <f t="shared" ref="H579:H642" si="18">_xlfn.CONCAT(TEXT(A579,"dddd, Mmmm d "),"de ",TEXT(A579,"yyyy"))</f>
        <v>jueves, octubre 10 de 2019</v>
      </c>
      <c r="I579" s="11" t="e">
        <f>VLOOKUP(H579,'Cacao Nacional'!B:D,3,0)</f>
        <v>#N/A</v>
      </c>
      <c r="J579" s="11" t="str">
        <f t="shared" ref="J579:J642" si="19">_xlfn.CONCAT(TEXT(A579,"mmmm")," de ",YEAR(A579))</f>
        <v>octubre de 2019</v>
      </c>
    </row>
    <row r="580" spans="1:10" x14ac:dyDescent="0.3">
      <c r="A580" s="14">
        <v>43747</v>
      </c>
      <c r="B580" s="13">
        <v>25320</v>
      </c>
      <c r="C580" s="13">
        <v>25500</v>
      </c>
      <c r="D580" s="13">
        <v>25500</v>
      </c>
      <c r="E580" s="13">
        <v>25320</v>
      </c>
      <c r="F580" s="11" t="s">
        <v>6037</v>
      </c>
      <c r="G580" s="12">
        <v>-1.09E-2</v>
      </c>
      <c r="H580" s="21" t="str">
        <f t="shared" si="18"/>
        <v>miércoles, octubre 9 de 2019</v>
      </c>
      <c r="I580" s="11" t="e">
        <f>VLOOKUP(H580,'Cacao Nacional'!B:D,3,0)</f>
        <v>#N/A</v>
      </c>
      <c r="J580" s="11" t="str">
        <f t="shared" si="19"/>
        <v>octubre de 2019</v>
      </c>
    </row>
    <row r="581" spans="1:10" x14ac:dyDescent="0.3">
      <c r="A581" s="14">
        <v>43746</v>
      </c>
      <c r="B581" s="13">
        <v>25600</v>
      </c>
      <c r="C581" s="13">
        <v>25400</v>
      </c>
      <c r="D581" s="13">
        <v>25600</v>
      </c>
      <c r="E581" s="13">
        <v>25400</v>
      </c>
      <c r="F581" s="11" t="s">
        <v>6038</v>
      </c>
      <c r="G581" s="12">
        <v>7.9000000000000008E-3</v>
      </c>
      <c r="H581" s="21" t="str">
        <f t="shared" si="18"/>
        <v>martes, octubre 8 de 2019</v>
      </c>
      <c r="I581" s="11" t="e">
        <f>VLOOKUP(H581,'Cacao Nacional'!B:D,3,0)</f>
        <v>#N/A</v>
      </c>
      <c r="J581" s="11" t="str">
        <f t="shared" si="19"/>
        <v>octubre de 2019</v>
      </c>
    </row>
    <row r="582" spans="1:10" x14ac:dyDescent="0.3">
      <c r="A582" s="14">
        <v>43745</v>
      </c>
      <c r="B582" s="13">
        <v>25400</v>
      </c>
      <c r="C582" s="13">
        <v>25500</v>
      </c>
      <c r="D582" s="13">
        <v>25700</v>
      </c>
      <c r="E582" s="13">
        <v>25400</v>
      </c>
      <c r="F582" s="11" t="s">
        <v>6039</v>
      </c>
      <c r="G582" s="12">
        <v>-1.09E-2</v>
      </c>
      <c r="H582" s="21" t="str">
        <f t="shared" si="18"/>
        <v>lunes, octubre 7 de 2019</v>
      </c>
      <c r="I582" s="11">
        <f>VLOOKUP(H582,'Cacao Nacional'!B:D,3,0)</f>
        <v>7525</v>
      </c>
      <c r="J582" s="11" t="str">
        <f t="shared" si="19"/>
        <v>octubre de 2019</v>
      </c>
    </row>
    <row r="583" spans="1:10" x14ac:dyDescent="0.3">
      <c r="A583" s="14">
        <v>43742</v>
      </c>
      <c r="B583" s="13">
        <v>25680</v>
      </c>
      <c r="C583" s="13">
        <v>25680</v>
      </c>
      <c r="D583" s="13">
        <v>25680</v>
      </c>
      <c r="E583" s="13">
        <v>25360</v>
      </c>
      <c r="F583" s="11" t="s">
        <v>6040</v>
      </c>
      <c r="G583" s="12">
        <v>0</v>
      </c>
      <c r="H583" s="21" t="str">
        <f t="shared" si="18"/>
        <v>viernes, octubre 4 de 2019</v>
      </c>
      <c r="I583" s="11" t="e">
        <f>VLOOKUP(H583,'Cacao Nacional'!B:D,3,0)</f>
        <v>#N/A</v>
      </c>
      <c r="J583" s="11" t="str">
        <f t="shared" si="19"/>
        <v>octubre de 2019</v>
      </c>
    </row>
    <row r="584" spans="1:10" x14ac:dyDescent="0.3">
      <c r="A584" s="14">
        <v>43741</v>
      </c>
      <c r="B584" s="13">
        <v>25680</v>
      </c>
      <c r="C584" s="13">
        <v>25500</v>
      </c>
      <c r="D584" s="13">
        <v>25680</v>
      </c>
      <c r="E584" s="13">
        <v>25300</v>
      </c>
      <c r="F584" s="11" t="s">
        <v>6041</v>
      </c>
      <c r="G584" s="12">
        <v>7.1000000000000004E-3</v>
      </c>
      <c r="H584" s="21" t="str">
        <f t="shared" si="18"/>
        <v>jueves, octubre 3 de 2019</v>
      </c>
      <c r="I584" s="11" t="e">
        <f>VLOOKUP(H584,'Cacao Nacional'!B:D,3,0)</f>
        <v>#N/A</v>
      </c>
      <c r="J584" s="11" t="str">
        <f t="shared" si="19"/>
        <v>octubre de 2019</v>
      </c>
    </row>
    <row r="585" spans="1:10" x14ac:dyDescent="0.3">
      <c r="A585" s="14">
        <v>43740</v>
      </c>
      <c r="B585" s="13">
        <v>25500</v>
      </c>
      <c r="C585" s="13">
        <v>25260</v>
      </c>
      <c r="D585" s="13">
        <v>25500</v>
      </c>
      <c r="E585" s="13">
        <v>25200</v>
      </c>
      <c r="F585" s="11" t="s">
        <v>6042</v>
      </c>
      <c r="G585" s="12">
        <v>9.4999999999999998E-3</v>
      </c>
      <c r="H585" s="21" t="str">
        <f t="shared" si="18"/>
        <v>miércoles, octubre 2 de 2019</v>
      </c>
      <c r="I585" s="11" t="e">
        <f>VLOOKUP(H585,'Cacao Nacional'!B:D,3,0)</f>
        <v>#N/A</v>
      </c>
      <c r="J585" s="11" t="str">
        <f t="shared" si="19"/>
        <v>octubre de 2019</v>
      </c>
    </row>
    <row r="586" spans="1:10" x14ac:dyDescent="0.3">
      <c r="A586" s="14">
        <v>43739</v>
      </c>
      <c r="B586" s="13">
        <v>25260</v>
      </c>
      <c r="C586" s="13">
        <v>25480</v>
      </c>
      <c r="D586" s="13">
        <v>25600</v>
      </c>
      <c r="E586" s="13">
        <v>25260</v>
      </c>
      <c r="F586" s="11" t="s">
        <v>6043</v>
      </c>
      <c r="G586" s="12">
        <v>-3.2000000000000002E-3</v>
      </c>
      <c r="H586" s="21" t="str">
        <f t="shared" si="18"/>
        <v>martes, octubre 1 de 2019</v>
      </c>
      <c r="I586" s="11" t="e">
        <f>VLOOKUP(H586,'Cacao Nacional'!B:D,3,0)</f>
        <v>#N/A</v>
      </c>
      <c r="J586" s="11" t="str">
        <f t="shared" si="19"/>
        <v>octubre de 2019</v>
      </c>
    </row>
    <row r="587" spans="1:10" x14ac:dyDescent="0.3">
      <c r="A587" s="14">
        <v>43738</v>
      </c>
      <c r="B587" s="13">
        <v>25340</v>
      </c>
      <c r="C587" s="13">
        <v>25580</v>
      </c>
      <c r="D587" s="13">
        <v>25580</v>
      </c>
      <c r="E587" s="13">
        <v>25320</v>
      </c>
      <c r="F587" s="11" t="s">
        <v>6044</v>
      </c>
      <c r="G587" s="12">
        <v>0</v>
      </c>
      <c r="H587" s="21" t="str">
        <f t="shared" si="18"/>
        <v>lunes, septiembre 30 de 2019</v>
      </c>
      <c r="I587" s="11">
        <f>VLOOKUP(H587,'Cacao Nacional'!B:D,3,0)</f>
        <v>7308.3</v>
      </c>
      <c r="J587" s="11" t="str">
        <f t="shared" si="19"/>
        <v>septiembre de 2019</v>
      </c>
    </row>
    <row r="588" spans="1:10" x14ac:dyDescent="0.3">
      <c r="A588" s="14">
        <v>43735</v>
      </c>
      <c r="B588" s="13">
        <v>25340</v>
      </c>
      <c r="C588" s="13">
        <v>25240</v>
      </c>
      <c r="D588" s="13">
        <v>25780</v>
      </c>
      <c r="E588" s="13">
        <v>25240</v>
      </c>
      <c r="F588" s="11" t="s">
        <v>6045</v>
      </c>
      <c r="G588" s="12">
        <v>-7.1000000000000004E-3</v>
      </c>
      <c r="H588" s="21" t="str">
        <f t="shared" si="18"/>
        <v>viernes, septiembre 27 de 2019</v>
      </c>
      <c r="I588" s="11" t="e">
        <f>VLOOKUP(H588,'Cacao Nacional'!B:D,3,0)</f>
        <v>#N/A</v>
      </c>
      <c r="J588" s="11" t="str">
        <f t="shared" si="19"/>
        <v>septiembre de 2019</v>
      </c>
    </row>
    <row r="589" spans="1:10" x14ac:dyDescent="0.3">
      <c r="A589" s="14">
        <v>43734</v>
      </c>
      <c r="B589" s="13">
        <v>25520</v>
      </c>
      <c r="C589" s="13">
        <v>25500</v>
      </c>
      <c r="D589" s="13">
        <v>25640</v>
      </c>
      <c r="E589" s="13">
        <v>25500</v>
      </c>
      <c r="F589" s="11" t="s">
        <v>6046</v>
      </c>
      <c r="G589" s="12">
        <v>4.7000000000000002E-3</v>
      </c>
      <c r="H589" s="21" t="str">
        <f t="shared" si="18"/>
        <v>jueves, septiembre 26 de 2019</v>
      </c>
      <c r="I589" s="11" t="e">
        <f>VLOOKUP(H589,'Cacao Nacional'!B:D,3,0)</f>
        <v>#N/A</v>
      </c>
      <c r="J589" s="11" t="str">
        <f t="shared" si="19"/>
        <v>septiembre de 2019</v>
      </c>
    </row>
    <row r="590" spans="1:10" x14ac:dyDescent="0.3">
      <c r="A590" s="14">
        <v>43733</v>
      </c>
      <c r="B590" s="13">
        <v>25400</v>
      </c>
      <c r="C590" s="13">
        <v>25300</v>
      </c>
      <c r="D590" s="13">
        <v>25500</v>
      </c>
      <c r="E590" s="13">
        <v>25100</v>
      </c>
      <c r="F590" s="11" t="s">
        <v>6047</v>
      </c>
      <c r="G590" s="12">
        <v>3.2000000000000002E-3</v>
      </c>
      <c r="H590" s="21" t="str">
        <f t="shared" si="18"/>
        <v>miércoles, septiembre 25 de 2019</v>
      </c>
      <c r="I590" s="11" t="e">
        <f>VLOOKUP(H590,'Cacao Nacional'!B:D,3,0)</f>
        <v>#N/A</v>
      </c>
      <c r="J590" s="11" t="str">
        <f t="shared" si="19"/>
        <v>septiembre de 2019</v>
      </c>
    </row>
    <row r="591" spans="1:10" x14ac:dyDescent="0.3">
      <c r="A591" s="14">
        <v>43732</v>
      </c>
      <c r="B591" s="13">
        <v>25320</v>
      </c>
      <c r="C591" s="13">
        <v>26000</v>
      </c>
      <c r="D591" s="13">
        <v>26000</v>
      </c>
      <c r="E591" s="13">
        <v>25320</v>
      </c>
      <c r="F591" s="11" t="s">
        <v>6048</v>
      </c>
      <c r="G591" s="12">
        <v>-6.3E-3</v>
      </c>
      <c r="H591" s="21" t="str">
        <f t="shared" si="18"/>
        <v>martes, septiembre 24 de 2019</v>
      </c>
      <c r="I591" s="11" t="e">
        <f>VLOOKUP(H591,'Cacao Nacional'!B:D,3,0)</f>
        <v>#N/A</v>
      </c>
      <c r="J591" s="11" t="str">
        <f t="shared" si="19"/>
        <v>septiembre de 2019</v>
      </c>
    </row>
    <row r="592" spans="1:10" x14ac:dyDescent="0.3">
      <c r="A592" s="14">
        <v>43731</v>
      </c>
      <c r="B592" s="13">
        <v>25480</v>
      </c>
      <c r="C592" s="13">
        <v>25900</v>
      </c>
      <c r="D592" s="13">
        <v>25900</v>
      </c>
      <c r="E592" s="13">
        <v>25480</v>
      </c>
      <c r="F592" s="11" t="s">
        <v>6049</v>
      </c>
      <c r="G592" s="12">
        <v>-1.8499999999999999E-2</v>
      </c>
      <c r="H592" s="21" t="str">
        <f t="shared" si="18"/>
        <v>lunes, septiembre 23 de 2019</v>
      </c>
      <c r="I592" s="11">
        <f>VLOOKUP(H592,'Cacao Nacional'!B:D,3,0)</f>
        <v>7021.8</v>
      </c>
      <c r="J592" s="11" t="str">
        <f t="shared" si="19"/>
        <v>septiembre de 2019</v>
      </c>
    </row>
    <row r="593" spans="1:10" x14ac:dyDescent="0.3">
      <c r="A593" s="14">
        <v>43728</v>
      </c>
      <c r="B593" s="13">
        <v>25960</v>
      </c>
      <c r="C593" s="13">
        <v>25400</v>
      </c>
      <c r="D593" s="13">
        <v>25960</v>
      </c>
      <c r="E593" s="13">
        <v>25400</v>
      </c>
      <c r="F593" s="11" t="s">
        <v>6050</v>
      </c>
      <c r="G593" s="12">
        <v>1.17E-2</v>
      </c>
      <c r="H593" s="21" t="str">
        <f t="shared" si="18"/>
        <v>viernes, septiembre 20 de 2019</v>
      </c>
      <c r="I593" s="11" t="e">
        <f>VLOOKUP(H593,'Cacao Nacional'!B:D,3,0)</f>
        <v>#N/A</v>
      </c>
      <c r="J593" s="11" t="str">
        <f t="shared" si="19"/>
        <v>septiembre de 2019</v>
      </c>
    </row>
    <row r="594" spans="1:10" x14ac:dyDescent="0.3">
      <c r="A594" s="14">
        <v>43727</v>
      </c>
      <c r="B594" s="13">
        <v>25660</v>
      </c>
      <c r="C594" s="13">
        <v>25500</v>
      </c>
      <c r="D594" s="13">
        <v>25720</v>
      </c>
      <c r="E594" s="13">
        <v>25500</v>
      </c>
      <c r="F594" s="11" t="s">
        <v>6051</v>
      </c>
      <c r="G594" s="12">
        <v>1.0200000000000001E-2</v>
      </c>
      <c r="H594" s="21" t="str">
        <f t="shared" si="18"/>
        <v>jueves, septiembre 19 de 2019</v>
      </c>
      <c r="I594" s="11" t="e">
        <f>VLOOKUP(H594,'Cacao Nacional'!B:D,3,0)</f>
        <v>#N/A</v>
      </c>
      <c r="J594" s="11" t="str">
        <f t="shared" si="19"/>
        <v>septiembre de 2019</v>
      </c>
    </row>
    <row r="595" spans="1:10" x14ac:dyDescent="0.3">
      <c r="A595" s="14">
        <v>43726</v>
      </c>
      <c r="B595" s="13">
        <v>25400</v>
      </c>
      <c r="C595" s="13">
        <v>25380</v>
      </c>
      <c r="D595" s="13">
        <v>25400</v>
      </c>
      <c r="E595" s="13">
        <v>25240</v>
      </c>
      <c r="F595" s="11" t="s">
        <v>6052</v>
      </c>
      <c r="G595" s="12">
        <v>4.7000000000000002E-3</v>
      </c>
      <c r="H595" s="21" t="str">
        <f t="shared" si="18"/>
        <v>miércoles, septiembre 18 de 2019</v>
      </c>
      <c r="I595" s="11" t="e">
        <f>VLOOKUP(H595,'Cacao Nacional'!B:D,3,0)</f>
        <v>#N/A</v>
      </c>
      <c r="J595" s="11" t="str">
        <f t="shared" si="19"/>
        <v>septiembre de 2019</v>
      </c>
    </row>
    <row r="596" spans="1:10" x14ac:dyDescent="0.3">
      <c r="A596" s="14">
        <v>43725</v>
      </c>
      <c r="B596" s="13">
        <v>25280</v>
      </c>
      <c r="C596" s="13">
        <v>25200</v>
      </c>
      <c r="D596" s="13">
        <v>25400</v>
      </c>
      <c r="E596" s="13">
        <v>25200</v>
      </c>
      <c r="F596" s="11" t="s">
        <v>6053</v>
      </c>
      <c r="G596" s="12">
        <v>-4.7000000000000002E-3</v>
      </c>
      <c r="H596" s="21" t="str">
        <f t="shared" si="18"/>
        <v>martes, septiembre 17 de 2019</v>
      </c>
      <c r="I596" s="11" t="e">
        <f>VLOOKUP(H596,'Cacao Nacional'!B:D,3,0)</f>
        <v>#N/A</v>
      </c>
      <c r="J596" s="11" t="str">
        <f t="shared" si="19"/>
        <v>septiembre de 2019</v>
      </c>
    </row>
    <row r="597" spans="1:10" x14ac:dyDescent="0.3">
      <c r="A597" s="14">
        <v>43724</v>
      </c>
      <c r="B597" s="13">
        <v>25400</v>
      </c>
      <c r="C597" s="13">
        <v>25300</v>
      </c>
      <c r="D597" s="13">
        <v>25440</v>
      </c>
      <c r="E597" s="13">
        <v>25100</v>
      </c>
      <c r="F597" s="11" t="s">
        <v>6054</v>
      </c>
      <c r="G597" s="12">
        <v>4.0000000000000001E-3</v>
      </c>
      <c r="H597" s="21" t="str">
        <f t="shared" si="18"/>
        <v>lunes, septiembre 16 de 2019</v>
      </c>
      <c r="I597" s="11">
        <f>VLOOKUP(H597,'Cacao Nacional'!B:D,3,0)</f>
        <v>6778.3</v>
      </c>
      <c r="J597" s="11" t="str">
        <f t="shared" si="19"/>
        <v>septiembre de 2019</v>
      </c>
    </row>
    <row r="598" spans="1:10" x14ac:dyDescent="0.3">
      <c r="A598" s="14">
        <v>43721</v>
      </c>
      <c r="B598" s="13">
        <v>25300</v>
      </c>
      <c r="C598" s="13">
        <v>25380</v>
      </c>
      <c r="D598" s="13">
        <v>25480</v>
      </c>
      <c r="E598" s="13">
        <v>25300</v>
      </c>
      <c r="F598" s="11" t="s">
        <v>6055</v>
      </c>
      <c r="G598" s="12">
        <v>-7.1000000000000004E-3</v>
      </c>
      <c r="H598" s="21" t="str">
        <f t="shared" si="18"/>
        <v>viernes, septiembre 13 de 2019</v>
      </c>
      <c r="I598" s="11" t="e">
        <f>VLOOKUP(H598,'Cacao Nacional'!B:D,3,0)</f>
        <v>#N/A</v>
      </c>
      <c r="J598" s="11" t="str">
        <f t="shared" si="19"/>
        <v>septiembre de 2019</v>
      </c>
    </row>
    <row r="599" spans="1:10" x14ac:dyDescent="0.3">
      <c r="A599" s="14">
        <v>43720</v>
      </c>
      <c r="B599" s="13">
        <v>25480</v>
      </c>
      <c r="C599" s="13">
        <v>24920</v>
      </c>
      <c r="D599" s="13">
        <v>25480</v>
      </c>
      <c r="E599" s="13">
        <v>24920</v>
      </c>
      <c r="F599" s="11" t="s">
        <v>6056</v>
      </c>
      <c r="G599" s="12">
        <v>1.35E-2</v>
      </c>
      <c r="H599" s="21" t="str">
        <f t="shared" si="18"/>
        <v>jueves, septiembre 12 de 2019</v>
      </c>
      <c r="I599" s="11" t="e">
        <f>VLOOKUP(H599,'Cacao Nacional'!B:D,3,0)</f>
        <v>#N/A</v>
      </c>
      <c r="J599" s="11" t="str">
        <f t="shared" si="19"/>
        <v>septiembre de 2019</v>
      </c>
    </row>
    <row r="600" spans="1:10" x14ac:dyDescent="0.3">
      <c r="A600" s="14">
        <v>43719</v>
      </c>
      <c r="B600" s="13">
        <v>25140</v>
      </c>
      <c r="C600" s="13">
        <v>25600</v>
      </c>
      <c r="D600" s="13">
        <v>25600</v>
      </c>
      <c r="E600" s="13">
        <v>25140</v>
      </c>
      <c r="F600" s="11" t="s">
        <v>6057</v>
      </c>
      <c r="G600" s="12">
        <v>-9.4999999999999998E-3</v>
      </c>
      <c r="H600" s="21" t="str">
        <f t="shared" si="18"/>
        <v>miércoles, septiembre 11 de 2019</v>
      </c>
      <c r="I600" s="11" t="e">
        <f>VLOOKUP(H600,'Cacao Nacional'!B:D,3,0)</f>
        <v>#N/A</v>
      </c>
      <c r="J600" s="11" t="str">
        <f t="shared" si="19"/>
        <v>septiembre de 2019</v>
      </c>
    </row>
    <row r="601" spans="1:10" x14ac:dyDescent="0.3">
      <c r="A601" s="14">
        <v>43718</v>
      </c>
      <c r="B601" s="13">
        <v>25380</v>
      </c>
      <c r="C601" s="13">
        <v>25500</v>
      </c>
      <c r="D601" s="13">
        <v>25600</v>
      </c>
      <c r="E601" s="13">
        <v>25380</v>
      </c>
      <c r="F601" s="11" t="s">
        <v>6058</v>
      </c>
      <c r="G601" s="12">
        <v>-7.7999999999999996E-3</v>
      </c>
      <c r="H601" s="21" t="str">
        <f t="shared" si="18"/>
        <v>martes, septiembre 10 de 2019</v>
      </c>
      <c r="I601" s="11" t="e">
        <f>VLOOKUP(H601,'Cacao Nacional'!B:D,3,0)</f>
        <v>#N/A</v>
      </c>
      <c r="J601" s="11" t="str">
        <f t="shared" si="19"/>
        <v>septiembre de 2019</v>
      </c>
    </row>
    <row r="602" spans="1:10" x14ac:dyDescent="0.3">
      <c r="A602" s="14">
        <v>43717</v>
      </c>
      <c r="B602" s="13">
        <v>25580</v>
      </c>
      <c r="C602" s="13">
        <v>25520</v>
      </c>
      <c r="D602" s="13">
        <v>25600</v>
      </c>
      <c r="E602" s="13">
        <v>25480</v>
      </c>
      <c r="F602" s="11" t="s">
        <v>5891</v>
      </c>
      <c r="G602" s="12">
        <v>3.0999999999999999E-3</v>
      </c>
      <c r="H602" s="21" t="str">
        <f t="shared" si="18"/>
        <v>lunes, septiembre 9 de 2019</v>
      </c>
      <c r="I602" s="11">
        <f>VLOOKUP(H602,'Cacao Nacional'!B:D,3,0)</f>
        <v>6669.5</v>
      </c>
      <c r="J602" s="11" t="str">
        <f t="shared" si="19"/>
        <v>septiembre de 2019</v>
      </c>
    </row>
    <row r="603" spans="1:10" x14ac:dyDescent="0.3">
      <c r="A603" s="14">
        <v>43714</v>
      </c>
      <c r="B603" s="13">
        <v>25500</v>
      </c>
      <c r="C603" s="13">
        <v>25360</v>
      </c>
      <c r="D603" s="13">
        <v>25700</v>
      </c>
      <c r="E603" s="13">
        <v>25240</v>
      </c>
      <c r="F603" s="11" t="s">
        <v>6059</v>
      </c>
      <c r="G603" s="12">
        <v>2.3999999999999998E-3</v>
      </c>
      <c r="H603" s="21" t="str">
        <f t="shared" si="18"/>
        <v>viernes, septiembre 6 de 2019</v>
      </c>
      <c r="I603" s="11" t="e">
        <f>VLOOKUP(H603,'Cacao Nacional'!B:D,3,0)</f>
        <v>#N/A</v>
      </c>
      <c r="J603" s="11" t="str">
        <f t="shared" si="19"/>
        <v>septiembre de 2019</v>
      </c>
    </row>
    <row r="604" spans="1:10" x14ac:dyDescent="0.3">
      <c r="A604" s="14">
        <v>43713</v>
      </c>
      <c r="B604" s="13">
        <v>25440</v>
      </c>
      <c r="C604" s="13">
        <v>25760</v>
      </c>
      <c r="D604" s="13">
        <v>25760</v>
      </c>
      <c r="E604" s="13">
        <v>25380</v>
      </c>
      <c r="F604" s="11" t="s">
        <v>6060</v>
      </c>
      <c r="G604" s="12">
        <v>0</v>
      </c>
      <c r="H604" s="21" t="str">
        <f t="shared" si="18"/>
        <v>jueves, septiembre 5 de 2019</v>
      </c>
      <c r="I604" s="11" t="e">
        <f>VLOOKUP(H604,'Cacao Nacional'!B:D,3,0)</f>
        <v>#N/A</v>
      </c>
      <c r="J604" s="11" t="str">
        <f t="shared" si="19"/>
        <v>septiembre de 2019</v>
      </c>
    </row>
    <row r="605" spans="1:10" x14ac:dyDescent="0.3">
      <c r="A605" s="14">
        <v>43712</v>
      </c>
      <c r="B605" s="13">
        <v>25440</v>
      </c>
      <c r="C605" s="13">
        <v>25800</v>
      </c>
      <c r="D605" s="13">
        <v>25800</v>
      </c>
      <c r="E605" s="13">
        <v>25380</v>
      </c>
      <c r="F605" s="11" t="s">
        <v>6061</v>
      </c>
      <c r="G605" s="12">
        <v>-6.3E-3</v>
      </c>
      <c r="H605" s="21" t="str">
        <f t="shared" si="18"/>
        <v>miércoles, septiembre 4 de 2019</v>
      </c>
      <c r="I605" s="11" t="e">
        <f>VLOOKUP(H605,'Cacao Nacional'!B:D,3,0)</f>
        <v>#N/A</v>
      </c>
      <c r="J605" s="11" t="str">
        <f t="shared" si="19"/>
        <v>septiembre de 2019</v>
      </c>
    </row>
    <row r="606" spans="1:10" x14ac:dyDescent="0.3">
      <c r="A606" s="14">
        <v>43711</v>
      </c>
      <c r="B606" s="13">
        <v>25600</v>
      </c>
      <c r="C606" s="13">
        <v>25820</v>
      </c>
      <c r="D606" s="13">
        <v>25960</v>
      </c>
      <c r="E606" s="13">
        <v>25500</v>
      </c>
      <c r="F606" s="11" t="s">
        <v>6062</v>
      </c>
      <c r="G606" s="12">
        <v>-8.5000000000000006E-3</v>
      </c>
      <c r="H606" s="21" t="str">
        <f t="shared" si="18"/>
        <v>martes, septiembre 3 de 2019</v>
      </c>
      <c r="I606" s="11" t="e">
        <f>VLOOKUP(H606,'Cacao Nacional'!B:D,3,0)</f>
        <v>#N/A</v>
      </c>
      <c r="J606" s="11" t="str">
        <f t="shared" si="19"/>
        <v>septiembre de 2019</v>
      </c>
    </row>
    <row r="607" spans="1:10" x14ac:dyDescent="0.3">
      <c r="A607" s="14">
        <v>43710</v>
      </c>
      <c r="B607" s="13">
        <v>25820</v>
      </c>
      <c r="C607" s="13">
        <v>25960</v>
      </c>
      <c r="D607" s="13">
        <v>25960</v>
      </c>
      <c r="E607" s="13">
        <v>25820</v>
      </c>
      <c r="F607" s="11" t="s">
        <v>6063</v>
      </c>
      <c r="G607" s="12">
        <v>-8.0000000000000004E-4</v>
      </c>
      <c r="H607" s="21" t="str">
        <f t="shared" si="18"/>
        <v>lunes, septiembre 2 de 2019</v>
      </c>
      <c r="I607" s="11">
        <f>VLOOKUP(H607,'Cacao Nacional'!B:D,3,0)</f>
        <v>6636.7</v>
      </c>
      <c r="J607" s="11" t="str">
        <f t="shared" si="19"/>
        <v>septiembre de 2019</v>
      </c>
    </row>
    <row r="608" spans="1:10" x14ac:dyDescent="0.3">
      <c r="A608" s="14">
        <v>43707</v>
      </c>
      <c r="B608" s="13">
        <v>25840</v>
      </c>
      <c r="C608" s="13">
        <v>25420</v>
      </c>
      <c r="D608" s="13">
        <v>25920</v>
      </c>
      <c r="E608" s="13">
        <v>25420</v>
      </c>
      <c r="F608" s="11" t="s">
        <v>6064</v>
      </c>
      <c r="G608" s="12">
        <v>1.6500000000000001E-2</v>
      </c>
      <c r="H608" s="21" t="str">
        <f t="shared" si="18"/>
        <v>viernes, agosto 30 de 2019</v>
      </c>
      <c r="I608" s="11" t="e">
        <f>VLOOKUP(H608,'Cacao Nacional'!B:D,3,0)</f>
        <v>#N/A</v>
      </c>
      <c r="J608" s="11" t="str">
        <f t="shared" si="19"/>
        <v>agosto de 2019</v>
      </c>
    </row>
    <row r="609" spans="1:10" x14ac:dyDescent="0.3">
      <c r="A609" s="14">
        <v>43706</v>
      </c>
      <c r="B609" s="13">
        <v>25420</v>
      </c>
      <c r="C609" s="13">
        <v>25580</v>
      </c>
      <c r="D609" s="13">
        <v>25760</v>
      </c>
      <c r="E609" s="13">
        <v>25420</v>
      </c>
      <c r="F609" s="11" t="s">
        <v>6065</v>
      </c>
      <c r="G609" s="12">
        <v>-6.3E-3</v>
      </c>
      <c r="H609" s="21" t="str">
        <f t="shared" si="18"/>
        <v>jueves, agosto 29 de 2019</v>
      </c>
      <c r="I609" s="11" t="e">
        <f>VLOOKUP(H609,'Cacao Nacional'!B:D,3,0)</f>
        <v>#N/A</v>
      </c>
      <c r="J609" s="11" t="str">
        <f t="shared" si="19"/>
        <v>agosto de 2019</v>
      </c>
    </row>
    <row r="610" spans="1:10" x14ac:dyDescent="0.3">
      <c r="A610" s="14">
        <v>43705</v>
      </c>
      <c r="B610" s="13">
        <v>25580</v>
      </c>
      <c r="C610" s="13">
        <v>25800</v>
      </c>
      <c r="D610" s="13">
        <v>25800</v>
      </c>
      <c r="E610" s="13">
        <v>25160</v>
      </c>
      <c r="F610" s="11" t="s">
        <v>6066</v>
      </c>
      <c r="G610" s="12">
        <v>-3.8999999999999998E-3</v>
      </c>
      <c r="H610" s="21" t="str">
        <f t="shared" si="18"/>
        <v>miércoles, agosto 28 de 2019</v>
      </c>
      <c r="I610" s="11" t="e">
        <f>VLOOKUP(H610,'Cacao Nacional'!B:D,3,0)</f>
        <v>#N/A</v>
      </c>
      <c r="J610" s="11" t="str">
        <f t="shared" si="19"/>
        <v>agosto de 2019</v>
      </c>
    </row>
    <row r="611" spans="1:10" x14ac:dyDescent="0.3">
      <c r="A611" s="14">
        <v>43704</v>
      </c>
      <c r="B611" s="13">
        <v>25680</v>
      </c>
      <c r="C611" s="13">
        <v>25020</v>
      </c>
      <c r="D611" s="13">
        <v>25680</v>
      </c>
      <c r="E611" s="13">
        <v>24940</v>
      </c>
      <c r="F611" s="11" t="s">
        <v>6067</v>
      </c>
      <c r="G611" s="12">
        <v>2.5600000000000001E-2</v>
      </c>
      <c r="H611" s="21" t="str">
        <f t="shared" si="18"/>
        <v>martes, agosto 27 de 2019</v>
      </c>
      <c r="I611" s="11" t="e">
        <f>VLOOKUP(H611,'Cacao Nacional'!B:D,3,0)</f>
        <v>#N/A</v>
      </c>
      <c r="J611" s="11" t="str">
        <f t="shared" si="19"/>
        <v>agosto de 2019</v>
      </c>
    </row>
    <row r="612" spans="1:10" x14ac:dyDescent="0.3">
      <c r="A612" s="14">
        <v>43703</v>
      </c>
      <c r="B612" s="13">
        <v>25040</v>
      </c>
      <c r="C612" s="13">
        <v>25500</v>
      </c>
      <c r="D612" s="13">
        <v>25500</v>
      </c>
      <c r="E612" s="13">
        <v>25040</v>
      </c>
      <c r="F612" s="11" t="s">
        <v>6068</v>
      </c>
      <c r="G612" s="12">
        <v>-1.7299999999999999E-2</v>
      </c>
      <c r="H612" s="21" t="str">
        <f t="shared" si="18"/>
        <v>lunes, agosto 26 de 2019</v>
      </c>
      <c r="I612" s="11">
        <f>VLOOKUP(H612,'Cacao Nacional'!B:D,3,0)</f>
        <v>6492.2</v>
      </c>
      <c r="J612" s="11" t="str">
        <f t="shared" si="19"/>
        <v>agosto de 2019</v>
      </c>
    </row>
    <row r="613" spans="1:10" x14ac:dyDescent="0.3">
      <c r="A613" s="14">
        <v>43700</v>
      </c>
      <c r="B613" s="13">
        <v>25480</v>
      </c>
      <c r="C613" s="13">
        <v>25500</v>
      </c>
      <c r="D613" s="13">
        <v>25500</v>
      </c>
      <c r="E613" s="13">
        <v>25480</v>
      </c>
      <c r="F613" s="11" t="s">
        <v>6069</v>
      </c>
      <c r="G613" s="12">
        <v>-1.1599999999999999E-2</v>
      </c>
      <c r="H613" s="21" t="str">
        <f t="shared" si="18"/>
        <v>viernes, agosto 23 de 2019</v>
      </c>
      <c r="I613" s="11" t="e">
        <f>VLOOKUP(H613,'Cacao Nacional'!B:D,3,0)</f>
        <v>#N/A</v>
      </c>
      <c r="J613" s="11" t="str">
        <f t="shared" si="19"/>
        <v>agosto de 2019</v>
      </c>
    </row>
    <row r="614" spans="1:10" x14ac:dyDescent="0.3">
      <c r="A614" s="14">
        <v>43699</v>
      </c>
      <c r="B614" s="13">
        <v>25780</v>
      </c>
      <c r="C614" s="13">
        <v>25700</v>
      </c>
      <c r="D614" s="13">
        <v>25880</v>
      </c>
      <c r="E614" s="13">
        <v>25560</v>
      </c>
      <c r="F614" s="11" t="s">
        <v>6070</v>
      </c>
      <c r="G614" s="12">
        <v>3.0999999999999999E-3</v>
      </c>
      <c r="H614" s="21" t="str">
        <f t="shared" si="18"/>
        <v>jueves, agosto 22 de 2019</v>
      </c>
      <c r="I614" s="11" t="e">
        <f>VLOOKUP(H614,'Cacao Nacional'!B:D,3,0)</f>
        <v>#N/A</v>
      </c>
      <c r="J614" s="11" t="str">
        <f t="shared" si="19"/>
        <v>agosto de 2019</v>
      </c>
    </row>
    <row r="615" spans="1:10" x14ac:dyDescent="0.3">
      <c r="A615" s="14">
        <v>43698</v>
      </c>
      <c r="B615" s="13">
        <v>25700</v>
      </c>
      <c r="C615" s="13">
        <v>25700</v>
      </c>
      <c r="D615" s="13">
        <v>25800</v>
      </c>
      <c r="E615" s="13">
        <v>25460</v>
      </c>
      <c r="F615" s="11" t="s">
        <v>6071</v>
      </c>
      <c r="G615" s="12">
        <v>-2.3E-3</v>
      </c>
      <c r="H615" s="21" t="str">
        <f t="shared" si="18"/>
        <v>miércoles, agosto 21 de 2019</v>
      </c>
      <c r="I615" s="11" t="e">
        <f>VLOOKUP(H615,'Cacao Nacional'!B:D,3,0)</f>
        <v>#N/A</v>
      </c>
      <c r="J615" s="11" t="str">
        <f t="shared" si="19"/>
        <v>agosto de 2019</v>
      </c>
    </row>
    <row r="616" spans="1:10" x14ac:dyDescent="0.3">
      <c r="A616" s="14">
        <v>43697</v>
      </c>
      <c r="B616" s="13">
        <v>25760</v>
      </c>
      <c r="C616" s="13">
        <v>25520</v>
      </c>
      <c r="D616" s="13">
        <v>25760</v>
      </c>
      <c r="E616" s="13">
        <v>25520</v>
      </c>
      <c r="F616" s="11" t="s">
        <v>6072</v>
      </c>
      <c r="G616" s="12">
        <v>9.4000000000000004E-3</v>
      </c>
      <c r="H616" s="21" t="str">
        <f t="shared" si="18"/>
        <v>martes, agosto 20 de 2019</v>
      </c>
      <c r="I616" s="11" t="e">
        <f>VLOOKUP(H616,'Cacao Nacional'!B:D,3,0)</f>
        <v>#N/A</v>
      </c>
      <c r="J616" s="11" t="str">
        <f t="shared" si="19"/>
        <v>agosto de 2019</v>
      </c>
    </row>
    <row r="617" spans="1:10" x14ac:dyDescent="0.3">
      <c r="A617" s="14">
        <v>43693</v>
      </c>
      <c r="B617" s="13">
        <v>25520</v>
      </c>
      <c r="C617" s="13">
        <v>25300</v>
      </c>
      <c r="D617" s="13">
        <v>25520</v>
      </c>
      <c r="E617" s="13">
        <v>25000</v>
      </c>
      <c r="F617" s="11" t="s">
        <v>6073</v>
      </c>
      <c r="G617" s="12">
        <v>8.0000000000000004E-4</v>
      </c>
      <c r="H617" s="21" t="str">
        <f t="shared" si="18"/>
        <v>viernes, agosto 16 de 2019</v>
      </c>
      <c r="I617" s="11" t="e">
        <f>VLOOKUP(H617,'Cacao Nacional'!B:D,3,0)</f>
        <v>#N/A</v>
      </c>
      <c r="J617" s="11" t="str">
        <f t="shared" si="19"/>
        <v>agosto de 2019</v>
      </c>
    </row>
    <row r="618" spans="1:10" x14ac:dyDescent="0.3">
      <c r="A618" s="14">
        <v>43692</v>
      </c>
      <c r="B618" s="13">
        <v>25500</v>
      </c>
      <c r="C618" s="13">
        <v>24980</v>
      </c>
      <c r="D618" s="13">
        <v>25500</v>
      </c>
      <c r="E618" s="13">
        <v>24700</v>
      </c>
      <c r="F618" s="11" t="s">
        <v>6074</v>
      </c>
      <c r="G618" s="12">
        <v>2.2499999999999999E-2</v>
      </c>
      <c r="H618" s="21" t="str">
        <f t="shared" si="18"/>
        <v>jueves, agosto 15 de 2019</v>
      </c>
      <c r="I618" s="11" t="e">
        <f>VLOOKUP(H618,'Cacao Nacional'!B:D,3,0)</f>
        <v>#N/A</v>
      </c>
      <c r="J618" s="11" t="str">
        <f t="shared" si="19"/>
        <v>agosto de 2019</v>
      </c>
    </row>
    <row r="619" spans="1:10" x14ac:dyDescent="0.3">
      <c r="A619" s="14">
        <v>43691</v>
      </c>
      <c r="B619" s="13">
        <v>24940</v>
      </c>
      <c r="C619" s="13">
        <v>24960</v>
      </c>
      <c r="D619" s="13">
        <v>24960</v>
      </c>
      <c r="E619" s="13">
        <v>24400</v>
      </c>
      <c r="F619" s="11" t="s">
        <v>6075</v>
      </c>
      <c r="G619" s="12">
        <v>-4.0000000000000001E-3</v>
      </c>
      <c r="H619" s="21" t="str">
        <f t="shared" si="18"/>
        <v>miércoles, agosto 14 de 2019</v>
      </c>
      <c r="I619" s="11" t="e">
        <f>VLOOKUP(H619,'Cacao Nacional'!B:D,3,0)</f>
        <v>#N/A</v>
      </c>
      <c r="J619" s="11" t="str">
        <f t="shared" si="19"/>
        <v>agosto de 2019</v>
      </c>
    </row>
    <row r="620" spans="1:10" x14ac:dyDescent="0.3">
      <c r="A620" s="14">
        <v>43690</v>
      </c>
      <c r="B620" s="13">
        <v>25040</v>
      </c>
      <c r="C620" s="13">
        <v>25020</v>
      </c>
      <c r="D620" s="13">
        <v>25120</v>
      </c>
      <c r="E620" s="13">
        <v>24860</v>
      </c>
      <c r="F620" s="11" t="s">
        <v>6076</v>
      </c>
      <c r="G620" s="12">
        <v>4.7999999999999996E-3</v>
      </c>
      <c r="H620" s="21" t="str">
        <f t="shared" si="18"/>
        <v>martes, agosto 13 de 2019</v>
      </c>
      <c r="I620" s="11" t="e">
        <f>VLOOKUP(H620,'Cacao Nacional'!B:D,3,0)</f>
        <v>#N/A</v>
      </c>
      <c r="J620" s="11" t="str">
        <f t="shared" si="19"/>
        <v>agosto de 2019</v>
      </c>
    </row>
    <row r="621" spans="1:10" x14ac:dyDescent="0.3">
      <c r="A621" s="14">
        <v>43689</v>
      </c>
      <c r="B621" s="13">
        <v>24920</v>
      </c>
      <c r="C621" s="13">
        <v>24800</v>
      </c>
      <c r="D621" s="13">
        <v>25000</v>
      </c>
      <c r="E621" s="13">
        <v>24800</v>
      </c>
      <c r="F621" s="11" t="s">
        <v>6077</v>
      </c>
      <c r="G621" s="12">
        <v>4.0000000000000001E-3</v>
      </c>
      <c r="H621" s="21" t="str">
        <f t="shared" si="18"/>
        <v>lunes, agosto 12 de 2019</v>
      </c>
      <c r="I621" s="11">
        <f>VLOOKUP(H621,'Cacao Nacional'!B:D,3,0)</f>
        <v>6671.7</v>
      </c>
      <c r="J621" s="11" t="str">
        <f t="shared" si="19"/>
        <v>agosto de 2019</v>
      </c>
    </row>
    <row r="622" spans="1:10" x14ac:dyDescent="0.3">
      <c r="A622" s="14">
        <v>43686</v>
      </c>
      <c r="B622" s="13">
        <v>24820</v>
      </c>
      <c r="C622" s="13">
        <v>25160</v>
      </c>
      <c r="D622" s="13">
        <v>25300</v>
      </c>
      <c r="E622" s="13">
        <v>24820</v>
      </c>
      <c r="F622" s="11" t="s">
        <v>6078</v>
      </c>
      <c r="G622" s="12">
        <v>-9.5999999999999992E-3</v>
      </c>
      <c r="H622" s="21" t="str">
        <f t="shared" si="18"/>
        <v>viernes, agosto 9 de 2019</v>
      </c>
      <c r="I622" s="11" t="e">
        <f>VLOOKUP(H622,'Cacao Nacional'!B:D,3,0)</f>
        <v>#N/A</v>
      </c>
      <c r="J622" s="11" t="str">
        <f t="shared" si="19"/>
        <v>agosto de 2019</v>
      </c>
    </row>
    <row r="623" spans="1:10" x14ac:dyDescent="0.3">
      <c r="A623" s="14">
        <v>43685</v>
      </c>
      <c r="B623" s="13">
        <v>25060</v>
      </c>
      <c r="C623" s="13">
        <v>24520</v>
      </c>
      <c r="D623" s="13">
        <v>25060</v>
      </c>
      <c r="E623" s="13">
        <v>24520</v>
      </c>
      <c r="F623" s="11" t="s">
        <v>6079</v>
      </c>
      <c r="G623" s="12">
        <v>2.6200000000000001E-2</v>
      </c>
      <c r="H623" s="21" t="str">
        <f t="shared" si="18"/>
        <v>jueves, agosto 8 de 2019</v>
      </c>
      <c r="I623" s="11" t="e">
        <f>VLOOKUP(H623,'Cacao Nacional'!B:D,3,0)</f>
        <v>#N/A</v>
      </c>
      <c r="J623" s="11" t="str">
        <f t="shared" si="19"/>
        <v>agosto de 2019</v>
      </c>
    </row>
    <row r="624" spans="1:10" x14ac:dyDescent="0.3">
      <c r="A624" s="14">
        <v>43683</v>
      </c>
      <c r="B624" s="13">
        <v>24420</v>
      </c>
      <c r="C624" s="13">
        <v>24900</v>
      </c>
      <c r="D624" s="13">
        <v>25140</v>
      </c>
      <c r="E624" s="13">
        <v>24420</v>
      </c>
      <c r="F624" s="11" t="s">
        <v>6080</v>
      </c>
      <c r="G624" s="12">
        <v>-1.9300000000000001E-2</v>
      </c>
      <c r="H624" s="21" t="str">
        <f t="shared" si="18"/>
        <v>martes, agosto 6 de 2019</v>
      </c>
      <c r="I624" s="11" t="e">
        <f>VLOOKUP(H624,'Cacao Nacional'!B:D,3,0)</f>
        <v>#N/A</v>
      </c>
      <c r="J624" s="11" t="str">
        <f t="shared" si="19"/>
        <v>agosto de 2019</v>
      </c>
    </row>
    <row r="625" spans="1:10" x14ac:dyDescent="0.3">
      <c r="A625" s="14">
        <v>43682</v>
      </c>
      <c r="B625" s="13">
        <v>24900</v>
      </c>
      <c r="C625" s="13">
        <v>25480</v>
      </c>
      <c r="D625" s="13">
        <v>25480</v>
      </c>
      <c r="E625" s="13">
        <v>24900</v>
      </c>
      <c r="F625" s="11" t="s">
        <v>6081</v>
      </c>
      <c r="G625" s="12">
        <v>-2.35E-2</v>
      </c>
      <c r="H625" s="21" t="str">
        <f t="shared" si="18"/>
        <v>lunes, agosto 5 de 2019</v>
      </c>
      <c r="I625" s="11">
        <f>VLOOKUP(H625,'Cacao Nacional'!B:D,3,0)</f>
        <v>6691.7</v>
      </c>
      <c r="J625" s="11" t="str">
        <f t="shared" si="19"/>
        <v>agosto de 2019</v>
      </c>
    </row>
    <row r="626" spans="1:10" x14ac:dyDescent="0.3">
      <c r="A626" s="14">
        <v>43679</v>
      </c>
      <c r="B626" s="13">
        <v>25500</v>
      </c>
      <c r="C626" s="13">
        <v>25020</v>
      </c>
      <c r="D626" s="13">
        <v>25600</v>
      </c>
      <c r="E626" s="13">
        <v>25020</v>
      </c>
      <c r="F626" s="11" t="s">
        <v>6082</v>
      </c>
      <c r="G626" s="12">
        <v>0.02</v>
      </c>
      <c r="H626" s="21" t="str">
        <f t="shared" si="18"/>
        <v>viernes, agosto 2 de 2019</v>
      </c>
      <c r="I626" s="11" t="e">
        <f>VLOOKUP(H626,'Cacao Nacional'!B:D,3,0)</f>
        <v>#N/A</v>
      </c>
      <c r="J626" s="11" t="str">
        <f t="shared" si="19"/>
        <v>agosto de 2019</v>
      </c>
    </row>
    <row r="627" spans="1:10" x14ac:dyDescent="0.3">
      <c r="A627" s="14">
        <v>43678</v>
      </c>
      <c r="B627" s="13">
        <v>25000</v>
      </c>
      <c r="C627" s="13">
        <v>25480</v>
      </c>
      <c r="D627" s="13">
        <v>25480</v>
      </c>
      <c r="E627" s="13">
        <v>25000</v>
      </c>
      <c r="F627" s="11" t="s">
        <v>6083</v>
      </c>
      <c r="G627" s="12">
        <v>-4.7999999999999996E-3</v>
      </c>
      <c r="H627" s="21" t="str">
        <f t="shared" si="18"/>
        <v>jueves, agosto 1 de 2019</v>
      </c>
      <c r="I627" s="11" t="e">
        <f>VLOOKUP(H627,'Cacao Nacional'!B:D,3,0)</f>
        <v>#N/A</v>
      </c>
      <c r="J627" s="11" t="str">
        <f t="shared" si="19"/>
        <v>agosto de 2019</v>
      </c>
    </row>
    <row r="628" spans="1:10" x14ac:dyDescent="0.3">
      <c r="A628" s="14">
        <v>43677</v>
      </c>
      <c r="B628" s="13">
        <v>25120</v>
      </c>
      <c r="C628" s="13">
        <v>25400</v>
      </c>
      <c r="D628" s="13">
        <v>25500</v>
      </c>
      <c r="E628" s="13">
        <v>25120</v>
      </c>
      <c r="F628" s="11" t="s">
        <v>6084</v>
      </c>
      <c r="G628" s="12">
        <v>-7.1000000000000004E-3</v>
      </c>
      <c r="H628" s="21" t="str">
        <f t="shared" si="18"/>
        <v>miércoles, julio 31 de 2019</v>
      </c>
      <c r="I628" s="11" t="e">
        <f>VLOOKUP(H628,'Cacao Nacional'!B:D,3,0)</f>
        <v>#N/A</v>
      </c>
      <c r="J628" s="11" t="str">
        <f t="shared" si="19"/>
        <v>julio de 2019</v>
      </c>
    </row>
    <row r="629" spans="1:10" x14ac:dyDescent="0.3">
      <c r="A629" s="14">
        <v>43676</v>
      </c>
      <c r="B629" s="13">
        <v>25300</v>
      </c>
      <c r="C629" s="13">
        <v>25140</v>
      </c>
      <c r="D629" s="13">
        <v>25340</v>
      </c>
      <c r="E629" s="13">
        <v>25140</v>
      </c>
      <c r="F629" s="11" t="s">
        <v>6085</v>
      </c>
      <c r="G629" s="12">
        <v>-2.3999999999999998E-3</v>
      </c>
      <c r="H629" s="21" t="str">
        <f t="shared" si="18"/>
        <v>martes, julio 30 de 2019</v>
      </c>
      <c r="I629" s="11" t="e">
        <f>VLOOKUP(H629,'Cacao Nacional'!B:D,3,0)</f>
        <v>#N/A</v>
      </c>
      <c r="J629" s="11" t="str">
        <f t="shared" si="19"/>
        <v>julio de 2019</v>
      </c>
    </row>
    <row r="630" spans="1:10" x14ac:dyDescent="0.3">
      <c r="A630" s="14">
        <v>43675</v>
      </c>
      <c r="B630" s="13">
        <v>25360</v>
      </c>
      <c r="C630" s="13">
        <v>25180</v>
      </c>
      <c r="D630" s="13">
        <v>25360</v>
      </c>
      <c r="E630" s="13">
        <v>25160</v>
      </c>
      <c r="F630" s="11" t="s">
        <v>6086</v>
      </c>
      <c r="G630" s="12">
        <v>7.1000000000000004E-3</v>
      </c>
      <c r="H630" s="21" t="str">
        <f t="shared" si="18"/>
        <v>lunes, julio 29 de 2019</v>
      </c>
      <c r="I630" s="11">
        <f>VLOOKUP(H630,'Cacao Nacional'!B:D,3,0)</f>
        <v>6690</v>
      </c>
      <c r="J630" s="11" t="str">
        <f t="shared" si="19"/>
        <v>julio de 2019</v>
      </c>
    </row>
    <row r="631" spans="1:10" x14ac:dyDescent="0.3">
      <c r="A631" s="14">
        <v>43672</v>
      </c>
      <c r="B631" s="13">
        <v>25180</v>
      </c>
      <c r="C631" s="13">
        <v>25600</v>
      </c>
      <c r="D631" s="13">
        <v>25600</v>
      </c>
      <c r="E631" s="13">
        <v>25160</v>
      </c>
      <c r="F631" s="11" t="s">
        <v>6087</v>
      </c>
      <c r="G631" s="12">
        <v>-6.3E-3</v>
      </c>
      <c r="H631" s="21" t="str">
        <f t="shared" si="18"/>
        <v>viernes, julio 26 de 2019</v>
      </c>
      <c r="I631" s="11" t="e">
        <f>VLOOKUP(H631,'Cacao Nacional'!B:D,3,0)</f>
        <v>#N/A</v>
      </c>
      <c r="J631" s="11" t="str">
        <f t="shared" si="19"/>
        <v>julio de 2019</v>
      </c>
    </row>
    <row r="632" spans="1:10" x14ac:dyDescent="0.3">
      <c r="A632" s="14">
        <v>43671</v>
      </c>
      <c r="B632" s="13">
        <v>25340</v>
      </c>
      <c r="C632" s="13">
        <v>25300</v>
      </c>
      <c r="D632" s="13">
        <v>25420</v>
      </c>
      <c r="E632" s="13">
        <v>25240</v>
      </c>
      <c r="F632" s="11" t="s">
        <v>6088</v>
      </c>
      <c r="G632" s="12">
        <v>2.3999999999999998E-3</v>
      </c>
      <c r="H632" s="21" t="str">
        <f t="shared" si="18"/>
        <v>jueves, julio 25 de 2019</v>
      </c>
      <c r="I632" s="11" t="e">
        <f>VLOOKUP(H632,'Cacao Nacional'!B:D,3,0)</f>
        <v>#N/A</v>
      </c>
      <c r="J632" s="11" t="str">
        <f t="shared" si="19"/>
        <v>julio de 2019</v>
      </c>
    </row>
    <row r="633" spans="1:10" x14ac:dyDescent="0.3">
      <c r="A633" s="14">
        <v>43670</v>
      </c>
      <c r="B633" s="13">
        <v>25280</v>
      </c>
      <c r="C633" s="13">
        <v>25780</v>
      </c>
      <c r="D633" s="13">
        <v>25780</v>
      </c>
      <c r="E633" s="13">
        <v>25240</v>
      </c>
      <c r="F633" s="11" t="s">
        <v>6089</v>
      </c>
      <c r="G633" s="12">
        <v>-7.7999999999999996E-3</v>
      </c>
      <c r="H633" s="21" t="str">
        <f t="shared" si="18"/>
        <v>miércoles, julio 24 de 2019</v>
      </c>
      <c r="I633" s="11" t="e">
        <f>VLOOKUP(H633,'Cacao Nacional'!B:D,3,0)</f>
        <v>#N/A</v>
      </c>
      <c r="J633" s="11" t="str">
        <f t="shared" si="19"/>
        <v>julio de 2019</v>
      </c>
    </row>
    <row r="634" spans="1:10" x14ac:dyDescent="0.3">
      <c r="A634" s="14">
        <v>43669</v>
      </c>
      <c r="B634" s="13">
        <v>25480</v>
      </c>
      <c r="C634" s="13">
        <v>25420</v>
      </c>
      <c r="D634" s="13">
        <v>25700</v>
      </c>
      <c r="E634" s="13">
        <v>25400</v>
      </c>
      <c r="F634" s="11" t="s">
        <v>6090</v>
      </c>
      <c r="G634" s="12">
        <v>3.0999999999999999E-3</v>
      </c>
      <c r="H634" s="21" t="str">
        <f t="shared" si="18"/>
        <v>martes, julio 23 de 2019</v>
      </c>
      <c r="I634" s="11" t="e">
        <f>VLOOKUP(H634,'Cacao Nacional'!B:D,3,0)</f>
        <v>#N/A</v>
      </c>
      <c r="J634" s="11" t="str">
        <f t="shared" si="19"/>
        <v>julio de 2019</v>
      </c>
    </row>
    <row r="635" spans="1:10" x14ac:dyDescent="0.3">
      <c r="A635" s="14">
        <v>43668</v>
      </c>
      <c r="B635" s="13">
        <v>25400</v>
      </c>
      <c r="C635" s="13">
        <v>25620</v>
      </c>
      <c r="D635" s="13">
        <v>25620</v>
      </c>
      <c r="E635" s="13">
        <v>25400</v>
      </c>
      <c r="F635" s="11" t="s">
        <v>6091</v>
      </c>
      <c r="G635" s="12">
        <v>-1.4E-2</v>
      </c>
      <c r="H635" s="21" t="str">
        <f t="shared" si="18"/>
        <v>lunes, julio 22 de 2019</v>
      </c>
      <c r="I635" s="11">
        <f>VLOOKUP(H635,'Cacao Nacional'!B:D,3,0)</f>
        <v>6695.2</v>
      </c>
      <c r="J635" s="11" t="str">
        <f t="shared" si="19"/>
        <v>julio de 2019</v>
      </c>
    </row>
    <row r="636" spans="1:10" x14ac:dyDescent="0.3">
      <c r="A636" s="14">
        <v>43665</v>
      </c>
      <c r="B636" s="13">
        <v>25760</v>
      </c>
      <c r="C636" s="13">
        <v>25380</v>
      </c>
      <c r="D636" s="13">
        <v>25880</v>
      </c>
      <c r="E636" s="13">
        <v>25260</v>
      </c>
      <c r="F636" s="11" t="s">
        <v>6092</v>
      </c>
      <c r="G636" s="12">
        <v>1.4999999999999999E-2</v>
      </c>
      <c r="H636" s="21" t="str">
        <f t="shared" si="18"/>
        <v>viernes, julio 19 de 2019</v>
      </c>
      <c r="I636" s="11" t="e">
        <f>VLOOKUP(H636,'Cacao Nacional'!B:D,3,0)</f>
        <v>#N/A</v>
      </c>
      <c r="J636" s="11" t="str">
        <f t="shared" si="19"/>
        <v>julio de 2019</v>
      </c>
    </row>
    <row r="637" spans="1:10" x14ac:dyDescent="0.3">
      <c r="A637" s="14">
        <v>43664</v>
      </c>
      <c r="B637" s="13">
        <v>25380</v>
      </c>
      <c r="C637" s="13">
        <v>25980</v>
      </c>
      <c r="D637" s="13">
        <v>25980</v>
      </c>
      <c r="E637" s="13">
        <v>25200</v>
      </c>
      <c r="F637" s="11" t="s">
        <v>6093</v>
      </c>
      <c r="G637" s="12">
        <v>1.6000000000000001E-3</v>
      </c>
      <c r="H637" s="21" t="str">
        <f t="shared" si="18"/>
        <v>jueves, julio 18 de 2019</v>
      </c>
      <c r="I637" s="11" t="e">
        <f>VLOOKUP(H637,'Cacao Nacional'!B:D,3,0)</f>
        <v>#N/A</v>
      </c>
      <c r="J637" s="11" t="str">
        <f t="shared" si="19"/>
        <v>julio de 2019</v>
      </c>
    </row>
    <row r="638" spans="1:10" x14ac:dyDescent="0.3">
      <c r="A638" s="14">
        <v>43663</v>
      </c>
      <c r="B638" s="13">
        <v>25340</v>
      </c>
      <c r="C638" s="13">
        <v>26140</v>
      </c>
      <c r="D638" s="13">
        <v>26140</v>
      </c>
      <c r="E638" s="13">
        <v>25340</v>
      </c>
      <c r="F638" s="11" t="s">
        <v>6094</v>
      </c>
      <c r="G638" s="12">
        <v>-2.5399999999999999E-2</v>
      </c>
      <c r="H638" s="21" t="str">
        <f t="shared" si="18"/>
        <v>miércoles, julio 17 de 2019</v>
      </c>
      <c r="I638" s="11" t="e">
        <f>VLOOKUP(H638,'Cacao Nacional'!B:D,3,0)</f>
        <v>#N/A</v>
      </c>
      <c r="J638" s="11" t="str">
        <f t="shared" si="19"/>
        <v>julio de 2019</v>
      </c>
    </row>
    <row r="639" spans="1:10" x14ac:dyDescent="0.3">
      <c r="A639" s="14">
        <v>43662</v>
      </c>
      <c r="B639" s="13">
        <v>26000</v>
      </c>
      <c r="C639" s="13">
        <v>25980</v>
      </c>
      <c r="D639" s="13">
        <v>26200</v>
      </c>
      <c r="E639" s="13">
        <v>25840</v>
      </c>
      <c r="F639" s="11" t="s">
        <v>6095</v>
      </c>
      <c r="G639" s="12">
        <v>1.4800000000000001E-2</v>
      </c>
      <c r="H639" s="21" t="str">
        <f t="shared" si="18"/>
        <v>martes, julio 16 de 2019</v>
      </c>
      <c r="I639" s="11" t="e">
        <f>VLOOKUP(H639,'Cacao Nacional'!B:D,3,0)</f>
        <v>#N/A</v>
      </c>
      <c r="J639" s="11" t="str">
        <f t="shared" si="19"/>
        <v>julio de 2019</v>
      </c>
    </row>
    <row r="640" spans="1:10" x14ac:dyDescent="0.3">
      <c r="A640" s="14">
        <v>43661</v>
      </c>
      <c r="B640" s="13">
        <v>25620</v>
      </c>
      <c r="C640" s="13">
        <v>25700</v>
      </c>
      <c r="D640" s="13">
        <v>25960</v>
      </c>
      <c r="E640" s="13">
        <v>25620</v>
      </c>
      <c r="F640" s="11" t="s">
        <v>6096</v>
      </c>
      <c r="G640" s="12">
        <v>-6.1999999999999998E-3</v>
      </c>
      <c r="H640" s="21" t="str">
        <f t="shared" si="18"/>
        <v>lunes, julio 15 de 2019</v>
      </c>
      <c r="I640" s="11">
        <f>VLOOKUP(H640,'Cacao Nacional'!B:D,3,0)</f>
        <v>6770.7</v>
      </c>
      <c r="J640" s="11" t="str">
        <f t="shared" si="19"/>
        <v>julio de 2019</v>
      </c>
    </row>
    <row r="641" spans="1:10" x14ac:dyDescent="0.3">
      <c r="A641" s="14">
        <v>43658</v>
      </c>
      <c r="B641" s="13">
        <v>25780</v>
      </c>
      <c r="C641" s="13">
        <v>25540</v>
      </c>
      <c r="D641" s="13">
        <v>25780</v>
      </c>
      <c r="E641" s="13">
        <v>25540</v>
      </c>
      <c r="F641" s="11" t="s">
        <v>5705</v>
      </c>
      <c r="G641" s="12">
        <v>3.0999999999999999E-3</v>
      </c>
      <c r="H641" s="21" t="str">
        <f t="shared" si="18"/>
        <v>viernes, julio 12 de 2019</v>
      </c>
      <c r="I641" s="11" t="e">
        <f>VLOOKUP(H641,'Cacao Nacional'!B:D,3,0)</f>
        <v>#N/A</v>
      </c>
      <c r="J641" s="11" t="str">
        <f t="shared" si="19"/>
        <v>julio de 2019</v>
      </c>
    </row>
    <row r="642" spans="1:10" x14ac:dyDescent="0.3">
      <c r="A642" s="14">
        <v>43657</v>
      </c>
      <c r="B642" s="13">
        <v>25700</v>
      </c>
      <c r="C642" s="13">
        <v>25780</v>
      </c>
      <c r="D642" s="13">
        <v>25780</v>
      </c>
      <c r="E642" s="13">
        <v>25620</v>
      </c>
      <c r="F642" s="11" t="s">
        <v>6097</v>
      </c>
      <c r="G642" s="12">
        <v>0</v>
      </c>
      <c r="H642" s="21" t="str">
        <f t="shared" si="18"/>
        <v>jueves, julio 11 de 2019</v>
      </c>
      <c r="I642" s="11" t="e">
        <f>VLOOKUP(H642,'Cacao Nacional'!B:D,3,0)</f>
        <v>#N/A</v>
      </c>
      <c r="J642" s="11" t="str">
        <f t="shared" si="19"/>
        <v>julio de 2019</v>
      </c>
    </row>
    <row r="643" spans="1:10" x14ac:dyDescent="0.3">
      <c r="A643" s="14">
        <v>43656</v>
      </c>
      <c r="B643" s="13">
        <v>25700</v>
      </c>
      <c r="C643" s="13">
        <v>25600</v>
      </c>
      <c r="D643" s="13">
        <v>25900</v>
      </c>
      <c r="E643" s="13">
        <v>25600</v>
      </c>
      <c r="F643" s="11" t="s">
        <v>6098</v>
      </c>
      <c r="G643" s="12">
        <v>3.8999999999999998E-3</v>
      </c>
      <c r="H643" s="21" t="str">
        <f t="shared" ref="H643:H706" si="20">_xlfn.CONCAT(TEXT(A643,"dddd, Mmmm d "),"de ",TEXT(A643,"yyyy"))</f>
        <v>miércoles, julio 10 de 2019</v>
      </c>
      <c r="I643" s="11" t="e">
        <f>VLOOKUP(H643,'Cacao Nacional'!B:D,3,0)</f>
        <v>#N/A</v>
      </c>
      <c r="J643" s="11" t="str">
        <f t="shared" ref="J643:J706" si="21">_xlfn.CONCAT(TEXT(A643,"mmmm")," de ",YEAR(A643))</f>
        <v>julio de 2019</v>
      </c>
    </row>
    <row r="644" spans="1:10" x14ac:dyDescent="0.3">
      <c r="A644" s="14">
        <v>43655</v>
      </c>
      <c r="B644" s="13">
        <v>25600</v>
      </c>
      <c r="C644" s="13">
        <v>25620</v>
      </c>
      <c r="D644" s="13">
        <v>25620</v>
      </c>
      <c r="E644" s="13">
        <v>25500</v>
      </c>
      <c r="F644" s="11" t="s">
        <v>6099</v>
      </c>
      <c r="G644" s="12">
        <v>0</v>
      </c>
      <c r="H644" s="21" t="str">
        <f t="shared" si="20"/>
        <v>martes, julio 9 de 2019</v>
      </c>
      <c r="I644" s="11" t="e">
        <f>VLOOKUP(H644,'Cacao Nacional'!B:D,3,0)</f>
        <v>#N/A</v>
      </c>
      <c r="J644" s="11" t="str">
        <f t="shared" si="21"/>
        <v>julio de 2019</v>
      </c>
    </row>
    <row r="645" spans="1:10" x14ac:dyDescent="0.3">
      <c r="A645" s="14">
        <v>43654</v>
      </c>
      <c r="B645" s="13">
        <v>25600</v>
      </c>
      <c r="C645" s="13">
        <v>25800</v>
      </c>
      <c r="D645" s="13">
        <v>25900</v>
      </c>
      <c r="E645" s="13">
        <v>25600</v>
      </c>
      <c r="F645" s="11" t="s">
        <v>6100</v>
      </c>
      <c r="G645" s="12">
        <v>-7.7999999999999996E-3</v>
      </c>
      <c r="H645" s="21" t="str">
        <f t="shared" si="20"/>
        <v>lunes, julio 8 de 2019</v>
      </c>
      <c r="I645" s="11">
        <f>VLOOKUP(H645,'Cacao Nacional'!B:D,3,0)</f>
        <v>6758.7</v>
      </c>
      <c r="J645" s="11" t="str">
        <f t="shared" si="21"/>
        <v>julio de 2019</v>
      </c>
    </row>
    <row r="646" spans="1:10" x14ac:dyDescent="0.3">
      <c r="A646" s="14">
        <v>43651</v>
      </c>
      <c r="B646" s="13">
        <v>25800</v>
      </c>
      <c r="C646" s="13">
        <v>25520</v>
      </c>
      <c r="D646" s="13">
        <v>25900</v>
      </c>
      <c r="E646" s="13">
        <v>25500</v>
      </c>
      <c r="F646" s="11" t="s">
        <v>6101</v>
      </c>
      <c r="G646" s="12">
        <v>1.4200000000000001E-2</v>
      </c>
      <c r="H646" s="21" t="str">
        <f t="shared" si="20"/>
        <v>viernes, julio 5 de 2019</v>
      </c>
      <c r="I646" s="11" t="e">
        <f>VLOOKUP(H646,'Cacao Nacional'!B:D,3,0)</f>
        <v>#N/A</v>
      </c>
      <c r="J646" s="11" t="str">
        <f t="shared" si="21"/>
        <v>julio de 2019</v>
      </c>
    </row>
    <row r="647" spans="1:10" x14ac:dyDescent="0.3">
      <c r="A647" s="14">
        <v>43650</v>
      </c>
      <c r="B647" s="13">
        <v>25440</v>
      </c>
      <c r="C647" s="13">
        <v>25460</v>
      </c>
      <c r="D647" s="13">
        <v>25500</v>
      </c>
      <c r="E647" s="13">
        <v>25260</v>
      </c>
      <c r="F647" s="11" t="s">
        <v>6102</v>
      </c>
      <c r="G647" s="12">
        <v>8.6999999999999994E-3</v>
      </c>
      <c r="H647" s="21" t="str">
        <f t="shared" si="20"/>
        <v>jueves, julio 4 de 2019</v>
      </c>
      <c r="I647" s="11" t="e">
        <f>VLOOKUP(H647,'Cacao Nacional'!B:D,3,0)</f>
        <v>#N/A</v>
      </c>
      <c r="J647" s="11" t="str">
        <f t="shared" si="21"/>
        <v>julio de 2019</v>
      </c>
    </row>
    <row r="648" spans="1:10" x14ac:dyDescent="0.3">
      <c r="A648" s="14">
        <v>43649</v>
      </c>
      <c r="B648" s="13">
        <v>25220</v>
      </c>
      <c r="C648" s="13">
        <v>25320</v>
      </c>
      <c r="D648" s="13">
        <v>25320</v>
      </c>
      <c r="E648" s="13">
        <v>25040</v>
      </c>
      <c r="F648" s="11" t="s">
        <v>6103</v>
      </c>
      <c r="G648" s="12">
        <v>9.5999999999999992E-3</v>
      </c>
      <c r="H648" s="21" t="str">
        <f t="shared" si="20"/>
        <v>miércoles, julio 3 de 2019</v>
      </c>
      <c r="I648" s="11" t="e">
        <f>VLOOKUP(H648,'Cacao Nacional'!B:D,3,0)</f>
        <v>#N/A</v>
      </c>
      <c r="J648" s="11" t="str">
        <f t="shared" si="21"/>
        <v>julio de 2019</v>
      </c>
    </row>
    <row r="649" spans="1:10" x14ac:dyDescent="0.3">
      <c r="A649" s="14">
        <v>43648</v>
      </c>
      <c r="B649" s="13">
        <v>24980</v>
      </c>
      <c r="C649" s="13">
        <v>25460</v>
      </c>
      <c r="D649" s="13">
        <v>25460</v>
      </c>
      <c r="E649" s="13">
        <v>24900</v>
      </c>
      <c r="F649" s="11" t="s">
        <v>6104</v>
      </c>
      <c r="G649" s="12">
        <v>-1.6000000000000001E-3</v>
      </c>
      <c r="H649" s="21" t="str">
        <f t="shared" si="20"/>
        <v>martes, julio 2 de 2019</v>
      </c>
      <c r="I649" s="11" t="e">
        <f>VLOOKUP(H649,'Cacao Nacional'!B:D,3,0)</f>
        <v>#N/A</v>
      </c>
      <c r="J649" s="11" t="str">
        <f t="shared" si="21"/>
        <v>julio de 2019</v>
      </c>
    </row>
    <row r="650" spans="1:10" x14ac:dyDescent="0.3">
      <c r="A650" s="14">
        <v>43644</v>
      </c>
      <c r="B650" s="13">
        <v>25020</v>
      </c>
      <c r="C650" s="13">
        <v>25520</v>
      </c>
      <c r="D650" s="13">
        <v>25520</v>
      </c>
      <c r="E650" s="13">
        <v>24720</v>
      </c>
      <c r="F650" s="11" t="s">
        <v>6105</v>
      </c>
      <c r="G650" s="12">
        <v>-8.6999999999999994E-3</v>
      </c>
      <c r="H650" s="21" t="str">
        <f t="shared" si="20"/>
        <v>viernes, junio 28 de 2019</v>
      </c>
      <c r="I650" s="11" t="e">
        <f>VLOOKUP(H650,'Cacao Nacional'!B:D,3,0)</f>
        <v>#N/A</v>
      </c>
      <c r="J650" s="11" t="str">
        <f t="shared" si="21"/>
        <v>junio de 2019</v>
      </c>
    </row>
    <row r="651" spans="1:10" x14ac:dyDescent="0.3">
      <c r="A651" s="14">
        <v>43643</v>
      </c>
      <c r="B651" s="13">
        <v>25240</v>
      </c>
      <c r="C651" s="13">
        <v>25460</v>
      </c>
      <c r="D651" s="13">
        <v>26100</v>
      </c>
      <c r="E651" s="13">
        <v>25040</v>
      </c>
      <c r="F651" s="11" t="s">
        <v>6106</v>
      </c>
      <c r="G651" s="12">
        <v>7.1999999999999998E-3</v>
      </c>
      <c r="H651" s="21" t="str">
        <f t="shared" si="20"/>
        <v>jueves, junio 27 de 2019</v>
      </c>
      <c r="I651" s="11" t="e">
        <f>VLOOKUP(H651,'Cacao Nacional'!B:D,3,0)</f>
        <v>#N/A</v>
      </c>
      <c r="J651" s="11" t="str">
        <f t="shared" si="21"/>
        <v>junio de 2019</v>
      </c>
    </row>
    <row r="652" spans="1:10" x14ac:dyDescent="0.3">
      <c r="A652" s="14">
        <v>43642</v>
      </c>
      <c r="B652" s="13">
        <v>25060</v>
      </c>
      <c r="C652" s="13">
        <v>25360</v>
      </c>
      <c r="D652" s="13">
        <v>25360</v>
      </c>
      <c r="E652" s="13">
        <v>25060</v>
      </c>
      <c r="F652" s="11" t="s">
        <v>6107</v>
      </c>
      <c r="G652" s="12">
        <v>-5.5999999999999999E-3</v>
      </c>
      <c r="H652" s="21" t="str">
        <f t="shared" si="20"/>
        <v>miércoles, junio 26 de 2019</v>
      </c>
      <c r="I652" s="11" t="e">
        <f>VLOOKUP(H652,'Cacao Nacional'!B:D,3,0)</f>
        <v>#N/A</v>
      </c>
      <c r="J652" s="11" t="str">
        <f t="shared" si="21"/>
        <v>junio de 2019</v>
      </c>
    </row>
    <row r="653" spans="1:10" x14ac:dyDescent="0.3">
      <c r="A653" s="14">
        <v>43641</v>
      </c>
      <c r="B653" s="13">
        <v>25200</v>
      </c>
      <c r="C653" s="13">
        <v>25120</v>
      </c>
      <c r="D653" s="13">
        <v>25240</v>
      </c>
      <c r="E653" s="13">
        <v>25040</v>
      </c>
      <c r="F653" s="11" t="s">
        <v>6108</v>
      </c>
      <c r="G653" s="12">
        <v>4.0000000000000001E-3</v>
      </c>
      <c r="H653" s="21" t="str">
        <f t="shared" si="20"/>
        <v>martes, junio 25 de 2019</v>
      </c>
      <c r="I653" s="11" t="e">
        <f>VLOOKUP(H653,'Cacao Nacional'!B:D,3,0)</f>
        <v>#N/A</v>
      </c>
      <c r="J653" s="11" t="str">
        <f t="shared" si="21"/>
        <v>junio de 2019</v>
      </c>
    </row>
    <row r="654" spans="1:10" x14ac:dyDescent="0.3">
      <c r="A654" s="14">
        <v>43637</v>
      </c>
      <c r="B654" s="13">
        <v>25100</v>
      </c>
      <c r="C654" s="13">
        <v>25160</v>
      </c>
      <c r="D654" s="13">
        <v>25360</v>
      </c>
      <c r="E654" s="13">
        <v>23820</v>
      </c>
      <c r="F654" s="11" t="s">
        <v>6109</v>
      </c>
      <c r="G654" s="12">
        <v>-8.0000000000000004E-4</v>
      </c>
      <c r="H654" s="21" t="str">
        <f t="shared" si="20"/>
        <v>viernes, junio 21 de 2019</v>
      </c>
      <c r="I654" s="11" t="e">
        <f>VLOOKUP(H654,'Cacao Nacional'!B:D,3,0)</f>
        <v>#N/A</v>
      </c>
      <c r="J654" s="11" t="str">
        <f t="shared" si="21"/>
        <v>junio de 2019</v>
      </c>
    </row>
    <row r="655" spans="1:10" x14ac:dyDescent="0.3">
      <c r="A655" s="14">
        <v>43636</v>
      </c>
      <c r="B655" s="13">
        <v>25120</v>
      </c>
      <c r="C655" s="13">
        <v>25500</v>
      </c>
      <c r="D655" s="13">
        <v>25600</v>
      </c>
      <c r="E655" s="13">
        <v>25120</v>
      </c>
      <c r="F655" s="11" t="s">
        <v>6110</v>
      </c>
      <c r="G655" s="12">
        <v>-1.41E-2</v>
      </c>
      <c r="H655" s="21" t="str">
        <f t="shared" si="20"/>
        <v>jueves, junio 20 de 2019</v>
      </c>
      <c r="I655" s="11" t="e">
        <f>VLOOKUP(H655,'Cacao Nacional'!B:D,3,0)</f>
        <v>#N/A</v>
      </c>
      <c r="J655" s="11" t="str">
        <f t="shared" si="21"/>
        <v>junio de 2019</v>
      </c>
    </row>
    <row r="656" spans="1:10" x14ac:dyDescent="0.3">
      <c r="A656" s="14">
        <v>43635</v>
      </c>
      <c r="B656" s="13">
        <v>25480</v>
      </c>
      <c r="C656" s="13">
        <v>25240</v>
      </c>
      <c r="D656" s="13">
        <v>25480</v>
      </c>
      <c r="E656" s="13">
        <v>25020</v>
      </c>
      <c r="F656" s="11" t="s">
        <v>6111</v>
      </c>
      <c r="G656" s="12">
        <v>7.1000000000000004E-3</v>
      </c>
      <c r="H656" s="21" t="str">
        <f t="shared" si="20"/>
        <v>miércoles, junio 19 de 2019</v>
      </c>
      <c r="I656" s="11" t="e">
        <f>VLOOKUP(H656,'Cacao Nacional'!B:D,3,0)</f>
        <v>#N/A</v>
      </c>
      <c r="J656" s="11" t="str">
        <f t="shared" si="21"/>
        <v>junio de 2019</v>
      </c>
    </row>
    <row r="657" spans="1:10" x14ac:dyDescent="0.3">
      <c r="A657" s="14">
        <v>43634</v>
      </c>
      <c r="B657" s="13">
        <v>25300</v>
      </c>
      <c r="C657" s="13">
        <v>25360</v>
      </c>
      <c r="D657" s="13">
        <v>25740</v>
      </c>
      <c r="E657" s="13">
        <v>25300</v>
      </c>
      <c r="F657" s="11" t="s">
        <v>6112</v>
      </c>
      <c r="G657" s="12">
        <v>-7.7999999999999996E-3</v>
      </c>
      <c r="H657" s="21" t="str">
        <f t="shared" si="20"/>
        <v>martes, junio 18 de 2019</v>
      </c>
      <c r="I657" s="11" t="e">
        <f>VLOOKUP(H657,'Cacao Nacional'!B:D,3,0)</f>
        <v>#N/A</v>
      </c>
      <c r="J657" s="11" t="str">
        <f t="shared" si="21"/>
        <v>junio de 2019</v>
      </c>
    </row>
    <row r="658" spans="1:10" x14ac:dyDescent="0.3">
      <c r="A658" s="14">
        <v>43633</v>
      </c>
      <c r="B658" s="13">
        <v>25500</v>
      </c>
      <c r="C658" s="13">
        <v>25900</v>
      </c>
      <c r="D658" s="13">
        <v>25900</v>
      </c>
      <c r="E658" s="13">
        <v>25500</v>
      </c>
      <c r="F658" s="11" t="s">
        <v>6113</v>
      </c>
      <c r="G658" s="12">
        <v>-1.7000000000000001E-2</v>
      </c>
      <c r="H658" s="21" t="str">
        <f t="shared" si="20"/>
        <v>lunes, junio 17 de 2019</v>
      </c>
      <c r="I658" s="11">
        <f>VLOOKUP(H658,'Cacao Nacional'!B:D,3,0)</f>
        <v>7033.3</v>
      </c>
      <c r="J658" s="11" t="str">
        <f t="shared" si="21"/>
        <v>junio de 2019</v>
      </c>
    </row>
    <row r="659" spans="1:10" x14ac:dyDescent="0.3">
      <c r="A659" s="14">
        <v>43630</v>
      </c>
      <c r="B659" s="13">
        <v>25940</v>
      </c>
      <c r="C659" s="13">
        <v>25580</v>
      </c>
      <c r="D659" s="13">
        <v>25940</v>
      </c>
      <c r="E659" s="13">
        <v>25580</v>
      </c>
      <c r="F659" s="11" t="s">
        <v>6114</v>
      </c>
      <c r="G659" s="12">
        <v>1.7299999999999999E-2</v>
      </c>
      <c r="H659" s="21" t="str">
        <f t="shared" si="20"/>
        <v>viernes, junio 14 de 2019</v>
      </c>
      <c r="I659" s="11" t="e">
        <f>VLOOKUP(H659,'Cacao Nacional'!B:D,3,0)</f>
        <v>#N/A</v>
      </c>
      <c r="J659" s="11" t="str">
        <f t="shared" si="21"/>
        <v>junio de 2019</v>
      </c>
    </row>
    <row r="660" spans="1:10" x14ac:dyDescent="0.3">
      <c r="A660" s="14">
        <v>43629</v>
      </c>
      <c r="B660" s="13">
        <v>25500</v>
      </c>
      <c r="C660" s="13">
        <v>25680</v>
      </c>
      <c r="D660" s="13">
        <v>25680</v>
      </c>
      <c r="E660" s="13">
        <v>25400</v>
      </c>
      <c r="F660" s="11" t="s">
        <v>6115</v>
      </c>
      <c r="G660" s="12">
        <v>-8.0000000000000004E-4</v>
      </c>
      <c r="H660" s="21" t="str">
        <f t="shared" si="20"/>
        <v>jueves, junio 13 de 2019</v>
      </c>
      <c r="I660" s="11" t="e">
        <f>VLOOKUP(H660,'Cacao Nacional'!B:D,3,0)</f>
        <v>#N/A</v>
      </c>
      <c r="J660" s="11" t="str">
        <f t="shared" si="21"/>
        <v>junio de 2019</v>
      </c>
    </row>
    <row r="661" spans="1:10" x14ac:dyDescent="0.3">
      <c r="A661" s="14">
        <v>43628</v>
      </c>
      <c r="B661" s="13">
        <v>25520</v>
      </c>
      <c r="C661" s="13">
        <v>26160</v>
      </c>
      <c r="D661" s="13">
        <v>26160</v>
      </c>
      <c r="E661" s="13">
        <v>25520</v>
      </c>
      <c r="F661" s="11" t="s">
        <v>6116</v>
      </c>
      <c r="G661" s="12">
        <v>-2.4500000000000001E-2</v>
      </c>
      <c r="H661" s="21" t="str">
        <f t="shared" si="20"/>
        <v>miércoles, junio 12 de 2019</v>
      </c>
      <c r="I661" s="11" t="e">
        <f>VLOOKUP(H661,'Cacao Nacional'!B:D,3,0)</f>
        <v>#N/A</v>
      </c>
      <c r="J661" s="11" t="str">
        <f t="shared" si="21"/>
        <v>junio de 2019</v>
      </c>
    </row>
    <row r="662" spans="1:10" x14ac:dyDescent="0.3">
      <c r="A662" s="14">
        <v>43627</v>
      </c>
      <c r="B662" s="13">
        <v>26160</v>
      </c>
      <c r="C662" s="13">
        <v>26260</v>
      </c>
      <c r="D662" s="13">
        <v>26300</v>
      </c>
      <c r="E662" s="13">
        <v>26160</v>
      </c>
      <c r="F662" s="11" t="s">
        <v>6117</v>
      </c>
      <c r="G662" s="12">
        <v>2.3E-3</v>
      </c>
      <c r="H662" s="21" t="str">
        <f t="shared" si="20"/>
        <v>martes, junio 11 de 2019</v>
      </c>
      <c r="I662" s="11" t="e">
        <f>VLOOKUP(H662,'Cacao Nacional'!B:D,3,0)</f>
        <v>#N/A</v>
      </c>
      <c r="J662" s="11" t="str">
        <f t="shared" si="21"/>
        <v>junio de 2019</v>
      </c>
    </row>
    <row r="663" spans="1:10" x14ac:dyDescent="0.3">
      <c r="A663" s="14">
        <v>43626</v>
      </c>
      <c r="B663" s="13">
        <v>26100</v>
      </c>
      <c r="C663" s="13">
        <v>25800</v>
      </c>
      <c r="D663" s="13">
        <v>26100</v>
      </c>
      <c r="E663" s="13">
        <v>25800</v>
      </c>
      <c r="F663" s="11" t="s">
        <v>6118</v>
      </c>
      <c r="G663" s="12">
        <v>7.7000000000000002E-3</v>
      </c>
      <c r="H663" s="21" t="str">
        <f t="shared" si="20"/>
        <v>lunes, junio 10 de 2019</v>
      </c>
      <c r="I663" s="11">
        <f>VLOOKUP(H663,'Cacao Nacional'!B:D,3,0)</f>
        <v>6880.5</v>
      </c>
      <c r="J663" s="11" t="str">
        <f t="shared" si="21"/>
        <v>junio de 2019</v>
      </c>
    </row>
    <row r="664" spans="1:10" x14ac:dyDescent="0.3">
      <c r="A664" s="14">
        <v>43623</v>
      </c>
      <c r="B664" s="13">
        <v>25900</v>
      </c>
      <c r="C664" s="13">
        <v>25680</v>
      </c>
      <c r="D664" s="13">
        <v>26000</v>
      </c>
      <c r="E664" s="13">
        <v>25680</v>
      </c>
      <c r="F664" s="11" t="s">
        <v>6119</v>
      </c>
      <c r="G664" s="12">
        <v>1.5699999999999999E-2</v>
      </c>
      <c r="H664" s="21" t="str">
        <f t="shared" si="20"/>
        <v>viernes, junio 7 de 2019</v>
      </c>
      <c r="I664" s="11" t="e">
        <f>VLOOKUP(H664,'Cacao Nacional'!B:D,3,0)</f>
        <v>#N/A</v>
      </c>
      <c r="J664" s="11" t="str">
        <f t="shared" si="21"/>
        <v>junio de 2019</v>
      </c>
    </row>
    <row r="665" spans="1:10" x14ac:dyDescent="0.3">
      <c r="A665" s="14">
        <v>43622</v>
      </c>
      <c r="B665" s="13">
        <v>25500</v>
      </c>
      <c r="C665" s="13">
        <v>25180</v>
      </c>
      <c r="D665" s="13">
        <v>25500</v>
      </c>
      <c r="E665" s="13">
        <v>25180</v>
      </c>
      <c r="F665" s="11" t="s">
        <v>6120</v>
      </c>
      <c r="G665" s="12">
        <v>1.43E-2</v>
      </c>
      <c r="H665" s="21" t="str">
        <f t="shared" si="20"/>
        <v>jueves, junio 6 de 2019</v>
      </c>
      <c r="I665" s="11" t="e">
        <f>VLOOKUP(H665,'Cacao Nacional'!B:D,3,0)</f>
        <v>#N/A</v>
      </c>
      <c r="J665" s="11" t="str">
        <f t="shared" si="21"/>
        <v>junio de 2019</v>
      </c>
    </row>
    <row r="666" spans="1:10" x14ac:dyDescent="0.3">
      <c r="A666" s="14">
        <v>43621</v>
      </c>
      <c r="B666" s="13">
        <v>25140</v>
      </c>
      <c r="C666" s="13">
        <v>25360</v>
      </c>
      <c r="D666" s="13">
        <v>25380</v>
      </c>
      <c r="E666" s="13">
        <v>25140</v>
      </c>
      <c r="F666" s="11" t="s">
        <v>6121</v>
      </c>
      <c r="G666" s="12">
        <v>4.7999999999999996E-3</v>
      </c>
      <c r="H666" s="21" t="str">
        <f t="shared" si="20"/>
        <v>miércoles, junio 5 de 2019</v>
      </c>
      <c r="I666" s="11" t="e">
        <f>VLOOKUP(H666,'Cacao Nacional'!B:D,3,0)</f>
        <v>#N/A</v>
      </c>
      <c r="J666" s="11" t="str">
        <f t="shared" si="21"/>
        <v>junio de 2019</v>
      </c>
    </row>
    <row r="667" spans="1:10" x14ac:dyDescent="0.3">
      <c r="A667" s="14">
        <v>43620</v>
      </c>
      <c r="B667" s="13">
        <v>25020</v>
      </c>
      <c r="C667" s="13">
        <v>24880</v>
      </c>
      <c r="D667" s="13">
        <v>25100</v>
      </c>
      <c r="E667" s="13">
        <v>24880</v>
      </c>
      <c r="F667" s="11" t="s">
        <v>6122</v>
      </c>
      <c r="G667" s="12">
        <v>5.5999999999999999E-3</v>
      </c>
      <c r="H667" s="21" t="str">
        <f t="shared" si="20"/>
        <v>martes, junio 4 de 2019</v>
      </c>
      <c r="I667" s="11" t="e">
        <f>VLOOKUP(H667,'Cacao Nacional'!B:D,3,0)</f>
        <v>#N/A</v>
      </c>
      <c r="J667" s="11" t="str">
        <f t="shared" si="21"/>
        <v>junio de 2019</v>
      </c>
    </row>
    <row r="668" spans="1:10" x14ac:dyDescent="0.3">
      <c r="A668" s="14">
        <v>43616</v>
      </c>
      <c r="B668" s="13">
        <v>24880</v>
      </c>
      <c r="C668" s="13">
        <v>24800</v>
      </c>
      <c r="D668" s="13">
        <v>25100</v>
      </c>
      <c r="E668" s="13">
        <v>24800</v>
      </c>
      <c r="F668" s="11" t="s">
        <v>6123</v>
      </c>
      <c r="G668" s="12">
        <v>-8.8000000000000005E-3</v>
      </c>
      <c r="H668" s="21" t="str">
        <f t="shared" si="20"/>
        <v>viernes, mayo 31 de 2019</v>
      </c>
      <c r="I668" s="11" t="e">
        <f>VLOOKUP(H668,'Cacao Nacional'!B:D,3,0)</f>
        <v>#N/A</v>
      </c>
      <c r="J668" s="11" t="str">
        <f t="shared" si="21"/>
        <v>mayo de 2019</v>
      </c>
    </row>
    <row r="669" spans="1:10" x14ac:dyDescent="0.3">
      <c r="A669" s="14">
        <v>43615</v>
      </c>
      <c r="B669" s="13">
        <v>25100</v>
      </c>
      <c r="C669" s="13">
        <v>25100</v>
      </c>
      <c r="D669" s="13">
        <v>25320</v>
      </c>
      <c r="E669" s="13">
        <v>25100</v>
      </c>
      <c r="F669" s="11" t="s">
        <v>6124</v>
      </c>
      <c r="G669" s="12">
        <v>4.0000000000000001E-3</v>
      </c>
      <c r="H669" s="21" t="str">
        <f t="shared" si="20"/>
        <v>jueves, mayo 30 de 2019</v>
      </c>
      <c r="I669" s="11" t="e">
        <f>VLOOKUP(H669,'Cacao Nacional'!B:D,3,0)</f>
        <v>#N/A</v>
      </c>
      <c r="J669" s="11" t="str">
        <f t="shared" si="21"/>
        <v>mayo de 2019</v>
      </c>
    </row>
    <row r="670" spans="1:10" x14ac:dyDescent="0.3">
      <c r="A670" s="14">
        <v>43614</v>
      </c>
      <c r="B670" s="13">
        <v>25000</v>
      </c>
      <c r="C670" s="13">
        <v>25180</v>
      </c>
      <c r="D670" s="13">
        <v>25500</v>
      </c>
      <c r="E670" s="13">
        <v>25000</v>
      </c>
      <c r="F670" s="11" t="s">
        <v>6125</v>
      </c>
      <c r="G670" s="12">
        <v>0</v>
      </c>
      <c r="H670" s="21" t="str">
        <f t="shared" si="20"/>
        <v>miércoles, mayo 29 de 2019</v>
      </c>
      <c r="I670" s="11" t="e">
        <f>VLOOKUP(H670,'Cacao Nacional'!B:D,3,0)</f>
        <v>#N/A</v>
      </c>
      <c r="J670" s="11" t="str">
        <f t="shared" si="21"/>
        <v>mayo de 2019</v>
      </c>
    </row>
    <row r="671" spans="1:10" x14ac:dyDescent="0.3">
      <c r="A671" s="14">
        <v>43613</v>
      </c>
      <c r="B671" s="13">
        <v>25000</v>
      </c>
      <c r="C671" s="13">
        <v>25000</v>
      </c>
      <c r="D671" s="13">
        <v>25000</v>
      </c>
      <c r="E671" s="13">
        <v>24940</v>
      </c>
      <c r="F671" s="11" t="s">
        <v>6126</v>
      </c>
      <c r="G671" s="12">
        <v>-8.0000000000000004E-4</v>
      </c>
      <c r="H671" s="21" t="str">
        <f t="shared" si="20"/>
        <v>martes, mayo 28 de 2019</v>
      </c>
      <c r="I671" s="11" t="e">
        <f>VLOOKUP(H671,'Cacao Nacional'!B:D,3,0)</f>
        <v>#N/A</v>
      </c>
      <c r="J671" s="11" t="str">
        <f t="shared" si="21"/>
        <v>mayo de 2019</v>
      </c>
    </row>
    <row r="672" spans="1:10" x14ac:dyDescent="0.3">
      <c r="A672" s="14">
        <v>43612</v>
      </c>
      <c r="B672" s="13">
        <v>25020</v>
      </c>
      <c r="C672" s="13">
        <v>25020</v>
      </c>
      <c r="D672" s="13">
        <v>25020</v>
      </c>
      <c r="E672" s="13">
        <v>25020</v>
      </c>
      <c r="F672" s="11" t="s">
        <v>6127</v>
      </c>
      <c r="G672" s="12">
        <v>-8.0000000000000004E-4</v>
      </c>
      <c r="H672" s="21" t="str">
        <f t="shared" si="20"/>
        <v>lunes, mayo 27 de 2019</v>
      </c>
      <c r="I672" s="11">
        <f>VLOOKUP(H672,'Cacao Nacional'!B:D,3,0)</f>
        <v>6918.5</v>
      </c>
      <c r="J672" s="11" t="str">
        <f t="shared" si="21"/>
        <v>mayo de 2019</v>
      </c>
    </row>
    <row r="673" spans="1:10" x14ac:dyDescent="0.3">
      <c r="A673" s="14">
        <v>43609</v>
      </c>
      <c r="B673" s="13">
        <v>25040</v>
      </c>
      <c r="C673" s="13">
        <v>25880</v>
      </c>
      <c r="D673" s="13">
        <v>25880</v>
      </c>
      <c r="E673" s="13">
        <v>25040</v>
      </c>
      <c r="F673" s="11" t="s">
        <v>6128</v>
      </c>
      <c r="G673" s="12">
        <v>1.6000000000000001E-3</v>
      </c>
      <c r="H673" s="21" t="str">
        <f t="shared" si="20"/>
        <v>viernes, mayo 24 de 2019</v>
      </c>
      <c r="I673" s="11" t="e">
        <f>VLOOKUP(H673,'Cacao Nacional'!B:D,3,0)</f>
        <v>#N/A</v>
      </c>
      <c r="J673" s="11" t="str">
        <f t="shared" si="21"/>
        <v>mayo de 2019</v>
      </c>
    </row>
    <row r="674" spans="1:10" x14ac:dyDescent="0.3">
      <c r="A674" s="14">
        <v>43608</v>
      </c>
      <c r="B674" s="13">
        <v>25000</v>
      </c>
      <c r="C674" s="13">
        <v>25140</v>
      </c>
      <c r="D674" s="13">
        <v>25140</v>
      </c>
      <c r="E674" s="13">
        <v>24920</v>
      </c>
      <c r="F674" s="11" t="s">
        <v>6129</v>
      </c>
      <c r="G674" s="12">
        <v>-1.9599999999999999E-2</v>
      </c>
      <c r="H674" s="21" t="str">
        <f t="shared" si="20"/>
        <v>jueves, mayo 23 de 2019</v>
      </c>
      <c r="I674" s="11" t="e">
        <f>VLOOKUP(H674,'Cacao Nacional'!B:D,3,0)</f>
        <v>#N/A</v>
      </c>
      <c r="J674" s="11" t="str">
        <f t="shared" si="21"/>
        <v>mayo de 2019</v>
      </c>
    </row>
    <row r="675" spans="1:10" x14ac:dyDescent="0.3">
      <c r="A675" s="14">
        <v>43607</v>
      </c>
      <c r="B675" s="13">
        <v>25500</v>
      </c>
      <c r="C675" s="13">
        <v>25280</v>
      </c>
      <c r="D675" s="13">
        <v>25500</v>
      </c>
      <c r="E675" s="13">
        <v>25240</v>
      </c>
      <c r="F675" s="11" t="s">
        <v>6130</v>
      </c>
      <c r="G675" s="12">
        <v>1.35E-2</v>
      </c>
      <c r="H675" s="21" t="str">
        <f t="shared" si="20"/>
        <v>miércoles, mayo 22 de 2019</v>
      </c>
      <c r="I675" s="11" t="e">
        <f>VLOOKUP(H675,'Cacao Nacional'!B:D,3,0)</f>
        <v>#N/A</v>
      </c>
      <c r="J675" s="11" t="str">
        <f t="shared" si="21"/>
        <v>mayo de 2019</v>
      </c>
    </row>
    <row r="676" spans="1:10" x14ac:dyDescent="0.3">
      <c r="A676" s="14">
        <v>43606</v>
      </c>
      <c r="B676" s="13">
        <v>25160</v>
      </c>
      <c r="C676" s="13">
        <v>25400</v>
      </c>
      <c r="D676" s="13">
        <v>25420</v>
      </c>
      <c r="E676" s="13">
        <v>25140</v>
      </c>
      <c r="F676" s="11" t="s">
        <v>6131</v>
      </c>
      <c r="G676" s="12">
        <v>-1.6400000000000001E-2</v>
      </c>
      <c r="H676" s="21" t="str">
        <f t="shared" si="20"/>
        <v>martes, mayo 21 de 2019</v>
      </c>
      <c r="I676" s="11" t="e">
        <f>VLOOKUP(H676,'Cacao Nacional'!B:D,3,0)</f>
        <v>#N/A</v>
      </c>
      <c r="J676" s="11" t="str">
        <f t="shared" si="21"/>
        <v>mayo de 2019</v>
      </c>
    </row>
    <row r="677" spans="1:10" x14ac:dyDescent="0.3">
      <c r="A677" s="14">
        <v>43605</v>
      </c>
      <c r="B677" s="13">
        <v>25580</v>
      </c>
      <c r="C677" s="13">
        <v>26000</v>
      </c>
      <c r="D677" s="13">
        <v>26000</v>
      </c>
      <c r="E677" s="13">
        <v>25400</v>
      </c>
      <c r="F677" s="11" t="s">
        <v>6132</v>
      </c>
      <c r="G677" s="12">
        <v>-1.6199999999999999E-2</v>
      </c>
      <c r="H677" s="21" t="str">
        <f t="shared" si="20"/>
        <v>lunes, mayo 20 de 2019</v>
      </c>
      <c r="I677" s="11">
        <f>VLOOKUP(H677,'Cacao Nacional'!B:D,3,0)</f>
        <v>6584</v>
      </c>
      <c r="J677" s="11" t="str">
        <f t="shared" si="21"/>
        <v>mayo de 2019</v>
      </c>
    </row>
    <row r="678" spans="1:10" x14ac:dyDescent="0.3">
      <c r="A678" s="14">
        <v>43602</v>
      </c>
      <c r="B678" s="13">
        <v>26000</v>
      </c>
      <c r="C678" s="13">
        <v>26140</v>
      </c>
      <c r="D678" s="13">
        <v>26140</v>
      </c>
      <c r="E678" s="13">
        <v>25980</v>
      </c>
      <c r="F678" s="11" t="s">
        <v>6133</v>
      </c>
      <c r="G678" s="12">
        <v>-6.8999999999999999E-3</v>
      </c>
      <c r="H678" s="21" t="str">
        <f t="shared" si="20"/>
        <v>viernes, mayo 17 de 2019</v>
      </c>
      <c r="I678" s="11" t="e">
        <f>VLOOKUP(H678,'Cacao Nacional'!B:D,3,0)</f>
        <v>#N/A</v>
      </c>
      <c r="J678" s="11" t="str">
        <f t="shared" si="21"/>
        <v>mayo de 2019</v>
      </c>
    </row>
    <row r="679" spans="1:10" x14ac:dyDescent="0.3">
      <c r="A679" s="14">
        <v>43601</v>
      </c>
      <c r="B679" s="13">
        <v>26180</v>
      </c>
      <c r="C679" s="13">
        <v>26200</v>
      </c>
      <c r="D679" s="13">
        <v>26200</v>
      </c>
      <c r="E679" s="13">
        <v>26120</v>
      </c>
      <c r="F679" s="11" t="s">
        <v>6134</v>
      </c>
      <c r="G679" s="12">
        <v>1.5E-3</v>
      </c>
      <c r="H679" s="21" t="str">
        <f t="shared" si="20"/>
        <v>jueves, mayo 16 de 2019</v>
      </c>
      <c r="I679" s="11" t="e">
        <f>VLOOKUP(H679,'Cacao Nacional'!B:D,3,0)</f>
        <v>#N/A</v>
      </c>
      <c r="J679" s="11" t="str">
        <f t="shared" si="21"/>
        <v>mayo de 2019</v>
      </c>
    </row>
    <row r="680" spans="1:10" x14ac:dyDescent="0.3">
      <c r="A680" s="14">
        <v>43600</v>
      </c>
      <c r="B680" s="13">
        <v>26140</v>
      </c>
      <c r="C680" s="13">
        <v>26320</v>
      </c>
      <c r="D680" s="13">
        <v>26320</v>
      </c>
      <c r="E680" s="13">
        <v>26140</v>
      </c>
      <c r="F680" s="11" t="s">
        <v>6135</v>
      </c>
      <c r="G680" s="12">
        <v>-6.7999999999999996E-3</v>
      </c>
      <c r="H680" s="21" t="str">
        <f t="shared" si="20"/>
        <v>miércoles, mayo 15 de 2019</v>
      </c>
      <c r="I680" s="11" t="e">
        <f>VLOOKUP(H680,'Cacao Nacional'!B:D,3,0)</f>
        <v>#N/A</v>
      </c>
      <c r="J680" s="11" t="str">
        <f t="shared" si="21"/>
        <v>mayo de 2019</v>
      </c>
    </row>
    <row r="681" spans="1:10" x14ac:dyDescent="0.3">
      <c r="A681" s="14">
        <v>43599</v>
      </c>
      <c r="B681" s="13">
        <v>26320</v>
      </c>
      <c r="C681" s="13">
        <v>26140</v>
      </c>
      <c r="D681" s="13">
        <v>26380</v>
      </c>
      <c r="E681" s="13">
        <v>26000</v>
      </c>
      <c r="F681" s="11" t="s">
        <v>6136</v>
      </c>
      <c r="G681" s="12">
        <v>5.3E-3</v>
      </c>
      <c r="H681" s="21" t="str">
        <f t="shared" si="20"/>
        <v>martes, mayo 14 de 2019</v>
      </c>
      <c r="I681" s="11" t="e">
        <f>VLOOKUP(H681,'Cacao Nacional'!B:D,3,0)</f>
        <v>#N/A</v>
      </c>
      <c r="J681" s="11" t="str">
        <f t="shared" si="21"/>
        <v>mayo de 2019</v>
      </c>
    </row>
    <row r="682" spans="1:10" x14ac:dyDescent="0.3">
      <c r="A682" s="14">
        <v>43598</v>
      </c>
      <c r="B682" s="13">
        <v>26180</v>
      </c>
      <c r="C682" s="13">
        <v>26220</v>
      </c>
      <c r="D682" s="13">
        <v>26240</v>
      </c>
      <c r="E682" s="13">
        <v>26180</v>
      </c>
      <c r="F682" s="11" t="s">
        <v>6137</v>
      </c>
      <c r="G682" s="12">
        <v>-1.1299999999999999E-2</v>
      </c>
      <c r="H682" s="21" t="str">
        <f t="shared" si="20"/>
        <v>lunes, mayo 13 de 2019</v>
      </c>
      <c r="I682" s="11">
        <f>VLOOKUP(H682,'Cacao Nacional'!B:D,3,0)</f>
        <v>6491.7</v>
      </c>
      <c r="J682" s="11" t="str">
        <f t="shared" si="21"/>
        <v>mayo de 2019</v>
      </c>
    </row>
    <row r="683" spans="1:10" x14ac:dyDescent="0.3">
      <c r="A683" s="14">
        <v>43595</v>
      </c>
      <c r="B683" s="13">
        <v>26480</v>
      </c>
      <c r="C683" s="13">
        <v>26320</v>
      </c>
      <c r="D683" s="13">
        <v>26500</v>
      </c>
      <c r="E683" s="13">
        <v>26240</v>
      </c>
      <c r="F683" s="11" t="s">
        <v>6138</v>
      </c>
      <c r="G683" s="12">
        <v>5.3E-3</v>
      </c>
      <c r="H683" s="21" t="str">
        <f t="shared" si="20"/>
        <v>viernes, mayo 10 de 2019</v>
      </c>
      <c r="I683" s="11" t="e">
        <f>VLOOKUP(H683,'Cacao Nacional'!B:D,3,0)</f>
        <v>#N/A</v>
      </c>
      <c r="J683" s="11" t="str">
        <f t="shared" si="21"/>
        <v>mayo de 2019</v>
      </c>
    </row>
    <row r="684" spans="1:10" x14ac:dyDescent="0.3">
      <c r="A684" s="14">
        <v>43594</v>
      </c>
      <c r="B684" s="13">
        <v>26340</v>
      </c>
      <c r="C684" s="13">
        <v>26000</v>
      </c>
      <c r="D684" s="13">
        <v>26380</v>
      </c>
      <c r="E684" s="13">
        <v>26000</v>
      </c>
      <c r="F684" s="11" t="s">
        <v>6139</v>
      </c>
      <c r="G684" s="12">
        <v>5.3E-3</v>
      </c>
      <c r="H684" s="21" t="str">
        <f t="shared" si="20"/>
        <v>jueves, mayo 9 de 2019</v>
      </c>
      <c r="I684" s="11" t="e">
        <f>VLOOKUP(H684,'Cacao Nacional'!B:D,3,0)</f>
        <v>#N/A</v>
      </c>
      <c r="J684" s="11" t="str">
        <f t="shared" si="21"/>
        <v>mayo de 2019</v>
      </c>
    </row>
    <row r="685" spans="1:10" x14ac:dyDescent="0.3">
      <c r="A685" s="14">
        <v>43593</v>
      </c>
      <c r="B685" s="13">
        <v>26200</v>
      </c>
      <c r="C685" s="13">
        <v>26120</v>
      </c>
      <c r="D685" s="13">
        <v>26480</v>
      </c>
      <c r="E685" s="13">
        <v>26120</v>
      </c>
      <c r="F685" s="11" t="s">
        <v>6140</v>
      </c>
      <c r="G685" s="12">
        <v>3.8E-3</v>
      </c>
      <c r="H685" s="21" t="str">
        <f t="shared" si="20"/>
        <v>miércoles, mayo 8 de 2019</v>
      </c>
      <c r="I685" s="11" t="e">
        <f>VLOOKUP(H685,'Cacao Nacional'!B:D,3,0)</f>
        <v>#N/A</v>
      </c>
      <c r="J685" s="11" t="str">
        <f t="shared" si="21"/>
        <v>mayo de 2019</v>
      </c>
    </row>
    <row r="686" spans="1:10" x14ac:dyDescent="0.3">
      <c r="A686" s="14">
        <v>43592</v>
      </c>
      <c r="B686" s="13">
        <v>26100</v>
      </c>
      <c r="C686" s="13">
        <v>26380</v>
      </c>
      <c r="D686" s="13">
        <v>26400</v>
      </c>
      <c r="E686" s="13">
        <v>26100</v>
      </c>
      <c r="F686" s="11" t="s">
        <v>6141</v>
      </c>
      <c r="G686" s="12">
        <v>-9.9000000000000008E-3</v>
      </c>
      <c r="H686" s="21" t="str">
        <f t="shared" si="20"/>
        <v>martes, mayo 7 de 2019</v>
      </c>
      <c r="I686" s="11" t="e">
        <f>VLOOKUP(H686,'Cacao Nacional'!B:D,3,0)</f>
        <v>#N/A</v>
      </c>
      <c r="J686" s="11" t="str">
        <f t="shared" si="21"/>
        <v>mayo de 2019</v>
      </c>
    </row>
    <row r="687" spans="1:10" x14ac:dyDescent="0.3">
      <c r="A687" s="14">
        <v>43591</v>
      </c>
      <c r="B687" s="13">
        <v>26360</v>
      </c>
      <c r="C687" s="13">
        <v>26560</v>
      </c>
      <c r="D687" s="13">
        <v>26600</v>
      </c>
      <c r="E687" s="13">
        <v>26100</v>
      </c>
      <c r="F687" s="11" t="s">
        <v>5913</v>
      </c>
      <c r="G687" s="12">
        <v>-1.5699999999999999E-2</v>
      </c>
      <c r="H687" s="21" t="str">
        <f t="shared" si="20"/>
        <v>lunes, mayo 6 de 2019</v>
      </c>
      <c r="I687" s="11">
        <f>VLOOKUP(H687,'Cacao Nacional'!B:D,3,0)</f>
        <v>6453.5</v>
      </c>
      <c r="J687" s="11" t="str">
        <f t="shared" si="21"/>
        <v>mayo de 2019</v>
      </c>
    </row>
    <row r="688" spans="1:10" x14ac:dyDescent="0.3">
      <c r="A688" s="14">
        <v>43588</v>
      </c>
      <c r="B688" s="13">
        <v>26780</v>
      </c>
      <c r="C688" s="13">
        <v>26800</v>
      </c>
      <c r="D688" s="13">
        <v>26800</v>
      </c>
      <c r="E688" s="13">
        <v>26780</v>
      </c>
      <c r="F688" s="11" t="s">
        <v>6142</v>
      </c>
      <c r="G688" s="12">
        <v>-6.9999999999999999E-4</v>
      </c>
      <c r="H688" s="21" t="str">
        <f t="shared" si="20"/>
        <v>viernes, mayo 3 de 2019</v>
      </c>
      <c r="I688" s="11" t="e">
        <f>VLOOKUP(H688,'Cacao Nacional'!B:D,3,0)</f>
        <v>#N/A</v>
      </c>
      <c r="J688" s="11" t="str">
        <f t="shared" si="21"/>
        <v>mayo de 2019</v>
      </c>
    </row>
    <row r="689" spans="1:10" x14ac:dyDescent="0.3">
      <c r="A689" s="14">
        <v>43587</v>
      </c>
      <c r="B689" s="13">
        <v>26800</v>
      </c>
      <c r="C689" s="13">
        <v>26760</v>
      </c>
      <c r="D689" s="13">
        <v>26900</v>
      </c>
      <c r="E689" s="13">
        <v>26740</v>
      </c>
      <c r="F689" s="11" t="s">
        <v>6143</v>
      </c>
      <c r="G689" s="12">
        <v>0</v>
      </c>
      <c r="H689" s="21" t="str">
        <f t="shared" si="20"/>
        <v>jueves, mayo 2 de 2019</v>
      </c>
      <c r="I689" s="11" t="e">
        <f>VLOOKUP(H689,'Cacao Nacional'!B:D,3,0)</f>
        <v>#N/A</v>
      </c>
      <c r="J689" s="11" t="str">
        <f t="shared" si="21"/>
        <v>mayo de 2019</v>
      </c>
    </row>
    <row r="690" spans="1:10" x14ac:dyDescent="0.3">
      <c r="A690" s="14">
        <v>43585</v>
      </c>
      <c r="B690" s="13">
        <v>26800</v>
      </c>
      <c r="C690" s="13">
        <v>26620</v>
      </c>
      <c r="D690" s="13">
        <v>26820</v>
      </c>
      <c r="E690" s="13">
        <v>26600</v>
      </c>
      <c r="F690" s="11" t="s">
        <v>6144</v>
      </c>
      <c r="G690" s="12">
        <v>6.7999999999999996E-3</v>
      </c>
      <c r="H690" s="21" t="str">
        <f t="shared" si="20"/>
        <v>martes, abril 30 de 2019</v>
      </c>
      <c r="I690" s="11" t="e">
        <f>VLOOKUP(H690,'Cacao Nacional'!B:D,3,0)</f>
        <v>#N/A</v>
      </c>
      <c r="J690" s="11" t="str">
        <f t="shared" si="21"/>
        <v>abril de 2019</v>
      </c>
    </row>
    <row r="691" spans="1:10" x14ac:dyDescent="0.3">
      <c r="A691" s="14">
        <v>43584</v>
      </c>
      <c r="B691" s="13">
        <v>26620</v>
      </c>
      <c r="C691" s="13">
        <v>26540</v>
      </c>
      <c r="D691" s="13">
        <v>26640</v>
      </c>
      <c r="E691" s="13">
        <v>26480</v>
      </c>
      <c r="F691" s="11" t="s">
        <v>6145</v>
      </c>
      <c r="G691" s="12">
        <v>3.0000000000000001E-3</v>
      </c>
      <c r="H691" s="21" t="str">
        <f t="shared" si="20"/>
        <v>lunes, abril 29 de 2019</v>
      </c>
      <c r="I691" s="11">
        <f>VLOOKUP(H691,'Cacao Nacional'!B:D,3,0)</f>
        <v>6232</v>
      </c>
      <c r="J691" s="11" t="str">
        <f t="shared" si="21"/>
        <v>abril de 2019</v>
      </c>
    </row>
    <row r="692" spans="1:10" x14ac:dyDescent="0.3">
      <c r="A692" s="14">
        <v>43581</v>
      </c>
      <c r="B692" s="13">
        <v>26540</v>
      </c>
      <c r="C692" s="13">
        <v>26300</v>
      </c>
      <c r="D692" s="13">
        <v>26940</v>
      </c>
      <c r="E692" s="13">
        <v>26300</v>
      </c>
      <c r="F692" s="11" t="s">
        <v>5561</v>
      </c>
      <c r="G692" s="12">
        <v>0</v>
      </c>
      <c r="H692" s="21" t="str">
        <f t="shared" si="20"/>
        <v>viernes, abril 26 de 2019</v>
      </c>
      <c r="I692" s="11" t="e">
        <f>VLOOKUP(H692,'Cacao Nacional'!B:D,3,0)</f>
        <v>#N/A</v>
      </c>
      <c r="J692" s="11" t="str">
        <f t="shared" si="21"/>
        <v>abril de 2019</v>
      </c>
    </row>
    <row r="693" spans="1:10" x14ac:dyDescent="0.3">
      <c r="A693" s="14">
        <v>43580</v>
      </c>
      <c r="B693" s="13">
        <v>26540</v>
      </c>
      <c r="C693" s="13">
        <v>26400</v>
      </c>
      <c r="D693" s="13">
        <v>26860</v>
      </c>
      <c r="E693" s="13">
        <v>26400</v>
      </c>
      <c r="F693" s="11" t="s">
        <v>6146</v>
      </c>
      <c r="G693" s="12">
        <v>6.1000000000000004E-3</v>
      </c>
      <c r="H693" s="21" t="str">
        <f t="shared" si="20"/>
        <v>jueves, abril 25 de 2019</v>
      </c>
      <c r="I693" s="11" t="e">
        <f>VLOOKUP(H693,'Cacao Nacional'!B:D,3,0)</f>
        <v>#N/A</v>
      </c>
      <c r="J693" s="11" t="str">
        <f t="shared" si="21"/>
        <v>abril de 2019</v>
      </c>
    </row>
    <row r="694" spans="1:10" x14ac:dyDescent="0.3">
      <c r="A694" s="14">
        <v>43579</v>
      </c>
      <c r="B694" s="13">
        <v>26380</v>
      </c>
      <c r="C694" s="13">
        <v>26260</v>
      </c>
      <c r="D694" s="13">
        <v>26480</v>
      </c>
      <c r="E694" s="13">
        <v>26100</v>
      </c>
      <c r="F694" s="11" t="s">
        <v>6147</v>
      </c>
      <c r="G694" s="12">
        <v>1.38E-2</v>
      </c>
      <c r="H694" s="21" t="str">
        <f t="shared" si="20"/>
        <v>miércoles, abril 24 de 2019</v>
      </c>
      <c r="I694" s="11" t="e">
        <f>VLOOKUP(H694,'Cacao Nacional'!B:D,3,0)</f>
        <v>#N/A</v>
      </c>
      <c r="J694" s="11" t="str">
        <f t="shared" si="21"/>
        <v>abril de 2019</v>
      </c>
    </row>
    <row r="695" spans="1:10" x14ac:dyDescent="0.3">
      <c r="A695" s="14">
        <v>43578</v>
      </c>
      <c r="B695" s="13">
        <v>26020</v>
      </c>
      <c r="C695" s="13">
        <v>26080</v>
      </c>
      <c r="D695" s="13">
        <v>26120</v>
      </c>
      <c r="E695" s="13">
        <v>25980</v>
      </c>
      <c r="F695" s="11" t="s">
        <v>6148</v>
      </c>
      <c r="G695" s="12">
        <v>3.0999999999999999E-3</v>
      </c>
      <c r="H695" s="21" t="str">
        <f t="shared" si="20"/>
        <v>martes, abril 23 de 2019</v>
      </c>
      <c r="I695" s="11" t="e">
        <f>VLOOKUP(H695,'Cacao Nacional'!B:D,3,0)</f>
        <v>#N/A</v>
      </c>
      <c r="J695" s="11" t="str">
        <f t="shared" si="21"/>
        <v>abril de 2019</v>
      </c>
    </row>
    <row r="696" spans="1:10" x14ac:dyDescent="0.3">
      <c r="A696" s="14">
        <v>43577</v>
      </c>
      <c r="B696" s="13">
        <v>25940</v>
      </c>
      <c r="C696" s="13">
        <v>25720</v>
      </c>
      <c r="D696" s="13">
        <v>25980</v>
      </c>
      <c r="E696" s="13">
        <v>25720</v>
      </c>
      <c r="F696" s="11" t="s">
        <v>6149</v>
      </c>
      <c r="G696" s="12">
        <v>8.6E-3</v>
      </c>
      <c r="H696" s="21" t="str">
        <f t="shared" si="20"/>
        <v>lunes, abril 22 de 2019</v>
      </c>
      <c r="I696" s="11">
        <f>VLOOKUP(H696,'Cacao Nacional'!B:D,3,0)</f>
        <v>6361.8</v>
      </c>
      <c r="J696" s="11" t="str">
        <f t="shared" si="21"/>
        <v>abril de 2019</v>
      </c>
    </row>
    <row r="697" spans="1:10" x14ac:dyDescent="0.3">
      <c r="A697" s="14">
        <v>43572</v>
      </c>
      <c r="B697" s="13">
        <v>25720</v>
      </c>
      <c r="C697" s="13">
        <v>25880</v>
      </c>
      <c r="D697" s="13">
        <v>26100</v>
      </c>
      <c r="E697" s="13">
        <v>25720</v>
      </c>
      <c r="F697" s="11" t="s">
        <v>6150</v>
      </c>
      <c r="G697" s="12">
        <v>-1.6000000000000001E-3</v>
      </c>
      <c r="H697" s="21" t="str">
        <f t="shared" si="20"/>
        <v>miércoles, abril 17 de 2019</v>
      </c>
      <c r="I697" s="11" t="e">
        <f>VLOOKUP(H697,'Cacao Nacional'!B:D,3,0)</f>
        <v>#N/A</v>
      </c>
      <c r="J697" s="11" t="str">
        <f t="shared" si="21"/>
        <v>abril de 2019</v>
      </c>
    </row>
    <row r="698" spans="1:10" x14ac:dyDescent="0.3">
      <c r="A698" s="14">
        <v>43571</v>
      </c>
      <c r="B698" s="13">
        <v>25760</v>
      </c>
      <c r="C698" s="13">
        <v>25860</v>
      </c>
      <c r="D698" s="13">
        <v>25920</v>
      </c>
      <c r="E698" s="13">
        <v>25740</v>
      </c>
      <c r="F698" s="11" t="s">
        <v>6151</v>
      </c>
      <c r="G698" s="12">
        <v>-3.8999999999999998E-3</v>
      </c>
      <c r="H698" s="21" t="str">
        <f t="shared" si="20"/>
        <v>martes, abril 16 de 2019</v>
      </c>
      <c r="I698" s="11" t="e">
        <f>VLOOKUP(H698,'Cacao Nacional'!B:D,3,0)</f>
        <v>#N/A</v>
      </c>
      <c r="J698" s="11" t="str">
        <f t="shared" si="21"/>
        <v>abril de 2019</v>
      </c>
    </row>
    <row r="699" spans="1:10" x14ac:dyDescent="0.3">
      <c r="A699" s="14">
        <v>43570</v>
      </c>
      <c r="B699" s="13">
        <v>25860</v>
      </c>
      <c r="C699" s="13">
        <v>26000</v>
      </c>
      <c r="D699" s="13">
        <v>26000</v>
      </c>
      <c r="E699" s="13">
        <v>25840</v>
      </c>
      <c r="F699" s="11" t="s">
        <v>6152</v>
      </c>
      <c r="G699" s="12">
        <v>-5.4000000000000003E-3</v>
      </c>
      <c r="H699" s="21" t="str">
        <f t="shared" si="20"/>
        <v>lunes, abril 15 de 2019</v>
      </c>
      <c r="I699" s="11">
        <f>VLOOKUP(H699,'Cacao Nacional'!B:D,3,0)</f>
        <v>6303.8</v>
      </c>
      <c r="J699" s="11" t="str">
        <f t="shared" si="21"/>
        <v>abril de 2019</v>
      </c>
    </row>
    <row r="700" spans="1:10" x14ac:dyDescent="0.3">
      <c r="A700" s="14">
        <v>43567</v>
      </c>
      <c r="B700" s="13">
        <v>26000</v>
      </c>
      <c r="C700" s="13">
        <v>26120</v>
      </c>
      <c r="D700" s="13">
        <v>26260</v>
      </c>
      <c r="E700" s="13">
        <v>26000</v>
      </c>
      <c r="F700" s="11" t="s">
        <v>6153</v>
      </c>
      <c r="G700" s="12">
        <v>-3.8E-3</v>
      </c>
      <c r="H700" s="21" t="str">
        <f t="shared" si="20"/>
        <v>viernes, abril 12 de 2019</v>
      </c>
      <c r="I700" s="11" t="e">
        <f>VLOOKUP(H700,'Cacao Nacional'!B:D,3,0)</f>
        <v>#N/A</v>
      </c>
      <c r="J700" s="11" t="str">
        <f t="shared" si="21"/>
        <v>abril de 2019</v>
      </c>
    </row>
    <row r="701" spans="1:10" x14ac:dyDescent="0.3">
      <c r="A701" s="14">
        <v>43566</v>
      </c>
      <c r="B701" s="13">
        <v>26100</v>
      </c>
      <c r="C701" s="13">
        <v>26160</v>
      </c>
      <c r="D701" s="13">
        <v>26160</v>
      </c>
      <c r="E701" s="13">
        <v>26020</v>
      </c>
      <c r="F701" s="11" t="s">
        <v>6154</v>
      </c>
      <c r="G701" s="12">
        <v>-2.3E-3</v>
      </c>
      <c r="H701" s="21" t="str">
        <f t="shared" si="20"/>
        <v>jueves, abril 11 de 2019</v>
      </c>
      <c r="I701" s="11" t="e">
        <f>VLOOKUP(H701,'Cacao Nacional'!B:D,3,0)</f>
        <v>#N/A</v>
      </c>
      <c r="J701" s="11" t="str">
        <f t="shared" si="21"/>
        <v>abril de 2019</v>
      </c>
    </row>
    <row r="702" spans="1:10" x14ac:dyDescent="0.3">
      <c r="A702" s="14">
        <v>43565</v>
      </c>
      <c r="B702" s="13">
        <v>26160</v>
      </c>
      <c r="C702" s="13">
        <v>26220</v>
      </c>
      <c r="D702" s="13">
        <v>26220</v>
      </c>
      <c r="E702" s="13">
        <v>26120</v>
      </c>
      <c r="F702" s="11" t="s">
        <v>6155</v>
      </c>
      <c r="G702" s="12">
        <v>-2.3E-3</v>
      </c>
      <c r="H702" s="21" t="str">
        <f t="shared" si="20"/>
        <v>miércoles, abril 10 de 2019</v>
      </c>
      <c r="I702" s="11" t="e">
        <f>VLOOKUP(H702,'Cacao Nacional'!B:D,3,0)</f>
        <v>#N/A</v>
      </c>
      <c r="J702" s="11" t="str">
        <f t="shared" si="21"/>
        <v>abril de 2019</v>
      </c>
    </row>
    <row r="703" spans="1:10" x14ac:dyDescent="0.3">
      <c r="A703" s="14">
        <v>43564</v>
      </c>
      <c r="B703" s="13">
        <v>26220</v>
      </c>
      <c r="C703" s="13">
        <v>25980</v>
      </c>
      <c r="D703" s="13">
        <v>26260</v>
      </c>
      <c r="E703" s="13">
        <v>25980</v>
      </c>
      <c r="F703" s="11" t="s">
        <v>6156</v>
      </c>
      <c r="G703" s="12">
        <v>2.3E-3</v>
      </c>
      <c r="H703" s="21" t="str">
        <f t="shared" si="20"/>
        <v>martes, abril 9 de 2019</v>
      </c>
      <c r="I703" s="11" t="e">
        <f>VLOOKUP(H703,'Cacao Nacional'!B:D,3,0)</f>
        <v>#N/A</v>
      </c>
      <c r="J703" s="11" t="str">
        <f t="shared" si="21"/>
        <v>abril de 2019</v>
      </c>
    </row>
    <row r="704" spans="1:10" x14ac:dyDescent="0.3">
      <c r="A704" s="14">
        <v>43563</v>
      </c>
      <c r="B704" s="13">
        <v>26160</v>
      </c>
      <c r="C704" s="13">
        <v>26120</v>
      </c>
      <c r="D704" s="13">
        <v>26180</v>
      </c>
      <c r="E704" s="13">
        <v>25920</v>
      </c>
      <c r="F704" s="11" t="s">
        <v>6157</v>
      </c>
      <c r="G704" s="12">
        <v>-8.0000000000000004E-4</v>
      </c>
      <c r="H704" s="21" t="str">
        <f t="shared" si="20"/>
        <v>lunes, abril 8 de 2019</v>
      </c>
      <c r="I704" s="11">
        <f>VLOOKUP(H704,'Cacao Nacional'!B:D,3,0)</f>
        <v>6205.7</v>
      </c>
      <c r="J704" s="11" t="str">
        <f t="shared" si="21"/>
        <v>abril de 2019</v>
      </c>
    </row>
    <row r="705" spans="1:10" x14ac:dyDescent="0.3">
      <c r="A705" s="14">
        <v>43560</v>
      </c>
      <c r="B705" s="13">
        <v>26180</v>
      </c>
      <c r="C705" s="13">
        <v>26260</v>
      </c>
      <c r="D705" s="13">
        <v>26280</v>
      </c>
      <c r="E705" s="13">
        <v>25840</v>
      </c>
      <c r="F705" s="11" t="s">
        <v>5649</v>
      </c>
      <c r="G705" s="12">
        <v>0</v>
      </c>
      <c r="H705" s="21" t="str">
        <f t="shared" si="20"/>
        <v>viernes, abril 5 de 2019</v>
      </c>
      <c r="I705" s="11" t="e">
        <f>VLOOKUP(H705,'Cacao Nacional'!B:D,3,0)</f>
        <v>#N/A</v>
      </c>
      <c r="J705" s="11" t="str">
        <f t="shared" si="21"/>
        <v>abril de 2019</v>
      </c>
    </row>
    <row r="706" spans="1:10" x14ac:dyDescent="0.3">
      <c r="A706" s="14">
        <v>43559</v>
      </c>
      <c r="B706" s="13">
        <v>26180</v>
      </c>
      <c r="C706" s="13">
        <v>26500</v>
      </c>
      <c r="D706" s="13">
        <v>26680</v>
      </c>
      <c r="E706" s="13">
        <v>26140</v>
      </c>
      <c r="F706" s="11" t="s">
        <v>6158</v>
      </c>
      <c r="G706" s="12">
        <v>-1.21E-2</v>
      </c>
      <c r="H706" s="21" t="str">
        <f t="shared" si="20"/>
        <v>jueves, abril 4 de 2019</v>
      </c>
      <c r="I706" s="11" t="e">
        <f>VLOOKUP(H706,'Cacao Nacional'!B:D,3,0)</f>
        <v>#N/A</v>
      </c>
      <c r="J706" s="11" t="str">
        <f t="shared" si="21"/>
        <v>abril de 2019</v>
      </c>
    </row>
    <row r="707" spans="1:10" x14ac:dyDescent="0.3">
      <c r="A707" s="14">
        <v>43558</v>
      </c>
      <c r="B707" s="13">
        <v>26500</v>
      </c>
      <c r="C707" s="13">
        <v>25440</v>
      </c>
      <c r="D707" s="13">
        <v>26500</v>
      </c>
      <c r="E707" s="13">
        <v>25440</v>
      </c>
      <c r="F707" s="11" t="s">
        <v>6159</v>
      </c>
      <c r="G707" s="12">
        <v>3.4299999999999997E-2</v>
      </c>
      <c r="H707" s="21" t="str">
        <f t="shared" ref="H707:H770" si="22">_xlfn.CONCAT(TEXT(A707,"dddd, Mmmm d "),"de ",TEXT(A707,"yyyy"))</f>
        <v>miércoles, abril 3 de 2019</v>
      </c>
      <c r="I707" s="11" t="e">
        <f>VLOOKUP(H707,'Cacao Nacional'!B:D,3,0)</f>
        <v>#N/A</v>
      </c>
      <c r="J707" s="11" t="str">
        <f t="shared" ref="J707:J770" si="23">_xlfn.CONCAT(TEXT(A707,"mmmm")," de ",YEAR(A707))</f>
        <v>abril de 2019</v>
      </c>
    </row>
    <row r="708" spans="1:10" x14ac:dyDescent="0.3">
      <c r="A708" s="14">
        <v>43557</v>
      </c>
      <c r="B708" s="13">
        <v>25620</v>
      </c>
      <c r="C708" s="13">
        <v>25800</v>
      </c>
      <c r="D708" s="13">
        <v>26000</v>
      </c>
      <c r="E708" s="13">
        <v>25620</v>
      </c>
      <c r="F708" s="11" t="s">
        <v>6160</v>
      </c>
      <c r="G708" s="12">
        <v>-7.0000000000000001E-3</v>
      </c>
      <c r="H708" s="21" t="str">
        <f t="shared" si="22"/>
        <v>martes, abril 2 de 2019</v>
      </c>
      <c r="I708" s="11" t="e">
        <f>VLOOKUP(H708,'Cacao Nacional'!B:D,3,0)</f>
        <v>#N/A</v>
      </c>
      <c r="J708" s="11" t="str">
        <f t="shared" si="23"/>
        <v>abril de 2019</v>
      </c>
    </row>
    <row r="709" spans="1:10" x14ac:dyDescent="0.3">
      <c r="A709" s="14">
        <v>43556</v>
      </c>
      <c r="B709" s="13">
        <v>25800</v>
      </c>
      <c r="C709" s="13">
        <v>26000</v>
      </c>
      <c r="D709" s="13">
        <v>26100</v>
      </c>
      <c r="E709" s="13">
        <v>25800</v>
      </c>
      <c r="F709" s="11" t="s">
        <v>6161</v>
      </c>
      <c r="G709" s="12">
        <v>8.0000000000000004E-4</v>
      </c>
      <c r="H709" s="21" t="str">
        <f t="shared" si="22"/>
        <v>lunes, abril 1 de 2019</v>
      </c>
      <c r="I709" s="11">
        <f>VLOOKUP(H709,'Cacao Nacional'!B:D,3,0)</f>
        <v>5916</v>
      </c>
      <c r="J709" s="11" t="str">
        <f t="shared" si="23"/>
        <v>abril de 2019</v>
      </c>
    </row>
    <row r="710" spans="1:10" x14ac:dyDescent="0.3">
      <c r="A710" s="14">
        <v>43553</v>
      </c>
      <c r="B710" s="13">
        <v>25780</v>
      </c>
      <c r="C710" s="13">
        <v>26600</v>
      </c>
      <c r="D710" s="13">
        <v>26600</v>
      </c>
      <c r="E710" s="13">
        <v>25680</v>
      </c>
      <c r="F710" s="11" t="s">
        <v>6162</v>
      </c>
      <c r="G710" s="12">
        <v>7.0000000000000001E-3</v>
      </c>
      <c r="H710" s="21" t="str">
        <f t="shared" si="22"/>
        <v>viernes, marzo 29 de 2019</v>
      </c>
      <c r="I710" s="11" t="e">
        <f>VLOOKUP(H710,'Cacao Nacional'!B:D,3,0)</f>
        <v>#N/A</v>
      </c>
      <c r="J710" s="11" t="str">
        <f t="shared" si="23"/>
        <v>marzo de 2019</v>
      </c>
    </row>
    <row r="711" spans="1:10" x14ac:dyDescent="0.3">
      <c r="A711" s="14">
        <v>43552</v>
      </c>
      <c r="B711" s="13">
        <v>25600</v>
      </c>
      <c r="C711" s="13">
        <v>26240</v>
      </c>
      <c r="D711" s="13">
        <v>26240</v>
      </c>
      <c r="E711" s="13">
        <v>25300</v>
      </c>
      <c r="F711" s="11" t="s">
        <v>6163</v>
      </c>
      <c r="G711" s="12">
        <v>-3.8999999999999998E-3</v>
      </c>
      <c r="H711" s="21" t="str">
        <f t="shared" si="22"/>
        <v>jueves, marzo 28 de 2019</v>
      </c>
      <c r="I711" s="11" t="e">
        <f>VLOOKUP(H711,'Cacao Nacional'!B:D,3,0)</f>
        <v>#N/A</v>
      </c>
      <c r="J711" s="11" t="str">
        <f t="shared" si="23"/>
        <v>marzo de 2019</v>
      </c>
    </row>
    <row r="712" spans="1:10" x14ac:dyDescent="0.3">
      <c r="A712" s="14">
        <v>43551</v>
      </c>
      <c r="B712" s="13">
        <v>25700</v>
      </c>
      <c r="C712" s="13">
        <v>26400</v>
      </c>
      <c r="D712" s="13">
        <v>26440</v>
      </c>
      <c r="E712" s="13">
        <v>25300</v>
      </c>
      <c r="F712" s="11" t="s">
        <v>6164</v>
      </c>
      <c r="G712" s="12">
        <v>-2.9499999999999998E-2</v>
      </c>
      <c r="H712" s="21" t="str">
        <f t="shared" si="22"/>
        <v>miércoles, marzo 27 de 2019</v>
      </c>
      <c r="I712" s="11" t="e">
        <f>VLOOKUP(H712,'Cacao Nacional'!B:D,3,0)</f>
        <v>#N/A</v>
      </c>
      <c r="J712" s="11" t="str">
        <f t="shared" si="23"/>
        <v>marzo de 2019</v>
      </c>
    </row>
    <row r="713" spans="1:10" x14ac:dyDescent="0.3">
      <c r="A713" s="14">
        <v>43550</v>
      </c>
      <c r="B713" s="13">
        <v>26480</v>
      </c>
      <c r="C713" s="13">
        <v>26600</v>
      </c>
      <c r="D713" s="13">
        <v>26600</v>
      </c>
      <c r="E713" s="13">
        <v>26040</v>
      </c>
      <c r="F713" s="11" t="s">
        <v>6165</v>
      </c>
      <c r="G713" s="12">
        <v>-8.0000000000000004E-4</v>
      </c>
      <c r="H713" s="21" t="str">
        <f t="shared" si="22"/>
        <v>martes, marzo 26 de 2019</v>
      </c>
      <c r="I713" s="11" t="e">
        <f>VLOOKUP(H713,'Cacao Nacional'!B:D,3,0)</f>
        <v>#N/A</v>
      </c>
      <c r="J713" s="11" t="str">
        <f t="shared" si="23"/>
        <v>marzo de 2019</v>
      </c>
    </row>
    <row r="714" spans="1:10" x14ac:dyDescent="0.3">
      <c r="A714" s="14">
        <v>43546</v>
      </c>
      <c r="B714" s="13">
        <v>26500</v>
      </c>
      <c r="C714" s="13">
        <v>26400</v>
      </c>
      <c r="D714" s="13">
        <v>26500</v>
      </c>
      <c r="E714" s="13">
        <v>26260</v>
      </c>
      <c r="F714" s="11" t="s">
        <v>6166</v>
      </c>
      <c r="G714" s="12">
        <v>3.8E-3</v>
      </c>
      <c r="H714" s="21" t="str">
        <f t="shared" si="22"/>
        <v>viernes, marzo 22 de 2019</v>
      </c>
      <c r="I714" s="11" t="e">
        <f>VLOOKUP(H714,'Cacao Nacional'!B:D,3,0)</f>
        <v>#N/A</v>
      </c>
      <c r="J714" s="11" t="str">
        <f t="shared" si="23"/>
        <v>marzo de 2019</v>
      </c>
    </row>
    <row r="715" spans="1:10" x14ac:dyDescent="0.3">
      <c r="A715" s="14">
        <v>43545</v>
      </c>
      <c r="B715" s="13">
        <v>26400</v>
      </c>
      <c r="C715" s="13">
        <v>26700</v>
      </c>
      <c r="D715" s="13">
        <v>26740</v>
      </c>
      <c r="E715" s="13">
        <v>26400</v>
      </c>
      <c r="F715" s="11" t="s">
        <v>6167</v>
      </c>
      <c r="G715" s="12">
        <v>-1.12E-2</v>
      </c>
      <c r="H715" s="21" t="str">
        <f t="shared" si="22"/>
        <v>jueves, marzo 21 de 2019</v>
      </c>
      <c r="I715" s="11" t="e">
        <f>VLOOKUP(H715,'Cacao Nacional'!B:D,3,0)</f>
        <v>#N/A</v>
      </c>
      <c r="J715" s="11" t="str">
        <f t="shared" si="23"/>
        <v>marzo de 2019</v>
      </c>
    </row>
    <row r="716" spans="1:10" x14ac:dyDescent="0.3">
      <c r="A716" s="14">
        <v>43544</v>
      </c>
      <c r="B716" s="13">
        <v>26700</v>
      </c>
      <c r="C716" s="13">
        <v>26900</v>
      </c>
      <c r="D716" s="13">
        <v>26900</v>
      </c>
      <c r="E716" s="13">
        <v>26520</v>
      </c>
      <c r="F716" s="11" t="s">
        <v>6168</v>
      </c>
      <c r="G716" s="12">
        <v>-7.4000000000000003E-3</v>
      </c>
      <c r="H716" s="21" t="str">
        <f t="shared" si="22"/>
        <v>miércoles, marzo 20 de 2019</v>
      </c>
      <c r="I716" s="11" t="e">
        <f>VLOOKUP(H716,'Cacao Nacional'!B:D,3,0)</f>
        <v>#N/A</v>
      </c>
      <c r="J716" s="11" t="str">
        <f t="shared" si="23"/>
        <v>marzo de 2019</v>
      </c>
    </row>
    <row r="717" spans="1:10" x14ac:dyDescent="0.3">
      <c r="A717" s="14">
        <v>43543</v>
      </c>
      <c r="B717" s="13">
        <v>26900</v>
      </c>
      <c r="C717" s="13">
        <v>26900</v>
      </c>
      <c r="D717" s="13">
        <v>27100</v>
      </c>
      <c r="E717" s="13">
        <v>26800</v>
      </c>
      <c r="F717" s="11" t="s">
        <v>6169</v>
      </c>
      <c r="G717" s="12">
        <v>0</v>
      </c>
      <c r="H717" s="21" t="str">
        <f t="shared" si="22"/>
        <v>martes, marzo 19 de 2019</v>
      </c>
      <c r="I717" s="11" t="e">
        <f>VLOOKUP(H717,'Cacao Nacional'!B:D,3,0)</f>
        <v>#N/A</v>
      </c>
      <c r="J717" s="11" t="str">
        <f t="shared" si="23"/>
        <v>marzo de 2019</v>
      </c>
    </row>
    <row r="718" spans="1:10" x14ac:dyDescent="0.3">
      <c r="A718" s="14">
        <v>43542</v>
      </c>
      <c r="B718" s="13">
        <v>26900</v>
      </c>
      <c r="C718" s="13">
        <v>27080</v>
      </c>
      <c r="D718" s="13">
        <v>27180</v>
      </c>
      <c r="E718" s="13">
        <v>26800</v>
      </c>
      <c r="F718" s="11" t="s">
        <v>6170</v>
      </c>
      <c r="G718" s="12">
        <v>-1.03E-2</v>
      </c>
      <c r="H718" s="21" t="str">
        <f t="shared" si="22"/>
        <v>lunes, marzo 18 de 2019</v>
      </c>
      <c r="I718" s="11">
        <f>VLOOKUP(H718,'Cacao Nacional'!B:D,3,0)</f>
        <v>5976.2</v>
      </c>
      <c r="J718" s="11" t="str">
        <f t="shared" si="23"/>
        <v>marzo de 2019</v>
      </c>
    </row>
    <row r="719" spans="1:10" x14ac:dyDescent="0.3">
      <c r="A719" s="14">
        <v>43539</v>
      </c>
      <c r="B719" s="13">
        <v>27180</v>
      </c>
      <c r="C719" s="13">
        <v>26880</v>
      </c>
      <c r="D719" s="13">
        <v>27180</v>
      </c>
      <c r="E719" s="13">
        <v>26820</v>
      </c>
      <c r="F719" s="11" t="s">
        <v>6171</v>
      </c>
      <c r="G719" s="12">
        <v>1.4200000000000001E-2</v>
      </c>
      <c r="H719" s="21" t="str">
        <f t="shared" si="22"/>
        <v>viernes, marzo 15 de 2019</v>
      </c>
      <c r="I719" s="11" t="e">
        <f>VLOOKUP(H719,'Cacao Nacional'!B:D,3,0)</f>
        <v>#N/A</v>
      </c>
      <c r="J719" s="11" t="str">
        <f t="shared" si="23"/>
        <v>marzo de 2019</v>
      </c>
    </row>
    <row r="720" spans="1:10" x14ac:dyDescent="0.3">
      <c r="A720" s="14">
        <v>43538</v>
      </c>
      <c r="B720" s="13">
        <v>26800</v>
      </c>
      <c r="C720" s="13">
        <v>26220</v>
      </c>
      <c r="D720" s="13">
        <v>26840</v>
      </c>
      <c r="E720" s="13">
        <v>26220</v>
      </c>
      <c r="F720" s="11" t="s">
        <v>6172</v>
      </c>
      <c r="G720" s="12">
        <v>1.3599999999999999E-2</v>
      </c>
      <c r="H720" s="21" t="str">
        <f t="shared" si="22"/>
        <v>jueves, marzo 14 de 2019</v>
      </c>
      <c r="I720" s="11" t="e">
        <f>VLOOKUP(H720,'Cacao Nacional'!B:D,3,0)</f>
        <v>#N/A</v>
      </c>
      <c r="J720" s="11" t="str">
        <f t="shared" si="23"/>
        <v>marzo de 2019</v>
      </c>
    </row>
    <row r="721" spans="1:10" x14ac:dyDescent="0.3">
      <c r="A721" s="14">
        <v>43537</v>
      </c>
      <c r="B721" s="13">
        <v>26440</v>
      </c>
      <c r="C721" s="13">
        <v>26120</v>
      </c>
      <c r="D721" s="13">
        <v>26440</v>
      </c>
      <c r="E721" s="13">
        <v>26120</v>
      </c>
      <c r="F721" s="11" t="s">
        <v>6173</v>
      </c>
      <c r="G721" s="12">
        <v>1.23E-2</v>
      </c>
      <c r="H721" s="21" t="str">
        <f t="shared" si="22"/>
        <v>miércoles, marzo 13 de 2019</v>
      </c>
      <c r="I721" s="11" t="e">
        <f>VLOOKUP(H721,'Cacao Nacional'!B:D,3,0)</f>
        <v>#N/A</v>
      </c>
      <c r="J721" s="11" t="str">
        <f t="shared" si="23"/>
        <v>marzo de 2019</v>
      </c>
    </row>
    <row r="722" spans="1:10" x14ac:dyDescent="0.3">
      <c r="A722" s="14">
        <v>43536</v>
      </c>
      <c r="B722" s="13">
        <v>26120</v>
      </c>
      <c r="C722" s="13">
        <v>26000</v>
      </c>
      <c r="D722" s="13">
        <v>26280</v>
      </c>
      <c r="E722" s="13">
        <v>25900</v>
      </c>
      <c r="F722" s="11" t="s">
        <v>6174</v>
      </c>
      <c r="G722" s="12">
        <v>6.1999999999999998E-3</v>
      </c>
      <c r="H722" s="21" t="str">
        <f t="shared" si="22"/>
        <v>martes, marzo 12 de 2019</v>
      </c>
      <c r="I722" s="11" t="e">
        <f>VLOOKUP(H722,'Cacao Nacional'!B:D,3,0)</f>
        <v>#N/A</v>
      </c>
      <c r="J722" s="11" t="str">
        <f t="shared" si="23"/>
        <v>marzo de 2019</v>
      </c>
    </row>
    <row r="723" spans="1:10" x14ac:dyDescent="0.3">
      <c r="A723" s="14">
        <v>43535</v>
      </c>
      <c r="B723" s="13">
        <v>25960</v>
      </c>
      <c r="C723" s="13">
        <v>26000</v>
      </c>
      <c r="D723" s="13">
        <v>26000</v>
      </c>
      <c r="E723" s="13">
        <v>25620</v>
      </c>
      <c r="F723" s="11" t="s">
        <v>6175</v>
      </c>
      <c r="G723" s="12">
        <v>3.8999999999999998E-3</v>
      </c>
      <c r="H723" s="21" t="str">
        <f t="shared" si="22"/>
        <v>lunes, marzo 11 de 2019</v>
      </c>
      <c r="I723" s="11">
        <f>VLOOKUP(H723,'Cacao Nacional'!B:D,3,0)</f>
        <v>5971.5</v>
      </c>
      <c r="J723" s="11" t="str">
        <f t="shared" si="23"/>
        <v>marzo de 2019</v>
      </c>
    </row>
    <row r="724" spans="1:10" x14ac:dyDescent="0.3">
      <c r="A724" s="14">
        <v>43532</v>
      </c>
      <c r="B724" s="13">
        <v>25860</v>
      </c>
      <c r="C724" s="13">
        <v>25820</v>
      </c>
      <c r="D724" s="13">
        <v>25980</v>
      </c>
      <c r="E724" s="13">
        <v>25600</v>
      </c>
      <c r="F724" s="11" t="s">
        <v>6176</v>
      </c>
      <c r="G724" s="12">
        <v>-5.4000000000000003E-3</v>
      </c>
      <c r="H724" s="21" t="str">
        <f t="shared" si="22"/>
        <v>viernes, marzo 8 de 2019</v>
      </c>
      <c r="I724" s="11" t="e">
        <f>VLOOKUP(H724,'Cacao Nacional'!B:D,3,0)</f>
        <v>#N/A</v>
      </c>
      <c r="J724" s="11" t="str">
        <f t="shared" si="23"/>
        <v>marzo de 2019</v>
      </c>
    </row>
    <row r="725" spans="1:10" x14ac:dyDescent="0.3">
      <c r="A725" s="14">
        <v>43531</v>
      </c>
      <c r="B725" s="13">
        <v>26000</v>
      </c>
      <c r="C725" s="13">
        <v>26540</v>
      </c>
      <c r="D725" s="13">
        <v>26540</v>
      </c>
      <c r="E725" s="13">
        <v>26000</v>
      </c>
      <c r="F725" s="11" t="s">
        <v>6177</v>
      </c>
      <c r="G725" s="12">
        <v>-2.0299999999999999E-2</v>
      </c>
      <c r="H725" s="21" t="str">
        <f t="shared" si="22"/>
        <v>jueves, marzo 7 de 2019</v>
      </c>
      <c r="I725" s="11" t="e">
        <f>VLOOKUP(H725,'Cacao Nacional'!B:D,3,0)</f>
        <v>#N/A</v>
      </c>
      <c r="J725" s="11" t="str">
        <f t="shared" si="23"/>
        <v>marzo de 2019</v>
      </c>
    </row>
    <row r="726" spans="1:10" x14ac:dyDescent="0.3">
      <c r="A726" s="14">
        <v>43530</v>
      </c>
      <c r="B726" s="13">
        <v>26540</v>
      </c>
      <c r="C726" s="13">
        <v>25920</v>
      </c>
      <c r="D726" s="13">
        <v>26540</v>
      </c>
      <c r="E726" s="13">
        <v>25860</v>
      </c>
      <c r="F726" s="11" t="s">
        <v>6178</v>
      </c>
      <c r="G726" s="12">
        <v>0.02</v>
      </c>
      <c r="H726" s="21" t="str">
        <f t="shared" si="22"/>
        <v>miércoles, marzo 6 de 2019</v>
      </c>
      <c r="I726" s="11" t="e">
        <f>VLOOKUP(H726,'Cacao Nacional'!B:D,3,0)</f>
        <v>#N/A</v>
      </c>
      <c r="J726" s="11" t="str">
        <f t="shared" si="23"/>
        <v>marzo de 2019</v>
      </c>
    </row>
    <row r="727" spans="1:10" x14ac:dyDescent="0.3">
      <c r="A727" s="14">
        <v>43529</v>
      </c>
      <c r="B727" s="13">
        <v>26020</v>
      </c>
      <c r="C727" s="13">
        <v>26280</v>
      </c>
      <c r="D727" s="13">
        <v>26280</v>
      </c>
      <c r="E727" s="13">
        <v>26000</v>
      </c>
      <c r="F727" s="11" t="s">
        <v>6179</v>
      </c>
      <c r="G727" s="12">
        <v>-9.9000000000000008E-3</v>
      </c>
      <c r="H727" s="21" t="str">
        <f t="shared" si="22"/>
        <v>martes, marzo 5 de 2019</v>
      </c>
      <c r="I727" s="11" t="e">
        <f>VLOOKUP(H727,'Cacao Nacional'!B:D,3,0)</f>
        <v>#N/A</v>
      </c>
      <c r="J727" s="11" t="str">
        <f t="shared" si="23"/>
        <v>marzo de 2019</v>
      </c>
    </row>
    <row r="728" spans="1:10" x14ac:dyDescent="0.3">
      <c r="A728" s="14">
        <v>43528</v>
      </c>
      <c r="B728" s="13">
        <v>26280</v>
      </c>
      <c r="C728" s="13">
        <v>26560</v>
      </c>
      <c r="D728" s="13">
        <v>26660</v>
      </c>
      <c r="E728" s="13">
        <v>26280</v>
      </c>
      <c r="F728" s="11" t="s">
        <v>6180</v>
      </c>
      <c r="G728" s="12">
        <v>-1.0500000000000001E-2</v>
      </c>
      <c r="H728" s="21" t="str">
        <f t="shared" si="22"/>
        <v>lunes, marzo 4 de 2019</v>
      </c>
      <c r="I728" s="11">
        <f>VLOOKUP(H728,'Cacao Nacional'!B:D,3,0)</f>
        <v>6055</v>
      </c>
      <c r="J728" s="11" t="str">
        <f t="shared" si="23"/>
        <v>marzo de 2019</v>
      </c>
    </row>
    <row r="729" spans="1:10" x14ac:dyDescent="0.3">
      <c r="A729" s="14">
        <v>43525</v>
      </c>
      <c r="B729" s="13">
        <v>26560</v>
      </c>
      <c r="C729" s="13">
        <v>26040</v>
      </c>
      <c r="D729" s="13">
        <v>26560</v>
      </c>
      <c r="E729" s="13">
        <v>26040</v>
      </c>
      <c r="F729" s="11" t="s">
        <v>6181</v>
      </c>
      <c r="G729" s="12">
        <v>1.7600000000000001E-2</v>
      </c>
      <c r="H729" s="21" t="str">
        <f t="shared" si="22"/>
        <v>viernes, marzo 1 de 2019</v>
      </c>
      <c r="I729" s="11" t="e">
        <f>VLOOKUP(H729,'Cacao Nacional'!B:D,3,0)</f>
        <v>#N/A</v>
      </c>
      <c r="J729" s="11" t="str">
        <f t="shared" si="23"/>
        <v>marzo de 2019</v>
      </c>
    </row>
    <row r="730" spans="1:10" x14ac:dyDescent="0.3">
      <c r="A730" s="14">
        <v>43524</v>
      </c>
      <c r="B730" s="13">
        <v>26100</v>
      </c>
      <c r="C730" s="13">
        <v>26000</v>
      </c>
      <c r="D730" s="13">
        <v>26360</v>
      </c>
      <c r="E730" s="13">
        <v>26000</v>
      </c>
      <c r="F730" s="11" t="s">
        <v>6182</v>
      </c>
      <c r="G730" s="12">
        <v>0</v>
      </c>
      <c r="H730" s="21" t="str">
        <f t="shared" si="22"/>
        <v>jueves, febrero 28 de 2019</v>
      </c>
      <c r="I730" s="11" t="e">
        <f>VLOOKUP(H730,'Cacao Nacional'!B:D,3,0)</f>
        <v>#N/A</v>
      </c>
      <c r="J730" s="11" t="str">
        <f t="shared" si="23"/>
        <v>febrero de 2019</v>
      </c>
    </row>
    <row r="731" spans="1:10" x14ac:dyDescent="0.3">
      <c r="A731" s="14">
        <v>43523</v>
      </c>
      <c r="B731" s="13">
        <v>26100</v>
      </c>
      <c r="C731" s="13">
        <v>26220</v>
      </c>
      <c r="D731" s="13">
        <v>26220</v>
      </c>
      <c r="E731" s="13">
        <v>26020</v>
      </c>
      <c r="F731" s="11" t="s">
        <v>6183</v>
      </c>
      <c r="G731" s="12">
        <v>-8.3999999999999995E-3</v>
      </c>
      <c r="H731" s="21" t="str">
        <f t="shared" si="22"/>
        <v>miércoles, febrero 27 de 2019</v>
      </c>
      <c r="I731" s="11" t="e">
        <f>VLOOKUP(H731,'Cacao Nacional'!B:D,3,0)</f>
        <v>#N/A</v>
      </c>
      <c r="J731" s="11" t="str">
        <f t="shared" si="23"/>
        <v>febrero de 2019</v>
      </c>
    </row>
    <row r="732" spans="1:10" x14ac:dyDescent="0.3">
      <c r="A732" s="14">
        <v>43522</v>
      </c>
      <c r="B732" s="13">
        <v>26320</v>
      </c>
      <c r="C732" s="13">
        <v>26340</v>
      </c>
      <c r="D732" s="13">
        <v>26660</v>
      </c>
      <c r="E732" s="13">
        <v>26300</v>
      </c>
      <c r="F732" s="11" t="s">
        <v>6184</v>
      </c>
      <c r="G732" s="12">
        <v>-8.0000000000000004E-4</v>
      </c>
      <c r="H732" s="21" t="str">
        <f t="shared" si="22"/>
        <v>martes, febrero 26 de 2019</v>
      </c>
      <c r="I732" s="11" t="e">
        <f>VLOOKUP(H732,'Cacao Nacional'!B:D,3,0)</f>
        <v>#N/A</v>
      </c>
      <c r="J732" s="11" t="str">
        <f t="shared" si="23"/>
        <v>febrero de 2019</v>
      </c>
    </row>
    <row r="733" spans="1:10" x14ac:dyDescent="0.3">
      <c r="A733" s="14">
        <v>43521</v>
      </c>
      <c r="B733" s="13">
        <v>26340</v>
      </c>
      <c r="C733" s="13">
        <v>26600</v>
      </c>
      <c r="D733" s="13">
        <v>26840</v>
      </c>
      <c r="E733" s="13">
        <v>26340</v>
      </c>
      <c r="F733" s="11" t="s">
        <v>6185</v>
      </c>
      <c r="G733" s="12">
        <v>-6.0000000000000001E-3</v>
      </c>
      <c r="H733" s="21" t="str">
        <f t="shared" si="22"/>
        <v>lunes, febrero 25 de 2019</v>
      </c>
      <c r="I733" s="11">
        <f>VLOOKUP(H733,'Cacao Nacional'!B:D,3,0)</f>
        <v>6104.7</v>
      </c>
      <c r="J733" s="11" t="str">
        <f t="shared" si="23"/>
        <v>febrero de 2019</v>
      </c>
    </row>
    <row r="734" spans="1:10" x14ac:dyDescent="0.3">
      <c r="A734" s="14">
        <v>43518</v>
      </c>
      <c r="B734" s="13">
        <v>26500</v>
      </c>
      <c r="C734" s="13">
        <v>26680</v>
      </c>
      <c r="D734" s="13">
        <v>26680</v>
      </c>
      <c r="E734" s="13">
        <v>26400</v>
      </c>
      <c r="F734" s="11" t="s">
        <v>6186</v>
      </c>
      <c r="G734" s="12">
        <v>-6.7000000000000002E-3</v>
      </c>
      <c r="H734" s="21" t="str">
        <f t="shared" si="22"/>
        <v>viernes, febrero 22 de 2019</v>
      </c>
      <c r="I734" s="11" t="e">
        <f>VLOOKUP(H734,'Cacao Nacional'!B:D,3,0)</f>
        <v>#N/A</v>
      </c>
      <c r="J734" s="11" t="str">
        <f t="shared" si="23"/>
        <v>febrero de 2019</v>
      </c>
    </row>
    <row r="735" spans="1:10" x14ac:dyDescent="0.3">
      <c r="A735" s="14">
        <v>43517</v>
      </c>
      <c r="B735" s="13">
        <v>26680</v>
      </c>
      <c r="C735" s="13">
        <v>26680</v>
      </c>
      <c r="D735" s="13">
        <v>26680</v>
      </c>
      <c r="E735" s="13">
        <v>26400</v>
      </c>
      <c r="F735" s="11" t="s">
        <v>6187</v>
      </c>
      <c r="G735" s="12">
        <v>0</v>
      </c>
      <c r="H735" s="21" t="str">
        <f t="shared" si="22"/>
        <v>jueves, febrero 21 de 2019</v>
      </c>
      <c r="I735" s="11" t="e">
        <f>VLOOKUP(H735,'Cacao Nacional'!B:D,3,0)</f>
        <v>#N/A</v>
      </c>
      <c r="J735" s="11" t="str">
        <f t="shared" si="23"/>
        <v>febrero de 2019</v>
      </c>
    </row>
    <row r="736" spans="1:10" x14ac:dyDescent="0.3">
      <c r="A736" s="14">
        <v>43516</v>
      </c>
      <c r="B736" s="13">
        <v>26680</v>
      </c>
      <c r="C736" s="13">
        <v>26780</v>
      </c>
      <c r="D736" s="13">
        <v>26840</v>
      </c>
      <c r="E736" s="13">
        <v>26680</v>
      </c>
      <c r="F736" s="11" t="s">
        <v>6188</v>
      </c>
      <c r="G736" s="12">
        <v>-2.2000000000000001E-3</v>
      </c>
      <c r="H736" s="21" t="str">
        <f t="shared" si="22"/>
        <v>miércoles, febrero 20 de 2019</v>
      </c>
      <c r="I736" s="11" t="e">
        <f>VLOOKUP(H736,'Cacao Nacional'!B:D,3,0)</f>
        <v>#N/A</v>
      </c>
      <c r="J736" s="11" t="str">
        <f t="shared" si="23"/>
        <v>febrero de 2019</v>
      </c>
    </row>
    <row r="737" spans="1:10" x14ac:dyDescent="0.3">
      <c r="A737" s="14">
        <v>43515</v>
      </c>
      <c r="B737" s="13">
        <v>26740</v>
      </c>
      <c r="C737" s="13">
        <v>26740</v>
      </c>
      <c r="D737" s="13">
        <v>26800</v>
      </c>
      <c r="E737" s="13">
        <v>26540</v>
      </c>
      <c r="F737" s="11" t="s">
        <v>6189</v>
      </c>
      <c r="G737" s="12">
        <v>0</v>
      </c>
      <c r="H737" s="21" t="str">
        <f t="shared" si="22"/>
        <v>martes, febrero 19 de 2019</v>
      </c>
      <c r="I737" s="11" t="e">
        <f>VLOOKUP(H737,'Cacao Nacional'!B:D,3,0)</f>
        <v>#N/A</v>
      </c>
      <c r="J737" s="11" t="str">
        <f t="shared" si="23"/>
        <v>febrero de 2019</v>
      </c>
    </row>
    <row r="738" spans="1:10" x14ac:dyDescent="0.3">
      <c r="A738" s="14">
        <v>43514</v>
      </c>
      <c r="B738" s="13">
        <v>26740</v>
      </c>
      <c r="C738" s="13">
        <v>26720</v>
      </c>
      <c r="D738" s="13">
        <v>26740</v>
      </c>
      <c r="E738" s="13">
        <v>26720</v>
      </c>
      <c r="F738" s="11" t="s">
        <v>6190</v>
      </c>
      <c r="G738" s="12">
        <v>0</v>
      </c>
      <c r="H738" s="21" t="str">
        <f t="shared" si="22"/>
        <v>lunes, febrero 18 de 2019</v>
      </c>
      <c r="I738" s="11">
        <f>VLOOKUP(H738,'Cacao Nacional'!B:D,3,0)</f>
        <v>6081.8</v>
      </c>
      <c r="J738" s="11" t="str">
        <f t="shared" si="23"/>
        <v>febrero de 2019</v>
      </c>
    </row>
    <row r="739" spans="1:10" x14ac:dyDescent="0.3">
      <c r="A739" s="14">
        <v>43511</v>
      </c>
      <c r="B739" s="13">
        <v>26740</v>
      </c>
      <c r="C739" s="13">
        <v>26700</v>
      </c>
      <c r="D739" s="13">
        <v>26740</v>
      </c>
      <c r="E739" s="13">
        <v>26300</v>
      </c>
      <c r="F739" s="11" t="s">
        <v>6191</v>
      </c>
      <c r="G739" s="12">
        <v>9.1000000000000004E-3</v>
      </c>
      <c r="H739" s="21" t="str">
        <f t="shared" si="22"/>
        <v>viernes, febrero 15 de 2019</v>
      </c>
      <c r="I739" s="11" t="e">
        <f>VLOOKUP(H739,'Cacao Nacional'!B:D,3,0)</f>
        <v>#N/A</v>
      </c>
      <c r="J739" s="11" t="str">
        <f t="shared" si="23"/>
        <v>febrero de 2019</v>
      </c>
    </row>
    <row r="740" spans="1:10" x14ac:dyDescent="0.3">
      <c r="A740" s="14">
        <v>43510</v>
      </c>
      <c r="B740" s="13">
        <v>26500</v>
      </c>
      <c r="C740" s="13">
        <v>26740</v>
      </c>
      <c r="D740" s="13">
        <v>26740</v>
      </c>
      <c r="E740" s="13">
        <v>26500</v>
      </c>
      <c r="F740" s="11" t="s">
        <v>6192</v>
      </c>
      <c r="G740" s="12">
        <v>-8.9999999999999993E-3</v>
      </c>
      <c r="H740" s="21" t="str">
        <f t="shared" si="22"/>
        <v>jueves, febrero 14 de 2019</v>
      </c>
      <c r="I740" s="11" t="e">
        <f>VLOOKUP(H740,'Cacao Nacional'!B:D,3,0)</f>
        <v>#N/A</v>
      </c>
      <c r="J740" s="11" t="str">
        <f t="shared" si="23"/>
        <v>febrero de 2019</v>
      </c>
    </row>
    <row r="741" spans="1:10" x14ac:dyDescent="0.3">
      <c r="A741" s="14">
        <v>43509</v>
      </c>
      <c r="B741" s="13">
        <v>26740</v>
      </c>
      <c r="C741" s="13">
        <v>26800</v>
      </c>
      <c r="D741" s="13">
        <v>26800</v>
      </c>
      <c r="E741" s="13">
        <v>26640</v>
      </c>
      <c r="F741" s="11" t="s">
        <v>6193</v>
      </c>
      <c r="G741" s="12">
        <v>-1.5E-3</v>
      </c>
      <c r="H741" s="21" t="str">
        <f t="shared" si="22"/>
        <v>miércoles, febrero 13 de 2019</v>
      </c>
      <c r="I741" s="11" t="e">
        <f>VLOOKUP(H741,'Cacao Nacional'!B:D,3,0)</f>
        <v>#N/A</v>
      </c>
      <c r="J741" s="11" t="str">
        <f t="shared" si="23"/>
        <v>febrero de 2019</v>
      </c>
    </row>
    <row r="742" spans="1:10" x14ac:dyDescent="0.3">
      <c r="A742" s="14">
        <v>43508</v>
      </c>
      <c r="B742" s="13">
        <v>26780</v>
      </c>
      <c r="C742" s="13">
        <v>26900</v>
      </c>
      <c r="D742" s="13">
        <v>26900</v>
      </c>
      <c r="E742" s="13">
        <v>26720</v>
      </c>
      <c r="F742" s="11" t="s">
        <v>6194</v>
      </c>
      <c r="G742" s="12">
        <v>-4.4999999999999997E-3</v>
      </c>
      <c r="H742" s="21" t="str">
        <f t="shared" si="22"/>
        <v>martes, febrero 12 de 2019</v>
      </c>
      <c r="I742" s="11" t="e">
        <f>VLOOKUP(H742,'Cacao Nacional'!B:D,3,0)</f>
        <v>#N/A</v>
      </c>
      <c r="J742" s="11" t="str">
        <f t="shared" si="23"/>
        <v>febrero de 2019</v>
      </c>
    </row>
    <row r="743" spans="1:10" x14ac:dyDescent="0.3">
      <c r="A743" s="14">
        <v>43507</v>
      </c>
      <c r="B743" s="13">
        <v>26900</v>
      </c>
      <c r="C743" s="13">
        <v>26900</v>
      </c>
      <c r="D743" s="13">
        <v>26940</v>
      </c>
      <c r="E743" s="13">
        <v>26760</v>
      </c>
      <c r="F743" s="11" t="s">
        <v>6195</v>
      </c>
      <c r="G743" s="12">
        <v>-6.9999999999999999E-4</v>
      </c>
      <c r="H743" s="21" t="str">
        <f t="shared" si="22"/>
        <v>lunes, febrero 11 de 2019</v>
      </c>
      <c r="I743" s="11">
        <f>VLOOKUP(H743,'Cacao Nacional'!B:D,3,0)</f>
        <v>5927.2</v>
      </c>
      <c r="J743" s="11" t="str">
        <f t="shared" si="23"/>
        <v>febrero de 2019</v>
      </c>
    </row>
    <row r="744" spans="1:10" x14ac:dyDescent="0.3">
      <c r="A744" s="14">
        <v>43504</v>
      </c>
      <c r="B744" s="13">
        <v>26920</v>
      </c>
      <c r="C744" s="13">
        <v>26740</v>
      </c>
      <c r="D744" s="13">
        <v>27000</v>
      </c>
      <c r="E744" s="13">
        <v>26740</v>
      </c>
      <c r="F744" s="11" t="s">
        <v>6196</v>
      </c>
      <c r="G744" s="12">
        <v>-2.2000000000000001E-3</v>
      </c>
      <c r="H744" s="21" t="str">
        <f t="shared" si="22"/>
        <v>viernes, febrero 8 de 2019</v>
      </c>
      <c r="I744" s="11" t="e">
        <f>VLOOKUP(H744,'Cacao Nacional'!B:D,3,0)</f>
        <v>#N/A</v>
      </c>
      <c r="J744" s="11" t="str">
        <f t="shared" si="23"/>
        <v>febrero de 2019</v>
      </c>
    </row>
    <row r="745" spans="1:10" x14ac:dyDescent="0.3">
      <c r="A745" s="14">
        <v>43503</v>
      </c>
      <c r="B745" s="13">
        <v>26980</v>
      </c>
      <c r="C745" s="13">
        <v>26980</v>
      </c>
      <c r="D745" s="13">
        <v>26980</v>
      </c>
      <c r="E745" s="13">
        <v>26760</v>
      </c>
      <c r="F745" s="11" t="s">
        <v>6197</v>
      </c>
      <c r="G745" s="12">
        <v>-6.9999999999999999E-4</v>
      </c>
      <c r="H745" s="21" t="str">
        <f t="shared" si="22"/>
        <v>jueves, febrero 7 de 2019</v>
      </c>
      <c r="I745" s="11" t="e">
        <f>VLOOKUP(H745,'Cacao Nacional'!B:D,3,0)</f>
        <v>#N/A</v>
      </c>
      <c r="J745" s="11" t="str">
        <f t="shared" si="23"/>
        <v>febrero de 2019</v>
      </c>
    </row>
    <row r="746" spans="1:10" x14ac:dyDescent="0.3">
      <c r="A746" s="14">
        <v>43502</v>
      </c>
      <c r="B746" s="13">
        <v>27000</v>
      </c>
      <c r="C746" s="13">
        <v>26980</v>
      </c>
      <c r="D746" s="13">
        <v>27000</v>
      </c>
      <c r="E746" s="13">
        <v>26700</v>
      </c>
      <c r="F746" s="11" t="s">
        <v>6198</v>
      </c>
      <c r="G746" s="12">
        <v>0</v>
      </c>
      <c r="H746" s="21" t="str">
        <f t="shared" si="22"/>
        <v>miércoles, febrero 6 de 2019</v>
      </c>
      <c r="I746" s="11" t="e">
        <f>VLOOKUP(H746,'Cacao Nacional'!B:D,3,0)</f>
        <v>#N/A</v>
      </c>
      <c r="J746" s="11" t="str">
        <f t="shared" si="23"/>
        <v>febrero de 2019</v>
      </c>
    </row>
    <row r="747" spans="1:10" x14ac:dyDescent="0.3">
      <c r="A747" s="14">
        <v>43501</v>
      </c>
      <c r="B747" s="13">
        <v>27000</v>
      </c>
      <c r="C747" s="13">
        <v>26520</v>
      </c>
      <c r="D747" s="13">
        <v>27000</v>
      </c>
      <c r="E747" s="13">
        <v>26520</v>
      </c>
      <c r="F747" s="11" t="s">
        <v>6199</v>
      </c>
      <c r="G747" s="12">
        <v>1.8100000000000002E-2</v>
      </c>
      <c r="H747" s="21" t="str">
        <f t="shared" si="22"/>
        <v>martes, febrero 5 de 2019</v>
      </c>
      <c r="I747" s="11" t="e">
        <f>VLOOKUP(H747,'Cacao Nacional'!B:D,3,0)</f>
        <v>#N/A</v>
      </c>
      <c r="J747" s="11" t="str">
        <f t="shared" si="23"/>
        <v>febrero de 2019</v>
      </c>
    </row>
    <row r="748" spans="1:10" x14ac:dyDescent="0.3">
      <c r="A748" s="14">
        <v>43500</v>
      </c>
      <c r="B748" s="13">
        <v>26520</v>
      </c>
      <c r="C748" s="13">
        <v>26660</v>
      </c>
      <c r="D748" s="13">
        <v>26660</v>
      </c>
      <c r="E748" s="13">
        <v>26500</v>
      </c>
      <c r="F748" s="11" t="s">
        <v>6200</v>
      </c>
      <c r="G748" s="12">
        <v>0</v>
      </c>
      <c r="H748" s="21" t="str">
        <f t="shared" si="22"/>
        <v>lunes, febrero 4 de 2019</v>
      </c>
      <c r="I748" s="11">
        <f>VLOOKUP(H748,'Cacao Nacional'!B:D,3,0)</f>
        <v>5891.7</v>
      </c>
      <c r="J748" s="11" t="str">
        <f t="shared" si="23"/>
        <v>febrero de 2019</v>
      </c>
    </row>
    <row r="749" spans="1:10" x14ac:dyDescent="0.3">
      <c r="A749" s="14">
        <v>43497</v>
      </c>
      <c r="B749" s="13">
        <v>26520</v>
      </c>
      <c r="C749" s="13">
        <v>26600</v>
      </c>
      <c r="D749" s="13">
        <v>26680</v>
      </c>
      <c r="E749" s="13">
        <v>26500</v>
      </c>
      <c r="F749" s="11" t="s">
        <v>6201</v>
      </c>
      <c r="G749" s="12">
        <v>-8.0000000000000004E-4</v>
      </c>
      <c r="H749" s="21" t="str">
        <f t="shared" si="22"/>
        <v>viernes, febrero 1 de 2019</v>
      </c>
      <c r="I749" s="11" t="e">
        <f>VLOOKUP(H749,'Cacao Nacional'!B:D,3,0)</f>
        <v>#N/A</v>
      </c>
      <c r="J749" s="11" t="str">
        <f t="shared" si="23"/>
        <v>febrero de 2019</v>
      </c>
    </row>
    <row r="750" spans="1:10" x14ac:dyDescent="0.3">
      <c r="A750" s="14">
        <v>43496</v>
      </c>
      <c r="B750" s="13">
        <v>26540</v>
      </c>
      <c r="C750" s="13">
        <v>26500</v>
      </c>
      <c r="D750" s="13">
        <v>26700</v>
      </c>
      <c r="E750" s="13">
        <v>26320</v>
      </c>
      <c r="F750" s="11" t="s">
        <v>6202</v>
      </c>
      <c r="G750" s="12">
        <v>6.7999999999999996E-3</v>
      </c>
      <c r="H750" s="21" t="str">
        <f t="shared" si="22"/>
        <v>jueves, enero 31 de 2019</v>
      </c>
      <c r="I750" s="11" t="e">
        <f>VLOOKUP(H750,'Cacao Nacional'!B:D,3,0)</f>
        <v>#N/A</v>
      </c>
      <c r="J750" s="11" t="str">
        <f t="shared" si="23"/>
        <v>enero de 2019</v>
      </c>
    </row>
    <row r="751" spans="1:10" x14ac:dyDescent="0.3">
      <c r="A751" s="14">
        <v>43495</v>
      </c>
      <c r="B751" s="13">
        <v>26360</v>
      </c>
      <c r="C751" s="13">
        <v>25500</v>
      </c>
      <c r="D751" s="13">
        <v>26360</v>
      </c>
      <c r="E751" s="13">
        <v>25380</v>
      </c>
      <c r="F751" s="11" t="s">
        <v>6203</v>
      </c>
      <c r="G751" s="12">
        <v>3.4500000000000003E-2</v>
      </c>
      <c r="H751" s="21" t="str">
        <f t="shared" si="22"/>
        <v>miércoles, enero 30 de 2019</v>
      </c>
      <c r="I751" s="11" t="e">
        <f>VLOOKUP(H751,'Cacao Nacional'!B:D,3,0)</f>
        <v>#N/A</v>
      </c>
      <c r="J751" s="11" t="str">
        <f t="shared" si="23"/>
        <v>enero de 2019</v>
      </c>
    </row>
    <row r="752" spans="1:10" x14ac:dyDescent="0.3">
      <c r="A752" s="14">
        <v>43494</v>
      </c>
      <c r="B752" s="13">
        <v>25480</v>
      </c>
      <c r="C752" s="13">
        <v>25400</v>
      </c>
      <c r="D752" s="13">
        <v>25500</v>
      </c>
      <c r="E752" s="13">
        <v>25280</v>
      </c>
      <c r="F752" s="11" t="s">
        <v>6204</v>
      </c>
      <c r="G752" s="12">
        <v>3.0999999999999999E-3</v>
      </c>
      <c r="H752" s="21" t="str">
        <f t="shared" si="22"/>
        <v>martes, enero 29 de 2019</v>
      </c>
      <c r="I752" s="11" t="e">
        <f>VLOOKUP(H752,'Cacao Nacional'!B:D,3,0)</f>
        <v>#N/A</v>
      </c>
      <c r="J752" s="11" t="str">
        <f t="shared" si="23"/>
        <v>enero de 2019</v>
      </c>
    </row>
    <row r="753" spans="1:10" x14ac:dyDescent="0.3">
      <c r="A753" s="14">
        <v>43493</v>
      </c>
      <c r="B753" s="13">
        <v>25400</v>
      </c>
      <c r="C753" s="13">
        <v>24880</v>
      </c>
      <c r="D753" s="13">
        <v>25400</v>
      </c>
      <c r="E753" s="13">
        <v>24880</v>
      </c>
      <c r="F753" s="11" t="s">
        <v>6205</v>
      </c>
      <c r="G753" s="12">
        <v>2.0899999999999998E-2</v>
      </c>
      <c r="H753" s="21" t="str">
        <f t="shared" si="22"/>
        <v>lunes, enero 28 de 2019</v>
      </c>
      <c r="I753" s="11">
        <f>VLOOKUP(H753,'Cacao Nacional'!B:D,3,0)</f>
        <v>6021.7</v>
      </c>
      <c r="J753" s="11" t="str">
        <f t="shared" si="23"/>
        <v>enero de 2019</v>
      </c>
    </row>
    <row r="754" spans="1:10" x14ac:dyDescent="0.3">
      <c r="A754" s="14">
        <v>43490</v>
      </c>
      <c r="B754" s="13">
        <v>24880</v>
      </c>
      <c r="C754" s="13">
        <v>24500</v>
      </c>
      <c r="D754" s="13">
        <v>24900</v>
      </c>
      <c r="E754" s="13">
        <v>24360</v>
      </c>
      <c r="F754" s="11" t="s">
        <v>6206</v>
      </c>
      <c r="G754" s="12">
        <v>2.1299999999999999E-2</v>
      </c>
      <c r="H754" s="21" t="str">
        <f t="shared" si="22"/>
        <v>viernes, enero 25 de 2019</v>
      </c>
      <c r="I754" s="11" t="e">
        <f>VLOOKUP(H754,'Cacao Nacional'!B:D,3,0)</f>
        <v>#N/A</v>
      </c>
      <c r="J754" s="11" t="str">
        <f t="shared" si="23"/>
        <v>enero de 2019</v>
      </c>
    </row>
    <row r="755" spans="1:10" x14ac:dyDescent="0.3">
      <c r="A755" s="14">
        <v>43489</v>
      </c>
      <c r="B755" s="13">
        <v>24360</v>
      </c>
      <c r="C755" s="13">
        <v>24100</v>
      </c>
      <c r="D755" s="13">
        <v>24480</v>
      </c>
      <c r="E755" s="13">
        <v>24000</v>
      </c>
      <c r="F755" s="11" t="s">
        <v>6207</v>
      </c>
      <c r="G755" s="12">
        <v>1.0800000000000001E-2</v>
      </c>
      <c r="H755" s="21" t="str">
        <f t="shared" si="22"/>
        <v>jueves, enero 24 de 2019</v>
      </c>
      <c r="I755" s="11" t="e">
        <f>VLOOKUP(H755,'Cacao Nacional'!B:D,3,0)</f>
        <v>#N/A</v>
      </c>
      <c r="J755" s="11" t="str">
        <f t="shared" si="23"/>
        <v>enero de 2019</v>
      </c>
    </row>
    <row r="756" spans="1:10" x14ac:dyDescent="0.3">
      <c r="A756" s="14">
        <v>43488</v>
      </c>
      <c r="B756" s="13">
        <v>24100</v>
      </c>
      <c r="C756" s="13">
        <v>23820</v>
      </c>
      <c r="D756" s="13">
        <v>24180</v>
      </c>
      <c r="E756" s="13">
        <v>23820</v>
      </c>
      <c r="F756" s="11" t="s">
        <v>6208</v>
      </c>
      <c r="G756" s="12">
        <v>8.3999999999999995E-3</v>
      </c>
      <c r="H756" s="21" t="str">
        <f t="shared" si="22"/>
        <v>miércoles, enero 23 de 2019</v>
      </c>
      <c r="I756" s="11" t="e">
        <f>VLOOKUP(H756,'Cacao Nacional'!B:D,3,0)</f>
        <v>#N/A</v>
      </c>
      <c r="J756" s="11" t="str">
        <f t="shared" si="23"/>
        <v>enero de 2019</v>
      </c>
    </row>
    <row r="757" spans="1:10" x14ac:dyDescent="0.3">
      <c r="A757" s="14">
        <v>43487</v>
      </c>
      <c r="B757" s="13">
        <v>23900</v>
      </c>
      <c r="C757" s="13">
        <v>23860</v>
      </c>
      <c r="D757" s="13">
        <v>23900</v>
      </c>
      <c r="E757" s="13">
        <v>23860</v>
      </c>
      <c r="F757" s="11" t="s">
        <v>6209</v>
      </c>
      <c r="G757" s="12">
        <v>8.0000000000000004E-4</v>
      </c>
      <c r="H757" s="21" t="str">
        <f t="shared" si="22"/>
        <v>martes, enero 22 de 2019</v>
      </c>
      <c r="I757" s="11" t="e">
        <f>VLOOKUP(H757,'Cacao Nacional'!B:D,3,0)</f>
        <v>#N/A</v>
      </c>
      <c r="J757" s="11" t="str">
        <f t="shared" si="23"/>
        <v>enero de 2019</v>
      </c>
    </row>
    <row r="758" spans="1:10" x14ac:dyDescent="0.3">
      <c r="A758" s="14">
        <v>43486</v>
      </c>
      <c r="B758" s="13">
        <v>23880</v>
      </c>
      <c r="C758" s="13">
        <v>23820</v>
      </c>
      <c r="D758" s="13">
        <v>23880</v>
      </c>
      <c r="E758" s="13">
        <v>23820</v>
      </c>
      <c r="F758" s="11" t="s">
        <v>6210</v>
      </c>
      <c r="G758" s="12">
        <v>1.6999999999999999E-3</v>
      </c>
      <c r="H758" s="21" t="str">
        <f t="shared" si="22"/>
        <v>lunes, enero 21 de 2019</v>
      </c>
      <c r="I758" s="11">
        <f>VLOOKUP(H758,'Cacao Nacional'!B:D,3,0)</f>
        <v>6124.2</v>
      </c>
      <c r="J758" s="11" t="str">
        <f t="shared" si="23"/>
        <v>enero de 2019</v>
      </c>
    </row>
    <row r="759" spans="1:10" x14ac:dyDescent="0.3">
      <c r="A759" s="14">
        <v>43483</v>
      </c>
      <c r="B759" s="13">
        <v>23840</v>
      </c>
      <c r="C759" s="13">
        <v>23860</v>
      </c>
      <c r="D759" s="13">
        <v>23860</v>
      </c>
      <c r="E759" s="13">
        <v>23820</v>
      </c>
      <c r="F759" s="11" t="s">
        <v>6211</v>
      </c>
      <c r="G759" s="12">
        <v>7.6E-3</v>
      </c>
      <c r="H759" s="21" t="str">
        <f t="shared" si="22"/>
        <v>viernes, enero 18 de 2019</v>
      </c>
      <c r="I759" s="11" t="e">
        <f>VLOOKUP(H759,'Cacao Nacional'!B:D,3,0)</f>
        <v>#N/A</v>
      </c>
      <c r="J759" s="11" t="str">
        <f t="shared" si="23"/>
        <v>enero de 2019</v>
      </c>
    </row>
    <row r="760" spans="1:10" x14ac:dyDescent="0.3">
      <c r="A760" s="14">
        <v>43482</v>
      </c>
      <c r="B760" s="13">
        <v>23660</v>
      </c>
      <c r="C760" s="13">
        <v>23620</v>
      </c>
      <c r="D760" s="13">
        <v>23880</v>
      </c>
      <c r="E760" s="13">
        <v>23620</v>
      </c>
      <c r="F760" s="11" t="s">
        <v>6212</v>
      </c>
      <c r="G760" s="12">
        <v>-5.8999999999999999E-3</v>
      </c>
      <c r="H760" s="21" t="str">
        <f t="shared" si="22"/>
        <v>jueves, enero 17 de 2019</v>
      </c>
      <c r="I760" s="11" t="e">
        <f>VLOOKUP(H760,'Cacao Nacional'!B:D,3,0)</f>
        <v>#N/A</v>
      </c>
      <c r="J760" s="11" t="str">
        <f t="shared" si="23"/>
        <v>enero de 2019</v>
      </c>
    </row>
    <row r="761" spans="1:10" x14ac:dyDescent="0.3">
      <c r="A761" s="14">
        <v>43481</v>
      </c>
      <c r="B761" s="13">
        <v>23800</v>
      </c>
      <c r="C761" s="13">
        <v>23840</v>
      </c>
      <c r="D761" s="13">
        <v>23960</v>
      </c>
      <c r="E761" s="13">
        <v>23800</v>
      </c>
      <c r="F761" s="11" t="s">
        <v>6213</v>
      </c>
      <c r="G761" s="12">
        <v>-8.0000000000000004E-4</v>
      </c>
      <c r="H761" s="21" t="str">
        <f t="shared" si="22"/>
        <v>miércoles, enero 16 de 2019</v>
      </c>
      <c r="I761" s="11" t="e">
        <f>VLOOKUP(H761,'Cacao Nacional'!B:D,3,0)</f>
        <v>#N/A</v>
      </c>
      <c r="J761" s="11" t="str">
        <f t="shared" si="23"/>
        <v>enero de 2019</v>
      </c>
    </row>
    <row r="762" spans="1:10" x14ac:dyDescent="0.3">
      <c r="A762" s="14">
        <v>43480</v>
      </c>
      <c r="B762" s="13">
        <v>23820</v>
      </c>
      <c r="C762" s="13">
        <v>23600</v>
      </c>
      <c r="D762" s="13">
        <v>23840</v>
      </c>
      <c r="E762" s="13">
        <v>23580</v>
      </c>
      <c r="F762" s="11" t="s">
        <v>6214</v>
      </c>
      <c r="G762" s="12">
        <v>9.2999999999999992E-3</v>
      </c>
      <c r="H762" s="21" t="str">
        <f t="shared" si="22"/>
        <v>martes, enero 15 de 2019</v>
      </c>
      <c r="I762" s="11" t="e">
        <f>VLOOKUP(H762,'Cacao Nacional'!B:D,3,0)</f>
        <v>#N/A</v>
      </c>
      <c r="J762" s="11" t="str">
        <f t="shared" si="23"/>
        <v>enero de 2019</v>
      </c>
    </row>
    <row r="763" spans="1:10" x14ac:dyDescent="0.3">
      <c r="A763" s="14">
        <v>43479</v>
      </c>
      <c r="B763" s="13">
        <v>23600</v>
      </c>
      <c r="C763" s="13">
        <v>23540</v>
      </c>
      <c r="D763" s="13">
        <v>23620</v>
      </c>
      <c r="E763" s="13">
        <v>23500</v>
      </c>
      <c r="F763" s="11" t="s">
        <v>6215</v>
      </c>
      <c r="G763" s="12">
        <v>0</v>
      </c>
      <c r="H763" s="21" t="str">
        <f t="shared" si="22"/>
        <v>lunes, enero 14 de 2019</v>
      </c>
      <c r="I763" s="11">
        <f>VLOOKUP(H763,'Cacao Nacional'!B:D,3,0)</f>
        <v>6393.8</v>
      </c>
      <c r="J763" s="11" t="str">
        <f t="shared" si="23"/>
        <v>enero de 2019</v>
      </c>
    </row>
    <row r="764" spans="1:10" x14ac:dyDescent="0.3">
      <c r="A764" s="14">
        <v>43476</v>
      </c>
      <c r="B764" s="13">
        <v>23600</v>
      </c>
      <c r="C764" s="13">
        <v>23380</v>
      </c>
      <c r="D764" s="13">
        <v>23660</v>
      </c>
      <c r="E764" s="13">
        <v>23380</v>
      </c>
      <c r="F764" s="11" t="s">
        <v>6216</v>
      </c>
      <c r="G764" s="12">
        <v>9.4000000000000004E-3</v>
      </c>
      <c r="H764" s="21" t="str">
        <f t="shared" si="22"/>
        <v>viernes, enero 11 de 2019</v>
      </c>
      <c r="I764" s="11" t="e">
        <f>VLOOKUP(H764,'Cacao Nacional'!B:D,3,0)</f>
        <v>#N/A</v>
      </c>
      <c r="J764" s="11" t="str">
        <f t="shared" si="23"/>
        <v>enero de 2019</v>
      </c>
    </row>
    <row r="765" spans="1:10" x14ac:dyDescent="0.3">
      <c r="A765" s="14">
        <v>43475</v>
      </c>
      <c r="B765" s="13">
        <v>23380</v>
      </c>
      <c r="C765" s="13">
        <v>23020</v>
      </c>
      <c r="D765" s="13">
        <v>23380</v>
      </c>
      <c r="E765" s="13">
        <v>23020</v>
      </c>
      <c r="F765" s="11" t="s">
        <v>6217</v>
      </c>
      <c r="G765" s="12">
        <v>-6.0000000000000001E-3</v>
      </c>
      <c r="H765" s="21" t="str">
        <f t="shared" si="22"/>
        <v>jueves, enero 10 de 2019</v>
      </c>
      <c r="I765" s="11" t="e">
        <f>VLOOKUP(H765,'Cacao Nacional'!B:D,3,0)</f>
        <v>#N/A</v>
      </c>
      <c r="J765" s="11" t="str">
        <f t="shared" si="23"/>
        <v>enero de 2019</v>
      </c>
    </row>
    <row r="766" spans="1:10" x14ac:dyDescent="0.3">
      <c r="A766" s="14">
        <v>43474</v>
      </c>
      <c r="B766" s="13">
        <v>23520</v>
      </c>
      <c r="C766" s="13">
        <v>23500</v>
      </c>
      <c r="D766" s="13">
        <v>23780</v>
      </c>
      <c r="E766" s="13">
        <v>23500</v>
      </c>
      <c r="F766" s="11" t="s">
        <v>6218</v>
      </c>
      <c r="G766" s="12">
        <v>8.9999999999999998E-4</v>
      </c>
      <c r="H766" s="21" t="str">
        <f t="shared" si="22"/>
        <v>miércoles, enero 9 de 2019</v>
      </c>
      <c r="I766" s="11" t="e">
        <f>VLOOKUP(H766,'Cacao Nacional'!B:D,3,0)</f>
        <v>#N/A</v>
      </c>
      <c r="J766" s="11" t="str">
        <f t="shared" si="23"/>
        <v>enero de 2019</v>
      </c>
    </row>
    <row r="767" spans="1:10" x14ac:dyDescent="0.3">
      <c r="A767" s="14">
        <v>43473</v>
      </c>
      <c r="B767" s="13">
        <v>23500</v>
      </c>
      <c r="C767" s="13">
        <v>23360</v>
      </c>
      <c r="D767" s="13">
        <v>23500</v>
      </c>
      <c r="E767" s="13">
        <v>23360</v>
      </c>
      <c r="F767" s="11" t="s">
        <v>6219</v>
      </c>
      <c r="G767" s="12">
        <v>8.6E-3</v>
      </c>
      <c r="H767" s="21" t="str">
        <f t="shared" si="22"/>
        <v>martes, enero 8 de 2019</v>
      </c>
      <c r="I767" s="11" t="e">
        <f>VLOOKUP(H767,'Cacao Nacional'!B:D,3,0)</f>
        <v>#N/A</v>
      </c>
      <c r="J767" s="11" t="str">
        <f t="shared" si="23"/>
        <v>enero de 2019</v>
      </c>
    </row>
    <row r="768" spans="1:10" x14ac:dyDescent="0.3">
      <c r="A768" s="14">
        <v>43469</v>
      </c>
      <c r="B768" s="13">
        <v>23300</v>
      </c>
      <c r="C768" s="13">
        <v>23580</v>
      </c>
      <c r="D768" s="13">
        <v>23580</v>
      </c>
      <c r="E768" s="13">
        <v>23300</v>
      </c>
      <c r="F768" s="11" t="s">
        <v>6220</v>
      </c>
      <c r="G768" s="12">
        <v>1.04E-2</v>
      </c>
      <c r="H768" s="21" t="str">
        <f t="shared" si="22"/>
        <v>viernes, enero 4 de 2019</v>
      </c>
      <c r="I768" s="11" t="e">
        <f>VLOOKUP(H768,'Cacao Nacional'!B:D,3,0)</f>
        <v>#N/A</v>
      </c>
      <c r="J768" s="11" t="str">
        <f t="shared" si="23"/>
        <v>enero de 2019</v>
      </c>
    </row>
    <row r="769" spans="1:10" x14ac:dyDescent="0.3">
      <c r="A769" s="14">
        <v>43468</v>
      </c>
      <c r="B769" s="13">
        <v>23060</v>
      </c>
      <c r="C769" s="13">
        <v>23060</v>
      </c>
      <c r="D769" s="13">
        <v>23060</v>
      </c>
      <c r="E769" s="13">
        <v>23060</v>
      </c>
      <c r="F769" s="11" t="s">
        <v>6221</v>
      </c>
      <c r="G769" s="12">
        <v>-1.8700000000000001E-2</v>
      </c>
      <c r="H769" s="21" t="str">
        <f t="shared" si="22"/>
        <v>jueves, enero 3 de 2019</v>
      </c>
      <c r="I769" s="11" t="e">
        <f>VLOOKUP(H769,'Cacao Nacional'!B:D,3,0)</f>
        <v>#N/A</v>
      </c>
      <c r="J769" s="11" t="str">
        <f t="shared" si="23"/>
        <v>enero de 2019</v>
      </c>
    </row>
    <row r="770" spans="1:10" x14ac:dyDescent="0.3">
      <c r="A770" s="14">
        <v>43462</v>
      </c>
      <c r="B770" s="13">
        <v>23500</v>
      </c>
      <c r="C770" s="13">
        <v>23320</v>
      </c>
      <c r="D770" s="13">
        <v>23500</v>
      </c>
      <c r="E770" s="13">
        <v>23320</v>
      </c>
      <c r="F770" s="11" t="s">
        <v>6222</v>
      </c>
      <c r="G770" s="12">
        <v>6.8999999999999999E-3</v>
      </c>
      <c r="H770" s="21" t="str">
        <f t="shared" si="22"/>
        <v>viernes, diciembre 28 de 2018</v>
      </c>
      <c r="I770" s="11" t="e">
        <f>VLOOKUP(H770,'Cacao Nacional'!B:D,3,0)</f>
        <v>#N/A</v>
      </c>
      <c r="J770" s="11" t="str">
        <f t="shared" si="23"/>
        <v>diciembre de 2018</v>
      </c>
    </row>
    <row r="771" spans="1:10" x14ac:dyDescent="0.3">
      <c r="A771" s="14">
        <v>43461</v>
      </c>
      <c r="B771" s="13">
        <v>23340</v>
      </c>
      <c r="C771" s="13">
        <v>23600</v>
      </c>
      <c r="D771" s="13">
        <v>23700</v>
      </c>
      <c r="E771" s="13">
        <v>23340</v>
      </c>
      <c r="F771" s="11" t="s">
        <v>6223</v>
      </c>
      <c r="G771" s="12">
        <v>-2.2599999999999999E-2</v>
      </c>
      <c r="H771" s="21" t="str">
        <f t="shared" ref="H771:H834" si="24">_xlfn.CONCAT(TEXT(A771,"dddd, Mmmm d "),"de ",TEXT(A771,"yyyy"))</f>
        <v>jueves, diciembre 27 de 2018</v>
      </c>
      <c r="I771" s="11" t="e">
        <f>VLOOKUP(H771,'Cacao Nacional'!B:D,3,0)</f>
        <v>#N/A</v>
      </c>
      <c r="J771" s="11" t="str">
        <f t="shared" ref="J771:J834" si="25">_xlfn.CONCAT(TEXT(A771,"mmmm")," de ",YEAR(A771))</f>
        <v>diciembre de 2018</v>
      </c>
    </row>
    <row r="772" spans="1:10" x14ac:dyDescent="0.3">
      <c r="A772" s="14">
        <v>43460</v>
      </c>
      <c r="B772" s="13">
        <v>23880</v>
      </c>
      <c r="C772" s="13">
        <v>23480</v>
      </c>
      <c r="D772" s="13">
        <v>23880</v>
      </c>
      <c r="E772" s="13">
        <v>23480</v>
      </c>
      <c r="F772" s="11" t="s">
        <v>6224</v>
      </c>
      <c r="G772" s="12">
        <v>1.7000000000000001E-2</v>
      </c>
      <c r="H772" s="21" t="str">
        <f t="shared" si="24"/>
        <v>miércoles, diciembre 26 de 2018</v>
      </c>
      <c r="I772" s="11" t="e">
        <f>VLOOKUP(H772,'Cacao Nacional'!B:D,3,0)</f>
        <v>#N/A</v>
      </c>
      <c r="J772" s="11" t="str">
        <f t="shared" si="25"/>
        <v>diciembre de 2018</v>
      </c>
    </row>
    <row r="773" spans="1:10" x14ac:dyDescent="0.3">
      <c r="A773" s="14">
        <v>43458</v>
      </c>
      <c r="B773" s="13">
        <v>23480</v>
      </c>
      <c r="C773" s="13">
        <v>22980</v>
      </c>
      <c r="D773" s="13">
        <v>23500</v>
      </c>
      <c r="E773" s="13">
        <v>22600</v>
      </c>
      <c r="F773" s="11" t="s">
        <v>6225</v>
      </c>
      <c r="G773" s="12">
        <v>3.8899999999999997E-2</v>
      </c>
      <c r="H773" s="21" t="str">
        <f t="shared" si="24"/>
        <v>lunes, diciembre 24 de 2018</v>
      </c>
      <c r="I773" s="11">
        <f>VLOOKUP(H773,'Cacao Nacional'!B:D,3,0)</f>
        <v>6087.7</v>
      </c>
      <c r="J773" s="11" t="str">
        <f t="shared" si="25"/>
        <v>diciembre de 2018</v>
      </c>
    </row>
    <row r="774" spans="1:10" x14ac:dyDescent="0.3">
      <c r="A774" s="14">
        <v>43455</v>
      </c>
      <c r="B774" s="13">
        <v>22600</v>
      </c>
      <c r="C774" s="13">
        <v>23360</v>
      </c>
      <c r="D774" s="13">
        <v>23360</v>
      </c>
      <c r="E774" s="13">
        <v>22600</v>
      </c>
      <c r="F774" s="11" t="s">
        <v>6226</v>
      </c>
      <c r="G774" s="12">
        <v>-3.3399999999999999E-2</v>
      </c>
      <c r="H774" s="21" t="str">
        <f t="shared" si="24"/>
        <v>viernes, diciembre 21 de 2018</v>
      </c>
      <c r="I774" s="11" t="e">
        <f>VLOOKUP(H774,'Cacao Nacional'!B:D,3,0)</f>
        <v>#N/A</v>
      </c>
      <c r="J774" s="11" t="str">
        <f t="shared" si="25"/>
        <v>diciembre de 2018</v>
      </c>
    </row>
    <row r="775" spans="1:10" x14ac:dyDescent="0.3">
      <c r="A775" s="14">
        <v>43454</v>
      </c>
      <c r="B775" s="13">
        <v>23380</v>
      </c>
      <c r="C775" s="13">
        <v>23500</v>
      </c>
      <c r="D775" s="13">
        <v>23580</v>
      </c>
      <c r="E775" s="13">
        <v>23380</v>
      </c>
      <c r="F775" s="11" t="s">
        <v>6227</v>
      </c>
      <c r="G775" s="12">
        <v>-1.0200000000000001E-2</v>
      </c>
      <c r="H775" s="21" t="str">
        <f t="shared" si="24"/>
        <v>jueves, diciembre 20 de 2018</v>
      </c>
      <c r="I775" s="11" t="e">
        <f>VLOOKUP(H775,'Cacao Nacional'!B:D,3,0)</f>
        <v>#N/A</v>
      </c>
      <c r="J775" s="11" t="str">
        <f t="shared" si="25"/>
        <v>diciembre de 2018</v>
      </c>
    </row>
    <row r="776" spans="1:10" x14ac:dyDescent="0.3">
      <c r="A776" s="14">
        <v>43453</v>
      </c>
      <c r="B776" s="13">
        <v>23620</v>
      </c>
      <c r="C776" s="13">
        <v>23800</v>
      </c>
      <c r="D776" s="13">
        <v>23800</v>
      </c>
      <c r="E776" s="13">
        <v>23480</v>
      </c>
      <c r="F776" s="11" t="s">
        <v>6228</v>
      </c>
      <c r="G776" s="12">
        <v>-7.6E-3</v>
      </c>
      <c r="H776" s="21" t="str">
        <f t="shared" si="24"/>
        <v>miércoles, diciembre 19 de 2018</v>
      </c>
      <c r="I776" s="11" t="e">
        <f>VLOOKUP(H776,'Cacao Nacional'!B:D,3,0)</f>
        <v>#N/A</v>
      </c>
      <c r="J776" s="11" t="str">
        <f t="shared" si="25"/>
        <v>diciembre de 2018</v>
      </c>
    </row>
    <row r="777" spans="1:10" x14ac:dyDescent="0.3">
      <c r="A777" s="14">
        <v>43452</v>
      </c>
      <c r="B777" s="13">
        <v>23800</v>
      </c>
      <c r="C777" s="13">
        <v>23600</v>
      </c>
      <c r="D777" s="13">
        <v>23800</v>
      </c>
      <c r="E777" s="13">
        <v>23600</v>
      </c>
      <c r="F777" s="11" t="s">
        <v>6229</v>
      </c>
      <c r="G777" s="12">
        <v>8.5000000000000006E-3</v>
      </c>
      <c r="H777" s="21" t="str">
        <f t="shared" si="24"/>
        <v>martes, diciembre 18 de 2018</v>
      </c>
      <c r="I777" s="11" t="e">
        <f>VLOOKUP(H777,'Cacao Nacional'!B:D,3,0)</f>
        <v>#N/A</v>
      </c>
      <c r="J777" s="11" t="str">
        <f t="shared" si="25"/>
        <v>diciembre de 2018</v>
      </c>
    </row>
    <row r="778" spans="1:10" x14ac:dyDescent="0.3">
      <c r="A778" s="14">
        <v>43451</v>
      </c>
      <c r="B778" s="13">
        <v>23600</v>
      </c>
      <c r="C778" s="13">
        <v>23700</v>
      </c>
      <c r="D778" s="13">
        <v>23700</v>
      </c>
      <c r="E778" s="13">
        <v>23600</v>
      </c>
      <c r="F778" s="11" t="s">
        <v>6230</v>
      </c>
      <c r="G778" s="12">
        <v>-4.1999999999999997E-3</v>
      </c>
      <c r="H778" s="21" t="str">
        <f t="shared" si="24"/>
        <v>lunes, diciembre 17 de 2018</v>
      </c>
      <c r="I778" s="11">
        <f>VLOOKUP(H778,'Cacao Nacional'!B:D,3,0)</f>
        <v>5968.7</v>
      </c>
      <c r="J778" s="11" t="str">
        <f t="shared" si="25"/>
        <v>diciembre de 2018</v>
      </c>
    </row>
    <row r="779" spans="1:10" x14ac:dyDescent="0.3">
      <c r="A779" s="14">
        <v>43448</v>
      </c>
      <c r="B779" s="13">
        <v>23700</v>
      </c>
      <c r="C779" s="13">
        <v>23480</v>
      </c>
      <c r="D779" s="13">
        <v>23700</v>
      </c>
      <c r="E779" s="13">
        <v>23480</v>
      </c>
      <c r="F779" s="11" t="s">
        <v>6231</v>
      </c>
      <c r="G779" s="12">
        <v>8.5000000000000006E-3</v>
      </c>
      <c r="H779" s="21" t="str">
        <f t="shared" si="24"/>
        <v>viernes, diciembre 14 de 2018</v>
      </c>
      <c r="I779" s="11" t="e">
        <f>VLOOKUP(H779,'Cacao Nacional'!B:D,3,0)</f>
        <v>#N/A</v>
      </c>
      <c r="J779" s="11" t="str">
        <f t="shared" si="25"/>
        <v>diciembre de 2018</v>
      </c>
    </row>
    <row r="780" spans="1:10" x14ac:dyDescent="0.3">
      <c r="A780" s="14">
        <v>43447</v>
      </c>
      <c r="B780" s="13">
        <v>23500</v>
      </c>
      <c r="C780" s="13">
        <v>23700</v>
      </c>
      <c r="D780" s="13">
        <v>23700</v>
      </c>
      <c r="E780" s="13">
        <v>23500</v>
      </c>
      <c r="F780" s="11" t="s">
        <v>6232</v>
      </c>
      <c r="G780" s="12">
        <v>-8.3999999999999995E-3</v>
      </c>
      <c r="H780" s="21" t="str">
        <f t="shared" si="24"/>
        <v>jueves, diciembre 13 de 2018</v>
      </c>
      <c r="I780" s="11" t="e">
        <f>VLOOKUP(H780,'Cacao Nacional'!B:D,3,0)</f>
        <v>#N/A</v>
      </c>
      <c r="J780" s="11" t="str">
        <f t="shared" si="25"/>
        <v>diciembre de 2018</v>
      </c>
    </row>
    <row r="781" spans="1:10" x14ac:dyDescent="0.3">
      <c r="A781" s="14">
        <v>43446</v>
      </c>
      <c r="B781" s="13">
        <v>23700</v>
      </c>
      <c r="C781" s="13">
        <v>23800</v>
      </c>
      <c r="D781" s="13">
        <v>23800</v>
      </c>
      <c r="E781" s="13">
        <v>23460</v>
      </c>
      <c r="F781" s="11" t="s">
        <v>6233</v>
      </c>
      <c r="G781" s="12">
        <v>-4.1999999999999997E-3</v>
      </c>
      <c r="H781" s="21" t="str">
        <f t="shared" si="24"/>
        <v>miércoles, diciembre 12 de 2018</v>
      </c>
      <c r="I781" s="11" t="e">
        <f>VLOOKUP(H781,'Cacao Nacional'!B:D,3,0)</f>
        <v>#N/A</v>
      </c>
      <c r="J781" s="11" t="str">
        <f t="shared" si="25"/>
        <v>diciembre de 2018</v>
      </c>
    </row>
    <row r="782" spans="1:10" x14ac:dyDescent="0.3">
      <c r="A782" s="14">
        <v>43445</v>
      </c>
      <c r="B782" s="13">
        <v>23800</v>
      </c>
      <c r="C782" s="13">
        <v>23620</v>
      </c>
      <c r="D782" s="13">
        <v>23800</v>
      </c>
      <c r="E782" s="13">
        <v>23580</v>
      </c>
      <c r="F782" s="11" t="s">
        <v>6234</v>
      </c>
      <c r="G782" s="12">
        <v>6.7999999999999996E-3</v>
      </c>
      <c r="H782" s="21" t="str">
        <f t="shared" si="24"/>
        <v>martes, diciembre 11 de 2018</v>
      </c>
      <c r="I782" s="11" t="e">
        <f>VLOOKUP(H782,'Cacao Nacional'!B:D,3,0)</f>
        <v>#N/A</v>
      </c>
      <c r="J782" s="11" t="str">
        <f t="shared" si="25"/>
        <v>diciembre de 2018</v>
      </c>
    </row>
    <row r="783" spans="1:10" x14ac:dyDescent="0.3">
      <c r="A783" s="14">
        <v>43444</v>
      </c>
      <c r="B783" s="13">
        <v>23640</v>
      </c>
      <c r="C783" s="13">
        <v>23700</v>
      </c>
      <c r="D783" s="13">
        <v>23700</v>
      </c>
      <c r="E783" s="13">
        <v>23640</v>
      </c>
      <c r="F783" s="11" t="s">
        <v>6235</v>
      </c>
      <c r="G783" s="12">
        <v>2.3400000000000001E-2</v>
      </c>
      <c r="H783" s="21" t="str">
        <f t="shared" si="24"/>
        <v>lunes, diciembre 10 de 2018</v>
      </c>
      <c r="I783" s="11">
        <f>VLOOKUP(H783,'Cacao Nacional'!B:D,3,0)</f>
        <v>6010.3</v>
      </c>
      <c r="J783" s="11" t="str">
        <f t="shared" si="25"/>
        <v>diciembre de 2018</v>
      </c>
    </row>
    <row r="784" spans="1:10" x14ac:dyDescent="0.3">
      <c r="A784" s="14">
        <v>43441</v>
      </c>
      <c r="B784" s="13">
        <v>23100</v>
      </c>
      <c r="C784" s="13">
        <v>23580</v>
      </c>
      <c r="D784" s="13">
        <v>23680</v>
      </c>
      <c r="E784" s="13">
        <v>23100</v>
      </c>
      <c r="F784" s="11" t="s">
        <v>6236</v>
      </c>
      <c r="G784" s="12">
        <v>-1.7899999999999999E-2</v>
      </c>
      <c r="H784" s="21" t="str">
        <f t="shared" si="24"/>
        <v>viernes, diciembre 7 de 2018</v>
      </c>
      <c r="I784" s="11" t="e">
        <f>VLOOKUP(H784,'Cacao Nacional'!B:D,3,0)</f>
        <v>#N/A</v>
      </c>
      <c r="J784" s="11" t="str">
        <f t="shared" si="25"/>
        <v>diciembre de 2018</v>
      </c>
    </row>
    <row r="785" spans="1:10" x14ac:dyDescent="0.3">
      <c r="A785" s="14">
        <v>43440</v>
      </c>
      <c r="B785" s="13">
        <v>23520</v>
      </c>
      <c r="C785" s="13">
        <v>23420</v>
      </c>
      <c r="D785" s="13">
        <v>23880</v>
      </c>
      <c r="E785" s="13">
        <v>23200</v>
      </c>
      <c r="F785" s="11" t="s">
        <v>6237</v>
      </c>
      <c r="G785" s="12">
        <v>-5.8999999999999999E-3</v>
      </c>
      <c r="H785" s="21" t="str">
        <f t="shared" si="24"/>
        <v>jueves, diciembre 6 de 2018</v>
      </c>
      <c r="I785" s="11" t="e">
        <f>VLOOKUP(H785,'Cacao Nacional'!B:D,3,0)</f>
        <v>#N/A</v>
      </c>
      <c r="J785" s="11" t="str">
        <f t="shared" si="25"/>
        <v>diciembre de 2018</v>
      </c>
    </row>
    <row r="786" spans="1:10" x14ac:dyDescent="0.3">
      <c r="A786" s="14">
        <v>43439</v>
      </c>
      <c r="B786" s="13">
        <v>23660</v>
      </c>
      <c r="C786" s="13">
        <v>23620</v>
      </c>
      <c r="D786" s="13">
        <v>24220</v>
      </c>
      <c r="E786" s="13">
        <v>23620</v>
      </c>
      <c r="F786" s="11" t="s">
        <v>6238</v>
      </c>
      <c r="G786" s="12">
        <v>-1.6999999999999999E-3</v>
      </c>
      <c r="H786" s="21" t="str">
        <f t="shared" si="24"/>
        <v>miércoles, diciembre 5 de 2018</v>
      </c>
      <c r="I786" s="11" t="e">
        <f>VLOOKUP(H786,'Cacao Nacional'!B:D,3,0)</f>
        <v>#N/A</v>
      </c>
      <c r="J786" s="11" t="str">
        <f t="shared" si="25"/>
        <v>diciembre de 2018</v>
      </c>
    </row>
    <row r="787" spans="1:10" x14ac:dyDescent="0.3">
      <c r="A787" s="14">
        <v>43438</v>
      </c>
      <c r="B787" s="13">
        <v>23700</v>
      </c>
      <c r="C787" s="13">
        <v>24000</v>
      </c>
      <c r="D787" s="13">
        <v>24040</v>
      </c>
      <c r="E787" s="13">
        <v>23600</v>
      </c>
      <c r="F787" s="11" t="s">
        <v>6239</v>
      </c>
      <c r="G787" s="12">
        <v>-1.2500000000000001E-2</v>
      </c>
      <c r="H787" s="21" t="str">
        <f t="shared" si="24"/>
        <v>martes, diciembre 4 de 2018</v>
      </c>
      <c r="I787" s="11" t="e">
        <f>VLOOKUP(H787,'Cacao Nacional'!B:D,3,0)</f>
        <v>#N/A</v>
      </c>
      <c r="J787" s="11" t="str">
        <f t="shared" si="25"/>
        <v>diciembre de 2018</v>
      </c>
    </row>
    <row r="788" spans="1:10" x14ac:dyDescent="0.3">
      <c r="A788" s="14">
        <v>43437</v>
      </c>
      <c r="B788" s="13">
        <v>24000</v>
      </c>
      <c r="C788" s="13">
        <v>23680</v>
      </c>
      <c r="D788" s="13">
        <v>24860</v>
      </c>
      <c r="E788" s="13">
        <v>23680</v>
      </c>
      <c r="F788" s="11" t="s">
        <v>6240</v>
      </c>
      <c r="G788" s="12">
        <v>-1.23E-2</v>
      </c>
      <c r="H788" s="21" t="str">
        <f t="shared" si="24"/>
        <v>lunes, diciembre 3 de 2018</v>
      </c>
      <c r="I788" s="11">
        <f>VLOOKUP(H788,'Cacao Nacional'!B:D,3,0)</f>
        <v>6072.5</v>
      </c>
      <c r="J788" s="11" t="str">
        <f t="shared" si="25"/>
        <v>diciembre de 2018</v>
      </c>
    </row>
    <row r="789" spans="1:10" x14ac:dyDescent="0.3">
      <c r="A789" s="14">
        <v>43434</v>
      </c>
      <c r="B789" s="13">
        <v>24300</v>
      </c>
      <c r="C789" s="13">
        <v>24380</v>
      </c>
      <c r="D789" s="13">
        <v>24380</v>
      </c>
      <c r="E789" s="13">
        <v>24200</v>
      </c>
      <c r="F789" s="11" t="s">
        <v>6241</v>
      </c>
      <c r="G789" s="12">
        <v>0</v>
      </c>
      <c r="H789" s="21" t="str">
        <f t="shared" si="24"/>
        <v>viernes, noviembre 30 de 2018</v>
      </c>
      <c r="I789" s="11" t="e">
        <f>VLOOKUP(H789,'Cacao Nacional'!B:D,3,0)</f>
        <v>#N/A</v>
      </c>
      <c r="J789" s="11" t="str">
        <f t="shared" si="25"/>
        <v>noviembre de 2018</v>
      </c>
    </row>
    <row r="790" spans="1:10" x14ac:dyDescent="0.3">
      <c r="A790" s="14">
        <v>43433</v>
      </c>
      <c r="B790" s="13">
        <v>24300</v>
      </c>
      <c r="C790" s="13">
        <v>24060</v>
      </c>
      <c r="D790" s="13">
        <v>24380</v>
      </c>
      <c r="E790" s="13">
        <v>23900</v>
      </c>
      <c r="F790" s="11" t="s">
        <v>6242</v>
      </c>
      <c r="G790" s="12">
        <v>1.2500000000000001E-2</v>
      </c>
      <c r="H790" s="21" t="str">
        <f t="shared" si="24"/>
        <v>jueves, noviembre 29 de 2018</v>
      </c>
      <c r="I790" s="11" t="e">
        <f>VLOOKUP(H790,'Cacao Nacional'!B:D,3,0)</f>
        <v>#N/A</v>
      </c>
      <c r="J790" s="11" t="str">
        <f t="shared" si="25"/>
        <v>noviembre de 2018</v>
      </c>
    </row>
    <row r="791" spans="1:10" x14ac:dyDescent="0.3">
      <c r="A791" s="14">
        <v>43432</v>
      </c>
      <c r="B791" s="13">
        <v>24000</v>
      </c>
      <c r="C791" s="13">
        <v>23340</v>
      </c>
      <c r="D791" s="13">
        <v>24000</v>
      </c>
      <c r="E791" s="13">
        <v>23340</v>
      </c>
      <c r="F791" s="11" t="s">
        <v>6062</v>
      </c>
      <c r="G791" s="12">
        <v>2.1299999999999999E-2</v>
      </c>
      <c r="H791" s="21" t="str">
        <f t="shared" si="24"/>
        <v>miércoles, noviembre 28 de 2018</v>
      </c>
      <c r="I791" s="11" t="e">
        <f>VLOOKUP(H791,'Cacao Nacional'!B:D,3,0)</f>
        <v>#N/A</v>
      </c>
      <c r="J791" s="11" t="str">
        <f t="shared" si="25"/>
        <v>noviembre de 2018</v>
      </c>
    </row>
    <row r="792" spans="1:10" x14ac:dyDescent="0.3">
      <c r="A792" s="14">
        <v>43431</v>
      </c>
      <c r="B792" s="13">
        <v>23500</v>
      </c>
      <c r="C792" s="13">
        <v>23700</v>
      </c>
      <c r="D792" s="13">
        <v>23780</v>
      </c>
      <c r="E792" s="13">
        <v>23500</v>
      </c>
      <c r="F792" s="11" t="s">
        <v>6243</v>
      </c>
      <c r="G792" s="12">
        <v>-8.3999999999999995E-3</v>
      </c>
      <c r="H792" s="21" t="str">
        <f t="shared" si="24"/>
        <v>martes, noviembre 27 de 2018</v>
      </c>
      <c r="I792" s="11" t="e">
        <f>VLOOKUP(H792,'Cacao Nacional'!B:D,3,0)</f>
        <v>#N/A</v>
      </c>
      <c r="J792" s="11" t="str">
        <f t="shared" si="25"/>
        <v>noviembre de 2018</v>
      </c>
    </row>
    <row r="793" spans="1:10" x14ac:dyDescent="0.3">
      <c r="A793" s="14">
        <v>43430</v>
      </c>
      <c r="B793" s="13">
        <v>23700</v>
      </c>
      <c r="C793" s="13">
        <v>23000</v>
      </c>
      <c r="D793" s="13">
        <v>23840</v>
      </c>
      <c r="E793" s="13">
        <v>23000</v>
      </c>
      <c r="F793" s="11" t="s">
        <v>6244</v>
      </c>
      <c r="G793" s="12">
        <v>3.04E-2</v>
      </c>
      <c r="H793" s="21" t="str">
        <f t="shared" si="24"/>
        <v>lunes, noviembre 26 de 2018</v>
      </c>
      <c r="I793" s="11">
        <f>VLOOKUP(H793,'Cacao Nacional'!B:D,3,0)</f>
        <v>6091.3</v>
      </c>
      <c r="J793" s="11" t="str">
        <f t="shared" si="25"/>
        <v>noviembre de 2018</v>
      </c>
    </row>
    <row r="794" spans="1:10" x14ac:dyDescent="0.3">
      <c r="A794" s="14">
        <v>43427</v>
      </c>
      <c r="B794" s="13">
        <v>23000</v>
      </c>
      <c r="C794" s="13">
        <v>23200</v>
      </c>
      <c r="D794" s="13">
        <v>23300</v>
      </c>
      <c r="E794" s="13">
        <v>22900</v>
      </c>
      <c r="F794" s="11" t="s">
        <v>6245</v>
      </c>
      <c r="G794" s="12">
        <v>-1.7100000000000001E-2</v>
      </c>
      <c r="H794" s="21" t="str">
        <f t="shared" si="24"/>
        <v>viernes, noviembre 23 de 2018</v>
      </c>
      <c r="I794" s="11" t="e">
        <f>VLOOKUP(H794,'Cacao Nacional'!B:D,3,0)</f>
        <v>#N/A</v>
      </c>
      <c r="J794" s="11" t="str">
        <f t="shared" si="25"/>
        <v>noviembre de 2018</v>
      </c>
    </row>
    <row r="795" spans="1:10" x14ac:dyDescent="0.3">
      <c r="A795" s="14">
        <v>43426</v>
      </c>
      <c r="B795" s="13">
        <v>23400</v>
      </c>
      <c r="C795" s="13">
        <v>23400</v>
      </c>
      <c r="D795" s="13">
        <v>23400</v>
      </c>
      <c r="E795" s="13">
        <v>23400</v>
      </c>
      <c r="F795" s="11" t="s">
        <v>6246</v>
      </c>
      <c r="G795" s="12">
        <v>0</v>
      </c>
      <c r="H795" s="21" t="str">
        <f t="shared" si="24"/>
        <v>jueves, noviembre 22 de 2018</v>
      </c>
      <c r="I795" s="11" t="e">
        <f>VLOOKUP(H795,'Cacao Nacional'!B:D,3,0)</f>
        <v>#N/A</v>
      </c>
      <c r="J795" s="11" t="str">
        <f t="shared" si="25"/>
        <v>noviembre de 2018</v>
      </c>
    </row>
    <row r="796" spans="1:10" x14ac:dyDescent="0.3">
      <c r="A796" s="14">
        <v>43425</v>
      </c>
      <c r="B796" s="13">
        <v>23400</v>
      </c>
      <c r="C796" s="13">
        <v>23100</v>
      </c>
      <c r="D796" s="13">
        <v>23400</v>
      </c>
      <c r="E796" s="13">
        <v>23080</v>
      </c>
      <c r="F796" s="11" t="s">
        <v>6247</v>
      </c>
      <c r="G796" s="12">
        <v>4.3E-3</v>
      </c>
      <c r="H796" s="21" t="str">
        <f t="shared" si="24"/>
        <v>miércoles, noviembre 21 de 2018</v>
      </c>
      <c r="I796" s="11" t="e">
        <f>VLOOKUP(H796,'Cacao Nacional'!B:D,3,0)</f>
        <v>#N/A</v>
      </c>
      <c r="J796" s="11" t="str">
        <f t="shared" si="25"/>
        <v>noviembre de 2018</v>
      </c>
    </row>
    <row r="797" spans="1:10" x14ac:dyDescent="0.3">
      <c r="A797" s="14">
        <v>43424</v>
      </c>
      <c r="B797" s="13">
        <v>23300</v>
      </c>
      <c r="C797" s="13">
        <v>23420</v>
      </c>
      <c r="D797" s="13">
        <v>23500</v>
      </c>
      <c r="E797" s="13">
        <v>23300</v>
      </c>
      <c r="F797" s="11" t="s">
        <v>6248</v>
      </c>
      <c r="G797" s="12">
        <v>-1.1900000000000001E-2</v>
      </c>
      <c r="H797" s="21" t="str">
        <f t="shared" si="24"/>
        <v>martes, noviembre 20 de 2018</v>
      </c>
      <c r="I797" s="11" t="e">
        <f>VLOOKUP(H797,'Cacao Nacional'!B:D,3,0)</f>
        <v>#N/A</v>
      </c>
      <c r="J797" s="11" t="str">
        <f t="shared" si="25"/>
        <v>noviembre de 2018</v>
      </c>
    </row>
    <row r="798" spans="1:10" x14ac:dyDescent="0.3">
      <c r="A798" s="14">
        <v>43423</v>
      </c>
      <c r="B798" s="13">
        <v>23580</v>
      </c>
      <c r="C798" s="13">
        <v>23440</v>
      </c>
      <c r="D798" s="13">
        <v>23700</v>
      </c>
      <c r="E798" s="13">
        <v>23440</v>
      </c>
      <c r="F798" s="11" t="s">
        <v>6249</v>
      </c>
      <c r="G798" s="12">
        <v>0</v>
      </c>
      <c r="H798" s="21" t="str">
        <f t="shared" si="24"/>
        <v>lunes, noviembre 19 de 2018</v>
      </c>
      <c r="I798" s="11">
        <f>VLOOKUP(H798,'Cacao Nacional'!B:D,3,0)</f>
        <v>6201</v>
      </c>
      <c r="J798" s="11" t="str">
        <f t="shared" si="25"/>
        <v>noviembre de 2018</v>
      </c>
    </row>
    <row r="799" spans="1:10" x14ac:dyDescent="0.3">
      <c r="A799" s="14">
        <v>43420</v>
      </c>
      <c r="B799" s="13">
        <v>23580</v>
      </c>
      <c r="C799" s="13">
        <v>23620</v>
      </c>
      <c r="D799" s="13">
        <v>23700</v>
      </c>
      <c r="E799" s="13">
        <v>23360</v>
      </c>
      <c r="F799" s="11" t="s">
        <v>6250</v>
      </c>
      <c r="G799" s="12">
        <v>1.6400000000000001E-2</v>
      </c>
      <c r="H799" s="21" t="str">
        <f t="shared" si="24"/>
        <v>viernes, noviembre 16 de 2018</v>
      </c>
      <c r="I799" s="11" t="e">
        <f>VLOOKUP(H799,'Cacao Nacional'!B:D,3,0)</f>
        <v>#N/A</v>
      </c>
      <c r="J799" s="11" t="str">
        <f t="shared" si="25"/>
        <v>noviembre de 2018</v>
      </c>
    </row>
    <row r="800" spans="1:10" x14ac:dyDescent="0.3">
      <c r="A800" s="14">
        <v>43419</v>
      </c>
      <c r="B800" s="13">
        <v>23200</v>
      </c>
      <c r="C800" s="13">
        <v>22900</v>
      </c>
      <c r="D800" s="13">
        <v>23300</v>
      </c>
      <c r="E800" s="13">
        <v>22880</v>
      </c>
      <c r="F800" s="11" t="s">
        <v>6251</v>
      </c>
      <c r="G800" s="12">
        <v>8.6999999999999994E-3</v>
      </c>
      <c r="H800" s="21" t="str">
        <f t="shared" si="24"/>
        <v>jueves, noviembre 15 de 2018</v>
      </c>
      <c r="I800" s="11" t="e">
        <f>VLOOKUP(H800,'Cacao Nacional'!B:D,3,0)</f>
        <v>#N/A</v>
      </c>
      <c r="J800" s="11" t="str">
        <f t="shared" si="25"/>
        <v>noviembre de 2018</v>
      </c>
    </row>
    <row r="801" spans="1:10" x14ac:dyDescent="0.3">
      <c r="A801" s="14">
        <v>43418</v>
      </c>
      <c r="B801" s="13">
        <v>23000</v>
      </c>
      <c r="C801" s="13">
        <v>23000</v>
      </c>
      <c r="D801" s="13">
        <v>23000</v>
      </c>
      <c r="E801" s="13">
        <v>22800</v>
      </c>
      <c r="F801" s="11" t="s">
        <v>6252</v>
      </c>
      <c r="G801" s="12">
        <v>8.9999999999999998E-4</v>
      </c>
      <c r="H801" s="21" t="str">
        <f t="shared" si="24"/>
        <v>miércoles, noviembre 14 de 2018</v>
      </c>
      <c r="I801" s="11" t="e">
        <f>VLOOKUP(H801,'Cacao Nacional'!B:D,3,0)</f>
        <v>#N/A</v>
      </c>
      <c r="J801" s="11" t="str">
        <f t="shared" si="25"/>
        <v>noviembre de 2018</v>
      </c>
    </row>
    <row r="802" spans="1:10" x14ac:dyDescent="0.3">
      <c r="A802" s="14">
        <v>43417</v>
      </c>
      <c r="B802" s="13">
        <v>22980</v>
      </c>
      <c r="C802" s="13">
        <v>23300</v>
      </c>
      <c r="D802" s="13">
        <v>23300</v>
      </c>
      <c r="E802" s="13">
        <v>22700</v>
      </c>
      <c r="F802" s="11" t="s">
        <v>6253</v>
      </c>
      <c r="G802" s="12">
        <v>-1.7100000000000001E-2</v>
      </c>
      <c r="H802" s="21" t="str">
        <f t="shared" si="24"/>
        <v>martes, noviembre 13 de 2018</v>
      </c>
      <c r="I802" s="11" t="e">
        <f>VLOOKUP(H802,'Cacao Nacional'!B:D,3,0)</f>
        <v>#N/A</v>
      </c>
      <c r="J802" s="11" t="str">
        <f t="shared" si="25"/>
        <v>noviembre de 2018</v>
      </c>
    </row>
    <row r="803" spans="1:10" x14ac:dyDescent="0.3">
      <c r="A803" s="14">
        <v>43413</v>
      </c>
      <c r="B803" s="13">
        <v>23380</v>
      </c>
      <c r="C803" s="13">
        <v>23240</v>
      </c>
      <c r="D803" s="13">
        <v>23380</v>
      </c>
      <c r="E803" s="13">
        <v>23080</v>
      </c>
      <c r="F803" s="11" t="s">
        <v>6254</v>
      </c>
      <c r="G803" s="12">
        <v>8.6E-3</v>
      </c>
      <c r="H803" s="21" t="str">
        <f t="shared" si="24"/>
        <v>viernes, noviembre 9 de 2018</v>
      </c>
      <c r="I803" s="11" t="e">
        <f>VLOOKUP(H803,'Cacao Nacional'!B:D,3,0)</f>
        <v>#N/A</v>
      </c>
      <c r="J803" s="11" t="str">
        <f t="shared" si="25"/>
        <v>noviembre de 2018</v>
      </c>
    </row>
    <row r="804" spans="1:10" x14ac:dyDescent="0.3">
      <c r="A804" s="14">
        <v>43412</v>
      </c>
      <c r="B804" s="13">
        <v>23180</v>
      </c>
      <c r="C804" s="13">
        <v>22900</v>
      </c>
      <c r="D804" s="13">
        <v>23400</v>
      </c>
      <c r="E804" s="13">
        <v>22700</v>
      </c>
      <c r="F804" s="11" t="s">
        <v>6255</v>
      </c>
      <c r="G804" s="12">
        <v>8.6999999999999994E-3</v>
      </c>
      <c r="H804" s="21" t="str">
        <f t="shared" si="24"/>
        <v>jueves, noviembre 8 de 2018</v>
      </c>
      <c r="I804" s="11" t="e">
        <f>VLOOKUP(H804,'Cacao Nacional'!B:D,3,0)</f>
        <v>#N/A</v>
      </c>
      <c r="J804" s="11" t="str">
        <f t="shared" si="25"/>
        <v>noviembre de 2018</v>
      </c>
    </row>
    <row r="805" spans="1:10" x14ac:dyDescent="0.3">
      <c r="A805" s="14">
        <v>43411</v>
      </c>
      <c r="B805" s="13">
        <v>22980</v>
      </c>
      <c r="C805" s="13">
        <v>22700</v>
      </c>
      <c r="D805" s="13">
        <v>22980</v>
      </c>
      <c r="E805" s="13">
        <v>22600</v>
      </c>
      <c r="F805" s="11" t="s">
        <v>6256</v>
      </c>
      <c r="G805" s="12">
        <v>1.77E-2</v>
      </c>
      <c r="H805" s="21" t="str">
        <f t="shared" si="24"/>
        <v>miércoles, noviembre 7 de 2018</v>
      </c>
      <c r="I805" s="11" t="e">
        <f>VLOOKUP(H805,'Cacao Nacional'!B:D,3,0)</f>
        <v>#N/A</v>
      </c>
      <c r="J805" s="11" t="str">
        <f t="shared" si="25"/>
        <v>noviembre de 2018</v>
      </c>
    </row>
    <row r="806" spans="1:10" x14ac:dyDescent="0.3">
      <c r="A806" s="14">
        <v>43410</v>
      </c>
      <c r="B806" s="13">
        <v>22580</v>
      </c>
      <c r="C806" s="13">
        <v>22440</v>
      </c>
      <c r="D806" s="13">
        <v>22580</v>
      </c>
      <c r="E806" s="13">
        <v>22140</v>
      </c>
      <c r="F806" s="11" t="s">
        <v>6257</v>
      </c>
      <c r="G806" s="12">
        <v>3.5999999999999999E-3</v>
      </c>
      <c r="H806" s="21" t="str">
        <f t="shared" si="24"/>
        <v>martes, noviembre 6 de 2018</v>
      </c>
      <c r="I806" s="11" t="e">
        <f>VLOOKUP(H806,'Cacao Nacional'!B:D,3,0)</f>
        <v>#N/A</v>
      </c>
      <c r="J806" s="11" t="str">
        <f t="shared" si="25"/>
        <v>noviembre de 2018</v>
      </c>
    </row>
    <row r="807" spans="1:10" x14ac:dyDescent="0.3">
      <c r="A807" s="14">
        <v>43406</v>
      </c>
      <c r="B807" s="13">
        <v>22500</v>
      </c>
      <c r="C807" s="13">
        <v>22600</v>
      </c>
      <c r="D807" s="13">
        <v>22600</v>
      </c>
      <c r="E807" s="13">
        <v>22500</v>
      </c>
      <c r="F807" s="11" t="s">
        <v>6258</v>
      </c>
      <c r="G807" s="12">
        <v>4.4999999999999997E-3</v>
      </c>
      <c r="H807" s="21" t="str">
        <f t="shared" si="24"/>
        <v>viernes, noviembre 2 de 2018</v>
      </c>
      <c r="I807" s="11" t="e">
        <f>VLOOKUP(H807,'Cacao Nacional'!B:D,3,0)</f>
        <v>#N/A</v>
      </c>
      <c r="J807" s="11" t="str">
        <f t="shared" si="25"/>
        <v>noviembre de 2018</v>
      </c>
    </row>
    <row r="808" spans="1:10" x14ac:dyDescent="0.3">
      <c r="A808" s="14">
        <v>43405</v>
      </c>
      <c r="B808" s="13">
        <v>22400</v>
      </c>
      <c r="C808" s="13">
        <v>22300</v>
      </c>
      <c r="D808" s="13">
        <v>22960</v>
      </c>
      <c r="E808" s="13">
        <v>22200</v>
      </c>
      <c r="F808" s="11" t="s">
        <v>6259</v>
      </c>
      <c r="G808" s="12">
        <v>4.4999999999999997E-3</v>
      </c>
      <c r="H808" s="21" t="str">
        <f t="shared" si="24"/>
        <v>jueves, noviembre 1 de 2018</v>
      </c>
      <c r="I808" s="11" t="e">
        <f>VLOOKUP(H808,'Cacao Nacional'!B:D,3,0)</f>
        <v>#N/A</v>
      </c>
      <c r="J808" s="11" t="str">
        <f t="shared" si="25"/>
        <v>noviembre de 2018</v>
      </c>
    </row>
    <row r="809" spans="1:10" x14ac:dyDescent="0.3">
      <c r="A809" s="14">
        <v>43404</v>
      </c>
      <c r="B809" s="13">
        <v>22300</v>
      </c>
      <c r="C809" s="13">
        <v>22700</v>
      </c>
      <c r="D809" s="13">
        <v>23020</v>
      </c>
      <c r="E809" s="13">
        <v>22300</v>
      </c>
      <c r="F809" s="11" t="s">
        <v>6260</v>
      </c>
      <c r="G809" s="12">
        <v>-1.7600000000000001E-2</v>
      </c>
      <c r="H809" s="21" t="str">
        <f t="shared" si="24"/>
        <v>miércoles, octubre 31 de 2018</v>
      </c>
      <c r="I809" s="11" t="e">
        <f>VLOOKUP(H809,'Cacao Nacional'!B:D,3,0)</f>
        <v>#N/A</v>
      </c>
      <c r="J809" s="11" t="str">
        <f t="shared" si="25"/>
        <v>octubre de 2018</v>
      </c>
    </row>
    <row r="810" spans="1:10" x14ac:dyDescent="0.3">
      <c r="A810" s="14">
        <v>43403</v>
      </c>
      <c r="B810" s="13">
        <v>22700</v>
      </c>
      <c r="C810" s="13">
        <v>22880</v>
      </c>
      <c r="D810" s="13">
        <v>22880</v>
      </c>
      <c r="E810" s="13">
        <v>22700</v>
      </c>
      <c r="F810" s="11" t="s">
        <v>6261</v>
      </c>
      <c r="G810" s="12">
        <v>-7.0000000000000001E-3</v>
      </c>
      <c r="H810" s="21" t="str">
        <f t="shared" si="24"/>
        <v>martes, octubre 30 de 2018</v>
      </c>
      <c r="I810" s="11" t="e">
        <f>VLOOKUP(H810,'Cacao Nacional'!B:D,3,0)</f>
        <v>#N/A</v>
      </c>
      <c r="J810" s="11" t="str">
        <f t="shared" si="25"/>
        <v>octubre de 2018</v>
      </c>
    </row>
    <row r="811" spans="1:10" x14ac:dyDescent="0.3">
      <c r="A811" s="14">
        <v>43402</v>
      </c>
      <c r="B811" s="13">
        <v>22860</v>
      </c>
      <c r="C811" s="13">
        <v>22860</v>
      </c>
      <c r="D811" s="13">
        <v>23580</v>
      </c>
      <c r="E811" s="13">
        <v>22860</v>
      </c>
      <c r="F811" s="11" t="s">
        <v>6262</v>
      </c>
      <c r="G811" s="12">
        <v>7.0000000000000001E-3</v>
      </c>
      <c r="H811" s="21" t="str">
        <f t="shared" si="24"/>
        <v>lunes, octubre 29 de 2018</v>
      </c>
      <c r="I811" s="11">
        <f>VLOOKUP(H811,'Cacao Nacional'!B:D,3,0)</f>
        <v>5921.7</v>
      </c>
      <c r="J811" s="11" t="str">
        <f t="shared" si="25"/>
        <v>octubre de 2018</v>
      </c>
    </row>
    <row r="812" spans="1:10" x14ac:dyDescent="0.3">
      <c r="A812" s="14">
        <v>43399</v>
      </c>
      <c r="B812" s="13">
        <v>22700</v>
      </c>
      <c r="C812" s="13">
        <v>23000</v>
      </c>
      <c r="D812" s="13">
        <v>23100</v>
      </c>
      <c r="E812" s="13">
        <v>22600</v>
      </c>
      <c r="F812" s="11" t="s">
        <v>6263</v>
      </c>
      <c r="G812" s="12">
        <v>-1.2999999999999999E-2</v>
      </c>
      <c r="H812" s="21" t="str">
        <f t="shared" si="24"/>
        <v>viernes, octubre 26 de 2018</v>
      </c>
      <c r="I812" s="11" t="e">
        <f>VLOOKUP(H812,'Cacao Nacional'!B:D,3,0)</f>
        <v>#N/A</v>
      </c>
      <c r="J812" s="11" t="str">
        <f t="shared" si="25"/>
        <v>octubre de 2018</v>
      </c>
    </row>
    <row r="813" spans="1:10" x14ac:dyDescent="0.3">
      <c r="A813" s="14">
        <v>43398</v>
      </c>
      <c r="B813" s="13">
        <v>23000</v>
      </c>
      <c r="C813" s="13">
        <v>23120</v>
      </c>
      <c r="D813" s="13">
        <v>23120</v>
      </c>
      <c r="E813" s="13">
        <v>23000</v>
      </c>
      <c r="F813" s="11" t="s">
        <v>6264</v>
      </c>
      <c r="G813" s="12">
        <v>0</v>
      </c>
      <c r="H813" s="21" t="str">
        <f t="shared" si="24"/>
        <v>jueves, octubre 25 de 2018</v>
      </c>
      <c r="I813" s="11" t="e">
        <f>VLOOKUP(H813,'Cacao Nacional'!B:D,3,0)</f>
        <v>#N/A</v>
      </c>
      <c r="J813" s="11" t="str">
        <f t="shared" si="25"/>
        <v>octubre de 2018</v>
      </c>
    </row>
    <row r="814" spans="1:10" x14ac:dyDescent="0.3">
      <c r="A814" s="14">
        <v>43397</v>
      </c>
      <c r="B814" s="13">
        <v>23000</v>
      </c>
      <c r="C814" s="13">
        <v>23320</v>
      </c>
      <c r="D814" s="13">
        <v>23500</v>
      </c>
      <c r="E814" s="13">
        <v>23000</v>
      </c>
      <c r="F814" s="11" t="s">
        <v>6265</v>
      </c>
      <c r="G814" s="12">
        <v>-1.29E-2</v>
      </c>
      <c r="H814" s="21" t="str">
        <f t="shared" si="24"/>
        <v>miércoles, octubre 24 de 2018</v>
      </c>
      <c r="I814" s="11" t="e">
        <f>VLOOKUP(H814,'Cacao Nacional'!B:D,3,0)</f>
        <v>#N/A</v>
      </c>
      <c r="J814" s="11" t="str">
        <f t="shared" si="25"/>
        <v>octubre de 2018</v>
      </c>
    </row>
    <row r="815" spans="1:10" x14ac:dyDescent="0.3">
      <c r="A815" s="14">
        <v>43396</v>
      </c>
      <c r="B815" s="13">
        <v>23300</v>
      </c>
      <c r="C815" s="13">
        <v>22820</v>
      </c>
      <c r="D815" s="13">
        <v>23300</v>
      </c>
      <c r="E815" s="13">
        <v>22820</v>
      </c>
      <c r="F815" s="11" t="s">
        <v>6266</v>
      </c>
      <c r="G815" s="12">
        <v>2.01E-2</v>
      </c>
      <c r="H815" s="21" t="str">
        <f t="shared" si="24"/>
        <v>martes, octubre 23 de 2018</v>
      </c>
      <c r="I815" s="11" t="e">
        <f>VLOOKUP(H815,'Cacao Nacional'!B:D,3,0)</f>
        <v>#N/A</v>
      </c>
      <c r="J815" s="11" t="str">
        <f t="shared" si="25"/>
        <v>octubre de 2018</v>
      </c>
    </row>
    <row r="816" spans="1:10" x14ac:dyDescent="0.3">
      <c r="A816" s="14">
        <v>43395</v>
      </c>
      <c r="B816" s="13">
        <v>22840</v>
      </c>
      <c r="C816" s="13">
        <v>23500</v>
      </c>
      <c r="D816" s="13">
        <v>23500</v>
      </c>
      <c r="E816" s="13">
        <v>22840</v>
      </c>
      <c r="F816" s="11" t="s">
        <v>6267</v>
      </c>
      <c r="G816" s="12">
        <v>-3.3000000000000002E-2</v>
      </c>
      <c r="H816" s="21" t="str">
        <f t="shared" si="24"/>
        <v>lunes, octubre 22 de 2018</v>
      </c>
      <c r="I816" s="11">
        <f>VLOOKUP(H816,'Cacao Nacional'!B:D,3,0)</f>
        <v>5883.3</v>
      </c>
      <c r="J816" s="11" t="str">
        <f t="shared" si="25"/>
        <v>octubre de 2018</v>
      </c>
    </row>
    <row r="817" spans="1:10" x14ac:dyDescent="0.3">
      <c r="A817" s="14">
        <v>43392</v>
      </c>
      <c r="B817" s="13">
        <v>23620</v>
      </c>
      <c r="C817" s="13">
        <v>23720</v>
      </c>
      <c r="D817" s="13">
        <v>23960</v>
      </c>
      <c r="E817" s="13">
        <v>23500</v>
      </c>
      <c r="F817" s="11" t="s">
        <v>6268</v>
      </c>
      <c r="G817" s="12">
        <v>-4.1999999999999997E-3</v>
      </c>
      <c r="H817" s="21" t="str">
        <f t="shared" si="24"/>
        <v>viernes, octubre 19 de 2018</v>
      </c>
      <c r="I817" s="11" t="e">
        <f>VLOOKUP(H817,'Cacao Nacional'!B:D,3,0)</f>
        <v>#N/A</v>
      </c>
      <c r="J817" s="11" t="str">
        <f t="shared" si="25"/>
        <v>octubre de 2018</v>
      </c>
    </row>
    <row r="818" spans="1:10" x14ac:dyDescent="0.3">
      <c r="A818" s="14">
        <v>43391</v>
      </c>
      <c r="B818" s="13">
        <v>23720</v>
      </c>
      <c r="C818" s="13">
        <v>23680</v>
      </c>
      <c r="D818" s="13">
        <v>23920</v>
      </c>
      <c r="E818" s="13">
        <v>23520</v>
      </c>
      <c r="F818" s="11" t="s">
        <v>6269</v>
      </c>
      <c r="G818" s="12">
        <v>1.6999999999999999E-3</v>
      </c>
      <c r="H818" s="21" t="str">
        <f t="shared" si="24"/>
        <v>jueves, octubre 18 de 2018</v>
      </c>
      <c r="I818" s="11" t="e">
        <f>VLOOKUP(H818,'Cacao Nacional'!B:D,3,0)</f>
        <v>#N/A</v>
      </c>
      <c r="J818" s="11" t="str">
        <f t="shared" si="25"/>
        <v>octubre de 2018</v>
      </c>
    </row>
    <row r="819" spans="1:10" x14ac:dyDescent="0.3">
      <c r="A819" s="14">
        <v>43390</v>
      </c>
      <c r="B819" s="13">
        <v>23680</v>
      </c>
      <c r="C819" s="13">
        <v>23800</v>
      </c>
      <c r="D819" s="13">
        <v>24000</v>
      </c>
      <c r="E819" s="13">
        <v>23680</v>
      </c>
      <c r="F819" s="11" t="s">
        <v>6270</v>
      </c>
      <c r="G819" s="12">
        <v>-5.0000000000000001E-3</v>
      </c>
      <c r="H819" s="21" t="str">
        <f t="shared" si="24"/>
        <v>miércoles, octubre 17 de 2018</v>
      </c>
      <c r="I819" s="11" t="e">
        <f>VLOOKUP(H819,'Cacao Nacional'!B:D,3,0)</f>
        <v>#N/A</v>
      </c>
      <c r="J819" s="11" t="str">
        <f t="shared" si="25"/>
        <v>octubre de 2018</v>
      </c>
    </row>
    <row r="820" spans="1:10" x14ac:dyDescent="0.3">
      <c r="A820" s="14">
        <v>43389</v>
      </c>
      <c r="B820" s="13">
        <v>23800</v>
      </c>
      <c r="C820" s="13">
        <v>23720</v>
      </c>
      <c r="D820" s="13">
        <v>23800</v>
      </c>
      <c r="E820" s="13">
        <v>23620</v>
      </c>
      <c r="F820" s="11" t="s">
        <v>6271</v>
      </c>
      <c r="G820" s="12">
        <v>8.5000000000000006E-3</v>
      </c>
      <c r="H820" s="21" t="str">
        <f t="shared" si="24"/>
        <v>martes, octubre 16 de 2018</v>
      </c>
      <c r="I820" s="11" t="e">
        <f>VLOOKUP(H820,'Cacao Nacional'!B:D,3,0)</f>
        <v>#N/A</v>
      </c>
      <c r="J820" s="11" t="str">
        <f t="shared" si="25"/>
        <v>octubre de 2018</v>
      </c>
    </row>
    <row r="821" spans="1:10" x14ac:dyDescent="0.3">
      <c r="A821" s="14">
        <v>43385</v>
      </c>
      <c r="B821" s="13">
        <v>23600</v>
      </c>
      <c r="C821" s="13">
        <v>23660</v>
      </c>
      <c r="D821" s="13">
        <v>23960</v>
      </c>
      <c r="E821" s="13">
        <v>23580</v>
      </c>
      <c r="F821" s="11" t="s">
        <v>6272</v>
      </c>
      <c r="G821" s="12">
        <v>4.3E-3</v>
      </c>
      <c r="H821" s="21" t="str">
        <f t="shared" si="24"/>
        <v>viernes, octubre 12 de 2018</v>
      </c>
      <c r="I821" s="11" t="e">
        <f>VLOOKUP(H821,'Cacao Nacional'!B:D,3,0)</f>
        <v>#N/A</v>
      </c>
      <c r="J821" s="11" t="str">
        <f t="shared" si="25"/>
        <v>octubre de 2018</v>
      </c>
    </row>
    <row r="822" spans="1:10" x14ac:dyDescent="0.3">
      <c r="A822" s="14">
        <v>43384</v>
      </c>
      <c r="B822" s="13">
        <v>23500</v>
      </c>
      <c r="C822" s="13">
        <v>23820</v>
      </c>
      <c r="D822" s="13">
        <v>23820</v>
      </c>
      <c r="E822" s="13">
        <v>23380</v>
      </c>
      <c r="F822" s="11" t="s">
        <v>6273</v>
      </c>
      <c r="G822" s="12">
        <v>-1.43E-2</v>
      </c>
      <c r="H822" s="21" t="str">
        <f t="shared" si="24"/>
        <v>jueves, octubre 11 de 2018</v>
      </c>
      <c r="I822" s="11" t="e">
        <f>VLOOKUP(H822,'Cacao Nacional'!B:D,3,0)</f>
        <v>#N/A</v>
      </c>
      <c r="J822" s="11" t="str">
        <f t="shared" si="25"/>
        <v>octubre de 2018</v>
      </c>
    </row>
    <row r="823" spans="1:10" x14ac:dyDescent="0.3">
      <c r="A823" s="14">
        <v>43383</v>
      </c>
      <c r="B823" s="13">
        <v>23840</v>
      </c>
      <c r="C823" s="13">
        <v>23800</v>
      </c>
      <c r="D823" s="13">
        <v>23840</v>
      </c>
      <c r="E823" s="13">
        <v>23800</v>
      </c>
      <c r="F823" s="11" t="s">
        <v>6274</v>
      </c>
      <c r="G823" s="12">
        <v>-1.89E-2</v>
      </c>
      <c r="H823" s="21" t="str">
        <f t="shared" si="24"/>
        <v>miércoles, octubre 10 de 2018</v>
      </c>
      <c r="I823" s="11" t="e">
        <f>VLOOKUP(H823,'Cacao Nacional'!B:D,3,0)</f>
        <v>#N/A</v>
      </c>
      <c r="J823" s="11" t="str">
        <f t="shared" si="25"/>
        <v>octubre de 2018</v>
      </c>
    </row>
    <row r="824" spans="1:10" x14ac:dyDescent="0.3">
      <c r="A824" s="14">
        <v>43382</v>
      </c>
      <c r="B824" s="13">
        <v>24300</v>
      </c>
      <c r="C824" s="13">
        <v>24100</v>
      </c>
      <c r="D824" s="13">
        <v>24300</v>
      </c>
      <c r="E824" s="13">
        <v>24000</v>
      </c>
      <c r="F824" s="11" t="s">
        <v>6275</v>
      </c>
      <c r="G824" s="12">
        <v>8.3000000000000001E-3</v>
      </c>
      <c r="H824" s="21" t="str">
        <f t="shared" si="24"/>
        <v>martes, octubre 9 de 2018</v>
      </c>
      <c r="I824" s="11" t="e">
        <f>VLOOKUP(H824,'Cacao Nacional'!B:D,3,0)</f>
        <v>#N/A</v>
      </c>
      <c r="J824" s="11" t="str">
        <f t="shared" si="25"/>
        <v>octubre de 2018</v>
      </c>
    </row>
    <row r="825" spans="1:10" x14ac:dyDescent="0.3">
      <c r="A825" s="14">
        <v>43381</v>
      </c>
      <c r="B825" s="13">
        <v>24100</v>
      </c>
      <c r="C825" s="13">
        <v>24100</v>
      </c>
      <c r="D825" s="13">
        <v>24100</v>
      </c>
      <c r="E825" s="13">
        <v>24100</v>
      </c>
      <c r="F825" s="11" t="s">
        <v>6276</v>
      </c>
      <c r="G825" s="12">
        <v>-1.6999999999999999E-3</v>
      </c>
      <c r="H825" s="21" t="str">
        <f t="shared" si="24"/>
        <v>lunes, octubre 8 de 2018</v>
      </c>
      <c r="I825" s="11">
        <f>VLOOKUP(H825,'Cacao Nacional'!B:D,3,0)</f>
        <v>5380</v>
      </c>
      <c r="J825" s="11" t="str">
        <f t="shared" si="25"/>
        <v>octubre de 2018</v>
      </c>
    </row>
    <row r="826" spans="1:10" x14ac:dyDescent="0.3">
      <c r="A826" s="14">
        <v>43378</v>
      </c>
      <c r="B826" s="13">
        <v>24140</v>
      </c>
      <c r="C826" s="13">
        <v>24140</v>
      </c>
      <c r="D826" s="13">
        <v>24280</v>
      </c>
      <c r="E826" s="13">
        <v>24120</v>
      </c>
      <c r="F826" s="11" t="s">
        <v>6277</v>
      </c>
      <c r="G826" s="12">
        <v>1.6999999999999999E-3</v>
      </c>
      <c r="H826" s="21" t="str">
        <f t="shared" si="24"/>
        <v>viernes, octubre 5 de 2018</v>
      </c>
      <c r="I826" s="11" t="e">
        <f>VLOOKUP(H826,'Cacao Nacional'!B:D,3,0)</f>
        <v>#N/A</v>
      </c>
      <c r="J826" s="11" t="str">
        <f t="shared" si="25"/>
        <v>octubre de 2018</v>
      </c>
    </row>
    <row r="827" spans="1:10" x14ac:dyDescent="0.3">
      <c r="A827" s="14">
        <v>43377</v>
      </c>
      <c r="B827" s="13">
        <v>24100</v>
      </c>
      <c r="C827" s="13">
        <v>24200</v>
      </c>
      <c r="D827" s="13">
        <v>24280</v>
      </c>
      <c r="E827" s="13">
        <v>24100</v>
      </c>
      <c r="F827" s="11" t="s">
        <v>6278</v>
      </c>
      <c r="G827" s="12">
        <v>-3.3E-3</v>
      </c>
      <c r="H827" s="21" t="str">
        <f t="shared" si="24"/>
        <v>jueves, octubre 4 de 2018</v>
      </c>
      <c r="I827" s="11" t="e">
        <f>VLOOKUP(H827,'Cacao Nacional'!B:D,3,0)</f>
        <v>#N/A</v>
      </c>
      <c r="J827" s="11" t="str">
        <f t="shared" si="25"/>
        <v>octubre de 2018</v>
      </c>
    </row>
    <row r="828" spans="1:10" x14ac:dyDescent="0.3">
      <c r="A828" s="14">
        <v>43376</v>
      </c>
      <c r="B828" s="13">
        <v>24180</v>
      </c>
      <c r="C828" s="13">
        <v>24220</v>
      </c>
      <c r="D828" s="13">
        <v>24340</v>
      </c>
      <c r="E828" s="13">
        <v>24180</v>
      </c>
      <c r="F828" s="11" t="s">
        <v>6279</v>
      </c>
      <c r="G828" s="12">
        <v>3.3E-3</v>
      </c>
      <c r="H828" s="21" t="str">
        <f t="shared" si="24"/>
        <v>miércoles, octubre 3 de 2018</v>
      </c>
      <c r="I828" s="11" t="e">
        <f>VLOOKUP(H828,'Cacao Nacional'!B:D,3,0)</f>
        <v>#N/A</v>
      </c>
      <c r="J828" s="11" t="str">
        <f t="shared" si="25"/>
        <v>octubre de 2018</v>
      </c>
    </row>
    <row r="829" spans="1:10" x14ac:dyDescent="0.3">
      <c r="A829" s="14">
        <v>43375</v>
      </c>
      <c r="B829" s="13">
        <v>24100</v>
      </c>
      <c r="C829" s="13">
        <v>24100</v>
      </c>
      <c r="D829" s="13">
        <v>24300</v>
      </c>
      <c r="E829" s="13">
        <v>24100</v>
      </c>
      <c r="F829" s="11" t="s">
        <v>6280</v>
      </c>
      <c r="G829" s="12">
        <v>8.0000000000000004E-4</v>
      </c>
      <c r="H829" s="21" t="str">
        <f t="shared" si="24"/>
        <v>martes, octubre 2 de 2018</v>
      </c>
      <c r="I829" s="11" t="e">
        <f>VLOOKUP(H829,'Cacao Nacional'!B:D,3,0)</f>
        <v>#N/A</v>
      </c>
      <c r="J829" s="11" t="str">
        <f t="shared" si="25"/>
        <v>octubre de 2018</v>
      </c>
    </row>
    <row r="830" spans="1:10" x14ac:dyDescent="0.3">
      <c r="A830" s="14">
        <v>43374</v>
      </c>
      <c r="B830" s="13">
        <v>24080</v>
      </c>
      <c r="C830" s="13">
        <v>25300</v>
      </c>
      <c r="D830" s="13">
        <v>25300</v>
      </c>
      <c r="E830" s="13">
        <v>24080</v>
      </c>
      <c r="F830" s="11" t="s">
        <v>6281</v>
      </c>
      <c r="G830" s="12">
        <v>-5.0000000000000001E-3</v>
      </c>
      <c r="H830" s="21" t="str">
        <f t="shared" si="24"/>
        <v>lunes, octubre 1 de 2018</v>
      </c>
      <c r="I830" s="11">
        <f>VLOOKUP(H830,'Cacao Nacional'!B:D,3,0)</f>
        <v>5730</v>
      </c>
      <c r="J830" s="11" t="str">
        <f t="shared" si="25"/>
        <v>octubre de 2018</v>
      </c>
    </row>
    <row r="831" spans="1:10" x14ac:dyDescent="0.3">
      <c r="A831" s="14">
        <v>43371</v>
      </c>
      <c r="B831" s="13">
        <v>24200</v>
      </c>
      <c r="C831" s="13">
        <v>24100</v>
      </c>
      <c r="D831" s="13">
        <v>24600</v>
      </c>
      <c r="E831" s="13">
        <v>23800</v>
      </c>
      <c r="F831" s="11" t="s">
        <v>6282</v>
      </c>
      <c r="G831" s="12">
        <v>-8.0000000000000004E-4</v>
      </c>
      <c r="H831" s="21" t="str">
        <f t="shared" si="24"/>
        <v>viernes, septiembre 28 de 2018</v>
      </c>
      <c r="I831" s="11" t="e">
        <f>VLOOKUP(H831,'Cacao Nacional'!B:D,3,0)</f>
        <v>#N/A</v>
      </c>
      <c r="J831" s="11" t="str">
        <f t="shared" si="25"/>
        <v>septiembre de 2018</v>
      </c>
    </row>
    <row r="832" spans="1:10" x14ac:dyDescent="0.3">
      <c r="A832" s="14">
        <v>43370</v>
      </c>
      <c r="B832" s="13">
        <v>24220</v>
      </c>
      <c r="C832" s="13">
        <v>24320</v>
      </c>
      <c r="D832" s="13">
        <v>24380</v>
      </c>
      <c r="E832" s="13">
        <v>24220</v>
      </c>
      <c r="F832" s="11" t="s">
        <v>6031</v>
      </c>
      <c r="G832" s="12">
        <v>-3.3E-3</v>
      </c>
      <c r="H832" s="21" t="str">
        <f t="shared" si="24"/>
        <v>jueves, septiembre 27 de 2018</v>
      </c>
      <c r="I832" s="11" t="e">
        <f>VLOOKUP(H832,'Cacao Nacional'!B:D,3,0)</f>
        <v>#N/A</v>
      </c>
      <c r="J832" s="11" t="str">
        <f t="shared" si="25"/>
        <v>septiembre de 2018</v>
      </c>
    </row>
    <row r="833" spans="1:10" x14ac:dyDescent="0.3">
      <c r="A833" s="14">
        <v>43369</v>
      </c>
      <c r="B833" s="13">
        <v>24300</v>
      </c>
      <c r="C833" s="13">
        <v>24000</v>
      </c>
      <c r="D833" s="13">
        <v>24380</v>
      </c>
      <c r="E833" s="13">
        <v>24000</v>
      </c>
      <c r="F833" s="11" t="s">
        <v>6283</v>
      </c>
      <c r="G833" s="12">
        <v>1.2500000000000001E-2</v>
      </c>
      <c r="H833" s="21" t="str">
        <f t="shared" si="24"/>
        <v>miércoles, septiembre 26 de 2018</v>
      </c>
      <c r="I833" s="11" t="e">
        <f>VLOOKUP(H833,'Cacao Nacional'!B:D,3,0)</f>
        <v>#N/A</v>
      </c>
      <c r="J833" s="11" t="str">
        <f t="shared" si="25"/>
        <v>septiembre de 2018</v>
      </c>
    </row>
    <row r="834" spans="1:10" x14ac:dyDescent="0.3">
      <c r="A834" s="14">
        <v>43368</v>
      </c>
      <c r="B834" s="13">
        <v>24000</v>
      </c>
      <c r="C834" s="13">
        <v>24560</v>
      </c>
      <c r="D834" s="13">
        <v>24560</v>
      </c>
      <c r="E834" s="13">
        <v>23940</v>
      </c>
      <c r="F834" s="11" t="s">
        <v>6284</v>
      </c>
      <c r="G834" s="12">
        <v>-2.1999999999999999E-2</v>
      </c>
      <c r="H834" s="21" t="str">
        <f t="shared" si="24"/>
        <v>martes, septiembre 25 de 2018</v>
      </c>
      <c r="I834" s="11" t="e">
        <f>VLOOKUP(H834,'Cacao Nacional'!B:D,3,0)</f>
        <v>#N/A</v>
      </c>
      <c r="J834" s="11" t="str">
        <f t="shared" si="25"/>
        <v>septiembre de 2018</v>
      </c>
    </row>
    <row r="835" spans="1:10" x14ac:dyDescent="0.3">
      <c r="A835" s="14">
        <v>43367</v>
      </c>
      <c r="B835" s="13">
        <v>24540</v>
      </c>
      <c r="C835" s="13">
        <v>25000</v>
      </c>
      <c r="D835" s="13">
        <v>25000</v>
      </c>
      <c r="E835" s="13">
        <v>24420</v>
      </c>
      <c r="F835" s="11" t="s">
        <v>6285</v>
      </c>
      <c r="G835" s="12">
        <v>1.6000000000000001E-3</v>
      </c>
      <c r="H835" s="21" t="str">
        <f t="shared" ref="H835:H898" si="26">_xlfn.CONCAT(TEXT(A835,"dddd, Mmmm d "),"de ",TEXT(A835,"yyyy"))</f>
        <v>lunes, septiembre 24 de 2018</v>
      </c>
      <c r="I835" s="11">
        <f>VLOOKUP(H835,'Cacao Nacional'!B:D,3,0)</f>
        <v>5998.3</v>
      </c>
      <c r="J835" s="11" t="str">
        <f t="shared" ref="J835:J898" si="27">_xlfn.CONCAT(TEXT(A835,"mmmm")," de ",YEAR(A835))</f>
        <v>septiembre de 2018</v>
      </c>
    </row>
    <row r="836" spans="1:10" x14ac:dyDescent="0.3">
      <c r="A836" s="14">
        <v>43364</v>
      </c>
      <c r="B836" s="13">
        <v>24500</v>
      </c>
      <c r="C836" s="13">
        <v>25000</v>
      </c>
      <c r="D836" s="13">
        <v>25020</v>
      </c>
      <c r="E836" s="13">
        <v>24500</v>
      </c>
      <c r="F836" s="11" t="s">
        <v>6286</v>
      </c>
      <c r="G836" s="12">
        <v>-0.02</v>
      </c>
      <c r="H836" s="21" t="str">
        <f t="shared" si="26"/>
        <v>viernes, septiembre 21 de 2018</v>
      </c>
      <c r="I836" s="11" t="e">
        <f>VLOOKUP(H836,'Cacao Nacional'!B:D,3,0)</f>
        <v>#N/A</v>
      </c>
      <c r="J836" s="11" t="str">
        <f t="shared" si="27"/>
        <v>septiembre de 2018</v>
      </c>
    </row>
    <row r="837" spans="1:10" x14ac:dyDescent="0.3">
      <c r="A837" s="14">
        <v>43363</v>
      </c>
      <c r="B837" s="13">
        <v>25000</v>
      </c>
      <c r="C837" s="13">
        <v>25180</v>
      </c>
      <c r="D837" s="13">
        <v>25180</v>
      </c>
      <c r="E837" s="13">
        <v>25000</v>
      </c>
      <c r="F837" s="11" t="s">
        <v>6287</v>
      </c>
      <c r="G837" s="12">
        <v>2.3999999999999998E-3</v>
      </c>
      <c r="H837" s="21" t="str">
        <f t="shared" si="26"/>
        <v>jueves, septiembre 20 de 2018</v>
      </c>
      <c r="I837" s="11" t="e">
        <f>VLOOKUP(H837,'Cacao Nacional'!B:D,3,0)</f>
        <v>#N/A</v>
      </c>
      <c r="J837" s="11" t="str">
        <f t="shared" si="27"/>
        <v>septiembre de 2018</v>
      </c>
    </row>
    <row r="838" spans="1:10" x14ac:dyDescent="0.3">
      <c r="A838" s="14">
        <v>43362</v>
      </c>
      <c r="B838" s="13">
        <v>24940</v>
      </c>
      <c r="C838" s="13">
        <v>25000</v>
      </c>
      <c r="D838" s="13">
        <v>25320</v>
      </c>
      <c r="E838" s="13">
        <v>24940</v>
      </c>
      <c r="F838" s="11" t="s">
        <v>6288</v>
      </c>
      <c r="G838" s="12">
        <v>-1.7299999999999999E-2</v>
      </c>
      <c r="H838" s="21" t="str">
        <f t="shared" si="26"/>
        <v>miércoles, septiembre 19 de 2018</v>
      </c>
      <c r="I838" s="11" t="e">
        <f>VLOOKUP(H838,'Cacao Nacional'!B:D,3,0)</f>
        <v>#N/A</v>
      </c>
      <c r="J838" s="11" t="str">
        <f t="shared" si="27"/>
        <v>septiembre de 2018</v>
      </c>
    </row>
    <row r="839" spans="1:10" x14ac:dyDescent="0.3">
      <c r="A839" s="14">
        <v>43361</v>
      </c>
      <c r="B839" s="13">
        <v>25380</v>
      </c>
      <c r="C839" s="13">
        <v>25000</v>
      </c>
      <c r="D839" s="13">
        <v>25380</v>
      </c>
      <c r="E839" s="13">
        <v>24800</v>
      </c>
      <c r="F839" s="11" t="s">
        <v>6289</v>
      </c>
      <c r="G839" s="12">
        <v>1.2E-2</v>
      </c>
      <c r="H839" s="21" t="str">
        <f t="shared" si="26"/>
        <v>martes, septiembre 18 de 2018</v>
      </c>
      <c r="I839" s="11" t="e">
        <f>VLOOKUP(H839,'Cacao Nacional'!B:D,3,0)</f>
        <v>#N/A</v>
      </c>
      <c r="J839" s="11" t="str">
        <f t="shared" si="27"/>
        <v>septiembre de 2018</v>
      </c>
    </row>
    <row r="840" spans="1:10" x14ac:dyDescent="0.3">
      <c r="A840" s="14">
        <v>43360</v>
      </c>
      <c r="B840" s="13">
        <v>25080</v>
      </c>
      <c r="C840" s="13">
        <v>25000</v>
      </c>
      <c r="D840" s="13">
        <v>25480</v>
      </c>
      <c r="E840" s="13">
        <v>25000</v>
      </c>
      <c r="F840" s="11" t="s">
        <v>5810</v>
      </c>
      <c r="G840" s="12">
        <v>-1.95E-2</v>
      </c>
      <c r="H840" s="21" t="str">
        <f t="shared" si="26"/>
        <v>lunes, septiembre 17 de 2018</v>
      </c>
      <c r="I840" s="11">
        <f>VLOOKUP(H840,'Cacao Nacional'!B:D,3,0)</f>
        <v>6033.3</v>
      </c>
      <c r="J840" s="11" t="str">
        <f t="shared" si="27"/>
        <v>septiembre de 2018</v>
      </c>
    </row>
    <row r="841" spans="1:10" x14ac:dyDescent="0.3">
      <c r="A841" s="14">
        <v>43357</v>
      </c>
      <c r="B841" s="13">
        <v>25580</v>
      </c>
      <c r="C841" s="13">
        <v>25800</v>
      </c>
      <c r="D841" s="13">
        <v>25800</v>
      </c>
      <c r="E841" s="13">
        <v>25580</v>
      </c>
      <c r="F841" s="11" t="s">
        <v>6290</v>
      </c>
      <c r="G841" s="12">
        <v>-9.2999999999999992E-3</v>
      </c>
      <c r="H841" s="21" t="str">
        <f t="shared" si="26"/>
        <v>viernes, septiembre 14 de 2018</v>
      </c>
      <c r="I841" s="11" t="e">
        <f>VLOOKUP(H841,'Cacao Nacional'!B:D,3,0)</f>
        <v>#N/A</v>
      </c>
      <c r="J841" s="11" t="str">
        <f t="shared" si="27"/>
        <v>septiembre de 2018</v>
      </c>
    </row>
    <row r="842" spans="1:10" x14ac:dyDescent="0.3">
      <c r="A842" s="14">
        <v>43356</v>
      </c>
      <c r="B842" s="13">
        <v>25820</v>
      </c>
      <c r="C842" s="13">
        <v>25700</v>
      </c>
      <c r="D842" s="13">
        <v>25820</v>
      </c>
      <c r="E842" s="13">
        <v>25600</v>
      </c>
      <c r="F842" s="11" t="s">
        <v>6291</v>
      </c>
      <c r="G842" s="12">
        <v>8.0000000000000004E-4</v>
      </c>
      <c r="H842" s="21" t="str">
        <f t="shared" si="26"/>
        <v>jueves, septiembre 13 de 2018</v>
      </c>
      <c r="I842" s="11" t="e">
        <f>VLOOKUP(H842,'Cacao Nacional'!B:D,3,0)</f>
        <v>#N/A</v>
      </c>
      <c r="J842" s="11" t="str">
        <f t="shared" si="27"/>
        <v>septiembre de 2018</v>
      </c>
    </row>
    <row r="843" spans="1:10" x14ac:dyDescent="0.3">
      <c r="A843" s="14">
        <v>43355</v>
      </c>
      <c r="B843" s="13">
        <v>25800</v>
      </c>
      <c r="C843" s="13">
        <v>26080</v>
      </c>
      <c r="D843" s="13">
        <v>26080</v>
      </c>
      <c r="E843" s="13">
        <v>25740</v>
      </c>
      <c r="F843" s="11" t="s">
        <v>6292</v>
      </c>
      <c r="G843" s="12">
        <v>-1.5299999999999999E-2</v>
      </c>
      <c r="H843" s="21" t="str">
        <f t="shared" si="26"/>
        <v>miércoles, septiembre 12 de 2018</v>
      </c>
      <c r="I843" s="11" t="e">
        <f>VLOOKUP(H843,'Cacao Nacional'!B:D,3,0)</f>
        <v>#N/A</v>
      </c>
      <c r="J843" s="11" t="str">
        <f t="shared" si="27"/>
        <v>septiembre de 2018</v>
      </c>
    </row>
    <row r="844" spans="1:10" x14ac:dyDescent="0.3">
      <c r="A844" s="14">
        <v>43354</v>
      </c>
      <c r="B844" s="13">
        <v>26200</v>
      </c>
      <c r="C844" s="13">
        <v>26300</v>
      </c>
      <c r="D844" s="13">
        <v>26300</v>
      </c>
      <c r="E844" s="13">
        <v>26120</v>
      </c>
      <c r="F844" s="11" t="s">
        <v>6293</v>
      </c>
      <c r="G844" s="12">
        <v>-3.8E-3</v>
      </c>
      <c r="H844" s="21" t="str">
        <f t="shared" si="26"/>
        <v>martes, septiembre 11 de 2018</v>
      </c>
      <c r="I844" s="11" t="e">
        <f>VLOOKUP(H844,'Cacao Nacional'!B:D,3,0)</f>
        <v>#N/A</v>
      </c>
      <c r="J844" s="11" t="str">
        <f t="shared" si="27"/>
        <v>septiembre de 2018</v>
      </c>
    </row>
    <row r="845" spans="1:10" x14ac:dyDescent="0.3">
      <c r="A845" s="14">
        <v>43353</v>
      </c>
      <c r="B845" s="13">
        <v>26300</v>
      </c>
      <c r="C845" s="13">
        <v>26380</v>
      </c>
      <c r="D845" s="13">
        <v>26380</v>
      </c>
      <c r="E845" s="13">
        <v>26120</v>
      </c>
      <c r="F845" s="11" t="s">
        <v>6294</v>
      </c>
      <c r="G845" s="12">
        <v>3.8E-3</v>
      </c>
      <c r="H845" s="21" t="str">
        <f t="shared" si="26"/>
        <v>lunes, septiembre 10 de 2018</v>
      </c>
      <c r="I845" s="11">
        <f>VLOOKUP(H845,'Cacao Nacional'!B:D,3,0)</f>
        <v>6033.3</v>
      </c>
      <c r="J845" s="11" t="str">
        <f t="shared" si="27"/>
        <v>septiembre de 2018</v>
      </c>
    </row>
    <row r="846" spans="1:10" x14ac:dyDescent="0.3">
      <c r="A846" s="14">
        <v>43350</v>
      </c>
      <c r="B846" s="13">
        <v>26200</v>
      </c>
      <c r="C846" s="13">
        <v>26340</v>
      </c>
      <c r="D846" s="13">
        <v>26340</v>
      </c>
      <c r="E846" s="13">
        <v>26200</v>
      </c>
      <c r="F846" s="11" t="s">
        <v>6295</v>
      </c>
      <c r="G846" s="12">
        <v>-1.1299999999999999E-2</v>
      </c>
      <c r="H846" s="21" t="str">
        <f t="shared" si="26"/>
        <v>viernes, septiembre 7 de 2018</v>
      </c>
      <c r="I846" s="11" t="e">
        <f>VLOOKUP(H846,'Cacao Nacional'!B:D,3,0)</f>
        <v>#N/A</v>
      </c>
      <c r="J846" s="11" t="str">
        <f t="shared" si="27"/>
        <v>septiembre de 2018</v>
      </c>
    </row>
    <row r="847" spans="1:10" x14ac:dyDescent="0.3">
      <c r="A847" s="14">
        <v>43349</v>
      </c>
      <c r="B847" s="13">
        <v>26500</v>
      </c>
      <c r="C847" s="13">
        <v>26580</v>
      </c>
      <c r="D847" s="13">
        <v>26580</v>
      </c>
      <c r="E847" s="13">
        <v>26460</v>
      </c>
      <c r="F847" s="11" t="s">
        <v>6296</v>
      </c>
      <c r="G847" s="12">
        <v>-3.0000000000000001E-3</v>
      </c>
      <c r="H847" s="21" t="str">
        <f t="shared" si="26"/>
        <v>jueves, septiembre 6 de 2018</v>
      </c>
      <c r="I847" s="11" t="e">
        <f>VLOOKUP(H847,'Cacao Nacional'!B:D,3,0)</f>
        <v>#N/A</v>
      </c>
      <c r="J847" s="11" t="str">
        <f t="shared" si="27"/>
        <v>septiembre de 2018</v>
      </c>
    </row>
    <row r="848" spans="1:10" x14ac:dyDescent="0.3">
      <c r="A848" s="14">
        <v>43348</v>
      </c>
      <c r="B848" s="13">
        <v>26580</v>
      </c>
      <c r="C848" s="13">
        <v>26500</v>
      </c>
      <c r="D848" s="13">
        <v>26600</v>
      </c>
      <c r="E848" s="13">
        <v>26500</v>
      </c>
      <c r="F848" s="11" t="s">
        <v>6297</v>
      </c>
      <c r="G848" s="12">
        <v>2.3E-3</v>
      </c>
      <c r="H848" s="21" t="str">
        <f t="shared" si="26"/>
        <v>miércoles, septiembre 5 de 2018</v>
      </c>
      <c r="I848" s="11" t="e">
        <f>VLOOKUP(H848,'Cacao Nacional'!B:D,3,0)</f>
        <v>#N/A</v>
      </c>
      <c r="J848" s="11" t="str">
        <f t="shared" si="27"/>
        <v>septiembre de 2018</v>
      </c>
    </row>
    <row r="849" spans="1:10" x14ac:dyDescent="0.3">
      <c r="A849" s="14">
        <v>43347</v>
      </c>
      <c r="B849" s="13">
        <v>26520</v>
      </c>
      <c r="C849" s="13">
        <v>26540</v>
      </c>
      <c r="D849" s="13">
        <v>26640</v>
      </c>
      <c r="E849" s="13">
        <v>26520</v>
      </c>
      <c r="F849" s="11" t="s">
        <v>6298</v>
      </c>
      <c r="G849" s="12">
        <v>-6.0000000000000001E-3</v>
      </c>
      <c r="H849" s="21" t="str">
        <f t="shared" si="26"/>
        <v>martes, septiembre 4 de 2018</v>
      </c>
      <c r="I849" s="11" t="e">
        <f>VLOOKUP(H849,'Cacao Nacional'!B:D,3,0)</f>
        <v>#N/A</v>
      </c>
      <c r="J849" s="11" t="str">
        <f t="shared" si="27"/>
        <v>septiembre de 2018</v>
      </c>
    </row>
    <row r="850" spans="1:10" x14ac:dyDescent="0.3">
      <c r="A850" s="14">
        <v>43346</v>
      </c>
      <c r="B850" s="13">
        <v>26680</v>
      </c>
      <c r="C850" s="13">
        <v>26660</v>
      </c>
      <c r="D850" s="13">
        <v>26680</v>
      </c>
      <c r="E850" s="13">
        <v>26640</v>
      </c>
      <c r="F850" s="11" t="s">
        <v>6299</v>
      </c>
      <c r="G850" s="12">
        <v>0</v>
      </c>
      <c r="H850" s="21" t="str">
        <f t="shared" si="26"/>
        <v>lunes, septiembre 3 de 2018</v>
      </c>
      <c r="I850" s="11">
        <f>VLOOKUP(H850,'Cacao Nacional'!B:D,3,0)</f>
        <v>5948.3</v>
      </c>
      <c r="J850" s="11" t="str">
        <f t="shared" si="27"/>
        <v>septiembre de 2018</v>
      </c>
    </row>
    <row r="851" spans="1:10" x14ac:dyDescent="0.3">
      <c r="A851" s="14">
        <v>43343</v>
      </c>
      <c r="B851" s="13">
        <v>26680</v>
      </c>
      <c r="C851" s="13">
        <v>26620</v>
      </c>
      <c r="D851" s="13">
        <v>26680</v>
      </c>
      <c r="E851" s="13">
        <v>26420</v>
      </c>
      <c r="F851" s="11" t="s">
        <v>6300</v>
      </c>
      <c r="G851" s="12">
        <v>2.3E-3</v>
      </c>
      <c r="H851" s="21" t="str">
        <f t="shared" si="26"/>
        <v>viernes, agosto 31 de 2018</v>
      </c>
      <c r="I851" s="11" t="e">
        <f>VLOOKUP(H851,'Cacao Nacional'!B:D,3,0)</f>
        <v>#N/A</v>
      </c>
      <c r="J851" s="11" t="str">
        <f t="shared" si="27"/>
        <v>agosto de 2018</v>
      </c>
    </row>
    <row r="852" spans="1:10" x14ac:dyDescent="0.3">
      <c r="A852" s="14">
        <v>43342</v>
      </c>
      <c r="B852" s="13">
        <v>26620</v>
      </c>
      <c r="C852" s="13">
        <v>26600</v>
      </c>
      <c r="D852" s="13">
        <v>26700</v>
      </c>
      <c r="E852" s="13">
        <v>26600</v>
      </c>
      <c r="F852" s="11" t="s">
        <v>6301</v>
      </c>
      <c r="G852" s="12">
        <v>-6.7000000000000002E-3</v>
      </c>
      <c r="H852" s="21" t="str">
        <f t="shared" si="26"/>
        <v>jueves, agosto 30 de 2018</v>
      </c>
      <c r="I852" s="11" t="e">
        <f>VLOOKUP(H852,'Cacao Nacional'!B:D,3,0)</f>
        <v>#N/A</v>
      </c>
      <c r="J852" s="11" t="str">
        <f t="shared" si="27"/>
        <v>agosto de 2018</v>
      </c>
    </row>
    <row r="853" spans="1:10" x14ac:dyDescent="0.3">
      <c r="A853" s="14">
        <v>43341</v>
      </c>
      <c r="B853" s="13">
        <v>26800</v>
      </c>
      <c r="C853" s="13">
        <v>26600</v>
      </c>
      <c r="D853" s="13">
        <v>26800</v>
      </c>
      <c r="E853" s="13">
        <v>26600</v>
      </c>
      <c r="F853" s="11" t="s">
        <v>6302</v>
      </c>
      <c r="G853" s="12">
        <v>7.4999999999999997E-3</v>
      </c>
      <c r="H853" s="21" t="str">
        <f t="shared" si="26"/>
        <v>miércoles, agosto 29 de 2018</v>
      </c>
      <c r="I853" s="11" t="e">
        <f>VLOOKUP(H853,'Cacao Nacional'!B:D,3,0)</f>
        <v>#N/A</v>
      </c>
      <c r="J853" s="11" t="str">
        <f t="shared" si="27"/>
        <v>agosto de 2018</v>
      </c>
    </row>
    <row r="854" spans="1:10" x14ac:dyDescent="0.3">
      <c r="A854" s="14">
        <v>43340</v>
      </c>
      <c r="B854" s="13">
        <v>26600</v>
      </c>
      <c r="C854" s="13">
        <v>26600</v>
      </c>
      <c r="D854" s="13">
        <v>26640</v>
      </c>
      <c r="E854" s="13">
        <v>26600</v>
      </c>
      <c r="F854" s="11" t="s">
        <v>5697</v>
      </c>
      <c r="G854" s="12">
        <v>-1.5E-3</v>
      </c>
      <c r="H854" s="21" t="str">
        <f t="shared" si="26"/>
        <v>martes, agosto 28 de 2018</v>
      </c>
      <c r="I854" s="11" t="e">
        <f>VLOOKUP(H854,'Cacao Nacional'!B:D,3,0)</f>
        <v>#N/A</v>
      </c>
      <c r="J854" s="11" t="str">
        <f t="shared" si="27"/>
        <v>agosto de 2018</v>
      </c>
    </row>
    <row r="855" spans="1:10" x14ac:dyDescent="0.3">
      <c r="A855" s="14">
        <v>43339</v>
      </c>
      <c r="B855" s="13">
        <v>26640</v>
      </c>
      <c r="C855" s="13">
        <v>26800</v>
      </c>
      <c r="D855" s="13">
        <v>26800</v>
      </c>
      <c r="E855" s="13">
        <v>26620</v>
      </c>
      <c r="F855" s="11" t="s">
        <v>6303</v>
      </c>
      <c r="G855" s="12">
        <v>-5.1999999999999998E-3</v>
      </c>
      <c r="H855" s="21" t="str">
        <f t="shared" si="26"/>
        <v>lunes, agosto 27 de 2018</v>
      </c>
      <c r="I855" s="11">
        <f>VLOOKUP(H855,'Cacao Nacional'!B:D,3,0)</f>
        <v>5763.3</v>
      </c>
      <c r="J855" s="11" t="str">
        <f t="shared" si="27"/>
        <v>agosto de 2018</v>
      </c>
    </row>
    <row r="856" spans="1:10" x14ac:dyDescent="0.3">
      <c r="A856" s="14">
        <v>43336</v>
      </c>
      <c r="B856" s="13">
        <v>26780</v>
      </c>
      <c r="C856" s="13">
        <v>26680</v>
      </c>
      <c r="D856" s="13">
        <v>26920</v>
      </c>
      <c r="E856" s="13">
        <v>26680</v>
      </c>
      <c r="F856" s="11" t="s">
        <v>6304</v>
      </c>
      <c r="G856" s="12">
        <v>0</v>
      </c>
      <c r="H856" s="21" t="str">
        <f t="shared" si="26"/>
        <v>viernes, agosto 24 de 2018</v>
      </c>
      <c r="I856" s="11" t="e">
        <f>VLOOKUP(H856,'Cacao Nacional'!B:D,3,0)</f>
        <v>#N/A</v>
      </c>
      <c r="J856" s="11" t="str">
        <f t="shared" si="27"/>
        <v>agosto de 2018</v>
      </c>
    </row>
    <row r="857" spans="1:10" x14ac:dyDescent="0.3">
      <c r="A857" s="14">
        <v>43335</v>
      </c>
      <c r="B857" s="13">
        <v>26780</v>
      </c>
      <c r="C857" s="13">
        <v>26700</v>
      </c>
      <c r="D857" s="13">
        <v>26780</v>
      </c>
      <c r="E857" s="13">
        <v>26660</v>
      </c>
      <c r="F857" s="11" t="s">
        <v>6305</v>
      </c>
      <c r="G857" s="12">
        <v>3.0000000000000001E-3</v>
      </c>
      <c r="H857" s="21" t="str">
        <f t="shared" si="26"/>
        <v>jueves, agosto 23 de 2018</v>
      </c>
      <c r="I857" s="11" t="e">
        <f>VLOOKUP(H857,'Cacao Nacional'!B:D,3,0)</f>
        <v>#N/A</v>
      </c>
      <c r="J857" s="11" t="str">
        <f t="shared" si="27"/>
        <v>agosto de 2018</v>
      </c>
    </row>
    <row r="858" spans="1:10" x14ac:dyDescent="0.3">
      <c r="A858" s="14">
        <v>43334</v>
      </c>
      <c r="B858" s="13">
        <v>26700</v>
      </c>
      <c r="C858" s="13">
        <v>26720</v>
      </c>
      <c r="D858" s="13">
        <v>26800</v>
      </c>
      <c r="E858" s="13">
        <v>26600</v>
      </c>
      <c r="F858" s="11" t="s">
        <v>6306</v>
      </c>
      <c r="G858" s="12">
        <v>0</v>
      </c>
      <c r="H858" s="21" t="str">
        <f t="shared" si="26"/>
        <v>miércoles, agosto 22 de 2018</v>
      </c>
      <c r="I858" s="11" t="e">
        <f>VLOOKUP(H858,'Cacao Nacional'!B:D,3,0)</f>
        <v>#N/A</v>
      </c>
      <c r="J858" s="11" t="str">
        <f t="shared" si="27"/>
        <v>agosto de 2018</v>
      </c>
    </row>
    <row r="859" spans="1:10" x14ac:dyDescent="0.3">
      <c r="A859" s="14">
        <v>43333</v>
      </c>
      <c r="B859" s="13">
        <v>26700</v>
      </c>
      <c r="C859" s="13">
        <v>26700</v>
      </c>
      <c r="D859" s="13">
        <v>26780</v>
      </c>
      <c r="E859" s="13">
        <v>26600</v>
      </c>
      <c r="F859" s="11" t="s">
        <v>6241</v>
      </c>
      <c r="G859" s="12">
        <v>0</v>
      </c>
      <c r="H859" s="21" t="str">
        <f t="shared" si="26"/>
        <v>martes, agosto 21 de 2018</v>
      </c>
      <c r="I859" s="11" t="e">
        <f>VLOOKUP(H859,'Cacao Nacional'!B:D,3,0)</f>
        <v>#N/A</v>
      </c>
      <c r="J859" s="11" t="str">
        <f t="shared" si="27"/>
        <v>agosto de 2018</v>
      </c>
    </row>
    <row r="860" spans="1:10" x14ac:dyDescent="0.3">
      <c r="A860" s="14">
        <v>43329</v>
      </c>
      <c r="B860" s="13">
        <v>26700</v>
      </c>
      <c r="C860" s="13">
        <v>26460</v>
      </c>
      <c r="D860" s="13">
        <v>26740</v>
      </c>
      <c r="E860" s="13">
        <v>26460</v>
      </c>
      <c r="F860" s="11" t="s">
        <v>6307</v>
      </c>
      <c r="G860" s="12">
        <v>6.9999999999999999E-4</v>
      </c>
      <c r="H860" s="21" t="str">
        <f t="shared" si="26"/>
        <v>viernes, agosto 17 de 2018</v>
      </c>
      <c r="I860" s="11" t="e">
        <f>VLOOKUP(H860,'Cacao Nacional'!B:D,3,0)</f>
        <v>#N/A</v>
      </c>
      <c r="J860" s="11" t="str">
        <f t="shared" si="27"/>
        <v>agosto de 2018</v>
      </c>
    </row>
    <row r="861" spans="1:10" x14ac:dyDescent="0.3">
      <c r="A861" s="14">
        <v>43328</v>
      </c>
      <c r="B861" s="13">
        <v>26680</v>
      </c>
      <c r="C861" s="13">
        <v>26780</v>
      </c>
      <c r="D861" s="13">
        <v>26900</v>
      </c>
      <c r="E861" s="13">
        <v>26620</v>
      </c>
      <c r="F861" s="11" t="s">
        <v>6308</v>
      </c>
      <c r="G861" s="12">
        <v>-3.7000000000000002E-3</v>
      </c>
      <c r="H861" s="21" t="str">
        <f t="shared" si="26"/>
        <v>jueves, agosto 16 de 2018</v>
      </c>
      <c r="I861" s="11" t="e">
        <f>VLOOKUP(H861,'Cacao Nacional'!B:D,3,0)</f>
        <v>#N/A</v>
      </c>
      <c r="J861" s="11" t="str">
        <f t="shared" si="27"/>
        <v>agosto de 2018</v>
      </c>
    </row>
    <row r="862" spans="1:10" x14ac:dyDescent="0.3">
      <c r="A862" s="14">
        <v>43327</v>
      </c>
      <c r="B862" s="13">
        <v>26780</v>
      </c>
      <c r="C862" s="13">
        <v>26780</v>
      </c>
      <c r="D862" s="13">
        <v>26780</v>
      </c>
      <c r="E862" s="13">
        <v>26620</v>
      </c>
      <c r="F862" s="11" t="s">
        <v>6309</v>
      </c>
      <c r="G862" s="12">
        <v>1.5E-3</v>
      </c>
      <c r="H862" s="21" t="str">
        <f t="shared" si="26"/>
        <v>miércoles, agosto 15 de 2018</v>
      </c>
      <c r="I862" s="11" t="e">
        <f>VLOOKUP(H862,'Cacao Nacional'!B:D,3,0)</f>
        <v>#N/A</v>
      </c>
      <c r="J862" s="11" t="str">
        <f t="shared" si="27"/>
        <v>agosto de 2018</v>
      </c>
    </row>
    <row r="863" spans="1:10" x14ac:dyDescent="0.3">
      <c r="A863" s="14">
        <v>43326</v>
      </c>
      <c r="B863" s="13">
        <v>26740</v>
      </c>
      <c r="C863" s="13">
        <v>26620</v>
      </c>
      <c r="D863" s="13">
        <v>26780</v>
      </c>
      <c r="E863" s="13">
        <v>26600</v>
      </c>
      <c r="F863" s="11" t="s">
        <v>6310</v>
      </c>
      <c r="G863" s="12">
        <v>5.3E-3</v>
      </c>
      <c r="H863" s="21" t="str">
        <f t="shared" si="26"/>
        <v>martes, agosto 14 de 2018</v>
      </c>
      <c r="I863" s="11" t="e">
        <f>VLOOKUP(H863,'Cacao Nacional'!B:D,3,0)</f>
        <v>#N/A</v>
      </c>
      <c r="J863" s="11" t="str">
        <f t="shared" si="27"/>
        <v>agosto de 2018</v>
      </c>
    </row>
    <row r="864" spans="1:10" x14ac:dyDescent="0.3">
      <c r="A864" s="14">
        <v>43325</v>
      </c>
      <c r="B864" s="13">
        <v>26600</v>
      </c>
      <c r="C864" s="13">
        <v>26700</v>
      </c>
      <c r="D864" s="13">
        <v>26800</v>
      </c>
      <c r="E864" s="13">
        <v>26500</v>
      </c>
      <c r="F864" s="11" t="s">
        <v>6311</v>
      </c>
      <c r="G864" s="12">
        <v>-7.4999999999999997E-3</v>
      </c>
      <c r="H864" s="21" t="str">
        <f t="shared" si="26"/>
        <v>lunes, agosto 13 de 2018</v>
      </c>
      <c r="I864" s="11">
        <f>VLOOKUP(H864,'Cacao Nacional'!B:D,3,0)</f>
        <v>5350</v>
      </c>
      <c r="J864" s="11" t="str">
        <f t="shared" si="27"/>
        <v>agosto de 2018</v>
      </c>
    </row>
    <row r="865" spans="1:10" x14ac:dyDescent="0.3">
      <c r="A865" s="14">
        <v>43322</v>
      </c>
      <c r="B865" s="13">
        <v>26800</v>
      </c>
      <c r="C865" s="13">
        <v>26800</v>
      </c>
      <c r="D865" s="13">
        <v>26900</v>
      </c>
      <c r="E865" s="13">
        <v>26660</v>
      </c>
      <c r="F865" s="11" t="s">
        <v>6312</v>
      </c>
      <c r="G865" s="12">
        <v>0</v>
      </c>
      <c r="H865" s="21" t="str">
        <f t="shared" si="26"/>
        <v>viernes, agosto 10 de 2018</v>
      </c>
      <c r="I865" s="11" t="e">
        <f>VLOOKUP(H865,'Cacao Nacional'!B:D,3,0)</f>
        <v>#N/A</v>
      </c>
      <c r="J865" s="11" t="str">
        <f t="shared" si="27"/>
        <v>agosto de 2018</v>
      </c>
    </row>
    <row r="866" spans="1:10" x14ac:dyDescent="0.3">
      <c r="A866" s="14">
        <v>43321</v>
      </c>
      <c r="B866" s="13">
        <v>26800</v>
      </c>
      <c r="C866" s="13">
        <v>26900</v>
      </c>
      <c r="D866" s="13">
        <v>26900</v>
      </c>
      <c r="E866" s="13">
        <v>26760</v>
      </c>
      <c r="F866" s="11" t="s">
        <v>6313</v>
      </c>
      <c r="G866" s="12">
        <v>-3.7000000000000002E-3</v>
      </c>
      <c r="H866" s="21" t="str">
        <f t="shared" si="26"/>
        <v>jueves, agosto 9 de 2018</v>
      </c>
      <c r="I866" s="11" t="e">
        <f>VLOOKUP(H866,'Cacao Nacional'!B:D,3,0)</f>
        <v>#N/A</v>
      </c>
      <c r="J866" s="11" t="str">
        <f t="shared" si="27"/>
        <v>agosto de 2018</v>
      </c>
    </row>
    <row r="867" spans="1:10" x14ac:dyDescent="0.3">
      <c r="A867" s="14">
        <v>43320</v>
      </c>
      <c r="B867" s="13">
        <v>26900</v>
      </c>
      <c r="C867" s="13">
        <v>26560</v>
      </c>
      <c r="D867" s="13">
        <v>26900</v>
      </c>
      <c r="E867" s="13">
        <v>26560</v>
      </c>
      <c r="F867" s="11" t="s">
        <v>6314</v>
      </c>
      <c r="G867" s="12">
        <v>1.2800000000000001E-2</v>
      </c>
      <c r="H867" s="21" t="str">
        <f t="shared" si="26"/>
        <v>miércoles, agosto 8 de 2018</v>
      </c>
      <c r="I867" s="11" t="e">
        <f>VLOOKUP(H867,'Cacao Nacional'!B:D,3,0)</f>
        <v>#N/A</v>
      </c>
      <c r="J867" s="11" t="str">
        <f t="shared" si="27"/>
        <v>agosto de 2018</v>
      </c>
    </row>
    <row r="868" spans="1:10" x14ac:dyDescent="0.3">
      <c r="A868" s="14">
        <v>43318</v>
      </c>
      <c r="B868" s="13">
        <v>26560</v>
      </c>
      <c r="C868" s="13">
        <v>26040</v>
      </c>
      <c r="D868" s="13">
        <v>26560</v>
      </c>
      <c r="E868" s="13">
        <v>26040</v>
      </c>
      <c r="F868" s="11" t="s">
        <v>6315</v>
      </c>
      <c r="G868" s="12">
        <v>-1.5E-3</v>
      </c>
      <c r="H868" s="21" t="str">
        <f t="shared" si="26"/>
        <v>lunes, agosto 6 de 2018</v>
      </c>
      <c r="I868" s="11">
        <f>VLOOKUP(H868,'Cacao Nacional'!B:D,3,0)</f>
        <v>5351.7</v>
      </c>
      <c r="J868" s="11" t="str">
        <f t="shared" si="27"/>
        <v>agosto de 2018</v>
      </c>
    </row>
    <row r="869" spans="1:10" x14ac:dyDescent="0.3">
      <c r="A869" s="14">
        <v>43315</v>
      </c>
      <c r="B869" s="13">
        <v>26600</v>
      </c>
      <c r="C869" s="13">
        <v>27000</v>
      </c>
      <c r="D869" s="13">
        <v>27100</v>
      </c>
      <c r="E869" s="13">
        <v>26600</v>
      </c>
      <c r="F869" s="11" t="s">
        <v>6316</v>
      </c>
      <c r="G869" s="12">
        <v>-1.8499999999999999E-2</v>
      </c>
      <c r="H869" s="21" t="str">
        <f t="shared" si="26"/>
        <v>viernes, agosto 3 de 2018</v>
      </c>
      <c r="I869" s="11" t="e">
        <f>VLOOKUP(H869,'Cacao Nacional'!B:D,3,0)</f>
        <v>#N/A</v>
      </c>
      <c r="J869" s="11" t="str">
        <f t="shared" si="27"/>
        <v>agosto de 2018</v>
      </c>
    </row>
    <row r="870" spans="1:10" x14ac:dyDescent="0.3">
      <c r="A870" s="14">
        <v>43314</v>
      </c>
      <c r="B870" s="13">
        <v>27100</v>
      </c>
      <c r="C870" s="13">
        <v>26800</v>
      </c>
      <c r="D870" s="13">
        <v>27100</v>
      </c>
      <c r="E870" s="13">
        <v>26800</v>
      </c>
      <c r="F870" s="11" t="s">
        <v>6317</v>
      </c>
      <c r="G870" s="12">
        <v>5.8999999999999999E-3</v>
      </c>
      <c r="H870" s="21" t="str">
        <f t="shared" si="26"/>
        <v>jueves, agosto 2 de 2018</v>
      </c>
      <c r="I870" s="11" t="e">
        <f>VLOOKUP(H870,'Cacao Nacional'!B:D,3,0)</f>
        <v>#N/A</v>
      </c>
      <c r="J870" s="11" t="str">
        <f t="shared" si="27"/>
        <v>agosto de 2018</v>
      </c>
    </row>
    <row r="871" spans="1:10" x14ac:dyDescent="0.3">
      <c r="A871" s="14">
        <v>43313</v>
      </c>
      <c r="B871" s="13">
        <v>26940</v>
      </c>
      <c r="C871" s="13">
        <v>26800</v>
      </c>
      <c r="D871" s="13">
        <v>26980</v>
      </c>
      <c r="E871" s="13">
        <v>26800</v>
      </c>
      <c r="F871" s="11" t="s">
        <v>6318</v>
      </c>
      <c r="G871" s="12">
        <v>0</v>
      </c>
      <c r="H871" s="21" t="str">
        <f t="shared" si="26"/>
        <v>miércoles, agosto 1 de 2018</v>
      </c>
      <c r="I871" s="11" t="e">
        <f>VLOOKUP(H871,'Cacao Nacional'!B:D,3,0)</f>
        <v>#N/A</v>
      </c>
      <c r="J871" s="11" t="str">
        <f t="shared" si="27"/>
        <v>agosto de 2018</v>
      </c>
    </row>
    <row r="872" spans="1:10" x14ac:dyDescent="0.3">
      <c r="A872" s="14">
        <v>43312</v>
      </c>
      <c r="B872" s="13">
        <v>26940</v>
      </c>
      <c r="C872" s="13">
        <v>26900</v>
      </c>
      <c r="D872" s="13">
        <v>27020</v>
      </c>
      <c r="E872" s="13">
        <v>26880</v>
      </c>
      <c r="F872" s="11" t="s">
        <v>6319</v>
      </c>
      <c r="G872" s="12">
        <v>1.5E-3</v>
      </c>
      <c r="H872" s="21" t="str">
        <f t="shared" si="26"/>
        <v>martes, julio 31 de 2018</v>
      </c>
      <c r="I872" s="11" t="e">
        <f>VLOOKUP(H872,'Cacao Nacional'!B:D,3,0)</f>
        <v>#N/A</v>
      </c>
      <c r="J872" s="11" t="str">
        <f t="shared" si="27"/>
        <v>julio de 2018</v>
      </c>
    </row>
    <row r="873" spans="1:10" x14ac:dyDescent="0.3">
      <c r="A873" s="14">
        <v>43311</v>
      </c>
      <c r="B873" s="13">
        <v>26900</v>
      </c>
      <c r="C873" s="13">
        <v>26900</v>
      </c>
      <c r="D873" s="13">
        <v>27060</v>
      </c>
      <c r="E873" s="13">
        <v>26700</v>
      </c>
      <c r="F873" s="11" t="s">
        <v>6320</v>
      </c>
      <c r="G873" s="12">
        <v>0</v>
      </c>
      <c r="H873" s="21" t="str">
        <f t="shared" si="26"/>
        <v>lunes, julio 30 de 2018</v>
      </c>
      <c r="I873" s="11">
        <f>VLOOKUP(H873,'Cacao Nacional'!B:D,3,0)</f>
        <v>5640</v>
      </c>
      <c r="J873" s="11" t="str">
        <f t="shared" si="27"/>
        <v>julio de 2018</v>
      </c>
    </row>
    <row r="874" spans="1:10" x14ac:dyDescent="0.3">
      <c r="A874" s="14">
        <v>43308</v>
      </c>
      <c r="B874" s="13">
        <v>26900</v>
      </c>
      <c r="C874" s="13">
        <v>27000</v>
      </c>
      <c r="D874" s="13">
        <v>27200</v>
      </c>
      <c r="E874" s="13">
        <v>26880</v>
      </c>
      <c r="F874" s="11" t="s">
        <v>6321</v>
      </c>
      <c r="G874" s="12">
        <v>-1.5E-3</v>
      </c>
      <c r="H874" s="21" t="str">
        <f t="shared" si="26"/>
        <v>viernes, julio 27 de 2018</v>
      </c>
      <c r="I874" s="11" t="e">
        <f>VLOOKUP(H874,'Cacao Nacional'!B:D,3,0)</f>
        <v>#N/A</v>
      </c>
      <c r="J874" s="11" t="str">
        <f t="shared" si="27"/>
        <v>julio de 2018</v>
      </c>
    </row>
    <row r="875" spans="1:10" x14ac:dyDescent="0.3">
      <c r="A875" s="14">
        <v>43307</v>
      </c>
      <c r="B875" s="13">
        <v>26940</v>
      </c>
      <c r="C875" s="13">
        <v>26720</v>
      </c>
      <c r="D875" s="13">
        <v>27200</v>
      </c>
      <c r="E875" s="13">
        <v>26720</v>
      </c>
      <c r="F875" s="11" t="s">
        <v>6322</v>
      </c>
      <c r="G875" s="12">
        <v>6.7000000000000002E-3</v>
      </c>
      <c r="H875" s="21" t="str">
        <f t="shared" si="26"/>
        <v>jueves, julio 26 de 2018</v>
      </c>
      <c r="I875" s="11" t="e">
        <f>VLOOKUP(H875,'Cacao Nacional'!B:D,3,0)</f>
        <v>#N/A</v>
      </c>
      <c r="J875" s="11" t="str">
        <f t="shared" si="27"/>
        <v>julio de 2018</v>
      </c>
    </row>
    <row r="876" spans="1:10" x14ac:dyDescent="0.3">
      <c r="A876" s="14">
        <v>43306</v>
      </c>
      <c r="B876" s="13">
        <v>26760</v>
      </c>
      <c r="C876" s="13">
        <v>26800</v>
      </c>
      <c r="D876" s="13">
        <v>26960</v>
      </c>
      <c r="E876" s="13">
        <v>26760</v>
      </c>
      <c r="F876" s="11" t="s">
        <v>6323</v>
      </c>
      <c r="G876" s="12">
        <v>1.5E-3</v>
      </c>
      <c r="H876" s="21" t="str">
        <f t="shared" si="26"/>
        <v>miércoles, julio 25 de 2018</v>
      </c>
      <c r="I876" s="11" t="e">
        <f>VLOOKUP(H876,'Cacao Nacional'!B:D,3,0)</f>
        <v>#N/A</v>
      </c>
      <c r="J876" s="11" t="str">
        <f t="shared" si="27"/>
        <v>julio de 2018</v>
      </c>
    </row>
    <row r="877" spans="1:10" x14ac:dyDescent="0.3">
      <c r="A877" s="14">
        <v>43305</v>
      </c>
      <c r="B877" s="13">
        <v>26720</v>
      </c>
      <c r="C877" s="13">
        <v>26820</v>
      </c>
      <c r="D877" s="13">
        <v>27000</v>
      </c>
      <c r="E877" s="13">
        <v>26720</v>
      </c>
      <c r="F877" s="11" t="s">
        <v>6324</v>
      </c>
      <c r="G877" s="12">
        <v>-3.0000000000000001E-3</v>
      </c>
      <c r="H877" s="21" t="str">
        <f t="shared" si="26"/>
        <v>martes, julio 24 de 2018</v>
      </c>
      <c r="I877" s="11" t="e">
        <f>VLOOKUP(H877,'Cacao Nacional'!B:D,3,0)</f>
        <v>#N/A</v>
      </c>
      <c r="J877" s="11" t="str">
        <f t="shared" si="27"/>
        <v>julio de 2018</v>
      </c>
    </row>
    <row r="878" spans="1:10" x14ac:dyDescent="0.3">
      <c r="A878" s="14">
        <v>43304</v>
      </c>
      <c r="B878" s="13">
        <v>26800</v>
      </c>
      <c r="C878" s="13">
        <v>27160</v>
      </c>
      <c r="D878" s="13">
        <v>27160</v>
      </c>
      <c r="E878" s="13">
        <v>26740</v>
      </c>
      <c r="F878" s="11" t="s">
        <v>6325</v>
      </c>
      <c r="G878" s="12">
        <v>-1.47E-2</v>
      </c>
      <c r="H878" s="21" t="str">
        <f t="shared" si="26"/>
        <v>lunes, julio 23 de 2018</v>
      </c>
      <c r="I878" s="11">
        <f>VLOOKUP(H878,'Cacao Nacional'!B:D,3,0)</f>
        <v>5865</v>
      </c>
      <c r="J878" s="11" t="str">
        <f t="shared" si="27"/>
        <v>julio de 2018</v>
      </c>
    </row>
    <row r="879" spans="1:10" x14ac:dyDescent="0.3">
      <c r="A879" s="14">
        <v>43300</v>
      </c>
      <c r="B879" s="13">
        <v>27200</v>
      </c>
      <c r="C879" s="13">
        <v>27240</v>
      </c>
      <c r="D879" s="13">
        <v>27260</v>
      </c>
      <c r="E879" s="13">
        <v>27000</v>
      </c>
      <c r="F879" s="11" t="s">
        <v>6326</v>
      </c>
      <c r="G879" s="12">
        <v>-1.5E-3</v>
      </c>
      <c r="H879" s="21" t="str">
        <f t="shared" si="26"/>
        <v>jueves, julio 19 de 2018</v>
      </c>
      <c r="I879" s="11" t="e">
        <f>VLOOKUP(H879,'Cacao Nacional'!B:D,3,0)</f>
        <v>#N/A</v>
      </c>
      <c r="J879" s="11" t="str">
        <f t="shared" si="27"/>
        <v>julio de 2018</v>
      </c>
    </row>
    <row r="880" spans="1:10" x14ac:dyDescent="0.3">
      <c r="A880" s="14">
        <v>43299</v>
      </c>
      <c r="B880" s="13">
        <v>27240</v>
      </c>
      <c r="C880" s="13">
        <v>27120</v>
      </c>
      <c r="D880" s="13">
        <v>27240</v>
      </c>
      <c r="E880" s="13">
        <v>27000</v>
      </c>
      <c r="F880" s="11" t="s">
        <v>6327</v>
      </c>
      <c r="G880" s="12">
        <v>3.7000000000000002E-3</v>
      </c>
      <c r="H880" s="21" t="str">
        <f t="shared" si="26"/>
        <v>miércoles, julio 18 de 2018</v>
      </c>
      <c r="I880" s="11" t="e">
        <f>VLOOKUP(H880,'Cacao Nacional'!B:D,3,0)</f>
        <v>#N/A</v>
      </c>
      <c r="J880" s="11" t="str">
        <f t="shared" si="27"/>
        <v>julio de 2018</v>
      </c>
    </row>
    <row r="881" spans="1:10" x14ac:dyDescent="0.3">
      <c r="A881" s="14">
        <v>43298</v>
      </c>
      <c r="B881" s="13">
        <v>27140</v>
      </c>
      <c r="C881" s="13">
        <v>27060</v>
      </c>
      <c r="D881" s="13">
        <v>27140</v>
      </c>
      <c r="E881" s="13">
        <v>26960</v>
      </c>
      <c r="F881" s="11" t="s">
        <v>6328</v>
      </c>
      <c r="G881" s="12">
        <v>5.1999999999999998E-3</v>
      </c>
      <c r="H881" s="21" t="str">
        <f t="shared" si="26"/>
        <v>martes, julio 17 de 2018</v>
      </c>
      <c r="I881" s="11" t="e">
        <f>VLOOKUP(H881,'Cacao Nacional'!B:D,3,0)</f>
        <v>#N/A</v>
      </c>
      <c r="J881" s="11" t="str">
        <f t="shared" si="27"/>
        <v>julio de 2018</v>
      </c>
    </row>
    <row r="882" spans="1:10" x14ac:dyDescent="0.3">
      <c r="A882" s="14">
        <v>43297</v>
      </c>
      <c r="B882" s="13">
        <v>27000</v>
      </c>
      <c r="C882" s="13">
        <v>26980</v>
      </c>
      <c r="D882" s="13">
        <v>27100</v>
      </c>
      <c r="E882" s="13">
        <v>26840</v>
      </c>
      <c r="F882" s="11" t="s">
        <v>6329</v>
      </c>
      <c r="G882" s="12">
        <v>6.9999999999999999E-4</v>
      </c>
      <c r="H882" s="21" t="str">
        <f t="shared" si="26"/>
        <v>lunes, julio 16 de 2018</v>
      </c>
      <c r="I882" s="11">
        <f>VLOOKUP(H882,'Cacao Nacional'!B:D,3,0)</f>
        <v>6148.3</v>
      </c>
      <c r="J882" s="11" t="str">
        <f t="shared" si="27"/>
        <v>julio de 2018</v>
      </c>
    </row>
    <row r="883" spans="1:10" x14ac:dyDescent="0.3">
      <c r="A883" s="14">
        <v>43294</v>
      </c>
      <c r="B883" s="13">
        <v>26980</v>
      </c>
      <c r="C883" s="13">
        <v>27140</v>
      </c>
      <c r="D883" s="13">
        <v>27140</v>
      </c>
      <c r="E883" s="13">
        <v>26980</v>
      </c>
      <c r="F883" s="11" t="s">
        <v>6330</v>
      </c>
      <c r="G883" s="12">
        <v>3.0000000000000001E-3</v>
      </c>
      <c r="H883" s="21" t="str">
        <f t="shared" si="26"/>
        <v>viernes, julio 13 de 2018</v>
      </c>
      <c r="I883" s="11" t="e">
        <f>VLOOKUP(H883,'Cacao Nacional'!B:D,3,0)</f>
        <v>#N/A</v>
      </c>
      <c r="J883" s="11" t="str">
        <f t="shared" si="27"/>
        <v>julio de 2018</v>
      </c>
    </row>
    <row r="884" spans="1:10" x14ac:dyDescent="0.3">
      <c r="A884" s="14">
        <v>43293</v>
      </c>
      <c r="B884" s="13">
        <v>26900</v>
      </c>
      <c r="C884" s="13">
        <v>27140</v>
      </c>
      <c r="D884" s="13">
        <v>27160</v>
      </c>
      <c r="E884" s="13">
        <v>26880</v>
      </c>
      <c r="F884" s="11" t="s">
        <v>6331</v>
      </c>
      <c r="G884" s="12">
        <v>-9.5999999999999992E-3</v>
      </c>
      <c r="H884" s="21" t="str">
        <f t="shared" si="26"/>
        <v>jueves, julio 12 de 2018</v>
      </c>
      <c r="I884" s="11" t="e">
        <f>VLOOKUP(H884,'Cacao Nacional'!B:D,3,0)</f>
        <v>#N/A</v>
      </c>
      <c r="J884" s="11" t="str">
        <f t="shared" si="27"/>
        <v>julio de 2018</v>
      </c>
    </row>
    <row r="885" spans="1:10" x14ac:dyDescent="0.3">
      <c r="A885" s="14">
        <v>43292</v>
      </c>
      <c r="B885" s="13">
        <v>27160</v>
      </c>
      <c r="C885" s="13">
        <v>27000</v>
      </c>
      <c r="D885" s="13">
        <v>27300</v>
      </c>
      <c r="E885" s="13">
        <v>27000</v>
      </c>
      <c r="F885" s="11" t="s">
        <v>6332</v>
      </c>
      <c r="G885" s="12">
        <v>2.2000000000000001E-3</v>
      </c>
      <c r="H885" s="21" t="str">
        <f t="shared" si="26"/>
        <v>miércoles, julio 11 de 2018</v>
      </c>
      <c r="I885" s="11" t="e">
        <f>VLOOKUP(H885,'Cacao Nacional'!B:D,3,0)</f>
        <v>#N/A</v>
      </c>
      <c r="J885" s="11" t="str">
        <f t="shared" si="27"/>
        <v>julio de 2018</v>
      </c>
    </row>
    <row r="886" spans="1:10" x14ac:dyDescent="0.3">
      <c r="A886" s="14">
        <v>43291</v>
      </c>
      <c r="B886" s="13">
        <v>27100</v>
      </c>
      <c r="C886" s="13">
        <v>26980</v>
      </c>
      <c r="D886" s="13">
        <v>27100</v>
      </c>
      <c r="E886" s="13">
        <v>26960</v>
      </c>
      <c r="F886" s="11" t="s">
        <v>6333</v>
      </c>
      <c r="G886" s="12">
        <v>1.6500000000000001E-2</v>
      </c>
      <c r="H886" s="21" t="str">
        <f t="shared" si="26"/>
        <v>martes, julio 10 de 2018</v>
      </c>
      <c r="I886" s="11" t="e">
        <f>VLOOKUP(H886,'Cacao Nacional'!B:D,3,0)</f>
        <v>#N/A</v>
      </c>
      <c r="J886" s="11" t="str">
        <f t="shared" si="27"/>
        <v>julio de 2018</v>
      </c>
    </row>
    <row r="887" spans="1:10" x14ac:dyDescent="0.3">
      <c r="A887" s="14">
        <v>43290</v>
      </c>
      <c r="B887" s="13">
        <v>26660</v>
      </c>
      <c r="C887" s="13">
        <v>26880</v>
      </c>
      <c r="D887" s="13">
        <v>26880</v>
      </c>
      <c r="E887" s="13">
        <v>26500</v>
      </c>
      <c r="F887" s="11" t="s">
        <v>6334</v>
      </c>
      <c r="G887" s="12">
        <v>1.5E-3</v>
      </c>
      <c r="H887" s="21" t="str">
        <f t="shared" si="26"/>
        <v>lunes, julio 9 de 2018</v>
      </c>
      <c r="I887" s="11">
        <f>VLOOKUP(H887,'Cacao Nacional'!B:D,3,0)</f>
        <v>6153.3</v>
      </c>
      <c r="J887" s="11" t="str">
        <f t="shared" si="27"/>
        <v>julio de 2018</v>
      </c>
    </row>
    <row r="888" spans="1:10" x14ac:dyDescent="0.3">
      <c r="A888" s="14">
        <v>43287</v>
      </c>
      <c r="B888" s="13">
        <v>26620</v>
      </c>
      <c r="C888" s="13">
        <v>27000</v>
      </c>
      <c r="D888" s="13">
        <v>27000</v>
      </c>
      <c r="E888" s="13">
        <v>26620</v>
      </c>
      <c r="F888" s="11" t="s">
        <v>6335</v>
      </c>
      <c r="G888" s="12">
        <v>-1.41E-2</v>
      </c>
      <c r="H888" s="21" t="str">
        <f t="shared" si="26"/>
        <v>viernes, julio 6 de 2018</v>
      </c>
      <c r="I888" s="11" t="e">
        <f>VLOOKUP(H888,'Cacao Nacional'!B:D,3,0)</f>
        <v>#N/A</v>
      </c>
      <c r="J888" s="11" t="str">
        <f t="shared" si="27"/>
        <v>julio de 2018</v>
      </c>
    </row>
    <row r="889" spans="1:10" x14ac:dyDescent="0.3">
      <c r="A889" s="14">
        <v>43286</v>
      </c>
      <c r="B889" s="13">
        <v>27000</v>
      </c>
      <c r="C889" s="13">
        <v>26780</v>
      </c>
      <c r="D889" s="13">
        <v>27000</v>
      </c>
      <c r="E889" s="13">
        <v>26580</v>
      </c>
      <c r="F889" s="11" t="s">
        <v>6336</v>
      </c>
      <c r="G889" s="12">
        <v>7.4999999999999997E-3</v>
      </c>
      <c r="H889" s="21" t="str">
        <f t="shared" si="26"/>
        <v>jueves, julio 5 de 2018</v>
      </c>
      <c r="I889" s="11" t="e">
        <f>VLOOKUP(H889,'Cacao Nacional'!B:D,3,0)</f>
        <v>#N/A</v>
      </c>
      <c r="J889" s="11" t="str">
        <f t="shared" si="27"/>
        <v>julio de 2018</v>
      </c>
    </row>
    <row r="890" spans="1:10" x14ac:dyDescent="0.3">
      <c r="A890" s="14">
        <v>43285</v>
      </c>
      <c r="B890" s="13">
        <v>26800</v>
      </c>
      <c r="C890" s="13">
        <v>26240</v>
      </c>
      <c r="D890" s="13">
        <v>26800</v>
      </c>
      <c r="E890" s="13">
        <v>26240</v>
      </c>
      <c r="F890" s="11" t="s">
        <v>6337</v>
      </c>
      <c r="G890" s="12">
        <v>2.29E-2</v>
      </c>
      <c r="H890" s="21" t="str">
        <f t="shared" si="26"/>
        <v>miércoles, julio 4 de 2018</v>
      </c>
      <c r="I890" s="11" t="e">
        <f>VLOOKUP(H890,'Cacao Nacional'!B:D,3,0)</f>
        <v>#N/A</v>
      </c>
      <c r="J890" s="11" t="str">
        <f t="shared" si="27"/>
        <v>julio de 2018</v>
      </c>
    </row>
    <row r="891" spans="1:10" x14ac:dyDescent="0.3">
      <c r="A891" s="14">
        <v>43284</v>
      </c>
      <c r="B891" s="13">
        <v>26200</v>
      </c>
      <c r="C891" s="13">
        <v>26520</v>
      </c>
      <c r="D891" s="13">
        <v>26520</v>
      </c>
      <c r="E891" s="13">
        <v>26200</v>
      </c>
      <c r="F891" s="11" t="s">
        <v>6338</v>
      </c>
      <c r="G891" s="12">
        <v>-2.9600000000000001E-2</v>
      </c>
      <c r="H891" s="21" t="str">
        <f t="shared" si="26"/>
        <v>martes, julio 3 de 2018</v>
      </c>
      <c r="I891" s="11" t="e">
        <f>VLOOKUP(H891,'Cacao Nacional'!B:D,3,0)</f>
        <v>#N/A</v>
      </c>
      <c r="J891" s="11" t="str">
        <f t="shared" si="27"/>
        <v>julio de 2018</v>
      </c>
    </row>
    <row r="892" spans="1:10" x14ac:dyDescent="0.3">
      <c r="A892" s="14">
        <v>43280</v>
      </c>
      <c r="B892" s="13">
        <v>27000</v>
      </c>
      <c r="C892" s="13">
        <v>26420</v>
      </c>
      <c r="D892" s="13">
        <v>27000</v>
      </c>
      <c r="E892" s="13">
        <v>26420</v>
      </c>
      <c r="F892" s="11" t="s">
        <v>6339</v>
      </c>
      <c r="G892" s="12">
        <v>1.4999999999999999E-2</v>
      </c>
      <c r="H892" s="21" t="str">
        <f t="shared" si="26"/>
        <v>viernes, junio 29 de 2018</v>
      </c>
      <c r="I892" s="11" t="e">
        <f>VLOOKUP(H892,'Cacao Nacional'!B:D,3,0)</f>
        <v>#N/A</v>
      </c>
      <c r="J892" s="11" t="str">
        <f t="shared" si="27"/>
        <v>junio de 2018</v>
      </c>
    </row>
    <row r="893" spans="1:10" x14ac:dyDescent="0.3">
      <c r="A893" s="14">
        <v>43279</v>
      </c>
      <c r="B893" s="13">
        <v>26600</v>
      </c>
      <c r="C893" s="13">
        <v>26960</v>
      </c>
      <c r="D893" s="13">
        <v>26960</v>
      </c>
      <c r="E893" s="13">
        <v>26600</v>
      </c>
      <c r="F893" s="11" t="s">
        <v>6340</v>
      </c>
      <c r="G893" s="12">
        <v>-7.4999999999999997E-3</v>
      </c>
      <c r="H893" s="21" t="str">
        <f t="shared" si="26"/>
        <v>jueves, junio 28 de 2018</v>
      </c>
      <c r="I893" s="11" t="e">
        <f>VLOOKUP(H893,'Cacao Nacional'!B:D,3,0)</f>
        <v>#N/A</v>
      </c>
      <c r="J893" s="11" t="str">
        <f t="shared" si="27"/>
        <v>junio de 2018</v>
      </c>
    </row>
    <row r="894" spans="1:10" x14ac:dyDescent="0.3">
      <c r="A894" s="14">
        <v>43278</v>
      </c>
      <c r="B894" s="13">
        <v>26800</v>
      </c>
      <c r="C894" s="13">
        <v>27080</v>
      </c>
      <c r="D894" s="13">
        <v>27100</v>
      </c>
      <c r="E894" s="13">
        <v>26580</v>
      </c>
      <c r="F894" s="11" t="s">
        <v>6341</v>
      </c>
      <c r="G894" s="12">
        <v>-1.03E-2</v>
      </c>
      <c r="H894" s="21" t="str">
        <f t="shared" si="26"/>
        <v>miércoles, junio 27 de 2018</v>
      </c>
      <c r="I894" s="11" t="e">
        <f>VLOOKUP(H894,'Cacao Nacional'!B:D,3,0)</f>
        <v>#N/A</v>
      </c>
      <c r="J894" s="11" t="str">
        <f t="shared" si="27"/>
        <v>junio de 2018</v>
      </c>
    </row>
    <row r="895" spans="1:10" x14ac:dyDescent="0.3">
      <c r="A895" s="14">
        <v>43277</v>
      </c>
      <c r="B895" s="13">
        <v>27080</v>
      </c>
      <c r="C895" s="13">
        <v>26560</v>
      </c>
      <c r="D895" s="13">
        <v>27300</v>
      </c>
      <c r="E895" s="13">
        <v>26560</v>
      </c>
      <c r="F895" s="11" t="s">
        <v>5680</v>
      </c>
      <c r="G895" s="12">
        <v>3.0000000000000001E-3</v>
      </c>
      <c r="H895" s="21" t="str">
        <f t="shared" si="26"/>
        <v>martes, junio 26 de 2018</v>
      </c>
      <c r="I895" s="11" t="e">
        <f>VLOOKUP(H895,'Cacao Nacional'!B:D,3,0)</f>
        <v>#N/A</v>
      </c>
      <c r="J895" s="11" t="str">
        <f t="shared" si="27"/>
        <v>junio de 2018</v>
      </c>
    </row>
    <row r="896" spans="1:10" x14ac:dyDescent="0.3">
      <c r="A896" s="14">
        <v>43276</v>
      </c>
      <c r="B896" s="13">
        <v>27000</v>
      </c>
      <c r="C896" s="13">
        <v>26440</v>
      </c>
      <c r="D896" s="13">
        <v>27000</v>
      </c>
      <c r="E896" s="13">
        <v>26400</v>
      </c>
      <c r="F896" s="11" t="s">
        <v>6342</v>
      </c>
      <c r="G896" s="12">
        <v>2.1999999999999999E-2</v>
      </c>
      <c r="H896" s="21" t="str">
        <f t="shared" si="26"/>
        <v>lunes, junio 25 de 2018</v>
      </c>
      <c r="I896" s="11">
        <f>VLOOKUP(H896,'Cacao Nacional'!B:D,3,0)</f>
        <v>6205</v>
      </c>
      <c r="J896" s="11" t="str">
        <f t="shared" si="27"/>
        <v>junio de 2018</v>
      </c>
    </row>
    <row r="897" spans="1:10" x14ac:dyDescent="0.3">
      <c r="A897" s="14">
        <v>43273</v>
      </c>
      <c r="B897" s="13">
        <v>26420</v>
      </c>
      <c r="C897" s="13">
        <v>26920</v>
      </c>
      <c r="D897" s="13">
        <v>26920</v>
      </c>
      <c r="E897" s="13">
        <v>26420</v>
      </c>
      <c r="F897" s="11" t="s">
        <v>6343</v>
      </c>
      <c r="G897" s="12">
        <v>-1.8599999999999998E-2</v>
      </c>
      <c r="H897" s="21" t="str">
        <f t="shared" si="26"/>
        <v>viernes, junio 22 de 2018</v>
      </c>
      <c r="I897" s="11" t="e">
        <f>VLOOKUP(H897,'Cacao Nacional'!B:D,3,0)</f>
        <v>#N/A</v>
      </c>
      <c r="J897" s="11" t="str">
        <f t="shared" si="27"/>
        <v>junio de 2018</v>
      </c>
    </row>
    <row r="898" spans="1:10" x14ac:dyDescent="0.3">
      <c r="A898" s="14">
        <v>43272</v>
      </c>
      <c r="B898" s="13">
        <v>26920</v>
      </c>
      <c r="C898" s="13">
        <v>26620</v>
      </c>
      <c r="D898" s="13">
        <v>26980</v>
      </c>
      <c r="E898" s="13">
        <v>26620</v>
      </c>
      <c r="F898" s="11" t="s">
        <v>6344</v>
      </c>
      <c r="G898" s="12">
        <v>1.1299999999999999E-2</v>
      </c>
      <c r="H898" s="21" t="str">
        <f t="shared" si="26"/>
        <v>jueves, junio 21 de 2018</v>
      </c>
      <c r="I898" s="11" t="e">
        <f>VLOOKUP(H898,'Cacao Nacional'!B:D,3,0)</f>
        <v>#N/A</v>
      </c>
      <c r="J898" s="11" t="str">
        <f t="shared" si="27"/>
        <v>junio de 2018</v>
      </c>
    </row>
    <row r="899" spans="1:10" x14ac:dyDescent="0.3">
      <c r="A899" s="14">
        <v>43271</v>
      </c>
      <c r="B899" s="13">
        <v>26620</v>
      </c>
      <c r="C899" s="13">
        <v>26500</v>
      </c>
      <c r="D899" s="13">
        <v>26700</v>
      </c>
      <c r="E899" s="13">
        <v>26500</v>
      </c>
      <c r="F899" s="11" t="s">
        <v>6345</v>
      </c>
      <c r="G899" s="12">
        <v>4.4999999999999997E-3</v>
      </c>
      <c r="H899" s="21" t="str">
        <f t="shared" ref="H899:H962" si="28">_xlfn.CONCAT(TEXT(A899,"dddd, Mmmm d "),"de ",TEXT(A899,"yyyy"))</f>
        <v>miércoles, junio 20 de 2018</v>
      </c>
      <c r="I899" s="11" t="e">
        <f>VLOOKUP(H899,'Cacao Nacional'!B:D,3,0)</f>
        <v>#N/A</v>
      </c>
      <c r="J899" s="11" t="str">
        <f t="shared" ref="J899:J962" si="29">_xlfn.CONCAT(TEXT(A899,"mmmm")," de ",YEAR(A899))</f>
        <v>junio de 2018</v>
      </c>
    </row>
    <row r="900" spans="1:10" x14ac:dyDescent="0.3">
      <c r="A900" s="14">
        <v>43270</v>
      </c>
      <c r="B900" s="13">
        <v>26500</v>
      </c>
      <c r="C900" s="13">
        <v>26520</v>
      </c>
      <c r="D900" s="13">
        <v>26520</v>
      </c>
      <c r="E900" s="13">
        <v>26480</v>
      </c>
      <c r="F900" s="11" t="s">
        <v>6346</v>
      </c>
      <c r="G900" s="12">
        <v>-8.0000000000000004E-4</v>
      </c>
      <c r="H900" s="21" t="str">
        <f t="shared" si="28"/>
        <v>martes, junio 19 de 2018</v>
      </c>
      <c r="I900" s="11" t="e">
        <f>VLOOKUP(H900,'Cacao Nacional'!B:D,3,0)</f>
        <v>#N/A</v>
      </c>
      <c r="J900" s="11" t="str">
        <f t="shared" si="29"/>
        <v>junio de 2018</v>
      </c>
    </row>
    <row r="901" spans="1:10" x14ac:dyDescent="0.3">
      <c r="A901" s="14">
        <v>43269</v>
      </c>
      <c r="B901" s="13">
        <v>26520</v>
      </c>
      <c r="C901" s="13">
        <v>26380</v>
      </c>
      <c r="D901" s="13">
        <v>26520</v>
      </c>
      <c r="E901" s="13">
        <v>26340</v>
      </c>
      <c r="F901" s="11" t="s">
        <v>6347</v>
      </c>
      <c r="G901" s="12">
        <v>1.5299999999999999E-2</v>
      </c>
      <c r="H901" s="21" t="str">
        <f t="shared" si="28"/>
        <v>lunes, junio 18 de 2018</v>
      </c>
      <c r="I901" s="11">
        <f>VLOOKUP(H901,'Cacao Nacional'!B:D,3,0)</f>
        <v>5890</v>
      </c>
      <c r="J901" s="11" t="str">
        <f t="shared" si="29"/>
        <v>junio de 2018</v>
      </c>
    </row>
    <row r="902" spans="1:10" x14ac:dyDescent="0.3">
      <c r="A902" s="14">
        <v>43266</v>
      </c>
      <c r="B902" s="13">
        <v>26120</v>
      </c>
      <c r="C902" s="13">
        <v>26300</v>
      </c>
      <c r="D902" s="13">
        <v>26320</v>
      </c>
      <c r="E902" s="13">
        <v>26120</v>
      </c>
      <c r="F902" s="11" t="s">
        <v>6348</v>
      </c>
      <c r="G902" s="12">
        <v>-6.7999999999999996E-3</v>
      </c>
      <c r="H902" s="21" t="str">
        <f t="shared" si="28"/>
        <v>viernes, junio 15 de 2018</v>
      </c>
      <c r="I902" s="11" t="e">
        <f>VLOOKUP(H902,'Cacao Nacional'!B:D,3,0)</f>
        <v>#N/A</v>
      </c>
      <c r="J902" s="11" t="str">
        <f t="shared" si="29"/>
        <v>junio de 2018</v>
      </c>
    </row>
    <row r="903" spans="1:10" x14ac:dyDescent="0.3">
      <c r="A903" s="14">
        <v>43265</v>
      </c>
      <c r="B903" s="13">
        <v>26300</v>
      </c>
      <c r="C903" s="13">
        <v>25960</v>
      </c>
      <c r="D903" s="13">
        <v>26540</v>
      </c>
      <c r="E903" s="13">
        <v>25960</v>
      </c>
      <c r="F903" s="11" t="s">
        <v>6349</v>
      </c>
      <c r="G903" s="12">
        <v>-6.7999999999999996E-3</v>
      </c>
      <c r="H903" s="21" t="str">
        <f t="shared" si="28"/>
        <v>jueves, junio 14 de 2018</v>
      </c>
      <c r="I903" s="11" t="e">
        <f>VLOOKUP(H903,'Cacao Nacional'!B:D,3,0)</f>
        <v>#N/A</v>
      </c>
      <c r="J903" s="11" t="str">
        <f t="shared" si="29"/>
        <v>junio de 2018</v>
      </c>
    </row>
    <row r="904" spans="1:10" x14ac:dyDescent="0.3">
      <c r="A904" s="14">
        <v>43264</v>
      </c>
      <c r="B904" s="13">
        <v>26480</v>
      </c>
      <c r="C904" s="13">
        <v>26540</v>
      </c>
      <c r="D904" s="13">
        <v>26580</v>
      </c>
      <c r="E904" s="13">
        <v>26480</v>
      </c>
      <c r="F904" s="11" t="s">
        <v>6350</v>
      </c>
      <c r="G904" s="12">
        <v>-3.0000000000000001E-3</v>
      </c>
      <c r="H904" s="21" t="str">
        <f t="shared" si="28"/>
        <v>miércoles, junio 13 de 2018</v>
      </c>
      <c r="I904" s="11" t="e">
        <f>VLOOKUP(H904,'Cacao Nacional'!B:D,3,0)</f>
        <v>#N/A</v>
      </c>
      <c r="J904" s="11" t="str">
        <f t="shared" si="29"/>
        <v>junio de 2018</v>
      </c>
    </row>
    <row r="905" spans="1:10" x14ac:dyDescent="0.3">
      <c r="A905" s="14">
        <v>43263</v>
      </c>
      <c r="B905" s="13">
        <v>26560</v>
      </c>
      <c r="C905" s="13">
        <v>26580</v>
      </c>
      <c r="D905" s="13">
        <v>26580</v>
      </c>
      <c r="E905" s="13">
        <v>26360</v>
      </c>
      <c r="F905" s="11" t="s">
        <v>6351</v>
      </c>
      <c r="G905" s="12">
        <v>1.5E-3</v>
      </c>
      <c r="H905" s="21" t="str">
        <f t="shared" si="28"/>
        <v>martes, junio 12 de 2018</v>
      </c>
      <c r="I905" s="11" t="e">
        <f>VLOOKUP(H905,'Cacao Nacional'!B:D,3,0)</f>
        <v>#N/A</v>
      </c>
      <c r="J905" s="11" t="str">
        <f t="shared" si="29"/>
        <v>junio de 2018</v>
      </c>
    </row>
    <row r="906" spans="1:10" x14ac:dyDescent="0.3">
      <c r="A906" s="14">
        <v>43259</v>
      </c>
      <c r="B906" s="13">
        <v>26520</v>
      </c>
      <c r="C906" s="13">
        <v>26520</v>
      </c>
      <c r="D906" s="13">
        <v>26520</v>
      </c>
      <c r="E906" s="13">
        <v>26200</v>
      </c>
      <c r="F906" s="11" t="s">
        <v>6352</v>
      </c>
      <c r="G906" s="12">
        <v>0</v>
      </c>
      <c r="H906" s="21" t="str">
        <f t="shared" si="28"/>
        <v>viernes, junio 8 de 2018</v>
      </c>
      <c r="I906" s="11" t="e">
        <f>VLOOKUP(H906,'Cacao Nacional'!B:D,3,0)</f>
        <v>#N/A</v>
      </c>
      <c r="J906" s="11" t="str">
        <f t="shared" si="29"/>
        <v>junio de 2018</v>
      </c>
    </row>
    <row r="907" spans="1:10" x14ac:dyDescent="0.3">
      <c r="A907" s="14">
        <v>43258</v>
      </c>
      <c r="B907" s="13">
        <v>26520</v>
      </c>
      <c r="C907" s="13">
        <v>26620</v>
      </c>
      <c r="D907" s="13">
        <v>26740</v>
      </c>
      <c r="E907" s="13">
        <v>26400</v>
      </c>
      <c r="F907" s="11" t="s">
        <v>6353</v>
      </c>
      <c r="G907" s="12">
        <v>-8.9999999999999993E-3</v>
      </c>
      <c r="H907" s="21" t="str">
        <f t="shared" si="28"/>
        <v>jueves, junio 7 de 2018</v>
      </c>
      <c r="I907" s="11" t="e">
        <f>VLOOKUP(H907,'Cacao Nacional'!B:D,3,0)</f>
        <v>#N/A</v>
      </c>
      <c r="J907" s="11" t="str">
        <f t="shared" si="29"/>
        <v>junio de 2018</v>
      </c>
    </row>
    <row r="908" spans="1:10" x14ac:dyDescent="0.3">
      <c r="A908" s="14">
        <v>43257</v>
      </c>
      <c r="B908" s="13">
        <v>26760</v>
      </c>
      <c r="C908" s="13">
        <v>26600</v>
      </c>
      <c r="D908" s="13">
        <v>26840</v>
      </c>
      <c r="E908" s="13">
        <v>26600</v>
      </c>
      <c r="F908" s="11" t="s">
        <v>6354</v>
      </c>
      <c r="G908" s="12">
        <v>6.7999999999999996E-3</v>
      </c>
      <c r="H908" s="21" t="str">
        <f t="shared" si="28"/>
        <v>miércoles, junio 6 de 2018</v>
      </c>
      <c r="I908" s="11" t="e">
        <f>VLOOKUP(H908,'Cacao Nacional'!B:D,3,0)</f>
        <v>#N/A</v>
      </c>
      <c r="J908" s="11" t="str">
        <f t="shared" si="29"/>
        <v>junio de 2018</v>
      </c>
    </row>
    <row r="909" spans="1:10" x14ac:dyDescent="0.3">
      <c r="A909" s="14">
        <v>43256</v>
      </c>
      <c r="B909" s="13">
        <v>26580</v>
      </c>
      <c r="C909" s="13">
        <v>26500</v>
      </c>
      <c r="D909" s="13">
        <v>26960</v>
      </c>
      <c r="E909" s="13">
        <v>26500</v>
      </c>
      <c r="F909" s="11" t="s">
        <v>6355</v>
      </c>
      <c r="G909" s="12">
        <v>3.0000000000000001E-3</v>
      </c>
      <c r="H909" s="21" t="str">
        <f t="shared" si="28"/>
        <v>martes, junio 5 de 2018</v>
      </c>
      <c r="I909" s="11" t="e">
        <f>VLOOKUP(H909,'Cacao Nacional'!B:D,3,0)</f>
        <v>#N/A</v>
      </c>
      <c r="J909" s="11" t="str">
        <f t="shared" si="29"/>
        <v>junio de 2018</v>
      </c>
    </row>
    <row r="910" spans="1:10" x14ac:dyDescent="0.3">
      <c r="A910" s="14">
        <v>43252</v>
      </c>
      <c r="B910" s="13">
        <v>26500</v>
      </c>
      <c r="C910" s="13">
        <v>25940</v>
      </c>
      <c r="D910" s="13">
        <v>26500</v>
      </c>
      <c r="E910" s="13">
        <v>25820</v>
      </c>
      <c r="F910" s="11" t="s">
        <v>6356</v>
      </c>
      <c r="G910" s="12">
        <v>2.63E-2</v>
      </c>
      <c r="H910" s="21" t="str">
        <f t="shared" si="28"/>
        <v>viernes, junio 1 de 2018</v>
      </c>
      <c r="I910" s="11" t="e">
        <f>VLOOKUP(H910,'Cacao Nacional'!B:D,3,0)</f>
        <v>#N/A</v>
      </c>
      <c r="J910" s="11" t="str">
        <f t="shared" si="29"/>
        <v>junio de 2018</v>
      </c>
    </row>
    <row r="911" spans="1:10" x14ac:dyDescent="0.3">
      <c r="A911" s="14">
        <v>43251</v>
      </c>
      <c r="B911" s="13">
        <v>25820</v>
      </c>
      <c r="C911" s="13">
        <v>26000</v>
      </c>
      <c r="D911" s="13">
        <v>26000</v>
      </c>
      <c r="E911" s="13">
        <v>25660</v>
      </c>
      <c r="F911" s="11" t="s">
        <v>6357</v>
      </c>
      <c r="G911" s="12">
        <v>-9.1999999999999998E-3</v>
      </c>
      <c r="H911" s="21" t="str">
        <f t="shared" si="28"/>
        <v>jueves, mayo 31 de 2018</v>
      </c>
      <c r="I911" s="11" t="e">
        <f>VLOOKUP(H911,'Cacao Nacional'!B:D,3,0)</f>
        <v>#N/A</v>
      </c>
      <c r="J911" s="11" t="str">
        <f t="shared" si="29"/>
        <v>mayo de 2018</v>
      </c>
    </row>
    <row r="912" spans="1:10" x14ac:dyDescent="0.3">
      <c r="A912" s="14">
        <v>43250</v>
      </c>
      <c r="B912" s="13">
        <v>26060</v>
      </c>
      <c r="C912" s="13">
        <v>26000</v>
      </c>
      <c r="D912" s="13">
        <v>26080</v>
      </c>
      <c r="E912" s="13">
        <v>26000</v>
      </c>
      <c r="F912" s="11" t="s">
        <v>6358</v>
      </c>
      <c r="G912" s="12">
        <v>2.3E-3</v>
      </c>
      <c r="H912" s="21" t="str">
        <f t="shared" si="28"/>
        <v>miércoles, mayo 30 de 2018</v>
      </c>
      <c r="I912" s="11" t="e">
        <f>VLOOKUP(H912,'Cacao Nacional'!B:D,3,0)</f>
        <v>#N/A</v>
      </c>
      <c r="J912" s="11" t="str">
        <f t="shared" si="29"/>
        <v>mayo de 2018</v>
      </c>
    </row>
    <row r="913" spans="1:10" x14ac:dyDescent="0.3">
      <c r="A913" s="14">
        <v>43249</v>
      </c>
      <c r="B913" s="13">
        <v>26000</v>
      </c>
      <c r="C913" s="13">
        <v>25940</v>
      </c>
      <c r="D913" s="13">
        <v>26000</v>
      </c>
      <c r="E913" s="13">
        <v>25760</v>
      </c>
      <c r="F913" s="11" t="s">
        <v>6359</v>
      </c>
      <c r="G913" s="12">
        <v>2.3E-3</v>
      </c>
      <c r="H913" s="21" t="str">
        <f t="shared" si="28"/>
        <v>martes, mayo 29 de 2018</v>
      </c>
      <c r="I913" s="11" t="e">
        <f>VLOOKUP(H913,'Cacao Nacional'!B:D,3,0)</f>
        <v>#N/A</v>
      </c>
      <c r="J913" s="11" t="str">
        <f t="shared" si="29"/>
        <v>mayo de 2018</v>
      </c>
    </row>
    <row r="914" spans="1:10" x14ac:dyDescent="0.3">
      <c r="A914" s="14">
        <v>43248</v>
      </c>
      <c r="B914" s="13">
        <v>25940</v>
      </c>
      <c r="C914" s="13">
        <v>25980</v>
      </c>
      <c r="D914" s="13">
        <v>25980</v>
      </c>
      <c r="E914" s="13">
        <v>25700</v>
      </c>
      <c r="F914" s="11" t="s">
        <v>6360</v>
      </c>
      <c r="G914" s="12">
        <v>6.1999999999999998E-3</v>
      </c>
      <c r="H914" s="21" t="str">
        <f t="shared" si="28"/>
        <v>lunes, mayo 28 de 2018</v>
      </c>
      <c r="I914" s="11">
        <f>VLOOKUP(H914,'Cacao Nacional'!B:D,3,0)</f>
        <v>6508.3</v>
      </c>
      <c r="J914" s="11" t="str">
        <f t="shared" si="29"/>
        <v>mayo de 2018</v>
      </c>
    </row>
    <row r="915" spans="1:10" x14ac:dyDescent="0.3">
      <c r="A915" s="14">
        <v>43245</v>
      </c>
      <c r="B915" s="13">
        <v>25780</v>
      </c>
      <c r="C915" s="13">
        <v>25980</v>
      </c>
      <c r="D915" s="13">
        <v>25980</v>
      </c>
      <c r="E915" s="13">
        <v>25760</v>
      </c>
      <c r="F915" s="11" t="s">
        <v>6361</v>
      </c>
      <c r="G915" s="12">
        <v>-7.7000000000000002E-3</v>
      </c>
      <c r="H915" s="21" t="str">
        <f t="shared" si="28"/>
        <v>viernes, mayo 25 de 2018</v>
      </c>
      <c r="I915" s="11" t="e">
        <f>VLOOKUP(H915,'Cacao Nacional'!B:D,3,0)</f>
        <v>#N/A</v>
      </c>
      <c r="J915" s="11" t="str">
        <f t="shared" si="29"/>
        <v>mayo de 2018</v>
      </c>
    </row>
    <row r="916" spans="1:10" x14ac:dyDescent="0.3">
      <c r="A916" s="14">
        <v>43244</v>
      </c>
      <c r="B916" s="13">
        <v>25980</v>
      </c>
      <c r="C916" s="13">
        <v>25860</v>
      </c>
      <c r="D916" s="13">
        <v>25980</v>
      </c>
      <c r="E916" s="13">
        <v>25820</v>
      </c>
      <c r="F916" s="11" t="s">
        <v>6362</v>
      </c>
      <c r="G916" s="12">
        <v>4.5999999999999999E-3</v>
      </c>
      <c r="H916" s="21" t="str">
        <f t="shared" si="28"/>
        <v>jueves, mayo 24 de 2018</v>
      </c>
      <c r="I916" s="11" t="e">
        <f>VLOOKUP(H916,'Cacao Nacional'!B:D,3,0)</f>
        <v>#N/A</v>
      </c>
      <c r="J916" s="11" t="str">
        <f t="shared" si="29"/>
        <v>mayo de 2018</v>
      </c>
    </row>
    <row r="917" spans="1:10" x14ac:dyDescent="0.3">
      <c r="A917" s="14">
        <v>43243</v>
      </c>
      <c r="B917" s="13">
        <v>25860</v>
      </c>
      <c r="C917" s="13">
        <v>26080</v>
      </c>
      <c r="D917" s="13">
        <v>26080</v>
      </c>
      <c r="E917" s="13">
        <v>25800</v>
      </c>
      <c r="F917" s="11" t="s">
        <v>6363</v>
      </c>
      <c r="G917" s="12">
        <v>0</v>
      </c>
      <c r="H917" s="21" t="str">
        <f t="shared" si="28"/>
        <v>miércoles, mayo 23 de 2018</v>
      </c>
      <c r="I917" s="11" t="e">
        <f>VLOOKUP(H917,'Cacao Nacional'!B:D,3,0)</f>
        <v>#N/A</v>
      </c>
      <c r="J917" s="11" t="str">
        <f t="shared" si="29"/>
        <v>mayo de 2018</v>
      </c>
    </row>
    <row r="918" spans="1:10" x14ac:dyDescent="0.3">
      <c r="A918" s="14">
        <v>43242</v>
      </c>
      <c r="B918" s="13">
        <v>25860</v>
      </c>
      <c r="C918" s="13">
        <v>26180</v>
      </c>
      <c r="D918" s="13">
        <v>26180</v>
      </c>
      <c r="E918" s="13">
        <v>25860</v>
      </c>
      <c r="F918" s="11" t="s">
        <v>6364</v>
      </c>
      <c r="G918" s="12">
        <v>-6.1000000000000004E-3</v>
      </c>
      <c r="H918" s="21" t="str">
        <f t="shared" si="28"/>
        <v>martes, mayo 22 de 2018</v>
      </c>
      <c r="I918" s="11" t="e">
        <f>VLOOKUP(H918,'Cacao Nacional'!B:D,3,0)</f>
        <v>#N/A</v>
      </c>
      <c r="J918" s="11" t="str">
        <f t="shared" si="29"/>
        <v>mayo de 2018</v>
      </c>
    </row>
    <row r="919" spans="1:10" x14ac:dyDescent="0.3">
      <c r="A919" s="14">
        <v>43241</v>
      </c>
      <c r="B919" s="13">
        <v>26020</v>
      </c>
      <c r="C919" s="13">
        <v>26020</v>
      </c>
      <c r="D919" s="13">
        <v>26160</v>
      </c>
      <c r="E919" s="13">
        <v>25980</v>
      </c>
      <c r="F919" s="11" t="s">
        <v>6365</v>
      </c>
      <c r="G919" s="12">
        <v>-1.5E-3</v>
      </c>
      <c r="H919" s="21" t="str">
        <f t="shared" si="28"/>
        <v>lunes, mayo 21 de 2018</v>
      </c>
      <c r="I919" s="11">
        <f>VLOOKUP(H919,'Cacao Nacional'!B:D,3,0)</f>
        <v>6748.3</v>
      </c>
      <c r="J919" s="11" t="str">
        <f t="shared" si="29"/>
        <v>mayo de 2018</v>
      </c>
    </row>
    <row r="920" spans="1:10" x14ac:dyDescent="0.3">
      <c r="A920" s="14">
        <v>43238</v>
      </c>
      <c r="B920" s="13">
        <v>26060</v>
      </c>
      <c r="C920" s="13">
        <v>26160</v>
      </c>
      <c r="D920" s="13">
        <v>26320</v>
      </c>
      <c r="E920" s="13">
        <v>26020</v>
      </c>
      <c r="F920" s="11" t="s">
        <v>6366</v>
      </c>
      <c r="G920" s="12">
        <v>-4.5999999999999999E-3</v>
      </c>
      <c r="H920" s="21" t="str">
        <f t="shared" si="28"/>
        <v>viernes, mayo 18 de 2018</v>
      </c>
      <c r="I920" s="11" t="e">
        <f>VLOOKUP(H920,'Cacao Nacional'!B:D,3,0)</f>
        <v>#N/A</v>
      </c>
      <c r="J920" s="11" t="str">
        <f t="shared" si="29"/>
        <v>mayo de 2018</v>
      </c>
    </row>
    <row r="921" spans="1:10" x14ac:dyDescent="0.3">
      <c r="A921" s="14">
        <v>43237</v>
      </c>
      <c r="B921" s="13">
        <v>26180</v>
      </c>
      <c r="C921" s="13">
        <v>26240</v>
      </c>
      <c r="D921" s="13">
        <v>26380</v>
      </c>
      <c r="E921" s="13">
        <v>26180</v>
      </c>
      <c r="F921" s="11" t="s">
        <v>6367</v>
      </c>
      <c r="G921" s="12">
        <v>-1.1299999999999999E-2</v>
      </c>
      <c r="H921" s="21" t="str">
        <f t="shared" si="28"/>
        <v>jueves, mayo 17 de 2018</v>
      </c>
      <c r="I921" s="11" t="e">
        <f>VLOOKUP(H921,'Cacao Nacional'!B:D,3,0)</f>
        <v>#N/A</v>
      </c>
      <c r="J921" s="11" t="str">
        <f t="shared" si="29"/>
        <v>mayo de 2018</v>
      </c>
    </row>
    <row r="922" spans="1:10" x14ac:dyDescent="0.3">
      <c r="A922" s="14">
        <v>43236</v>
      </c>
      <c r="B922" s="13">
        <v>26480</v>
      </c>
      <c r="C922" s="13">
        <v>26200</v>
      </c>
      <c r="D922" s="13">
        <v>26500</v>
      </c>
      <c r="E922" s="13">
        <v>26200</v>
      </c>
      <c r="F922" s="11" t="s">
        <v>6368</v>
      </c>
      <c r="G922" s="12">
        <v>-3.0000000000000001E-3</v>
      </c>
      <c r="H922" s="21" t="str">
        <f t="shared" si="28"/>
        <v>miércoles, mayo 16 de 2018</v>
      </c>
      <c r="I922" s="11" t="e">
        <f>VLOOKUP(H922,'Cacao Nacional'!B:D,3,0)</f>
        <v>#N/A</v>
      </c>
      <c r="J922" s="11" t="str">
        <f t="shared" si="29"/>
        <v>mayo de 2018</v>
      </c>
    </row>
    <row r="923" spans="1:10" x14ac:dyDescent="0.3">
      <c r="A923" s="14">
        <v>43235</v>
      </c>
      <c r="B923" s="13">
        <v>26560</v>
      </c>
      <c r="C923" s="13">
        <v>26620</v>
      </c>
      <c r="D923" s="13">
        <v>26800</v>
      </c>
      <c r="E923" s="13">
        <v>26500</v>
      </c>
      <c r="F923" s="11" t="s">
        <v>6369</v>
      </c>
      <c r="G923" s="12">
        <v>-2.3E-3</v>
      </c>
      <c r="H923" s="21" t="str">
        <f t="shared" si="28"/>
        <v>martes, mayo 15 de 2018</v>
      </c>
      <c r="I923" s="11" t="e">
        <f>VLOOKUP(H923,'Cacao Nacional'!B:D,3,0)</f>
        <v>#N/A</v>
      </c>
      <c r="J923" s="11" t="str">
        <f t="shared" si="29"/>
        <v>mayo de 2018</v>
      </c>
    </row>
    <row r="924" spans="1:10" x14ac:dyDescent="0.3">
      <c r="A924" s="14">
        <v>43231</v>
      </c>
      <c r="B924" s="13">
        <v>26620</v>
      </c>
      <c r="C924" s="13">
        <v>26620</v>
      </c>
      <c r="D924" s="13">
        <v>26940</v>
      </c>
      <c r="E924" s="13">
        <v>26620</v>
      </c>
      <c r="F924" s="11" t="s">
        <v>6370</v>
      </c>
      <c r="G924" s="12">
        <v>-4.4999999999999997E-3</v>
      </c>
      <c r="H924" s="21" t="str">
        <f t="shared" si="28"/>
        <v>viernes, mayo 11 de 2018</v>
      </c>
      <c r="I924" s="11" t="e">
        <f>VLOOKUP(H924,'Cacao Nacional'!B:D,3,0)</f>
        <v>#N/A</v>
      </c>
      <c r="J924" s="11" t="str">
        <f t="shared" si="29"/>
        <v>mayo de 2018</v>
      </c>
    </row>
    <row r="925" spans="1:10" x14ac:dyDescent="0.3">
      <c r="A925" s="14">
        <v>43230</v>
      </c>
      <c r="B925" s="13">
        <v>26740</v>
      </c>
      <c r="C925" s="13">
        <v>26800</v>
      </c>
      <c r="D925" s="13">
        <v>26940</v>
      </c>
      <c r="E925" s="13">
        <v>26700</v>
      </c>
      <c r="F925" s="11" t="s">
        <v>6371</v>
      </c>
      <c r="G925" s="12">
        <v>-2.2000000000000001E-3</v>
      </c>
      <c r="H925" s="21" t="str">
        <f t="shared" si="28"/>
        <v>jueves, mayo 10 de 2018</v>
      </c>
      <c r="I925" s="11" t="e">
        <f>VLOOKUP(H925,'Cacao Nacional'!B:D,3,0)</f>
        <v>#N/A</v>
      </c>
      <c r="J925" s="11" t="str">
        <f t="shared" si="29"/>
        <v>mayo de 2018</v>
      </c>
    </row>
    <row r="926" spans="1:10" x14ac:dyDescent="0.3">
      <c r="A926" s="14">
        <v>43229</v>
      </c>
      <c r="B926" s="13">
        <v>26800</v>
      </c>
      <c r="C926" s="13">
        <v>26880</v>
      </c>
      <c r="D926" s="13">
        <v>26960</v>
      </c>
      <c r="E926" s="13">
        <v>26800</v>
      </c>
      <c r="F926" s="11" t="s">
        <v>6372</v>
      </c>
      <c r="G926" s="12">
        <v>0</v>
      </c>
      <c r="H926" s="21" t="str">
        <f t="shared" si="28"/>
        <v>miércoles, mayo 9 de 2018</v>
      </c>
      <c r="I926" s="11" t="e">
        <f>VLOOKUP(H926,'Cacao Nacional'!B:D,3,0)</f>
        <v>#N/A</v>
      </c>
      <c r="J926" s="11" t="str">
        <f t="shared" si="29"/>
        <v>mayo de 2018</v>
      </c>
    </row>
    <row r="927" spans="1:10" x14ac:dyDescent="0.3">
      <c r="A927" s="14">
        <v>43228</v>
      </c>
      <c r="B927" s="13">
        <v>26800</v>
      </c>
      <c r="C927" s="13">
        <v>26700</v>
      </c>
      <c r="D927" s="13">
        <v>26920</v>
      </c>
      <c r="E927" s="13">
        <v>26700</v>
      </c>
      <c r="F927" s="11" t="s">
        <v>6373</v>
      </c>
      <c r="G927" s="12">
        <v>6.9999999999999999E-4</v>
      </c>
      <c r="H927" s="21" t="str">
        <f t="shared" si="28"/>
        <v>martes, mayo 8 de 2018</v>
      </c>
      <c r="I927" s="11" t="e">
        <f>VLOOKUP(H927,'Cacao Nacional'!B:D,3,0)</f>
        <v>#N/A</v>
      </c>
      <c r="J927" s="11" t="str">
        <f t="shared" si="29"/>
        <v>mayo de 2018</v>
      </c>
    </row>
    <row r="928" spans="1:10" x14ac:dyDescent="0.3">
      <c r="A928" s="14">
        <v>43227</v>
      </c>
      <c r="B928" s="13">
        <v>26780</v>
      </c>
      <c r="C928" s="13">
        <v>27080</v>
      </c>
      <c r="D928" s="13">
        <v>27080</v>
      </c>
      <c r="E928" s="13">
        <v>26760</v>
      </c>
      <c r="F928" s="11" t="s">
        <v>6374</v>
      </c>
      <c r="G928" s="12">
        <v>-1.18E-2</v>
      </c>
      <c r="H928" s="21" t="str">
        <f t="shared" si="28"/>
        <v>lunes, mayo 7 de 2018</v>
      </c>
      <c r="I928" s="11">
        <f>VLOOKUP(H928,'Cacao Nacional'!B:D,3,0)</f>
        <v>6686</v>
      </c>
      <c r="J928" s="11" t="str">
        <f t="shared" si="29"/>
        <v>mayo de 2018</v>
      </c>
    </row>
    <row r="929" spans="1:10" x14ac:dyDescent="0.3">
      <c r="A929" s="14">
        <v>43224</v>
      </c>
      <c r="B929" s="13">
        <v>27100</v>
      </c>
      <c r="C929" s="13">
        <v>26980</v>
      </c>
      <c r="D929" s="13">
        <v>27100</v>
      </c>
      <c r="E929" s="13">
        <v>26800</v>
      </c>
      <c r="F929" s="11" t="s">
        <v>6375</v>
      </c>
      <c r="G929" s="12">
        <v>3.7000000000000002E-3</v>
      </c>
      <c r="H929" s="21" t="str">
        <f t="shared" si="28"/>
        <v>viernes, mayo 4 de 2018</v>
      </c>
      <c r="I929" s="11" t="e">
        <f>VLOOKUP(H929,'Cacao Nacional'!B:D,3,0)</f>
        <v>#N/A</v>
      </c>
      <c r="J929" s="11" t="str">
        <f t="shared" si="29"/>
        <v>mayo de 2018</v>
      </c>
    </row>
    <row r="930" spans="1:10" x14ac:dyDescent="0.3">
      <c r="A930" s="14">
        <v>43223</v>
      </c>
      <c r="B930" s="13">
        <v>27000</v>
      </c>
      <c r="C930" s="13">
        <v>26980</v>
      </c>
      <c r="D930" s="13">
        <v>27000</v>
      </c>
      <c r="E930" s="13">
        <v>26800</v>
      </c>
      <c r="F930" s="11" t="s">
        <v>6376</v>
      </c>
      <c r="G930" s="12">
        <v>0</v>
      </c>
      <c r="H930" s="21" t="str">
        <f t="shared" si="28"/>
        <v>jueves, mayo 3 de 2018</v>
      </c>
      <c r="I930" s="11" t="e">
        <f>VLOOKUP(H930,'Cacao Nacional'!B:D,3,0)</f>
        <v>#N/A</v>
      </c>
      <c r="J930" s="11" t="str">
        <f t="shared" si="29"/>
        <v>mayo de 2018</v>
      </c>
    </row>
    <row r="931" spans="1:10" x14ac:dyDescent="0.3">
      <c r="A931" s="14">
        <v>43222</v>
      </c>
      <c r="B931" s="13">
        <v>27000</v>
      </c>
      <c r="C931" s="13">
        <v>27260</v>
      </c>
      <c r="D931" s="13">
        <v>27280</v>
      </c>
      <c r="E931" s="13">
        <v>27000</v>
      </c>
      <c r="F931" s="11" t="s">
        <v>6377</v>
      </c>
      <c r="G931" s="12">
        <v>-7.4000000000000003E-3</v>
      </c>
      <c r="H931" s="21" t="str">
        <f t="shared" si="28"/>
        <v>miércoles, mayo 2 de 2018</v>
      </c>
      <c r="I931" s="11" t="e">
        <f>VLOOKUP(H931,'Cacao Nacional'!B:D,3,0)</f>
        <v>#N/A</v>
      </c>
      <c r="J931" s="11" t="str">
        <f t="shared" si="29"/>
        <v>mayo de 2018</v>
      </c>
    </row>
    <row r="932" spans="1:10" x14ac:dyDescent="0.3">
      <c r="A932" s="14">
        <v>43220</v>
      </c>
      <c r="B932" s="13">
        <v>27200</v>
      </c>
      <c r="C932" s="13">
        <v>26880</v>
      </c>
      <c r="D932" s="13">
        <v>27200</v>
      </c>
      <c r="E932" s="13">
        <v>26860</v>
      </c>
      <c r="F932" s="11" t="s">
        <v>6378</v>
      </c>
      <c r="G932" s="12">
        <v>1.4200000000000001E-2</v>
      </c>
      <c r="H932" s="21" t="str">
        <f t="shared" si="28"/>
        <v>lunes, abril 30 de 2018</v>
      </c>
      <c r="I932" s="11">
        <f>VLOOKUP(H932,'Cacao Nacional'!B:D,3,0)</f>
        <v>6686</v>
      </c>
      <c r="J932" s="11" t="str">
        <f t="shared" si="29"/>
        <v>abril de 2018</v>
      </c>
    </row>
    <row r="933" spans="1:10" x14ac:dyDescent="0.3">
      <c r="A933" s="14">
        <v>43217</v>
      </c>
      <c r="B933" s="13">
        <v>26820</v>
      </c>
      <c r="C933" s="13">
        <v>26500</v>
      </c>
      <c r="D933" s="13">
        <v>26840</v>
      </c>
      <c r="E933" s="13">
        <v>26500</v>
      </c>
      <c r="F933" s="11" t="s">
        <v>6379</v>
      </c>
      <c r="G933" s="12">
        <v>2.2000000000000001E-3</v>
      </c>
      <c r="H933" s="21" t="str">
        <f t="shared" si="28"/>
        <v>viernes, abril 27 de 2018</v>
      </c>
      <c r="I933" s="11" t="e">
        <f>VLOOKUP(H933,'Cacao Nacional'!B:D,3,0)</f>
        <v>#N/A</v>
      </c>
      <c r="J933" s="11" t="str">
        <f t="shared" si="29"/>
        <v>abril de 2018</v>
      </c>
    </row>
    <row r="934" spans="1:10" x14ac:dyDescent="0.3">
      <c r="A934" s="14">
        <v>43216</v>
      </c>
      <c r="B934" s="13">
        <v>26760</v>
      </c>
      <c r="C934" s="13">
        <v>26840</v>
      </c>
      <c r="D934" s="13">
        <v>26840</v>
      </c>
      <c r="E934" s="13">
        <v>26540</v>
      </c>
      <c r="F934" s="11" t="s">
        <v>6380</v>
      </c>
      <c r="G934" s="12">
        <v>-3.0000000000000001E-3</v>
      </c>
      <c r="H934" s="21" t="str">
        <f t="shared" si="28"/>
        <v>jueves, abril 26 de 2018</v>
      </c>
      <c r="I934" s="11" t="e">
        <f>VLOOKUP(H934,'Cacao Nacional'!B:D,3,0)</f>
        <v>#N/A</v>
      </c>
      <c r="J934" s="11" t="str">
        <f t="shared" si="29"/>
        <v>abril de 2018</v>
      </c>
    </row>
    <row r="935" spans="1:10" x14ac:dyDescent="0.3">
      <c r="A935" s="14">
        <v>43215</v>
      </c>
      <c r="B935" s="13">
        <v>26840</v>
      </c>
      <c r="C935" s="13">
        <v>26820</v>
      </c>
      <c r="D935" s="13">
        <v>26880</v>
      </c>
      <c r="E935" s="13">
        <v>26720</v>
      </c>
      <c r="F935" s="11" t="s">
        <v>6381</v>
      </c>
      <c r="G935" s="12">
        <v>6.9999999999999999E-4</v>
      </c>
      <c r="H935" s="21" t="str">
        <f t="shared" si="28"/>
        <v>miércoles, abril 25 de 2018</v>
      </c>
      <c r="I935" s="11" t="e">
        <f>VLOOKUP(H935,'Cacao Nacional'!B:D,3,0)</f>
        <v>#N/A</v>
      </c>
      <c r="J935" s="11" t="str">
        <f t="shared" si="29"/>
        <v>abril de 2018</v>
      </c>
    </row>
    <row r="936" spans="1:10" x14ac:dyDescent="0.3">
      <c r="A936" s="14">
        <v>43214</v>
      </c>
      <c r="B936" s="13">
        <v>26820</v>
      </c>
      <c r="C936" s="13">
        <v>26520</v>
      </c>
      <c r="D936" s="13">
        <v>26820</v>
      </c>
      <c r="E936" s="13">
        <v>26520</v>
      </c>
      <c r="F936" s="11" t="s">
        <v>6382</v>
      </c>
      <c r="G936" s="12">
        <v>1.21E-2</v>
      </c>
      <c r="H936" s="21" t="str">
        <f t="shared" si="28"/>
        <v>martes, abril 24 de 2018</v>
      </c>
      <c r="I936" s="11" t="e">
        <f>VLOOKUP(H936,'Cacao Nacional'!B:D,3,0)</f>
        <v>#N/A</v>
      </c>
      <c r="J936" s="11" t="str">
        <f t="shared" si="29"/>
        <v>abril de 2018</v>
      </c>
    </row>
    <row r="937" spans="1:10" x14ac:dyDescent="0.3">
      <c r="A937" s="14">
        <v>43213</v>
      </c>
      <c r="B937" s="13">
        <v>26500</v>
      </c>
      <c r="C937" s="13">
        <v>26520</v>
      </c>
      <c r="D937" s="13">
        <v>26560</v>
      </c>
      <c r="E937" s="13">
        <v>26500</v>
      </c>
      <c r="F937" s="11" t="s">
        <v>6383</v>
      </c>
      <c r="G937" s="12">
        <v>-8.0000000000000004E-4</v>
      </c>
      <c r="H937" s="21" t="str">
        <f t="shared" si="28"/>
        <v>lunes, abril 23 de 2018</v>
      </c>
      <c r="I937" s="11">
        <f>VLOOKUP(H937,'Cacao Nacional'!B:D,3,0)</f>
        <v>6330</v>
      </c>
      <c r="J937" s="11" t="str">
        <f t="shared" si="29"/>
        <v>abril de 2018</v>
      </c>
    </row>
    <row r="938" spans="1:10" x14ac:dyDescent="0.3">
      <c r="A938" s="14">
        <v>43210</v>
      </c>
      <c r="B938" s="13">
        <v>26520</v>
      </c>
      <c r="C938" s="13">
        <v>26840</v>
      </c>
      <c r="D938" s="13">
        <v>26840</v>
      </c>
      <c r="E938" s="13">
        <v>26520</v>
      </c>
      <c r="F938" s="11" t="s">
        <v>6384</v>
      </c>
      <c r="G938" s="12">
        <v>-1.1900000000000001E-2</v>
      </c>
      <c r="H938" s="21" t="str">
        <f t="shared" si="28"/>
        <v>viernes, abril 20 de 2018</v>
      </c>
      <c r="I938" s="11" t="e">
        <f>VLOOKUP(H938,'Cacao Nacional'!B:D,3,0)</f>
        <v>#N/A</v>
      </c>
      <c r="J938" s="11" t="str">
        <f t="shared" si="29"/>
        <v>abril de 2018</v>
      </c>
    </row>
    <row r="939" spans="1:10" x14ac:dyDescent="0.3">
      <c r="A939" s="14">
        <v>43209</v>
      </c>
      <c r="B939" s="13">
        <v>26840</v>
      </c>
      <c r="C939" s="13">
        <v>26580</v>
      </c>
      <c r="D939" s="13">
        <v>26840</v>
      </c>
      <c r="E939" s="13">
        <v>26500</v>
      </c>
      <c r="F939" s="11" t="s">
        <v>6385</v>
      </c>
      <c r="G939" s="12">
        <v>1.0500000000000001E-2</v>
      </c>
      <c r="H939" s="21" t="str">
        <f t="shared" si="28"/>
        <v>jueves, abril 19 de 2018</v>
      </c>
      <c r="I939" s="11" t="e">
        <f>VLOOKUP(H939,'Cacao Nacional'!B:D,3,0)</f>
        <v>#N/A</v>
      </c>
      <c r="J939" s="11" t="str">
        <f t="shared" si="29"/>
        <v>abril de 2018</v>
      </c>
    </row>
    <row r="940" spans="1:10" x14ac:dyDescent="0.3">
      <c r="A940" s="14">
        <v>43208</v>
      </c>
      <c r="B940" s="13">
        <v>26560</v>
      </c>
      <c r="C940" s="13">
        <v>26680</v>
      </c>
      <c r="D940" s="13">
        <v>26680</v>
      </c>
      <c r="E940" s="13">
        <v>26500</v>
      </c>
      <c r="F940" s="11" t="s">
        <v>6386</v>
      </c>
      <c r="G940" s="12">
        <v>5.3E-3</v>
      </c>
      <c r="H940" s="21" t="str">
        <f t="shared" si="28"/>
        <v>miércoles, abril 18 de 2018</v>
      </c>
      <c r="I940" s="11" t="e">
        <f>VLOOKUP(H940,'Cacao Nacional'!B:D,3,0)</f>
        <v>#N/A</v>
      </c>
      <c r="J940" s="11" t="str">
        <f t="shared" si="29"/>
        <v>abril de 2018</v>
      </c>
    </row>
    <row r="941" spans="1:10" x14ac:dyDescent="0.3">
      <c r="A941" s="14">
        <v>43207</v>
      </c>
      <c r="B941" s="13">
        <v>26420</v>
      </c>
      <c r="C941" s="13">
        <v>26640</v>
      </c>
      <c r="D941" s="13">
        <v>26740</v>
      </c>
      <c r="E941" s="13">
        <v>26420</v>
      </c>
      <c r="F941" s="11" t="s">
        <v>6387</v>
      </c>
      <c r="G941" s="12">
        <v>-8.3000000000000001E-3</v>
      </c>
      <c r="H941" s="21" t="str">
        <f t="shared" si="28"/>
        <v>martes, abril 17 de 2018</v>
      </c>
      <c r="I941" s="11" t="e">
        <f>VLOOKUP(H941,'Cacao Nacional'!B:D,3,0)</f>
        <v>#N/A</v>
      </c>
      <c r="J941" s="11" t="str">
        <f t="shared" si="29"/>
        <v>abril de 2018</v>
      </c>
    </row>
    <row r="942" spans="1:10" x14ac:dyDescent="0.3">
      <c r="A942" s="14">
        <v>43206</v>
      </c>
      <c r="B942" s="13">
        <v>26640</v>
      </c>
      <c r="C942" s="13">
        <v>26320</v>
      </c>
      <c r="D942" s="13">
        <v>26640</v>
      </c>
      <c r="E942" s="13">
        <v>26320</v>
      </c>
      <c r="F942" s="11" t="s">
        <v>6388</v>
      </c>
      <c r="G942" s="12">
        <v>2.3E-3</v>
      </c>
      <c r="H942" s="21" t="str">
        <f t="shared" si="28"/>
        <v>lunes, abril 16 de 2018</v>
      </c>
      <c r="I942" s="11">
        <f>VLOOKUP(H942,'Cacao Nacional'!B:D,3,0)</f>
        <v>6068</v>
      </c>
      <c r="J942" s="11" t="str">
        <f t="shared" si="29"/>
        <v>abril de 2018</v>
      </c>
    </row>
    <row r="943" spans="1:10" x14ac:dyDescent="0.3">
      <c r="A943" s="14">
        <v>43203</v>
      </c>
      <c r="B943" s="13">
        <v>26580</v>
      </c>
      <c r="C943" s="13">
        <v>26700</v>
      </c>
      <c r="D943" s="13">
        <v>26700</v>
      </c>
      <c r="E943" s="13">
        <v>26180</v>
      </c>
      <c r="F943" s="11" t="s">
        <v>6389</v>
      </c>
      <c r="G943" s="12">
        <v>3.8E-3</v>
      </c>
      <c r="H943" s="21" t="str">
        <f t="shared" si="28"/>
        <v>viernes, abril 13 de 2018</v>
      </c>
      <c r="I943" s="11" t="e">
        <f>VLOOKUP(H943,'Cacao Nacional'!B:D,3,0)</f>
        <v>#N/A</v>
      </c>
      <c r="J943" s="11" t="str">
        <f t="shared" si="29"/>
        <v>abril de 2018</v>
      </c>
    </row>
    <row r="944" spans="1:10" x14ac:dyDescent="0.3">
      <c r="A944" s="14">
        <v>43202</v>
      </c>
      <c r="B944" s="13">
        <v>26480</v>
      </c>
      <c r="C944" s="13">
        <v>26700</v>
      </c>
      <c r="D944" s="13">
        <v>26700</v>
      </c>
      <c r="E944" s="13">
        <v>26480</v>
      </c>
      <c r="F944" s="11" t="s">
        <v>6390</v>
      </c>
      <c r="G944" s="12">
        <v>-1.5599999999999999E-2</v>
      </c>
      <c r="H944" s="21" t="str">
        <f t="shared" si="28"/>
        <v>jueves, abril 12 de 2018</v>
      </c>
      <c r="I944" s="11" t="e">
        <f>VLOOKUP(H944,'Cacao Nacional'!B:D,3,0)</f>
        <v>#N/A</v>
      </c>
      <c r="J944" s="11" t="str">
        <f t="shared" si="29"/>
        <v>abril de 2018</v>
      </c>
    </row>
    <row r="945" spans="1:10" x14ac:dyDescent="0.3">
      <c r="A945" s="14">
        <v>43201</v>
      </c>
      <c r="B945" s="13">
        <v>26900</v>
      </c>
      <c r="C945" s="13">
        <v>26660</v>
      </c>
      <c r="D945" s="13">
        <v>26980</v>
      </c>
      <c r="E945" s="13">
        <v>26660</v>
      </c>
      <c r="F945" s="11" t="s">
        <v>6391</v>
      </c>
      <c r="G945" s="12">
        <v>8.9999999999999993E-3</v>
      </c>
      <c r="H945" s="21" t="str">
        <f t="shared" si="28"/>
        <v>miércoles, abril 11 de 2018</v>
      </c>
      <c r="I945" s="11" t="e">
        <f>VLOOKUP(H945,'Cacao Nacional'!B:D,3,0)</f>
        <v>#N/A</v>
      </c>
      <c r="J945" s="11" t="str">
        <f t="shared" si="29"/>
        <v>abril de 2018</v>
      </c>
    </row>
    <row r="946" spans="1:10" x14ac:dyDescent="0.3">
      <c r="A946" s="14">
        <v>43200</v>
      </c>
      <c r="B946" s="13">
        <v>26660</v>
      </c>
      <c r="C946" s="13">
        <v>26480</v>
      </c>
      <c r="D946" s="13">
        <v>26740</v>
      </c>
      <c r="E946" s="13">
        <v>26480</v>
      </c>
      <c r="F946" s="11" t="s">
        <v>6392</v>
      </c>
      <c r="G946" s="12">
        <v>-3.0000000000000001E-3</v>
      </c>
      <c r="H946" s="21" t="str">
        <f t="shared" si="28"/>
        <v>martes, abril 10 de 2018</v>
      </c>
      <c r="I946" s="11" t="e">
        <f>VLOOKUP(H946,'Cacao Nacional'!B:D,3,0)</f>
        <v>#N/A</v>
      </c>
      <c r="J946" s="11" t="str">
        <f t="shared" si="29"/>
        <v>abril de 2018</v>
      </c>
    </row>
    <row r="947" spans="1:10" x14ac:dyDescent="0.3">
      <c r="A947" s="14">
        <v>43199</v>
      </c>
      <c r="B947" s="13">
        <v>26740</v>
      </c>
      <c r="C947" s="13">
        <v>26360</v>
      </c>
      <c r="D947" s="13">
        <v>26740</v>
      </c>
      <c r="E947" s="13">
        <v>26360</v>
      </c>
      <c r="F947" s="11" t="s">
        <v>6393</v>
      </c>
      <c r="G947" s="12">
        <v>1.7500000000000002E-2</v>
      </c>
      <c r="H947" s="21" t="str">
        <f t="shared" si="28"/>
        <v>lunes, abril 9 de 2018</v>
      </c>
      <c r="I947" s="11">
        <f>VLOOKUP(H947,'Cacao Nacional'!B:D,3,0)</f>
        <v>6210</v>
      </c>
      <c r="J947" s="11" t="str">
        <f t="shared" si="29"/>
        <v>abril de 2018</v>
      </c>
    </row>
    <row r="948" spans="1:10" x14ac:dyDescent="0.3">
      <c r="A948" s="14">
        <v>43196</v>
      </c>
      <c r="B948" s="13">
        <v>26280</v>
      </c>
      <c r="C948" s="13">
        <v>26120</v>
      </c>
      <c r="D948" s="13">
        <v>26280</v>
      </c>
      <c r="E948" s="13">
        <v>26040</v>
      </c>
      <c r="F948" s="11" t="s">
        <v>6394</v>
      </c>
      <c r="G948" s="12">
        <v>1.5E-3</v>
      </c>
      <c r="H948" s="21" t="str">
        <f t="shared" si="28"/>
        <v>viernes, abril 6 de 2018</v>
      </c>
      <c r="I948" s="11" t="e">
        <f>VLOOKUP(H948,'Cacao Nacional'!B:D,3,0)</f>
        <v>#N/A</v>
      </c>
      <c r="J948" s="11" t="str">
        <f t="shared" si="29"/>
        <v>abril de 2018</v>
      </c>
    </row>
    <row r="949" spans="1:10" x14ac:dyDescent="0.3">
      <c r="A949" s="14">
        <v>43195</v>
      </c>
      <c r="B949" s="13">
        <v>26240</v>
      </c>
      <c r="C949" s="13">
        <v>26040</v>
      </c>
      <c r="D949" s="13">
        <v>26240</v>
      </c>
      <c r="E949" s="13">
        <v>26020</v>
      </c>
      <c r="F949" s="11" t="s">
        <v>6395</v>
      </c>
      <c r="G949" s="12">
        <v>1.55E-2</v>
      </c>
      <c r="H949" s="21" t="str">
        <f t="shared" si="28"/>
        <v>jueves, abril 5 de 2018</v>
      </c>
      <c r="I949" s="11" t="e">
        <f>VLOOKUP(H949,'Cacao Nacional'!B:D,3,0)</f>
        <v>#N/A</v>
      </c>
      <c r="J949" s="11" t="str">
        <f t="shared" si="29"/>
        <v>abril de 2018</v>
      </c>
    </row>
    <row r="950" spans="1:10" x14ac:dyDescent="0.3">
      <c r="A950" s="14">
        <v>43194</v>
      </c>
      <c r="B950" s="13">
        <v>25840</v>
      </c>
      <c r="C950" s="13">
        <v>25700</v>
      </c>
      <c r="D950" s="13">
        <v>26100</v>
      </c>
      <c r="E950" s="13">
        <v>25700</v>
      </c>
      <c r="F950" s="11" t="s">
        <v>6133</v>
      </c>
      <c r="G950" s="12">
        <v>-3.0999999999999999E-3</v>
      </c>
      <c r="H950" s="21" t="str">
        <f t="shared" si="28"/>
        <v>miércoles, abril 4 de 2018</v>
      </c>
      <c r="I950" s="11" t="e">
        <f>VLOOKUP(H950,'Cacao Nacional'!B:D,3,0)</f>
        <v>#N/A</v>
      </c>
      <c r="J950" s="11" t="str">
        <f t="shared" si="29"/>
        <v>abril de 2018</v>
      </c>
    </row>
    <row r="951" spans="1:10" x14ac:dyDescent="0.3">
      <c r="A951" s="14">
        <v>43193</v>
      </c>
      <c r="B951" s="13">
        <v>25920</v>
      </c>
      <c r="C951" s="13">
        <v>26140</v>
      </c>
      <c r="D951" s="13">
        <v>26140</v>
      </c>
      <c r="E951" s="13">
        <v>25920</v>
      </c>
      <c r="F951" s="11" t="s">
        <v>6396</v>
      </c>
      <c r="G951" s="12">
        <v>0</v>
      </c>
      <c r="H951" s="21" t="str">
        <f t="shared" si="28"/>
        <v>martes, abril 3 de 2018</v>
      </c>
      <c r="I951" s="11" t="e">
        <f>VLOOKUP(H951,'Cacao Nacional'!B:D,3,0)</f>
        <v>#N/A</v>
      </c>
      <c r="J951" s="11" t="str">
        <f t="shared" si="29"/>
        <v>abril de 2018</v>
      </c>
    </row>
    <row r="952" spans="1:10" x14ac:dyDescent="0.3">
      <c r="A952" s="14">
        <v>43192</v>
      </c>
      <c r="B952" s="13">
        <v>25920</v>
      </c>
      <c r="C952" s="13">
        <v>26000</v>
      </c>
      <c r="D952" s="13">
        <v>26000</v>
      </c>
      <c r="E952" s="13">
        <v>25700</v>
      </c>
      <c r="F952" s="11" t="s">
        <v>6397</v>
      </c>
      <c r="G952" s="12">
        <v>-2.3E-3</v>
      </c>
      <c r="H952" s="21" t="str">
        <f t="shared" si="28"/>
        <v>lunes, abril 2 de 2018</v>
      </c>
      <c r="I952" s="11">
        <f>VLOOKUP(H952,'Cacao Nacional'!B:D,3,0)</f>
        <v>6357</v>
      </c>
      <c r="J952" s="11" t="str">
        <f t="shared" si="29"/>
        <v>abril de 2018</v>
      </c>
    </row>
    <row r="953" spans="1:10" x14ac:dyDescent="0.3">
      <c r="A953" s="14">
        <v>43187</v>
      </c>
      <c r="B953" s="13">
        <v>25980</v>
      </c>
      <c r="C953" s="13">
        <v>25700</v>
      </c>
      <c r="D953" s="13">
        <v>26000</v>
      </c>
      <c r="E953" s="13">
        <v>25520</v>
      </c>
      <c r="F953" s="11" t="s">
        <v>6398</v>
      </c>
      <c r="G953" s="12">
        <v>1.09E-2</v>
      </c>
      <c r="H953" s="21" t="str">
        <f t="shared" si="28"/>
        <v>miércoles, marzo 28 de 2018</v>
      </c>
      <c r="I953" s="11" t="e">
        <f>VLOOKUP(H953,'Cacao Nacional'!B:D,3,0)</f>
        <v>#N/A</v>
      </c>
      <c r="J953" s="11" t="str">
        <f t="shared" si="29"/>
        <v>marzo de 2018</v>
      </c>
    </row>
    <row r="954" spans="1:10" x14ac:dyDescent="0.3">
      <c r="A954" s="14">
        <v>43186</v>
      </c>
      <c r="B954" s="13">
        <v>25700</v>
      </c>
      <c r="C954" s="13">
        <v>25720</v>
      </c>
      <c r="D954" s="13">
        <v>26000</v>
      </c>
      <c r="E954" s="13">
        <v>25360</v>
      </c>
      <c r="F954" s="11" t="s">
        <v>6399</v>
      </c>
      <c r="G954" s="12">
        <v>-8.0000000000000004E-4</v>
      </c>
      <c r="H954" s="21" t="str">
        <f t="shared" si="28"/>
        <v>martes, marzo 27 de 2018</v>
      </c>
      <c r="I954" s="11" t="e">
        <f>VLOOKUP(H954,'Cacao Nacional'!B:D,3,0)</f>
        <v>#N/A</v>
      </c>
      <c r="J954" s="11" t="str">
        <f t="shared" si="29"/>
        <v>marzo de 2018</v>
      </c>
    </row>
    <row r="955" spans="1:10" x14ac:dyDescent="0.3">
      <c r="A955" s="14">
        <v>43185</v>
      </c>
      <c r="B955" s="13">
        <v>25720</v>
      </c>
      <c r="C955" s="13">
        <v>25520</v>
      </c>
      <c r="D955" s="13">
        <v>25800</v>
      </c>
      <c r="E955" s="13">
        <v>25200</v>
      </c>
      <c r="F955" s="11" t="s">
        <v>6400</v>
      </c>
      <c r="G955" s="12">
        <v>7.7999999999999996E-3</v>
      </c>
      <c r="H955" s="21" t="str">
        <f t="shared" si="28"/>
        <v>lunes, marzo 26 de 2018</v>
      </c>
      <c r="I955" s="11">
        <f>VLOOKUP(H955,'Cacao Nacional'!B:D,3,0)</f>
        <v>6252</v>
      </c>
      <c r="J955" s="11" t="str">
        <f t="shared" si="29"/>
        <v>marzo de 2018</v>
      </c>
    </row>
    <row r="956" spans="1:10" x14ac:dyDescent="0.3">
      <c r="A956" s="14">
        <v>43182</v>
      </c>
      <c r="B956" s="13">
        <v>25520</v>
      </c>
      <c r="C956" s="13">
        <v>25940</v>
      </c>
      <c r="D956" s="13">
        <v>25940</v>
      </c>
      <c r="E956" s="13">
        <v>25520</v>
      </c>
      <c r="F956" s="11" t="s">
        <v>6401</v>
      </c>
      <c r="G956" s="12">
        <v>-1.8499999999999999E-2</v>
      </c>
      <c r="H956" s="21" t="str">
        <f t="shared" si="28"/>
        <v>viernes, marzo 23 de 2018</v>
      </c>
      <c r="I956" s="11" t="e">
        <f>VLOOKUP(H956,'Cacao Nacional'!B:D,3,0)</f>
        <v>#N/A</v>
      </c>
      <c r="J956" s="11" t="str">
        <f t="shared" si="29"/>
        <v>marzo de 2018</v>
      </c>
    </row>
    <row r="957" spans="1:10" x14ac:dyDescent="0.3">
      <c r="A957" s="14">
        <v>43181</v>
      </c>
      <c r="B957" s="13">
        <v>26000</v>
      </c>
      <c r="C957" s="13">
        <v>26300</v>
      </c>
      <c r="D957" s="13">
        <v>26300</v>
      </c>
      <c r="E957" s="13">
        <v>25880</v>
      </c>
      <c r="F957" s="11" t="s">
        <v>6402</v>
      </c>
      <c r="G957" s="12">
        <v>-1.0699999999999999E-2</v>
      </c>
      <c r="H957" s="21" t="str">
        <f t="shared" si="28"/>
        <v>jueves, marzo 22 de 2018</v>
      </c>
      <c r="I957" s="11" t="e">
        <f>VLOOKUP(H957,'Cacao Nacional'!B:D,3,0)</f>
        <v>#N/A</v>
      </c>
      <c r="J957" s="11" t="str">
        <f t="shared" si="29"/>
        <v>marzo de 2018</v>
      </c>
    </row>
    <row r="958" spans="1:10" x14ac:dyDescent="0.3">
      <c r="A958" s="14">
        <v>43180</v>
      </c>
      <c r="B958" s="13">
        <v>26280</v>
      </c>
      <c r="C958" s="13">
        <v>26140</v>
      </c>
      <c r="D958" s="13">
        <v>26400</v>
      </c>
      <c r="E958" s="13">
        <v>26120</v>
      </c>
      <c r="F958" s="11" t="s">
        <v>6403</v>
      </c>
      <c r="G958" s="12">
        <v>5.4000000000000003E-3</v>
      </c>
      <c r="H958" s="21" t="str">
        <f t="shared" si="28"/>
        <v>miércoles, marzo 21 de 2018</v>
      </c>
      <c r="I958" s="11" t="e">
        <f>VLOOKUP(H958,'Cacao Nacional'!B:D,3,0)</f>
        <v>#N/A</v>
      </c>
      <c r="J958" s="11" t="str">
        <f t="shared" si="29"/>
        <v>marzo de 2018</v>
      </c>
    </row>
    <row r="959" spans="1:10" x14ac:dyDescent="0.3">
      <c r="A959" s="14">
        <v>43179</v>
      </c>
      <c r="B959" s="13">
        <v>26140</v>
      </c>
      <c r="C959" s="13">
        <v>26260</v>
      </c>
      <c r="D959" s="13">
        <v>26460</v>
      </c>
      <c r="E959" s="13">
        <v>26100</v>
      </c>
      <c r="F959" s="11" t="s">
        <v>6404</v>
      </c>
      <c r="G959" s="12">
        <v>-2.3E-3</v>
      </c>
      <c r="H959" s="21" t="str">
        <f t="shared" si="28"/>
        <v>martes, marzo 20 de 2018</v>
      </c>
      <c r="I959" s="11" t="e">
        <f>VLOOKUP(H959,'Cacao Nacional'!B:D,3,0)</f>
        <v>#N/A</v>
      </c>
      <c r="J959" s="11" t="str">
        <f t="shared" si="29"/>
        <v>marzo de 2018</v>
      </c>
    </row>
    <row r="960" spans="1:10" x14ac:dyDescent="0.3">
      <c r="A960" s="14">
        <v>43175</v>
      </c>
      <c r="B960" s="13">
        <v>26200</v>
      </c>
      <c r="C960" s="13">
        <v>26600</v>
      </c>
      <c r="D960" s="13">
        <v>26600</v>
      </c>
      <c r="E960" s="13">
        <v>26200</v>
      </c>
      <c r="F960" s="11" t="s">
        <v>6405</v>
      </c>
      <c r="G960" s="12">
        <v>-1.4999999999999999E-2</v>
      </c>
      <c r="H960" s="21" t="str">
        <f t="shared" si="28"/>
        <v>viernes, marzo 16 de 2018</v>
      </c>
      <c r="I960" s="11" t="e">
        <f>VLOOKUP(H960,'Cacao Nacional'!B:D,3,0)</f>
        <v>#N/A</v>
      </c>
      <c r="J960" s="11" t="str">
        <f t="shared" si="29"/>
        <v>marzo de 2018</v>
      </c>
    </row>
    <row r="961" spans="1:10" x14ac:dyDescent="0.3">
      <c r="A961" s="14">
        <v>43174</v>
      </c>
      <c r="B961" s="13">
        <v>26600</v>
      </c>
      <c r="C961" s="13">
        <v>26440</v>
      </c>
      <c r="D961" s="13">
        <v>26600</v>
      </c>
      <c r="E961" s="13">
        <v>26280</v>
      </c>
      <c r="F961" s="11" t="s">
        <v>6406</v>
      </c>
      <c r="G961" s="12">
        <v>8.3000000000000001E-3</v>
      </c>
      <c r="H961" s="21" t="str">
        <f t="shared" si="28"/>
        <v>jueves, marzo 15 de 2018</v>
      </c>
      <c r="I961" s="11" t="e">
        <f>VLOOKUP(H961,'Cacao Nacional'!B:D,3,0)</f>
        <v>#N/A</v>
      </c>
      <c r="J961" s="11" t="str">
        <f t="shared" si="29"/>
        <v>marzo de 2018</v>
      </c>
    </row>
    <row r="962" spans="1:10" x14ac:dyDescent="0.3">
      <c r="A962" s="14">
        <v>43173</v>
      </c>
      <c r="B962" s="13">
        <v>26380</v>
      </c>
      <c r="C962" s="13">
        <v>26380</v>
      </c>
      <c r="D962" s="13">
        <v>26460</v>
      </c>
      <c r="E962" s="13">
        <v>26340</v>
      </c>
      <c r="F962" s="11" t="s">
        <v>6407</v>
      </c>
      <c r="G962" s="12">
        <v>2.3E-3</v>
      </c>
      <c r="H962" s="21" t="str">
        <f t="shared" si="28"/>
        <v>miércoles, marzo 14 de 2018</v>
      </c>
      <c r="I962" s="11" t="e">
        <f>VLOOKUP(H962,'Cacao Nacional'!B:D,3,0)</f>
        <v>#N/A</v>
      </c>
      <c r="J962" s="11" t="str">
        <f t="shared" si="29"/>
        <v>marzo de 2018</v>
      </c>
    </row>
    <row r="963" spans="1:10" x14ac:dyDescent="0.3">
      <c r="A963" s="14">
        <v>43172</v>
      </c>
      <c r="B963" s="13">
        <v>26320</v>
      </c>
      <c r="C963" s="13">
        <v>26720</v>
      </c>
      <c r="D963" s="13">
        <v>26720</v>
      </c>
      <c r="E963" s="13">
        <v>26120</v>
      </c>
      <c r="F963" s="11" t="s">
        <v>6408</v>
      </c>
      <c r="G963" s="12">
        <v>-1.5699999999999999E-2</v>
      </c>
      <c r="H963" s="21" t="str">
        <f t="shared" ref="H963:H1026" si="30">_xlfn.CONCAT(TEXT(A963,"dddd, Mmmm d "),"de ",TEXT(A963,"yyyy"))</f>
        <v>martes, marzo 13 de 2018</v>
      </c>
      <c r="I963" s="11" t="e">
        <f>VLOOKUP(H963,'Cacao Nacional'!B:D,3,0)</f>
        <v>#N/A</v>
      </c>
      <c r="J963" s="11" t="str">
        <f t="shared" ref="J963:J1026" si="31">_xlfn.CONCAT(TEXT(A963,"mmmm")," de ",YEAR(A963))</f>
        <v>marzo de 2018</v>
      </c>
    </row>
    <row r="964" spans="1:10" x14ac:dyDescent="0.3">
      <c r="A964" s="14">
        <v>43171</v>
      </c>
      <c r="B964" s="13">
        <v>26740</v>
      </c>
      <c r="C964" s="13">
        <v>26980</v>
      </c>
      <c r="D964" s="13">
        <v>26980</v>
      </c>
      <c r="E964" s="13">
        <v>26720</v>
      </c>
      <c r="F964" s="11" t="s">
        <v>6409</v>
      </c>
      <c r="G964" s="12">
        <v>-4.4999999999999997E-3</v>
      </c>
      <c r="H964" s="21" t="str">
        <f t="shared" si="30"/>
        <v>lunes, marzo 12 de 2018</v>
      </c>
      <c r="I964" s="11">
        <f>VLOOKUP(H964,'Cacao Nacional'!B:D,3,0)</f>
        <v>5971</v>
      </c>
      <c r="J964" s="11" t="str">
        <f t="shared" si="31"/>
        <v>marzo de 2018</v>
      </c>
    </row>
    <row r="965" spans="1:10" x14ac:dyDescent="0.3">
      <c r="A965" s="14">
        <v>43168</v>
      </c>
      <c r="B965" s="13">
        <v>26860</v>
      </c>
      <c r="C965" s="13">
        <v>26640</v>
      </c>
      <c r="D965" s="13">
        <v>26860</v>
      </c>
      <c r="E965" s="13">
        <v>26600</v>
      </c>
      <c r="F965" s="11" t="s">
        <v>6410</v>
      </c>
      <c r="G965" s="12">
        <v>8.9999999999999993E-3</v>
      </c>
      <c r="H965" s="21" t="str">
        <f t="shared" si="30"/>
        <v>viernes, marzo 9 de 2018</v>
      </c>
      <c r="I965" s="11" t="e">
        <f>VLOOKUP(H965,'Cacao Nacional'!B:D,3,0)</f>
        <v>#N/A</v>
      </c>
      <c r="J965" s="11" t="str">
        <f t="shared" si="31"/>
        <v>marzo de 2018</v>
      </c>
    </row>
    <row r="966" spans="1:10" x14ac:dyDescent="0.3">
      <c r="A966" s="14">
        <v>43167</v>
      </c>
      <c r="B966" s="13">
        <v>26620</v>
      </c>
      <c r="C966" s="13">
        <v>26900</v>
      </c>
      <c r="D966" s="13">
        <v>26900</v>
      </c>
      <c r="E966" s="13">
        <v>26620</v>
      </c>
      <c r="F966" s="11" t="s">
        <v>6411</v>
      </c>
      <c r="G966" s="12">
        <v>-1.3299999999999999E-2</v>
      </c>
      <c r="H966" s="21" t="str">
        <f t="shared" si="30"/>
        <v>jueves, marzo 8 de 2018</v>
      </c>
      <c r="I966" s="11" t="e">
        <f>VLOOKUP(H966,'Cacao Nacional'!B:D,3,0)</f>
        <v>#N/A</v>
      </c>
      <c r="J966" s="11" t="str">
        <f t="shared" si="31"/>
        <v>marzo de 2018</v>
      </c>
    </row>
    <row r="967" spans="1:10" x14ac:dyDescent="0.3">
      <c r="A967" s="14">
        <v>43166</v>
      </c>
      <c r="B967" s="13">
        <v>26980</v>
      </c>
      <c r="C967" s="13">
        <v>26860</v>
      </c>
      <c r="D967" s="13">
        <v>26980</v>
      </c>
      <c r="E967" s="13">
        <v>26720</v>
      </c>
      <c r="F967" s="11" t="s">
        <v>6412</v>
      </c>
      <c r="G967" s="12">
        <v>3.0000000000000001E-3</v>
      </c>
      <c r="H967" s="21" t="str">
        <f t="shared" si="30"/>
        <v>miércoles, marzo 7 de 2018</v>
      </c>
      <c r="I967" s="11" t="e">
        <f>VLOOKUP(H967,'Cacao Nacional'!B:D,3,0)</f>
        <v>#N/A</v>
      </c>
      <c r="J967" s="11" t="str">
        <f t="shared" si="31"/>
        <v>marzo de 2018</v>
      </c>
    </row>
    <row r="968" spans="1:10" x14ac:dyDescent="0.3">
      <c r="A968" s="14">
        <v>43165</v>
      </c>
      <c r="B968" s="13">
        <v>26900</v>
      </c>
      <c r="C968" s="13">
        <v>26820</v>
      </c>
      <c r="D968" s="13">
        <v>27080</v>
      </c>
      <c r="E968" s="13">
        <v>26820</v>
      </c>
      <c r="F968" s="11" t="s">
        <v>6413</v>
      </c>
      <c r="G968" s="12">
        <v>-6.6E-3</v>
      </c>
      <c r="H968" s="21" t="str">
        <f t="shared" si="30"/>
        <v>martes, marzo 6 de 2018</v>
      </c>
      <c r="I968" s="11" t="e">
        <f>VLOOKUP(H968,'Cacao Nacional'!B:D,3,0)</f>
        <v>#N/A</v>
      </c>
      <c r="J968" s="11" t="str">
        <f t="shared" si="31"/>
        <v>marzo de 2018</v>
      </c>
    </row>
    <row r="969" spans="1:10" x14ac:dyDescent="0.3">
      <c r="A969" s="14">
        <v>43164</v>
      </c>
      <c r="B969" s="13">
        <v>27080</v>
      </c>
      <c r="C969" s="13">
        <v>26800</v>
      </c>
      <c r="D969" s="13">
        <v>27080</v>
      </c>
      <c r="E969" s="13">
        <v>26780</v>
      </c>
      <c r="F969" s="11" t="s">
        <v>6035</v>
      </c>
      <c r="G969" s="12">
        <v>9.7000000000000003E-3</v>
      </c>
      <c r="H969" s="21" t="str">
        <f t="shared" si="30"/>
        <v>lunes, marzo 5 de 2018</v>
      </c>
      <c r="I969" s="11">
        <f>VLOOKUP(H969,'Cacao Nacional'!B:D,3,0)</f>
        <v>5295</v>
      </c>
      <c r="J969" s="11" t="str">
        <f t="shared" si="31"/>
        <v>marzo de 2018</v>
      </c>
    </row>
    <row r="970" spans="1:10" x14ac:dyDescent="0.3">
      <c r="A970" s="14">
        <v>43161</v>
      </c>
      <c r="B970" s="13">
        <v>26820</v>
      </c>
      <c r="C970" s="13">
        <v>27100</v>
      </c>
      <c r="D970" s="13">
        <v>27100</v>
      </c>
      <c r="E970" s="13">
        <v>26820</v>
      </c>
      <c r="F970" s="11" t="s">
        <v>6414</v>
      </c>
      <c r="G970" s="12">
        <v>-1.03E-2</v>
      </c>
      <c r="H970" s="21" t="str">
        <f t="shared" si="30"/>
        <v>viernes, marzo 2 de 2018</v>
      </c>
      <c r="I970" s="11" t="e">
        <f>VLOOKUP(H970,'Cacao Nacional'!B:D,3,0)</f>
        <v>#N/A</v>
      </c>
      <c r="J970" s="11" t="str">
        <f t="shared" si="31"/>
        <v>marzo de 2018</v>
      </c>
    </row>
    <row r="971" spans="1:10" x14ac:dyDescent="0.3">
      <c r="A971" s="14">
        <v>43160</v>
      </c>
      <c r="B971" s="13">
        <v>27100</v>
      </c>
      <c r="C971" s="13">
        <v>26980</v>
      </c>
      <c r="D971" s="13">
        <v>27120</v>
      </c>
      <c r="E971" s="13">
        <v>26900</v>
      </c>
      <c r="F971" s="11" t="s">
        <v>6415</v>
      </c>
      <c r="G971" s="12">
        <v>3.7000000000000002E-3</v>
      </c>
      <c r="H971" s="21" t="str">
        <f t="shared" si="30"/>
        <v>jueves, marzo 1 de 2018</v>
      </c>
      <c r="I971" s="11" t="e">
        <f>VLOOKUP(H971,'Cacao Nacional'!B:D,3,0)</f>
        <v>#N/A</v>
      </c>
      <c r="J971" s="11" t="str">
        <f t="shared" si="31"/>
        <v>marzo de 2018</v>
      </c>
    </row>
    <row r="972" spans="1:10" x14ac:dyDescent="0.3">
      <c r="A972" s="14">
        <v>43159</v>
      </c>
      <c r="B972" s="13">
        <v>27000</v>
      </c>
      <c r="C972" s="13">
        <v>26900</v>
      </c>
      <c r="D972" s="13">
        <v>27020</v>
      </c>
      <c r="E972" s="13">
        <v>26900</v>
      </c>
      <c r="F972" s="11" t="s">
        <v>6416</v>
      </c>
      <c r="G972" s="12">
        <v>-2.2000000000000001E-3</v>
      </c>
      <c r="H972" s="21" t="str">
        <f t="shared" si="30"/>
        <v>miércoles, febrero 28 de 2018</v>
      </c>
      <c r="I972" s="11" t="e">
        <f>VLOOKUP(H972,'Cacao Nacional'!B:D,3,0)</f>
        <v>#N/A</v>
      </c>
      <c r="J972" s="11" t="str">
        <f t="shared" si="31"/>
        <v>febrero de 2018</v>
      </c>
    </row>
    <row r="973" spans="1:10" x14ac:dyDescent="0.3">
      <c r="A973" s="14">
        <v>43158</v>
      </c>
      <c r="B973" s="13">
        <v>27060</v>
      </c>
      <c r="C973" s="13">
        <v>27160</v>
      </c>
      <c r="D973" s="13">
        <v>27180</v>
      </c>
      <c r="E973" s="13">
        <v>27040</v>
      </c>
      <c r="F973" s="11" t="s">
        <v>6417</v>
      </c>
      <c r="G973" s="12">
        <v>-4.4000000000000003E-3</v>
      </c>
      <c r="H973" s="21" t="str">
        <f t="shared" si="30"/>
        <v>martes, febrero 27 de 2018</v>
      </c>
      <c r="I973" s="11" t="e">
        <f>VLOOKUP(H973,'Cacao Nacional'!B:D,3,0)</f>
        <v>#N/A</v>
      </c>
      <c r="J973" s="11" t="str">
        <f t="shared" si="31"/>
        <v>febrero de 2018</v>
      </c>
    </row>
    <row r="974" spans="1:10" x14ac:dyDescent="0.3">
      <c r="A974" s="14">
        <v>43157</v>
      </c>
      <c r="B974" s="13">
        <v>27180</v>
      </c>
      <c r="C974" s="13">
        <v>27100</v>
      </c>
      <c r="D974" s="13">
        <v>27200</v>
      </c>
      <c r="E974" s="13">
        <v>27040</v>
      </c>
      <c r="F974" s="11" t="s">
        <v>6418</v>
      </c>
      <c r="G974" s="12">
        <v>6.9999999999999999E-4</v>
      </c>
      <c r="H974" s="21" t="str">
        <f t="shared" si="30"/>
        <v>lunes, febrero 26 de 2018</v>
      </c>
      <c r="I974" s="11">
        <f>VLOOKUP(H974,'Cacao Nacional'!B:D,3,0)</f>
        <v>5172</v>
      </c>
      <c r="J974" s="11" t="str">
        <f t="shared" si="31"/>
        <v>febrero de 2018</v>
      </c>
    </row>
    <row r="975" spans="1:10" x14ac:dyDescent="0.3">
      <c r="A975" s="14">
        <v>43154</v>
      </c>
      <c r="B975" s="13">
        <v>27160</v>
      </c>
      <c r="C975" s="13">
        <v>27080</v>
      </c>
      <c r="D975" s="13">
        <v>27160</v>
      </c>
      <c r="E975" s="13">
        <v>27080</v>
      </c>
      <c r="F975" s="11" t="s">
        <v>6419</v>
      </c>
      <c r="G975" s="12">
        <v>3.0000000000000001E-3</v>
      </c>
      <c r="H975" s="21" t="str">
        <f t="shared" si="30"/>
        <v>viernes, febrero 23 de 2018</v>
      </c>
      <c r="I975" s="11" t="e">
        <f>VLOOKUP(H975,'Cacao Nacional'!B:D,3,0)</f>
        <v>#N/A</v>
      </c>
      <c r="J975" s="11" t="str">
        <f t="shared" si="31"/>
        <v>febrero de 2018</v>
      </c>
    </row>
    <row r="976" spans="1:10" x14ac:dyDescent="0.3">
      <c r="A976" s="14">
        <v>43153</v>
      </c>
      <c r="B976" s="13">
        <v>27080</v>
      </c>
      <c r="C976" s="13">
        <v>27180</v>
      </c>
      <c r="D976" s="13">
        <v>27180</v>
      </c>
      <c r="E976" s="13">
        <v>26960</v>
      </c>
      <c r="F976" s="11" t="s">
        <v>6420</v>
      </c>
      <c r="G976" s="12">
        <v>-3.7000000000000002E-3</v>
      </c>
      <c r="H976" s="21" t="str">
        <f t="shared" si="30"/>
        <v>jueves, febrero 22 de 2018</v>
      </c>
      <c r="I976" s="11" t="e">
        <f>VLOOKUP(H976,'Cacao Nacional'!B:D,3,0)</f>
        <v>#N/A</v>
      </c>
      <c r="J976" s="11" t="str">
        <f t="shared" si="31"/>
        <v>febrero de 2018</v>
      </c>
    </row>
    <row r="977" spans="1:10" x14ac:dyDescent="0.3">
      <c r="A977" s="14">
        <v>43152</v>
      </c>
      <c r="B977" s="13">
        <v>27180</v>
      </c>
      <c r="C977" s="13">
        <v>26900</v>
      </c>
      <c r="D977" s="13">
        <v>27180</v>
      </c>
      <c r="E977" s="13">
        <v>26900</v>
      </c>
      <c r="F977" s="11" t="s">
        <v>6421</v>
      </c>
      <c r="G977" s="12">
        <v>8.2000000000000007E-3</v>
      </c>
      <c r="H977" s="21" t="str">
        <f t="shared" si="30"/>
        <v>miércoles, febrero 21 de 2018</v>
      </c>
      <c r="I977" s="11" t="e">
        <f>VLOOKUP(H977,'Cacao Nacional'!B:D,3,0)</f>
        <v>#N/A</v>
      </c>
      <c r="J977" s="11" t="str">
        <f t="shared" si="31"/>
        <v>febrero de 2018</v>
      </c>
    </row>
    <row r="978" spans="1:10" x14ac:dyDescent="0.3">
      <c r="A978" s="14">
        <v>43151</v>
      </c>
      <c r="B978" s="13">
        <v>26960</v>
      </c>
      <c r="C978" s="13">
        <v>27000</v>
      </c>
      <c r="D978" s="13">
        <v>27000</v>
      </c>
      <c r="E978" s="13">
        <v>26920</v>
      </c>
      <c r="F978" s="11" t="s">
        <v>6422</v>
      </c>
      <c r="G978" s="12">
        <v>-2.2000000000000001E-3</v>
      </c>
      <c r="H978" s="21" t="str">
        <f t="shared" si="30"/>
        <v>martes, febrero 20 de 2018</v>
      </c>
      <c r="I978" s="11" t="e">
        <f>VLOOKUP(H978,'Cacao Nacional'!B:D,3,0)</f>
        <v>#N/A</v>
      </c>
      <c r="J978" s="11" t="str">
        <f t="shared" si="31"/>
        <v>febrero de 2018</v>
      </c>
    </row>
    <row r="979" spans="1:10" x14ac:dyDescent="0.3">
      <c r="A979" s="14">
        <v>43150</v>
      </c>
      <c r="B979" s="13">
        <v>27020</v>
      </c>
      <c r="C979" s="13">
        <v>27200</v>
      </c>
      <c r="D979" s="13">
        <v>27200</v>
      </c>
      <c r="E979" s="13">
        <v>26940</v>
      </c>
      <c r="F979" s="11" t="s">
        <v>6423</v>
      </c>
      <c r="G979" s="12">
        <v>-4.4000000000000003E-3</v>
      </c>
      <c r="H979" s="21" t="str">
        <f t="shared" si="30"/>
        <v>lunes, febrero 19 de 2018</v>
      </c>
      <c r="I979" s="11">
        <f>VLOOKUP(H979,'Cacao Nacional'!B:D,3,0)</f>
        <v>5054</v>
      </c>
      <c r="J979" s="11" t="str">
        <f t="shared" si="31"/>
        <v>febrero de 2018</v>
      </c>
    </row>
    <row r="980" spans="1:10" x14ac:dyDescent="0.3">
      <c r="A980" s="14">
        <v>43147</v>
      </c>
      <c r="B980" s="13">
        <v>27140</v>
      </c>
      <c r="C980" s="13">
        <v>27020</v>
      </c>
      <c r="D980" s="13">
        <v>27140</v>
      </c>
      <c r="E980" s="13">
        <v>27020</v>
      </c>
      <c r="F980" s="11" t="s">
        <v>6424</v>
      </c>
      <c r="G980" s="12">
        <v>2.2000000000000001E-3</v>
      </c>
      <c r="H980" s="21" t="str">
        <f t="shared" si="30"/>
        <v>viernes, febrero 16 de 2018</v>
      </c>
      <c r="I980" s="11" t="e">
        <f>VLOOKUP(H980,'Cacao Nacional'!B:D,3,0)</f>
        <v>#N/A</v>
      </c>
      <c r="J980" s="11" t="str">
        <f t="shared" si="31"/>
        <v>febrero de 2018</v>
      </c>
    </row>
    <row r="981" spans="1:10" x14ac:dyDescent="0.3">
      <c r="A981" s="14">
        <v>43146</v>
      </c>
      <c r="B981" s="13">
        <v>27080</v>
      </c>
      <c r="C981" s="13">
        <v>27020</v>
      </c>
      <c r="D981" s="13">
        <v>27200</v>
      </c>
      <c r="E981" s="13">
        <v>27000</v>
      </c>
      <c r="F981" s="11" t="s">
        <v>5475</v>
      </c>
      <c r="G981" s="12">
        <v>2.2000000000000001E-3</v>
      </c>
      <c r="H981" s="21" t="str">
        <f t="shared" si="30"/>
        <v>jueves, febrero 15 de 2018</v>
      </c>
      <c r="I981" s="11" t="e">
        <f>VLOOKUP(H981,'Cacao Nacional'!B:D,3,0)</f>
        <v>#N/A</v>
      </c>
      <c r="J981" s="11" t="str">
        <f t="shared" si="31"/>
        <v>febrero de 2018</v>
      </c>
    </row>
    <row r="982" spans="1:10" x14ac:dyDescent="0.3">
      <c r="A982" s="14">
        <v>43145</v>
      </c>
      <c r="B982" s="13">
        <v>27020</v>
      </c>
      <c r="C982" s="13">
        <v>27440</v>
      </c>
      <c r="D982" s="13">
        <v>27440</v>
      </c>
      <c r="E982" s="13">
        <v>27020</v>
      </c>
      <c r="F982" s="11" t="s">
        <v>6425</v>
      </c>
      <c r="G982" s="12">
        <v>-6.6E-3</v>
      </c>
      <c r="H982" s="21" t="str">
        <f t="shared" si="30"/>
        <v>miércoles, febrero 14 de 2018</v>
      </c>
      <c r="I982" s="11" t="e">
        <f>VLOOKUP(H982,'Cacao Nacional'!B:D,3,0)</f>
        <v>#N/A</v>
      </c>
      <c r="J982" s="11" t="str">
        <f t="shared" si="31"/>
        <v>febrero de 2018</v>
      </c>
    </row>
    <row r="983" spans="1:10" x14ac:dyDescent="0.3">
      <c r="A983" s="14">
        <v>43144</v>
      </c>
      <c r="B983" s="13">
        <v>27200</v>
      </c>
      <c r="C983" s="13">
        <v>27100</v>
      </c>
      <c r="D983" s="13">
        <v>27280</v>
      </c>
      <c r="E983" s="13">
        <v>27000</v>
      </c>
      <c r="F983" s="11" t="s">
        <v>6426</v>
      </c>
      <c r="G983" s="12">
        <v>3.7000000000000002E-3</v>
      </c>
      <c r="H983" s="21" t="str">
        <f t="shared" si="30"/>
        <v>martes, febrero 13 de 2018</v>
      </c>
      <c r="I983" s="11" t="e">
        <f>VLOOKUP(H983,'Cacao Nacional'!B:D,3,0)</f>
        <v>#N/A</v>
      </c>
      <c r="J983" s="11" t="str">
        <f t="shared" si="31"/>
        <v>febrero de 2018</v>
      </c>
    </row>
    <row r="984" spans="1:10" x14ac:dyDescent="0.3">
      <c r="A984" s="14">
        <v>43143</v>
      </c>
      <c r="B984" s="13">
        <v>27100</v>
      </c>
      <c r="C984" s="13">
        <v>27400</v>
      </c>
      <c r="D984" s="13">
        <v>27400</v>
      </c>
      <c r="E984" s="13">
        <v>27100</v>
      </c>
      <c r="F984" s="11" t="s">
        <v>6427</v>
      </c>
      <c r="G984" s="12">
        <v>3.7000000000000002E-3</v>
      </c>
      <c r="H984" s="21" t="str">
        <f t="shared" si="30"/>
        <v>lunes, febrero 12 de 2018</v>
      </c>
      <c r="I984" s="11">
        <f>VLOOKUP(H984,'Cacao Nacional'!B:D,3,0)</f>
        <v>4857</v>
      </c>
      <c r="J984" s="11" t="str">
        <f t="shared" si="31"/>
        <v>febrero de 2018</v>
      </c>
    </row>
    <row r="985" spans="1:10" x14ac:dyDescent="0.3">
      <c r="A985" s="14">
        <v>43140</v>
      </c>
      <c r="B985" s="13">
        <v>27000</v>
      </c>
      <c r="C985" s="13">
        <v>27340</v>
      </c>
      <c r="D985" s="13">
        <v>27400</v>
      </c>
      <c r="E985" s="13">
        <v>27000</v>
      </c>
      <c r="F985" s="11" t="s">
        <v>6428</v>
      </c>
      <c r="G985" s="12">
        <v>-1.24E-2</v>
      </c>
      <c r="H985" s="21" t="str">
        <f t="shared" si="30"/>
        <v>viernes, febrero 9 de 2018</v>
      </c>
      <c r="I985" s="11" t="e">
        <f>VLOOKUP(H985,'Cacao Nacional'!B:D,3,0)</f>
        <v>#N/A</v>
      </c>
      <c r="J985" s="11" t="str">
        <f t="shared" si="31"/>
        <v>febrero de 2018</v>
      </c>
    </row>
    <row r="986" spans="1:10" x14ac:dyDescent="0.3">
      <c r="A986" s="14">
        <v>43139</v>
      </c>
      <c r="B986" s="13">
        <v>27340</v>
      </c>
      <c r="C986" s="13">
        <v>27420</v>
      </c>
      <c r="D986" s="13">
        <v>27600</v>
      </c>
      <c r="E986" s="13">
        <v>27280</v>
      </c>
      <c r="F986" s="11" t="s">
        <v>6429</v>
      </c>
      <c r="G986" s="12">
        <v>-9.4000000000000004E-3</v>
      </c>
      <c r="H986" s="21" t="str">
        <f t="shared" si="30"/>
        <v>jueves, febrero 8 de 2018</v>
      </c>
      <c r="I986" s="11" t="e">
        <f>VLOOKUP(H986,'Cacao Nacional'!B:D,3,0)</f>
        <v>#N/A</v>
      </c>
      <c r="J986" s="11" t="str">
        <f t="shared" si="31"/>
        <v>febrero de 2018</v>
      </c>
    </row>
    <row r="987" spans="1:10" x14ac:dyDescent="0.3">
      <c r="A987" s="14">
        <v>43138</v>
      </c>
      <c r="B987" s="13">
        <v>27600</v>
      </c>
      <c r="C987" s="13">
        <v>27500</v>
      </c>
      <c r="D987" s="13">
        <v>27600</v>
      </c>
      <c r="E987" s="13">
        <v>27280</v>
      </c>
      <c r="F987" s="11" t="s">
        <v>6430</v>
      </c>
      <c r="G987" s="12">
        <v>3.5999999999999999E-3</v>
      </c>
      <c r="H987" s="21" t="str">
        <f t="shared" si="30"/>
        <v>miércoles, febrero 7 de 2018</v>
      </c>
      <c r="I987" s="11" t="e">
        <f>VLOOKUP(H987,'Cacao Nacional'!B:D,3,0)</f>
        <v>#N/A</v>
      </c>
      <c r="J987" s="11" t="str">
        <f t="shared" si="31"/>
        <v>febrero de 2018</v>
      </c>
    </row>
    <row r="988" spans="1:10" x14ac:dyDescent="0.3">
      <c r="A988" s="14">
        <v>43137</v>
      </c>
      <c r="B988" s="13">
        <v>27500</v>
      </c>
      <c r="C988" s="13">
        <v>26900</v>
      </c>
      <c r="D988" s="13">
        <v>27500</v>
      </c>
      <c r="E988" s="13">
        <v>26900</v>
      </c>
      <c r="F988" s="11" t="s">
        <v>6431</v>
      </c>
      <c r="G988" s="12">
        <v>1.6299999999999999E-2</v>
      </c>
      <c r="H988" s="21" t="str">
        <f t="shared" si="30"/>
        <v>martes, febrero 6 de 2018</v>
      </c>
      <c r="I988" s="11" t="e">
        <f>VLOOKUP(H988,'Cacao Nacional'!B:D,3,0)</f>
        <v>#N/A</v>
      </c>
      <c r="J988" s="11" t="str">
        <f t="shared" si="31"/>
        <v>febrero de 2018</v>
      </c>
    </row>
    <row r="989" spans="1:10" x14ac:dyDescent="0.3">
      <c r="A989" s="14">
        <v>43136</v>
      </c>
      <c r="B989" s="13">
        <v>27060</v>
      </c>
      <c r="C989" s="13">
        <v>27100</v>
      </c>
      <c r="D989" s="13">
        <v>27140</v>
      </c>
      <c r="E989" s="13">
        <v>27000</v>
      </c>
      <c r="F989" s="11" t="s">
        <v>6432</v>
      </c>
      <c r="G989" s="12">
        <v>-1.5E-3</v>
      </c>
      <c r="H989" s="21" t="str">
        <f t="shared" si="30"/>
        <v>lunes, febrero 5 de 2018</v>
      </c>
      <c r="I989" s="11">
        <f>VLOOKUP(H989,'Cacao Nacional'!B:D,3,0)</f>
        <v>4848</v>
      </c>
      <c r="J989" s="11" t="str">
        <f t="shared" si="31"/>
        <v>febrero de 2018</v>
      </c>
    </row>
    <row r="990" spans="1:10" x14ac:dyDescent="0.3">
      <c r="A990" s="14">
        <v>43133</v>
      </c>
      <c r="B990" s="13">
        <v>27100</v>
      </c>
      <c r="C990" s="13">
        <v>27040</v>
      </c>
      <c r="D990" s="13">
        <v>27280</v>
      </c>
      <c r="E990" s="13">
        <v>27040</v>
      </c>
      <c r="F990" s="11" t="s">
        <v>6433</v>
      </c>
      <c r="G990" s="12">
        <v>-8.8000000000000005E-3</v>
      </c>
      <c r="H990" s="21" t="str">
        <f t="shared" si="30"/>
        <v>viernes, febrero 2 de 2018</v>
      </c>
      <c r="I990" s="11" t="e">
        <f>VLOOKUP(H990,'Cacao Nacional'!B:D,3,0)</f>
        <v>#N/A</v>
      </c>
      <c r="J990" s="11" t="str">
        <f t="shared" si="31"/>
        <v>febrero de 2018</v>
      </c>
    </row>
    <row r="991" spans="1:10" x14ac:dyDescent="0.3">
      <c r="A991" s="14">
        <v>43132</v>
      </c>
      <c r="B991" s="13">
        <v>27340</v>
      </c>
      <c r="C991" s="13">
        <v>27360</v>
      </c>
      <c r="D991" s="13">
        <v>27500</v>
      </c>
      <c r="E991" s="13">
        <v>27140</v>
      </c>
      <c r="F991" s="11" t="s">
        <v>6434</v>
      </c>
      <c r="G991" s="12">
        <v>1.11E-2</v>
      </c>
      <c r="H991" s="21" t="str">
        <f t="shared" si="30"/>
        <v>jueves, febrero 1 de 2018</v>
      </c>
      <c r="I991" s="11" t="e">
        <f>VLOOKUP(H991,'Cacao Nacional'!B:D,3,0)</f>
        <v>#N/A</v>
      </c>
      <c r="J991" s="11" t="str">
        <f t="shared" si="31"/>
        <v>febrero de 2018</v>
      </c>
    </row>
    <row r="992" spans="1:10" x14ac:dyDescent="0.3">
      <c r="A992" s="14">
        <v>43131</v>
      </c>
      <c r="B992" s="13">
        <v>27040</v>
      </c>
      <c r="C992" s="13">
        <v>27480</v>
      </c>
      <c r="D992" s="13">
        <v>27500</v>
      </c>
      <c r="E992" s="13">
        <v>27040</v>
      </c>
      <c r="F992" s="11" t="s">
        <v>6435</v>
      </c>
      <c r="G992" s="12">
        <v>-1.24E-2</v>
      </c>
      <c r="H992" s="21" t="str">
        <f t="shared" si="30"/>
        <v>miércoles, enero 31 de 2018</v>
      </c>
      <c r="I992" s="11" t="e">
        <f>VLOOKUP(H992,'Cacao Nacional'!B:D,3,0)</f>
        <v>#N/A</v>
      </c>
      <c r="J992" s="11" t="str">
        <f t="shared" si="31"/>
        <v>enero de 2018</v>
      </c>
    </row>
    <row r="993" spans="1:10" x14ac:dyDescent="0.3">
      <c r="A993" s="14">
        <v>43130</v>
      </c>
      <c r="B993" s="13">
        <v>27380</v>
      </c>
      <c r="C993" s="13">
        <v>27700</v>
      </c>
      <c r="D993" s="13">
        <v>27760</v>
      </c>
      <c r="E993" s="13">
        <v>27300</v>
      </c>
      <c r="F993" s="11" t="s">
        <v>6436</v>
      </c>
      <c r="G993" s="12">
        <v>-1.2999999999999999E-2</v>
      </c>
      <c r="H993" s="21" t="str">
        <f t="shared" si="30"/>
        <v>martes, enero 30 de 2018</v>
      </c>
      <c r="I993" s="11" t="e">
        <f>VLOOKUP(H993,'Cacao Nacional'!B:D,3,0)</f>
        <v>#N/A</v>
      </c>
      <c r="J993" s="11" t="str">
        <f t="shared" si="31"/>
        <v>enero de 2018</v>
      </c>
    </row>
    <row r="994" spans="1:10" x14ac:dyDescent="0.3">
      <c r="A994" s="14">
        <v>43129</v>
      </c>
      <c r="B994" s="13">
        <v>27740</v>
      </c>
      <c r="C994" s="13">
        <v>27600</v>
      </c>
      <c r="D994" s="13">
        <v>27780</v>
      </c>
      <c r="E994" s="13">
        <v>27460</v>
      </c>
      <c r="F994" s="11" t="s">
        <v>6437</v>
      </c>
      <c r="G994" s="12">
        <v>3.5999999999999999E-3</v>
      </c>
      <c r="H994" s="21" t="str">
        <f t="shared" si="30"/>
        <v>lunes, enero 29 de 2018</v>
      </c>
      <c r="I994" s="11">
        <f>VLOOKUP(H994,'Cacao Nacional'!B:D,3,0)</f>
        <v>4718</v>
      </c>
      <c r="J994" s="11" t="str">
        <f t="shared" si="31"/>
        <v>enero de 2018</v>
      </c>
    </row>
    <row r="995" spans="1:10" x14ac:dyDescent="0.3">
      <c r="A995" s="14">
        <v>43126</v>
      </c>
      <c r="B995" s="13">
        <v>27640</v>
      </c>
      <c r="C995" s="13">
        <v>27640</v>
      </c>
      <c r="D995" s="13">
        <v>27800</v>
      </c>
      <c r="E995" s="13">
        <v>27360</v>
      </c>
      <c r="F995" s="11" t="s">
        <v>6438</v>
      </c>
      <c r="G995" s="12">
        <v>0</v>
      </c>
      <c r="H995" s="21" t="str">
        <f t="shared" si="30"/>
        <v>viernes, enero 26 de 2018</v>
      </c>
      <c r="I995" s="11" t="e">
        <f>VLOOKUP(H995,'Cacao Nacional'!B:D,3,0)</f>
        <v>#N/A</v>
      </c>
      <c r="J995" s="11" t="str">
        <f t="shared" si="31"/>
        <v>enero de 2018</v>
      </c>
    </row>
    <row r="996" spans="1:10" x14ac:dyDescent="0.3">
      <c r="A996" s="14">
        <v>43125</v>
      </c>
      <c r="B996" s="13">
        <v>27640</v>
      </c>
      <c r="C996" s="13">
        <v>27700</v>
      </c>
      <c r="D996" s="13">
        <v>27700</v>
      </c>
      <c r="E996" s="13">
        <v>27440</v>
      </c>
      <c r="F996" s="11" t="s">
        <v>6439</v>
      </c>
      <c r="G996" s="12">
        <v>2.2000000000000001E-3</v>
      </c>
      <c r="H996" s="21" t="str">
        <f t="shared" si="30"/>
        <v>jueves, enero 25 de 2018</v>
      </c>
      <c r="I996" s="11" t="e">
        <f>VLOOKUP(H996,'Cacao Nacional'!B:D,3,0)</f>
        <v>#N/A</v>
      </c>
      <c r="J996" s="11" t="str">
        <f t="shared" si="31"/>
        <v>enero de 2018</v>
      </c>
    </row>
    <row r="997" spans="1:10" x14ac:dyDescent="0.3">
      <c r="A997" s="14">
        <v>43124</v>
      </c>
      <c r="B997" s="13">
        <v>27580</v>
      </c>
      <c r="C997" s="13">
        <v>27200</v>
      </c>
      <c r="D997" s="13">
        <v>27860</v>
      </c>
      <c r="E997" s="13">
        <v>27200</v>
      </c>
      <c r="F997" s="11" t="s">
        <v>6440</v>
      </c>
      <c r="G997" s="12">
        <v>8.0000000000000002E-3</v>
      </c>
      <c r="H997" s="21" t="str">
        <f t="shared" si="30"/>
        <v>miércoles, enero 24 de 2018</v>
      </c>
      <c r="I997" s="11" t="e">
        <f>VLOOKUP(H997,'Cacao Nacional'!B:D,3,0)</f>
        <v>#N/A</v>
      </c>
      <c r="J997" s="11" t="str">
        <f t="shared" si="31"/>
        <v>enero de 2018</v>
      </c>
    </row>
    <row r="998" spans="1:10" x14ac:dyDescent="0.3">
      <c r="A998" s="14">
        <v>43123</v>
      </c>
      <c r="B998" s="13">
        <v>27360</v>
      </c>
      <c r="C998" s="13">
        <v>27380</v>
      </c>
      <c r="D998" s="13">
        <v>27500</v>
      </c>
      <c r="E998" s="13">
        <v>27160</v>
      </c>
      <c r="F998" s="11" t="s">
        <v>6441</v>
      </c>
      <c r="G998" s="12">
        <v>-1.5E-3</v>
      </c>
      <c r="H998" s="21" t="str">
        <f t="shared" si="30"/>
        <v>martes, enero 23 de 2018</v>
      </c>
      <c r="I998" s="11" t="e">
        <f>VLOOKUP(H998,'Cacao Nacional'!B:D,3,0)</f>
        <v>#N/A</v>
      </c>
      <c r="J998" s="11" t="str">
        <f t="shared" si="31"/>
        <v>enero de 2018</v>
      </c>
    </row>
    <row r="999" spans="1:10" x14ac:dyDescent="0.3">
      <c r="A999" s="14">
        <v>43122</v>
      </c>
      <c r="B999" s="13">
        <v>27400</v>
      </c>
      <c r="C999" s="13">
        <v>27300</v>
      </c>
      <c r="D999" s="13">
        <v>27460</v>
      </c>
      <c r="E999" s="13">
        <v>27300</v>
      </c>
      <c r="F999" s="11" t="s">
        <v>6442</v>
      </c>
      <c r="G999" s="12">
        <v>3.7000000000000002E-3</v>
      </c>
      <c r="H999" s="21" t="str">
        <f t="shared" si="30"/>
        <v>lunes, enero 22 de 2018</v>
      </c>
      <c r="I999" s="11">
        <f>VLOOKUP(H999,'Cacao Nacional'!B:D,3,0)</f>
        <v>4872</v>
      </c>
      <c r="J999" s="11" t="str">
        <f t="shared" si="31"/>
        <v>enero de 2018</v>
      </c>
    </row>
    <row r="1000" spans="1:10" x14ac:dyDescent="0.3">
      <c r="A1000" s="14">
        <v>43119</v>
      </c>
      <c r="B1000" s="13">
        <v>27300</v>
      </c>
      <c r="C1000" s="13">
        <v>27060</v>
      </c>
      <c r="D1000" s="13">
        <v>27440</v>
      </c>
      <c r="E1000" s="13">
        <v>27060</v>
      </c>
      <c r="F1000" s="11" t="s">
        <v>6443</v>
      </c>
      <c r="G1000" s="12">
        <v>5.8999999999999999E-3</v>
      </c>
      <c r="H1000" s="21" t="str">
        <f t="shared" si="30"/>
        <v>viernes, enero 19 de 2018</v>
      </c>
      <c r="I1000" s="11" t="e">
        <f>VLOOKUP(H1000,'Cacao Nacional'!B:D,3,0)</f>
        <v>#N/A</v>
      </c>
      <c r="J1000" s="11" t="str">
        <f t="shared" si="31"/>
        <v>enero de 2018</v>
      </c>
    </row>
    <row r="1001" spans="1:10" x14ac:dyDescent="0.3">
      <c r="A1001" s="14">
        <v>43118</v>
      </c>
      <c r="B1001" s="13">
        <v>27140</v>
      </c>
      <c r="C1001" s="13">
        <v>27220</v>
      </c>
      <c r="D1001" s="13">
        <v>27400</v>
      </c>
      <c r="E1001" s="13">
        <v>27100</v>
      </c>
      <c r="F1001" s="11" t="s">
        <v>6444</v>
      </c>
      <c r="G1001" s="12">
        <v>-7.3000000000000001E-3</v>
      </c>
      <c r="H1001" s="21" t="str">
        <f t="shared" si="30"/>
        <v>jueves, enero 18 de 2018</v>
      </c>
      <c r="I1001" s="11" t="e">
        <f>VLOOKUP(H1001,'Cacao Nacional'!B:D,3,0)</f>
        <v>#N/A</v>
      </c>
      <c r="J1001" s="11" t="str">
        <f t="shared" si="31"/>
        <v>enero de 2018</v>
      </c>
    </row>
    <row r="1002" spans="1:10" x14ac:dyDescent="0.3">
      <c r="A1002" s="14">
        <v>43117</v>
      </c>
      <c r="B1002" s="13">
        <v>27340</v>
      </c>
      <c r="C1002" s="13">
        <v>27320</v>
      </c>
      <c r="D1002" s="13">
        <v>27380</v>
      </c>
      <c r="E1002" s="13">
        <v>27160</v>
      </c>
      <c r="F1002" s="11" t="s">
        <v>6445</v>
      </c>
      <c r="G1002" s="12">
        <v>6.9999999999999999E-4</v>
      </c>
      <c r="H1002" s="21" t="str">
        <f t="shared" si="30"/>
        <v>miércoles, enero 17 de 2018</v>
      </c>
      <c r="I1002" s="11" t="e">
        <f>VLOOKUP(H1002,'Cacao Nacional'!B:D,3,0)</f>
        <v>#N/A</v>
      </c>
      <c r="J1002" s="11" t="str">
        <f t="shared" si="31"/>
        <v>enero de 2018</v>
      </c>
    </row>
    <row r="1003" spans="1:10" x14ac:dyDescent="0.3">
      <c r="A1003" s="14">
        <v>43116</v>
      </c>
      <c r="B1003" s="13">
        <v>27320</v>
      </c>
      <c r="C1003" s="13">
        <v>27400</v>
      </c>
      <c r="D1003" s="13">
        <v>27460</v>
      </c>
      <c r="E1003" s="13">
        <v>27020</v>
      </c>
      <c r="F1003" s="11" t="s">
        <v>6446</v>
      </c>
      <c r="G1003" s="12">
        <v>-2.2000000000000001E-3</v>
      </c>
      <c r="H1003" s="21" t="str">
        <f t="shared" si="30"/>
        <v>martes, enero 16 de 2018</v>
      </c>
      <c r="I1003" s="11" t="e">
        <f>VLOOKUP(H1003,'Cacao Nacional'!B:D,3,0)</f>
        <v>#N/A</v>
      </c>
      <c r="J1003" s="11" t="str">
        <f t="shared" si="31"/>
        <v>enero de 2018</v>
      </c>
    </row>
    <row r="1004" spans="1:10" x14ac:dyDescent="0.3">
      <c r="A1004" s="14">
        <v>43115</v>
      </c>
      <c r="B1004" s="13">
        <v>27380</v>
      </c>
      <c r="C1004" s="13">
        <v>27000</v>
      </c>
      <c r="D1004" s="13">
        <v>27400</v>
      </c>
      <c r="E1004" s="13">
        <v>27000</v>
      </c>
      <c r="F1004" s="11" t="s">
        <v>6447</v>
      </c>
      <c r="G1004" s="12">
        <v>1.03E-2</v>
      </c>
      <c r="H1004" s="21" t="str">
        <f t="shared" si="30"/>
        <v>lunes, enero 15 de 2018</v>
      </c>
      <c r="I1004" s="11">
        <f>VLOOKUP(H1004,'Cacao Nacional'!B:D,3,0)</f>
        <v>4814</v>
      </c>
      <c r="J1004" s="11" t="str">
        <f t="shared" si="31"/>
        <v>enero de 2018</v>
      </c>
    </row>
    <row r="1005" spans="1:10" x14ac:dyDescent="0.3">
      <c r="A1005" s="14">
        <v>43112</v>
      </c>
      <c r="B1005" s="13">
        <v>27100</v>
      </c>
      <c r="C1005" s="13">
        <v>27220</v>
      </c>
      <c r="D1005" s="13">
        <v>27400</v>
      </c>
      <c r="E1005" s="13">
        <v>27100</v>
      </c>
      <c r="F1005" s="11" t="s">
        <v>6448</v>
      </c>
      <c r="G1005" s="12">
        <v>-4.4000000000000003E-3</v>
      </c>
      <c r="H1005" s="21" t="str">
        <f t="shared" si="30"/>
        <v>viernes, enero 12 de 2018</v>
      </c>
      <c r="I1005" s="11" t="e">
        <f>VLOOKUP(H1005,'Cacao Nacional'!B:D,3,0)</f>
        <v>#N/A</v>
      </c>
      <c r="J1005" s="11" t="str">
        <f t="shared" si="31"/>
        <v>enero de 2018</v>
      </c>
    </row>
    <row r="1006" spans="1:10" x14ac:dyDescent="0.3">
      <c r="A1006" s="14">
        <v>43111</v>
      </c>
      <c r="B1006" s="13">
        <v>27220</v>
      </c>
      <c r="C1006" s="13">
        <v>27140</v>
      </c>
      <c r="D1006" s="13">
        <v>27240</v>
      </c>
      <c r="E1006" s="13">
        <v>27100</v>
      </c>
      <c r="F1006" s="11" t="s">
        <v>6449</v>
      </c>
      <c r="G1006" s="12">
        <v>-6.9999999999999999E-4</v>
      </c>
      <c r="H1006" s="21" t="str">
        <f t="shared" si="30"/>
        <v>jueves, enero 11 de 2018</v>
      </c>
      <c r="I1006" s="11" t="e">
        <f>VLOOKUP(H1006,'Cacao Nacional'!B:D,3,0)</f>
        <v>#N/A</v>
      </c>
      <c r="J1006" s="11" t="str">
        <f t="shared" si="31"/>
        <v>enero de 2018</v>
      </c>
    </row>
    <row r="1007" spans="1:10" x14ac:dyDescent="0.3">
      <c r="A1007" s="14">
        <v>43110</v>
      </c>
      <c r="B1007" s="13">
        <v>27240</v>
      </c>
      <c r="C1007" s="13">
        <v>27000</v>
      </c>
      <c r="D1007" s="13">
        <v>27400</v>
      </c>
      <c r="E1007" s="13">
        <v>27000</v>
      </c>
      <c r="F1007" s="11" t="s">
        <v>6450</v>
      </c>
      <c r="G1007" s="12">
        <v>5.1999999999999998E-3</v>
      </c>
      <c r="H1007" s="21" t="str">
        <f t="shared" si="30"/>
        <v>miércoles, enero 10 de 2018</v>
      </c>
      <c r="I1007" s="11" t="e">
        <f>VLOOKUP(H1007,'Cacao Nacional'!B:D,3,0)</f>
        <v>#N/A</v>
      </c>
      <c r="J1007" s="11" t="str">
        <f t="shared" si="31"/>
        <v>enero de 2018</v>
      </c>
    </row>
    <row r="1008" spans="1:10" x14ac:dyDescent="0.3">
      <c r="A1008" s="14">
        <v>43109</v>
      </c>
      <c r="B1008" s="13">
        <v>27100</v>
      </c>
      <c r="C1008" s="13">
        <v>26680</v>
      </c>
      <c r="D1008" s="13">
        <v>27100</v>
      </c>
      <c r="E1008" s="13">
        <v>26680</v>
      </c>
      <c r="F1008" s="11" t="s">
        <v>6243</v>
      </c>
      <c r="G1008" s="12">
        <v>-5.1000000000000004E-3</v>
      </c>
      <c r="H1008" s="21" t="str">
        <f t="shared" si="30"/>
        <v>martes, enero 9 de 2018</v>
      </c>
      <c r="I1008" s="11" t="e">
        <f>VLOOKUP(H1008,'Cacao Nacional'!B:D,3,0)</f>
        <v>#N/A</v>
      </c>
      <c r="J1008" s="11" t="str">
        <f t="shared" si="31"/>
        <v>enero de 2018</v>
      </c>
    </row>
    <row r="1009" spans="1:10" x14ac:dyDescent="0.3">
      <c r="A1009" s="14">
        <v>43105</v>
      </c>
      <c r="B1009" s="13">
        <v>27240</v>
      </c>
      <c r="C1009" s="13">
        <v>27200</v>
      </c>
      <c r="D1009" s="13">
        <v>27240</v>
      </c>
      <c r="E1009" s="13">
        <v>27160</v>
      </c>
      <c r="F1009" s="11" t="s">
        <v>6451</v>
      </c>
      <c r="G1009" s="12">
        <v>-2.2000000000000001E-3</v>
      </c>
      <c r="H1009" s="21" t="str">
        <f t="shared" si="30"/>
        <v>viernes, enero 5 de 2018</v>
      </c>
      <c r="I1009" s="11" t="e">
        <f>VLOOKUP(H1009,'Cacao Nacional'!B:D,3,0)</f>
        <v>#N/A</v>
      </c>
      <c r="J1009" s="11" t="str">
        <f t="shared" si="31"/>
        <v>enero de 2018</v>
      </c>
    </row>
    <row r="1010" spans="1:10" x14ac:dyDescent="0.3">
      <c r="A1010" s="14">
        <v>43104</v>
      </c>
      <c r="B1010" s="13">
        <v>27300</v>
      </c>
      <c r="C1010" s="13">
        <v>27300</v>
      </c>
      <c r="D1010" s="13">
        <v>27600</v>
      </c>
      <c r="E1010" s="13">
        <v>27120</v>
      </c>
      <c r="F1010" s="11" t="s">
        <v>6452</v>
      </c>
      <c r="G1010" s="12">
        <v>0</v>
      </c>
      <c r="H1010" s="21" t="str">
        <f t="shared" si="30"/>
        <v>jueves, enero 4 de 2018</v>
      </c>
      <c r="I1010" s="11" t="e">
        <f>VLOOKUP(H1010,'Cacao Nacional'!B:D,3,0)</f>
        <v>#N/A</v>
      </c>
      <c r="J1010" s="11" t="str">
        <f t="shared" si="31"/>
        <v>enero de 2018</v>
      </c>
    </row>
    <row r="1011" spans="1:10" x14ac:dyDescent="0.3">
      <c r="A1011" s="14">
        <v>43103</v>
      </c>
      <c r="B1011" s="13">
        <v>27300</v>
      </c>
      <c r="C1011" s="13">
        <v>27300</v>
      </c>
      <c r="D1011" s="13">
        <v>27300</v>
      </c>
      <c r="E1011" s="13">
        <v>27300</v>
      </c>
      <c r="F1011" s="11" t="s">
        <v>6453</v>
      </c>
      <c r="G1011" s="12">
        <v>-2.2000000000000001E-3</v>
      </c>
      <c r="H1011" s="21" t="str">
        <f t="shared" si="30"/>
        <v>miércoles, enero 3 de 2018</v>
      </c>
      <c r="I1011" s="11" t="e">
        <f>VLOOKUP(H1011,'Cacao Nacional'!B:D,3,0)</f>
        <v>#N/A</v>
      </c>
      <c r="J1011" s="11" t="str">
        <f t="shared" si="31"/>
        <v>enero de 2018</v>
      </c>
    </row>
    <row r="1012" spans="1:10" x14ac:dyDescent="0.3">
      <c r="A1012" s="14">
        <v>43102</v>
      </c>
      <c r="B1012" s="13">
        <v>27360</v>
      </c>
      <c r="C1012" s="13">
        <v>27400</v>
      </c>
      <c r="D1012" s="13">
        <v>27400</v>
      </c>
      <c r="E1012" s="13">
        <v>27320</v>
      </c>
      <c r="F1012" s="11" t="s">
        <v>6454</v>
      </c>
      <c r="G1012" s="12">
        <v>-1.6500000000000001E-2</v>
      </c>
      <c r="H1012" s="21" t="str">
        <f t="shared" si="30"/>
        <v>martes, enero 2 de 2018</v>
      </c>
      <c r="I1012" s="11" t="e">
        <f>VLOOKUP(H1012,'Cacao Nacional'!B:D,3,0)</f>
        <v>#N/A</v>
      </c>
      <c r="J1012" s="11" t="str">
        <f t="shared" si="31"/>
        <v>enero de 2018</v>
      </c>
    </row>
    <row r="1013" spans="1:10" x14ac:dyDescent="0.3">
      <c r="A1013" s="14">
        <v>43097</v>
      </c>
      <c r="B1013" s="13">
        <v>27820</v>
      </c>
      <c r="C1013" s="13">
        <v>27940</v>
      </c>
      <c r="D1013" s="13">
        <v>27980</v>
      </c>
      <c r="E1013" s="13">
        <v>27560</v>
      </c>
      <c r="F1013" s="11" t="s">
        <v>6455</v>
      </c>
      <c r="G1013" s="12">
        <v>-2.8999999999999998E-3</v>
      </c>
      <c r="H1013" s="21" t="str">
        <f t="shared" si="30"/>
        <v>jueves, diciembre 28 de 2017</v>
      </c>
      <c r="I1013" s="11" t="e">
        <f>VLOOKUP(H1013,'Cacao Nacional'!B:D,3,0)</f>
        <v>#N/A</v>
      </c>
      <c r="J1013" s="11" t="str">
        <f t="shared" si="31"/>
        <v>diciembre de 2017</v>
      </c>
    </row>
    <row r="1014" spans="1:10" x14ac:dyDescent="0.3">
      <c r="A1014" s="14">
        <v>43096</v>
      </c>
      <c r="B1014" s="13">
        <v>27900</v>
      </c>
      <c r="C1014" s="13">
        <v>27600</v>
      </c>
      <c r="D1014" s="13">
        <v>27900</v>
      </c>
      <c r="E1014" s="13">
        <v>27580</v>
      </c>
      <c r="F1014" s="11" t="s">
        <v>6456</v>
      </c>
      <c r="G1014" s="12">
        <v>-2.0999999999999999E-3</v>
      </c>
      <c r="H1014" s="21" t="str">
        <f t="shared" si="30"/>
        <v>miércoles, diciembre 27 de 2017</v>
      </c>
      <c r="I1014" s="11" t="e">
        <f>VLOOKUP(H1014,'Cacao Nacional'!B:D,3,0)</f>
        <v>#N/A</v>
      </c>
      <c r="J1014" s="11" t="str">
        <f t="shared" si="31"/>
        <v>diciembre de 2017</v>
      </c>
    </row>
    <row r="1015" spans="1:10" x14ac:dyDescent="0.3">
      <c r="A1015" s="14">
        <v>43095</v>
      </c>
      <c r="B1015" s="13">
        <v>27960</v>
      </c>
      <c r="C1015" s="13">
        <v>27980</v>
      </c>
      <c r="D1015" s="13">
        <v>27980</v>
      </c>
      <c r="E1015" s="13">
        <v>27620</v>
      </c>
      <c r="F1015" s="11" t="s">
        <v>6457</v>
      </c>
      <c r="G1015" s="12">
        <v>-1.4E-3</v>
      </c>
      <c r="H1015" s="21" t="str">
        <f t="shared" si="30"/>
        <v>martes, diciembre 26 de 2017</v>
      </c>
      <c r="I1015" s="11" t="e">
        <f>VLOOKUP(H1015,'Cacao Nacional'!B:D,3,0)</f>
        <v>#N/A</v>
      </c>
      <c r="J1015" s="11" t="str">
        <f t="shared" si="31"/>
        <v>diciembre de 2017</v>
      </c>
    </row>
    <row r="1016" spans="1:10" x14ac:dyDescent="0.3">
      <c r="A1016" s="14">
        <v>43091</v>
      </c>
      <c r="B1016" s="13">
        <v>28000</v>
      </c>
      <c r="C1016" s="13">
        <v>27640</v>
      </c>
      <c r="D1016" s="13">
        <v>28000</v>
      </c>
      <c r="E1016" s="13">
        <v>27520</v>
      </c>
      <c r="F1016" s="11" t="s">
        <v>6458</v>
      </c>
      <c r="G1016" s="12">
        <v>1.1599999999999999E-2</v>
      </c>
      <c r="H1016" s="21" t="str">
        <f t="shared" si="30"/>
        <v>viernes, diciembre 22 de 2017</v>
      </c>
      <c r="I1016" s="11" t="e">
        <f>VLOOKUP(H1016,'Cacao Nacional'!B:D,3,0)</f>
        <v>#N/A</v>
      </c>
      <c r="J1016" s="11" t="str">
        <f t="shared" si="31"/>
        <v>diciembre de 2017</v>
      </c>
    </row>
    <row r="1017" spans="1:10" x14ac:dyDescent="0.3">
      <c r="A1017" s="14">
        <v>43090</v>
      </c>
      <c r="B1017" s="13">
        <v>27680</v>
      </c>
      <c r="C1017" s="13">
        <v>27480</v>
      </c>
      <c r="D1017" s="13">
        <v>27680</v>
      </c>
      <c r="E1017" s="13">
        <v>27400</v>
      </c>
      <c r="F1017" s="11" t="s">
        <v>6459</v>
      </c>
      <c r="G1017" s="12">
        <v>8.0000000000000002E-3</v>
      </c>
      <c r="H1017" s="21" t="str">
        <f t="shared" si="30"/>
        <v>jueves, diciembre 21 de 2017</v>
      </c>
      <c r="I1017" s="11" t="e">
        <f>VLOOKUP(H1017,'Cacao Nacional'!B:D,3,0)</f>
        <v>#N/A</v>
      </c>
      <c r="J1017" s="11" t="str">
        <f t="shared" si="31"/>
        <v>diciembre de 2017</v>
      </c>
    </row>
    <row r="1018" spans="1:10" x14ac:dyDescent="0.3">
      <c r="A1018" s="14">
        <v>43089</v>
      </c>
      <c r="B1018" s="13">
        <v>27460</v>
      </c>
      <c r="C1018" s="13">
        <v>27480</v>
      </c>
      <c r="D1018" s="13">
        <v>27580</v>
      </c>
      <c r="E1018" s="13">
        <v>27380</v>
      </c>
      <c r="F1018" s="11" t="s">
        <v>6460</v>
      </c>
      <c r="G1018" s="12">
        <v>-6.9999999999999999E-4</v>
      </c>
      <c r="H1018" s="21" t="str">
        <f t="shared" si="30"/>
        <v>miércoles, diciembre 20 de 2017</v>
      </c>
      <c r="I1018" s="11" t="e">
        <f>VLOOKUP(H1018,'Cacao Nacional'!B:D,3,0)</f>
        <v>#N/A</v>
      </c>
      <c r="J1018" s="11" t="str">
        <f t="shared" si="31"/>
        <v>diciembre de 2017</v>
      </c>
    </row>
    <row r="1019" spans="1:10" x14ac:dyDescent="0.3">
      <c r="A1019" s="14">
        <v>43088</v>
      </c>
      <c r="B1019" s="13">
        <v>27480</v>
      </c>
      <c r="C1019" s="13">
        <v>27540</v>
      </c>
      <c r="D1019" s="13">
        <v>27580</v>
      </c>
      <c r="E1019" s="13">
        <v>27480</v>
      </c>
      <c r="F1019" s="11" t="s">
        <v>6461</v>
      </c>
      <c r="G1019" s="12">
        <v>-4.3E-3</v>
      </c>
      <c r="H1019" s="21" t="str">
        <f t="shared" si="30"/>
        <v>martes, diciembre 19 de 2017</v>
      </c>
      <c r="I1019" s="11" t="e">
        <f>VLOOKUP(H1019,'Cacao Nacional'!B:D,3,0)</f>
        <v>#N/A</v>
      </c>
      <c r="J1019" s="11" t="str">
        <f t="shared" si="31"/>
        <v>diciembre de 2017</v>
      </c>
    </row>
    <row r="1020" spans="1:10" x14ac:dyDescent="0.3">
      <c r="A1020" s="14">
        <v>43087</v>
      </c>
      <c r="B1020" s="13">
        <v>27600</v>
      </c>
      <c r="C1020" s="13">
        <v>27280</v>
      </c>
      <c r="D1020" s="13">
        <v>27600</v>
      </c>
      <c r="E1020" s="13">
        <v>27280</v>
      </c>
      <c r="F1020" s="11" t="s">
        <v>6462</v>
      </c>
      <c r="G1020" s="12">
        <v>7.3000000000000001E-3</v>
      </c>
      <c r="H1020" s="21" t="str">
        <f t="shared" si="30"/>
        <v>lunes, diciembre 18 de 2017</v>
      </c>
      <c r="I1020" s="11">
        <f>VLOOKUP(H1020,'Cacao Nacional'!B:D,3,0)</f>
        <v>4930</v>
      </c>
      <c r="J1020" s="11" t="str">
        <f t="shared" si="31"/>
        <v>diciembre de 2017</v>
      </c>
    </row>
    <row r="1021" spans="1:10" x14ac:dyDescent="0.3">
      <c r="A1021" s="14">
        <v>43084</v>
      </c>
      <c r="B1021" s="13">
        <v>27400</v>
      </c>
      <c r="C1021" s="13">
        <v>27500</v>
      </c>
      <c r="D1021" s="13">
        <v>27500</v>
      </c>
      <c r="E1021" s="13">
        <v>27220</v>
      </c>
      <c r="F1021" s="11" t="s">
        <v>6463</v>
      </c>
      <c r="G1021" s="12">
        <v>-3.5999999999999999E-3</v>
      </c>
      <c r="H1021" s="21" t="str">
        <f t="shared" si="30"/>
        <v>viernes, diciembre 15 de 2017</v>
      </c>
      <c r="I1021" s="11" t="e">
        <f>VLOOKUP(H1021,'Cacao Nacional'!B:D,3,0)</f>
        <v>#N/A</v>
      </c>
      <c r="J1021" s="11" t="str">
        <f t="shared" si="31"/>
        <v>diciembre de 2017</v>
      </c>
    </row>
    <row r="1022" spans="1:10" x14ac:dyDescent="0.3">
      <c r="A1022" s="14">
        <v>43083</v>
      </c>
      <c r="B1022" s="13">
        <v>27500</v>
      </c>
      <c r="C1022" s="13">
        <v>27500</v>
      </c>
      <c r="D1022" s="13">
        <v>27580</v>
      </c>
      <c r="E1022" s="13">
        <v>27400</v>
      </c>
      <c r="F1022" s="11" t="s">
        <v>6464</v>
      </c>
      <c r="G1022" s="12">
        <v>0</v>
      </c>
      <c r="H1022" s="21" t="str">
        <f t="shared" si="30"/>
        <v>jueves, diciembre 14 de 2017</v>
      </c>
      <c r="I1022" s="11" t="e">
        <f>VLOOKUP(H1022,'Cacao Nacional'!B:D,3,0)</f>
        <v>#N/A</v>
      </c>
      <c r="J1022" s="11" t="str">
        <f t="shared" si="31"/>
        <v>diciembre de 2017</v>
      </c>
    </row>
    <row r="1023" spans="1:10" x14ac:dyDescent="0.3">
      <c r="A1023" s="14">
        <v>43082</v>
      </c>
      <c r="B1023" s="13">
        <v>27500</v>
      </c>
      <c r="C1023" s="13">
        <v>27520</v>
      </c>
      <c r="D1023" s="13">
        <v>27620</v>
      </c>
      <c r="E1023" s="13">
        <v>27500</v>
      </c>
      <c r="F1023" s="11" t="s">
        <v>6465</v>
      </c>
      <c r="G1023" s="12">
        <v>0</v>
      </c>
      <c r="H1023" s="21" t="str">
        <f t="shared" si="30"/>
        <v>miércoles, diciembre 13 de 2017</v>
      </c>
      <c r="I1023" s="11" t="e">
        <f>VLOOKUP(H1023,'Cacao Nacional'!B:D,3,0)</f>
        <v>#N/A</v>
      </c>
      <c r="J1023" s="11" t="str">
        <f t="shared" si="31"/>
        <v>diciembre de 2017</v>
      </c>
    </row>
    <row r="1024" spans="1:10" x14ac:dyDescent="0.3">
      <c r="A1024" s="14">
        <v>43081</v>
      </c>
      <c r="B1024" s="13">
        <v>27500</v>
      </c>
      <c r="C1024" s="13">
        <v>27240</v>
      </c>
      <c r="D1024" s="13">
        <v>27600</v>
      </c>
      <c r="E1024" s="13">
        <v>27240</v>
      </c>
      <c r="F1024" s="11" t="s">
        <v>6466</v>
      </c>
      <c r="G1024" s="12">
        <v>-5.7999999999999996E-3</v>
      </c>
      <c r="H1024" s="21" t="str">
        <f t="shared" si="30"/>
        <v>martes, diciembre 12 de 2017</v>
      </c>
      <c r="I1024" s="11" t="e">
        <f>VLOOKUP(H1024,'Cacao Nacional'!B:D,3,0)</f>
        <v>#N/A</v>
      </c>
      <c r="J1024" s="11" t="str">
        <f t="shared" si="31"/>
        <v>diciembre de 2017</v>
      </c>
    </row>
    <row r="1025" spans="1:10" x14ac:dyDescent="0.3">
      <c r="A1025" s="14">
        <v>43080</v>
      </c>
      <c r="B1025" s="13">
        <v>27660</v>
      </c>
      <c r="C1025" s="13">
        <v>27400</v>
      </c>
      <c r="D1025" s="13">
        <v>27660</v>
      </c>
      <c r="E1025" s="13">
        <v>27400</v>
      </c>
      <c r="F1025" s="11" t="s">
        <v>6467</v>
      </c>
      <c r="G1025" s="12">
        <v>5.7999999999999996E-3</v>
      </c>
      <c r="H1025" s="21" t="str">
        <f t="shared" si="30"/>
        <v>lunes, diciembre 11 de 2017</v>
      </c>
      <c r="I1025" s="11">
        <f>VLOOKUP(H1025,'Cacao Nacional'!B:D,3,0)</f>
        <v>4970</v>
      </c>
      <c r="J1025" s="11" t="str">
        <f t="shared" si="31"/>
        <v>diciembre de 2017</v>
      </c>
    </row>
    <row r="1026" spans="1:10" x14ac:dyDescent="0.3">
      <c r="A1026" s="14">
        <v>43076</v>
      </c>
      <c r="B1026" s="13">
        <v>27500</v>
      </c>
      <c r="C1026" s="13">
        <v>27640</v>
      </c>
      <c r="D1026" s="13">
        <v>27640</v>
      </c>
      <c r="E1026" s="13">
        <v>27500</v>
      </c>
      <c r="F1026" s="11" t="s">
        <v>6468</v>
      </c>
      <c r="G1026" s="12">
        <v>-5.1000000000000004E-3</v>
      </c>
      <c r="H1026" s="21" t="str">
        <f t="shared" si="30"/>
        <v>jueves, diciembre 7 de 2017</v>
      </c>
      <c r="I1026" s="11" t="e">
        <f>VLOOKUP(H1026,'Cacao Nacional'!B:D,3,0)</f>
        <v>#N/A</v>
      </c>
      <c r="J1026" s="11" t="str">
        <f t="shared" si="31"/>
        <v>diciembre de 2017</v>
      </c>
    </row>
    <row r="1027" spans="1:10" x14ac:dyDescent="0.3">
      <c r="A1027" s="14">
        <v>43075</v>
      </c>
      <c r="B1027" s="13">
        <v>27640</v>
      </c>
      <c r="C1027" s="13">
        <v>27600</v>
      </c>
      <c r="D1027" s="13">
        <v>27680</v>
      </c>
      <c r="E1027" s="13">
        <v>27600</v>
      </c>
      <c r="F1027" s="11" t="s">
        <v>6469</v>
      </c>
      <c r="G1027" s="12">
        <v>5.1000000000000004E-3</v>
      </c>
      <c r="H1027" s="21" t="str">
        <f t="shared" ref="H1027:H1090" si="32">_xlfn.CONCAT(TEXT(A1027,"dddd, Mmmm d "),"de ",TEXT(A1027,"yyyy"))</f>
        <v>miércoles, diciembre 6 de 2017</v>
      </c>
      <c r="I1027" s="11" t="e">
        <f>VLOOKUP(H1027,'Cacao Nacional'!B:D,3,0)</f>
        <v>#N/A</v>
      </c>
      <c r="J1027" s="11" t="str">
        <f t="shared" ref="J1027:J1090" si="33">_xlfn.CONCAT(TEXT(A1027,"mmmm")," de ",YEAR(A1027))</f>
        <v>diciembre de 2017</v>
      </c>
    </row>
    <row r="1028" spans="1:10" x14ac:dyDescent="0.3">
      <c r="A1028" s="14">
        <v>43074</v>
      </c>
      <c r="B1028" s="13">
        <v>27500</v>
      </c>
      <c r="C1028" s="13">
        <v>27500</v>
      </c>
      <c r="D1028" s="13">
        <v>27580</v>
      </c>
      <c r="E1028" s="13">
        <v>27500</v>
      </c>
      <c r="F1028" s="11" t="s">
        <v>6470</v>
      </c>
      <c r="G1028" s="12">
        <v>-3.5999999999999999E-3</v>
      </c>
      <c r="H1028" s="21" t="str">
        <f t="shared" si="32"/>
        <v>martes, diciembre 5 de 2017</v>
      </c>
      <c r="I1028" s="11" t="e">
        <f>VLOOKUP(H1028,'Cacao Nacional'!B:D,3,0)</f>
        <v>#N/A</v>
      </c>
      <c r="J1028" s="11" t="str">
        <f t="shared" si="33"/>
        <v>diciembre de 2017</v>
      </c>
    </row>
    <row r="1029" spans="1:10" x14ac:dyDescent="0.3">
      <c r="A1029" s="14">
        <v>43073</v>
      </c>
      <c r="B1029" s="13">
        <v>27600</v>
      </c>
      <c r="C1029" s="13">
        <v>27580</v>
      </c>
      <c r="D1029" s="13">
        <v>27640</v>
      </c>
      <c r="E1029" s="13">
        <v>27520</v>
      </c>
      <c r="F1029" s="11" t="s">
        <v>6471</v>
      </c>
      <c r="G1029" s="12">
        <v>6.9999999999999999E-4</v>
      </c>
      <c r="H1029" s="21" t="str">
        <f t="shared" si="32"/>
        <v>lunes, diciembre 4 de 2017</v>
      </c>
      <c r="I1029" s="11">
        <f>VLOOKUP(H1029,'Cacao Nacional'!B:D,3,0)</f>
        <v>5372</v>
      </c>
      <c r="J1029" s="11" t="str">
        <f t="shared" si="33"/>
        <v>diciembre de 2017</v>
      </c>
    </row>
    <row r="1030" spans="1:10" x14ac:dyDescent="0.3">
      <c r="A1030" s="14">
        <v>43070</v>
      </c>
      <c r="B1030" s="13">
        <v>27580</v>
      </c>
      <c r="C1030" s="13">
        <v>27500</v>
      </c>
      <c r="D1030" s="13">
        <v>27600</v>
      </c>
      <c r="E1030" s="13">
        <v>27500</v>
      </c>
      <c r="F1030" s="11" t="s">
        <v>6472</v>
      </c>
      <c r="G1030" s="12">
        <v>4.4000000000000003E-3</v>
      </c>
      <c r="H1030" s="21" t="str">
        <f t="shared" si="32"/>
        <v>viernes, diciembre 1 de 2017</v>
      </c>
      <c r="I1030" s="11" t="e">
        <f>VLOOKUP(H1030,'Cacao Nacional'!B:D,3,0)</f>
        <v>#N/A</v>
      </c>
      <c r="J1030" s="11" t="str">
        <f t="shared" si="33"/>
        <v>diciembre de 2017</v>
      </c>
    </row>
    <row r="1031" spans="1:10" x14ac:dyDescent="0.3">
      <c r="A1031" s="14">
        <v>43069</v>
      </c>
      <c r="B1031" s="13">
        <v>27460</v>
      </c>
      <c r="C1031" s="13">
        <v>27700</v>
      </c>
      <c r="D1031" s="13">
        <v>27700</v>
      </c>
      <c r="E1031" s="13">
        <v>27460</v>
      </c>
      <c r="F1031" s="11" t="s">
        <v>6473</v>
      </c>
      <c r="G1031" s="12">
        <v>-8.6999999999999994E-3</v>
      </c>
      <c r="H1031" s="21" t="str">
        <f t="shared" si="32"/>
        <v>jueves, noviembre 30 de 2017</v>
      </c>
      <c r="I1031" s="11" t="e">
        <f>VLOOKUP(H1031,'Cacao Nacional'!B:D,3,0)</f>
        <v>#N/A</v>
      </c>
      <c r="J1031" s="11" t="str">
        <f t="shared" si="33"/>
        <v>noviembre de 2017</v>
      </c>
    </row>
    <row r="1032" spans="1:10" x14ac:dyDescent="0.3">
      <c r="A1032" s="14">
        <v>43068</v>
      </c>
      <c r="B1032" s="13">
        <v>27700</v>
      </c>
      <c r="C1032" s="13">
        <v>27380</v>
      </c>
      <c r="D1032" s="13">
        <v>28000</v>
      </c>
      <c r="E1032" s="13">
        <v>27380</v>
      </c>
      <c r="F1032" s="11" t="s">
        <v>6474</v>
      </c>
      <c r="G1032" s="12">
        <v>1.24E-2</v>
      </c>
      <c r="H1032" s="21" t="str">
        <f t="shared" si="32"/>
        <v>miércoles, noviembre 29 de 2017</v>
      </c>
      <c r="I1032" s="11" t="e">
        <f>VLOOKUP(H1032,'Cacao Nacional'!B:D,3,0)</f>
        <v>#N/A</v>
      </c>
      <c r="J1032" s="11" t="str">
        <f t="shared" si="33"/>
        <v>noviembre de 2017</v>
      </c>
    </row>
    <row r="1033" spans="1:10" x14ac:dyDescent="0.3">
      <c r="A1033" s="14">
        <v>43067</v>
      </c>
      <c r="B1033" s="13">
        <v>27360</v>
      </c>
      <c r="C1033" s="13">
        <v>27300</v>
      </c>
      <c r="D1033" s="13">
        <v>27360</v>
      </c>
      <c r="E1033" s="13">
        <v>27260</v>
      </c>
      <c r="F1033" s="11" t="s">
        <v>6475</v>
      </c>
      <c r="G1033" s="12">
        <v>2.2000000000000001E-3</v>
      </c>
      <c r="H1033" s="21" t="str">
        <f t="shared" si="32"/>
        <v>martes, noviembre 28 de 2017</v>
      </c>
      <c r="I1033" s="11" t="e">
        <f>VLOOKUP(H1033,'Cacao Nacional'!B:D,3,0)</f>
        <v>#N/A</v>
      </c>
      <c r="J1033" s="11" t="str">
        <f t="shared" si="33"/>
        <v>noviembre de 2017</v>
      </c>
    </row>
    <row r="1034" spans="1:10" x14ac:dyDescent="0.3">
      <c r="A1034" s="14">
        <v>43066</v>
      </c>
      <c r="B1034" s="13">
        <v>27300</v>
      </c>
      <c r="C1034" s="13">
        <v>27260</v>
      </c>
      <c r="D1034" s="13">
        <v>27300</v>
      </c>
      <c r="E1034" s="13">
        <v>27200</v>
      </c>
      <c r="F1034" s="11" t="s">
        <v>6476</v>
      </c>
      <c r="G1034" s="12">
        <v>0</v>
      </c>
      <c r="H1034" s="21" t="str">
        <f t="shared" si="32"/>
        <v>lunes, noviembre 27 de 2017</v>
      </c>
      <c r="I1034" s="11">
        <f>VLOOKUP(H1034,'Cacao Nacional'!B:D,3,0)</f>
        <v>5402</v>
      </c>
      <c r="J1034" s="11" t="str">
        <f t="shared" si="33"/>
        <v>noviembre de 2017</v>
      </c>
    </row>
    <row r="1035" spans="1:10" x14ac:dyDescent="0.3">
      <c r="A1035" s="14">
        <v>43063</v>
      </c>
      <c r="B1035" s="13">
        <v>27300</v>
      </c>
      <c r="C1035" s="13">
        <v>27160</v>
      </c>
      <c r="D1035" s="13">
        <v>27300</v>
      </c>
      <c r="E1035" s="13">
        <v>27160</v>
      </c>
      <c r="F1035" s="11" t="s">
        <v>6477</v>
      </c>
      <c r="G1035" s="12">
        <v>0</v>
      </c>
      <c r="H1035" s="21" t="str">
        <f t="shared" si="32"/>
        <v>viernes, noviembre 24 de 2017</v>
      </c>
      <c r="I1035" s="11" t="e">
        <f>VLOOKUP(H1035,'Cacao Nacional'!B:D,3,0)</f>
        <v>#N/A</v>
      </c>
      <c r="J1035" s="11" t="str">
        <f t="shared" si="33"/>
        <v>noviembre de 2017</v>
      </c>
    </row>
    <row r="1036" spans="1:10" x14ac:dyDescent="0.3">
      <c r="A1036" s="14">
        <v>43062</v>
      </c>
      <c r="B1036" s="13">
        <v>27300</v>
      </c>
      <c r="C1036" s="13">
        <v>27200</v>
      </c>
      <c r="D1036" s="13">
        <v>27300</v>
      </c>
      <c r="E1036" s="13">
        <v>27080</v>
      </c>
      <c r="F1036" s="11" t="s">
        <v>6478</v>
      </c>
      <c r="G1036" s="12">
        <v>3.7000000000000002E-3</v>
      </c>
      <c r="H1036" s="21" t="str">
        <f t="shared" si="32"/>
        <v>jueves, noviembre 23 de 2017</v>
      </c>
      <c r="I1036" s="11" t="e">
        <f>VLOOKUP(H1036,'Cacao Nacional'!B:D,3,0)</f>
        <v>#N/A</v>
      </c>
      <c r="J1036" s="11" t="str">
        <f t="shared" si="33"/>
        <v>noviembre de 2017</v>
      </c>
    </row>
    <row r="1037" spans="1:10" x14ac:dyDescent="0.3">
      <c r="A1037" s="14">
        <v>43061</v>
      </c>
      <c r="B1037" s="13">
        <v>27200</v>
      </c>
      <c r="C1037" s="13">
        <v>27080</v>
      </c>
      <c r="D1037" s="13">
        <v>27200</v>
      </c>
      <c r="E1037" s="13">
        <v>27080</v>
      </c>
      <c r="F1037" s="11" t="s">
        <v>6479</v>
      </c>
      <c r="G1037" s="12">
        <v>3.7000000000000002E-3</v>
      </c>
      <c r="H1037" s="21" t="str">
        <f t="shared" si="32"/>
        <v>miércoles, noviembre 22 de 2017</v>
      </c>
      <c r="I1037" s="11" t="e">
        <f>VLOOKUP(H1037,'Cacao Nacional'!B:D,3,0)</f>
        <v>#N/A</v>
      </c>
      <c r="J1037" s="11" t="str">
        <f t="shared" si="33"/>
        <v>noviembre de 2017</v>
      </c>
    </row>
    <row r="1038" spans="1:10" x14ac:dyDescent="0.3">
      <c r="A1038" s="14">
        <v>43060</v>
      </c>
      <c r="B1038" s="13">
        <v>27100</v>
      </c>
      <c r="C1038" s="13">
        <v>27180</v>
      </c>
      <c r="D1038" s="13">
        <v>27500</v>
      </c>
      <c r="E1038" s="13">
        <v>27100</v>
      </c>
      <c r="F1038" s="11" t="s">
        <v>6480</v>
      </c>
      <c r="G1038" s="12">
        <v>-3.7000000000000002E-3</v>
      </c>
      <c r="H1038" s="21" t="str">
        <f t="shared" si="32"/>
        <v>martes, noviembre 21 de 2017</v>
      </c>
      <c r="I1038" s="11" t="e">
        <f>VLOOKUP(H1038,'Cacao Nacional'!B:D,3,0)</f>
        <v>#N/A</v>
      </c>
      <c r="J1038" s="11" t="str">
        <f t="shared" si="33"/>
        <v>noviembre de 2017</v>
      </c>
    </row>
    <row r="1039" spans="1:10" x14ac:dyDescent="0.3">
      <c r="A1039" s="14">
        <v>43059</v>
      </c>
      <c r="B1039" s="13">
        <v>27200</v>
      </c>
      <c r="C1039" s="13">
        <v>27020</v>
      </c>
      <c r="D1039" s="13">
        <v>27200</v>
      </c>
      <c r="E1039" s="13">
        <v>27020</v>
      </c>
      <c r="F1039" s="11" t="s">
        <v>6481</v>
      </c>
      <c r="G1039" s="12">
        <v>6.7000000000000002E-3</v>
      </c>
      <c r="H1039" s="21" t="str">
        <f t="shared" si="32"/>
        <v>lunes, noviembre 20 de 2017</v>
      </c>
      <c r="I1039" s="11">
        <f>VLOOKUP(H1039,'Cacao Nacional'!B:D,3,0)</f>
        <v>5442</v>
      </c>
      <c r="J1039" s="11" t="str">
        <f t="shared" si="33"/>
        <v>noviembre de 2017</v>
      </c>
    </row>
    <row r="1040" spans="1:10" x14ac:dyDescent="0.3">
      <c r="A1040" s="14">
        <v>43056</v>
      </c>
      <c r="B1040" s="13">
        <v>27020</v>
      </c>
      <c r="C1040" s="13">
        <v>27060</v>
      </c>
      <c r="D1040" s="13">
        <v>27140</v>
      </c>
      <c r="E1040" s="13">
        <v>26960</v>
      </c>
      <c r="F1040" s="11" t="s">
        <v>6482</v>
      </c>
      <c r="G1040" s="12">
        <v>-6.6E-3</v>
      </c>
      <c r="H1040" s="21" t="str">
        <f t="shared" si="32"/>
        <v>viernes, noviembre 17 de 2017</v>
      </c>
      <c r="I1040" s="11" t="e">
        <f>VLOOKUP(H1040,'Cacao Nacional'!B:D,3,0)</f>
        <v>#N/A</v>
      </c>
      <c r="J1040" s="11" t="str">
        <f t="shared" si="33"/>
        <v>noviembre de 2017</v>
      </c>
    </row>
    <row r="1041" spans="1:10" x14ac:dyDescent="0.3">
      <c r="A1041" s="14">
        <v>43055</v>
      </c>
      <c r="B1041" s="13">
        <v>27200</v>
      </c>
      <c r="C1041" s="13">
        <v>26880</v>
      </c>
      <c r="D1041" s="13">
        <v>27200</v>
      </c>
      <c r="E1041" s="13">
        <v>26880</v>
      </c>
      <c r="F1041" s="11" t="s">
        <v>6459</v>
      </c>
      <c r="G1041" s="12">
        <v>7.4000000000000003E-3</v>
      </c>
      <c r="H1041" s="21" t="str">
        <f t="shared" si="32"/>
        <v>jueves, noviembre 16 de 2017</v>
      </c>
      <c r="I1041" s="11" t="e">
        <f>VLOOKUP(H1041,'Cacao Nacional'!B:D,3,0)</f>
        <v>#N/A</v>
      </c>
      <c r="J1041" s="11" t="str">
        <f t="shared" si="33"/>
        <v>noviembre de 2017</v>
      </c>
    </row>
    <row r="1042" spans="1:10" x14ac:dyDescent="0.3">
      <c r="A1042" s="14">
        <v>43054</v>
      </c>
      <c r="B1042" s="13">
        <v>27000</v>
      </c>
      <c r="C1042" s="13">
        <v>27000</v>
      </c>
      <c r="D1042" s="13">
        <v>27060</v>
      </c>
      <c r="E1042" s="13">
        <v>26960</v>
      </c>
      <c r="F1042" s="11" t="s">
        <v>6483</v>
      </c>
      <c r="G1042" s="12">
        <v>-3.7000000000000002E-3</v>
      </c>
      <c r="H1042" s="21" t="str">
        <f t="shared" si="32"/>
        <v>miércoles, noviembre 15 de 2017</v>
      </c>
      <c r="I1042" s="11" t="e">
        <f>VLOOKUP(H1042,'Cacao Nacional'!B:D,3,0)</f>
        <v>#N/A</v>
      </c>
      <c r="J1042" s="11" t="str">
        <f t="shared" si="33"/>
        <v>noviembre de 2017</v>
      </c>
    </row>
    <row r="1043" spans="1:10" x14ac:dyDescent="0.3">
      <c r="A1043" s="14">
        <v>43053</v>
      </c>
      <c r="B1043" s="13">
        <v>27100</v>
      </c>
      <c r="C1043" s="13">
        <v>26900</v>
      </c>
      <c r="D1043" s="13">
        <v>27100</v>
      </c>
      <c r="E1043" s="13">
        <v>26800</v>
      </c>
      <c r="F1043" s="11" t="s">
        <v>6484</v>
      </c>
      <c r="G1043" s="12">
        <v>7.4000000000000003E-3</v>
      </c>
      <c r="H1043" s="21" t="str">
        <f t="shared" si="32"/>
        <v>martes, noviembre 14 de 2017</v>
      </c>
      <c r="I1043" s="11" t="e">
        <f>VLOOKUP(H1043,'Cacao Nacional'!B:D,3,0)</f>
        <v>#N/A</v>
      </c>
      <c r="J1043" s="11" t="str">
        <f t="shared" si="33"/>
        <v>noviembre de 2017</v>
      </c>
    </row>
    <row r="1044" spans="1:10" x14ac:dyDescent="0.3">
      <c r="A1044" s="14">
        <v>43049</v>
      </c>
      <c r="B1044" s="13">
        <v>26900</v>
      </c>
      <c r="C1044" s="13">
        <v>27060</v>
      </c>
      <c r="D1044" s="13">
        <v>27060</v>
      </c>
      <c r="E1044" s="13">
        <v>26900</v>
      </c>
      <c r="F1044" s="11" t="s">
        <v>6485</v>
      </c>
      <c r="G1044" s="12">
        <v>-6.6E-3</v>
      </c>
      <c r="H1044" s="21" t="str">
        <f t="shared" si="32"/>
        <v>viernes, noviembre 10 de 2017</v>
      </c>
      <c r="I1044" s="11" t="e">
        <f>VLOOKUP(H1044,'Cacao Nacional'!B:D,3,0)</f>
        <v>#N/A</v>
      </c>
      <c r="J1044" s="11" t="str">
        <f t="shared" si="33"/>
        <v>noviembre de 2017</v>
      </c>
    </row>
    <row r="1045" spans="1:10" x14ac:dyDescent="0.3">
      <c r="A1045" s="14">
        <v>43048</v>
      </c>
      <c r="B1045" s="13">
        <v>27080</v>
      </c>
      <c r="C1045" s="13">
        <v>26920</v>
      </c>
      <c r="D1045" s="13">
        <v>27080</v>
      </c>
      <c r="E1045" s="13">
        <v>26900</v>
      </c>
      <c r="F1045" s="11" t="s">
        <v>6486</v>
      </c>
      <c r="G1045" s="12">
        <v>1.5E-3</v>
      </c>
      <c r="H1045" s="21" t="str">
        <f t="shared" si="32"/>
        <v>jueves, noviembre 9 de 2017</v>
      </c>
      <c r="I1045" s="11" t="e">
        <f>VLOOKUP(H1045,'Cacao Nacional'!B:D,3,0)</f>
        <v>#N/A</v>
      </c>
      <c r="J1045" s="11" t="str">
        <f t="shared" si="33"/>
        <v>noviembre de 2017</v>
      </c>
    </row>
    <row r="1046" spans="1:10" x14ac:dyDescent="0.3">
      <c r="A1046" s="14">
        <v>43047</v>
      </c>
      <c r="B1046" s="13">
        <v>27040</v>
      </c>
      <c r="C1046" s="13">
        <v>27100</v>
      </c>
      <c r="D1046" s="13">
        <v>27100</v>
      </c>
      <c r="E1046" s="13">
        <v>26880</v>
      </c>
      <c r="F1046" s="11" t="s">
        <v>6487</v>
      </c>
      <c r="G1046" s="12">
        <v>-2.2000000000000001E-3</v>
      </c>
      <c r="H1046" s="21" t="str">
        <f t="shared" si="32"/>
        <v>miércoles, noviembre 8 de 2017</v>
      </c>
      <c r="I1046" s="11" t="e">
        <f>VLOOKUP(H1046,'Cacao Nacional'!B:D,3,0)</f>
        <v>#N/A</v>
      </c>
      <c r="J1046" s="11" t="str">
        <f t="shared" si="33"/>
        <v>noviembre de 2017</v>
      </c>
    </row>
    <row r="1047" spans="1:10" x14ac:dyDescent="0.3">
      <c r="A1047" s="14">
        <v>43046</v>
      </c>
      <c r="B1047" s="13">
        <v>27100</v>
      </c>
      <c r="C1047" s="13">
        <v>27060</v>
      </c>
      <c r="D1047" s="13">
        <v>27100</v>
      </c>
      <c r="E1047" s="13">
        <v>26940</v>
      </c>
      <c r="F1047" s="11" t="s">
        <v>6488</v>
      </c>
      <c r="G1047" s="12">
        <v>7.4000000000000003E-3</v>
      </c>
      <c r="H1047" s="21" t="str">
        <f t="shared" si="32"/>
        <v>martes, noviembre 7 de 2017</v>
      </c>
      <c r="I1047" s="11" t="e">
        <f>VLOOKUP(H1047,'Cacao Nacional'!B:D,3,0)</f>
        <v>#N/A</v>
      </c>
      <c r="J1047" s="11" t="str">
        <f t="shared" si="33"/>
        <v>noviembre de 2017</v>
      </c>
    </row>
    <row r="1048" spans="1:10" x14ac:dyDescent="0.3">
      <c r="A1048" s="14">
        <v>43042</v>
      </c>
      <c r="B1048" s="13">
        <v>26900</v>
      </c>
      <c r="C1048" s="13">
        <v>27000</v>
      </c>
      <c r="D1048" s="13">
        <v>27000</v>
      </c>
      <c r="E1048" s="13">
        <v>26900</v>
      </c>
      <c r="F1048" s="11" t="s">
        <v>6489</v>
      </c>
      <c r="G1048" s="12">
        <v>-8.8000000000000005E-3</v>
      </c>
      <c r="H1048" s="21" t="str">
        <f t="shared" si="32"/>
        <v>viernes, noviembre 3 de 2017</v>
      </c>
      <c r="I1048" s="11" t="e">
        <f>VLOOKUP(H1048,'Cacao Nacional'!B:D,3,0)</f>
        <v>#N/A</v>
      </c>
      <c r="J1048" s="11" t="str">
        <f t="shared" si="33"/>
        <v>noviembre de 2017</v>
      </c>
    </row>
    <row r="1049" spans="1:10" x14ac:dyDescent="0.3">
      <c r="A1049" s="14">
        <v>43041</v>
      </c>
      <c r="B1049" s="13">
        <v>27140</v>
      </c>
      <c r="C1049" s="13">
        <v>27000</v>
      </c>
      <c r="D1049" s="13">
        <v>27160</v>
      </c>
      <c r="E1049" s="13">
        <v>27000</v>
      </c>
      <c r="F1049" s="11" t="s">
        <v>6490</v>
      </c>
      <c r="G1049" s="12">
        <v>-1.5E-3</v>
      </c>
      <c r="H1049" s="21" t="str">
        <f t="shared" si="32"/>
        <v>jueves, noviembre 2 de 2017</v>
      </c>
      <c r="I1049" s="11" t="e">
        <f>VLOOKUP(H1049,'Cacao Nacional'!B:D,3,0)</f>
        <v>#N/A</v>
      </c>
      <c r="J1049" s="11" t="str">
        <f t="shared" si="33"/>
        <v>noviembre de 2017</v>
      </c>
    </row>
    <row r="1050" spans="1:10" x14ac:dyDescent="0.3">
      <c r="A1050" s="14">
        <v>43040</v>
      </c>
      <c r="B1050" s="13">
        <v>27180</v>
      </c>
      <c r="C1050" s="13">
        <v>26840</v>
      </c>
      <c r="D1050" s="13">
        <v>27200</v>
      </c>
      <c r="E1050" s="13">
        <v>26840</v>
      </c>
      <c r="F1050" s="11" t="s">
        <v>6491</v>
      </c>
      <c r="G1050" s="12">
        <v>5.8999999999999999E-3</v>
      </c>
      <c r="H1050" s="21" t="str">
        <f t="shared" si="32"/>
        <v>miércoles, noviembre 1 de 2017</v>
      </c>
      <c r="I1050" s="11" t="e">
        <f>VLOOKUP(H1050,'Cacao Nacional'!B:D,3,0)</f>
        <v>#N/A</v>
      </c>
      <c r="J1050" s="11" t="str">
        <f t="shared" si="33"/>
        <v>noviembre de 2017</v>
      </c>
    </row>
    <row r="1051" spans="1:10" x14ac:dyDescent="0.3">
      <c r="A1051" s="14">
        <v>43039</v>
      </c>
      <c r="B1051" s="13">
        <v>27020</v>
      </c>
      <c r="C1051" s="13">
        <v>26880</v>
      </c>
      <c r="D1051" s="13">
        <v>27180</v>
      </c>
      <c r="E1051" s="13">
        <v>26880</v>
      </c>
      <c r="F1051" s="11" t="s">
        <v>6492</v>
      </c>
      <c r="G1051" s="12">
        <v>6.9999999999999999E-4</v>
      </c>
      <c r="H1051" s="21" t="str">
        <f t="shared" si="32"/>
        <v>martes, octubre 31 de 2017</v>
      </c>
      <c r="I1051" s="11" t="e">
        <f>VLOOKUP(H1051,'Cacao Nacional'!B:D,3,0)</f>
        <v>#N/A</v>
      </c>
      <c r="J1051" s="11" t="str">
        <f t="shared" si="33"/>
        <v>octubre de 2017</v>
      </c>
    </row>
    <row r="1052" spans="1:10" x14ac:dyDescent="0.3">
      <c r="A1052" s="14">
        <v>43038</v>
      </c>
      <c r="B1052" s="13">
        <v>27000</v>
      </c>
      <c r="C1052" s="13">
        <v>27100</v>
      </c>
      <c r="D1052" s="13">
        <v>27180</v>
      </c>
      <c r="E1052" s="13">
        <v>26820</v>
      </c>
      <c r="F1052" s="11" t="s">
        <v>6493</v>
      </c>
      <c r="G1052" s="12">
        <v>-3.7000000000000002E-3</v>
      </c>
      <c r="H1052" s="21" t="str">
        <f t="shared" si="32"/>
        <v>lunes, octubre 30 de 2017</v>
      </c>
      <c r="I1052" s="11">
        <f>VLOOKUP(H1052,'Cacao Nacional'!B:D,3,0)</f>
        <v>5246</v>
      </c>
      <c r="J1052" s="11" t="str">
        <f t="shared" si="33"/>
        <v>octubre de 2017</v>
      </c>
    </row>
    <row r="1053" spans="1:10" x14ac:dyDescent="0.3">
      <c r="A1053" s="14">
        <v>43035</v>
      </c>
      <c r="B1053" s="13">
        <v>27100</v>
      </c>
      <c r="C1053" s="13">
        <v>26980</v>
      </c>
      <c r="D1053" s="13">
        <v>27100</v>
      </c>
      <c r="E1053" s="13">
        <v>26920</v>
      </c>
      <c r="F1053" s="11" t="s">
        <v>6494</v>
      </c>
      <c r="G1053" s="12">
        <v>-6.9999999999999999E-4</v>
      </c>
      <c r="H1053" s="21" t="str">
        <f t="shared" si="32"/>
        <v>viernes, octubre 27 de 2017</v>
      </c>
      <c r="I1053" s="11" t="e">
        <f>VLOOKUP(H1053,'Cacao Nacional'!B:D,3,0)</f>
        <v>#N/A</v>
      </c>
      <c r="J1053" s="11" t="str">
        <f t="shared" si="33"/>
        <v>octubre de 2017</v>
      </c>
    </row>
    <row r="1054" spans="1:10" x14ac:dyDescent="0.3">
      <c r="A1054" s="14">
        <v>43034</v>
      </c>
      <c r="B1054" s="13">
        <v>27120</v>
      </c>
      <c r="C1054" s="13">
        <v>26940</v>
      </c>
      <c r="D1054" s="13">
        <v>27120</v>
      </c>
      <c r="E1054" s="13">
        <v>26940</v>
      </c>
      <c r="F1054" s="11" t="s">
        <v>6495</v>
      </c>
      <c r="G1054" s="12">
        <v>1.5E-3</v>
      </c>
      <c r="H1054" s="21" t="str">
        <f t="shared" si="32"/>
        <v>jueves, octubre 26 de 2017</v>
      </c>
      <c r="I1054" s="11" t="e">
        <f>VLOOKUP(H1054,'Cacao Nacional'!B:D,3,0)</f>
        <v>#N/A</v>
      </c>
      <c r="J1054" s="11" t="str">
        <f t="shared" si="33"/>
        <v>octubre de 2017</v>
      </c>
    </row>
    <row r="1055" spans="1:10" x14ac:dyDescent="0.3">
      <c r="A1055" s="14">
        <v>43033</v>
      </c>
      <c r="B1055" s="13">
        <v>27080</v>
      </c>
      <c r="C1055" s="13">
        <v>27000</v>
      </c>
      <c r="D1055" s="13">
        <v>27140</v>
      </c>
      <c r="E1055" s="13">
        <v>26920</v>
      </c>
      <c r="F1055" s="11" t="s">
        <v>6496</v>
      </c>
      <c r="G1055" s="12">
        <v>3.0000000000000001E-3</v>
      </c>
      <c r="H1055" s="21" t="str">
        <f t="shared" si="32"/>
        <v>miércoles, octubre 25 de 2017</v>
      </c>
      <c r="I1055" s="11" t="e">
        <f>VLOOKUP(H1055,'Cacao Nacional'!B:D,3,0)</f>
        <v>#N/A</v>
      </c>
      <c r="J1055" s="11" t="str">
        <f t="shared" si="33"/>
        <v>octubre de 2017</v>
      </c>
    </row>
    <row r="1056" spans="1:10" x14ac:dyDescent="0.3">
      <c r="A1056" s="14">
        <v>43032</v>
      </c>
      <c r="B1056" s="13">
        <v>27000</v>
      </c>
      <c r="C1056" s="13">
        <v>27060</v>
      </c>
      <c r="D1056" s="13">
        <v>27060</v>
      </c>
      <c r="E1056" s="13">
        <v>26920</v>
      </c>
      <c r="F1056" s="11" t="s">
        <v>6497</v>
      </c>
      <c r="G1056" s="12">
        <v>-5.1999999999999998E-3</v>
      </c>
      <c r="H1056" s="21" t="str">
        <f t="shared" si="32"/>
        <v>martes, octubre 24 de 2017</v>
      </c>
      <c r="I1056" s="11" t="e">
        <f>VLOOKUP(H1056,'Cacao Nacional'!B:D,3,0)</f>
        <v>#N/A</v>
      </c>
      <c r="J1056" s="11" t="str">
        <f t="shared" si="33"/>
        <v>octubre de 2017</v>
      </c>
    </row>
    <row r="1057" spans="1:10" x14ac:dyDescent="0.3">
      <c r="A1057" s="14">
        <v>43031</v>
      </c>
      <c r="B1057" s="13">
        <v>27140</v>
      </c>
      <c r="C1057" s="13">
        <v>27100</v>
      </c>
      <c r="D1057" s="13">
        <v>27180</v>
      </c>
      <c r="E1057" s="13">
        <v>27100</v>
      </c>
      <c r="F1057" s="11" t="s">
        <v>6498</v>
      </c>
      <c r="G1057" s="12">
        <v>5.1999999999999998E-3</v>
      </c>
      <c r="H1057" s="21" t="str">
        <f t="shared" si="32"/>
        <v>lunes, octubre 23 de 2017</v>
      </c>
      <c r="I1057" s="11">
        <f>VLOOKUP(H1057,'Cacao Nacional'!B:D,3,0)</f>
        <v>5230</v>
      </c>
      <c r="J1057" s="11" t="str">
        <f t="shared" si="33"/>
        <v>octubre de 2017</v>
      </c>
    </row>
    <row r="1058" spans="1:10" x14ac:dyDescent="0.3">
      <c r="A1058" s="14">
        <v>43028</v>
      </c>
      <c r="B1058" s="13">
        <v>27000</v>
      </c>
      <c r="C1058" s="13">
        <v>26800</v>
      </c>
      <c r="D1058" s="13">
        <v>27000</v>
      </c>
      <c r="E1058" s="13">
        <v>26800</v>
      </c>
      <c r="F1058" s="11" t="s">
        <v>6499</v>
      </c>
      <c r="G1058" s="12">
        <v>3.0000000000000001E-3</v>
      </c>
      <c r="H1058" s="21" t="str">
        <f t="shared" si="32"/>
        <v>viernes, octubre 20 de 2017</v>
      </c>
      <c r="I1058" s="11" t="e">
        <f>VLOOKUP(H1058,'Cacao Nacional'!B:D,3,0)</f>
        <v>#N/A</v>
      </c>
      <c r="J1058" s="11" t="str">
        <f t="shared" si="33"/>
        <v>octubre de 2017</v>
      </c>
    </row>
    <row r="1059" spans="1:10" x14ac:dyDescent="0.3">
      <c r="A1059" s="14">
        <v>43027</v>
      </c>
      <c r="B1059" s="13">
        <v>26920</v>
      </c>
      <c r="C1059" s="13">
        <v>27000</v>
      </c>
      <c r="D1059" s="13">
        <v>27040</v>
      </c>
      <c r="E1059" s="13">
        <v>26920</v>
      </c>
      <c r="F1059" s="11" t="s">
        <v>6500</v>
      </c>
      <c r="G1059" s="12">
        <v>-2.2000000000000001E-3</v>
      </c>
      <c r="H1059" s="21" t="str">
        <f t="shared" si="32"/>
        <v>jueves, octubre 19 de 2017</v>
      </c>
      <c r="I1059" s="11" t="e">
        <f>VLOOKUP(H1059,'Cacao Nacional'!B:D,3,0)</f>
        <v>#N/A</v>
      </c>
      <c r="J1059" s="11" t="str">
        <f t="shared" si="33"/>
        <v>octubre de 2017</v>
      </c>
    </row>
    <row r="1060" spans="1:10" x14ac:dyDescent="0.3">
      <c r="A1060" s="14">
        <v>43026</v>
      </c>
      <c r="B1060" s="13">
        <v>26980</v>
      </c>
      <c r="C1060" s="13">
        <v>26940</v>
      </c>
      <c r="D1060" s="13">
        <v>26980</v>
      </c>
      <c r="E1060" s="13">
        <v>26900</v>
      </c>
      <c r="F1060" s="11" t="s">
        <v>6501</v>
      </c>
      <c r="G1060" s="12">
        <v>5.1999999999999998E-3</v>
      </c>
      <c r="H1060" s="21" t="str">
        <f t="shared" si="32"/>
        <v>miércoles, octubre 18 de 2017</v>
      </c>
      <c r="I1060" s="11" t="e">
        <f>VLOOKUP(H1060,'Cacao Nacional'!B:D,3,0)</f>
        <v>#N/A</v>
      </c>
      <c r="J1060" s="11" t="str">
        <f t="shared" si="33"/>
        <v>octubre de 2017</v>
      </c>
    </row>
    <row r="1061" spans="1:10" x14ac:dyDescent="0.3">
      <c r="A1061" s="14">
        <v>43025</v>
      </c>
      <c r="B1061" s="13">
        <v>26840</v>
      </c>
      <c r="C1061" s="13">
        <v>26800</v>
      </c>
      <c r="D1061" s="13">
        <v>26980</v>
      </c>
      <c r="E1061" s="13">
        <v>26800</v>
      </c>
      <c r="F1061" s="11" t="s">
        <v>6502</v>
      </c>
      <c r="G1061" s="12">
        <v>-5.8999999999999999E-3</v>
      </c>
      <c r="H1061" s="21" t="str">
        <f t="shared" si="32"/>
        <v>martes, octubre 17 de 2017</v>
      </c>
      <c r="I1061" s="11" t="e">
        <f>VLOOKUP(H1061,'Cacao Nacional'!B:D,3,0)</f>
        <v>#N/A</v>
      </c>
      <c r="J1061" s="11" t="str">
        <f t="shared" si="33"/>
        <v>octubre de 2017</v>
      </c>
    </row>
    <row r="1062" spans="1:10" x14ac:dyDescent="0.3">
      <c r="A1062" s="14">
        <v>43021</v>
      </c>
      <c r="B1062" s="13">
        <v>27000</v>
      </c>
      <c r="C1062" s="13">
        <v>26980</v>
      </c>
      <c r="D1062" s="13">
        <v>27000</v>
      </c>
      <c r="E1062" s="13">
        <v>26880</v>
      </c>
      <c r="F1062" s="11" t="s">
        <v>6503</v>
      </c>
      <c r="G1062" s="12">
        <v>0</v>
      </c>
      <c r="H1062" s="21" t="str">
        <f t="shared" si="32"/>
        <v>viernes, octubre 13 de 2017</v>
      </c>
      <c r="I1062" s="11" t="e">
        <f>VLOOKUP(H1062,'Cacao Nacional'!B:D,3,0)</f>
        <v>#N/A</v>
      </c>
      <c r="J1062" s="11" t="str">
        <f t="shared" si="33"/>
        <v>octubre de 2017</v>
      </c>
    </row>
    <row r="1063" spans="1:10" x14ac:dyDescent="0.3">
      <c r="A1063" s="14">
        <v>43020</v>
      </c>
      <c r="B1063" s="13">
        <v>27000</v>
      </c>
      <c r="C1063" s="13">
        <v>26700</v>
      </c>
      <c r="D1063" s="13">
        <v>27000</v>
      </c>
      <c r="E1063" s="13">
        <v>26700</v>
      </c>
      <c r="F1063" s="11" t="s">
        <v>6504</v>
      </c>
      <c r="G1063" s="12">
        <v>1.2800000000000001E-2</v>
      </c>
      <c r="H1063" s="21" t="str">
        <f t="shared" si="32"/>
        <v>jueves, octubre 12 de 2017</v>
      </c>
      <c r="I1063" s="11" t="e">
        <f>VLOOKUP(H1063,'Cacao Nacional'!B:D,3,0)</f>
        <v>#N/A</v>
      </c>
      <c r="J1063" s="11" t="str">
        <f t="shared" si="33"/>
        <v>octubre de 2017</v>
      </c>
    </row>
    <row r="1064" spans="1:10" x14ac:dyDescent="0.3">
      <c r="A1064" s="14">
        <v>43019</v>
      </c>
      <c r="B1064" s="13">
        <v>26660</v>
      </c>
      <c r="C1064" s="13">
        <v>26580</v>
      </c>
      <c r="D1064" s="13">
        <v>26700</v>
      </c>
      <c r="E1064" s="13">
        <v>26580</v>
      </c>
      <c r="F1064" s="11" t="s">
        <v>6505</v>
      </c>
      <c r="G1064" s="12">
        <v>-4.4999999999999997E-3</v>
      </c>
      <c r="H1064" s="21" t="str">
        <f t="shared" si="32"/>
        <v>miércoles, octubre 11 de 2017</v>
      </c>
      <c r="I1064" s="11" t="e">
        <f>VLOOKUP(H1064,'Cacao Nacional'!B:D,3,0)</f>
        <v>#N/A</v>
      </c>
      <c r="J1064" s="11" t="str">
        <f t="shared" si="33"/>
        <v>octubre de 2017</v>
      </c>
    </row>
    <row r="1065" spans="1:10" x14ac:dyDescent="0.3">
      <c r="A1065" s="14">
        <v>43018</v>
      </c>
      <c r="B1065" s="13">
        <v>26780</v>
      </c>
      <c r="C1065" s="13">
        <v>26700</v>
      </c>
      <c r="D1065" s="13">
        <v>26780</v>
      </c>
      <c r="E1065" s="13">
        <v>26700</v>
      </c>
      <c r="F1065" s="11" t="s">
        <v>6506</v>
      </c>
      <c r="G1065" s="12">
        <v>3.0000000000000001E-3</v>
      </c>
      <c r="H1065" s="21" t="str">
        <f t="shared" si="32"/>
        <v>martes, octubre 10 de 2017</v>
      </c>
      <c r="I1065" s="11" t="e">
        <f>VLOOKUP(H1065,'Cacao Nacional'!B:D,3,0)</f>
        <v>#N/A</v>
      </c>
      <c r="J1065" s="11" t="str">
        <f t="shared" si="33"/>
        <v>octubre de 2017</v>
      </c>
    </row>
    <row r="1066" spans="1:10" x14ac:dyDescent="0.3">
      <c r="A1066" s="14">
        <v>43017</v>
      </c>
      <c r="B1066" s="13">
        <v>26700</v>
      </c>
      <c r="C1066" s="13">
        <v>26800</v>
      </c>
      <c r="D1066" s="13">
        <v>26800</v>
      </c>
      <c r="E1066" s="13">
        <v>26700</v>
      </c>
      <c r="F1066" s="11" t="s">
        <v>6507</v>
      </c>
      <c r="G1066" s="12">
        <v>-3.7000000000000002E-3</v>
      </c>
      <c r="H1066" s="21" t="str">
        <f t="shared" si="32"/>
        <v>lunes, octubre 9 de 2017</v>
      </c>
      <c r="I1066" s="11">
        <f>VLOOKUP(H1066,'Cacao Nacional'!B:D,3,0)</f>
        <v>5116</v>
      </c>
      <c r="J1066" s="11" t="str">
        <f t="shared" si="33"/>
        <v>octubre de 2017</v>
      </c>
    </row>
    <row r="1067" spans="1:10" x14ac:dyDescent="0.3">
      <c r="A1067" s="14">
        <v>43014</v>
      </c>
      <c r="B1067" s="13">
        <v>26800</v>
      </c>
      <c r="C1067" s="13">
        <v>26720</v>
      </c>
      <c r="D1067" s="13">
        <v>26800</v>
      </c>
      <c r="E1067" s="13">
        <v>26700</v>
      </c>
      <c r="F1067" s="11" t="s">
        <v>6508</v>
      </c>
      <c r="G1067" s="12">
        <v>3.0000000000000001E-3</v>
      </c>
      <c r="H1067" s="21" t="str">
        <f t="shared" si="32"/>
        <v>viernes, octubre 6 de 2017</v>
      </c>
      <c r="I1067" s="11" t="e">
        <f>VLOOKUP(H1067,'Cacao Nacional'!B:D,3,0)</f>
        <v>#N/A</v>
      </c>
      <c r="J1067" s="11" t="str">
        <f t="shared" si="33"/>
        <v>octubre de 2017</v>
      </c>
    </row>
    <row r="1068" spans="1:10" x14ac:dyDescent="0.3">
      <c r="A1068" s="14">
        <v>43013</v>
      </c>
      <c r="B1068" s="13">
        <v>26720</v>
      </c>
      <c r="C1068" s="13">
        <v>26840</v>
      </c>
      <c r="D1068" s="13">
        <v>26840</v>
      </c>
      <c r="E1068" s="13">
        <v>26720</v>
      </c>
      <c r="F1068" s="11" t="s">
        <v>6509</v>
      </c>
      <c r="G1068" s="12">
        <v>-6.0000000000000001E-3</v>
      </c>
      <c r="H1068" s="21" t="str">
        <f t="shared" si="32"/>
        <v>jueves, octubre 5 de 2017</v>
      </c>
      <c r="I1068" s="11" t="e">
        <f>VLOOKUP(H1068,'Cacao Nacional'!B:D,3,0)</f>
        <v>#N/A</v>
      </c>
      <c r="J1068" s="11" t="str">
        <f t="shared" si="33"/>
        <v>octubre de 2017</v>
      </c>
    </row>
    <row r="1069" spans="1:10" x14ac:dyDescent="0.3">
      <c r="A1069" s="14">
        <v>43012</v>
      </c>
      <c r="B1069" s="13">
        <v>26880</v>
      </c>
      <c r="C1069" s="13">
        <v>26700</v>
      </c>
      <c r="D1069" s="13">
        <v>26880</v>
      </c>
      <c r="E1069" s="13">
        <v>26700</v>
      </c>
      <c r="F1069" s="11" t="s">
        <v>6510</v>
      </c>
      <c r="G1069" s="12">
        <v>6.7000000000000002E-3</v>
      </c>
      <c r="H1069" s="21" t="str">
        <f t="shared" si="32"/>
        <v>miércoles, octubre 4 de 2017</v>
      </c>
      <c r="I1069" s="11" t="e">
        <f>VLOOKUP(H1069,'Cacao Nacional'!B:D,3,0)</f>
        <v>#N/A</v>
      </c>
      <c r="J1069" s="11" t="str">
        <f t="shared" si="33"/>
        <v>octubre de 2017</v>
      </c>
    </row>
    <row r="1070" spans="1:10" x14ac:dyDescent="0.3">
      <c r="A1070" s="14">
        <v>43011</v>
      </c>
      <c r="B1070" s="13">
        <v>26700</v>
      </c>
      <c r="C1070" s="13">
        <v>26740</v>
      </c>
      <c r="D1070" s="13">
        <v>26740</v>
      </c>
      <c r="E1070" s="13">
        <v>26700</v>
      </c>
      <c r="F1070" s="11" t="s">
        <v>6511</v>
      </c>
      <c r="G1070" s="12">
        <v>-1.5E-3</v>
      </c>
      <c r="H1070" s="21" t="str">
        <f t="shared" si="32"/>
        <v>martes, octubre 3 de 2017</v>
      </c>
      <c r="I1070" s="11" t="e">
        <f>VLOOKUP(H1070,'Cacao Nacional'!B:D,3,0)</f>
        <v>#N/A</v>
      </c>
      <c r="J1070" s="11" t="str">
        <f t="shared" si="33"/>
        <v>octubre de 2017</v>
      </c>
    </row>
    <row r="1071" spans="1:10" x14ac:dyDescent="0.3">
      <c r="A1071" s="14">
        <v>43010</v>
      </c>
      <c r="B1071" s="13">
        <v>26740</v>
      </c>
      <c r="C1071" s="13">
        <v>26740</v>
      </c>
      <c r="D1071" s="13">
        <v>26880</v>
      </c>
      <c r="E1071" s="13">
        <v>26700</v>
      </c>
      <c r="F1071" s="11" t="s">
        <v>6512</v>
      </c>
      <c r="G1071" s="12">
        <v>-3.7000000000000002E-3</v>
      </c>
      <c r="H1071" s="21" t="str">
        <f t="shared" si="32"/>
        <v>lunes, octubre 2 de 2017</v>
      </c>
      <c r="I1071" s="11">
        <f>VLOOKUP(H1071,'Cacao Nacional'!B:D,3,0)</f>
        <v>4996</v>
      </c>
      <c r="J1071" s="11" t="str">
        <f t="shared" si="33"/>
        <v>octubre de 2017</v>
      </c>
    </row>
    <row r="1072" spans="1:10" x14ac:dyDescent="0.3">
      <c r="A1072" s="14">
        <v>43007</v>
      </c>
      <c r="B1072" s="13">
        <v>26840</v>
      </c>
      <c r="C1072" s="13">
        <v>26760</v>
      </c>
      <c r="D1072" s="13">
        <v>26980</v>
      </c>
      <c r="E1072" s="13">
        <v>26720</v>
      </c>
      <c r="F1072" s="11" t="s">
        <v>6513</v>
      </c>
      <c r="G1072" s="12">
        <v>1.5E-3</v>
      </c>
      <c r="H1072" s="21" t="str">
        <f t="shared" si="32"/>
        <v>viernes, septiembre 29 de 2017</v>
      </c>
      <c r="I1072" s="11" t="e">
        <f>VLOOKUP(H1072,'Cacao Nacional'!B:D,3,0)</f>
        <v>#N/A</v>
      </c>
      <c r="J1072" s="11" t="str">
        <f t="shared" si="33"/>
        <v>septiembre de 2017</v>
      </c>
    </row>
    <row r="1073" spans="1:10" x14ac:dyDescent="0.3">
      <c r="A1073" s="14">
        <v>43006</v>
      </c>
      <c r="B1073" s="13">
        <v>26800</v>
      </c>
      <c r="C1073" s="13">
        <v>26780</v>
      </c>
      <c r="D1073" s="13">
        <v>26900</v>
      </c>
      <c r="E1073" s="13">
        <v>26740</v>
      </c>
      <c r="F1073" s="11" t="s">
        <v>6173</v>
      </c>
      <c r="G1073" s="12">
        <v>1.5E-3</v>
      </c>
      <c r="H1073" s="21" t="str">
        <f t="shared" si="32"/>
        <v>jueves, septiembre 28 de 2017</v>
      </c>
      <c r="I1073" s="11" t="e">
        <f>VLOOKUP(H1073,'Cacao Nacional'!B:D,3,0)</f>
        <v>#N/A</v>
      </c>
      <c r="J1073" s="11" t="str">
        <f t="shared" si="33"/>
        <v>septiembre de 2017</v>
      </c>
    </row>
    <row r="1074" spans="1:10" x14ac:dyDescent="0.3">
      <c r="A1074" s="14">
        <v>43005</v>
      </c>
      <c r="B1074" s="13">
        <v>26760</v>
      </c>
      <c r="C1074" s="13">
        <v>27000</v>
      </c>
      <c r="D1074" s="13">
        <v>27000</v>
      </c>
      <c r="E1074" s="13">
        <v>26760</v>
      </c>
      <c r="F1074" s="11" t="s">
        <v>6514</v>
      </c>
      <c r="G1074" s="12">
        <v>1.5E-3</v>
      </c>
      <c r="H1074" s="21" t="str">
        <f t="shared" si="32"/>
        <v>miércoles, septiembre 27 de 2017</v>
      </c>
      <c r="I1074" s="11" t="e">
        <f>VLOOKUP(H1074,'Cacao Nacional'!B:D,3,0)</f>
        <v>#N/A</v>
      </c>
      <c r="J1074" s="11" t="str">
        <f t="shared" si="33"/>
        <v>septiembre de 2017</v>
      </c>
    </row>
    <row r="1075" spans="1:10" x14ac:dyDescent="0.3">
      <c r="A1075" s="14">
        <v>43004</v>
      </c>
      <c r="B1075" s="13">
        <v>26720</v>
      </c>
      <c r="C1075" s="13">
        <v>26600</v>
      </c>
      <c r="D1075" s="13">
        <v>26760</v>
      </c>
      <c r="E1075" s="13">
        <v>26600</v>
      </c>
      <c r="F1075" s="11" t="s">
        <v>6515</v>
      </c>
      <c r="G1075" s="12">
        <v>3.8E-3</v>
      </c>
      <c r="H1075" s="21" t="str">
        <f t="shared" si="32"/>
        <v>martes, septiembre 26 de 2017</v>
      </c>
      <c r="I1075" s="11" t="e">
        <f>VLOOKUP(H1075,'Cacao Nacional'!B:D,3,0)</f>
        <v>#N/A</v>
      </c>
      <c r="J1075" s="11" t="str">
        <f t="shared" si="33"/>
        <v>septiembre de 2017</v>
      </c>
    </row>
    <row r="1076" spans="1:10" x14ac:dyDescent="0.3">
      <c r="A1076" s="14">
        <v>43003</v>
      </c>
      <c r="B1076" s="13">
        <v>26620</v>
      </c>
      <c r="C1076" s="13">
        <v>26560</v>
      </c>
      <c r="D1076" s="13">
        <v>26960</v>
      </c>
      <c r="E1076" s="13">
        <v>26560</v>
      </c>
      <c r="F1076" s="11" t="s">
        <v>6516</v>
      </c>
      <c r="G1076" s="12">
        <v>-1.41E-2</v>
      </c>
      <c r="H1076" s="21" t="str">
        <f t="shared" si="32"/>
        <v>lunes, septiembre 25 de 2017</v>
      </c>
      <c r="I1076" s="11">
        <f>VLOOKUP(H1076,'Cacao Nacional'!B:D,3,0)</f>
        <v>4904</v>
      </c>
      <c r="J1076" s="11" t="str">
        <f t="shared" si="33"/>
        <v>septiembre de 2017</v>
      </c>
    </row>
    <row r="1077" spans="1:10" x14ac:dyDescent="0.3">
      <c r="A1077" s="14">
        <v>43000</v>
      </c>
      <c r="B1077" s="13">
        <v>27000</v>
      </c>
      <c r="C1077" s="13">
        <v>26780</v>
      </c>
      <c r="D1077" s="13">
        <v>27000</v>
      </c>
      <c r="E1077" s="13">
        <v>26640</v>
      </c>
      <c r="F1077" s="11" t="s">
        <v>6517</v>
      </c>
      <c r="G1077" s="12">
        <v>6.7000000000000002E-3</v>
      </c>
      <c r="H1077" s="21" t="str">
        <f t="shared" si="32"/>
        <v>viernes, septiembre 22 de 2017</v>
      </c>
      <c r="I1077" s="11" t="e">
        <f>VLOOKUP(H1077,'Cacao Nacional'!B:D,3,0)</f>
        <v>#N/A</v>
      </c>
      <c r="J1077" s="11" t="str">
        <f t="shared" si="33"/>
        <v>septiembre de 2017</v>
      </c>
    </row>
    <row r="1078" spans="1:10" x14ac:dyDescent="0.3">
      <c r="A1078" s="14">
        <v>42999</v>
      </c>
      <c r="B1078" s="13">
        <v>26820</v>
      </c>
      <c r="C1078" s="13">
        <v>26860</v>
      </c>
      <c r="D1078" s="13">
        <v>27000</v>
      </c>
      <c r="E1078" s="13">
        <v>26820</v>
      </c>
      <c r="F1078" s="11" t="s">
        <v>6518</v>
      </c>
      <c r="G1078" s="12">
        <v>-2.2000000000000001E-3</v>
      </c>
      <c r="H1078" s="21" t="str">
        <f t="shared" si="32"/>
        <v>jueves, septiembre 21 de 2017</v>
      </c>
      <c r="I1078" s="11" t="e">
        <f>VLOOKUP(H1078,'Cacao Nacional'!B:D,3,0)</f>
        <v>#N/A</v>
      </c>
      <c r="J1078" s="11" t="str">
        <f t="shared" si="33"/>
        <v>septiembre de 2017</v>
      </c>
    </row>
    <row r="1079" spans="1:10" x14ac:dyDescent="0.3">
      <c r="A1079" s="14">
        <v>42998</v>
      </c>
      <c r="B1079" s="13">
        <v>26880</v>
      </c>
      <c r="C1079" s="13">
        <v>26960</v>
      </c>
      <c r="D1079" s="13">
        <v>27100</v>
      </c>
      <c r="E1079" s="13">
        <v>26880</v>
      </c>
      <c r="F1079" s="11" t="s">
        <v>6519</v>
      </c>
      <c r="G1079" s="12">
        <v>-7.4000000000000003E-3</v>
      </c>
      <c r="H1079" s="21" t="str">
        <f t="shared" si="32"/>
        <v>miércoles, septiembre 20 de 2017</v>
      </c>
      <c r="I1079" s="11" t="e">
        <f>VLOOKUP(H1079,'Cacao Nacional'!B:D,3,0)</f>
        <v>#N/A</v>
      </c>
      <c r="J1079" s="11" t="str">
        <f t="shared" si="33"/>
        <v>septiembre de 2017</v>
      </c>
    </row>
    <row r="1080" spans="1:10" x14ac:dyDescent="0.3">
      <c r="A1080" s="14">
        <v>42997</v>
      </c>
      <c r="B1080" s="13">
        <v>27080</v>
      </c>
      <c r="C1080" s="13">
        <v>27040</v>
      </c>
      <c r="D1080" s="13">
        <v>27100</v>
      </c>
      <c r="E1080" s="13">
        <v>26880</v>
      </c>
      <c r="F1080" s="11" t="s">
        <v>6520</v>
      </c>
      <c r="G1080" s="12">
        <v>1.5E-3</v>
      </c>
      <c r="H1080" s="21" t="str">
        <f t="shared" si="32"/>
        <v>martes, septiembre 19 de 2017</v>
      </c>
      <c r="I1080" s="11" t="e">
        <f>VLOOKUP(H1080,'Cacao Nacional'!B:D,3,0)</f>
        <v>#N/A</v>
      </c>
      <c r="J1080" s="11" t="str">
        <f t="shared" si="33"/>
        <v>septiembre de 2017</v>
      </c>
    </row>
    <row r="1081" spans="1:10" x14ac:dyDescent="0.3">
      <c r="A1081" s="14">
        <v>42996</v>
      </c>
      <c r="B1081" s="13">
        <v>27040</v>
      </c>
      <c r="C1081" s="13">
        <v>26700</v>
      </c>
      <c r="D1081" s="13">
        <v>27040</v>
      </c>
      <c r="E1081" s="13">
        <v>26700</v>
      </c>
      <c r="F1081" s="11" t="s">
        <v>6521</v>
      </c>
      <c r="G1081" s="12">
        <v>5.1999999999999998E-3</v>
      </c>
      <c r="H1081" s="21" t="str">
        <f t="shared" si="32"/>
        <v>lunes, septiembre 18 de 2017</v>
      </c>
      <c r="I1081" s="11">
        <f>VLOOKUP(H1081,'Cacao Nacional'!B:D,3,0)</f>
        <v>4904</v>
      </c>
      <c r="J1081" s="11" t="str">
        <f t="shared" si="33"/>
        <v>septiembre de 2017</v>
      </c>
    </row>
    <row r="1082" spans="1:10" x14ac:dyDescent="0.3">
      <c r="A1082" s="14">
        <v>42993</v>
      </c>
      <c r="B1082" s="13">
        <v>26900</v>
      </c>
      <c r="C1082" s="13">
        <v>26940</v>
      </c>
      <c r="D1082" s="13">
        <v>27140</v>
      </c>
      <c r="E1082" s="13">
        <v>26900</v>
      </c>
      <c r="F1082" s="11" t="s">
        <v>6522</v>
      </c>
      <c r="G1082" s="12">
        <v>-3.7000000000000002E-3</v>
      </c>
      <c r="H1082" s="21" t="str">
        <f t="shared" si="32"/>
        <v>viernes, septiembre 15 de 2017</v>
      </c>
      <c r="I1082" s="11" t="e">
        <f>VLOOKUP(H1082,'Cacao Nacional'!B:D,3,0)</f>
        <v>#N/A</v>
      </c>
      <c r="J1082" s="11" t="str">
        <f t="shared" si="33"/>
        <v>septiembre de 2017</v>
      </c>
    </row>
    <row r="1083" spans="1:10" x14ac:dyDescent="0.3">
      <c r="A1083" s="14">
        <v>42992</v>
      </c>
      <c r="B1083" s="13">
        <v>27000</v>
      </c>
      <c r="C1083" s="13">
        <v>26940</v>
      </c>
      <c r="D1083" s="13">
        <v>27000</v>
      </c>
      <c r="E1083" s="13">
        <v>26940</v>
      </c>
      <c r="F1083" s="11" t="s">
        <v>6523</v>
      </c>
      <c r="G1083" s="12">
        <v>2.2000000000000001E-3</v>
      </c>
      <c r="H1083" s="21" t="str">
        <f t="shared" si="32"/>
        <v>jueves, septiembre 14 de 2017</v>
      </c>
      <c r="I1083" s="11" t="e">
        <f>VLOOKUP(H1083,'Cacao Nacional'!B:D,3,0)</f>
        <v>#N/A</v>
      </c>
      <c r="J1083" s="11" t="str">
        <f t="shared" si="33"/>
        <v>septiembre de 2017</v>
      </c>
    </row>
    <row r="1084" spans="1:10" x14ac:dyDescent="0.3">
      <c r="A1084" s="14">
        <v>42991</v>
      </c>
      <c r="B1084" s="13">
        <v>26940</v>
      </c>
      <c r="C1084" s="13">
        <v>26940</v>
      </c>
      <c r="D1084" s="13">
        <v>27000</v>
      </c>
      <c r="E1084" s="13">
        <v>26940</v>
      </c>
      <c r="F1084" s="11" t="s">
        <v>6524</v>
      </c>
      <c r="G1084" s="12">
        <v>0</v>
      </c>
      <c r="H1084" s="21" t="str">
        <f t="shared" si="32"/>
        <v>miércoles, septiembre 13 de 2017</v>
      </c>
      <c r="I1084" s="11" t="e">
        <f>VLOOKUP(H1084,'Cacao Nacional'!B:D,3,0)</f>
        <v>#N/A</v>
      </c>
      <c r="J1084" s="11" t="str">
        <f t="shared" si="33"/>
        <v>septiembre de 2017</v>
      </c>
    </row>
    <row r="1085" spans="1:10" x14ac:dyDescent="0.3">
      <c r="A1085" s="14">
        <v>42990</v>
      </c>
      <c r="B1085" s="13">
        <v>26940</v>
      </c>
      <c r="C1085" s="13">
        <v>27200</v>
      </c>
      <c r="D1085" s="13">
        <v>27200</v>
      </c>
      <c r="E1085" s="13">
        <v>26360</v>
      </c>
      <c r="F1085" s="11" t="s">
        <v>6525</v>
      </c>
      <c r="G1085" s="12">
        <v>-9.5999999999999992E-3</v>
      </c>
      <c r="H1085" s="21" t="str">
        <f t="shared" si="32"/>
        <v>martes, septiembre 12 de 2017</v>
      </c>
      <c r="I1085" s="11" t="e">
        <f>VLOOKUP(H1085,'Cacao Nacional'!B:D,3,0)</f>
        <v>#N/A</v>
      </c>
      <c r="J1085" s="11" t="str">
        <f t="shared" si="33"/>
        <v>septiembre de 2017</v>
      </c>
    </row>
    <row r="1086" spans="1:10" x14ac:dyDescent="0.3">
      <c r="A1086" s="14">
        <v>42989</v>
      </c>
      <c r="B1086" s="13">
        <v>27200</v>
      </c>
      <c r="C1086" s="13">
        <v>27120</v>
      </c>
      <c r="D1086" s="13">
        <v>27240</v>
      </c>
      <c r="E1086" s="13">
        <v>27120</v>
      </c>
      <c r="F1086" s="11" t="s">
        <v>6526</v>
      </c>
      <c r="G1086" s="12">
        <v>2.8999999999999998E-3</v>
      </c>
      <c r="H1086" s="21" t="str">
        <f t="shared" si="32"/>
        <v>lunes, septiembre 11 de 2017</v>
      </c>
      <c r="I1086" s="11">
        <f>VLOOKUP(H1086,'Cacao Nacional'!B:D,3,0)</f>
        <v>4792</v>
      </c>
      <c r="J1086" s="11" t="str">
        <f t="shared" si="33"/>
        <v>septiembre de 2017</v>
      </c>
    </row>
    <row r="1087" spans="1:10" x14ac:dyDescent="0.3">
      <c r="A1087" s="14">
        <v>42986</v>
      </c>
      <c r="B1087" s="13">
        <v>27120</v>
      </c>
      <c r="C1087" s="13">
        <v>27120</v>
      </c>
      <c r="D1087" s="13">
        <v>27140</v>
      </c>
      <c r="E1087" s="13">
        <v>27120</v>
      </c>
      <c r="F1087" s="11" t="s">
        <v>6527</v>
      </c>
      <c r="G1087" s="12">
        <v>-2.8999999999999998E-3</v>
      </c>
      <c r="H1087" s="21" t="str">
        <f t="shared" si="32"/>
        <v>viernes, septiembre 8 de 2017</v>
      </c>
      <c r="I1087" s="11" t="e">
        <f>VLOOKUP(H1087,'Cacao Nacional'!B:D,3,0)</f>
        <v>#N/A</v>
      </c>
      <c r="J1087" s="11" t="str">
        <f t="shared" si="33"/>
        <v>septiembre de 2017</v>
      </c>
    </row>
    <row r="1088" spans="1:10" x14ac:dyDescent="0.3">
      <c r="A1088" s="14">
        <v>42985</v>
      </c>
      <c r="B1088" s="13">
        <v>27200</v>
      </c>
      <c r="C1088" s="13">
        <v>27200</v>
      </c>
      <c r="D1088" s="13">
        <v>27200</v>
      </c>
      <c r="E1088" s="13">
        <v>27140</v>
      </c>
      <c r="F1088" s="11" t="s">
        <v>6528</v>
      </c>
      <c r="G1088" s="12">
        <v>0</v>
      </c>
      <c r="H1088" s="21" t="str">
        <f t="shared" si="32"/>
        <v>jueves, septiembre 7 de 2017</v>
      </c>
      <c r="I1088" s="11" t="e">
        <f>VLOOKUP(H1088,'Cacao Nacional'!B:D,3,0)</f>
        <v>#N/A</v>
      </c>
      <c r="J1088" s="11" t="str">
        <f t="shared" si="33"/>
        <v>septiembre de 2017</v>
      </c>
    </row>
    <row r="1089" spans="1:10" x14ac:dyDescent="0.3">
      <c r="A1089" s="14">
        <v>42984</v>
      </c>
      <c r="B1089" s="13">
        <v>27200</v>
      </c>
      <c r="C1089" s="13">
        <v>27180</v>
      </c>
      <c r="D1089" s="13">
        <v>27260</v>
      </c>
      <c r="E1089" s="13">
        <v>27140</v>
      </c>
      <c r="F1089" s="11" t="s">
        <v>6529</v>
      </c>
      <c r="G1089" s="12">
        <v>-1.5E-3</v>
      </c>
      <c r="H1089" s="21" t="str">
        <f t="shared" si="32"/>
        <v>miércoles, septiembre 6 de 2017</v>
      </c>
      <c r="I1089" s="11" t="e">
        <f>VLOOKUP(H1089,'Cacao Nacional'!B:D,3,0)</f>
        <v>#N/A</v>
      </c>
      <c r="J1089" s="11" t="str">
        <f t="shared" si="33"/>
        <v>septiembre de 2017</v>
      </c>
    </row>
    <row r="1090" spans="1:10" x14ac:dyDescent="0.3">
      <c r="A1090" s="14">
        <v>42983</v>
      </c>
      <c r="B1090" s="13">
        <v>27240</v>
      </c>
      <c r="C1090" s="13">
        <v>27260</v>
      </c>
      <c r="D1090" s="13">
        <v>27260</v>
      </c>
      <c r="E1090" s="13">
        <v>27120</v>
      </c>
      <c r="F1090" s="11" t="s">
        <v>6530</v>
      </c>
      <c r="G1090" s="12">
        <v>0</v>
      </c>
      <c r="H1090" s="21" t="str">
        <f t="shared" si="32"/>
        <v>martes, septiembre 5 de 2017</v>
      </c>
      <c r="I1090" s="11" t="e">
        <f>VLOOKUP(H1090,'Cacao Nacional'!B:D,3,0)</f>
        <v>#N/A</v>
      </c>
      <c r="J1090" s="11" t="str">
        <f t="shared" si="33"/>
        <v>septiembre de 2017</v>
      </c>
    </row>
    <row r="1091" spans="1:10" x14ac:dyDescent="0.3">
      <c r="A1091" s="14">
        <v>42982</v>
      </c>
      <c r="B1091" s="13">
        <v>27240</v>
      </c>
      <c r="C1091" s="13">
        <v>27200</v>
      </c>
      <c r="D1091" s="13">
        <v>27300</v>
      </c>
      <c r="E1091" s="13">
        <v>27100</v>
      </c>
      <c r="F1091" s="11" t="s">
        <v>6531</v>
      </c>
      <c r="G1091" s="12">
        <v>1.5E-3</v>
      </c>
      <c r="H1091" s="21" t="str">
        <f t="shared" ref="H1091:H1154" si="34">_xlfn.CONCAT(TEXT(A1091,"dddd, Mmmm d "),"de ",TEXT(A1091,"yyyy"))</f>
        <v>lunes, septiembre 4 de 2017</v>
      </c>
      <c r="I1091" s="11">
        <f>VLOOKUP(H1091,'Cacao Nacional'!B:D,3,0)</f>
        <v>4888</v>
      </c>
      <c r="J1091" s="11" t="str">
        <f t="shared" ref="J1091:J1154" si="35">_xlfn.CONCAT(TEXT(A1091,"mmmm")," de ",YEAR(A1091))</f>
        <v>septiembre de 2017</v>
      </c>
    </row>
    <row r="1092" spans="1:10" x14ac:dyDescent="0.3">
      <c r="A1092" s="14">
        <v>42979</v>
      </c>
      <c r="B1092" s="13">
        <v>27200</v>
      </c>
      <c r="C1092" s="13">
        <v>27020</v>
      </c>
      <c r="D1092" s="13">
        <v>27200</v>
      </c>
      <c r="E1092" s="13">
        <v>27020</v>
      </c>
      <c r="F1092" s="11" t="s">
        <v>6532</v>
      </c>
      <c r="G1092" s="12">
        <v>2.2000000000000001E-3</v>
      </c>
      <c r="H1092" s="21" t="str">
        <f t="shared" si="34"/>
        <v>viernes, septiembre 1 de 2017</v>
      </c>
      <c r="I1092" s="11" t="e">
        <f>VLOOKUP(H1092,'Cacao Nacional'!B:D,3,0)</f>
        <v>#N/A</v>
      </c>
      <c r="J1092" s="11" t="str">
        <f t="shared" si="35"/>
        <v>septiembre de 2017</v>
      </c>
    </row>
    <row r="1093" spans="1:10" x14ac:dyDescent="0.3">
      <c r="A1093" s="14">
        <v>42978</v>
      </c>
      <c r="B1093" s="13">
        <v>27140</v>
      </c>
      <c r="C1093" s="13">
        <v>27000</v>
      </c>
      <c r="D1093" s="13">
        <v>27180</v>
      </c>
      <c r="E1093" s="13">
        <v>27000</v>
      </c>
      <c r="F1093" s="11" t="s">
        <v>6533</v>
      </c>
      <c r="G1093" s="12">
        <v>5.1999999999999998E-3</v>
      </c>
      <c r="H1093" s="21" t="str">
        <f t="shared" si="34"/>
        <v>jueves, agosto 31 de 2017</v>
      </c>
      <c r="I1093" s="11" t="e">
        <f>VLOOKUP(H1093,'Cacao Nacional'!B:D,3,0)</f>
        <v>#N/A</v>
      </c>
      <c r="J1093" s="11" t="str">
        <f t="shared" si="35"/>
        <v>agosto de 2017</v>
      </c>
    </row>
    <row r="1094" spans="1:10" x14ac:dyDescent="0.3">
      <c r="A1094" s="14">
        <v>42977</v>
      </c>
      <c r="B1094" s="13">
        <v>27000</v>
      </c>
      <c r="C1094" s="13">
        <v>27100</v>
      </c>
      <c r="D1094" s="13">
        <v>27140</v>
      </c>
      <c r="E1094" s="13">
        <v>27000</v>
      </c>
      <c r="F1094" s="11" t="s">
        <v>6534</v>
      </c>
      <c r="G1094" s="12">
        <v>-3.7000000000000002E-3</v>
      </c>
      <c r="H1094" s="21" t="str">
        <f t="shared" si="34"/>
        <v>miércoles, agosto 30 de 2017</v>
      </c>
      <c r="I1094" s="11" t="e">
        <f>VLOOKUP(H1094,'Cacao Nacional'!B:D,3,0)</f>
        <v>#N/A</v>
      </c>
      <c r="J1094" s="11" t="str">
        <f t="shared" si="35"/>
        <v>agosto de 2017</v>
      </c>
    </row>
    <row r="1095" spans="1:10" x14ac:dyDescent="0.3">
      <c r="A1095" s="14">
        <v>42976</v>
      </c>
      <c r="B1095" s="13">
        <v>27100</v>
      </c>
      <c r="C1095" s="13">
        <v>27100</v>
      </c>
      <c r="D1095" s="13">
        <v>27200</v>
      </c>
      <c r="E1095" s="13">
        <v>27040</v>
      </c>
      <c r="F1095" s="11" t="s">
        <v>6535</v>
      </c>
      <c r="G1095" s="12">
        <v>2.2000000000000001E-3</v>
      </c>
      <c r="H1095" s="21" t="str">
        <f t="shared" si="34"/>
        <v>martes, agosto 29 de 2017</v>
      </c>
      <c r="I1095" s="11" t="e">
        <f>VLOOKUP(H1095,'Cacao Nacional'!B:D,3,0)</f>
        <v>#N/A</v>
      </c>
      <c r="J1095" s="11" t="str">
        <f t="shared" si="35"/>
        <v>agosto de 2017</v>
      </c>
    </row>
    <row r="1096" spans="1:10" x14ac:dyDescent="0.3">
      <c r="A1096" s="14">
        <v>42975</v>
      </c>
      <c r="B1096" s="13">
        <v>27040</v>
      </c>
      <c r="C1096" s="13">
        <v>27000</v>
      </c>
      <c r="D1096" s="13">
        <v>27080</v>
      </c>
      <c r="E1096" s="13">
        <v>27000</v>
      </c>
      <c r="F1096" s="11" t="s">
        <v>6536</v>
      </c>
      <c r="G1096" s="12">
        <v>-1.5E-3</v>
      </c>
      <c r="H1096" s="21" t="str">
        <f t="shared" si="34"/>
        <v>lunes, agosto 28 de 2017</v>
      </c>
      <c r="I1096" s="11">
        <f>VLOOKUP(H1096,'Cacao Nacional'!B:D,3,0)</f>
        <v>4856</v>
      </c>
      <c r="J1096" s="11" t="str">
        <f t="shared" si="35"/>
        <v>agosto de 2017</v>
      </c>
    </row>
    <row r="1097" spans="1:10" x14ac:dyDescent="0.3">
      <c r="A1097" s="14">
        <v>42972</v>
      </c>
      <c r="B1097" s="13">
        <v>27080</v>
      </c>
      <c r="C1097" s="13">
        <v>27120</v>
      </c>
      <c r="D1097" s="13">
        <v>27200</v>
      </c>
      <c r="E1097" s="13">
        <v>26920</v>
      </c>
      <c r="F1097" s="11" t="s">
        <v>6537</v>
      </c>
      <c r="G1097" s="12">
        <v>0</v>
      </c>
      <c r="H1097" s="21" t="str">
        <f t="shared" si="34"/>
        <v>viernes, agosto 25 de 2017</v>
      </c>
      <c r="I1097" s="11" t="e">
        <f>VLOOKUP(H1097,'Cacao Nacional'!B:D,3,0)</f>
        <v>#N/A</v>
      </c>
      <c r="J1097" s="11" t="str">
        <f t="shared" si="35"/>
        <v>agosto de 2017</v>
      </c>
    </row>
    <row r="1098" spans="1:10" x14ac:dyDescent="0.3">
      <c r="A1098" s="14">
        <v>42971</v>
      </c>
      <c r="B1098" s="13">
        <v>27080</v>
      </c>
      <c r="C1098" s="13">
        <v>27060</v>
      </c>
      <c r="D1098" s="13">
        <v>27100</v>
      </c>
      <c r="E1098" s="13">
        <v>26940</v>
      </c>
      <c r="F1098" s="11" t="s">
        <v>5740</v>
      </c>
      <c r="G1098" s="12">
        <v>6.9999999999999999E-4</v>
      </c>
      <c r="H1098" s="21" t="str">
        <f t="shared" si="34"/>
        <v>jueves, agosto 24 de 2017</v>
      </c>
      <c r="I1098" s="11" t="e">
        <f>VLOOKUP(H1098,'Cacao Nacional'!B:D,3,0)</f>
        <v>#N/A</v>
      </c>
      <c r="J1098" s="11" t="str">
        <f t="shared" si="35"/>
        <v>agosto de 2017</v>
      </c>
    </row>
    <row r="1099" spans="1:10" x14ac:dyDescent="0.3">
      <c r="A1099" s="14">
        <v>42970</v>
      </c>
      <c r="B1099" s="13">
        <v>27060</v>
      </c>
      <c r="C1099" s="13">
        <v>27040</v>
      </c>
      <c r="D1099" s="13">
        <v>27120</v>
      </c>
      <c r="E1099" s="13">
        <v>27040</v>
      </c>
      <c r="F1099" s="11" t="s">
        <v>6538</v>
      </c>
      <c r="G1099" s="12">
        <v>-8.0999999999999996E-3</v>
      </c>
      <c r="H1099" s="21" t="str">
        <f t="shared" si="34"/>
        <v>miércoles, agosto 23 de 2017</v>
      </c>
      <c r="I1099" s="11" t="e">
        <f>VLOOKUP(H1099,'Cacao Nacional'!B:D,3,0)</f>
        <v>#N/A</v>
      </c>
      <c r="J1099" s="11" t="str">
        <f t="shared" si="35"/>
        <v>agosto de 2017</v>
      </c>
    </row>
    <row r="1100" spans="1:10" x14ac:dyDescent="0.3">
      <c r="A1100" s="14">
        <v>42969</v>
      </c>
      <c r="B1100" s="13">
        <v>27280</v>
      </c>
      <c r="C1100" s="13">
        <v>26940</v>
      </c>
      <c r="D1100" s="13">
        <v>27480</v>
      </c>
      <c r="E1100" s="13">
        <v>26940</v>
      </c>
      <c r="F1100" s="11" t="s">
        <v>6539</v>
      </c>
      <c r="G1100" s="12">
        <v>5.8999999999999999E-3</v>
      </c>
      <c r="H1100" s="21" t="str">
        <f t="shared" si="34"/>
        <v>martes, agosto 22 de 2017</v>
      </c>
      <c r="I1100" s="11" t="e">
        <f>VLOOKUP(H1100,'Cacao Nacional'!B:D,3,0)</f>
        <v>#N/A</v>
      </c>
      <c r="J1100" s="11" t="str">
        <f t="shared" si="35"/>
        <v>agosto de 2017</v>
      </c>
    </row>
    <row r="1101" spans="1:10" x14ac:dyDescent="0.3">
      <c r="A1101" s="14">
        <v>42965</v>
      </c>
      <c r="B1101" s="13">
        <v>27120</v>
      </c>
      <c r="C1101" s="13">
        <v>27000</v>
      </c>
      <c r="D1101" s="13">
        <v>27380</v>
      </c>
      <c r="E1101" s="13">
        <v>27000</v>
      </c>
      <c r="F1101" s="11" t="s">
        <v>6540</v>
      </c>
      <c r="G1101" s="12">
        <v>-2.8999999999999998E-3</v>
      </c>
      <c r="H1101" s="21" t="str">
        <f t="shared" si="34"/>
        <v>viernes, agosto 18 de 2017</v>
      </c>
      <c r="I1101" s="11" t="e">
        <f>VLOOKUP(H1101,'Cacao Nacional'!B:D,3,0)</f>
        <v>#N/A</v>
      </c>
      <c r="J1101" s="11" t="str">
        <f t="shared" si="35"/>
        <v>agosto de 2017</v>
      </c>
    </row>
    <row r="1102" spans="1:10" x14ac:dyDescent="0.3">
      <c r="A1102" s="14">
        <v>42964</v>
      </c>
      <c r="B1102" s="13">
        <v>27200</v>
      </c>
      <c r="C1102" s="13">
        <v>27000</v>
      </c>
      <c r="D1102" s="13">
        <v>27400</v>
      </c>
      <c r="E1102" s="13">
        <v>27000</v>
      </c>
      <c r="F1102" s="11" t="s">
        <v>6541</v>
      </c>
      <c r="G1102" s="12">
        <v>7.4000000000000003E-3</v>
      </c>
      <c r="H1102" s="21" t="str">
        <f t="shared" si="34"/>
        <v>jueves, agosto 17 de 2017</v>
      </c>
      <c r="I1102" s="11" t="e">
        <f>VLOOKUP(H1102,'Cacao Nacional'!B:D,3,0)</f>
        <v>#N/A</v>
      </c>
      <c r="J1102" s="11" t="str">
        <f t="shared" si="35"/>
        <v>agosto de 2017</v>
      </c>
    </row>
    <row r="1103" spans="1:10" x14ac:dyDescent="0.3">
      <c r="A1103" s="14">
        <v>42963</v>
      </c>
      <c r="B1103" s="13">
        <v>27000</v>
      </c>
      <c r="C1103" s="13">
        <v>26960</v>
      </c>
      <c r="D1103" s="13">
        <v>27100</v>
      </c>
      <c r="E1103" s="13">
        <v>26920</v>
      </c>
      <c r="F1103" s="11" t="s">
        <v>6542</v>
      </c>
      <c r="G1103" s="12">
        <v>6.9999999999999999E-4</v>
      </c>
      <c r="H1103" s="21" t="str">
        <f t="shared" si="34"/>
        <v>miércoles, agosto 16 de 2017</v>
      </c>
      <c r="I1103" s="11" t="e">
        <f>VLOOKUP(H1103,'Cacao Nacional'!B:D,3,0)</f>
        <v>#N/A</v>
      </c>
      <c r="J1103" s="11" t="str">
        <f t="shared" si="35"/>
        <v>agosto de 2017</v>
      </c>
    </row>
    <row r="1104" spans="1:10" x14ac:dyDescent="0.3">
      <c r="A1104" s="14">
        <v>42962</v>
      </c>
      <c r="B1104" s="13">
        <v>26980</v>
      </c>
      <c r="C1104" s="13">
        <v>26800</v>
      </c>
      <c r="D1104" s="13">
        <v>26980</v>
      </c>
      <c r="E1104" s="13">
        <v>26740</v>
      </c>
      <c r="F1104" s="11" t="s">
        <v>6543</v>
      </c>
      <c r="G1104" s="12">
        <v>0</v>
      </c>
      <c r="H1104" s="21" t="str">
        <f t="shared" si="34"/>
        <v>martes, agosto 15 de 2017</v>
      </c>
      <c r="I1104" s="11" t="e">
        <f>VLOOKUP(H1104,'Cacao Nacional'!B:D,3,0)</f>
        <v>#N/A</v>
      </c>
      <c r="J1104" s="11" t="str">
        <f t="shared" si="35"/>
        <v>agosto de 2017</v>
      </c>
    </row>
    <row r="1105" spans="1:10" x14ac:dyDescent="0.3">
      <c r="A1105" s="14">
        <v>42961</v>
      </c>
      <c r="B1105" s="13">
        <v>26980</v>
      </c>
      <c r="C1105" s="13">
        <v>26820</v>
      </c>
      <c r="D1105" s="13">
        <v>26980</v>
      </c>
      <c r="E1105" s="13">
        <v>26760</v>
      </c>
      <c r="F1105" s="11" t="s">
        <v>6544</v>
      </c>
      <c r="G1105" s="12">
        <v>0</v>
      </c>
      <c r="H1105" s="21" t="str">
        <f t="shared" si="34"/>
        <v>lunes, agosto 14 de 2017</v>
      </c>
      <c r="I1105" s="11">
        <f>VLOOKUP(H1105,'Cacao Nacional'!B:D,3,0)</f>
        <v>5052</v>
      </c>
      <c r="J1105" s="11" t="str">
        <f t="shared" si="35"/>
        <v>agosto de 2017</v>
      </c>
    </row>
    <row r="1106" spans="1:10" x14ac:dyDescent="0.3">
      <c r="A1106" s="14">
        <v>42958</v>
      </c>
      <c r="B1106" s="13">
        <v>26980</v>
      </c>
      <c r="C1106" s="13">
        <v>26760</v>
      </c>
      <c r="D1106" s="13">
        <v>26980</v>
      </c>
      <c r="E1106" s="13">
        <v>26760</v>
      </c>
      <c r="F1106" s="11" t="s">
        <v>6545</v>
      </c>
      <c r="G1106" s="12">
        <v>2.2000000000000001E-3</v>
      </c>
      <c r="H1106" s="21" t="str">
        <f t="shared" si="34"/>
        <v>viernes, agosto 11 de 2017</v>
      </c>
      <c r="I1106" s="11" t="e">
        <f>VLOOKUP(H1106,'Cacao Nacional'!B:D,3,0)</f>
        <v>#N/A</v>
      </c>
      <c r="J1106" s="11" t="str">
        <f t="shared" si="35"/>
        <v>agosto de 2017</v>
      </c>
    </row>
    <row r="1107" spans="1:10" x14ac:dyDescent="0.3">
      <c r="A1107" s="14">
        <v>42957</v>
      </c>
      <c r="B1107" s="13">
        <v>26920</v>
      </c>
      <c r="C1107" s="13">
        <v>26560</v>
      </c>
      <c r="D1107" s="13">
        <v>26920</v>
      </c>
      <c r="E1107" s="13">
        <v>26560</v>
      </c>
      <c r="F1107" s="11" t="s">
        <v>6546</v>
      </c>
      <c r="G1107" s="12">
        <v>-2.2000000000000001E-3</v>
      </c>
      <c r="H1107" s="21" t="str">
        <f t="shared" si="34"/>
        <v>jueves, agosto 10 de 2017</v>
      </c>
      <c r="I1107" s="11" t="e">
        <f>VLOOKUP(H1107,'Cacao Nacional'!B:D,3,0)</f>
        <v>#N/A</v>
      </c>
      <c r="J1107" s="11" t="str">
        <f t="shared" si="35"/>
        <v>agosto de 2017</v>
      </c>
    </row>
    <row r="1108" spans="1:10" x14ac:dyDescent="0.3">
      <c r="A1108" s="14">
        <v>42956</v>
      </c>
      <c r="B1108" s="13">
        <v>26980</v>
      </c>
      <c r="C1108" s="13">
        <v>26900</v>
      </c>
      <c r="D1108" s="13">
        <v>26980</v>
      </c>
      <c r="E1108" s="13">
        <v>26840</v>
      </c>
      <c r="F1108" s="11" t="s">
        <v>6547</v>
      </c>
      <c r="G1108" s="12">
        <v>3.7000000000000002E-3</v>
      </c>
      <c r="H1108" s="21" t="str">
        <f t="shared" si="34"/>
        <v>miércoles, agosto 9 de 2017</v>
      </c>
      <c r="I1108" s="11" t="e">
        <f>VLOOKUP(H1108,'Cacao Nacional'!B:D,3,0)</f>
        <v>#N/A</v>
      </c>
      <c r="J1108" s="11" t="str">
        <f t="shared" si="35"/>
        <v>agosto de 2017</v>
      </c>
    </row>
    <row r="1109" spans="1:10" x14ac:dyDescent="0.3">
      <c r="A1109" s="14">
        <v>42955</v>
      </c>
      <c r="B1109" s="13">
        <v>26880</v>
      </c>
      <c r="C1109" s="13">
        <v>26600</v>
      </c>
      <c r="D1109" s="13">
        <v>26880</v>
      </c>
      <c r="E1109" s="13">
        <v>26600</v>
      </c>
      <c r="F1109" s="11" t="s">
        <v>6548</v>
      </c>
      <c r="G1109" s="12">
        <v>4.4999999999999997E-3</v>
      </c>
      <c r="H1109" s="21" t="str">
        <f t="shared" si="34"/>
        <v>martes, agosto 8 de 2017</v>
      </c>
      <c r="I1109" s="11" t="e">
        <f>VLOOKUP(H1109,'Cacao Nacional'!B:D,3,0)</f>
        <v>#N/A</v>
      </c>
      <c r="J1109" s="11" t="str">
        <f t="shared" si="35"/>
        <v>agosto de 2017</v>
      </c>
    </row>
    <row r="1110" spans="1:10" x14ac:dyDescent="0.3">
      <c r="A1110" s="14">
        <v>42951</v>
      </c>
      <c r="B1110" s="13">
        <v>26760</v>
      </c>
      <c r="C1110" s="13">
        <v>26700</v>
      </c>
      <c r="D1110" s="13">
        <v>26760</v>
      </c>
      <c r="E1110" s="13">
        <v>26700</v>
      </c>
      <c r="F1110" s="11" t="s">
        <v>6549</v>
      </c>
      <c r="G1110" s="12">
        <v>6.9999999999999999E-4</v>
      </c>
      <c r="H1110" s="21" t="str">
        <f t="shared" si="34"/>
        <v>viernes, agosto 4 de 2017</v>
      </c>
      <c r="I1110" s="11" t="e">
        <f>VLOOKUP(H1110,'Cacao Nacional'!B:D,3,0)</f>
        <v>#N/A</v>
      </c>
      <c r="J1110" s="11" t="str">
        <f t="shared" si="35"/>
        <v>agosto de 2017</v>
      </c>
    </row>
    <row r="1111" spans="1:10" x14ac:dyDescent="0.3">
      <c r="A1111" s="14">
        <v>42950</v>
      </c>
      <c r="B1111" s="13">
        <v>26740</v>
      </c>
      <c r="C1111" s="13">
        <v>26760</v>
      </c>
      <c r="D1111" s="13">
        <v>26760</v>
      </c>
      <c r="E1111" s="13">
        <v>26740</v>
      </c>
      <c r="F1111" s="11" t="s">
        <v>6550</v>
      </c>
      <c r="G1111" s="12">
        <v>1.5E-3</v>
      </c>
      <c r="H1111" s="21" t="str">
        <f t="shared" si="34"/>
        <v>jueves, agosto 3 de 2017</v>
      </c>
      <c r="I1111" s="11" t="e">
        <f>VLOOKUP(H1111,'Cacao Nacional'!B:D,3,0)</f>
        <v>#N/A</v>
      </c>
      <c r="J1111" s="11" t="str">
        <f t="shared" si="35"/>
        <v>agosto de 2017</v>
      </c>
    </row>
    <row r="1112" spans="1:10" x14ac:dyDescent="0.3">
      <c r="A1112" s="14">
        <v>42949</v>
      </c>
      <c r="B1112" s="13">
        <v>26700</v>
      </c>
      <c r="C1112" s="13">
        <v>26740</v>
      </c>
      <c r="D1112" s="13">
        <v>26820</v>
      </c>
      <c r="E1112" s="13">
        <v>26640</v>
      </c>
      <c r="F1112" s="11" t="s">
        <v>6551</v>
      </c>
      <c r="G1112" s="12">
        <v>-2.2000000000000001E-3</v>
      </c>
      <c r="H1112" s="21" t="str">
        <f t="shared" si="34"/>
        <v>miércoles, agosto 2 de 2017</v>
      </c>
      <c r="I1112" s="11" t="e">
        <f>VLOOKUP(H1112,'Cacao Nacional'!B:D,3,0)</f>
        <v>#N/A</v>
      </c>
      <c r="J1112" s="11" t="str">
        <f t="shared" si="35"/>
        <v>agosto de 2017</v>
      </c>
    </row>
    <row r="1113" spans="1:10" x14ac:dyDescent="0.3">
      <c r="A1113" s="14">
        <v>42948</v>
      </c>
      <c r="B1113" s="13">
        <v>26760</v>
      </c>
      <c r="C1113" s="13">
        <v>26220</v>
      </c>
      <c r="D1113" s="13">
        <v>26800</v>
      </c>
      <c r="E1113" s="13">
        <v>26220</v>
      </c>
      <c r="F1113" s="11" t="s">
        <v>6552</v>
      </c>
      <c r="G1113" s="12">
        <v>2.2000000000000001E-3</v>
      </c>
      <c r="H1113" s="21" t="str">
        <f t="shared" si="34"/>
        <v>martes, agosto 1 de 2017</v>
      </c>
      <c r="I1113" s="11" t="e">
        <f>VLOOKUP(H1113,'Cacao Nacional'!B:D,3,0)</f>
        <v>#N/A</v>
      </c>
      <c r="J1113" s="11" t="str">
        <f t="shared" si="35"/>
        <v>agosto de 2017</v>
      </c>
    </row>
    <row r="1114" spans="1:10" x14ac:dyDescent="0.3">
      <c r="A1114" s="14">
        <v>42947</v>
      </c>
      <c r="B1114" s="13">
        <v>26700</v>
      </c>
      <c r="C1114" s="13">
        <v>26620</v>
      </c>
      <c r="D1114" s="13">
        <v>26700</v>
      </c>
      <c r="E1114" s="13">
        <v>26600</v>
      </c>
      <c r="F1114" s="11" t="s">
        <v>6553</v>
      </c>
      <c r="G1114" s="12">
        <v>3.8E-3</v>
      </c>
      <c r="H1114" s="21" t="str">
        <f t="shared" si="34"/>
        <v>lunes, julio 31 de 2017</v>
      </c>
      <c r="I1114" s="11">
        <f>VLOOKUP(H1114,'Cacao Nacional'!B:D,3,0)</f>
        <v>4994</v>
      </c>
      <c r="J1114" s="11" t="str">
        <f t="shared" si="35"/>
        <v>julio de 2017</v>
      </c>
    </row>
    <row r="1115" spans="1:10" x14ac:dyDescent="0.3">
      <c r="A1115" s="14">
        <v>42944</v>
      </c>
      <c r="B1115" s="13">
        <v>26600</v>
      </c>
      <c r="C1115" s="13">
        <v>26280</v>
      </c>
      <c r="D1115" s="13">
        <v>26620</v>
      </c>
      <c r="E1115" s="13">
        <v>26280</v>
      </c>
      <c r="F1115" s="11" t="s">
        <v>6554</v>
      </c>
      <c r="G1115" s="12">
        <v>1.29E-2</v>
      </c>
      <c r="H1115" s="21" t="str">
        <f t="shared" si="34"/>
        <v>viernes, julio 28 de 2017</v>
      </c>
      <c r="I1115" s="11" t="e">
        <f>VLOOKUP(H1115,'Cacao Nacional'!B:D,3,0)</f>
        <v>#N/A</v>
      </c>
      <c r="J1115" s="11" t="str">
        <f t="shared" si="35"/>
        <v>julio de 2017</v>
      </c>
    </row>
    <row r="1116" spans="1:10" x14ac:dyDescent="0.3">
      <c r="A1116" s="14">
        <v>42943</v>
      </c>
      <c r="B1116" s="13">
        <v>26260</v>
      </c>
      <c r="C1116" s="13">
        <v>26500</v>
      </c>
      <c r="D1116" s="13">
        <v>26680</v>
      </c>
      <c r="E1116" s="13">
        <v>26220</v>
      </c>
      <c r="F1116" s="11" t="s">
        <v>6555</v>
      </c>
      <c r="G1116" s="12">
        <v>-9.1000000000000004E-3</v>
      </c>
      <c r="H1116" s="21" t="str">
        <f t="shared" si="34"/>
        <v>jueves, julio 27 de 2017</v>
      </c>
      <c r="I1116" s="11" t="e">
        <f>VLOOKUP(H1116,'Cacao Nacional'!B:D,3,0)</f>
        <v>#N/A</v>
      </c>
      <c r="J1116" s="11" t="str">
        <f t="shared" si="35"/>
        <v>julio de 2017</v>
      </c>
    </row>
    <row r="1117" spans="1:10" x14ac:dyDescent="0.3">
      <c r="A1117" s="14">
        <v>42942</v>
      </c>
      <c r="B1117" s="13">
        <v>26500</v>
      </c>
      <c r="C1117" s="13">
        <v>26400</v>
      </c>
      <c r="D1117" s="13">
        <v>26540</v>
      </c>
      <c r="E1117" s="13">
        <v>26400</v>
      </c>
      <c r="F1117" s="11" t="s">
        <v>6556</v>
      </c>
      <c r="G1117" s="12">
        <v>0</v>
      </c>
      <c r="H1117" s="21" t="str">
        <f t="shared" si="34"/>
        <v>miércoles, julio 26 de 2017</v>
      </c>
      <c r="I1117" s="11" t="e">
        <f>VLOOKUP(H1117,'Cacao Nacional'!B:D,3,0)</f>
        <v>#N/A</v>
      </c>
      <c r="J1117" s="11" t="str">
        <f t="shared" si="35"/>
        <v>julio de 2017</v>
      </c>
    </row>
    <row r="1118" spans="1:10" x14ac:dyDescent="0.3">
      <c r="A1118" s="14">
        <v>42941</v>
      </c>
      <c r="B1118" s="13">
        <v>26500</v>
      </c>
      <c r="C1118" s="13">
        <v>26700</v>
      </c>
      <c r="D1118" s="13">
        <v>26700</v>
      </c>
      <c r="E1118" s="13">
        <v>26420</v>
      </c>
      <c r="F1118" s="11" t="s">
        <v>6557</v>
      </c>
      <c r="G1118" s="12">
        <v>-7.4999999999999997E-3</v>
      </c>
      <c r="H1118" s="21" t="str">
        <f t="shared" si="34"/>
        <v>martes, julio 25 de 2017</v>
      </c>
      <c r="I1118" s="11" t="e">
        <f>VLOOKUP(H1118,'Cacao Nacional'!B:D,3,0)</f>
        <v>#N/A</v>
      </c>
      <c r="J1118" s="11" t="str">
        <f t="shared" si="35"/>
        <v>julio de 2017</v>
      </c>
    </row>
    <row r="1119" spans="1:10" x14ac:dyDescent="0.3">
      <c r="A1119" s="14">
        <v>42940</v>
      </c>
      <c r="B1119" s="13">
        <v>26700</v>
      </c>
      <c r="C1119" s="13">
        <v>26540</v>
      </c>
      <c r="D1119" s="13">
        <v>26700</v>
      </c>
      <c r="E1119" s="13">
        <v>26540</v>
      </c>
      <c r="F1119" s="11" t="s">
        <v>6558</v>
      </c>
      <c r="G1119" s="12">
        <v>3.0000000000000001E-3</v>
      </c>
      <c r="H1119" s="21" t="str">
        <f t="shared" si="34"/>
        <v>lunes, julio 24 de 2017</v>
      </c>
      <c r="I1119" s="11">
        <f>VLOOKUP(H1119,'Cacao Nacional'!B:D,3,0)</f>
        <v>4944</v>
      </c>
      <c r="J1119" s="11" t="str">
        <f t="shared" si="35"/>
        <v>julio de 2017</v>
      </c>
    </row>
    <row r="1120" spans="1:10" x14ac:dyDescent="0.3">
      <c r="A1120" s="14">
        <v>42937</v>
      </c>
      <c r="B1120" s="13">
        <v>26620</v>
      </c>
      <c r="C1120" s="13">
        <v>26400</v>
      </c>
      <c r="D1120" s="13">
        <v>26620</v>
      </c>
      <c r="E1120" s="13">
        <v>26400</v>
      </c>
      <c r="F1120" s="11" t="s">
        <v>6559</v>
      </c>
      <c r="G1120" s="12">
        <v>8.3000000000000001E-3</v>
      </c>
      <c r="H1120" s="21" t="str">
        <f t="shared" si="34"/>
        <v>viernes, julio 21 de 2017</v>
      </c>
      <c r="I1120" s="11" t="e">
        <f>VLOOKUP(H1120,'Cacao Nacional'!B:D,3,0)</f>
        <v>#N/A</v>
      </c>
      <c r="J1120" s="11" t="str">
        <f t="shared" si="35"/>
        <v>julio de 2017</v>
      </c>
    </row>
    <row r="1121" spans="1:10" x14ac:dyDescent="0.3">
      <c r="A1121" s="14">
        <v>42935</v>
      </c>
      <c r="B1121" s="13">
        <v>26400</v>
      </c>
      <c r="C1121" s="13">
        <v>26480</v>
      </c>
      <c r="D1121" s="13">
        <v>26580</v>
      </c>
      <c r="E1121" s="13">
        <v>26400</v>
      </c>
      <c r="F1121" s="11" t="s">
        <v>6560</v>
      </c>
      <c r="G1121" s="12">
        <v>-6.7999999999999996E-3</v>
      </c>
      <c r="H1121" s="21" t="str">
        <f t="shared" si="34"/>
        <v>miércoles, julio 19 de 2017</v>
      </c>
      <c r="I1121" s="11" t="e">
        <f>VLOOKUP(H1121,'Cacao Nacional'!B:D,3,0)</f>
        <v>#N/A</v>
      </c>
      <c r="J1121" s="11" t="str">
        <f t="shared" si="35"/>
        <v>julio de 2017</v>
      </c>
    </row>
    <row r="1122" spans="1:10" x14ac:dyDescent="0.3">
      <c r="A1122" s="14">
        <v>42934</v>
      </c>
      <c r="B1122" s="13">
        <v>26580</v>
      </c>
      <c r="C1122" s="13">
        <v>26520</v>
      </c>
      <c r="D1122" s="13">
        <v>26580</v>
      </c>
      <c r="E1122" s="13">
        <v>26480</v>
      </c>
      <c r="F1122" s="11" t="s">
        <v>6561</v>
      </c>
      <c r="G1122" s="12">
        <v>-4.4999999999999997E-3</v>
      </c>
      <c r="H1122" s="21" t="str">
        <f t="shared" si="34"/>
        <v>martes, julio 18 de 2017</v>
      </c>
      <c r="I1122" s="11" t="e">
        <f>VLOOKUP(H1122,'Cacao Nacional'!B:D,3,0)</f>
        <v>#N/A</v>
      </c>
      <c r="J1122" s="11" t="str">
        <f t="shared" si="35"/>
        <v>julio de 2017</v>
      </c>
    </row>
    <row r="1123" spans="1:10" x14ac:dyDescent="0.3">
      <c r="A1123" s="14">
        <v>42933</v>
      </c>
      <c r="B1123" s="13">
        <v>26700</v>
      </c>
      <c r="C1123" s="13">
        <v>26660</v>
      </c>
      <c r="D1123" s="13">
        <v>26720</v>
      </c>
      <c r="E1123" s="13">
        <v>26600</v>
      </c>
      <c r="F1123" s="11" t="s">
        <v>6562</v>
      </c>
      <c r="G1123" s="12">
        <v>4.4999999999999997E-3</v>
      </c>
      <c r="H1123" s="21" t="str">
        <f t="shared" si="34"/>
        <v>lunes, julio 17 de 2017</v>
      </c>
      <c r="I1123" s="11">
        <f>VLOOKUP(H1123,'Cacao Nacional'!B:D,3,0)</f>
        <v>4836</v>
      </c>
      <c r="J1123" s="11" t="str">
        <f t="shared" si="35"/>
        <v>julio de 2017</v>
      </c>
    </row>
    <row r="1124" spans="1:10" x14ac:dyDescent="0.3">
      <c r="A1124" s="14">
        <v>42930</v>
      </c>
      <c r="B1124" s="13">
        <v>26580</v>
      </c>
      <c r="C1124" s="13">
        <v>26580</v>
      </c>
      <c r="D1124" s="13">
        <v>26720</v>
      </c>
      <c r="E1124" s="13">
        <v>26480</v>
      </c>
      <c r="F1124" s="11" t="s">
        <v>6563</v>
      </c>
      <c r="G1124" s="12">
        <v>3.0000000000000001E-3</v>
      </c>
      <c r="H1124" s="21" t="str">
        <f t="shared" si="34"/>
        <v>viernes, julio 14 de 2017</v>
      </c>
      <c r="I1124" s="11" t="e">
        <f>VLOOKUP(H1124,'Cacao Nacional'!B:D,3,0)</f>
        <v>#N/A</v>
      </c>
      <c r="J1124" s="11" t="str">
        <f t="shared" si="35"/>
        <v>julio de 2017</v>
      </c>
    </row>
    <row r="1125" spans="1:10" x14ac:dyDescent="0.3">
      <c r="A1125" s="14">
        <v>42929</v>
      </c>
      <c r="B1125" s="13">
        <v>26500</v>
      </c>
      <c r="C1125" s="13">
        <v>26240</v>
      </c>
      <c r="D1125" s="13">
        <v>26660</v>
      </c>
      <c r="E1125" s="13">
        <v>26240</v>
      </c>
      <c r="F1125" s="11" t="s">
        <v>6564</v>
      </c>
      <c r="G1125" s="12">
        <v>3.8E-3</v>
      </c>
      <c r="H1125" s="21" t="str">
        <f t="shared" si="34"/>
        <v>jueves, julio 13 de 2017</v>
      </c>
      <c r="I1125" s="11" t="e">
        <f>VLOOKUP(H1125,'Cacao Nacional'!B:D,3,0)</f>
        <v>#N/A</v>
      </c>
      <c r="J1125" s="11" t="str">
        <f t="shared" si="35"/>
        <v>julio de 2017</v>
      </c>
    </row>
    <row r="1126" spans="1:10" x14ac:dyDescent="0.3">
      <c r="A1126" s="14">
        <v>42928</v>
      </c>
      <c r="B1126" s="13">
        <v>26400</v>
      </c>
      <c r="C1126" s="13">
        <v>26040</v>
      </c>
      <c r="D1126" s="13">
        <v>26400</v>
      </c>
      <c r="E1126" s="13">
        <v>26040</v>
      </c>
      <c r="F1126" s="11" t="s">
        <v>6565</v>
      </c>
      <c r="G1126" s="12">
        <v>7.6E-3</v>
      </c>
      <c r="H1126" s="21" t="str">
        <f t="shared" si="34"/>
        <v>miércoles, julio 12 de 2017</v>
      </c>
      <c r="I1126" s="11" t="e">
        <f>VLOOKUP(H1126,'Cacao Nacional'!B:D,3,0)</f>
        <v>#N/A</v>
      </c>
      <c r="J1126" s="11" t="str">
        <f t="shared" si="35"/>
        <v>julio de 2017</v>
      </c>
    </row>
    <row r="1127" spans="1:10" x14ac:dyDescent="0.3">
      <c r="A1127" s="14">
        <v>42927</v>
      </c>
      <c r="B1127" s="13">
        <v>26200</v>
      </c>
      <c r="C1127" s="13">
        <v>25400</v>
      </c>
      <c r="D1127" s="13">
        <v>26200</v>
      </c>
      <c r="E1127" s="13">
        <v>25400</v>
      </c>
      <c r="F1127" s="11" t="s">
        <v>6566</v>
      </c>
      <c r="G1127" s="12">
        <v>1.1599999999999999E-2</v>
      </c>
      <c r="H1127" s="21" t="str">
        <f t="shared" si="34"/>
        <v>martes, julio 11 de 2017</v>
      </c>
      <c r="I1127" s="11" t="e">
        <f>VLOOKUP(H1127,'Cacao Nacional'!B:D,3,0)</f>
        <v>#N/A</v>
      </c>
      <c r="J1127" s="11" t="str">
        <f t="shared" si="35"/>
        <v>julio de 2017</v>
      </c>
    </row>
    <row r="1128" spans="1:10" x14ac:dyDescent="0.3">
      <c r="A1128" s="14">
        <v>42926</v>
      </c>
      <c r="B1128" s="13">
        <v>25900</v>
      </c>
      <c r="C1128" s="13">
        <v>26040</v>
      </c>
      <c r="D1128" s="13">
        <v>26100</v>
      </c>
      <c r="E1128" s="13">
        <v>25900</v>
      </c>
      <c r="F1128" s="11" t="s">
        <v>6567</v>
      </c>
      <c r="G1128" s="12">
        <v>-6.8999999999999999E-3</v>
      </c>
      <c r="H1128" s="21" t="str">
        <f t="shared" si="34"/>
        <v>lunes, julio 10 de 2017</v>
      </c>
      <c r="I1128" s="11">
        <f>VLOOKUP(H1128,'Cacao Nacional'!B:D,3,0)</f>
        <v>4974</v>
      </c>
      <c r="J1128" s="11" t="str">
        <f t="shared" si="35"/>
        <v>julio de 2017</v>
      </c>
    </row>
    <row r="1129" spans="1:10" x14ac:dyDescent="0.3">
      <c r="A1129" s="14">
        <v>42923</v>
      </c>
      <c r="B1129" s="13">
        <v>26080</v>
      </c>
      <c r="C1129" s="13">
        <v>26100</v>
      </c>
      <c r="D1129" s="13">
        <v>26100</v>
      </c>
      <c r="E1129" s="13">
        <v>25980</v>
      </c>
      <c r="F1129" s="11" t="s">
        <v>6568</v>
      </c>
      <c r="G1129" s="12">
        <v>-4.5999999999999999E-3</v>
      </c>
      <c r="H1129" s="21" t="str">
        <f t="shared" si="34"/>
        <v>viernes, julio 7 de 2017</v>
      </c>
      <c r="I1129" s="11" t="e">
        <f>VLOOKUP(H1129,'Cacao Nacional'!B:D,3,0)</f>
        <v>#N/A</v>
      </c>
      <c r="J1129" s="11" t="str">
        <f t="shared" si="35"/>
        <v>julio de 2017</v>
      </c>
    </row>
    <row r="1130" spans="1:10" x14ac:dyDescent="0.3">
      <c r="A1130" s="14">
        <v>42922</v>
      </c>
      <c r="B1130" s="13">
        <v>26200</v>
      </c>
      <c r="C1130" s="13">
        <v>26380</v>
      </c>
      <c r="D1130" s="13">
        <v>26400</v>
      </c>
      <c r="E1130" s="13">
        <v>26200</v>
      </c>
      <c r="F1130" s="11" t="s">
        <v>6569</v>
      </c>
      <c r="G1130" s="12">
        <v>-5.3E-3</v>
      </c>
      <c r="H1130" s="21" t="str">
        <f t="shared" si="34"/>
        <v>jueves, julio 6 de 2017</v>
      </c>
      <c r="I1130" s="11" t="e">
        <f>VLOOKUP(H1130,'Cacao Nacional'!B:D,3,0)</f>
        <v>#N/A</v>
      </c>
      <c r="J1130" s="11" t="str">
        <f t="shared" si="35"/>
        <v>julio de 2017</v>
      </c>
    </row>
    <row r="1131" spans="1:10" x14ac:dyDescent="0.3">
      <c r="A1131" s="14">
        <v>42921</v>
      </c>
      <c r="B1131" s="13">
        <v>26340</v>
      </c>
      <c r="C1131" s="13">
        <v>26200</v>
      </c>
      <c r="D1131" s="13">
        <v>26340</v>
      </c>
      <c r="E1131" s="13">
        <v>26200</v>
      </c>
      <c r="F1131" s="11" t="s">
        <v>6570</v>
      </c>
      <c r="G1131" s="12">
        <v>1.5E-3</v>
      </c>
      <c r="H1131" s="21" t="str">
        <f t="shared" si="34"/>
        <v>miércoles, julio 5 de 2017</v>
      </c>
      <c r="I1131" s="11" t="e">
        <f>VLOOKUP(H1131,'Cacao Nacional'!B:D,3,0)</f>
        <v>#N/A</v>
      </c>
      <c r="J1131" s="11" t="str">
        <f t="shared" si="35"/>
        <v>julio de 2017</v>
      </c>
    </row>
    <row r="1132" spans="1:10" x14ac:dyDescent="0.3">
      <c r="A1132" s="14">
        <v>42920</v>
      </c>
      <c r="B1132" s="13">
        <v>26300</v>
      </c>
      <c r="C1132" s="13">
        <v>26200</v>
      </c>
      <c r="D1132" s="13">
        <v>26380</v>
      </c>
      <c r="E1132" s="13">
        <v>26200</v>
      </c>
      <c r="F1132" s="11" t="s">
        <v>6571</v>
      </c>
      <c r="G1132" s="12">
        <v>-3.8E-3</v>
      </c>
      <c r="H1132" s="21" t="str">
        <f t="shared" si="34"/>
        <v>martes, julio 4 de 2017</v>
      </c>
      <c r="I1132" s="11" t="e">
        <f>VLOOKUP(H1132,'Cacao Nacional'!B:D,3,0)</f>
        <v>#N/A</v>
      </c>
      <c r="J1132" s="11" t="str">
        <f t="shared" si="35"/>
        <v>julio de 2017</v>
      </c>
    </row>
    <row r="1133" spans="1:10" x14ac:dyDescent="0.3">
      <c r="A1133" s="14">
        <v>42916</v>
      </c>
      <c r="B1133" s="13">
        <v>26400</v>
      </c>
      <c r="C1133" s="13">
        <v>26120</v>
      </c>
      <c r="D1133" s="13">
        <v>26400</v>
      </c>
      <c r="E1133" s="13">
        <v>26000</v>
      </c>
      <c r="F1133" s="11" t="s">
        <v>6572</v>
      </c>
      <c r="G1133" s="12">
        <v>3.8E-3</v>
      </c>
      <c r="H1133" s="21" t="str">
        <f t="shared" si="34"/>
        <v>viernes, junio 30 de 2017</v>
      </c>
      <c r="I1133" s="11" t="e">
        <f>VLOOKUP(H1133,'Cacao Nacional'!B:D,3,0)</f>
        <v>#N/A</v>
      </c>
      <c r="J1133" s="11" t="str">
        <f t="shared" si="35"/>
        <v>junio de 2017</v>
      </c>
    </row>
    <row r="1134" spans="1:10" x14ac:dyDescent="0.3">
      <c r="A1134" s="14">
        <v>42915</v>
      </c>
      <c r="B1134" s="13">
        <v>26300</v>
      </c>
      <c r="C1134" s="13">
        <v>26000</v>
      </c>
      <c r="D1134" s="13">
        <v>26300</v>
      </c>
      <c r="E1134" s="13">
        <v>26000</v>
      </c>
      <c r="F1134" s="11" t="s">
        <v>6573</v>
      </c>
      <c r="G1134" s="12">
        <v>1.15E-2</v>
      </c>
      <c r="H1134" s="21" t="str">
        <f t="shared" si="34"/>
        <v>jueves, junio 29 de 2017</v>
      </c>
      <c r="I1134" s="11" t="e">
        <f>VLOOKUP(H1134,'Cacao Nacional'!B:D,3,0)</f>
        <v>#N/A</v>
      </c>
      <c r="J1134" s="11" t="str">
        <f t="shared" si="35"/>
        <v>junio de 2017</v>
      </c>
    </row>
    <row r="1135" spans="1:10" x14ac:dyDescent="0.3">
      <c r="A1135" s="14">
        <v>42914</v>
      </c>
      <c r="B1135" s="13">
        <v>26000</v>
      </c>
      <c r="C1135" s="13">
        <v>26000</v>
      </c>
      <c r="D1135" s="13">
        <v>26020</v>
      </c>
      <c r="E1135" s="13">
        <v>26000</v>
      </c>
      <c r="F1135" s="11" t="s">
        <v>6574</v>
      </c>
      <c r="G1135" s="12">
        <v>-3.0999999999999999E-3</v>
      </c>
      <c r="H1135" s="21" t="str">
        <f t="shared" si="34"/>
        <v>miércoles, junio 28 de 2017</v>
      </c>
      <c r="I1135" s="11" t="e">
        <f>VLOOKUP(H1135,'Cacao Nacional'!B:D,3,0)</f>
        <v>#N/A</v>
      </c>
      <c r="J1135" s="11" t="str">
        <f t="shared" si="35"/>
        <v>junio de 2017</v>
      </c>
    </row>
    <row r="1136" spans="1:10" x14ac:dyDescent="0.3">
      <c r="A1136" s="14">
        <v>42913</v>
      </c>
      <c r="B1136" s="13">
        <v>26080</v>
      </c>
      <c r="C1136" s="13">
        <v>25900</v>
      </c>
      <c r="D1136" s="13">
        <v>26080</v>
      </c>
      <c r="E1136" s="13">
        <v>25820</v>
      </c>
      <c r="F1136" s="11" t="s">
        <v>6575</v>
      </c>
      <c r="G1136" s="12">
        <v>6.8999999999999999E-3</v>
      </c>
      <c r="H1136" s="21" t="str">
        <f t="shared" si="34"/>
        <v>martes, junio 27 de 2017</v>
      </c>
      <c r="I1136" s="11" t="e">
        <f>VLOOKUP(H1136,'Cacao Nacional'!B:D,3,0)</f>
        <v>#N/A</v>
      </c>
      <c r="J1136" s="11" t="str">
        <f t="shared" si="35"/>
        <v>junio de 2017</v>
      </c>
    </row>
    <row r="1137" spans="1:10" x14ac:dyDescent="0.3">
      <c r="A1137" s="14">
        <v>42909</v>
      </c>
      <c r="B1137" s="13">
        <v>25900</v>
      </c>
      <c r="C1137" s="13">
        <v>25660</v>
      </c>
      <c r="D1137" s="13">
        <v>25980</v>
      </c>
      <c r="E1137" s="13">
        <v>25660</v>
      </c>
      <c r="F1137" s="11" t="s">
        <v>6576</v>
      </c>
      <c r="G1137" s="12">
        <v>7.7999999999999996E-3</v>
      </c>
      <c r="H1137" s="21" t="str">
        <f t="shared" si="34"/>
        <v>viernes, junio 23 de 2017</v>
      </c>
      <c r="I1137" s="11" t="e">
        <f>VLOOKUP(H1137,'Cacao Nacional'!B:D,3,0)</f>
        <v>#N/A</v>
      </c>
      <c r="J1137" s="11" t="str">
        <f t="shared" si="35"/>
        <v>junio de 2017</v>
      </c>
    </row>
    <row r="1138" spans="1:10" x14ac:dyDescent="0.3">
      <c r="A1138" s="14">
        <v>42908</v>
      </c>
      <c r="B1138" s="13">
        <v>25700</v>
      </c>
      <c r="C1138" s="13">
        <v>25900</v>
      </c>
      <c r="D1138" s="13">
        <v>26100</v>
      </c>
      <c r="E1138" s="13">
        <v>25700</v>
      </c>
      <c r="F1138" s="11" t="s">
        <v>6577</v>
      </c>
      <c r="G1138" s="12">
        <v>-3.8999999999999998E-3</v>
      </c>
      <c r="H1138" s="21" t="str">
        <f t="shared" si="34"/>
        <v>jueves, junio 22 de 2017</v>
      </c>
      <c r="I1138" s="11" t="e">
        <f>VLOOKUP(H1138,'Cacao Nacional'!B:D,3,0)</f>
        <v>#N/A</v>
      </c>
      <c r="J1138" s="11" t="str">
        <f t="shared" si="35"/>
        <v>junio de 2017</v>
      </c>
    </row>
    <row r="1139" spans="1:10" x14ac:dyDescent="0.3">
      <c r="A1139" s="14">
        <v>42907</v>
      </c>
      <c r="B1139" s="13">
        <v>25800</v>
      </c>
      <c r="C1139" s="13">
        <v>25360</v>
      </c>
      <c r="D1139" s="13">
        <v>25900</v>
      </c>
      <c r="E1139" s="13">
        <v>25360</v>
      </c>
      <c r="F1139" s="11" t="s">
        <v>6578</v>
      </c>
      <c r="G1139" s="12">
        <v>-7.7000000000000002E-3</v>
      </c>
      <c r="H1139" s="21" t="str">
        <f t="shared" si="34"/>
        <v>miércoles, junio 21 de 2017</v>
      </c>
      <c r="I1139" s="11" t="e">
        <f>VLOOKUP(H1139,'Cacao Nacional'!B:D,3,0)</f>
        <v>#N/A</v>
      </c>
      <c r="J1139" s="11" t="str">
        <f t="shared" si="35"/>
        <v>junio de 2017</v>
      </c>
    </row>
    <row r="1140" spans="1:10" x14ac:dyDescent="0.3">
      <c r="A1140" s="14">
        <v>42906</v>
      </c>
      <c r="B1140" s="13">
        <v>26000</v>
      </c>
      <c r="C1140" s="13">
        <v>26020</v>
      </c>
      <c r="D1140" s="13">
        <v>26100</v>
      </c>
      <c r="E1140" s="13">
        <v>26000</v>
      </c>
      <c r="F1140" s="11" t="s">
        <v>6579</v>
      </c>
      <c r="G1140" s="12">
        <v>0</v>
      </c>
      <c r="H1140" s="21" t="str">
        <f t="shared" si="34"/>
        <v>martes, junio 20 de 2017</v>
      </c>
      <c r="I1140" s="11" t="e">
        <f>VLOOKUP(H1140,'Cacao Nacional'!B:D,3,0)</f>
        <v>#N/A</v>
      </c>
      <c r="J1140" s="11" t="str">
        <f t="shared" si="35"/>
        <v>junio de 2017</v>
      </c>
    </row>
    <row r="1141" spans="1:10" x14ac:dyDescent="0.3">
      <c r="A1141" s="14">
        <v>42902</v>
      </c>
      <c r="B1141" s="13">
        <v>26000</v>
      </c>
      <c r="C1141" s="13">
        <v>26280</v>
      </c>
      <c r="D1141" s="13">
        <v>26400</v>
      </c>
      <c r="E1141" s="13">
        <v>26000</v>
      </c>
      <c r="F1141" s="11" t="s">
        <v>6580</v>
      </c>
      <c r="G1141" s="12">
        <v>-8.3999999999999995E-3</v>
      </c>
      <c r="H1141" s="21" t="str">
        <f t="shared" si="34"/>
        <v>viernes, junio 16 de 2017</v>
      </c>
      <c r="I1141" s="11" t="e">
        <f>VLOOKUP(H1141,'Cacao Nacional'!B:D,3,0)</f>
        <v>#N/A</v>
      </c>
      <c r="J1141" s="11" t="str">
        <f t="shared" si="35"/>
        <v>junio de 2017</v>
      </c>
    </row>
    <row r="1142" spans="1:10" x14ac:dyDescent="0.3">
      <c r="A1142" s="14">
        <v>42901</v>
      </c>
      <c r="B1142" s="13">
        <v>26220</v>
      </c>
      <c r="C1142" s="13">
        <v>26080</v>
      </c>
      <c r="D1142" s="13">
        <v>26280</v>
      </c>
      <c r="E1142" s="13">
        <v>26080</v>
      </c>
      <c r="F1142" s="11" t="s">
        <v>5731</v>
      </c>
      <c r="G1142" s="12">
        <v>5.4000000000000003E-3</v>
      </c>
      <c r="H1142" s="21" t="str">
        <f t="shared" si="34"/>
        <v>jueves, junio 15 de 2017</v>
      </c>
      <c r="I1142" s="11" t="e">
        <f>VLOOKUP(H1142,'Cacao Nacional'!B:D,3,0)</f>
        <v>#N/A</v>
      </c>
      <c r="J1142" s="11" t="str">
        <f t="shared" si="35"/>
        <v>junio de 2017</v>
      </c>
    </row>
    <row r="1143" spans="1:10" x14ac:dyDescent="0.3">
      <c r="A1143" s="14">
        <v>42900</v>
      </c>
      <c r="B1143" s="13">
        <v>26080</v>
      </c>
      <c r="C1143" s="13">
        <v>26100</v>
      </c>
      <c r="D1143" s="13">
        <v>26180</v>
      </c>
      <c r="E1143" s="13">
        <v>26020</v>
      </c>
      <c r="F1143" s="11" t="s">
        <v>6502</v>
      </c>
      <c r="G1143" s="12">
        <v>-8.0000000000000004E-4</v>
      </c>
      <c r="H1143" s="21" t="str">
        <f t="shared" si="34"/>
        <v>miércoles, junio 14 de 2017</v>
      </c>
      <c r="I1143" s="11" t="e">
        <f>VLOOKUP(H1143,'Cacao Nacional'!B:D,3,0)</f>
        <v>#N/A</v>
      </c>
      <c r="J1143" s="11" t="str">
        <f t="shared" si="35"/>
        <v>junio de 2017</v>
      </c>
    </row>
    <row r="1144" spans="1:10" x14ac:dyDescent="0.3">
      <c r="A1144" s="14">
        <v>42899</v>
      </c>
      <c r="B1144" s="13">
        <v>26100</v>
      </c>
      <c r="C1144" s="13">
        <v>26180</v>
      </c>
      <c r="D1144" s="13">
        <v>26180</v>
      </c>
      <c r="E1144" s="13">
        <v>26080</v>
      </c>
      <c r="F1144" s="11" t="s">
        <v>6581</v>
      </c>
      <c r="G1144" s="12">
        <v>-3.0999999999999999E-3</v>
      </c>
      <c r="H1144" s="21" t="str">
        <f t="shared" si="34"/>
        <v>martes, junio 13 de 2017</v>
      </c>
      <c r="I1144" s="11" t="e">
        <f>VLOOKUP(H1144,'Cacao Nacional'!B:D,3,0)</f>
        <v>#N/A</v>
      </c>
      <c r="J1144" s="11" t="str">
        <f t="shared" si="35"/>
        <v>junio de 2017</v>
      </c>
    </row>
    <row r="1145" spans="1:10" x14ac:dyDescent="0.3">
      <c r="A1145" s="14">
        <v>42898</v>
      </c>
      <c r="B1145" s="13">
        <v>26180</v>
      </c>
      <c r="C1145" s="13">
        <v>26060</v>
      </c>
      <c r="D1145" s="13">
        <v>26180</v>
      </c>
      <c r="E1145" s="13">
        <v>26020</v>
      </c>
      <c r="F1145" s="11" t="s">
        <v>6582</v>
      </c>
      <c r="G1145" s="12">
        <v>-3.0000000000000001E-3</v>
      </c>
      <c r="H1145" s="21" t="str">
        <f t="shared" si="34"/>
        <v>lunes, junio 12 de 2017</v>
      </c>
      <c r="I1145" s="11">
        <f>VLOOKUP(H1145,'Cacao Nacional'!B:D,3,0)</f>
        <v>4878</v>
      </c>
      <c r="J1145" s="11" t="str">
        <f t="shared" si="35"/>
        <v>junio de 2017</v>
      </c>
    </row>
    <row r="1146" spans="1:10" x14ac:dyDescent="0.3">
      <c r="A1146" s="14">
        <v>42895</v>
      </c>
      <c r="B1146" s="13">
        <v>26260</v>
      </c>
      <c r="C1146" s="13">
        <v>26260</v>
      </c>
      <c r="D1146" s="13">
        <v>26300</v>
      </c>
      <c r="E1146" s="13">
        <v>26100</v>
      </c>
      <c r="F1146" s="11" t="s">
        <v>6583</v>
      </c>
      <c r="G1146" s="12">
        <v>0</v>
      </c>
      <c r="H1146" s="21" t="str">
        <f t="shared" si="34"/>
        <v>viernes, junio 9 de 2017</v>
      </c>
      <c r="I1146" s="11" t="e">
        <f>VLOOKUP(H1146,'Cacao Nacional'!B:D,3,0)</f>
        <v>#N/A</v>
      </c>
      <c r="J1146" s="11" t="str">
        <f t="shared" si="35"/>
        <v>junio de 2017</v>
      </c>
    </row>
    <row r="1147" spans="1:10" x14ac:dyDescent="0.3">
      <c r="A1147" s="14">
        <v>42894</v>
      </c>
      <c r="B1147" s="13">
        <v>26260</v>
      </c>
      <c r="C1147" s="13">
        <v>26200</v>
      </c>
      <c r="D1147" s="13">
        <v>26480</v>
      </c>
      <c r="E1147" s="13">
        <v>26200</v>
      </c>
      <c r="F1147" s="11" t="s">
        <v>6584</v>
      </c>
      <c r="G1147" s="12">
        <v>3.8E-3</v>
      </c>
      <c r="H1147" s="21" t="str">
        <f t="shared" si="34"/>
        <v>jueves, junio 8 de 2017</v>
      </c>
      <c r="I1147" s="11" t="e">
        <f>VLOOKUP(H1147,'Cacao Nacional'!B:D,3,0)</f>
        <v>#N/A</v>
      </c>
      <c r="J1147" s="11" t="str">
        <f t="shared" si="35"/>
        <v>junio de 2017</v>
      </c>
    </row>
    <row r="1148" spans="1:10" x14ac:dyDescent="0.3">
      <c r="A1148" s="14">
        <v>42893</v>
      </c>
      <c r="B1148" s="13">
        <v>26160</v>
      </c>
      <c r="C1148" s="13">
        <v>26000</v>
      </c>
      <c r="D1148" s="13">
        <v>26260</v>
      </c>
      <c r="E1148" s="13">
        <v>26000</v>
      </c>
      <c r="F1148" s="11" t="s">
        <v>6585</v>
      </c>
      <c r="G1148" s="12">
        <v>6.1999999999999998E-3</v>
      </c>
      <c r="H1148" s="21" t="str">
        <f t="shared" si="34"/>
        <v>miércoles, junio 7 de 2017</v>
      </c>
      <c r="I1148" s="11" t="e">
        <f>VLOOKUP(H1148,'Cacao Nacional'!B:D,3,0)</f>
        <v>#N/A</v>
      </c>
      <c r="J1148" s="11" t="str">
        <f t="shared" si="35"/>
        <v>junio de 2017</v>
      </c>
    </row>
    <row r="1149" spans="1:10" x14ac:dyDescent="0.3">
      <c r="A1149" s="14">
        <v>42892</v>
      </c>
      <c r="B1149" s="13">
        <v>26000</v>
      </c>
      <c r="C1149" s="13">
        <v>25880</v>
      </c>
      <c r="D1149" s="13">
        <v>26000</v>
      </c>
      <c r="E1149" s="13">
        <v>25880</v>
      </c>
      <c r="F1149" s="11" t="s">
        <v>6586</v>
      </c>
      <c r="G1149" s="12">
        <v>4.5999999999999999E-3</v>
      </c>
      <c r="H1149" s="21" t="str">
        <f t="shared" si="34"/>
        <v>martes, junio 6 de 2017</v>
      </c>
      <c r="I1149" s="11" t="e">
        <f>VLOOKUP(H1149,'Cacao Nacional'!B:D,3,0)</f>
        <v>#N/A</v>
      </c>
      <c r="J1149" s="11" t="str">
        <f t="shared" si="35"/>
        <v>junio de 2017</v>
      </c>
    </row>
    <row r="1150" spans="1:10" x14ac:dyDescent="0.3">
      <c r="A1150" s="14">
        <v>42891</v>
      </c>
      <c r="B1150" s="13">
        <v>25880</v>
      </c>
      <c r="C1150" s="13">
        <v>25760</v>
      </c>
      <c r="D1150" s="13">
        <v>25940</v>
      </c>
      <c r="E1150" s="13">
        <v>25760</v>
      </c>
      <c r="F1150" s="11" t="s">
        <v>6587</v>
      </c>
      <c r="G1150" s="12">
        <v>0</v>
      </c>
      <c r="H1150" s="21" t="str">
        <f t="shared" si="34"/>
        <v>lunes, junio 5 de 2017</v>
      </c>
      <c r="I1150" s="11">
        <f>VLOOKUP(H1150,'Cacao Nacional'!B:D,3,0)</f>
        <v>4980</v>
      </c>
      <c r="J1150" s="11" t="str">
        <f t="shared" si="35"/>
        <v>junio de 2017</v>
      </c>
    </row>
    <row r="1151" spans="1:10" x14ac:dyDescent="0.3">
      <c r="A1151" s="14">
        <v>42888</v>
      </c>
      <c r="B1151" s="13">
        <v>25880</v>
      </c>
      <c r="C1151" s="13">
        <v>25760</v>
      </c>
      <c r="D1151" s="13">
        <v>25900</v>
      </c>
      <c r="E1151" s="13">
        <v>25760</v>
      </c>
      <c r="F1151" s="11" t="s">
        <v>6588</v>
      </c>
      <c r="G1151" s="12">
        <v>0</v>
      </c>
      <c r="H1151" s="21" t="str">
        <f t="shared" si="34"/>
        <v>viernes, junio 2 de 2017</v>
      </c>
      <c r="I1151" s="11" t="e">
        <f>VLOOKUP(H1151,'Cacao Nacional'!B:D,3,0)</f>
        <v>#N/A</v>
      </c>
      <c r="J1151" s="11" t="str">
        <f t="shared" si="35"/>
        <v>junio de 2017</v>
      </c>
    </row>
    <row r="1152" spans="1:10" x14ac:dyDescent="0.3">
      <c r="A1152" s="14">
        <v>42887</v>
      </c>
      <c r="B1152" s="13">
        <v>25880</v>
      </c>
      <c r="C1152" s="13">
        <v>25840</v>
      </c>
      <c r="D1152" s="13">
        <v>25880</v>
      </c>
      <c r="E1152" s="13">
        <v>25720</v>
      </c>
      <c r="F1152" s="11" t="s">
        <v>6589</v>
      </c>
      <c r="G1152" s="12">
        <v>1.5E-3</v>
      </c>
      <c r="H1152" s="21" t="str">
        <f t="shared" si="34"/>
        <v>jueves, junio 1 de 2017</v>
      </c>
      <c r="I1152" s="11" t="e">
        <f>VLOOKUP(H1152,'Cacao Nacional'!B:D,3,0)</f>
        <v>#N/A</v>
      </c>
      <c r="J1152" s="11" t="str">
        <f t="shared" si="35"/>
        <v>junio de 2017</v>
      </c>
    </row>
    <row r="1153" spans="1:10" x14ac:dyDescent="0.3">
      <c r="A1153" s="14">
        <v>42886</v>
      </c>
      <c r="B1153" s="13">
        <v>25840</v>
      </c>
      <c r="C1153" s="13">
        <v>25680</v>
      </c>
      <c r="D1153" s="13">
        <v>25840</v>
      </c>
      <c r="E1153" s="13">
        <v>25660</v>
      </c>
      <c r="F1153" s="11" t="s">
        <v>6590</v>
      </c>
      <c r="G1153" s="12">
        <v>-1.5E-3</v>
      </c>
      <c r="H1153" s="21" t="str">
        <f t="shared" si="34"/>
        <v>miércoles, mayo 31 de 2017</v>
      </c>
      <c r="I1153" s="11" t="e">
        <f>VLOOKUP(H1153,'Cacao Nacional'!B:D,3,0)</f>
        <v>#N/A</v>
      </c>
      <c r="J1153" s="11" t="str">
        <f t="shared" si="35"/>
        <v>mayo de 2017</v>
      </c>
    </row>
    <row r="1154" spans="1:10" x14ac:dyDescent="0.3">
      <c r="A1154" s="14">
        <v>42885</v>
      </c>
      <c r="B1154" s="13">
        <v>25880</v>
      </c>
      <c r="C1154" s="13">
        <v>25700</v>
      </c>
      <c r="D1154" s="13">
        <v>25880</v>
      </c>
      <c r="E1154" s="13">
        <v>25700</v>
      </c>
      <c r="F1154" s="11" t="s">
        <v>6591</v>
      </c>
      <c r="G1154" s="12">
        <v>-1.5E-3</v>
      </c>
      <c r="H1154" s="21" t="str">
        <f t="shared" si="34"/>
        <v>martes, mayo 30 de 2017</v>
      </c>
      <c r="I1154" s="11" t="e">
        <f>VLOOKUP(H1154,'Cacao Nacional'!B:D,3,0)</f>
        <v>#N/A</v>
      </c>
      <c r="J1154" s="11" t="str">
        <f t="shared" si="35"/>
        <v>mayo de 2017</v>
      </c>
    </row>
    <row r="1155" spans="1:10" x14ac:dyDescent="0.3">
      <c r="A1155" s="14">
        <v>42881</v>
      </c>
      <c r="B1155" s="13">
        <v>25920</v>
      </c>
      <c r="C1155" s="13">
        <v>25780</v>
      </c>
      <c r="D1155" s="13">
        <v>25980</v>
      </c>
      <c r="E1155" s="13">
        <v>25780</v>
      </c>
      <c r="F1155" s="11" t="s">
        <v>6592</v>
      </c>
      <c r="G1155" s="12">
        <v>5.4000000000000003E-3</v>
      </c>
      <c r="H1155" s="21" t="str">
        <f t="shared" ref="H1155:H1218" si="36">_xlfn.CONCAT(TEXT(A1155,"dddd, Mmmm d "),"de ",TEXT(A1155,"yyyy"))</f>
        <v>viernes, mayo 26 de 2017</v>
      </c>
      <c r="I1155" s="11" t="e">
        <f>VLOOKUP(H1155,'Cacao Nacional'!B:D,3,0)</f>
        <v>#N/A</v>
      </c>
      <c r="J1155" s="11" t="str">
        <f t="shared" ref="J1155:J1218" si="37">_xlfn.CONCAT(TEXT(A1155,"mmmm")," de ",YEAR(A1155))</f>
        <v>mayo de 2017</v>
      </c>
    </row>
    <row r="1156" spans="1:10" x14ac:dyDescent="0.3">
      <c r="A1156" s="14">
        <v>42880</v>
      </c>
      <c r="B1156" s="13">
        <v>25780</v>
      </c>
      <c r="C1156" s="13">
        <v>25760</v>
      </c>
      <c r="D1156" s="13">
        <v>25840</v>
      </c>
      <c r="E1156" s="13">
        <v>25760</v>
      </c>
      <c r="F1156" s="11" t="s">
        <v>6593</v>
      </c>
      <c r="G1156" s="12">
        <v>8.0000000000000004E-4</v>
      </c>
      <c r="H1156" s="21" t="str">
        <f t="shared" si="36"/>
        <v>jueves, mayo 25 de 2017</v>
      </c>
      <c r="I1156" s="11" t="e">
        <f>VLOOKUP(H1156,'Cacao Nacional'!B:D,3,0)</f>
        <v>#N/A</v>
      </c>
      <c r="J1156" s="11" t="str">
        <f t="shared" si="37"/>
        <v>mayo de 2017</v>
      </c>
    </row>
    <row r="1157" spans="1:10" x14ac:dyDescent="0.3">
      <c r="A1157" s="14">
        <v>42879</v>
      </c>
      <c r="B1157" s="13">
        <v>25760</v>
      </c>
      <c r="C1157" s="13">
        <v>25720</v>
      </c>
      <c r="D1157" s="13">
        <v>25960</v>
      </c>
      <c r="E1157" s="13">
        <v>25680</v>
      </c>
      <c r="F1157" s="11" t="s">
        <v>6594</v>
      </c>
      <c r="G1157" s="12">
        <v>0</v>
      </c>
      <c r="H1157" s="21" t="str">
        <f t="shared" si="36"/>
        <v>miércoles, mayo 24 de 2017</v>
      </c>
      <c r="I1157" s="11" t="e">
        <f>VLOOKUP(H1157,'Cacao Nacional'!B:D,3,0)</f>
        <v>#N/A</v>
      </c>
      <c r="J1157" s="11" t="str">
        <f t="shared" si="37"/>
        <v>mayo de 2017</v>
      </c>
    </row>
    <row r="1158" spans="1:10" x14ac:dyDescent="0.3">
      <c r="A1158" s="14">
        <v>42878</v>
      </c>
      <c r="B1158" s="13">
        <v>25760</v>
      </c>
      <c r="C1158" s="13">
        <v>25820</v>
      </c>
      <c r="D1158" s="13">
        <v>25820</v>
      </c>
      <c r="E1158" s="13">
        <v>25720</v>
      </c>
      <c r="F1158" s="11" t="s">
        <v>6595</v>
      </c>
      <c r="G1158" s="12">
        <v>-1.6000000000000001E-3</v>
      </c>
      <c r="H1158" s="21" t="str">
        <f t="shared" si="36"/>
        <v>martes, mayo 23 de 2017</v>
      </c>
      <c r="I1158" s="11" t="e">
        <f>VLOOKUP(H1158,'Cacao Nacional'!B:D,3,0)</f>
        <v>#N/A</v>
      </c>
      <c r="J1158" s="11" t="str">
        <f t="shared" si="37"/>
        <v>mayo de 2017</v>
      </c>
    </row>
    <row r="1159" spans="1:10" x14ac:dyDescent="0.3">
      <c r="A1159" s="14">
        <v>42877</v>
      </c>
      <c r="B1159" s="13">
        <v>25800</v>
      </c>
      <c r="C1159" s="13">
        <v>25800</v>
      </c>
      <c r="D1159" s="13">
        <v>26080</v>
      </c>
      <c r="E1159" s="13">
        <v>25800</v>
      </c>
      <c r="F1159" s="11" t="s">
        <v>6596</v>
      </c>
      <c r="G1159" s="12">
        <v>-1.15E-2</v>
      </c>
      <c r="H1159" s="21" t="str">
        <f t="shared" si="36"/>
        <v>lunes, mayo 22 de 2017</v>
      </c>
      <c r="I1159" s="11">
        <f>VLOOKUP(H1159,'Cacao Nacional'!B:D,3,0)</f>
        <v>5022</v>
      </c>
      <c r="J1159" s="11" t="str">
        <f t="shared" si="37"/>
        <v>mayo de 2017</v>
      </c>
    </row>
    <row r="1160" spans="1:10" x14ac:dyDescent="0.3">
      <c r="A1160" s="14">
        <v>42874</v>
      </c>
      <c r="B1160" s="13">
        <v>26100</v>
      </c>
      <c r="C1160" s="13">
        <v>25840</v>
      </c>
      <c r="D1160" s="13">
        <v>26100</v>
      </c>
      <c r="E1160" s="13">
        <v>25800</v>
      </c>
      <c r="F1160" s="11" t="s">
        <v>6597</v>
      </c>
      <c r="G1160" s="12">
        <v>1.0800000000000001E-2</v>
      </c>
      <c r="H1160" s="21" t="str">
        <f t="shared" si="36"/>
        <v>viernes, mayo 19 de 2017</v>
      </c>
      <c r="I1160" s="11" t="e">
        <f>VLOOKUP(H1160,'Cacao Nacional'!B:D,3,0)</f>
        <v>#N/A</v>
      </c>
      <c r="J1160" s="11" t="str">
        <f t="shared" si="37"/>
        <v>mayo de 2017</v>
      </c>
    </row>
    <row r="1161" spans="1:10" x14ac:dyDescent="0.3">
      <c r="A1161" s="14">
        <v>42873</v>
      </c>
      <c r="B1161" s="13">
        <v>25820</v>
      </c>
      <c r="C1161" s="13">
        <v>25540</v>
      </c>
      <c r="D1161" s="13">
        <v>25880</v>
      </c>
      <c r="E1161" s="13">
        <v>25540</v>
      </c>
      <c r="F1161" s="11" t="s">
        <v>6598</v>
      </c>
      <c r="G1161" s="12">
        <v>2.3E-3</v>
      </c>
      <c r="H1161" s="21" t="str">
        <f t="shared" si="36"/>
        <v>jueves, mayo 18 de 2017</v>
      </c>
      <c r="I1161" s="11" t="e">
        <f>VLOOKUP(H1161,'Cacao Nacional'!B:D,3,0)</f>
        <v>#N/A</v>
      </c>
      <c r="J1161" s="11" t="str">
        <f t="shared" si="37"/>
        <v>mayo de 2017</v>
      </c>
    </row>
    <row r="1162" spans="1:10" x14ac:dyDescent="0.3">
      <c r="A1162" s="14">
        <v>42872</v>
      </c>
      <c r="B1162" s="13">
        <v>25760</v>
      </c>
      <c r="C1162" s="13">
        <v>25940</v>
      </c>
      <c r="D1162" s="13">
        <v>25940</v>
      </c>
      <c r="E1162" s="13">
        <v>25500</v>
      </c>
      <c r="F1162" s="11" t="s">
        <v>6599</v>
      </c>
      <c r="G1162" s="12">
        <v>-6.8999999999999999E-3</v>
      </c>
      <c r="H1162" s="21" t="str">
        <f t="shared" si="36"/>
        <v>miércoles, mayo 17 de 2017</v>
      </c>
      <c r="I1162" s="11" t="e">
        <f>VLOOKUP(H1162,'Cacao Nacional'!B:D,3,0)</f>
        <v>#N/A</v>
      </c>
      <c r="J1162" s="11" t="str">
        <f t="shared" si="37"/>
        <v>mayo de 2017</v>
      </c>
    </row>
    <row r="1163" spans="1:10" x14ac:dyDescent="0.3">
      <c r="A1163" s="14">
        <v>42871</v>
      </c>
      <c r="B1163" s="13">
        <v>25940</v>
      </c>
      <c r="C1163" s="13">
        <v>25980</v>
      </c>
      <c r="D1163" s="13">
        <v>26120</v>
      </c>
      <c r="E1163" s="13">
        <v>25780</v>
      </c>
      <c r="F1163" s="11" t="s">
        <v>6600</v>
      </c>
      <c r="G1163" s="12">
        <v>0</v>
      </c>
      <c r="H1163" s="21" t="str">
        <f t="shared" si="36"/>
        <v>martes, mayo 16 de 2017</v>
      </c>
      <c r="I1163" s="11" t="e">
        <f>VLOOKUP(H1163,'Cacao Nacional'!B:D,3,0)</f>
        <v>#N/A</v>
      </c>
      <c r="J1163" s="11" t="str">
        <f t="shared" si="37"/>
        <v>mayo de 2017</v>
      </c>
    </row>
    <row r="1164" spans="1:10" x14ac:dyDescent="0.3">
      <c r="A1164" s="14">
        <v>42870</v>
      </c>
      <c r="B1164" s="13">
        <v>25940</v>
      </c>
      <c r="C1164" s="13">
        <v>25820</v>
      </c>
      <c r="D1164" s="13">
        <v>26000</v>
      </c>
      <c r="E1164" s="13">
        <v>25820</v>
      </c>
      <c r="F1164" s="11" t="s">
        <v>6601</v>
      </c>
      <c r="G1164" s="12">
        <v>5.4000000000000003E-3</v>
      </c>
      <c r="H1164" s="21" t="str">
        <f t="shared" si="36"/>
        <v>lunes, mayo 15 de 2017</v>
      </c>
      <c r="I1164" s="11">
        <f>VLOOKUP(H1164,'Cacao Nacional'!B:D,3,0)</f>
        <v>4882</v>
      </c>
      <c r="J1164" s="11" t="str">
        <f t="shared" si="37"/>
        <v>mayo de 2017</v>
      </c>
    </row>
    <row r="1165" spans="1:10" x14ac:dyDescent="0.3">
      <c r="A1165" s="14">
        <v>42867</v>
      </c>
      <c r="B1165" s="13">
        <v>25800</v>
      </c>
      <c r="C1165" s="13">
        <v>25340</v>
      </c>
      <c r="D1165" s="13">
        <v>25900</v>
      </c>
      <c r="E1165" s="13">
        <v>25240</v>
      </c>
      <c r="F1165" s="11" t="s">
        <v>6602</v>
      </c>
      <c r="G1165" s="12">
        <v>1.8200000000000001E-2</v>
      </c>
      <c r="H1165" s="21" t="str">
        <f t="shared" si="36"/>
        <v>viernes, mayo 12 de 2017</v>
      </c>
      <c r="I1165" s="11" t="e">
        <f>VLOOKUP(H1165,'Cacao Nacional'!B:D,3,0)</f>
        <v>#N/A</v>
      </c>
      <c r="J1165" s="11" t="str">
        <f t="shared" si="37"/>
        <v>mayo de 2017</v>
      </c>
    </row>
    <row r="1166" spans="1:10" x14ac:dyDescent="0.3">
      <c r="A1166" s="14">
        <v>42866</v>
      </c>
      <c r="B1166" s="13">
        <v>25340</v>
      </c>
      <c r="C1166" s="13">
        <v>25140</v>
      </c>
      <c r="D1166" s="13">
        <v>25480</v>
      </c>
      <c r="E1166" s="13">
        <v>25140</v>
      </c>
      <c r="F1166" s="11" t="s">
        <v>6603</v>
      </c>
      <c r="G1166" s="12">
        <v>0</v>
      </c>
      <c r="H1166" s="21" t="str">
        <f t="shared" si="36"/>
        <v>jueves, mayo 11 de 2017</v>
      </c>
      <c r="I1166" s="11" t="e">
        <f>VLOOKUP(H1166,'Cacao Nacional'!B:D,3,0)</f>
        <v>#N/A</v>
      </c>
      <c r="J1166" s="11" t="str">
        <f t="shared" si="37"/>
        <v>mayo de 2017</v>
      </c>
    </row>
    <row r="1167" spans="1:10" x14ac:dyDescent="0.3">
      <c r="A1167" s="14">
        <v>42865</v>
      </c>
      <c r="B1167" s="13">
        <v>25340</v>
      </c>
      <c r="C1167" s="13">
        <v>24760</v>
      </c>
      <c r="D1167" s="13">
        <v>25340</v>
      </c>
      <c r="E1167" s="13">
        <v>24760</v>
      </c>
      <c r="F1167" s="11" t="s">
        <v>6604</v>
      </c>
      <c r="G1167" s="12">
        <v>8.0000000000000002E-3</v>
      </c>
      <c r="H1167" s="21" t="str">
        <f t="shared" si="36"/>
        <v>miércoles, mayo 10 de 2017</v>
      </c>
      <c r="I1167" s="11" t="e">
        <f>VLOOKUP(H1167,'Cacao Nacional'!B:D,3,0)</f>
        <v>#N/A</v>
      </c>
      <c r="J1167" s="11" t="str">
        <f t="shared" si="37"/>
        <v>mayo de 2017</v>
      </c>
    </row>
    <row r="1168" spans="1:10" x14ac:dyDescent="0.3">
      <c r="A1168" s="14">
        <v>42864</v>
      </c>
      <c r="B1168" s="13">
        <v>25140</v>
      </c>
      <c r="C1168" s="13">
        <v>24980</v>
      </c>
      <c r="D1168" s="13">
        <v>25260</v>
      </c>
      <c r="E1168" s="13">
        <v>24980</v>
      </c>
      <c r="F1168" s="11" t="s">
        <v>6605</v>
      </c>
      <c r="G1168" s="12">
        <v>4.7999999999999996E-3</v>
      </c>
      <c r="H1168" s="21" t="str">
        <f t="shared" si="36"/>
        <v>martes, mayo 9 de 2017</v>
      </c>
      <c r="I1168" s="11" t="e">
        <f>VLOOKUP(H1168,'Cacao Nacional'!B:D,3,0)</f>
        <v>#N/A</v>
      </c>
      <c r="J1168" s="11" t="str">
        <f t="shared" si="37"/>
        <v>mayo de 2017</v>
      </c>
    </row>
    <row r="1169" spans="1:10" x14ac:dyDescent="0.3">
      <c r="A1169" s="14">
        <v>42863</v>
      </c>
      <c r="B1169" s="13">
        <v>25020</v>
      </c>
      <c r="C1169" s="13">
        <v>24660</v>
      </c>
      <c r="D1169" s="13">
        <v>25020</v>
      </c>
      <c r="E1169" s="13">
        <v>24660</v>
      </c>
      <c r="F1169" s="11" t="s">
        <v>6606</v>
      </c>
      <c r="G1169" s="12">
        <v>1.7100000000000001E-2</v>
      </c>
      <c r="H1169" s="21" t="str">
        <f t="shared" si="36"/>
        <v>lunes, mayo 8 de 2017</v>
      </c>
      <c r="I1169" s="11">
        <f>VLOOKUP(H1169,'Cacao Nacional'!B:D,3,0)</f>
        <v>4490</v>
      </c>
      <c r="J1169" s="11" t="str">
        <f t="shared" si="37"/>
        <v>mayo de 2017</v>
      </c>
    </row>
    <row r="1170" spans="1:10" x14ac:dyDescent="0.3">
      <c r="A1170" s="14">
        <v>42860</v>
      </c>
      <c r="B1170" s="13">
        <v>24600</v>
      </c>
      <c r="C1170" s="13">
        <v>24280</v>
      </c>
      <c r="D1170" s="13">
        <v>24680</v>
      </c>
      <c r="E1170" s="13">
        <v>24280</v>
      </c>
      <c r="F1170" s="11" t="s">
        <v>6607</v>
      </c>
      <c r="G1170" s="12">
        <v>8.2000000000000007E-3</v>
      </c>
      <c r="H1170" s="21" t="str">
        <f t="shared" si="36"/>
        <v>viernes, mayo 5 de 2017</v>
      </c>
      <c r="I1170" s="11" t="e">
        <f>VLOOKUP(H1170,'Cacao Nacional'!B:D,3,0)</f>
        <v>#N/A</v>
      </c>
      <c r="J1170" s="11" t="str">
        <f t="shared" si="37"/>
        <v>mayo de 2017</v>
      </c>
    </row>
    <row r="1171" spans="1:10" x14ac:dyDescent="0.3">
      <c r="A1171" s="14">
        <v>42859</v>
      </c>
      <c r="B1171" s="13">
        <v>24400</v>
      </c>
      <c r="C1171" s="13">
        <v>24220</v>
      </c>
      <c r="D1171" s="13">
        <v>24400</v>
      </c>
      <c r="E1171" s="13">
        <v>24220</v>
      </c>
      <c r="F1171" s="11" t="s">
        <v>6608</v>
      </c>
      <c r="G1171" s="12">
        <v>-8.0000000000000004E-4</v>
      </c>
      <c r="H1171" s="21" t="str">
        <f t="shared" si="36"/>
        <v>jueves, mayo 4 de 2017</v>
      </c>
      <c r="I1171" s="11" t="e">
        <f>VLOOKUP(H1171,'Cacao Nacional'!B:D,3,0)</f>
        <v>#N/A</v>
      </c>
      <c r="J1171" s="11" t="str">
        <f t="shared" si="37"/>
        <v>mayo de 2017</v>
      </c>
    </row>
    <row r="1172" spans="1:10" x14ac:dyDescent="0.3">
      <c r="A1172" s="14">
        <v>42858</v>
      </c>
      <c r="B1172" s="13">
        <v>24420</v>
      </c>
      <c r="C1172" s="13">
        <v>24400</v>
      </c>
      <c r="D1172" s="13">
        <v>24460</v>
      </c>
      <c r="E1172" s="13">
        <v>24240</v>
      </c>
      <c r="F1172" s="11" t="s">
        <v>6609</v>
      </c>
      <c r="G1172" s="12">
        <v>-8.0000000000000004E-4</v>
      </c>
      <c r="H1172" s="21" t="str">
        <f t="shared" si="36"/>
        <v>miércoles, mayo 3 de 2017</v>
      </c>
      <c r="I1172" s="11" t="e">
        <f>VLOOKUP(H1172,'Cacao Nacional'!B:D,3,0)</f>
        <v>#N/A</v>
      </c>
      <c r="J1172" s="11" t="str">
        <f t="shared" si="37"/>
        <v>mayo de 2017</v>
      </c>
    </row>
    <row r="1173" spans="1:10" x14ac:dyDescent="0.3">
      <c r="A1173" s="14">
        <v>42857</v>
      </c>
      <c r="B1173" s="13">
        <v>24440</v>
      </c>
      <c r="C1173" s="13">
        <v>24160</v>
      </c>
      <c r="D1173" s="13">
        <v>24460</v>
      </c>
      <c r="E1173" s="13">
        <v>24160</v>
      </c>
      <c r="F1173" s="11" t="s">
        <v>6610</v>
      </c>
      <c r="G1173" s="12">
        <v>8.0000000000000004E-4</v>
      </c>
      <c r="H1173" s="21" t="str">
        <f t="shared" si="36"/>
        <v>martes, mayo 2 de 2017</v>
      </c>
      <c r="I1173" s="11" t="e">
        <f>VLOOKUP(H1173,'Cacao Nacional'!B:D,3,0)</f>
        <v>#N/A</v>
      </c>
      <c r="J1173" s="11" t="str">
        <f t="shared" si="37"/>
        <v>mayo de 2017</v>
      </c>
    </row>
    <row r="1174" spans="1:10" x14ac:dyDescent="0.3">
      <c r="A1174" s="14">
        <v>42853</v>
      </c>
      <c r="B1174" s="13">
        <v>24420</v>
      </c>
      <c r="C1174" s="13">
        <v>24280</v>
      </c>
      <c r="D1174" s="13">
        <v>24420</v>
      </c>
      <c r="E1174" s="13">
        <v>24200</v>
      </c>
      <c r="F1174" s="11" t="s">
        <v>6611</v>
      </c>
      <c r="G1174" s="12">
        <v>5.7999999999999996E-3</v>
      </c>
      <c r="H1174" s="21" t="str">
        <f t="shared" si="36"/>
        <v>viernes, abril 28 de 2017</v>
      </c>
      <c r="I1174" s="11" t="e">
        <f>VLOOKUP(H1174,'Cacao Nacional'!B:D,3,0)</f>
        <v>#N/A</v>
      </c>
      <c r="J1174" s="11" t="str">
        <f t="shared" si="37"/>
        <v>abril de 2017</v>
      </c>
    </row>
    <row r="1175" spans="1:10" x14ac:dyDescent="0.3">
      <c r="A1175" s="14">
        <v>42852</v>
      </c>
      <c r="B1175" s="13">
        <v>24280</v>
      </c>
      <c r="C1175" s="13">
        <v>24200</v>
      </c>
      <c r="D1175" s="13">
        <v>24280</v>
      </c>
      <c r="E1175" s="13">
        <v>24120</v>
      </c>
      <c r="F1175" s="11" t="s">
        <v>6268</v>
      </c>
      <c r="G1175" s="12">
        <v>4.1000000000000003E-3</v>
      </c>
      <c r="H1175" s="21" t="str">
        <f t="shared" si="36"/>
        <v>jueves, abril 27 de 2017</v>
      </c>
      <c r="I1175" s="11" t="e">
        <f>VLOOKUP(H1175,'Cacao Nacional'!B:D,3,0)</f>
        <v>#N/A</v>
      </c>
      <c r="J1175" s="11" t="str">
        <f t="shared" si="37"/>
        <v>abril de 2017</v>
      </c>
    </row>
    <row r="1176" spans="1:10" x14ac:dyDescent="0.3">
      <c r="A1176" s="14">
        <v>42851</v>
      </c>
      <c r="B1176" s="13">
        <v>24180</v>
      </c>
      <c r="C1176" s="13">
        <v>24220</v>
      </c>
      <c r="D1176" s="13">
        <v>24280</v>
      </c>
      <c r="E1176" s="13">
        <v>24100</v>
      </c>
      <c r="F1176" s="11" t="s">
        <v>6612</v>
      </c>
      <c r="G1176" s="12">
        <v>-1.6999999999999999E-3</v>
      </c>
      <c r="H1176" s="21" t="str">
        <f t="shared" si="36"/>
        <v>miércoles, abril 26 de 2017</v>
      </c>
      <c r="I1176" s="11" t="e">
        <f>VLOOKUP(H1176,'Cacao Nacional'!B:D,3,0)</f>
        <v>#N/A</v>
      </c>
      <c r="J1176" s="11" t="str">
        <f t="shared" si="37"/>
        <v>abril de 2017</v>
      </c>
    </row>
    <row r="1177" spans="1:10" x14ac:dyDescent="0.3">
      <c r="A1177" s="14">
        <v>42850</v>
      </c>
      <c r="B1177" s="13">
        <v>24220</v>
      </c>
      <c r="C1177" s="13">
        <v>24060</v>
      </c>
      <c r="D1177" s="13">
        <v>24280</v>
      </c>
      <c r="E1177" s="13">
        <v>24060</v>
      </c>
      <c r="F1177" s="11" t="s">
        <v>6412</v>
      </c>
      <c r="G1177" s="12">
        <v>2.5000000000000001E-3</v>
      </c>
      <c r="H1177" s="21" t="str">
        <f t="shared" si="36"/>
        <v>martes, abril 25 de 2017</v>
      </c>
      <c r="I1177" s="11" t="e">
        <f>VLOOKUP(H1177,'Cacao Nacional'!B:D,3,0)</f>
        <v>#N/A</v>
      </c>
      <c r="J1177" s="11" t="str">
        <f t="shared" si="37"/>
        <v>abril de 2017</v>
      </c>
    </row>
    <row r="1178" spans="1:10" x14ac:dyDescent="0.3">
      <c r="A1178" s="14">
        <v>42849</v>
      </c>
      <c r="B1178" s="13">
        <v>24160</v>
      </c>
      <c r="C1178" s="13">
        <v>24200</v>
      </c>
      <c r="D1178" s="13">
        <v>24260</v>
      </c>
      <c r="E1178" s="13">
        <v>24120</v>
      </c>
      <c r="F1178" s="11" t="s">
        <v>6613</v>
      </c>
      <c r="G1178" s="12">
        <v>-8.2000000000000007E-3</v>
      </c>
      <c r="H1178" s="21" t="str">
        <f t="shared" si="36"/>
        <v>lunes, abril 24 de 2017</v>
      </c>
      <c r="I1178" s="11">
        <f>VLOOKUP(H1178,'Cacao Nacional'!B:D,3,0)</f>
        <v>5015</v>
      </c>
      <c r="J1178" s="11" t="str">
        <f t="shared" si="37"/>
        <v>abril de 2017</v>
      </c>
    </row>
    <row r="1179" spans="1:10" x14ac:dyDescent="0.3">
      <c r="A1179" s="14">
        <v>42846</v>
      </c>
      <c r="B1179" s="13">
        <v>24360</v>
      </c>
      <c r="C1179" s="13">
        <v>24400</v>
      </c>
      <c r="D1179" s="13">
        <v>24420</v>
      </c>
      <c r="E1179" s="13">
        <v>24220</v>
      </c>
      <c r="F1179" s="11" t="s">
        <v>6614</v>
      </c>
      <c r="G1179" s="12">
        <v>-2.5000000000000001E-3</v>
      </c>
      <c r="H1179" s="21" t="str">
        <f t="shared" si="36"/>
        <v>viernes, abril 21 de 2017</v>
      </c>
      <c r="I1179" s="11" t="e">
        <f>VLOOKUP(H1179,'Cacao Nacional'!B:D,3,0)</f>
        <v>#N/A</v>
      </c>
      <c r="J1179" s="11" t="str">
        <f t="shared" si="37"/>
        <v>abril de 2017</v>
      </c>
    </row>
    <row r="1180" spans="1:10" x14ac:dyDescent="0.3">
      <c r="A1180" s="14">
        <v>42845</v>
      </c>
      <c r="B1180" s="13">
        <v>24420</v>
      </c>
      <c r="C1180" s="13">
        <v>24320</v>
      </c>
      <c r="D1180" s="13">
        <v>24460</v>
      </c>
      <c r="E1180" s="13">
        <v>24320</v>
      </c>
      <c r="F1180" s="11" t="s">
        <v>6615</v>
      </c>
      <c r="G1180" s="12">
        <v>8.0000000000000004E-4</v>
      </c>
      <c r="H1180" s="21" t="str">
        <f t="shared" si="36"/>
        <v>jueves, abril 20 de 2017</v>
      </c>
      <c r="I1180" s="11" t="e">
        <f>VLOOKUP(H1180,'Cacao Nacional'!B:D,3,0)</f>
        <v>#N/A</v>
      </c>
      <c r="J1180" s="11" t="str">
        <f t="shared" si="37"/>
        <v>abril de 2017</v>
      </c>
    </row>
    <row r="1181" spans="1:10" x14ac:dyDescent="0.3">
      <c r="A1181" s="14">
        <v>42844</v>
      </c>
      <c r="B1181" s="13">
        <v>24400</v>
      </c>
      <c r="C1181" s="13">
        <v>24440</v>
      </c>
      <c r="D1181" s="13">
        <v>24460</v>
      </c>
      <c r="E1181" s="13">
        <v>24400</v>
      </c>
      <c r="F1181" s="11" t="s">
        <v>6616</v>
      </c>
      <c r="G1181" s="12">
        <v>0</v>
      </c>
      <c r="H1181" s="21" t="str">
        <f t="shared" si="36"/>
        <v>miércoles, abril 19 de 2017</v>
      </c>
      <c r="I1181" s="11" t="e">
        <f>VLOOKUP(H1181,'Cacao Nacional'!B:D,3,0)</f>
        <v>#N/A</v>
      </c>
      <c r="J1181" s="11" t="str">
        <f t="shared" si="37"/>
        <v>abril de 2017</v>
      </c>
    </row>
    <row r="1182" spans="1:10" x14ac:dyDescent="0.3">
      <c r="A1182" s="14">
        <v>42843</v>
      </c>
      <c r="B1182" s="13">
        <v>24400</v>
      </c>
      <c r="C1182" s="13">
        <v>24120</v>
      </c>
      <c r="D1182" s="13">
        <v>24400</v>
      </c>
      <c r="E1182" s="13">
        <v>24120</v>
      </c>
      <c r="F1182" s="11" t="s">
        <v>6617</v>
      </c>
      <c r="G1182" s="12">
        <v>1.6000000000000001E-3</v>
      </c>
      <c r="H1182" s="21" t="str">
        <f t="shared" si="36"/>
        <v>martes, abril 18 de 2017</v>
      </c>
      <c r="I1182" s="11" t="e">
        <f>VLOOKUP(H1182,'Cacao Nacional'!B:D,3,0)</f>
        <v>#N/A</v>
      </c>
      <c r="J1182" s="11" t="str">
        <f t="shared" si="37"/>
        <v>abril de 2017</v>
      </c>
    </row>
    <row r="1183" spans="1:10" x14ac:dyDescent="0.3">
      <c r="A1183" s="14">
        <v>42842</v>
      </c>
      <c r="B1183" s="13">
        <v>24360</v>
      </c>
      <c r="C1183" s="13">
        <v>24380</v>
      </c>
      <c r="D1183" s="13">
        <v>24380</v>
      </c>
      <c r="E1183" s="13">
        <v>24120</v>
      </c>
      <c r="F1183" s="11" t="s">
        <v>6618</v>
      </c>
      <c r="G1183" s="12">
        <v>-8.0000000000000004E-4</v>
      </c>
      <c r="H1183" s="21" t="str">
        <f t="shared" si="36"/>
        <v>lunes, abril 17 de 2017</v>
      </c>
      <c r="I1183" s="11">
        <f>VLOOKUP(H1183,'Cacao Nacional'!B:D,3,0)</f>
        <v>5212.5</v>
      </c>
      <c r="J1183" s="11" t="str">
        <f t="shared" si="37"/>
        <v>abril de 2017</v>
      </c>
    </row>
    <row r="1184" spans="1:10" x14ac:dyDescent="0.3">
      <c r="A1184" s="14">
        <v>42837</v>
      </c>
      <c r="B1184" s="13">
        <v>24380</v>
      </c>
      <c r="C1184" s="13">
        <v>24300</v>
      </c>
      <c r="D1184" s="13">
        <v>24380</v>
      </c>
      <c r="E1184" s="13">
        <v>24300</v>
      </c>
      <c r="F1184" s="11" t="s">
        <v>6619</v>
      </c>
      <c r="G1184" s="12">
        <v>3.3E-3</v>
      </c>
      <c r="H1184" s="21" t="str">
        <f t="shared" si="36"/>
        <v>miércoles, abril 12 de 2017</v>
      </c>
      <c r="I1184" s="11" t="e">
        <f>VLOOKUP(H1184,'Cacao Nacional'!B:D,3,0)</f>
        <v>#N/A</v>
      </c>
      <c r="J1184" s="11" t="str">
        <f t="shared" si="37"/>
        <v>abril de 2017</v>
      </c>
    </row>
    <row r="1185" spans="1:10" x14ac:dyDescent="0.3">
      <c r="A1185" s="14">
        <v>42836</v>
      </c>
      <c r="B1185" s="13">
        <v>24300</v>
      </c>
      <c r="C1185" s="13">
        <v>24120</v>
      </c>
      <c r="D1185" s="13">
        <v>24300</v>
      </c>
      <c r="E1185" s="13">
        <v>24120</v>
      </c>
      <c r="F1185" s="11" t="s">
        <v>6620</v>
      </c>
      <c r="G1185" s="12">
        <v>7.4999999999999997E-3</v>
      </c>
      <c r="H1185" s="21" t="str">
        <f t="shared" si="36"/>
        <v>martes, abril 11 de 2017</v>
      </c>
      <c r="I1185" s="11" t="e">
        <f>VLOOKUP(H1185,'Cacao Nacional'!B:D,3,0)</f>
        <v>#N/A</v>
      </c>
      <c r="J1185" s="11" t="str">
        <f t="shared" si="37"/>
        <v>abril de 2017</v>
      </c>
    </row>
    <row r="1186" spans="1:10" x14ac:dyDescent="0.3">
      <c r="A1186" s="14">
        <v>42835</v>
      </c>
      <c r="B1186" s="13">
        <v>24120</v>
      </c>
      <c r="C1186" s="13">
        <v>24080</v>
      </c>
      <c r="D1186" s="13">
        <v>24120</v>
      </c>
      <c r="E1186" s="13">
        <v>24080</v>
      </c>
      <c r="F1186" s="11" t="s">
        <v>6621</v>
      </c>
      <c r="G1186" s="12">
        <v>0</v>
      </c>
      <c r="H1186" s="21" t="str">
        <f t="shared" si="36"/>
        <v>lunes, abril 10 de 2017</v>
      </c>
      <c r="I1186" s="11">
        <f>VLOOKUP(H1186,'Cacao Nacional'!B:D,3,0)</f>
        <v>5635</v>
      </c>
      <c r="J1186" s="11" t="str">
        <f t="shared" si="37"/>
        <v>abril de 2017</v>
      </c>
    </row>
    <row r="1187" spans="1:10" x14ac:dyDescent="0.3">
      <c r="A1187" s="14">
        <v>42832</v>
      </c>
      <c r="B1187" s="13">
        <v>24120</v>
      </c>
      <c r="C1187" s="13">
        <v>24100</v>
      </c>
      <c r="D1187" s="13">
        <v>24200</v>
      </c>
      <c r="E1187" s="13">
        <v>24100</v>
      </c>
      <c r="F1187" s="11" t="s">
        <v>6622</v>
      </c>
      <c r="G1187" s="12">
        <v>-7.4000000000000003E-3</v>
      </c>
      <c r="H1187" s="21" t="str">
        <f t="shared" si="36"/>
        <v>viernes, abril 7 de 2017</v>
      </c>
      <c r="I1187" s="11" t="e">
        <f>VLOOKUP(H1187,'Cacao Nacional'!B:D,3,0)</f>
        <v>#N/A</v>
      </c>
      <c r="J1187" s="11" t="str">
        <f t="shared" si="37"/>
        <v>abril de 2017</v>
      </c>
    </row>
    <row r="1188" spans="1:10" x14ac:dyDescent="0.3">
      <c r="A1188" s="14">
        <v>42831</v>
      </c>
      <c r="B1188" s="13">
        <v>24300</v>
      </c>
      <c r="C1188" s="13">
        <v>24120</v>
      </c>
      <c r="D1188" s="13">
        <v>24360</v>
      </c>
      <c r="E1188" s="13">
        <v>24120</v>
      </c>
      <c r="F1188" s="11" t="s">
        <v>6623</v>
      </c>
      <c r="G1188" s="12">
        <v>0</v>
      </c>
      <c r="H1188" s="21" t="str">
        <f t="shared" si="36"/>
        <v>jueves, abril 6 de 2017</v>
      </c>
      <c r="I1188" s="11" t="e">
        <f>VLOOKUP(H1188,'Cacao Nacional'!B:D,3,0)</f>
        <v>#N/A</v>
      </c>
      <c r="J1188" s="11" t="str">
        <f t="shared" si="37"/>
        <v>abril de 2017</v>
      </c>
    </row>
    <row r="1189" spans="1:10" x14ac:dyDescent="0.3">
      <c r="A1189" s="14">
        <v>42830</v>
      </c>
      <c r="B1189" s="13">
        <v>24300</v>
      </c>
      <c r="C1189" s="13">
        <v>24200</v>
      </c>
      <c r="D1189" s="13">
        <v>24400</v>
      </c>
      <c r="E1189" s="13">
        <v>24200</v>
      </c>
      <c r="F1189" s="11" t="s">
        <v>6624</v>
      </c>
      <c r="G1189" s="12">
        <v>-2.5000000000000001E-3</v>
      </c>
      <c r="H1189" s="21" t="str">
        <f t="shared" si="36"/>
        <v>miércoles, abril 5 de 2017</v>
      </c>
      <c r="I1189" s="11" t="e">
        <f>VLOOKUP(H1189,'Cacao Nacional'!B:D,3,0)</f>
        <v>#N/A</v>
      </c>
      <c r="J1189" s="11" t="str">
        <f t="shared" si="37"/>
        <v>abril de 2017</v>
      </c>
    </row>
    <row r="1190" spans="1:10" x14ac:dyDescent="0.3">
      <c r="A1190" s="14">
        <v>42829</v>
      </c>
      <c r="B1190" s="13">
        <v>24360</v>
      </c>
      <c r="C1190" s="13">
        <v>24340</v>
      </c>
      <c r="D1190" s="13">
        <v>24380</v>
      </c>
      <c r="E1190" s="13">
        <v>24180</v>
      </c>
      <c r="F1190" s="11" t="s">
        <v>6625</v>
      </c>
      <c r="G1190" s="12">
        <v>0</v>
      </c>
      <c r="H1190" s="21" t="str">
        <f t="shared" si="36"/>
        <v>martes, abril 4 de 2017</v>
      </c>
      <c r="I1190" s="11" t="e">
        <f>VLOOKUP(H1190,'Cacao Nacional'!B:D,3,0)</f>
        <v>#N/A</v>
      </c>
      <c r="J1190" s="11" t="str">
        <f t="shared" si="37"/>
        <v>abril de 2017</v>
      </c>
    </row>
    <row r="1191" spans="1:10" x14ac:dyDescent="0.3">
      <c r="A1191" s="14">
        <v>42828</v>
      </c>
      <c r="B1191" s="13">
        <v>24360</v>
      </c>
      <c r="C1191" s="13">
        <v>24120</v>
      </c>
      <c r="D1191" s="13">
        <v>24380</v>
      </c>
      <c r="E1191" s="13">
        <v>24120</v>
      </c>
      <c r="F1191" s="11" t="s">
        <v>6626</v>
      </c>
      <c r="G1191" s="12">
        <v>-8.0000000000000004E-4</v>
      </c>
      <c r="H1191" s="21" t="str">
        <f t="shared" si="36"/>
        <v>lunes, abril 3 de 2017</v>
      </c>
      <c r="I1191" s="11">
        <f>VLOOKUP(H1191,'Cacao Nacional'!B:D,3,0)</f>
        <v>5710</v>
      </c>
      <c r="J1191" s="11" t="str">
        <f t="shared" si="37"/>
        <v>abril de 2017</v>
      </c>
    </row>
    <row r="1192" spans="1:10" x14ac:dyDescent="0.3">
      <c r="A1192" s="14">
        <v>42825</v>
      </c>
      <c r="B1192" s="13">
        <v>24380</v>
      </c>
      <c r="C1192" s="13">
        <v>24180</v>
      </c>
      <c r="D1192" s="13">
        <v>24380</v>
      </c>
      <c r="E1192" s="13">
        <v>24140</v>
      </c>
      <c r="F1192" s="11" t="s">
        <v>6627</v>
      </c>
      <c r="G1192" s="12">
        <v>0</v>
      </c>
      <c r="H1192" s="21" t="str">
        <f t="shared" si="36"/>
        <v>viernes, marzo 31 de 2017</v>
      </c>
      <c r="I1192" s="11" t="e">
        <f>VLOOKUP(H1192,'Cacao Nacional'!B:D,3,0)</f>
        <v>#N/A</v>
      </c>
      <c r="J1192" s="11" t="str">
        <f t="shared" si="37"/>
        <v>marzo de 2017</v>
      </c>
    </row>
    <row r="1193" spans="1:10" x14ac:dyDescent="0.3">
      <c r="A1193" s="14">
        <v>42824</v>
      </c>
      <c r="B1193" s="13">
        <v>24380</v>
      </c>
      <c r="C1193" s="13">
        <v>24160</v>
      </c>
      <c r="D1193" s="13">
        <v>24400</v>
      </c>
      <c r="E1193" s="13">
        <v>24160</v>
      </c>
      <c r="F1193" s="11" t="s">
        <v>6628</v>
      </c>
      <c r="G1193" s="12">
        <v>9.1000000000000004E-3</v>
      </c>
      <c r="H1193" s="21" t="str">
        <f t="shared" si="36"/>
        <v>jueves, marzo 30 de 2017</v>
      </c>
      <c r="I1193" s="11" t="e">
        <f>VLOOKUP(H1193,'Cacao Nacional'!B:D,3,0)</f>
        <v>#N/A</v>
      </c>
      <c r="J1193" s="11" t="str">
        <f t="shared" si="37"/>
        <v>marzo de 2017</v>
      </c>
    </row>
    <row r="1194" spans="1:10" x14ac:dyDescent="0.3">
      <c r="A1194" s="14">
        <v>42823</v>
      </c>
      <c r="B1194" s="13">
        <v>24160</v>
      </c>
      <c r="C1194" s="13">
        <v>24000</v>
      </c>
      <c r="D1194" s="13">
        <v>24160</v>
      </c>
      <c r="E1194" s="13">
        <v>24000</v>
      </c>
      <c r="F1194" s="11" t="s">
        <v>6629</v>
      </c>
      <c r="G1194" s="12">
        <v>6.7000000000000002E-3</v>
      </c>
      <c r="H1194" s="21" t="str">
        <f t="shared" si="36"/>
        <v>miércoles, marzo 29 de 2017</v>
      </c>
      <c r="I1194" s="11" t="e">
        <f>VLOOKUP(H1194,'Cacao Nacional'!B:D,3,0)</f>
        <v>#N/A</v>
      </c>
      <c r="J1194" s="11" t="str">
        <f t="shared" si="37"/>
        <v>marzo de 2017</v>
      </c>
    </row>
    <row r="1195" spans="1:10" x14ac:dyDescent="0.3">
      <c r="A1195" s="14">
        <v>42822</v>
      </c>
      <c r="B1195" s="13">
        <v>24000</v>
      </c>
      <c r="C1195" s="13">
        <v>23960</v>
      </c>
      <c r="D1195" s="13">
        <v>24000</v>
      </c>
      <c r="E1195" s="13">
        <v>23900</v>
      </c>
      <c r="F1195" s="11" t="s">
        <v>6630</v>
      </c>
      <c r="G1195" s="12">
        <v>8.0000000000000004E-4</v>
      </c>
      <c r="H1195" s="21" t="str">
        <f t="shared" si="36"/>
        <v>martes, marzo 28 de 2017</v>
      </c>
      <c r="I1195" s="11" t="e">
        <f>VLOOKUP(H1195,'Cacao Nacional'!B:D,3,0)</f>
        <v>#N/A</v>
      </c>
      <c r="J1195" s="11" t="str">
        <f t="shared" si="37"/>
        <v>marzo de 2017</v>
      </c>
    </row>
    <row r="1196" spans="1:10" x14ac:dyDescent="0.3">
      <c r="A1196" s="14">
        <v>42821</v>
      </c>
      <c r="B1196" s="13">
        <v>23980</v>
      </c>
      <c r="C1196" s="13">
        <v>23720</v>
      </c>
      <c r="D1196" s="13">
        <v>23980</v>
      </c>
      <c r="E1196" s="13">
        <v>23680</v>
      </c>
      <c r="F1196" s="11" t="s">
        <v>6631</v>
      </c>
      <c r="G1196" s="12">
        <v>-3.3E-3</v>
      </c>
      <c r="H1196" s="21" t="str">
        <f t="shared" si="36"/>
        <v>lunes, marzo 27 de 2017</v>
      </c>
      <c r="I1196" s="11">
        <f>VLOOKUP(H1196,'Cacao Nacional'!B:D,3,0)</f>
        <v>5750</v>
      </c>
      <c r="J1196" s="11" t="str">
        <f t="shared" si="37"/>
        <v>marzo de 2017</v>
      </c>
    </row>
    <row r="1197" spans="1:10" x14ac:dyDescent="0.3">
      <c r="A1197" s="14">
        <v>42818</v>
      </c>
      <c r="B1197" s="13">
        <v>24060</v>
      </c>
      <c r="C1197" s="13">
        <v>23900</v>
      </c>
      <c r="D1197" s="13">
        <v>24080</v>
      </c>
      <c r="E1197" s="13">
        <v>23900</v>
      </c>
      <c r="F1197" s="11" t="s">
        <v>6632</v>
      </c>
      <c r="G1197" s="12">
        <v>3.3E-3</v>
      </c>
      <c r="H1197" s="21" t="str">
        <f t="shared" si="36"/>
        <v>viernes, marzo 24 de 2017</v>
      </c>
      <c r="I1197" s="11" t="e">
        <f>VLOOKUP(H1197,'Cacao Nacional'!B:D,3,0)</f>
        <v>#N/A</v>
      </c>
      <c r="J1197" s="11" t="str">
        <f t="shared" si="37"/>
        <v>marzo de 2017</v>
      </c>
    </row>
    <row r="1198" spans="1:10" x14ac:dyDescent="0.3">
      <c r="A1198" s="14">
        <v>42817</v>
      </c>
      <c r="B1198" s="13">
        <v>23980</v>
      </c>
      <c r="C1198" s="13">
        <v>23980</v>
      </c>
      <c r="D1198" s="13">
        <v>24160</v>
      </c>
      <c r="E1198" s="13">
        <v>23940</v>
      </c>
      <c r="F1198" s="11" t="s">
        <v>6633</v>
      </c>
      <c r="G1198" s="12">
        <v>1.52E-2</v>
      </c>
      <c r="H1198" s="21" t="str">
        <f t="shared" si="36"/>
        <v>jueves, marzo 23 de 2017</v>
      </c>
      <c r="I1198" s="11" t="e">
        <f>VLOOKUP(H1198,'Cacao Nacional'!B:D,3,0)</f>
        <v>#N/A</v>
      </c>
      <c r="J1198" s="11" t="str">
        <f t="shared" si="37"/>
        <v>marzo de 2017</v>
      </c>
    </row>
    <row r="1199" spans="1:10" x14ac:dyDescent="0.3">
      <c r="A1199" s="14">
        <v>42816</v>
      </c>
      <c r="B1199" s="13">
        <v>23620</v>
      </c>
      <c r="C1199" s="13">
        <v>23540</v>
      </c>
      <c r="D1199" s="13">
        <v>23960</v>
      </c>
      <c r="E1199" s="13">
        <v>23540</v>
      </c>
      <c r="F1199" s="11" t="s">
        <v>6634</v>
      </c>
      <c r="G1199" s="12">
        <v>-7.6E-3</v>
      </c>
      <c r="H1199" s="21" t="str">
        <f t="shared" si="36"/>
        <v>miércoles, marzo 22 de 2017</v>
      </c>
      <c r="I1199" s="11" t="e">
        <f>VLOOKUP(H1199,'Cacao Nacional'!B:D,3,0)</f>
        <v>#N/A</v>
      </c>
      <c r="J1199" s="11" t="str">
        <f t="shared" si="37"/>
        <v>marzo de 2017</v>
      </c>
    </row>
    <row r="1200" spans="1:10" x14ac:dyDescent="0.3">
      <c r="A1200" s="14">
        <v>42815</v>
      </c>
      <c r="B1200" s="13">
        <v>23800</v>
      </c>
      <c r="C1200" s="13">
        <v>23840</v>
      </c>
      <c r="D1200" s="13">
        <v>23840</v>
      </c>
      <c r="E1200" s="13">
        <v>23560</v>
      </c>
      <c r="F1200" s="11" t="s">
        <v>6635</v>
      </c>
      <c r="G1200" s="12">
        <v>-8.3000000000000001E-3</v>
      </c>
      <c r="H1200" s="21" t="str">
        <f t="shared" si="36"/>
        <v>martes, marzo 21 de 2017</v>
      </c>
      <c r="I1200" s="11" t="e">
        <f>VLOOKUP(H1200,'Cacao Nacional'!B:D,3,0)</f>
        <v>#N/A</v>
      </c>
      <c r="J1200" s="11" t="str">
        <f t="shared" si="37"/>
        <v>marzo de 2017</v>
      </c>
    </row>
    <row r="1201" spans="1:10" x14ac:dyDescent="0.3">
      <c r="A1201" s="14">
        <v>42811</v>
      </c>
      <c r="B1201" s="13">
        <v>24000</v>
      </c>
      <c r="C1201" s="13">
        <v>23920</v>
      </c>
      <c r="D1201" s="13">
        <v>24120</v>
      </c>
      <c r="E1201" s="13">
        <v>23920</v>
      </c>
      <c r="F1201" s="11" t="s">
        <v>6636</v>
      </c>
      <c r="G1201" s="12">
        <v>4.1999999999999997E-3</v>
      </c>
      <c r="H1201" s="21" t="str">
        <f t="shared" si="36"/>
        <v>viernes, marzo 17 de 2017</v>
      </c>
      <c r="I1201" s="11" t="e">
        <f>VLOOKUP(H1201,'Cacao Nacional'!B:D,3,0)</f>
        <v>#N/A</v>
      </c>
      <c r="J1201" s="11" t="str">
        <f t="shared" si="37"/>
        <v>marzo de 2017</v>
      </c>
    </row>
    <row r="1202" spans="1:10" x14ac:dyDescent="0.3">
      <c r="A1202" s="14">
        <v>42810</v>
      </c>
      <c r="B1202" s="13">
        <v>23900</v>
      </c>
      <c r="C1202" s="13">
        <v>23140</v>
      </c>
      <c r="D1202" s="13">
        <v>23940</v>
      </c>
      <c r="E1202" s="13">
        <v>23140</v>
      </c>
      <c r="F1202" s="11" t="s">
        <v>6637</v>
      </c>
      <c r="G1202" s="12">
        <v>2.75E-2</v>
      </c>
      <c r="H1202" s="21" t="str">
        <f t="shared" si="36"/>
        <v>jueves, marzo 16 de 2017</v>
      </c>
      <c r="I1202" s="11" t="e">
        <f>VLOOKUP(H1202,'Cacao Nacional'!B:D,3,0)</f>
        <v>#N/A</v>
      </c>
      <c r="J1202" s="11" t="str">
        <f t="shared" si="37"/>
        <v>marzo de 2017</v>
      </c>
    </row>
    <row r="1203" spans="1:10" x14ac:dyDescent="0.3">
      <c r="A1203" s="14">
        <v>42809</v>
      </c>
      <c r="B1203" s="13">
        <v>23260</v>
      </c>
      <c r="C1203" s="13">
        <v>23860</v>
      </c>
      <c r="D1203" s="13">
        <v>23860</v>
      </c>
      <c r="E1203" s="13">
        <v>23200</v>
      </c>
      <c r="F1203" s="11" t="s">
        <v>6638</v>
      </c>
      <c r="G1203" s="12">
        <v>-5.1000000000000004E-3</v>
      </c>
      <c r="H1203" s="21" t="str">
        <f t="shared" si="36"/>
        <v>miércoles, marzo 15 de 2017</v>
      </c>
      <c r="I1203" s="11" t="e">
        <f>VLOOKUP(H1203,'Cacao Nacional'!B:D,3,0)</f>
        <v>#N/A</v>
      </c>
      <c r="J1203" s="11" t="str">
        <f t="shared" si="37"/>
        <v>marzo de 2017</v>
      </c>
    </row>
    <row r="1204" spans="1:10" x14ac:dyDescent="0.3">
      <c r="A1204" s="14">
        <v>42808</v>
      </c>
      <c r="B1204" s="13">
        <v>23380</v>
      </c>
      <c r="C1204" s="13">
        <v>23960</v>
      </c>
      <c r="D1204" s="13">
        <v>23960</v>
      </c>
      <c r="E1204" s="13">
        <v>23380</v>
      </c>
      <c r="F1204" s="11" t="s">
        <v>6639</v>
      </c>
      <c r="G1204" s="12">
        <v>-1.6799999999999999E-2</v>
      </c>
      <c r="H1204" s="21" t="str">
        <f t="shared" si="36"/>
        <v>martes, marzo 14 de 2017</v>
      </c>
      <c r="I1204" s="11" t="e">
        <f>VLOOKUP(H1204,'Cacao Nacional'!B:D,3,0)</f>
        <v>#N/A</v>
      </c>
      <c r="J1204" s="11" t="str">
        <f t="shared" si="37"/>
        <v>marzo de 2017</v>
      </c>
    </row>
    <row r="1205" spans="1:10" x14ac:dyDescent="0.3">
      <c r="A1205" s="14">
        <v>42807</v>
      </c>
      <c r="B1205" s="13">
        <v>23780</v>
      </c>
      <c r="C1205" s="13">
        <v>23820</v>
      </c>
      <c r="D1205" s="13">
        <v>24000</v>
      </c>
      <c r="E1205" s="13">
        <v>23780</v>
      </c>
      <c r="F1205" s="11" t="s">
        <v>6512</v>
      </c>
      <c r="G1205" s="12">
        <v>-1.3299999999999999E-2</v>
      </c>
      <c r="H1205" s="21" t="str">
        <f t="shared" si="36"/>
        <v>lunes, marzo 13 de 2017</v>
      </c>
      <c r="I1205" s="11">
        <f>VLOOKUP(H1205,'Cacao Nacional'!B:D,3,0)</f>
        <v>5637.5</v>
      </c>
      <c r="J1205" s="11" t="str">
        <f t="shared" si="37"/>
        <v>marzo de 2017</v>
      </c>
    </row>
    <row r="1206" spans="1:10" x14ac:dyDescent="0.3">
      <c r="A1206" s="14">
        <v>42804</v>
      </c>
      <c r="B1206" s="13">
        <v>24100</v>
      </c>
      <c r="C1206" s="13">
        <v>23300</v>
      </c>
      <c r="D1206" s="13">
        <v>24120</v>
      </c>
      <c r="E1206" s="13">
        <v>23300</v>
      </c>
      <c r="F1206" s="11" t="s">
        <v>6640</v>
      </c>
      <c r="G1206" s="12">
        <v>7.4999999999999997E-3</v>
      </c>
      <c r="H1206" s="21" t="str">
        <f t="shared" si="36"/>
        <v>viernes, marzo 10 de 2017</v>
      </c>
      <c r="I1206" s="11" t="e">
        <f>VLOOKUP(H1206,'Cacao Nacional'!B:D,3,0)</f>
        <v>#N/A</v>
      </c>
      <c r="J1206" s="11" t="str">
        <f t="shared" si="37"/>
        <v>marzo de 2017</v>
      </c>
    </row>
    <row r="1207" spans="1:10" x14ac:dyDescent="0.3">
      <c r="A1207" s="14">
        <v>42803</v>
      </c>
      <c r="B1207" s="13">
        <v>23920</v>
      </c>
      <c r="C1207" s="13">
        <v>23960</v>
      </c>
      <c r="D1207" s="13">
        <v>23960</v>
      </c>
      <c r="E1207" s="13">
        <v>23840</v>
      </c>
      <c r="F1207" s="11" t="s">
        <v>6641</v>
      </c>
      <c r="G1207" s="12">
        <v>-1.6999999999999999E-3</v>
      </c>
      <c r="H1207" s="21" t="str">
        <f t="shared" si="36"/>
        <v>jueves, marzo 9 de 2017</v>
      </c>
      <c r="I1207" s="11" t="e">
        <f>VLOOKUP(H1207,'Cacao Nacional'!B:D,3,0)</f>
        <v>#N/A</v>
      </c>
      <c r="J1207" s="11" t="str">
        <f t="shared" si="37"/>
        <v>marzo de 2017</v>
      </c>
    </row>
    <row r="1208" spans="1:10" x14ac:dyDescent="0.3">
      <c r="A1208" s="14">
        <v>42802</v>
      </c>
      <c r="B1208" s="13">
        <v>23960</v>
      </c>
      <c r="C1208" s="13">
        <v>23860</v>
      </c>
      <c r="D1208" s="13">
        <v>23960</v>
      </c>
      <c r="E1208" s="13">
        <v>23860</v>
      </c>
      <c r="F1208" s="11" t="s">
        <v>6642</v>
      </c>
      <c r="G1208" s="12">
        <v>4.1999999999999997E-3</v>
      </c>
      <c r="H1208" s="21" t="str">
        <f t="shared" si="36"/>
        <v>miércoles, marzo 8 de 2017</v>
      </c>
      <c r="I1208" s="11" t="e">
        <f>VLOOKUP(H1208,'Cacao Nacional'!B:D,3,0)</f>
        <v>#N/A</v>
      </c>
      <c r="J1208" s="11" t="str">
        <f t="shared" si="37"/>
        <v>marzo de 2017</v>
      </c>
    </row>
    <row r="1209" spans="1:10" x14ac:dyDescent="0.3">
      <c r="A1209" s="14">
        <v>42801</v>
      </c>
      <c r="B1209" s="13">
        <v>23860</v>
      </c>
      <c r="C1209" s="13">
        <v>23600</v>
      </c>
      <c r="D1209" s="13">
        <v>23860</v>
      </c>
      <c r="E1209" s="13">
        <v>23540</v>
      </c>
      <c r="F1209" s="11" t="s">
        <v>6643</v>
      </c>
      <c r="G1209" s="12">
        <v>6.7999999999999996E-3</v>
      </c>
      <c r="H1209" s="21" t="str">
        <f t="shared" si="36"/>
        <v>martes, marzo 7 de 2017</v>
      </c>
      <c r="I1209" s="11" t="e">
        <f>VLOOKUP(H1209,'Cacao Nacional'!B:D,3,0)</f>
        <v>#N/A</v>
      </c>
      <c r="J1209" s="11" t="str">
        <f t="shared" si="37"/>
        <v>marzo de 2017</v>
      </c>
    </row>
    <row r="1210" spans="1:10" x14ac:dyDescent="0.3">
      <c r="A1210" s="14">
        <v>42800</v>
      </c>
      <c r="B1210" s="13">
        <v>23700</v>
      </c>
      <c r="C1210" s="13">
        <v>23760</v>
      </c>
      <c r="D1210" s="13">
        <v>23760</v>
      </c>
      <c r="E1210" s="13">
        <v>23400</v>
      </c>
      <c r="F1210" s="11" t="s">
        <v>6644</v>
      </c>
      <c r="G1210" s="12">
        <v>2.5100000000000001E-2</v>
      </c>
      <c r="H1210" s="21" t="str">
        <f t="shared" si="36"/>
        <v>lunes, marzo 6 de 2017</v>
      </c>
      <c r="I1210" s="11">
        <f>VLOOKUP(H1210,'Cacao Nacional'!B:D,3,0)</f>
        <v>5645</v>
      </c>
      <c r="J1210" s="11" t="str">
        <f t="shared" si="37"/>
        <v>marzo de 2017</v>
      </c>
    </row>
    <row r="1211" spans="1:10" x14ac:dyDescent="0.3">
      <c r="A1211" s="14">
        <v>42797</v>
      </c>
      <c r="B1211" s="13">
        <v>23120</v>
      </c>
      <c r="C1211" s="13">
        <v>23180</v>
      </c>
      <c r="D1211" s="13">
        <v>23200</v>
      </c>
      <c r="E1211" s="13">
        <v>23100</v>
      </c>
      <c r="F1211" s="11" t="s">
        <v>6645</v>
      </c>
      <c r="G1211" s="12">
        <v>-3.3999999999999998E-3</v>
      </c>
      <c r="H1211" s="21" t="str">
        <f t="shared" si="36"/>
        <v>viernes, marzo 3 de 2017</v>
      </c>
      <c r="I1211" s="11" t="e">
        <f>VLOOKUP(H1211,'Cacao Nacional'!B:D,3,0)</f>
        <v>#N/A</v>
      </c>
      <c r="J1211" s="11" t="str">
        <f t="shared" si="37"/>
        <v>marzo de 2017</v>
      </c>
    </row>
    <row r="1212" spans="1:10" x14ac:dyDescent="0.3">
      <c r="A1212" s="14">
        <v>42796</v>
      </c>
      <c r="B1212" s="13">
        <v>23200</v>
      </c>
      <c r="C1212" s="13">
        <v>23500</v>
      </c>
      <c r="D1212" s="13">
        <v>23500</v>
      </c>
      <c r="E1212" s="13">
        <v>23200</v>
      </c>
      <c r="F1212" s="11" t="s">
        <v>6646</v>
      </c>
      <c r="G1212" s="12">
        <v>-1.11E-2</v>
      </c>
      <c r="H1212" s="21" t="str">
        <f t="shared" si="36"/>
        <v>jueves, marzo 2 de 2017</v>
      </c>
      <c r="I1212" s="11" t="e">
        <f>VLOOKUP(H1212,'Cacao Nacional'!B:D,3,0)</f>
        <v>#N/A</v>
      </c>
      <c r="J1212" s="11" t="str">
        <f t="shared" si="37"/>
        <v>marzo de 2017</v>
      </c>
    </row>
    <row r="1213" spans="1:10" x14ac:dyDescent="0.3">
      <c r="A1213" s="14">
        <v>42795</v>
      </c>
      <c r="B1213" s="13">
        <v>23460</v>
      </c>
      <c r="C1213" s="13">
        <v>23700</v>
      </c>
      <c r="D1213" s="13">
        <v>23780</v>
      </c>
      <c r="E1213" s="13">
        <v>23460</v>
      </c>
      <c r="F1213" s="11" t="s">
        <v>6647</v>
      </c>
      <c r="G1213" s="12">
        <v>-5.8999999999999999E-3</v>
      </c>
      <c r="H1213" s="21" t="str">
        <f t="shared" si="36"/>
        <v>miércoles, marzo 1 de 2017</v>
      </c>
      <c r="I1213" s="11" t="e">
        <f>VLOOKUP(H1213,'Cacao Nacional'!B:D,3,0)</f>
        <v>#N/A</v>
      </c>
      <c r="J1213" s="11" t="str">
        <f t="shared" si="37"/>
        <v>marzo de 2017</v>
      </c>
    </row>
    <row r="1214" spans="1:10" x14ac:dyDescent="0.3">
      <c r="A1214" s="14">
        <v>42794</v>
      </c>
      <c r="B1214" s="13">
        <v>23600</v>
      </c>
      <c r="C1214" s="13">
        <v>23660</v>
      </c>
      <c r="D1214" s="13">
        <v>23660</v>
      </c>
      <c r="E1214" s="13">
        <v>23520</v>
      </c>
      <c r="F1214" s="11" t="s">
        <v>6648</v>
      </c>
      <c r="G1214" s="12">
        <v>-4.1999999999999997E-3</v>
      </c>
      <c r="H1214" s="21" t="str">
        <f t="shared" si="36"/>
        <v>martes, febrero 28 de 2017</v>
      </c>
      <c r="I1214" s="11" t="e">
        <f>VLOOKUP(H1214,'Cacao Nacional'!B:D,3,0)</f>
        <v>#N/A</v>
      </c>
      <c r="J1214" s="11" t="str">
        <f t="shared" si="37"/>
        <v>febrero de 2017</v>
      </c>
    </row>
    <row r="1215" spans="1:10" x14ac:dyDescent="0.3">
      <c r="A1215" s="14">
        <v>42793</v>
      </c>
      <c r="B1215" s="13">
        <v>23700</v>
      </c>
      <c r="C1215" s="13">
        <v>23720</v>
      </c>
      <c r="D1215" s="13">
        <v>23880</v>
      </c>
      <c r="E1215" s="13">
        <v>23700</v>
      </c>
      <c r="F1215" s="11" t="s">
        <v>6649</v>
      </c>
      <c r="G1215" s="12">
        <v>-3.3999999999999998E-3</v>
      </c>
      <c r="H1215" s="21" t="str">
        <f t="shared" si="36"/>
        <v>lunes, febrero 27 de 2017</v>
      </c>
      <c r="I1215" s="11">
        <f>VLOOKUP(H1215,'Cacao Nacional'!B:D,3,0)</f>
        <v>5665</v>
      </c>
      <c r="J1215" s="11" t="str">
        <f t="shared" si="37"/>
        <v>febrero de 2017</v>
      </c>
    </row>
    <row r="1216" spans="1:10" x14ac:dyDescent="0.3">
      <c r="A1216" s="14">
        <v>42790</v>
      </c>
      <c r="B1216" s="13">
        <v>23780</v>
      </c>
      <c r="C1216" s="13">
        <v>24040</v>
      </c>
      <c r="D1216" s="13">
        <v>24120</v>
      </c>
      <c r="E1216" s="13">
        <v>23780</v>
      </c>
      <c r="F1216" s="11" t="s">
        <v>6650</v>
      </c>
      <c r="G1216" s="12">
        <v>-1.5699999999999999E-2</v>
      </c>
      <c r="H1216" s="21" t="str">
        <f t="shared" si="36"/>
        <v>viernes, febrero 24 de 2017</v>
      </c>
      <c r="I1216" s="11" t="e">
        <f>VLOOKUP(H1216,'Cacao Nacional'!B:D,3,0)</f>
        <v>#N/A</v>
      </c>
      <c r="J1216" s="11" t="str">
        <f t="shared" si="37"/>
        <v>febrero de 2017</v>
      </c>
    </row>
    <row r="1217" spans="1:10" x14ac:dyDescent="0.3">
      <c r="A1217" s="14">
        <v>42789</v>
      </c>
      <c r="B1217" s="13">
        <v>24160</v>
      </c>
      <c r="C1217" s="13">
        <v>24200</v>
      </c>
      <c r="D1217" s="13">
        <v>24200</v>
      </c>
      <c r="E1217" s="13">
        <v>24100</v>
      </c>
      <c r="F1217" s="11" t="s">
        <v>6651</v>
      </c>
      <c r="G1217" s="12">
        <v>-1.6999999999999999E-3</v>
      </c>
      <c r="H1217" s="21" t="str">
        <f t="shared" si="36"/>
        <v>jueves, febrero 23 de 2017</v>
      </c>
      <c r="I1217" s="11" t="e">
        <f>VLOOKUP(H1217,'Cacao Nacional'!B:D,3,0)</f>
        <v>#N/A</v>
      </c>
      <c r="J1217" s="11" t="str">
        <f t="shared" si="37"/>
        <v>febrero de 2017</v>
      </c>
    </row>
    <row r="1218" spans="1:10" x14ac:dyDescent="0.3">
      <c r="A1218" s="14">
        <v>42788</v>
      </c>
      <c r="B1218" s="13">
        <v>24200</v>
      </c>
      <c r="C1218" s="13">
        <v>24260</v>
      </c>
      <c r="D1218" s="13">
        <v>24280</v>
      </c>
      <c r="E1218" s="13">
        <v>24080</v>
      </c>
      <c r="F1218" s="11" t="s">
        <v>5902</v>
      </c>
      <c r="G1218" s="12">
        <v>-3.3E-3</v>
      </c>
      <c r="H1218" s="21" t="str">
        <f t="shared" si="36"/>
        <v>miércoles, febrero 22 de 2017</v>
      </c>
      <c r="I1218" s="11" t="e">
        <f>VLOOKUP(H1218,'Cacao Nacional'!B:D,3,0)</f>
        <v>#N/A</v>
      </c>
      <c r="J1218" s="11" t="str">
        <f t="shared" si="37"/>
        <v>febrero de 2017</v>
      </c>
    </row>
    <row r="1219" spans="1:10" x14ac:dyDescent="0.3">
      <c r="A1219" s="14">
        <v>42787</v>
      </c>
      <c r="B1219" s="13">
        <v>24280</v>
      </c>
      <c r="C1219" s="13">
        <v>24220</v>
      </c>
      <c r="D1219" s="13">
        <v>24280</v>
      </c>
      <c r="E1219" s="13">
        <v>24100</v>
      </c>
      <c r="F1219" s="11" t="s">
        <v>6421</v>
      </c>
      <c r="G1219" s="12">
        <v>0</v>
      </c>
      <c r="H1219" s="21" t="str">
        <f t="shared" ref="H1219:H1282" si="38">_xlfn.CONCAT(TEXT(A1219,"dddd, Mmmm d "),"de ",TEXT(A1219,"yyyy"))</f>
        <v>martes, febrero 21 de 2017</v>
      </c>
      <c r="I1219" s="11" t="e">
        <f>VLOOKUP(H1219,'Cacao Nacional'!B:D,3,0)</f>
        <v>#N/A</v>
      </c>
      <c r="J1219" s="11" t="str">
        <f t="shared" ref="J1219:J1282" si="39">_xlfn.CONCAT(TEXT(A1219,"mmmm")," de ",YEAR(A1219))</f>
        <v>febrero de 2017</v>
      </c>
    </row>
    <row r="1220" spans="1:10" x14ac:dyDescent="0.3">
      <c r="A1220" s="14">
        <v>42786</v>
      </c>
      <c r="B1220" s="13">
        <v>24280</v>
      </c>
      <c r="C1220" s="13">
        <v>24040</v>
      </c>
      <c r="D1220" s="13">
        <v>24280</v>
      </c>
      <c r="E1220" s="13">
        <v>24000</v>
      </c>
      <c r="F1220" s="11" t="s">
        <v>6652</v>
      </c>
      <c r="G1220" s="12">
        <v>0.01</v>
      </c>
      <c r="H1220" s="21" t="str">
        <f t="shared" si="38"/>
        <v>lunes, febrero 20 de 2017</v>
      </c>
      <c r="I1220" s="11">
        <f>VLOOKUP(H1220,'Cacao Nacional'!B:D,3,0)</f>
        <v>5665</v>
      </c>
      <c r="J1220" s="11" t="str">
        <f t="shared" si="39"/>
        <v>febrero de 2017</v>
      </c>
    </row>
    <row r="1221" spans="1:10" x14ac:dyDescent="0.3">
      <c r="A1221" s="14">
        <v>42783</v>
      </c>
      <c r="B1221" s="13">
        <v>24040</v>
      </c>
      <c r="C1221" s="13">
        <v>24040</v>
      </c>
      <c r="D1221" s="13">
        <v>24080</v>
      </c>
      <c r="E1221" s="13">
        <v>23960</v>
      </c>
      <c r="F1221" s="11" t="s">
        <v>6653</v>
      </c>
      <c r="G1221" s="12">
        <v>0</v>
      </c>
      <c r="H1221" s="21" t="str">
        <f t="shared" si="38"/>
        <v>viernes, febrero 17 de 2017</v>
      </c>
      <c r="I1221" s="11" t="e">
        <f>VLOOKUP(H1221,'Cacao Nacional'!B:D,3,0)</f>
        <v>#N/A</v>
      </c>
      <c r="J1221" s="11" t="str">
        <f t="shared" si="39"/>
        <v>febrero de 2017</v>
      </c>
    </row>
    <row r="1222" spans="1:10" x14ac:dyDescent="0.3">
      <c r="A1222" s="14">
        <v>42782</v>
      </c>
      <c r="B1222" s="13">
        <v>24040</v>
      </c>
      <c r="C1222" s="13">
        <v>24180</v>
      </c>
      <c r="D1222" s="13">
        <v>24320</v>
      </c>
      <c r="E1222" s="13">
        <v>23900</v>
      </c>
      <c r="F1222" s="11" t="s">
        <v>6654</v>
      </c>
      <c r="G1222" s="12">
        <v>4.1999999999999997E-3</v>
      </c>
      <c r="H1222" s="21" t="str">
        <f t="shared" si="38"/>
        <v>jueves, febrero 16 de 2017</v>
      </c>
      <c r="I1222" s="11" t="e">
        <f>VLOOKUP(H1222,'Cacao Nacional'!B:D,3,0)</f>
        <v>#N/A</v>
      </c>
      <c r="J1222" s="11" t="str">
        <f t="shared" si="39"/>
        <v>febrero de 2017</v>
      </c>
    </row>
    <row r="1223" spans="1:10" x14ac:dyDescent="0.3">
      <c r="A1223" s="14">
        <v>42781</v>
      </c>
      <c r="B1223" s="13">
        <v>23940</v>
      </c>
      <c r="C1223" s="13">
        <v>23800</v>
      </c>
      <c r="D1223" s="13">
        <v>24000</v>
      </c>
      <c r="E1223" s="13">
        <v>23800</v>
      </c>
      <c r="F1223" s="11" t="s">
        <v>6655</v>
      </c>
      <c r="G1223" s="12">
        <v>5.8999999999999999E-3</v>
      </c>
      <c r="H1223" s="21" t="str">
        <f t="shared" si="38"/>
        <v>miércoles, febrero 15 de 2017</v>
      </c>
      <c r="I1223" s="11" t="e">
        <f>VLOOKUP(H1223,'Cacao Nacional'!B:D,3,0)</f>
        <v>#N/A</v>
      </c>
      <c r="J1223" s="11" t="str">
        <f t="shared" si="39"/>
        <v>febrero de 2017</v>
      </c>
    </row>
    <row r="1224" spans="1:10" x14ac:dyDescent="0.3">
      <c r="A1224" s="14">
        <v>42780</v>
      </c>
      <c r="B1224" s="13">
        <v>23800</v>
      </c>
      <c r="C1224" s="13">
        <v>24040</v>
      </c>
      <c r="D1224" s="13">
        <v>24040</v>
      </c>
      <c r="E1224" s="13">
        <v>23800</v>
      </c>
      <c r="F1224" s="11" t="s">
        <v>6656</v>
      </c>
      <c r="G1224" s="12">
        <v>-0.01</v>
      </c>
      <c r="H1224" s="21" t="str">
        <f t="shared" si="38"/>
        <v>martes, febrero 14 de 2017</v>
      </c>
      <c r="I1224" s="11" t="e">
        <f>VLOOKUP(H1224,'Cacao Nacional'!B:D,3,0)</f>
        <v>#N/A</v>
      </c>
      <c r="J1224" s="11" t="str">
        <f t="shared" si="39"/>
        <v>febrero de 2017</v>
      </c>
    </row>
    <row r="1225" spans="1:10" x14ac:dyDescent="0.3">
      <c r="A1225" s="14">
        <v>42779</v>
      </c>
      <c r="B1225" s="13">
        <v>24040</v>
      </c>
      <c r="C1225" s="13">
        <v>23820</v>
      </c>
      <c r="D1225" s="13">
        <v>24040</v>
      </c>
      <c r="E1225" s="13">
        <v>23820</v>
      </c>
      <c r="F1225" s="11" t="s">
        <v>6657</v>
      </c>
      <c r="G1225" s="12">
        <v>1.6999999999999999E-3</v>
      </c>
      <c r="H1225" s="21" t="str">
        <f t="shared" si="38"/>
        <v>lunes, febrero 13 de 2017</v>
      </c>
      <c r="I1225" s="11">
        <f>VLOOKUP(H1225,'Cacao Nacional'!B:D,3,0)</f>
        <v>5665</v>
      </c>
      <c r="J1225" s="11" t="str">
        <f t="shared" si="39"/>
        <v>febrero de 2017</v>
      </c>
    </row>
    <row r="1226" spans="1:10" x14ac:dyDescent="0.3">
      <c r="A1226" s="14">
        <v>42776</v>
      </c>
      <c r="B1226" s="13">
        <v>24000</v>
      </c>
      <c r="C1226" s="13">
        <v>23980</v>
      </c>
      <c r="D1226" s="13">
        <v>24000</v>
      </c>
      <c r="E1226" s="13">
        <v>23780</v>
      </c>
      <c r="F1226" s="11" t="s">
        <v>5475</v>
      </c>
      <c r="G1226" s="12">
        <v>0</v>
      </c>
      <c r="H1226" s="21" t="str">
        <f t="shared" si="38"/>
        <v>viernes, febrero 10 de 2017</v>
      </c>
      <c r="I1226" s="11" t="e">
        <f>VLOOKUP(H1226,'Cacao Nacional'!B:D,3,0)</f>
        <v>#N/A</v>
      </c>
      <c r="J1226" s="11" t="str">
        <f t="shared" si="39"/>
        <v>febrero de 2017</v>
      </c>
    </row>
    <row r="1227" spans="1:10" x14ac:dyDescent="0.3">
      <c r="A1227" s="14">
        <v>42775</v>
      </c>
      <c r="B1227" s="13">
        <v>24000</v>
      </c>
      <c r="C1227" s="13">
        <v>23780</v>
      </c>
      <c r="D1227" s="13">
        <v>24000</v>
      </c>
      <c r="E1227" s="13">
        <v>23700</v>
      </c>
      <c r="F1227" s="11" t="s">
        <v>6658</v>
      </c>
      <c r="G1227" s="12">
        <v>1.18E-2</v>
      </c>
      <c r="H1227" s="21" t="str">
        <f t="shared" si="38"/>
        <v>jueves, febrero 9 de 2017</v>
      </c>
      <c r="I1227" s="11" t="e">
        <f>VLOOKUP(H1227,'Cacao Nacional'!B:D,3,0)</f>
        <v>#N/A</v>
      </c>
      <c r="J1227" s="11" t="str">
        <f t="shared" si="39"/>
        <v>febrero de 2017</v>
      </c>
    </row>
    <row r="1228" spans="1:10" x14ac:dyDescent="0.3">
      <c r="A1228" s="14">
        <v>42774</v>
      </c>
      <c r="B1228" s="13">
        <v>23720</v>
      </c>
      <c r="C1228" s="13">
        <v>23520</v>
      </c>
      <c r="D1228" s="13">
        <v>23820</v>
      </c>
      <c r="E1228" s="13">
        <v>23520</v>
      </c>
      <c r="F1228" s="11" t="s">
        <v>6659</v>
      </c>
      <c r="G1228" s="12">
        <v>-3.3999999999999998E-3</v>
      </c>
      <c r="H1228" s="21" t="str">
        <f t="shared" si="38"/>
        <v>miércoles, febrero 8 de 2017</v>
      </c>
      <c r="I1228" s="11" t="e">
        <f>VLOOKUP(H1228,'Cacao Nacional'!B:D,3,0)</f>
        <v>#N/A</v>
      </c>
      <c r="J1228" s="11" t="str">
        <f t="shared" si="39"/>
        <v>febrero de 2017</v>
      </c>
    </row>
    <row r="1229" spans="1:10" x14ac:dyDescent="0.3">
      <c r="A1229" s="14">
        <v>42773</v>
      </c>
      <c r="B1229" s="13">
        <v>23800</v>
      </c>
      <c r="C1229" s="13">
        <v>23880</v>
      </c>
      <c r="D1229" s="13">
        <v>23960</v>
      </c>
      <c r="E1229" s="13">
        <v>23800</v>
      </c>
      <c r="F1229" s="11" t="s">
        <v>6660</v>
      </c>
      <c r="G1229" s="12">
        <v>-8.3000000000000001E-3</v>
      </c>
      <c r="H1229" s="21" t="str">
        <f t="shared" si="38"/>
        <v>martes, febrero 7 de 2017</v>
      </c>
      <c r="I1229" s="11" t="e">
        <f>VLOOKUP(H1229,'Cacao Nacional'!B:D,3,0)</f>
        <v>#N/A</v>
      </c>
      <c r="J1229" s="11" t="str">
        <f t="shared" si="39"/>
        <v>febrero de 2017</v>
      </c>
    </row>
    <row r="1230" spans="1:10" x14ac:dyDescent="0.3">
      <c r="A1230" s="14">
        <v>42772</v>
      </c>
      <c r="B1230" s="13">
        <v>24000</v>
      </c>
      <c r="C1230" s="13">
        <v>24340</v>
      </c>
      <c r="D1230" s="13">
        <v>24360</v>
      </c>
      <c r="E1230" s="13">
        <v>23900</v>
      </c>
      <c r="F1230" s="11" t="s">
        <v>6661</v>
      </c>
      <c r="G1230" s="12">
        <v>-1.5599999999999999E-2</v>
      </c>
      <c r="H1230" s="21" t="str">
        <f t="shared" si="38"/>
        <v>lunes, febrero 6 de 2017</v>
      </c>
      <c r="I1230" s="11">
        <f>VLOOKUP(H1230,'Cacao Nacional'!B:D,3,0)</f>
        <v>5722.5</v>
      </c>
      <c r="J1230" s="11" t="str">
        <f t="shared" si="39"/>
        <v>febrero de 2017</v>
      </c>
    </row>
    <row r="1231" spans="1:10" x14ac:dyDescent="0.3">
      <c r="A1231" s="14">
        <v>42769</v>
      </c>
      <c r="B1231" s="13">
        <v>24380</v>
      </c>
      <c r="C1231" s="13">
        <v>24000</v>
      </c>
      <c r="D1231" s="13">
        <v>24380</v>
      </c>
      <c r="E1231" s="13">
        <v>23960</v>
      </c>
      <c r="F1231" s="11" t="s">
        <v>6662</v>
      </c>
      <c r="G1231" s="12">
        <v>1.1599999999999999E-2</v>
      </c>
      <c r="H1231" s="21" t="str">
        <f t="shared" si="38"/>
        <v>viernes, febrero 3 de 2017</v>
      </c>
      <c r="I1231" s="11" t="e">
        <f>VLOOKUP(H1231,'Cacao Nacional'!B:D,3,0)</f>
        <v>#N/A</v>
      </c>
      <c r="J1231" s="11" t="str">
        <f t="shared" si="39"/>
        <v>febrero de 2017</v>
      </c>
    </row>
    <row r="1232" spans="1:10" x14ac:dyDescent="0.3">
      <c r="A1232" s="14">
        <v>42768</v>
      </c>
      <c r="B1232" s="13">
        <v>24100</v>
      </c>
      <c r="C1232" s="13">
        <v>23820</v>
      </c>
      <c r="D1232" s="13">
        <v>24100</v>
      </c>
      <c r="E1232" s="13">
        <v>23800</v>
      </c>
      <c r="F1232" s="11" t="s">
        <v>6663</v>
      </c>
      <c r="G1232" s="12">
        <v>8.3999999999999995E-3</v>
      </c>
      <c r="H1232" s="21" t="str">
        <f t="shared" si="38"/>
        <v>jueves, febrero 2 de 2017</v>
      </c>
      <c r="I1232" s="11" t="e">
        <f>VLOOKUP(H1232,'Cacao Nacional'!B:D,3,0)</f>
        <v>#N/A</v>
      </c>
      <c r="J1232" s="11" t="str">
        <f t="shared" si="39"/>
        <v>febrero de 2017</v>
      </c>
    </row>
    <row r="1233" spans="1:10" x14ac:dyDescent="0.3">
      <c r="A1233" s="14">
        <v>42767</v>
      </c>
      <c r="B1233" s="13">
        <v>23900</v>
      </c>
      <c r="C1233" s="13">
        <v>24020</v>
      </c>
      <c r="D1233" s="13">
        <v>24180</v>
      </c>
      <c r="E1233" s="13">
        <v>23900</v>
      </c>
      <c r="F1233" s="11" t="s">
        <v>6664</v>
      </c>
      <c r="G1233" s="12">
        <v>-6.7000000000000002E-3</v>
      </c>
      <c r="H1233" s="21" t="str">
        <f t="shared" si="38"/>
        <v>miércoles, febrero 1 de 2017</v>
      </c>
      <c r="I1233" s="11" t="e">
        <f>VLOOKUP(H1233,'Cacao Nacional'!B:D,3,0)</f>
        <v>#N/A</v>
      </c>
      <c r="J1233" s="11" t="str">
        <f t="shared" si="39"/>
        <v>febrero de 2017</v>
      </c>
    </row>
    <row r="1234" spans="1:10" x14ac:dyDescent="0.3">
      <c r="A1234" s="14">
        <v>42766</v>
      </c>
      <c r="B1234" s="13">
        <v>24060</v>
      </c>
      <c r="C1234" s="13">
        <v>24220</v>
      </c>
      <c r="D1234" s="13">
        <v>24220</v>
      </c>
      <c r="E1234" s="13">
        <v>24040</v>
      </c>
      <c r="F1234" s="11" t="s">
        <v>6665</v>
      </c>
      <c r="G1234" s="12">
        <v>-1.15E-2</v>
      </c>
      <c r="H1234" s="21" t="str">
        <f t="shared" si="38"/>
        <v>martes, enero 31 de 2017</v>
      </c>
      <c r="I1234" s="11" t="e">
        <f>VLOOKUP(H1234,'Cacao Nacional'!B:D,3,0)</f>
        <v>#N/A</v>
      </c>
      <c r="J1234" s="11" t="str">
        <f t="shared" si="39"/>
        <v>enero de 2017</v>
      </c>
    </row>
    <row r="1235" spans="1:10" x14ac:dyDescent="0.3">
      <c r="A1235" s="14">
        <v>42765</v>
      </c>
      <c r="B1235" s="13">
        <v>24340</v>
      </c>
      <c r="C1235" s="13">
        <v>24300</v>
      </c>
      <c r="D1235" s="13">
        <v>24560</v>
      </c>
      <c r="E1235" s="13">
        <v>24200</v>
      </c>
      <c r="F1235" s="11" t="s">
        <v>6666</v>
      </c>
      <c r="G1235" s="12">
        <v>-1.06E-2</v>
      </c>
      <c r="H1235" s="21" t="str">
        <f t="shared" si="38"/>
        <v>lunes, enero 30 de 2017</v>
      </c>
      <c r="I1235" s="11">
        <f>VLOOKUP(H1235,'Cacao Nacional'!B:D,3,0)</f>
        <v>5907.5</v>
      </c>
      <c r="J1235" s="11" t="str">
        <f t="shared" si="39"/>
        <v>enero de 2017</v>
      </c>
    </row>
    <row r="1236" spans="1:10" x14ac:dyDescent="0.3">
      <c r="A1236" s="14">
        <v>42762</v>
      </c>
      <c r="B1236" s="13">
        <v>24600</v>
      </c>
      <c r="C1236" s="13">
        <v>24260</v>
      </c>
      <c r="D1236" s="13">
        <v>24600</v>
      </c>
      <c r="E1236" s="13">
        <v>24260</v>
      </c>
      <c r="F1236" s="11" t="s">
        <v>6667</v>
      </c>
      <c r="G1236" s="12">
        <v>1.4E-2</v>
      </c>
      <c r="H1236" s="21" t="str">
        <f t="shared" si="38"/>
        <v>viernes, enero 27 de 2017</v>
      </c>
      <c r="I1236" s="11" t="e">
        <f>VLOOKUP(H1236,'Cacao Nacional'!B:D,3,0)</f>
        <v>#N/A</v>
      </c>
      <c r="J1236" s="11" t="str">
        <f t="shared" si="39"/>
        <v>enero de 2017</v>
      </c>
    </row>
    <row r="1237" spans="1:10" x14ac:dyDescent="0.3">
      <c r="A1237" s="14">
        <v>42761</v>
      </c>
      <c r="B1237" s="13">
        <v>24260</v>
      </c>
      <c r="C1237" s="13">
        <v>24240</v>
      </c>
      <c r="D1237" s="13">
        <v>24300</v>
      </c>
      <c r="E1237" s="13">
        <v>24100</v>
      </c>
      <c r="F1237" s="11" t="s">
        <v>6668</v>
      </c>
      <c r="G1237" s="12">
        <v>-5.7000000000000002E-3</v>
      </c>
      <c r="H1237" s="21" t="str">
        <f t="shared" si="38"/>
        <v>jueves, enero 26 de 2017</v>
      </c>
      <c r="I1237" s="11" t="e">
        <f>VLOOKUP(H1237,'Cacao Nacional'!B:D,3,0)</f>
        <v>#N/A</v>
      </c>
      <c r="J1237" s="11" t="str">
        <f t="shared" si="39"/>
        <v>enero de 2017</v>
      </c>
    </row>
    <row r="1238" spans="1:10" x14ac:dyDescent="0.3">
      <c r="A1238" s="14">
        <v>42760</v>
      </c>
      <c r="B1238" s="13">
        <v>24400</v>
      </c>
      <c r="C1238" s="13">
        <v>24160</v>
      </c>
      <c r="D1238" s="13">
        <v>24400</v>
      </c>
      <c r="E1238" s="13">
        <v>24160</v>
      </c>
      <c r="F1238" s="11" t="s">
        <v>6669</v>
      </c>
      <c r="G1238" s="12">
        <v>8.3000000000000001E-3</v>
      </c>
      <c r="H1238" s="21" t="str">
        <f t="shared" si="38"/>
        <v>miércoles, enero 25 de 2017</v>
      </c>
      <c r="I1238" s="11" t="e">
        <f>VLOOKUP(H1238,'Cacao Nacional'!B:D,3,0)</f>
        <v>#N/A</v>
      </c>
      <c r="J1238" s="11" t="str">
        <f t="shared" si="39"/>
        <v>enero de 2017</v>
      </c>
    </row>
    <row r="1239" spans="1:10" x14ac:dyDescent="0.3">
      <c r="A1239" s="14">
        <v>42759</v>
      </c>
      <c r="B1239" s="13">
        <v>24200</v>
      </c>
      <c r="C1239" s="13">
        <v>24260</v>
      </c>
      <c r="D1239" s="13">
        <v>24340</v>
      </c>
      <c r="E1239" s="13">
        <v>24160</v>
      </c>
      <c r="F1239" s="11" t="s">
        <v>6670</v>
      </c>
      <c r="G1239" s="12">
        <v>8.0000000000000004E-4</v>
      </c>
      <c r="H1239" s="21" t="str">
        <f t="shared" si="38"/>
        <v>martes, enero 24 de 2017</v>
      </c>
      <c r="I1239" s="11" t="e">
        <f>VLOOKUP(H1239,'Cacao Nacional'!B:D,3,0)</f>
        <v>#N/A</v>
      </c>
      <c r="J1239" s="11" t="str">
        <f t="shared" si="39"/>
        <v>enero de 2017</v>
      </c>
    </row>
    <row r="1240" spans="1:10" x14ac:dyDescent="0.3">
      <c r="A1240" s="14">
        <v>42758</v>
      </c>
      <c r="B1240" s="13">
        <v>24180</v>
      </c>
      <c r="C1240" s="13">
        <v>24000</v>
      </c>
      <c r="D1240" s="13">
        <v>24180</v>
      </c>
      <c r="E1240" s="13">
        <v>24000</v>
      </c>
      <c r="F1240" s="11" t="s">
        <v>6671</v>
      </c>
      <c r="G1240" s="12">
        <v>7.4999999999999997E-3</v>
      </c>
      <c r="H1240" s="21" t="str">
        <f t="shared" si="38"/>
        <v>lunes, enero 23 de 2017</v>
      </c>
      <c r="I1240" s="11">
        <f>VLOOKUP(H1240,'Cacao Nacional'!B:D,3,0)</f>
        <v>5925</v>
      </c>
      <c r="J1240" s="11" t="str">
        <f t="shared" si="39"/>
        <v>enero de 2017</v>
      </c>
    </row>
    <row r="1241" spans="1:10" x14ac:dyDescent="0.3">
      <c r="A1241" s="14">
        <v>42755</v>
      </c>
      <c r="B1241" s="13">
        <v>24000</v>
      </c>
      <c r="C1241" s="13">
        <v>24260</v>
      </c>
      <c r="D1241" s="13">
        <v>24260</v>
      </c>
      <c r="E1241" s="13">
        <v>24000</v>
      </c>
      <c r="F1241" s="11" t="s">
        <v>6672</v>
      </c>
      <c r="G1241" s="12">
        <v>-1.0699999999999999E-2</v>
      </c>
      <c r="H1241" s="21" t="str">
        <f t="shared" si="38"/>
        <v>viernes, enero 20 de 2017</v>
      </c>
      <c r="I1241" s="11" t="e">
        <f>VLOOKUP(H1241,'Cacao Nacional'!B:D,3,0)</f>
        <v>#N/A</v>
      </c>
      <c r="J1241" s="11" t="str">
        <f t="shared" si="39"/>
        <v>enero de 2017</v>
      </c>
    </row>
    <row r="1242" spans="1:10" x14ac:dyDescent="0.3">
      <c r="A1242" s="14">
        <v>42754</v>
      </c>
      <c r="B1242" s="13">
        <v>24260</v>
      </c>
      <c r="C1242" s="13">
        <v>24600</v>
      </c>
      <c r="D1242" s="13">
        <v>24600</v>
      </c>
      <c r="E1242" s="13">
        <v>24100</v>
      </c>
      <c r="F1242" s="11" t="s">
        <v>6673</v>
      </c>
      <c r="G1242" s="12">
        <v>1.6999999999999999E-3</v>
      </c>
      <c r="H1242" s="21" t="str">
        <f t="shared" si="38"/>
        <v>jueves, enero 19 de 2017</v>
      </c>
      <c r="I1242" s="11" t="e">
        <f>VLOOKUP(H1242,'Cacao Nacional'!B:D,3,0)</f>
        <v>#N/A</v>
      </c>
      <c r="J1242" s="11" t="str">
        <f t="shared" si="39"/>
        <v>enero de 2017</v>
      </c>
    </row>
    <row r="1243" spans="1:10" x14ac:dyDescent="0.3">
      <c r="A1243" s="14">
        <v>42753</v>
      </c>
      <c r="B1243" s="13">
        <v>24220</v>
      </c>
      <c r="C1243" s="13">
        <v>24300</v>
      </c>
      <c r="D1243" s="13">
        <v>24300</v>
      </c>
      <c r="E1243" s="13">
        <v>24200</v>
      </c>
      <c r="F1243" s="11" t="s">
        <v>6674</v>
      </c>
      <c r="G1243" s="12">
        <v>-5.7000000000000002E-3</v>
      </c>
      <c r="H1243" s="21" t="str">
        <f t="shared" si="38"/>
        <v>miércoles, enero 18 de 2017</v>
      </c>
      <c r="I1243" s="11" t="e">
        <f>VLOOKUP(H1243,'Cacao Nacional'!B:D,3,0)</f>
        <v>#N/A</v>
      </c>
      <c r="J1243" s="11" t="str">
        <f t="shared" si="39"/>
        <v>enero de 2017</v>
      </c>
    </row>
    <row r="1244" spans="1:10" x14ac:dyDescent="0.3">
      <c r="A1244" s="14">
        <v>42752</v>
      </c>
      <c r="B1244" s="13">
        <v>24360</v>
      </c>
      <c r="C1244" s="13">
        <v>24480</v>
      </c>
      <c r="D1244" s="13">
        <v>24600</v>
      </c>
      <c r="E1244" s="13">
        <v>24360</v>
      </c>
      <c r="F1244" s="11" t="s">
        <v>6675</v>
      </c>
      <c r="G1244" s="12">
        <v>-2.5000000000000001E-3</v>
      </c>
      <c r="H1244" s="21" t="str">
        <f t="shared" si="38"/>
        <v>martes, enero 17 de 2017</v>
      </c>
      <c r="I1244" s="11" t="e">
        <f>VLOOKUP(H1244,'Cacao Nacional'!B:D,3,0)</f>
        <v>#N/A</v>
      </c>
      <c r="J1244" s="11" t="str">
        <f t="shared" si="39"/>
        <v>enero de 2017</v>
      </c>
    </row>
    <row r="1245" spans="1:10" x14ac:dyDescent="0.3">
      <c r="A1245" s="14">
        <v>42751</v>
      </c>
      <c r="B1245" s="13">
        <v>24420</v>
      </c>
      <c r="C1245" s="13">
        <v>24440</v>
      </c>
      <c r="D1245" s="13">
        <v>24500</v>
      </c>
      <c r="E1245" s="13">
        <v>24420</v>
      </c>
      <c r="F1245" s="11" t="s">
        <v>6676</v>
      </c>
      <c r="G1245" s="12">
        <v>-8.0999999999999996E-3</v>
      </c>
      <c r="H1245" s="21" t="str">
        <f t="shared" si="38"/>
        <v>lunes, enero 16 de 2017</v>
      </c>
      <c r="I1245" s="11">
        <f>VLOOKUP(H1245,'Cacao Nacional'!B:D,3,0)</f>
        <v>5875</v>
      </c>
      <c r="J1245" s="11" t="str">
        <f t="shared" si="39"/>
        <v>enero de 2017</v>
      </c>
    </row>
    <row r="1246" spans="1:10" x14ac:dyDescent="0.3">
      <c r="A1246" s="14">
        <v>42748</v>
      </c>
      <c r="B1246" s="13">
        <v>24620</v>
      </c>
      <c r="C1246" s="13">
        <v>24560</v>
      </c>
      <c r="D1246" s="13">
        <v>24620</v>
      </c>
      <c r="E1246" s="13">
        <v>24460</v>
      </c>
      <c r="F1246" s="11" t="s">
        <v>6677</v>
      </c>
      <c r="G1246" s="12">
        <v>-5.7000000000000002E-3</v>
      </c>
      <c r="H1246" s="21" t="str">
        <f t="shared" si="38"/>
        <v>viernes, enero 13 de 2017</v>
      </c>
      <c r="I1246" s="11" t="e">
        <f>VLOOKUP(H1246,'Cacao Nacional'!B:D,3,0)</f>
        <v>#N/A</v>
      </c>
      <c r="J1246" s="11" t="str">
        <f t="shared" si="39"/>
        <v>enero de 2017</v>
      </c>
    </row>
    <row r="1247" spans="1:10" x14ac:dyDescent="0.3">
      <c r="A1247" s="14">
        <v>42747</v>
      </c>
      <c r="B1247" s="13">
        <v>24760</v>
      </c>
      <c r="C1247" s="13">
        <v>24500</v>
      </c>
      <c r="D1247" s="13">
        <v>24940</v>
      </c>
      <c r="E1247" s="13">
        <v>24500</v>
      </c>
      <c r="F1247" s="11" t="s">
        <v>6678</v>
      </c>
      <c r="G1247" s="12">
        <v>-4.0000000000000001E-3</v>
      </c>
      <c r="H1247" s="21" t="str">
        <f t="shared" si="38"/>
        <v>jueves, enero 12 de 2017</v>
      </c>
      <c r="I1247" s="11" t="e">
        <f>VLOOKUP(H1247,'Cacao Nacional'!B:D,3,0)</f>
        <v>#N/A</v>
      </c>
      <c r="J1247" s="11" t="str">
        <f t="shared" si="39"/>
        <v>enero de 2017</v>
      </c>
    </row>
    <row r="1248" spans="1:10" x14ac:dyDescent="0.3">
      <c r="A1248" s="14">
        <v>42746</v>
      </c>
      <c r="B1248" s="13">
        <v>24860</v>
      </c>
      <c r="C1248" s="13">
        <v>24980</v>
      </c>
      <c r="D1248" s="13">
        <v>24980</v>
      </c>
      <c r="E1248" s="13">
        <v>24720</v>
      </c>
      <c r="F1248" s="11" t="s">
        <v>6679</v>
      </c>
      <c r="G1248" s="12">
        <v>0</v>
      </c>
      <c r="H1248" s="21" t="str">
        <f t="shared" si="38"/>
        <v>miércoles, enero 11 de 2017</v>
      </c>
      <c r="I1248" s="11" t="e">
        <f>VLOOKUP(H1248,'Cacao Nacional'!B:D,3,0)</f>
        <v>#N/A</v>
      </c>
      <c r="J1248" s="11" t="str">
        <f t="shared" si="39"/>
        <v>enero de 2017</v>
      </c>
    </row>
    <row r="1249" spans="1:10" x14ac:dyDescent="0.3">
      <c r="A1249" s="14">
        <v>42745</v>
      </c>
      <c r="B1249" s="13">
        <v>24860</v>
      </c>
      <c r="C1249" s="13">
        <v>24900</v>
      </c>
      <c r="D1249" s="13">
        <v>24900</v>
      </c>
      <c r="E1249" s="13">
        <v>24800</v>
      </c>
      <c r="F1249" s="11" t="s">
        <v>6680</v>
      </c>
      <c r="G1249" s="12">
        <v>-4.0000000000000001E-3</v>
      </c>
      <c r="H1249" s="21" t="str">
        <f t="shared" si="38"/>
        <v>martes, enero 10 de 2017</v>
      </c>
      <c r="I1249" s="11" t="e">
        <f>VLOOKUP(H1249,'Cacao Nacional'!B:D,3,0)</f>
        <v>#N/A</v>
      </c>
      <c r="J1249" s="11" t="str">
        <f t="shared" si="39"/>
        <v>enero de 2017</v>
      </c>
    </row>
    <row r="1250" spans="1:10" x14ac:dyDescent="0.3">
      <c r="A1250" s="14">
        <v>42741</v>
      </c>
      <c r="B1250" s="13">
        <v>24960</v>
      </c>
      <c r="C1250" s="13">
        <v>25080</v>
      </c>
      <c r="D1250" s="13">
        <v>25100</v>
      </c>
      <c r="E1250" s="13">
        <v>24900</v>
      </c>
      <c r="F1250" s="11" t="s">
        <v>6681</v>
      </c>
      <c r="G1250" s="12">
        <v>-4.0000000000000001E-3</v>
      </c>
      <c r="H1250" s="21" t="str">
        <f t="shared" si="38"/>
        <v>viernes, enero 6 de 2017</v>
      </c>
      <c r="I1250" s="11" t="e">
        <f>VLOOKUP(H1250,'Cacao Nacional'!B:D,3,0)</f>
        <v>#N/A</v>
      </c>
      <c r="J1250" s="11" t="str">
        <f t="shared" si="39"/>
        <v>enero de 2017</v>
      </c>
    </row>
    <row r="1251" spans="1:10" x14ac:dyDescent="0.3">
      <c r="A1251" s="14">
        <v>42740</v>
      </c>
      <c r="B1251" s="13">
        <v>25060</v>
      </c>
      <c r="C1251" s="13">
        <v>24980</v>
      </c>
      <c r="D1251" s="13">
        <v>25060</v>
      </c>
      <c r="E1251" s="13">
        <v>24920</v>
      </c>
      <c r="F1251" s="11" t="s">
        <v>5880</v>
      </c>
      <c r="G1251" s="12">
        <v>3.2000000000000002E-3</v>
      </c>
      <c r="H1251" s="21" t="str">
        <f t="shared" si="38"/>
        <v>jueves, enero 5 de 2017</v>
      </c>
      <c r="I1251" s="11" t="e">
        <f>VLOOKUP(H1251,'Cacao Nacional'!B:D,3,0)</f>
        <v>#N/A</v>
      </c>
      <c r="J1251" s="11" t="str">
        <f t="shared" si="39"/>
        <v>enero de 2017</v>
      </c>
    </row>
    <row r="1252" spans="1:10" x14ac:dyDescent="0.3">
      <c r="A1252" s="14">
        <v>42739</v>
      </c>
      <c r="B1252" s="13">
        <v>24980</v>
      </c>
      <c r="C1252" s="13">
        <v>24940</v>
      </c>
      <c r="D1252" s="13">
        <v>25200</v>
      </c>
      <c r="E1252" s="13">
        <v>24900</v>
      </c>
      <c r="F1252" s="11" t="s">
        <v>6682</v>
      </c>
      <c r="G1252" s="12">
        <v>5.5999999999999999E-3</v>
      </c>
      <c r="H1252" s="21" t="str">
        <f t="shared" si="38"/>
        <v>miércoles, enero 4 de 2017</v>
      </c>
      <c r="I1252" s="11" t="e">
        <f>VLOOKUP(H1252,'Cacao Nacional'!B:D,3,0)</f>
        <v>#N/A</v>
      </c>
      <c r="J1252" s="11" t="str">
        <f t="shared" si="39"/>
        <v>enero de 2017</v>
      </c>
    </row>
    <row r="1253" spans="1:10" x14ac:dyDescent="0.3">
      <c r="A1253" s="14">
        <v>42738</v>
      </c>
      <c r="B1253" s="13">
        <v>24840</v>
      </c>
      <c r="C1253" s="13">
        <v>24900</v>
      </c>
      <c r="D1253" s="13">
        <v>24980</v>
      </c>
      <c r="E1253" s="13">
        <v>24500</v>
      </c>
      <c r="F1253" s="11" t="s">
        <v>6683</v>
      </c>
      <c r="G1253" s="12">
        <v>-2.3999999999999998E-3</v>
      </c>
      <c r="H1253" s="21" t="str">
        <f t="shared" si="38"/>
        <v>martes, enero 3 de 2017</v>
      </c>
      <c r="I1253" s="11" t="e">
        <f>VLOOKUP(H1253,'Cacao Nacional'!B:D,3,0)</f>
        <v>#N/A</v>
      </c>
      <c r="J1253" s="11" t="str">
        <f t="shared" si="39"/>
        <v>enero de 2017</v>
      </c>
    </row>
    <row r="1254" spans="1:10" x14ac:dyDescent="0.3">
      <c r="A1254" s="14">
        <v>42737</v>
      </c>
      <c r="B1254" s="13">
        <v>24900</v>
      </c>
      <c r="C1254" s="13">
        <v>24900</v>
      </c>
      <c r="D1254" s="13">
        <v>24900</v>
      </c>
      <c r="E1254" s="13">
        <v>24900</v>
      </c>
      <c r="F1254" s="11" t="s">
        <v>6684</v>
      </c>
      <c r="G1254" s="12">
        <v>0</v>
      </c>
      <c r="H1254" s="21" t="str">
        <f t="shared" si="38"/>
        <v>lunes, enero 2 de 2017</v>
      </c>
      <c r="I1254" s="11">
        <f>VLOOKUP(H1254,'Cacao Nacional'!B:D,3,0)</f>
        <v>6225</v>
      </c>
      <c r="J1254" s="11" t="str">
        <f t="shared" si="39"/>
        <v>enero de 2017</v>
      </c>
    </row>
    <row r="1255" spans="1:10" x14ac:dyDescent="0.3">
      <c r="A1255" s="14">
        <v>42733</v>
      </c>
      <c r="B1255" s="13">
        <v>24900</v>
      </c>
      <c r="C1255" s="13">
        <v>24900</v>
      </c>
      <c r="D1255" s="13">
        <v>24900</v>
      </c>
      <c r="E1255" s="13">
        <v>24900</v>
      </c>
      <c r="F1255" s="11" t="s">
        <v>6685</v>
      </c>
      <c r="G1255" s="12">
        <v>0</v>
      </c>
      <c r="H1255" s="21" t="str">
        <f t="shared" si="38"/>
        <v>jueves, diciembre 29 de 2016</v>
      </c>
      <c r="I1255" s="11" t="e">
        <f>VLOOKUP(H1255,'Cacao Nacional'!B:D,3,0)</f>
        <v>#N/A</v>
      </c>
      <c r="J1255" s="11" t="str">
        <f t="shared" si="39"/>
        <v>diciembre de 2016</v>
      </c>
    </row>
    <row r="1256" spans="1:10" x14ac:dyDescent="0.3">
      <c r="A1256" s="14">
        <v>42732</v>
      </c>
      <c r="B1256" s="13">
        <v>24900</v>
      </c>
      <c r="C1256" s="13">
        <v>24960</v>
      </c>
      <c r="D1256" s="13">
        <v>24960</v>
      </c>
      <c r="E1256" s="13">
        <v>24880</v>
      </c>
      <c r="F1256" s="11" t="s">
        <v>6686</v>
      </c>
      <c r="G1256" s="12">
        <v>-8.0000000000000004E-4</v>
      </c>
      <c r="H1256" s="21" t="str">
        <f t="shared" si="38"/>
        <v>miércoles, diciembre 28 de 2016</v>
      </c>
      <c r="I1256" s="11" t="e">
        <f>VLOOKUP(H1256,'Cacao Nacional'!B:D,3,0)</f>
        <v>#N/A</v>
      </c>
      <c r="J1256" s="11" t="str">
        <f t="shared" si="39"/>
        <v>diciembre de 2016</v>
      </c>
    </row>
    <row r="1257" spans="1:10" x14ac:dyDescent="0.3">
      <c r="A1257" s="14">
        <v>42731</v>
      </c>
      <c r="B1257" s="13">
        <v>24920</v>
      </c>
      <c r="C1257" s="13">
        <v>24960</v>
      </c>
      <c r="D1257" s="13">
        <v>24980</v>
      </c>
      <c r="E1257" s="13">
        <v>24800</v>
      </c>
      <c r="F1257" s="11" t="s">
        <v>6687</v>
      </c>
      <c r="G1257" s="12">
        <v>-1.6000000000000001E-3</v>
      </c>
      <c r="H1257" s="21" t="str">
        <f t="shared" si="38"/>
        <v>martes, diciembre 27 de 2016</v>
      </c>
      <c r="I1257" s="11" t="e">
        <f>VLOOKUP(H1257,'Cacao Nacional'!B:D,3,0)</f>
        <v>#N/A</v>
      </c>
      <c r="J1257" s="11" t="str">
        <f t="shared" si="39"/>
        <v>diciembre de 2016</v>
      </c>
    </row>
    <row r="1258" spans="1:10" x14ac:dyDescent="0.3">
      <c r="A1258" s="14">
        <v>42730</v>
      </c>
      <c r="B1258" s="13">
        <v>24960</v>
      </c>
      <c r="C1258" s="13">
        <v>24700</v>
      </c>
      <c r="D1258" s="13">
        <v>24960</v>
      </c>
      <c r="E1258" s="13">
        <v>24300</v>
      </c>
      <c r="F1258" s="11" t="s">
        <v>6688</v>
      </c>
      <c r="G1258" s="12">
        <v>0</v>
      </c>
      <c r="H1258" s="21" t="str">
        <f t="shared" si="38"/>
        <v>lunes, diciembre 26 de 2016</v>
      </c>
      <c r="I1258" s="11">
        <f>VLOOKUP(H1258,'Cacao Nacional'!B:D,3,0)</f>
        <v>6225</v>
      </c>
      <c r="J1258" s="11" t="str">
        <f t="shared" si="39"/>
        <v>diciembre de 2016</v>
      </c>
    </row>
    <row r="1259" spans="1:10" x14ac:dyDescent="0.3">
      <c r="A1259" s="14">
        <v>42727</v>
      </c>
      <c r="B1259" s="13">
        <v>24960</v>
      </c>
      <c r="C1259" s="13">
        <v>24920</v>
      </c>
      <c r="D1259" s="13">
        <v>24980</v>
      </c>
      <c r="E1259" s="13">
        <v>24820</v>
      </c>
      <c r="F1259" s="11" t="s">
        <v>6689</v>
      </c>
      <c r="G1259" s="12">
        <v>-8.0000000000000004E-4</v>
      </c>
      <c r="H1259" s="21" t="str">
        <f t="shared" si="38"/>
        <v>viernes, diciembre 23 de 2016</v>
      </c>
      <c r="I1259" s="11" t="e">
        <f>VLOOKUP(H1259,'Cacao Nacional'!B:D,3,0)</f>
        <v>#N/A</v>
      </c>
      <c r="J1259" s="11" t="str">
        <f t="shared" si="39"/>
        <v>diciembre de 2016</v>
      </c>
    </row>
    <row r="1260" spans="1:10" x14ac:dyDescent="0.3">
      <c r="A1260" s="14">
        <v>42726</v>
      </c>
      <c r="B1260" s="13">
        <v>24980</v>
      </c>
      <c r="C1260" s="13">
        <v>24480</v>
      </c>
      <c r="D1260" s="13">
        <v>24980</v>
      </c>
      <c r="E1260" s="13">
        <v>24480</v>
      </c>
      <c r="F1260" s="11" t="s">
        <v>6690</v>
      </c>
      <c r="G1260" s="12">
        <v>3.2000000000000002E-3</v>
      </c>
      <c r="H1260" s="21" t="str">
        <f t="shared" si="38"/>
        <v>jueves, diciembre 22 de 2016</v>
      </c>
      <c r="I1260" s="11" t="e">
        <f>VLOOKUP(H1260,'Cacao Nacional'!B:D,3,0)</f>
        <v>#N/A</v>
      </c>
      <c r="J1260" s="11" t="str">
        <f t="shared" si="39"/>
        <v>diciembre de 2016</v>
      </c>
    </row>
    <row r="1261" spans="1:10" x14ac:dyDescent="0.3">
      <c r="A1261" s="14">
        <v>42725</v>
      </c>
      <c r="B1261" s="13">
        <v>24900</v>
      </c>
      <c r="C1261" s="13">
        <v>24580</v>
      </c>
      <c r="D1261" s="13">
        <v>25000</v>
      </c>
      <c r="E1261" s="13">
        <v>24580</v>
      </c>
      <c r="F1261" s="11" t="s">
        <v>6691</v>
      </c>
      <c r="G1261" s="12">
        <v>-8.0000000000000004E-4</v>
      </c>
      <c r="H1261" s="21" t="str">
        <f t="shared" si="38"/>
        <v>miércoles, diciembre 21 de 2016</v>
      </c>
      <c r="I1261" s="11" t="e">
        <f>VLOOKUP(H1261,'Cacao Nacional'!B:D,3,0)</f>
        <v>#N/A</v>
      </c>
      <c r="J1261" s="11" t="str">
        <f t="shared" si="39"/>
        <v>diciembre de 2016</v>
      </c>
    </row>
    <row r="1262" spans="1:10" x14ac:dyDescent="0.3">
      <c r="A1262" s="14">
        <v>42724</v>
      </c>
      <c r="B1262" s="13">
        <v>24920</v>
      </c>
      <c r="C1262" s="13">
        <v>24900</v>
      </c>
      <c r="D1262" s="13">
        <v>25000</v>
      </c>
      <c r="E1262" s="13">
        <v>24740</v>
      </c>
      <c r="F1262" s="11" t="s">
        <v>6692</v>
      </c>
      <c r="G1262" s="12">
        <v>1.0500000000000001E-2</v>
      </c>
      <c r="H1262" s="21" t="str">
        <f t="shared" si="38"/>
        <v>martes, diciembre 20 de 2016</v>
      </c>
      <c r="I1262" s="11" t="e">
        <f>VLOOKUP(H1262,'Cacao Nacional'!B:D,3,0)</f>
        <v>#N/A</v>
      </c>
      <c r="J1262" s="11" t="str">
        <f t="shared" si="39"/>
        <v>diciembre de 2016</v>
      </c>
    </row>
    <row r="1263" spans="1:10" x14ac:dyDescent="0.3">
      <c r="A1263" s="14">
        <v>42723</v>
      </c>
      <c r="B1263" s="13">
        <v>24660</v>
      </c>
      <c r="C1263" s="13">
        <v>24500</v>
      </c>
      <c r="D1263" s="13">
        <v>24700</v>
      </c>
      <c r="E1263" s="13">
        <v>24500</v>
      </c>
      <c r="F1263" s="11" t="s">
        <v>6693</v>
      </c>
      <c r="G1263" s="12">
        <v>7.4000000000000003E-3</v>
      </c>
      <c r="H1263" s="21" t="str">
        <f t="shared" si="38"/>
        <v>lunes, diciembre 19 de 2016</v>
      </c>
      <c r="I1263" s="11">
        <f>VLOOKUP(H1263,'Cacao Nacional'!B:D,3,0)</f>
        <v>6597.5</v>
      </c>
      <c r="J1263" s="11" t="str">
        <f t="shared" si="39"/>
        <v>diciembre de 2016</v>
      </c>
    </row>
    <row r="1264" spans="1:10" x14ac:dyDescent="0.3">
      <c r="A1264" s="14">
        <v>42720</v>
      </c>
      <c r="B1264" s="13">
        <v>24480</v>
      </c>
      <c r="C1264" s="13">
        <v>24380</v>
      </c>
      <c r="D1264" s="13">
        <v>24620</v>
      </c>
      <c r="E1264" s="13">
        <v>24340</v>
      </c>
      <c r="F1264" s="11" t="s">
        <v>6694</v>
      </c>
      <c r="G1264" s="12">
        <v>4.1000000000000003E-3</v>
      </c>
      <c r="H1264" s="21" t="str">
        <f t="shared" si="38"/>
        <v>viernes, diciembre 16 de 2016</v>
      </c>
      <c r="I1264" s="11" t="e">
        <f>VLOOKUP(H1264,'Cacao Nacional'!B:D,3,0)</f>
        <v>#N/A</v>
      </c>
      <c r="J1264" s="11" t="str">
        <f t="shared" si="39"/>
        <v>diciembre de 2016</v>
      </c>
    </row>
    <row r="1265" spans="1:10" x14ac:dyDescent="0.3">
      <c r="A1265" s="14">
        <v>42719</v>
      </c>
      <c r="B1265" s="13">
        <v>24380</v>
      </c>
      <c r="C1265" s="13">
        <v>24260</v>
      </c>
      <c r="D1265" s="13">
        <v>24380</v>
      </c>
      <c r="E1265" s="13">
        <v>24260</v>
      </c>
      <c r="F1265" s="11" t="s">
        <v>6695</v>
      </c>
      <c r="G1265" s="12">
        <v>0</v>
      </c>
      <c r="H1265" s="21" t="str">
        <f t="shared" si="38"/>
        <v>jueves, diciembre 15 de 2016</v>
      </c>
      <c r="I1265" s="11" t="e">
        <f>VLOOKUP(H1265,'Cacao Nacional'!B:D,3,0)</f>
        <v>#N/A</v>
      </c>
      <c r="J1265" s="11" t="str">
        <f t="shared" si="39"/>
        <v>diciembre de 2016</v>
      </c>
    </row>
    <row r="1266" spans="1:10" x14ac:dyDescent="0.3">
      <c r="A1266" s="14">
        <v>42718</v>
      </c>
      <c r="B1266" s="13">
        <v>24380</v>
      </c>
      <c r="C1266" s="13">
        <v>24340</v>
      </c>
      <c r="D1266" s="13">
        <v>24500</v>
      </c>
      <c r="E1266" s="13">
        <v>24240</v>
      </c>
      <c r="F1266" s="11" t="s">
        <v>6696</v>
      </c>
      <c r="G1266" s="12">
        <v>2.5000000000000001E-3</v>
      </c>
      <c r="H1266" s="21" t="str">
        <f t="shared" si="38"/>
        <v>miércoles, diciembre 14 de 2016</v>
      </c>
      <c r="I1266" s="11" t="e">
        <f>VLOOKUP(H1266,'Cacao Nacional'!B:D,3,0)</f>
        <v>#N/A</v>
      </c>
      <c r="J1266" s="11" t="str">
        <f t="shared" si="39"/>
        <v>diciembre de 2016</v>
      </c>
    </row>
    <row r="1267" spans="1:10" x14ac:dyDescent="0.3">
      <c r="A1267" s="14">
        <v>42717</v>
      </c>
      <c r="B1267" s="13">
        <v>24320</v>
      </c>
      <c r="C1267" s="13">
        <v>24200</v>
      </c>
      <c r="D1267" s="13">
        <v>24320</v>
      </c>
      <c r="E1267" s="13">
        <v>24120</v>
      </c>
      <c r="F1267" s="11" t="s">
        <v>6493</v>
      </c>
      <c r="G1267" s="12">
        <v>9.1000000000000004E-3</v>
      </c>
      <c r="H1267" s="21" t="str">
        <f t="shared" si="38"/>
        <v>martes, diciembre 13 de 2016</v>
      </c>
      <c r="I1267" s="11" t="e">
        <f>VLOOKUP(H1267,'Cacao Nacional'!B:D,3,0)</f>
        <v>#N/A</v>
      </c>
      <c r="J1267" s="11" t="str">
        <f t="shared" si="39"/>
        <v>diciembre de 2016</v>
      </c>
    </row>
    <row r="1268" spans="1:10" x14ac:dyDescent="0.3">
      <c r="A1268" s="14">
        <v>42716</v>
      </c>
      <c r="B1268" s="13">
        <v>24100</v>
      </c>
      <c r="C1268" s="13">
        <v>23720</v>
      </c>
      <c r="D1268" s="13">
        <v>24100</v>
      </c>
      <c r="E1268" s="13">
        <v>23720</v>
      </c>
      <c r="F1268" s="11" t="s">
        <v>6697</v>
      </c>
      <c r="G1268" s="12">
        <v>1.26E-2</v>
      </c>
      <c r="H1268" s="21" t="str">
        <f t="shared" si="38"/>
        <v>lunes, diciembre 12 de 2016</v>
      </c>
      <c r="I1268" s="11">
        <f>VLOOKUP(H1268,'Cacao Nacional'!B:D,3,0)</f>
        <v>6650</v>
      </c>
      <c r="J1268" s="11" t="str">
        <f t="shared" si="39"/>
        <v>diciembre de 2016</v>
      </c>
    </row>
    <row r="1269" spans="1:10" x14ac:dyDescent="0.3">
      <c r="A1269" s="14">
        <v>42713</v>
      </c>
      <c r="B1269" s="13">
        <v>23800</v>
      </c>
      <c r="C1269" s="13">
        <v>23540</v>
      </c>
      <c r="D1269" s="13">
        <v>23960</v>
      </c>
      <c r="E1269" s="13">
        <v>23500</v>
      </c>
      <c r="F1269" s="11" t="s">
        <v>6698</v>
      </c>
      <c r="G1269" s="12">
        <v>1.2800000000000001E-2</v>
      </c>
      <c r="H1269" s="21" t="str">
        <f t="shared" si="38"/>
        <v>viernes, diciembre 9 de 2016</v>
      </c>
      <c r="I1269" s="11" t="e">
        <f>VLOOKUP(H1269,'Cacao Nacional'!B:D,3,0)</f>
        <v>#N/A</v>
      </c>
      <c r="J1269" s="11" t="str">
        <f t="shared" si="39"/>
        <v>diciembre de 2016</v>
      </c>
    </row>
    <row r="1270" spans="1:10" x14ac:dyDescent="0.3">
      <c r="A1270" s="14">
        <v>42711</v>
      </c>
      <c r="B1270" s="13">
        <v>23500</v>
      </c>
      <c r="C1270" s="13">
        <v>23340</v>
      </c>
      <c r="D1270" s="13">
        <v>23500</v>
      </c>
      <c r="E1270" s="13">
        <v>23320</v>
      </c>
      <c r="F1270" s="11" t="s">
        <v>6699</v>
      </c>
      <c r="G1270" s="12">
        <v>6.8999999999999999E-3</v>
      </c>
      <c r="H1270" s="21" t="str">
        <f t="shared" si="38"/>
        <v>miércoles, diciembre 7 de 2016</v>
      </c>
      <c r="I1270" s="11" t="e">
        <f>VLOOKUP(H1270,'Cacao Nacional'!B:D,3,0)</f>
        <v>#N/A</v>
      </c>
      <c r="J1270" s="11" t="str">
        <f t="shared" si="39"/>
        <v>diciembre de 2016</v>
      </c>
    </row>
    <row r="1271" spans="1:10" x14ac:dyDescent="0.3">
      <c r="A1271" s="14">
        <v>42710</v>
      </c>
      <c r="B1271" s="13">
        <v>23340</v>
      </c>
      <c r="C1271" s="13">
        <v>23040</v>
      </c>
      <c r="D1271" s="13">
        <v>23340</v>
      </c>
      <c r="E1271" s="13">
        <v>23040</v>
      </c>
      <c r="F1271" s="11" t="s">
        <v>6700</v>
      </c>
      <c r="G1271" s="12">
        <v>6.8999999999999999E-3</v>
      </c>
      <c r="H1271" s="21" t="str">
        <f t="shared" si="38"/>
        <v>martes, diciembre 6 de 2016</v>
      </c>
      <c r="I1271" s="11" t="e">
        <f>VLOOKUP(H1271,'Cacao Nacional'!B:D,3,0)</f>
        <v>#N/A</v>
      </c>
      <c r="J1271" s="11" t="str">
        <f t="shared" si="39"/>
        <v>diciembre de 2016</v>
      </c>
    </row>
    <row r="1272" spans="1:10" x14ac:dyDescent="0.3">
      <c r="A1272" s="14">
        <v>42709</v>
      </c>
      <c r="B1272" s="13">
        <v>23180</v>
      </c>
      <c r="C1272" s="13">
        <v>23420</v>
      </c>
      <c r="D1272" s="13">
        <v>23420</v>
      </c>
      <c r="E1272" s="13">
        <v>23180</v>
      </c>
      <c r="F1272" s="11" t="s">
        <v>6701</v>
      </c>
      <c r="G1272" s="12">
        <v>-6.0000000000000001E-3</v>
      </c>
      <c r="H1272" s="21" t="str">
        <f t="shared" si="38"/>
        <v>lunes, diciembre 5 de 2016</v>
      </c>
      <c r="I1272" s="11">
        <f>VLOOKUP(H1272,'Cacao Nacional'!B:D,3,0)</f>
        <v>6757.5</v>
      </c>
      <c r="J1272" s="11" t="str">
        <f t="shared" si="39"/>
        <v>diciembre de 2016</v>
      </c>
    </row>
    <row r="1273" spans="1:10" x14ac:dyDescent="0.3">
      <c r="A1273" s="14">
        <v>42706</v>
      </c>
      <c r="B1273" s="13">
        <v>23320</v>
      </c>
      <c r="C1273" s="13">
        <v>23300</v>
      </c>
      <c r="D1273" s="13">
        <v>23320</v>
      </c>
      <c r="E1273" s="13">
        <v>23240</v>
      </c>
      <c r="F1273" s="11" t="s">
        <v>6702</v>
      </c>
      <c r="G1273" s="12">
        <v>1.2999999999999999E-2</v>
      </c>
      <c r="H1273" s="21" t="str">
        <f t="shared" si="38"/>
        <v>viernes, diciembre 2 de 2016</v>
      </c>
      <c r="I1273" s="11" t="e">
        <f>VLOOKUP(H1273,'Cacao Nacional'!B:D,3,0)</f>
        <v>#N/A</v>
      </c>
      <c r="J1273" s="11" t="str">
        <f t="shared" si="39"/>
        <v>diciembre de 2016</v>
      </c>
    </row>
    <row r="1274" spans="1:10" x14ac:dyDescent="0.3">
      <c r="A1274" s="14">
        <v>42705</v>
      </c>
      <c r="B1274" s="13">
        <v>23020</v>
      </c>
      <c r="C1274" s="13">
        <v>23380</v>
      </c>
      <c r="D1274" s="13">
        <v>23380</v>
      </c>
      <c r="E1274" s="13">
        <v>22920</v>
      </c>
      <c r="F1274" s="11" t="s">
        <v>6703</v>
      </c>
      <c r="G1274" s="12">
        <v>7.0000000000000001E-3</v>
      </c>
      <c r="H1274" s="21" t="str">
        <f t="shared" si="38"/>
        <v>jueves, diciembre 1 de 2016</v>
      </c>
      <c r="I1274" s="11" t="e">
        <f>VLOOKUP(H1274,'Cacao Nacional'!B:D,3,0)</f>
        <v>#N/A</v>
      </c>
      <c r="J1274" s="11" t="str">
        <f t="shared" si="39"/>
        <v>diciembre de 2016</v>
      </c>
    </row>
    <row r="1275" spans="1:10" x14ac:dyDescent="0.3">
      <c r="A1275" s="14">
        <v>42704</v>
      </c>
      <c r="B1275" s="13">
        <v>22860</v>
      </c>
      <c r="C1275" s="13">
        <v>22820</v>
      </c>
      <c r="D1275" s="13">
        <v>23000</v>
      </c>
      <c r="E1275" s="13">
        <v>22820</v>
      </c>
      <c r="F1275" s="11" t="s">
        <v>6704</v>
      </c>
      <c r="G1275" s="12">
        <v>1.8E-3</v>
      </c>
      <c r="H1275" s="21" t="str">
        <f t="shared" si="38"/>
        <v>miércoles, noviembre 30 de 2016</v>
      </c>
      <c r="I1275" s="11" t="e">
        <f>VLOOKUP(H1275,'Cacao Nacional'!B:D,3,0)</f>
        <v>#N/A</v>
      </c>
      <c r="J1275" s="11" t="str">
        <f t="shared" si="39"/>
        <v>noviembre de 2016</v>
      </c>
    </row>
    <row r="1276" spans="1:10" x14ac:dyDescent="0.3">
      <c r="A1276" s="14">
        <v>42703</v>
      </c>
      <c r="B1276" s="13">
        <v>22820</v>
      </c>
      <c r="C1276" s="13">
        <v>23300</v>
      </c>
      <c r="D1276" s="13">
        <v>23300</v>
      </c>
      <c r="E1276" s="13">
        <v>22820</v>
      </c>
      <c r="F1276" s="11" t="s">
        <v>6705</v>
      </c>
      <c r="G1276" s="12">
        <v>-2.06E-2</v>
      </c>
      <c r="H1276" s="21" t="str">
        <f t="shared" si="38"/>
        <v>martes, noviembre 29 de 2016</v>
      </c>
      <c r="I1276" s="11" t="e">
        <f>VLOOKUP(H1276,'Cacao Nacional'!B:D,3,0)</f>
        <v>#N/A</v>
      </c>
      <c r="J1276" s="11" t="str">
        <f t="shared" si="39"/>
        <v>noviembre de 2016</v>
      </c>
    </row>
    <row r="1277" spans="1:10" x14ac:dyDescent="0.3">
      <c r="A1277" s="14">
        <v>42702</v>
      </c>
      <c r="B1277" s="13">
        <v>23300</v>
      </c>
      <c r="C1277" s="13">
        <v>23220</v>
      </c>
      <c r="D1277" s="13">
        <v>23540</v>
      </c>
      <c r="E1277" s="13">
        <v>23100</v>
      </c>
      <c r="F1277" s="11" t="s">
        <v>6706</v>
      </c>
      <c r="G1277" s="12">
        <v>-5.1000000000000004E-3</v>
      </c>
      <c r="H1277" s="21" t="str">
        <f t="shared" si="38"/>
        <v>lunes, noviembre 28 de 2016</v>
      </c>
      <c r="I1277" s="11">
        <f>VLOOKUP(H1277,'Cacao Nacional'!B:D,3,0)</f>
        <v>6947.5</v>
      </c>
      <c r="J1277" s="11" t="str">
        <f t="shared" si="39"/>
        <v>noviembre de 2016</v>
      </c>
    </row>
    <row r="1278" spans="1:10" x14ac:dyDescent="0.3">
      <c r="A1278" s="14">
        <v>42699</v>
      </c>
      <c r="B1278" s="13">
        <v>23420</v>
      </c>
      <c r="C1278" s="13">
        <v>23600</v>
      </c>
      <c r="D1278" s="13">
        <v>23600</v>
      </c>
      <c r="E1278" s="13">
        <v>23400</v>
      </c>
      <c r="F1278" s="11" t="s">
        <v>6707</v>
      </c>
      <c r="G1278" s="12">
        <v>-1.6E-2</v>
      </c>
      <c r="H1278" s="21" t="str">
        <f t="shared" si="38"/>
        <v>viernes, noviembre 25 de 2016</v>
      </c>
      <c r="I1278" s="11" t="e">
        <f>VLOOKUP(H1278,'Cacao Nacional'!B:D,3,0)</f>
        <v>#N/A</v>
      </c>
      <c r="J1278" s="11" t="str">
        <f t="shared" si="39"/>
        <v>noviembre de 2016</v>
      </c>
    </row>
    <row r="1279" spans="1:10" x14ac:dyDescent="0.3">
      <c r="A1279" s="14">
        <v>42698</v>
      </c>
      <c r="B1279" s="13">
        <v>23800</v>
      </c>
      <c r="C1279" s="13">
        <v>23700</v>
      </c>
      <c r="D1279" s="13">
        <v>23800</v>
      </c>
      <c r="E1279" s="13">
        <v>23540</v>
      </c>
      <c r="F1279" s="11" t="s">
        <v>6708</v>
      </c>
      <c r="G1279" s="12">
        <v>8.0000000000000004E-4</v>
      </c>
      <c r="H1279" s="21" t="str">
        <f t="shared" si="38"/>
        <v>jueves, noviembre 24 de 2016</v>
      </c>
      <c r="I1279" s="11" t="e">
        <f>VLOOKUP(H1279,'Cacao Nacional'!B:D,3,0)</f>
        <v>#N/A</v>
      </c>
      <c r="J1279" s="11" t="str">
        <f t="shared" si="39"/>
        <v>noviembre de 2016</v>
      </c>
    </row>
    <row r="1280" spans="1:10" x14ac:dyDescent="0.3">
      <c r="A1280" s="14">
        <v>42697</v>
      </c>
      <c r="B1280" s="13">
        <v>23780</v>
      </c>
      <c r="C1280" s="13">
        <v>23780</v>
      </c>
      <c r="D1280" s="13">
        <v>23880</v>
      </c>
      <c r="E1280" s="13">
        <v>23780</v>
      </c>
      <c r="F1280" s="11" t="s">
        <v>6709</v>
      </c>
      <c r="G1280" s="12">
        <v>0</v>
      </c>
      <c r="H1280" s="21" t="str">
        <f t="shared" si="38"/>
        <v>miércoles, noviembre 23 de 2016</v>
      </c>
      <c r="I1280" s="11" t="e">
        <f>VLOOKUP(H1280,'Cacao Nacional'!B:D,3,0)</f>
        <v>#N/A</v>
      </c>
      <c r="J1280" s="11" t="str">
        <f t="shared" si="39"/>
        <v>noviembre de 2016</v>
      </c>
    </row>
    <row r="1281" spans="1:10" x14ac:dyDescent="0.3">
      <c r="A1281" s="14">
        <v>42696</v>
      </c>
      <c r="B1281" s="13">
        <v>23780</v>
      </c>
      <c r="C1281" s="13">
        <v>23800</v>
      </c>
      <c r="D1281" s="13">
        <v>23920</v>
      </c>
      <c r="E1281" s="13">
        <v>23780</v>
      </c>
      <c r="F1281" s="11" t="s">
        <v>6710</v>
      </c>
      <c r="G1281" s="12">
        <v>-8.0000000000000004E-4</v>
      </c>
      <c r="H1281" s="21" t="str">
        <f t="shared" si="38"/>
        <v>martes, noviembre 22 de 2016</v>
      </c>
      <c r="I1281" s="11" t="e">
        <f>VLOOKUP(H1281,'Cacao Nacional'!B:D,3,0)</f>
        <v>#N/A</v>
      </c>
      <c r="J1281" s="11" t="str">
        <f t="shared" si="39"/>
        <v>noviembre de 2016</v>
      </c>
    </row>
    <row r="1282" spans="1:10" x14ac:dyDescent="0.3">
      <c r="A1282" s="14">
        <v>42695</v>
      </c>
      <c r="B1282" s="13">
        <v>23800</v>
      </c>
      <c r="C1282" s="13">
        <v>24000</v>
      </c>
      <c r="D1282" s="13">
        <v>24000</v>
      </c>
      <c r="E1282" s="13">
        <v>23800</v>
      </c>
      <c r="F1282" s="11" t="s">
        <v>6711</v>
      </c>
      <c r="G1282" s="12">
        <v>-8.3000000000000001E-3</v>
      </c>
      <c r="H1282" s="21" t="str">
        <f t="shared" si="38"/>
        <v>lunes, noviembre 21 de 2016</v>
      </c>
      <c r="I1282" s="11">
        <f>VLOOKUP(H1282,'Cacao Nacional'!B:D,3,0)</f>
        <v>6947.5</v>
      </c>
      <c r="J1282" s="11" t="str">
        <f t="shared" si="39"/>
        <v>noviembre de 2016</v>
      </c>
    </row>
    <row r="1283" spans="1:10" x14ac:dyDescent="0.3">
      <c r="A1283" s="14">
        <v>42692</v>
      </c>
      <c r="B1283" s="13">
        <v>24000</v>
      </c>
      <c r="C1283" s="13">
        <v>23800</v>
      </c>
      <c r="D1283" s="13">
        <v>24000</v>
      </c>
      <c r="E1283" s="13">
        <v>23800</v>
      </c>
      <c r="F1283" s="11" t="s">
        <v>6712</v>
      </c>
      <c r="G1283" s="12">
        <v>8.3999999999999995E-3</v>
      </c>
      <c r="H1283" s="21" t="str">
        <f t="shared" ref="H1283:H1346" si="40">_xlfn.CONCAT(TEXT(A1283,"dddd, Mmmm d "),"de ",TEXT(A1283,"yyyy"))</f>
        <v>viernes, noviembre 18 de 2016</v>
      </c>
      <c r="I1283" s="11" t="e">
        <f>VLOOKUP(H1283,'Cacao Nacional'!B:D,3,0)</f>
        <v>#N/A</v>
      </c>
      <c r="J1283" s="11" t="str">
        <f t="shared" ref="J1283:J1346" si="41">_xlfn.CONCAT(TEXT(A1283,"mmmm")," de ",YEAR(A1283))</f>
        <v>noviembre de 2016</v>
      </c>
    </row>
    <row r="1284" spans="1:10" x14ac:dyDescent="0.3">
      <c r="A1284" s="14">
        <v>42691</v>
      </c>
      <c r="B1284" s="13">
        <v>23800</v>
      </c>
      <c r="C1284" s="13">
        <v>23800</v>
      </c>
      <c r="D1284" s="13">
        <v>24280</v>
      </c>
      <c r="E1284" s="13">
        <v>23800</v>
      </c>
      <c r="F1284" s="11" t="s">
        <v>6713</v>
      </c>
      <c r="G1284" s="12">
        <v>0</v>
      </c>
      <c r="H1284" s="21" t="str">
        <f t="shared" si="40"/>
        <v>jueves, noviembre 17 de 2016</v>
      </c>
      <c r="I1284" s="11" t="e">
        <f>VLOOKUP(H1284,'Cacao Nacional'!B:D,3,0)</f>
        <v>#N/A</v>
      </c>
      <c r="J1284" s="11" t="str">
        <f t="shared" si="41"/>
        <v>noviembre de 2016</v>
      </c>
    </row>
    <row r="1285" spans="1:10" x14ac:dyDescent="0.3">
      <c r="A1285" s="14">
        <v>42690</v>
      </c>
      <c r="B1285" s="13">
        <v>23800</v>
      </c>
      <c r="C1285" s="13">
        <v>23600</v>
      </c>
      <c r="D1285" s="13">
        <v>23820</v>
      </c>
      <c r="E1285" s="13">
        <v>23600</v>
      </c>
      <c r="F1285" s="11" t="s">
        <v>6071</v>
      </c>
      <c r="G1285" s="12">
        <v>8.5000000000000006E-3</v>
      </c>
      <c r="H1285" s="21" t="str">
        <f t="shared" si="40"/>
        <v>miércoles, noviembre 16 de 2016</v>
      </c>
      <c r="I1285" s="11" t="e">
        <f>VLOOKUP(H1285,'Cacao Nacional'!B:D,3,0)</f>
        <v>#N/A</v>
      </c>
      <c r="J1285" s="11" t="str">
        <f t="shared" si="41"/>
        <v>noviembre de 2016</v>
      </c>
    </row>
    <row r="1286" spans="1:10" x14ac:dyDescent="0.3">
      <c r="A1286" s="14">
        <v>42689</v>
      </c>
      <c r="B1286" s="13">
        <v>23600</v>
      </c>
      <c r="C1286" s="13">
        <v>23700</v>
      </c>
      <c r="D1286" s="13">
        <v>23700</v>
      </c>
      <c r="E1286" s="13">
        <v>23540</v>
      </c>
      <c r="F1286" s="11" t="s">
        <v>6714</v>
      </c>
      <c r="G1286" s="12">
        <v>-4.1999999999999997E-3</v>
      </c>
      <c r="H1286" s="21" t="str">
        <f t="shared" si="40"/>
        <v>martes, noviembre 15 de 2016</v>
      </c>
      <c r="I1286" s="11" t="e">
        <f>VLOOKUP(H1286,'Cacao Nacional'!B:D,3,0)</f>
        <v>#N/A</v>
      </c>
      <c r="J1286" s="11" t="str">
        <f t="shared" si="41"/>
        <v>noviembre de 2016</v>
      </c>
    </row>
    <row r="1287" spans="1:10" x14ac:dyDescent="0.3">
      <c r="A1287" s="14">
        <v>42685</v>
      </c>
      <c r="B1287" s="13">
        <v>23700</v>
      </c>
      <c r="C1287" s="13">
        <v>24000</v>
      </c>
      <c r="D1287" s="13">
        <v>24000</v>
      </c>
      <c r="E1287" s="13">
        <v>23560</v>
      </c>
      <c r="F1287" s="11" t="s">
        <v>6715</v>
      </c>
      <c r="G1287" s="12">
        <v>-1.2500000000000001E-2</v>
      </c>
      <c r="H1287" s="21" t="str">
        <f t="shared" si="40"/>
        <v>viernes, noviembre 11 de 2016</v>
      </c>
      <c r="I1287" s="11" t="e">
        <f>VLOOKUP(H1287,'Cacao Nacional'!B:D,3,0)</f>
        <v>#N/A</v>
      </c>
      <c r="J1287" s="11" t="str">
        <f t="shared" si="41"/>
        <v>noviembre de 2016</v>
      </c>
    </row>
    <row r="1288" spans="1:10" x14ac:dyDescent="0.3">
      <c r="A1288" s="14">
        <v>42684</v>
      </c>
      <c r="B1288" s="13">
        <v>24000</v>
      </c>
      <c r="C1288" s="13">
        <v>24340</v>
      </c>
      <c r="D1288" s="13">
        <v>24340</v>
      </c>
      <c r="E1288" s="13">
        <v>23800</v>
      </c>
      <c r="F1288" s="11" t="s">
        <v>6716</v>
      </c>
      <c r="G1288" s="12">
        <v>-1.4E-2</v>
      </c>
      <c r="H1288" s="21" t="str">
        <f t="shared" si="40"/>
        <v>jueves, noviembre 10 de 2016</v>
      </c>
      <c r="I1288" s="11" t="e">
        <f>VLOOKUP(H1288,'Cacao Nacional'!B:D,3,0)</f>
        <v>#N/A</v>
      </c>
      <c r="J1288" s="11" t="str">
        <f t="shared" si="41"/>
        <v>noviembre de 2016</v>
      </c>
    </row>
    <row r="1289" spans="1:10" x14ac:dyDescent="0.3">
      <c r="A1289" s="14">
        <v>42683</v>
      </c>
      <c r="B1289" s="13">
        <v>24340</v>
      </c>
      <c r="C1289" s="13">
        <v>24400</v>
      </c>
      <c r="D1289" s="13">
        <v>24620</v>
      </c>
      <c r="E1289" s="13">
        <v>24320</v>
      </c>
      <c r="F1289" s="11" t="s">
        <v>6717</v>
      </c>
      <c r="G1289" s="12">
        <v>-6.4999999999999997E-3</v>
      </c>
      <c r="H1289" s="21" t="str">
        <f t="shared" si="40"/>
        <v>miércoles, noviembre 9 de 2016</v>
      </c>
      <c r="I1289" s="11" t="e">
        <f>VLOOKUP(H1289,'Cacao Nacional'!B:D,3,0)</f>
        <v>#N/A</v>
      </c>
      <c r="J1289" s="11" t="str">
        <f t="shared" si="41"/>
        <v>noviembre de 2016</v>
      </c>
    </row>
    <row r="1290" spans="1:10" x14ac:dyDescent="0.3">
      <c r="A1290" s="14">
        <v>42682</v>
      </c>
      <c r="B1290" s="13">
        <v>24500</v>
      </c>
      <c r="C1290" s="13">
        <v>24600</v>
      </c>
      <c r="D1290" s="13">
        <v>24600</v>
      </c>
      <c r="E1290" s="13">
        <v>24400</v>
      </c>
      <c r="F1290" s="11" t="s">
        <v>6718</v>
      </c>
      <c r="G1290" s="12">
        <v>-8.0000000000000004E-4</v>
      </c>
      <c r="H1290" s="21" t="str">
        <f t="shared" si="40"/>
        <v>martes, noviembre 8 de 2016</v>
      </c>
      <c r="I1290" s="11" t="e">
        <f>VLOOKUP(H1290,'Cacao Nacional'!B:D,3,0)</f>
        <v>#N/A</v>
      </c>
      <c r="J1290" s="11" t="str">
        <f t="shared" si="41"/>
        <v>noviembre de 2016</v>
      </c>
    </row>
    <row r="1291" spans="1:10" x14ac:dyDescent="0.3">
      <c r="A1291" s="14">
        <v>42678</v>
      </c>
      <c r="B1291" s="13">
        <v>24520</v>
      </c>
      <c r="C1291" s="13">
        <v>24600</v>
      </c>
      <c r="D1291" s="13">
        <v>24640</v>
      </c>
      <c r="E1291" s="13">
        <v>24380</v>
      </c>
      <c r="F1291" s="11" t="s">
        <v>6719</v>
      </c>
      <c r="G1291" s="12">
        <v>-4.1000000000000003E-3</v>
      </c>
      <c r="H1291" s="21" t="str">
        <f t="shared" si="40"/>
        <v>viernes, noviembre 4 de 2016</v>
      </c>
      <c r="I1291" s="11" t="e">
        <f>VLOOKUP(H1291,'Cacao Nacional'!B:D,3,0)</f>
        <v>#N/A</v>
      </c>
      <c r="J1291" s="11" t="str">
        <f t="shared" si="41"/>
        <v>noviembre de 2016</v>
      </c>
    </row>
    <row r="1292" spans="1:10" x14ac:dyDescent="0.3">
      <c r="A1292" s="14">
        <v>42677</v>
      </c>
      <c r="B1292" s="13">
        <v>24620</v>
      </c>
      <c r="C1292" s="13">
        <v>24900</v>
      </c>
      <c r="D1292" s="13">
        <v>25140</v>
      </c>
      <c r="E1292" s="13">
        <v>24480</v>
      </c>
      <c r="F1292" s="11" t="s">
        <v>6720</v>
      </c>
      <c r="G1292" s="12">
        <v>-1.9900000000000001E-2</v>
      </c>
      <c r="H1292" s="21" t="str">
        <f t="shared" si="40"/>
        <v>jueves, noviembre 3 de 2016</v>
      </c>
      <c r="I1292" s="11" t="e">
        <f>VLOOKUP(H1292,'Cacao Nacional'!B:D,3,0)</f>
        <v>#N/A</v>
      </c>
      <c r="J1292" s="11" t="str">
        <f t="shared" si="41"/>
        <v>noviembre de 2016</v>
      </c>
    </row>
    <row r="1293" spans="1:10" x14ac:dyDescent="0.3">
      <c r="A1293" s="14">
        <v>42676</v>
      </c>
      <c r="B1293" s="13">
        <v>25120</v>
      </c>
      <c r="C1293" s="13">
        <v>25000</v>
      </c>
      <c r="D1293" s="13">
        <v>25220</v>
      </c>
      <c r="E1293" s="13">
        <v>24900</v>
      </c>
      <c r="F1293" s="11" t="s">
        <v>6169</v>
      </c>
      <c r="G1293" s="12">
        <v>4.7999999999999996E-3</v>
      </c>
      <c r="H1293" s="21" t="str">
        <f t="shared" si="40"/>
        <v>miércoles, noviembre 2 de 2016</v>
      </c>
      <c r="I1293" s="11" t="e">
        <f>VLOOKUP(H1293,'Cacao Nacional'!B:D,3,0)</f>
        <v>#N/A</v>
      </c>
      <c r="J1293" s="11" t="str">
        <f t="shared" si="41"/>
        <v>noviembre de 2016</v>
      </c>
    </row>
    <row r="1294" spans="1:10" x14ac:dyDescent="0.3">
      <c r="A1294" s="14">
        <v>42675</v>
      </c>
      <c r="B1294" s="13">
        <v>25000</v>
      </c>
      <c r="C1294" s="13">
        <v>25120</v>
      </c>
      <c r="D1294" s="13">
        <v>25180</v>
      </c>
      <c r="E1294" s="13">
        <v>24980</v>
      </c>
      <c r="F1294" s="11" t="s">
        <v>6721</v>
      </c>
      <c r="G1294" s="12">
        <v>-7.1000000000000004E-3</v>
      </c>
      <c r="H1294" s="21" t="str">
        <f t="shared" si="40"/>
        <v>martes, noviembre 1 de 2016</v>
      </c>
      <c r="I1294" s="11" t="e">
        <f>VLOOKUP(H1294,'Cacao Nacional'!B:D,3,0)</f>
        <v>#N/A</v>
      </c>
      <c r="J1294" s="11" t="str">
        <f t="shared" si="41"/>
        <v>noviembre de 2016</v>
      </c>
    </row>
    <row r="1295" spans="1:10" x14ac:dyDescent="0.3">
      <c r="A1295" s="14">
        <v>42674</v>
      </c>
      <c r="B1295" s="13">
        <v>25180</v>
      </c>
      <c r="C1295" s="13">
        <v>25140</v>
      </c>
      <c r="D1295" s="13">
        <v>25240</v>
      </c>
      <c r="E1295" s="13">
        <v>25020</v>
      </c>
      <c r="F1295" s="11" t="s">
        <v>6722</v>
      </c>
      <c r="G1295" s="12">
        <v>-8.0000000000000004E-4</v>
      </c>
      <c r="H1295" s="21" t="str">
        <f t="shared" si="40"/>
        <v>lunes, octubre 31 de 2016</v>
      </c>
      <c r="I1295" s="11">
        <f>VLOOKUP(H1295,'Cacao Nacional'!B:D,3,0)</f>
        <v>7530</v>
      </c>
      <c r="J1295" s="11" t="str">
        <f t="shared" si="41"/>
        <v>octubre de 2016</v>
      </c>
    </row>
    <row r="1296" spans="1:10" x14ac:dyDescent="0.3">
      <c r="A1296" s="14">
        <v>42671</v>
      </c>
      <c r="B1296" s="13">
        <v>25200</v>
      </c>
      <c r="C1296" s="13">
        <v>25400</v>
      </c>
      <c r="D1296" s="13">
        <v>25400</v>
      </c>
      <c r="E1296" s="13">
        <v>25160</v>
      </c>
      <c r="F1296" s="11" t="s">
        <v>6723</v>
      </c>
      <c r="G1296" s="12">
        <v>-6.3E-3</v>
      </c>
      <c r="H1296" s="21" t="str">
        <f t="shared" si="40"/>
        <v>viernes, octubre 28 de 2016</v>
      </c>
      <c r="I1296" s="11" t="e">
        <f>VLOOKUP(H1296,'Cacao Nacional'!B:D,3,0)</f>
        <v>#N/A</v>
      </c>
      <c r="J1296" s="11" t="str">
        <f t="shared" si="41"/>
        <v>octubre de 2016</v>
      </c>
    </row>
    <row r="1297" spans="1:10" x14ac:dyDescent="0.3">
      <c r="A1297" s="14">
        <v>42670</v>
      </c>
      <c r="B1297" s="13">
        <v>25360</v>
      </c>
      <c r="C1297" s="13">
        <v>25200</v>
      </c>
      <c r="D1297" s="13">
        <v>25380</v>
      </c>
      <c r="E1297" s="13">
        <v>25160</v>
      </c>
      <c r="F1297" s="11" t="s">
        <v>6724</v>
      </c>
      <c r="G1297" s="12">
        <v>4.0000000000000001E-3</v>
      </c>
      <c r="H1297" s="21" t="str">
        <f t="shared" si="40"/>
        <v>jueves, octubre 27 de 2016</v>
      </c>
      <c r="I1297" s="11" t="e">
        <f>VLOOKUP(H1297,'Cacao Nacional'!B:D,3,0)</f>
        <v>#N/A</v>
      </c>
      <c r="J1297" s="11" t="str">
        <f t="shared" si="41"/>
        <v>octubre de 2016</v>
      </c>
    </row>
    <row r="1298" spans="1:10" x14ac:dyDescent="0.3">
      <c r="A1298" s="14">
        <v>42669</v>
      </c>
      <c r="B1298" s="13">
        <v>25260</v>
      </c>
      <c r="C1298" s="13">
        <v>25300</v>
      </c>
      <c r="D1298" s="13">
        <v>25300</v>
      </c>
      <c r="E1298" s="13">
        <v>25220</v>
      </c>
      <c r="F1298" s="11" t="s">
        <v>6725</v>
      </c>
      <c r="G1298" s="12">
        <v>-1.6000000000000001E-3</v>
      </c>
      <c r="H1298" s="21" t="str">
        <f t="shared" si="40"/>
        <v>miércoles, octubre 26 de 2016</v>
      </c>
      <c r="I1298" s="11" t="e">
        <f>VLOOKUP(H1298,'Cacao Nacional'!B:D,3,0)</f>
        <v>#N/A</v>
      </c>
      <c r="J1298" s="11" t="str">
        <f t="shared" si="41"/>
        <v>octubre de 2016</v>
      </c>
    </row>
    <row r="1299" spans="1:10" x14ac:dyDescent="0.3">
      <c r="A1299" s="14">
        <v>42668</v>
      </c>
      <c r="B1299" s="13">
        <v>25300</v>
      </c>
      <c r="C1299" s="13">
        <v>25300</v>
      </c>
      <c r="D1299" s="13">
        <v>25300</v>
      </c>
      <c r="E1299" s="13">
        <v>25160</v>
      </c>
      <c r="F1299" s="11" t="s">
        <v>6726</v>
      </c>
      <c r="G1299" s="12">
        <v>4.7999999999999996E-3</v>
      </c>
      <c r="H1299" s="21" t="str">
        <f t="shared" si="40"/>
        <v>martes, octubre 25 de 2016</v>
      </c>
      <c r="I1299" s="11" t="e">
        <f>VLOOKUP(H1299,'Cacao Nacional'!B:D,3,0)</f>
        <v>#N/A</v>
      </c>
      <c r="J1299" s="11" t="str">
        <f t="shared" si="41"/>
        <v>octubre de 2016</v>
      </c>
    </row>
    <row r="1300" spans="1:10" x14ac:dyDescent="0.3">
      <c r="A1300" s="14">
        <v>42667</v>
      </c>
      <c r="B1300" s="13">
        <v>25180</v>
      </c>
      <c r="C1300" s="13">
        <v>25180</v>
      </c>
      <c r="D1300" s="13">
        <v>25240</v>
      </c>
      <c r="E1300" s="13">
        <v>25140</v>
      </c>
      <c r="F1300" s="11" t="s">
        <v>6727</v>
      </c>
      <c r="G1300" s="12">
        <v>1.6000000000000001E-3</v>
      </c>
      <c r="H1300" s="21" t="str">
        <f t="shared" si="40"/>
        <v>lunes, octubre 24 de 2016</v>
      </c>
      <c r="I1300" s="11">
        <f>VLOOKUP(H1300,'Cacao Nacional'!B:D,3,0)</f>
        <v>7767.5</v>
      </c>
      <c r="J1300" s="11" t="str">
        <f t="shared" si="41"/>
        <v>octubre de 2016</v>
      </c>
    </row>
    <row r="1301" spans="1:10" x14ac:dyDescent="0.3">
      <c r="A1301" s="14">
        <v>42664</v>
      </c>
      <c r="B1301" s="13">
        <v>25140</v>
      </c>
      <c r="C1301" s="13">
        <v>25140</v>
      </c>
      <c r="D1301" s="13">
        <v>25200</v>
      </c>
      <c r="E1301" s="13">
        <v>25100</v>
      </c>
      <c r="F1301" s="11" t="s">
        <v>6728</v>
      </c>
      <c r="G1301" s="12">
        <v>-7.9000000000000008E-3</v>
      </c>
      <c r="H1301" s="21" t="str">
        <f t="shared" si="40"/>
        <v>viernes, octubre 21 de 2016</v>
      </c>
      <c r="I1301" s="11" t="e">
        <f>VLOOKUP(H1301,'Cacao Nacional'!B:D,3,0)</f>
        <v>#N/A</v>
      </c>
      <c r="J1301" s="11" t="str">
        <f t="shared" si="41"/>
        <v>octubre de 2016</v>
      </c>
    </row>
    <row r="1302" spans="1:10" x14ac:dyDescent="0.3">
      <c r="A1302" s="14">
        <v>42663</v>
      </c>
      <c r="B1302" s="13">
        <v>25340</v>
      </c>
      <c r="C1302" s="13">
        <v>25280</v>
      </c>
      <c r="D1302" s="13">
        <v>25360</v>
      </c>
      <c r="E1302" s="13">
        <v>25240</v>
      </c>
      <c r="F1302" s="11" t="s">
        <v>6729</v>
      </c>
      <c r="G1302" s="12">
        <v>0</v>
      </c>
      <c r="H1302" s="21" t="str">
        <f t="shared" si="40"/>
        <v>jueves, octubre 20 de 2016</v>
      </c>
      <c r="I1302" s="11" t="e">
        <f>VLOOKUP(H1302,'Cacao Nacional'!B:D,3,0)</f>
        <v>#N/A</v>
      </c>
      <c r="J1302" s="11" t="str">
        <f t="shared" si="41"/>
        <v>octubre de 2016</v>
      </c>
    </row>
    <row r="1303" spans="1:10" x14ac:dyDescent="0.3">
      <c r="A1303" s="14">
        <v>42662</v>
      </c>
      <c r="B1303" s="13">
        <v>25340</v>
      </c>
      <c r="C1303" s="13">
        <v>25100</v>
      </c>
      <c r="D1303" s="13">
        <v>25440</v>
      </c>
      <c r="E1303" s="13">
        <v>25100</v>
      </c>
      <c r="F1303" s="11" t="s">
        <v>6730</v>
      </c>
      <c r="G1303" s="12">
        <v>1.6000000000000001E-3</v>
      </c>
      <c r="H1303" s="21" t="str">
        <f t="shared" si="40"/>
        <v>miércoles, octubre 19 de 2016</v>
      </c>
      <c r="I1303" s="11" t="e">
        <f>VLOOKUP(H1303,'Cacao Nacional'!B:D,3,0)</f>
        <v>#N/A</v>
      </c>
      <c r="J1303" s="11" t="str">
        <f t="shared" si="41"/>
        <v>octubre de 2016</v>
      </c>
    </row>
    <row r="1304" spans="1:10" x14ac:dyDescent="0.3">
      <c r="A1304" s="14">
        <v>42661</v>
      </c>
      <c r="B1304" s="13">
        <v>25300</v>
      </c>
      <c r="C1304" s="13">
        <v>25380</v>
      </c>
      <c r="D1304" s="13">
        <v>25380</v>
      </c>
      <c r="E1304" s="13">
        <v>25200</v>
      </c>
      <c r="F1304" s="11" t="s">
        <v>6731</v>
      </c>
      <c r="G1304" s="12">
        <v>-2.3999999999999998E-3</v>
      </c>
      <c r="H1304" s="21" t="str">
        <f t="shared" si="40"/>
        <v>martes, octubre 18 de 2016</v>
      </c>
      <c r="I1304" s="11" t="e">
        <f>VLOOKUP(H1304,'Cacao Nacional'!B:D,3,0)</f>
        <v>#N/A</v>
      </c>
      <c r="J1304" s="11" t="str">
        <f t="shared" si="41"/>
        <v>octubre de 2016</v>
      </c>
    </row>
    <row r="1305" spans="1:10" x14ac:dyDescent="0.3">
      <c r="A1305" s="14">
        <v>42657</v>
      </c>
      <c r="B1305" s="13">
        <v>25360</v>
      </c>
      <c r="C1305" s="13">
        <v>25220</v>
      </c>
      <c r="D1305" s="13">
        <v>25360</v>
      </c>
      <c r="E1305" s="13">
        <v>25140</v>
      </c>
      <c r="F1305" s="11" t="s">
        <v>6732</v>
      </c>
      <c r="G1305" s="12">
        <v>-4.7000000000000002E-3</v>
      </c>
      <c r="H1305" s="21" t="str">
        <f t="shared" si="40"/>
        <v>viernes, octubre 14 de 2016</v>
      </c>
      <c r="I1305" s="11" t="e">
        <f>VLOOKUP(H1305,'Cacao Nacional'!B:D,3,0)</f>
        <v>#N/A</v>
      </c>
      <c r="J1305" s="11" t="str">
        <f t="shared" si="41"/>
        <v>octubre de 2016</v>
      </c>
    </row>
    <row r="1306" spans="1:10" x14ac:dyDescent="0.3">
      <c r="A1306" s="14">
        <v>42656</v>
      </c>
      <c r="B1306" s="13">
        <v>25480</v>
      </c>
      <c r="C1306" s="13">
        <v>25120</v>
      </c>
      <c r="D1306" s="13">
        <v>25480</v>
      </c>
      <c r="E1306" s="13">
        <v>25060</v>
      </c>
      <c r="F1306" s="11" t="s">
        <v>6733</v>
      </c>
      <c r="G1306" s="12">
        <v>1.35E-2</v>
      </c>
      <c r="H1306" s="21" t="str">
        <f t="shared" si="40"/>
        <v>jueves, octubre 13 de 2016</v>
      </c>
      <c r="I1306" s="11" t="e">
        <f>VLOOKUP(H1306,'Cacao Nacional'!B:D,3,0)</f>
        <v>#N/A</v>
      </c>
      <c r="J1306" s="11" t="str">
        <f t="shared" si="41"/>
        <v>octubre de 2016</v>
      </c>
    </row>
    <row r="1307" spans="1:10" x14ac:dyDescent="0.3">
      <c r="A1307" s="14">
        <v>42655</v>
      </c>
      <c r="B1307" s="13">
        <v>25140</v>
      </c>
      <c r="C1307" s="13">
        <v>25400</v>
      </c>
      <c r="D1307" s="13">
        <v>25400</v>
      </c>
      <c r="E1307" s="13">
        <v>25040</v>
      </c>
      <c r="F1307" s="11" t="s">
        <v>6734</v>
      </c>
      <c r="G1307" s="12">
        <v>-1.41E-2</v>
      </c>
      <c r="H1307" s="21" t="str">
        <f t="shared" si="40"/>
        <v>miércoles, octubre 12 de 2016</v>
      </c>
      <c r="I1307" s="11" t="e">
        <f>VLOOKUP(H1307,'Cacao Nacional'!B:D,3,0)</f>
        <v>#N/A</v>
      </c>
      <c r="J1307" s="11" t="str">
        <f t="shared" si="41"/>
        <v>octubre de 2016</v>
      </c>
    </row>
    <row r="1308" spans="1:10" x14ac:dyDescent="0.3">
      <c r="A1308" s="14">
        <v>42654</v>
      </c>
      <c r="B1308" s="13">
        <v>25500</v>
      </c>
      <c r="C1308" s="13">
        <v>25360</v>
      </c>
      <c r="D1308" s="13">
        <v>25500</v>
      </c>
      <c r="E1308" s="13">
        <v>25360</v>
      </c>
      <c r="F1308" s="11" t="s">
        <v>6735</v>
      </c>
      <c r="G1308" s="12">
        <v>3.8999999999999998E-3</v>
      </c>
      <c r="H1308" s="21" t="str">
        <f t="shared" si="40"/>
        <v>martes, octubre 11 de 2016</v>
      </c>
      <c r="I1308" s="11" t="e">
        <f>VLOOKUP(H1308,'Cacao Nacional'!B:D,3,0)</f>
        <v>#N/A</v>
      </c>
      <c r="J1308" s="11" t="str">
        <f t="shared" si="41"/>
        <v>octubre de 2016</v>
      </c>
    </row>
    <row r="1309" spans="1:10" x14ac:dyDescent="0.3">
      <c r="A1309" s="14">
        <v>42653</v>
      </c>
      <c r="B1309" s="13">
        <v>25400</v>
      </c>
      <c r="C1309" s="13">
        <v>25360</v>
      </c>
      <c r="D1309" s="13">
        <v>25400</v>
      </c>
      <c r="E1309" s="13">
        <v>25160</v>
      </c>
      <c r="F1309" s="11" t="s">
        <v>6736</v>
      </c>
      <c r="G1309" s="12">
        <v>1.6000000000000001E-3</v>
      </c>
      <c r="H1309" s="21" t="str">
        <f t="shared" si="40"/>
        <v>lunes, octubre 10 de 2016</v>
      </c>
      <c r="I1309" s="11">
        <f>VLOOKUP(H1309,'Cacao Nacional'!B:D,3,0)</f>
        <v>7875</v>
      </c>
      <c r="J1309" s="11" t="str">
        <f t="shared" si="41"/>
        <v>octubre de 2016</v>
      </c>
    </row>
    <row r="1310" spans="1:10" x14ac:dyDescent="0.3">
      <c r="A1310" s="14">
        <v>42650</v>
      </c>
      <c r="B1310" s="13">
        <v>25360</v>
      </c>
      <c r="C1310" s="13">
        <v>25320</v>
      </c>
      <c r="D1310" s="13">
        <v>25560</v>
      </c>
      <c r="E1310" s="13">
        <v>25320</v>
      </c>
      <c r="F1310" s="11" t="s">
        <v>6737</v>
      </c>
      <c r="G1310" s="12">
        <v>-8.6E-3</v>
      </c>
      <c r="H1310" s="21" t="str">
        <f t="shared" si="40"/>
        <v>viernes, octubre 7 de 2016</v>
      </c>
      <c r="I1310" s="11" t="e">
        <f>VLOOKUP(H1310,'Cacao Nacional'!B:D,3,0)</f>
        <v>#N/A</v>
      </c>
      <c r="J1310" s="11" t="str">
        <f t="shared" si="41"/>
        <v>octubre de 2016</v>
      </c>
    </row>
    <row r="1311" spans="1:10" x14ac:dyDescent="0.3">
      <c r="A1311" s="14">
        <v>42649</v>
      </c>
      <c r="B1311" s="13">
        <v>25580</v>
      </c>
      <c r="C1311" s="13">
        <v>25720</v>
      </c>
      <c r="D1311" s="13">
        <v>25720</v>
      </c>
      <c r="E1311" s="13">
        <v>25420</v>
      </c>
      <c r="F1311" s="11" t="s">
        <v>6738</v>
      </c>
      <c r="G1311" s="12">
        <v>-5.4000000000000003E-3</v>
      </c>
      <c r="H1311" s="21" t="str">
        <f t="shared" si="40"/>
        <v>jueves, octubre 6 de 2016</v>
      </c>
      <c r="I1311" s="11" t="e">
        <f>VLOOKUP(H1311,'Cacao Nacional'!B:D,3,0)</f>
        <v>#N/A</v>
      </c>
      <c r="J1311" s="11" t="str">
        <f t="shared" si="41"/>
        <v>octubre de 2016</v>
      </c>
    </row>
    <row r="1312" spans="1:10" x14ac:dyDescent="0.3">
      <c r="A1312" s="14">
        <v>42648</v>
      </c>
      <c r="B1312" s="13">
        <v>25720</v>
      </c>
      <c r="C1312" s="13">
        <v>25500</v>
      </c>
      <c r="D1312" s="13">
        <v>25720</v>
      </c>
      <c r="E1312" s="13">
        <v>25500</v>
      </c>
      <c r="F1312" s="11" t="s">
        <v>6739</v>
      </c>
      <c r="G1312" s="12">
        <v>8.6E-3</v>
      </c>
      <c r="H1312" s="21" t="str">
        <f t="shared" si="40"/>
        <v>miércoles, octubre 5 de 2016</v>
      </c>
      <c r="I1312" s="11" t="e">
        <f>VLOOKUP(H1312,'Cacao Nacional'!B:D,3,0)</f>
        <v>#N/A</v>
      </c>
      <c r="J1312" s="11" t="str">
        <f t="shared" si="41"/>
        <v>octubre de 2016</v>
      </c>
    </row>
    <row r="1313" spans="1:10" x14ac:dyDescent="0.3">
      <c r="A1313" s="14">
        <v>42647</v>
      </c>
      <c r="B1313" s="13">
        <v>25500</v>
      </c>
      <c r="C1313" s="13">
        <v>25300</v>
      </c>
      <c r="D1313" s="13">
        <v>25780</v>
      </c>
      <c r="E1313" s="13">
        <v>25300</v>
      </c>
      <c r="F1313" s="11" t="s">
        <v>6740</v>
      </c>
      <c r="G1313" s="12">
        <v>3.0999999999999999E-3</v>
      </c>
      <c r="H1313" s="21" t="str">
        <f t="shared" si="40"/>
        <v>martes, octubre 4 de 2016</v>
      </c>
      <c r="I1313" s="11" t="e">
        <f>VLOOKUP(H1313,'Cacao Nacional'!B:D,3,0)</f>
        <v>#N/A</v>
      </c>
      <c r="J1313" s="11" t="str">
        <f t="shared" si="41"/>
        <v>octubre de 2016</v>
      </c>
    </row>
    <row r="1314" spans="1:10" x14ac:dyDescent="0.3">
      <c r="A1314" s="14">
        <v>42646</v>
      </c>
      <c r="B1314" s="13">
        <v>25420</v>
      </c>
      <c r="C1314" s="13">
        <v>25040</v>
      </c>
      <c r="D1314" s="13">
        <v>25460</v>
      </c>
      <c r="E1314" s="13">
        <v>25040</v>
      </c>
      <c r="F1314" s="11" t="s">
        <v>6741</v>
      </c>
      <c r="G1314" s="12">
        <v>3.2000000000000002E-3</v>
      </c>
      <c r="H1314" s="21" t="str">
        <f t="shared" si="40"/>
        <v>lunes, octubre 3 de 2016</v>
      </c>
      <c r="I1314" s="11">
        <f>VLOOKUP(H1314,'Cacao Nacional'!B:D,3,0)</f>
        <v>7875</v>
      </c>
      <c r="J1314" s="11" t="str">
        <f t="shared" si="41"/>
        <v>octubre de 2016</v>
      </c>
    </row>
    <row r="1315" spans="1:10" x14ac:dyDescent="0.3">
      <c r="A1315" s="14">
        <v>42643</v>
      </c>
      <c r="B1315" s="13">
        <v>25340</v>
      </c>
      <c r="C1315" s="13">
        <v>25500</v>
      </c>
      <c r="D1315" s="13">
        <v>25500</v>
      </c>
      <c r="E1315" s="13">
        <v>25160</v>
      </c>
      <c r="F1315" s="11" t="s">
        <v>6742</v>
      </c>
      <c r="G1315" s="12">
        <v>-4.7000000000000002E-3</v>
      </c>
      <c r="H1315" s="21" t="str">
        <f t="shared" si="40"/>
        <v>viernes, septiembre 30 de 2016</v>
      </c>
      <c r="I1315" s="11" t="e">
        <f>VLOOKUP(H1315,'Cacao Nacional'!B:D,3,0)</f>
        <v>#N/A</v>
      </c>
      <c r="J1315" s="11" t="str">
        <f t="shared" si="41"/>
        <v>septiembre de 2016</v>
      </c>
    </row>
    <row r="1316" spans="1:10" x14ac:dyDescent="0.3">
      <c r="A1316" s="14">
        <v>42642</v>
      </c>
      <c r="B1316" s="13">
        <v>25460</v>
      </c>
      <c r="C1316" s="13">
        <v>25640</v>
      </c>
      <c r="D1316" s="13">
        <v>25640</v>
      </c>
      <c r="E1316" s="13">
        <v>25400</v>
      </c>
      <c r="F1316" s="11" t="s">
        <v>6743</v>
      </c>
      <c r="G1316" s="12">
        <v>-7.0000000000000001E-3</v>
      </c>
      <c r="H1316" s="21" t="str">
        <f t="shared" si="40"/>
        <v>jueves, septiembre 29 de 2016</v>
      </c>
      <c r="I1316" s="11" t="e">
        <f>VLOOKUP(H1316,'Cacao Nacional'!B:D,3,0)</f>
        <v>#N/A</v>
      </c>
      <c r="J1316" s="11" t="str">
        <f t="shared" si="41"/>
        <v>septiembre de 2016</v>
      </c>
    </row>
    <row r="1317" spans="1:10" x14ac:dyDescent="0.3">
      <c r="A1317" s="14">
        <v>42641</v>
      </c>
      <c r="B1317" s="13">
        <v>25640</v>
      </c>
      <c r="C1317" s="13">
        <v>25320</v>
      </c>
      <c r="D1317" s="13">
        <v>25640</v>
      </c>
      <c r="E1317" s="13">
        <v>25300</v>
      </c>
      <c r="F1317" s="11" t="s">
        <v>6583</v>
      </c>
      <c r="G1317" s="12">
        <v>1.34E-2</v>
      </c>
      <c r="H1317" s="21" t="str">
        <f t="shared" si="40"/>
        <v>miércoles, septiembre 28 de 2016</v>
      </c>
      <c r="I1317" s="11" t="e">
        <f>VLOOKUP(H1317,'Cacao Nacional'!B:D,3,0)</f>
        <v>#N/A</v>
      </c>
      <c r="J1317" s="11" t="str">
        <f t="shared" si="41"/>
        <v>septiembre de 2016</v>
      </c>
    </row>
    <row r="1318" spans="1:10" x14ac:dyDescent="0.3">
      <c r="A1318" s="14">
        <v>42640</v>
      </c>
      <c r="B1318" s="13">
        <v>25300</v>
      </c>
      <c r="C1318" s="13">
        <v>25200</v>
      </c>
      <c r="D1318" s="13">
        <v>25420</v>
      </c>
      <c r="E1318" s="13">
        <v>25200</v>
      </c>
      <c r="F1318" s="11" t="s">
        <v>6452</v>
      </c>
      <c r="G1318" s="12">
        <v>-7.7999999999999996E-3</v>
      </c>
      <c r="H1318" s="21" t="str">
        <f t="shared" si="40"/>
        <v>martes, septiembre 27 de 2016</v>
      </c>
      <c r="I1318" s="11" t="e">
        <f>VLOOKUP(H1318,'Cacao Nacional'!B:D,3,0)</f>
        <v>#N/A</v>
      </c>
      <c r="J1318" s="11" t="str">
        <f t="shared" si="41"/>
        <v>septiembre de 2016</v>
      </c>
    </row>
    <row r="1319" spans="1:10" x14ac:dyDescent="0.3">
      <c r="A1319" s="14">
        <v>42639</v>
      </c>
      <c r="B1319" s="13">
        <v>25500</v>
      </c>
      <c r="C1319" s="13">
        <v>25500</v>
      </c>
      <c r="D1319" s="13">
        <v>25500</v>
      </c>
      <c r="E1319" s="13">
        <v>25240</v>
      </c>
      <c r="F1319" s="11" t="s">
        <v>6591</v>
      </c>
      <c r="G1319" s="12">
        <v>-7.7999999999999996E-3</v>
      </c>
      <c r="H1319" s="21" t="str">
        <f t="shared" si="40"/>
        <v>lunes, septiembre 26 de 2016</v>
      </c>
      <c r="I1319" s="11">
        <f>VLOOKUP(H1319,'Cacao Nacional'!B:D,3,0)</f>
        <v>7775</v>
      </c>
      <c r="J1319" s="11" t="str">
        <f t="shared" si="41"/>
        <v>septiembre de 2016</v>
      </c>
    </row>
    <row r="1320" spans="1:10" x14ac:dyDescent="0.3">
      <c r="A1320" s="14">
        <v>42636</v>
      </c>
      <c r="B1320" s="13">
        <v>25700</v>
      </c>
      <c r="C1320" s="13">
        <v>25620</v>
      </c>
      <c r="D1320" s="13">
        <v>25800</v>
      </c>
      <c r="E1320" s="13">
        <v>25540</v>
      </c>
      <c r="F1320" s="11" t="s">
        <v>6744</v>
      </c>
      <c r="G1320" s="12">
        <v>0</v>
      </c>
      <c r="H1320" s="21" t="str">
        <f t="shared" si="40"/>
        <v>viernes, septiembre 23 de 2016</v>
      </c>
      <c r="I1320" s="11" t="e">
        <f>VLOOKUP(H1320,'Cacao Nacional'!B:D,3,0)</f>
        <v>#N/A</v>
      </c>
      <c r="J1320" s="11" t="str">
        <f t="shared" si="41"/>
        <v>septiembre de 2016</v>
      </c>
    </row>
    <row r="1321" spans="1:10" x14ac:dyDescent="0.3">
      <c r="A1321" s="14">
        <v>42635</v>
      </c>
      <c r="B1321" s="13">
        <v>25700</v>
      </c>
      <c r="C1321" s="13">
        <v>25480</v>
      </c>
      <c r="D1321" s="13">
        <v>25700</v>
      </c>
      <c r="E1321" s="13">
        <v>25480</v>
      </c>
      <c r="F1321" s="11" t="s">
        <v>6745</v>
      </c>
      <c r="G1321" s="12">
        <v>4.7000000000000002E-3</v>
      </c>
      <c r="H1321" s="21" t="str">
        <f t="shared" si="40"/>
        <v>jueves, septiembre 22 de 2016</v>
      </c>
      <c r="I1321" s="11" t="e">
        <f>VLOOKUP(H1321,'Cacao Nacional'!B:D,3,0)</f>
        <v>#N/A</v>
      </c>
      <c r="J1321" s="11" t="str">
        <f t="shared" si="41"/>
        <v>septiembre de 2016</v>
      </c>
    </row>
    <row r="1322" spans="1:10" x14ac:dyDescent="0.3">
      <c r="A1322" s="14">
        <v>42634</v>
      </c>
      <c r="B1322" s="13">
        <v>25580</v>
      </c>
      <c r="C1322" s="13">
        <v>25540</v>
      </c>
      <c r="D1322" s="13">
        <v>25680</v>
      </c>
      <c r="E1322" s="13">
        <v>25480</v>
      </c>
      <c r="F1322" s="11" t="s">
        <v>6746</v>
      </c>
      <c r="G1322" s="12">
        <v>-7.0000000000000001E-3</v>
      </c>
      <c r="H1322" s="21" t="str">
        <f t="shared" si="40"/>
        <v>miércoles, septiembre 21 de 2016</v>
      </c>
      <c r="I1322" s="11" t="e">
        <f>VLOOKUP(H1322,'Cacao Nacional'!B:D,3,0)</f>
        <v>#N/A</v>
      </c>
      <c r="J1322" s="11" t="str">
        <f t="shared" si="41"/>
        <v>septiembre de 2016</v>
      </c>
    </row>
    <row r="1323" spans="1:10" x14ac:dyDescent="0.3">
      <c r="A1323" s="14">
        <v>42633</v>
      </c>
      <c r="B1323" s="13">
        <v>25760</v>
      </c>
      <c r="C1323" s="13">
        <v>25320</v>
      </c>
      <c r="D1323" s="13">
        <v>25980</v>
      </c>
      <c r="E1323" s="13">
        <v>25320</v>
      </c>
      <c r="F1323" s="11" t="s">
        <v>6747</v>
      </c>
      <c r="G1323" s="12">
        <v>-1.6000000000000001E-3</v>
      </c>
      <c r="H1323" s="21" t="str">
        <f t="shared" si="40"/>
        <v>martes, septiembre 20 de 2016</v>
      </c>
      <c r="I1323" s="11" t="e">
        <f>VLOOKUP(H1323,'Cacao Nacional'!B:D,3,0)</f>
        <v>#N/A</v>
      </c>
      <c r="J1323" s="11" t="str">
        <f t="shared" si="41"/>
        <v>septiembre de 2016</v>
      </c>
    </row>
    <row r="1324" spans="1:10" x14ac:dyDescent="0.3">
      <c r="A1324" s="14">
        <v>42632</v>
      </c>
      <c r="B1324" s="13">
        <v>25800</v>
      </c>
      <c r="C1324" s="13">
        <v>25460</v>
      </c>
      <c r="D1324" s="13">
        <v>25940</v>
      </c>
      <c r="E1324" s="13">
        <v>25460</v>
      </c>
      <c r="F1324" s="11" t="s">
        <v>6748</v>
      </c>
      <c r="G1324" s="12">
        <v>-1.9E-2</v>
      </c>
      <c r="H1324" s="21" t="str">
        <f t="shared" si="40"/>
        <v>lunes, septiembre 19 de 2016</v>
      </c>
      <c r="I1324" s="11">
        <f>VLOOKUP(H1324,'Cacao Nacional'!B:D,3,0)</f>
        <v>7700</v>
      </c>
      <c r="J1324" s="11" t="str">
        <f t="shared" si="41"/>
        <v>septiembre de 2016</v>
      </c>
    </row>
    <row r="1325" spans="1:10" x14ac:dyDescent="0.3">
      <c r="A1325" s="14">
        <v>42629</v>
      </c>
      <c r="B1325" s="13">
        <v>26300</v>
      </c>
      <c r="C1325" s="13">
        <v>25120</v>
      </c>
      <c r="D1325" s="13">
        <v>26300</v>
      </c>
      <c r="E1325" s="13">
        <v>25120</v>
      </c>
      <c r="F1325" s="11" t="s">
        <v>6749</v>
      </c>
      <c r="G1325" s="12">
        <v>3.95E-2</v>
      </c>
      <c r="H1325" s="21" t="str">
        <f t="shared" si="40"/>
        <v>viernes, septiembre 16 de 2016</v>
      </c>
      <c r="I1325" s="11" t="e">
        <f>VLOOKUP(H1325,'Cacao Nacional'!B:D,3,0)</f>
        <v>#N/A</v>
      </c>
      <c r="J1325" s="11" t="str">
        <f t="shared" si="41"/>
        <v>septiembre de 2016</v>
      </c>
    </row>
    <row r="1326" spans="1:10" x14ac:dyDescent="0.3">
      <c r="A1326" s="14">
        <v>42628</v>
      </c>
      <c r="B1326" s="13">
        <v>25300</v>
      </c>
      <c r="C1326" s="13">
        <v>25280</v>
      </c>
      <c r="D1326" s="13">
        <v>25360</v>
      </c>
      <c r="E1326" s="13">
        <v>25220</v>
      </c>
      <c r="F1326" s="11" t="s">
        <v>6750</v>
      </c>
      <c r="G1326" s="12">
        <v>3.2000000000000002E-3</v>
      </c>
      <c r="H1326" s="21" t="str">
        <f t="shared" si="40"/>
        <v>jueves, septiembre 15 de 2016</v>
      </c>
      <c r="I1326" s="11" t="e">
        <f>VLOOKUP(H1326,'Cacao Nacional'!B:D,3,0)</f>
        <v>#N/A</v>
      </c>
      <c r="J1326" s="11" t="str">
        <f t="shared" si="41"/>
        <v>septiembre de 2016</v>
      </c>
    </row>
    <row r="1327" spans="1:10" x14ac:dyDescent="0.3">
      <c r="A1327" s="14">
        <v>42627</v>
      </c>
      <c r="B1327" s="13">
        <v>25220</v>
      </c>
      <c r="C1327" s="13">
        <v>25020</v>
      </c>
      <c r="D1327" s="13">
        <v>25300</v>
      </c>
      <c r="E1327" s="13">
        <v>25000</v>
      </c>
      <c r="F1327" s="11" t="s">
        <v>6707</v>
      </c>
      <c r="G1327" s="12">
        <v>8.0000000000000002E-3</v>
      </c>
      <c r="H1327" s="21" t="str">
        <f t="shared" si="40"/>
        <v>miércoles, septiembre 14 de 2016</v>
      </c>
      <c r="I1327" s="11" t="e">
        <f>VLOOKUP(H1327,'Cacao Nacional'!B:D,3,0)</f>
        <v>#N/A</v>
      </c>
      <c r="J1327" s="11" t="str">
        <f t="shared" si="41"/>
        <v>septiembre de 2016</v>
      </c>
    </row>
    <row r="1328" spans="1:10" x14ac:dyDescent="0.3">
      <c r="A1328" s="14">
        <v>42626</v>
      </c>
      <c r="B1328" s="13">
        <v>25020</v>
      </c>
      <c r="C1328" s="13">
        <v>25400</v>
      </c>
      <c r="D1328" s="13">
        <v>25400</v>
      </c>
      <c r="E1328" s="13">
        <v>25000</v>
      </c>
      <c r="F1328" s="11" t="s">
        <v>6751</v>
      </c>
      <c r="G1328" s="12">
        <v>-1.18E-2</v>
      </c>
      <c r="H1328" s="21" t="str">
        <f t="shared" si="40"/>
        <v>martes, septiembre 13 de 2016</v>
      </c>
      <c r="I1328" s="11" t="e">
        <f>VLOOKUP(H1328,'Cacao Nacional'!B:D,3,0)</f>
        <v>#N/A</v>
      </c>
      <c r="J1328" s="11" t="str">
        <f t="shared" si="41"/>
        <v>septiembre de 2016</v>
      </c>
    </row>
    <row r="1329" spans="1:10" x14ac:dyDescent="0.3">
      <c r="A1329" s="14">
        <v>42625</v>
      </c>
      <c r="B1329" s="13">
        <v>25320</v>
      </c>
      <c r="C1329" s="13">
        <v>25340</v>
      </c>
      <c r="D1329" s="13">
        <v>25700</v>
      </c>
      <c r="E1329" s="13">
        <v>25300</v>
      </c>
      <c r="F1329" s="11" t="s">
        <v>6752</v>
      </c>
      <c r="G1329" s="12">
        <v>-1.6000000000000001E-3</v>
      </c>
      <c r="H1329" s="21" t="str">
        <f t="shared" si="40"/>
        <v>lunes, septiembre 12 de 2016</v>
      </c>
      <c r="I1329" s="11">
        <f>VLOOKUP(H1329,'Cacao Nacional'!B:D,3,0)</f>
        <v>7700</v>
      </c>
      <c r="J1329" s="11" t="str">
        <f t="shared" si="41"/>
        <v>septiembre de 2016</v>
      </c>
    </row>
    <row r="1330" spans="1:10" x14ac:dyDescent="0.3">
      <c r="A1330" s="14">
        <v>42622</v>
      </c>
      <c r="B1330" s="13">
        <v>25360</v>
      </c>
      <c r="C1330" s="13">
        <v>25820</v>
      </c>
      <c r="D1330" s="13">
        <v>25820</v>
      </c>
      <c r="E1330" s="13">
        <v>25360</v>
      </c>
      <c r="F1330" s="11" t="s">
        <v>6753</v>
      </c>
      <c r="G1330" s="12">
        <v>-2.3099999999999999E-2</v>
      </c>
      <c r="H1330" s="21" t="str">
        <f t="shared" si="40"/>
        <v>viernes, septiembre 9 de 2016</v>
      </c>
      <c r="I1330" s="11" t="e">
        <f>VLOOKUP(H1330,'Cacao Nacional'!B:D,3,0)</f>
        <v>#N/A</v>
      </c>
      <c r="J1330" s="11" t="str">
        <f t="shared" si="41"/>
        <v>septiembre de 2016</v>
      </c>
    </row>
    <row r="1331" spans="1:10" x14ac:dyDescent="0.3">
      <c r="A1331" s="14">
        <v>42621</v>
      </c>
      <c r="B1331" s="13">
        <v>25960</v>
      </c>
      <c r="C1331" s="13">
        <v>26060</v>
      </c>
      <c r="D1331" s="13">
        <v>26060</v>
      </c>
      <c r="E1331" s="13">
        <v>25700</v>
      </c>
      <c r="F1331" s="11" t="s">
        <v>6754</v>
      </c>
      <c r="G1331" s="12">
        <v>-3.8E-3</v>
      </c>
      <c r="H1331" s="21" t="str">
        <f t="shared" si="40"/>
        <v>jueves, septiembre 8 de 2016</v>
      </c>
      <c r="I1331" s="11" t="e">
        <f>VLOOKUP(H1331,'Cacao Nacional'!B:D,3,0)</f>
        <v>#N/A</v>
      </c>
      <c r="J1331" s="11" t="str">
        <f t="shared" si="41"/>
        <v>septiembre de 2016</v>
      </c>
    </row>
    <row r="1332" spans="1:10" x14ac:dyDescent="0.3">
      <c r="A1332" s="14">
        <v>42620</v>
      </c>
      <c r="B1332" s="13">
        <v>26060</v>
      </c>
      <c r="C1332" s="13">
        <v>25900</v>
      </c>
      <c r="D1332" s="13">
        <v>26060</v>
      </c>
      <c r="E1332" s="13">
        <v>25900</v>
      </c>
      <c r="F1332" s="11" t="s">
        <v>6755</v>
      </c>
      <c r="G1332" s="12">
        <v>0</v>
      </c>
      <c r="H1332" s="21" t="str">
        <f t="shared" si="40"/>
        <v>miércoles, septiembre 7 de 2016</v>
      </c>
      <c r="I1332" s="11" t="e">
        <f>VLOOKUP(H1332,'Cacao Nacional'!B:D,3,0)</f>
        <v>#N/A</v>
      </c>
      <c r="J1332" s="11" t="str">
        <f t="shared" si="41"/>
        <v>septiembre de 2016</v>
      </c>
    </row>
    <row r="1333" spans="1:10" x14ac:dyDescent="0.3">
      <c r="A1333" s="14">
        <v>42619</v>
      </c>
      <c r="B1333" s="13">
        <v>26060</v>
      </c>
      <c r="C1333" s="13">
        <v>26140</v>
      </c>
      <c r="D1333" s="13">
        <v>26140</v>
      </c>
      <c r="E1333" s="13">
        <v>25780</v>
      </c>
      <c r="F1333" s="11" t="s">
        <v>6756</v>
      </c>
      <c r="G1333" s="12">
        <v>-1.5E-3</v>
      </c>
      <c r="H1333" s="21" t="str">
        <f t="shared" si="40"/>
        <v>martes, septiembre 6 de 2016</v>
      </c>
      <c r="I1333" s="11" t="e">
        <f>VLOOKUP(H1333,'Cacao Nacional'!B:D,3,0)</f>
        <v>#N/A</v>
      </c>
      <c r="J1333" s="11" t="str">
        <f t="shared" si="41"/>
        <v>septiembre de 2016</v>
      </c>
    </row>
    <row r="1334" spans="1:10" x14ac:dyDescent="0.3">
      <c r="A1334" s="14">
        <v>42618</v>
      </c>
      <c r="B1334" s="13">
        <v>26100</v>
      </c>
      <c r="C1334" s="13">
        <v>25980</v>
      </c>
      <c r="D1334" s="13">
        <v>26100</v>
      </c>
      <c r="E1334" s="13">
        <v>25980</v>
      </c>
      <c r="F1334" s="11" t="s">
        <v>6757</v>
      </c>
      <c r="G1334" s="12">
        <v>3.8E-3</v>
      </c>
      <c r="H1334" s="21" t="str">
        <f t="shared" si="40"/>
        <v>lunes, septiembre 5 de 2016</v>
      </c>
      <c r="I1334" s="11">
        <f>VLOOKUP(H1334,'Cacao Nacional'!B:D,3,0)</f>
        <v>7955</v>
      </c>
      <c r="J1334" s="11" t="str">
        <f t="shared" si="41"/>
        <v>septiembre de 2016</v>
      </c>
    </row>
    <row r="1335" spans="1:10" x14ac:dyDescent="0.3">
      <c r="A1335" s="14">
        <v>42615</v>
      </c>
      <c r="B1335" s="13">
        <v>26000</v>
      </c>
      <c r="C1335" s="13">
        <v>26100</v>
      </c>
      <c r="D1335" s="13">
        <v>26140</v>
      </c>
      <c r="E1335" s="13">
        <v>26000</v>
      </c>
      <c r="F1335" s="11" t="s">
        <v>6758</v>
      </c>
      <c r="G1335" s="12">
        <v>-5.4000000000000003E-3</v>
      </c>
      <c r="H1335" s="21" t="str">
        <f t="shared" si="40"/>
        <v>viernes, septiembre 2 de 2016</v>
      </c>
      <c r="I1335" s="11" t="e">
        <f>VLOOKUP(H1335,'Cacao Nacional'!B:D,3,0)</f>
        <v>#N/A</v>
      </c>
      <c r="J1335" s="11" t="str">
        <f t="shared" si="41"/>
        <v>septiembre de 2016</v>
      </c>
    </row>
    <row r="1336" spans="1:10" x14ac:dyDescent="0.3">
      <c r="A1336" s="14">
        <v>42614</v>
      </c>
      <c r="B1336" s="13">
        <v>26140</v>
      </c>
      <c r="C1336" s="13">
        <v>26020</v>
      </c>
      <c r="D1336" s="13">
        <v>26140</v>
      </c>
      <c r="E1336" s="13">
        <v>25980</v>
      </c>
      <c r="F1336" s="11" t="s">
        <v>6759</v>
      </c>
      <c r="G1336" s="12">
        <v>8.0000000000000004E-4</v>
      </c>
      <c r="H1336" s="21" t="str">
        <f t="shared" si="40"/>
        <v>jueves, septiembre 1 de 2016</v>
      </c>
      <c r="I1336" s="11" t="e">
        <f>VLOOKUP(H1336,'Cacao Nacional'!B:D,3,0)</f>
        <v>#N/A</v>
      </c>
      <c r="J1336" s="11" t="str">
        <f t="shared" si="41"/>
        <v>septiembre de 2016</v>
      </c>
    </row>
    <row r="1337" spans="1:10" x14ac:dyDescent="0.3">
      <c r="A1337" s="14">
        <v>42613</v>
      </c>
      <c r="B1337" s="13">
        <v>26120</v>
      </c>
      <c r="C1337" s="13">
        <v>26160</v>
      </c>
      <c r="D1337" s="13">
        <v>26200</v>
      </c>
      <c r="E1337" s="13">
        <v>26000</v>
      </c>
      <c r="F1337" s="11" t="s">
        <v>6760</v>
      </c>
      <c r="G1337" s="12">
        <v>-1.5E-3</v>
      </c>
      <c r="H1337" s="21" t="str">
        <f t="shared" si="40"/>
        <v>miércoles, agosto 31 de 2016</v>
      </c>
      <c r="I1337" s="11" t="e">
        <f>VLOOKUP(H1337,'Cacao Nacional'!B:D,3,0)</f>
        <v>#N/A</v>
      </c>
      <c r="J1337" s="11" t="str">
        <f t="shared" si="41"/>
        <v>agosto de 2016</v>
      </c>
    </row>
    <row r="1338" spans="1:10" x14ac:dyDescent="0.3">
      <c r="A1338" s="14">
        <v>42612</v>
      </c>
      <c r="B1338" s="13">
        <v>26160</v>
      </c>
      <c r="C1338" s="13">
        <v>26000</v>
      </c>
      <c r="D1338" s="13">
        <v>26180</v>
      </c>
      <c r="E1338" s="13">
        <v>26000</v>
      </c>
      <c r="F1338" s="11" t="s">
        <v>6761</v>
      </c>
      <c r="G1338" s="12">
        <v>6.1999999999999998E-3</v>
      </c>
      <c r="H1338" s="21" t="str">
        <f t="shared" si="40"/>
        <v>martes, agosto 30 de 2016</v>
      </c>
      <c r="I1338" s="11" t="e">
        <f>VLOOKUP(H1338,'Cacao Nacional'!B:D,3,0)</f>
        <v>#N/A</v>
      </c>
      <c r="J1338" s="11" t="str">
        <f t="shared" si="41"/>
        <v>agosto de 2016</v>
      </c>
    </row>
    <row r="1339" spans="1:10" x14ac:dyDescent="0.3">
      <c r="A1339" s="14">
        <v>42611</v>
      </c>
      <c r="B1339" s="13">
        <v>26000</v>
      </c>
      <c r="C1339" s="13">
        <v>26240</v>
      </c>
      <c r="D1339" s="13">
        <v>26240</v>
      </c>
      <c r="E1339" s="13">
        <v>26000</v>
      </c>
      <c r="F1339" s="11" t="s">
        <v>6762</v>
      </c>
      <c r="G1339" s="12">
        <v>3.8999999999999998E-3</v>
      </c>
      <c r="H1339" s="21" t="str">
        <f t="shared" si="40"/>
        <v>lunes, agosto 29 de 2016</v>
      </c>
      <c r="I1339" s="11">
        <f>VLOOKUP(H1339,'Cacao Nacional'!B:D,3,0)</f>
        <v>7955</v>
      </c>
      <c r="J1339" s="11" t="str">
        <f t="shared" si="41"/>
        <v>agosto de 2016</v>
      </c>
    </row>
    <row r="1340" spans="1:10" x14ac:dyDescent="0.3">
      <c r="A1340" s="14">
        <v>42608</v>
      </c>
      <c r="B1340" s="13">
        <v>25900</v>
      </c>
      <c r="C1340" s="13">
        <v>26200</v>
      </c>
      <c r="D1340" s="13">
        <v>26200</v>
      </c>
      <c r="E1340" s="13">
        <v>25900</v>
      </c>
      <c r="F1340" s="11" t="s">
        <v>6763</v>
      </c>
      <c r="G1340" s="12">
        <v>-7.7000000000000002E-3</v>
      </c>
      <c r="H1340" s="21" t="str">
        <f t="shared" si="40"/>
        <v>viernes, agosto 26 de 2016</v>
      </c>
      <c r="I1340" s="11" t="e">
        <f>VLOOKUP(H1340,'Cacao Nacional'!B:D,3,0)</f>
        <v>#N/A</v>
      </c>
      <c r="J1340" s="11" t="str">
        <f t="shared" si="41"/>
        <v>agosto de 2016</v>
      </c>
    </row>
    <row r="1341" spans="1:10" x14ac:dyDescent="0.3">
      <c r="A1341" s="14">
        <v>42607</v>
      </c>
      <c r="B1341" s="13">
        <v>26100</v>
      </c>
      <c r="C1341" s="13">
        <v>26000</v>
      </c>
      <c r="D1341" s="13">
        <v>26260</v>
      </c>
      <c r="E1341" s="13">
        <v>26000</v>
      </c>
      <c r="F1341" s="11" t="s">
        <v>6764</v>
      </c>
      <c r="G1341" s="12">
        <v>8.0000000000000004E-4</v>
      </c>
      <c r="H1341" s="21" t="str">
        <f t="shared" si="40"/>
        <v>jueves, agosto 25 de 2016</v>
      </c>
      <c r="I1341" s="11" t="e">
        <f>VLOOKUP(H1341,'Cacao Nacional'!B:D,3,0)</f>
        <v>#N/A</v>
      </c>
      <c r="J1341" s="11" t="str">
        <f t="shared" si="41"/>
        <v>agosto de 2016</v>
      </c>
    </row>
    <row r="1342" spans="1:10" x14ac:dyDescent="0.3">
      <c r="A1342" s="14">
        <v>42606</v>
      </c>
      <c r="B1342" s="13">
        <v>26080</v>
      </c>
      <c r="C1342" s="13">
        <v>25720</v>
      </c>
      <c r="D1342" s="13">
        <v>26340</v>
      </c>
      <c r="E1342" s="13">
        <v>25720</v>
      </c>
      <c r="F1342" s="11" t="s">
        <v>6765</v>
      </c>
      <c r="G1342" s="12">
        <v>6.8999999999999999E-3</v>
      </c>
      <c r="H1342" s="21" t="str">
        <f t="shared" si="40"/>
        <v>miércoles, agosto 24 de 2016</v>
      </c>
      <c r="I1342" s="11" t="e">
        <f>VLOOKUP(H1342,'Cacao Nacional'!B:D,3,0)</f>
        <v>#N/A</v>
      </c>
      <c r="J1342" s="11" t="str">
        <f t="shared" si="41"/>
        <v>agosto de 2016</v>
      </c>
    </row>
    <row r="1343" spans="1:10" x14ac:dyDescent="0.3">
      <c r="A1343" s="14">
        <v>42605</v>
      </c>
      <c r="B1343" s="13">
        <v>25900</v>
      </c>
      <c r="C1343" s="13">
        <v>25900</v>
      </c>
      <c r="D1343" s="13">
        <v>25900</v>
      </c>
      <c r="E1343" s="13">
        <v>25760</v>
      </c>
      <c r="F1343" s="11" t="s">
        <v>6766</v>
      </c>
      <c r="G1343" s="12">
        <v>0</v>
      </c>
      <c r="H1343" s="21" t="str">
        <f t="shared" si="40"/>
        <v>martes, agosto 23 de 2016</v>
      </c>
      <c r="I1343" s="11" t="e">
        <f>VLOOKUP(H1343,'Cacao Nacional'!B:D,3,0)</f>
        <v>#N/A</v>
      </c>
      <c r="J1343" s="11" t="str">
        <f t="shared" si="41"/>
        <v>agosto de 2016</v>
      </c>
    </row>
    <row r="1344" spans="1:10" x14ac:dyDescent="0.3">
      <c r="A1344" s="14">
        <v>42604</v>
      </c>
      <c r="B1344" s="13">
        <v>25900</v>
      </c>
      <c r="C1344" s="13">
        <v>25600</v>
      </c>
      <c r="D1344" s="13">
        <v>25960</v>
      </c>
      <c r="E1344" s="13">
        <v>25560</v>
      </c>
      <c r="F1344" s="11" t="s">
        <v>6767</v>
      </c>
      <c r="G1344" s="12">
        <v>-8.0000000000000004E-4</v>
      </c>
      <c r="H1344" s="21" t="str">
        <f t="shared" si="40"/>
        <v>lunes, agosto 22 de 2016</v>
      </c>
      <c r="I1344" s="11">
        <f>VLOOKUP(H1344,'Cacao Nacional'!B:D,3,0)</f>
        <v>7955</v>
      </c>
      <c r="J1344" s="11" t="str">
        <f t="shared" si="41"/>
        <v>agosto de 2016</v>
      </c>
    </row>
    <row r="1345" spans="1:10" x14ac:dyDescent="0.3">
      <c r="A1345" s="14">
        <v>42601</v>
      </c>
      <c r="B1345" s="13">
        <v>25920</v>
      </c>
      <c r="C1345" s="13">
        <v>25580</v>
      </c>
      <c r="D1345" s="13">
        <v>25960</v>
      </c>
      <c r="E1345" s="13">
        <v>25580</v>
      </c>
      <c r="F1345" s="11" t="s">
        <v>6768</v>
      </c>
      <c r="G1345" s="12">
        <v>-3.0999999999999999E-3</v>
      </c>
      <c r="H1345" s="21" t="str">
        <f t="shared" si="40"/>
        <v>viernes, agosto 19 de 2016</v>
      </c>
      <c r="I1345" s="11" t="e">
        <f>VLOOKUP(H1345,'Cacao Nacional'!B:D,3,0)</f>
        <v>#N/A</v>
      </c>
      <c r="J1345" s="11" t="str">
        <f t="shared" si="41"/>
        <v>agosto de 2016</v>
      </c>
    </row>
    <row r="1346" spans="1:10" x14ac:dyDescent="0.3">
      <c r="A1346" s="14">
        <v>42600</v>
      </c>
      <c r="B1346" s="13">
        <v>26000</v>
      </c>
      <c r="C1346" s="13">
        <v>25800</v>
      </c>
      <c r="D1346" s="13">
        <v>26120</v>
      </c>
      <c r="E1346" s="13">
        <v>25800</v>
      </c>
      <c r="F1346" s="11" t="s">
        <v>6769</v>
      </c>
      <c r="G1346" s="12">
        <v>4.5999999999999999E-3</v>
      </c>
      <c r="H1346" s="21" t="str">
        <f t="shared" si="40"/>
        <v>jueves, agosto 18 de 2016</v>
      </c>
      <c r="I1346" s="11" t="e">
        <f>VLOOKUP(H1346,'Cacao Nacional'!B:D,3,0)</f>
        <v>#N/A</v>
      </c>
      <c r="J1346" s="11" t="str">
        <f t="shared" si="41"/>
        <v>agosto de 2016</v>
      </c>
    </row>
    <row r="1347" spans="1:10" x14ac:dyDescent="0.3">
      <c r="A1347" s="14">
        <v>42599</v>
      </c>
      <c r="B1347" s="13">
        <v>25880</v>
      </c>
      <c r="C1347" s="13">
        <v>25680</v>
      </c>
      <c r="D1347" s="13">
        <v>25980</v>
      </c>
      <c r="E1347" s="13">
        <v>25680</v>
      </c>
      <c r="F1347" s="11" t="s">
        <v>6770</v>
      </c>
      <c r="G1347" s="12">
        <v>-4.5999999999999999E-3</v>
      </c>
      <c r="H1347" s="21" t="str">
        <f t="shared" ref="H1347:H1410" si="42">_xlfn.CONCAT(TEXT(A1347,"dddd, Mmmm d "),"de ",TEXT(A1347,"yyyy"))</f>
        <v>miércoles, agosto 17 de 2016</v>
      </c>
      <c r="I1347" s="11" t="e">
        <f>VLOOKUP(H1347,'Cacao Nacional'!B:D,3,0)</f>
        <v>#N/A</v>
      </c>
      <c r="J1347" s="11" t="str">
        <f t="shared" ref="J1347:J1410" si="43">_xlfn.CONCAT(TEXT(A1347,"mmmm")," de ",YEAR(A1347))</f>
        <v>agosto de 2016</v>
      </c>
    </row>
    <row r="1348" spans="1:10" x14ac:dyDescent="0.3">
      <c r="A1348" s="14">
        <v>42598</v>
      </c>
      <c r="B1348" s="13">
        <v>26000</v>
      </c>
      <c r="C1348" s="13">
        <v>25500</v>
      </c>
      <c r="D1348" s="13">
        <v>26000</v>
      </c>
      <c r="E1348" s="13">
        <v>25500</v>
      </c>
      <c r="F1348" s="11" t="s">
        <v>6771</v>
      </c>
      <c r="G1348" s="12">
        <v>1.72E-2</v>
      </c>
      <c r="H1348" s="21" t="str">
        <f t="shared" si="42"/>
        <v>martes, agosto 16 de 2016</v>
      </c>
      <c r="I1348" s="11" t="e">
        <f>VLOOKUP(H1348,'Cacao Nacional'!B:D,3,0)</f>
        <v>#N/A</v>
      </c>
      <c r="J1348" s="11" t="str">
        <f t="shared" si="43"/>
        <v>agosto de 2016</v>
      </c>
    </row>
    <row r="1349" spans="1:10" x14ac:dyDescent="0.3">
      <c r="A1349" s="14">
        <v>42594</v>
      </c>
      <c r="B1349" s="13">
        <v>25560</v>
      </c>
      <c r="C1349" s="13">
        <v>25480</v>
      </c>
      <c r="D1349" s="13">
        <v>25560</v>
      </c>
      <c r="E1349" s="13">
        <v>25460</v>
      </c>
      <c r="F1349" s="11" t="s">
        <v>6772</v>
      </c>
      <c r="G1349" s="12">
        <v>0</v>
      </c>
      <c r="H1349" s="21" t="str">
        <f t="shared" si="42"/>
        <v>viernes, agosto 12 de 2016</v>
      </c>
      <c r="I1349" s="11" t="e">
        <f>VLOOKUP(H1349,'Cacao Nacional'!B:D,3,0)</f>
        <v>#N/A</v>
      </c>
      <c r="J1349" s="11" t="str">
        <f t="shared" si="43"/>
        <v>agosto de 2016</v>
      </c>
    </row>
    <row r="1350" spans="1:10" x14ac:dyDescent="0.3">
      <c r="A1350" s="14">
        <v>42593</v>
      </c>
      <c r="B1350" s="13">
        <v>25560</v>
      </c>
      <c r="C1350" s="13">
        <v>25500</v>
      </c>
      <c r="D1350" s="13">
        <v>25600</v>
      </c>
      <c r="E1350" s="13">
        <v>25500</v>
      </c>
      <c r="F1350" s="11" t="s">
        <v>6773</v>
      </c>
      <c r="G1350" s="12">
        <v>1.6000000000000001E-3</v>
      </c>
      <c r="H1350" s="21" t="str">
        <f t="shared" si="42"/>
        <v>jueves, agosto 11 de 2016</v>
      </c>
      <c r="I1350" s="11" t="e">
        <f>VLOOKUP(H1350,'Cacao Nacional'!B:D,3,0)</f>
        <v>#N/A</v>
      </c>
      <c r="J1350" s="11" t="str">
        <f t="shared" si="43"/>
        <v>agosto de 2016</v>
      </c>
    </row>
    <row r="1351" spans="1:10" x14ac:dyDescent="0.3">
      <c r="A1351" s="14">
        <v>42592</v>
      </c>
      <c r="B1351" s="13">
        <v>25520</v>
      </c>
      <c r="C1351" s="13">
        <v>25340</v>
      </c>
      <c r="D1351" s="13">
        <v>25560</v>
      </c>
      <c r="E1351" s="13">
        <v>25340</v>
      </c>
      <c r="F1351" s="11" t="s">
        <v>6774</v>
      </c>
      <c r="G1351" s="12">
        <v>3.8999999999999998E-3</v>
      </c>
      <c r="H1351" s="21" t="str">
        <f t="shared" si="42"/>
        <v>miércoles, agosto 10 de 2016</v>
      </c>
      <c r="I1351" s="11" t="e">
        <f>VLOOKUP(H1351,'Cacao Nacional'!B:D,3,0)</f>
        <v>#N/A</v>
      </c>
      <c r="J1351" s="11" t="str">
        <f t="shared" si="43"/>
        <v>agosto de 2016</v>
      </c>
    </row>
    <row r="1352" spans="1:10" x14ac:dyDescent="0.3">
      <c r="A1352" s="14">
        <v>42591</v>
      </c>
      <c r="B1352" s="13">
        <v>25420</v>
      </c>
      <c r="C1352" s="13">
        <v>25260</v>
      </c>
      <c r="D1352" s="13">
        <v>25420</v>
      </c>
      <c r="E1352" s="13">
        <v>25260</v>
      </c>
      <c r="F1352" s="11" t="s">
        <v>6775</v>
      </c>
      <c r="G1352" s="12">
        <v>6.3E-3</v>
      </c>
      <c r="H1352" s="21" t="str">
        <f t="shared" si="42"/>
        <v>martes, agosto 9 de 2016</v>
      </c>
      <c r="I1352" s="11" t="e">
        <f>VLOOKUP(H1352,'Cacao Nacional'!B:D,3,0)</f>
        <v>#N/A</v>
      </c>
      <c r="J1352" s="11" t="str">
        <f t="shared" si="43"/>
        <v>agosto de 2016</v>
      </c>
    </row>
    <row r="1353" spans="1:10" x14ac:dyDescent="0.3">
      <c r="A1353" s="14">
        <v>42590</v>
      </c>
      <c r="B1353" s="13">
        <v>25260</v>
      </c>
      <c r="C1353" s="13">
        <v>25220</v>
      </c>
      <c r="D1353" s="13">
        <v>25280</v>
      </c>
      <c r="E1353" s="13">
        <v>25220</v>
      </c>
      <c r="F1353" s="11" t="s">
        <v>6776</v>
      </c>
      <c r="G1353" s="12">
        <v>-1.6000000000000001E-3</v>
      </c>
      <c r="H1353" s="21" t="str">
        <f t="shared" si="42"/>
        <v>lunes, agosto 8 de 2016</v>
      </c>
      <c r="I1353" s="11">
        <f>VLOOKUP(H1353,'Cacao Nacional'!B:D,3,0)</f>
        <v>8032.5</v>
      </c>
      <c r="J1353" s="11" t="str">
        <f t="shared" si="43"/>
        <v>agosto de 2016</v>
      </c>
    </row>
    <row r="1354" spans="1:10" x14ac:dyDescent="0.3">
      <c r="A1354" s="14">
        <v>42587</v>
      </c>
      <c r="B1354" s="13">
        <v>25300</v>
      </c>
      <c r="C1354" s="13">
        <v>25300</v>
      </c>
      <c r="D1354" s="13">
        <v>25300</v>
      </c>
      <c r="E1354" s="13">
        <v>25280</v>
      </c>
      <c r="F1354" s="11" t="s">
        <v>6777</v>
      </c>
      <c r="G1354" s="12">
        <v>0</v>
      </c>
      <c r="H1354" s="21" t="str">
        <f t="shared" si="42"/>
        <v>viernes, agosto 5 de 2016</v>
      </c>
      <c r="I1354" s="11" t="e">
        <f>VLOOKUP(H1354,'Cacao Nacional'!B:D,3,0)</f>
        <v>#N/A</v>
      </c>
      <c r="J1354" s="11" t="str">
        <f t="shared" si="43"/>
        <v>agosto de 2016</v>
      </c>
    </row>
    <row r="1355" spans="1:10" x14ac:dyDescent="0.3">
      <c r="A1355" s="14">
        <v>42586</v>
      </c>
      <c r="B1355" s="13">
        <v>25300</v>
      </c>
      <c r="C1355" s="13">
        <v>25180</v>
      </c>
      <c r="D1355" s="13">
        <v>25320</v>
      </c>
      <c r="E1355" s="13">
        <v>25180</v>
      </c>
      <c r="F1355" s="11" t="s">
        <v>6778</v>
      </c>
      <c r="G1355" s="12">
        <v>5.5999999999999999E-3</v>
      </c>
      <c r="H1355" s="21" t="str">
        <f t="shared" si="42"/>
        <v>jueves, agosto 4 de 2016</v>
      </c>
      <c r="I1355" s="11" t="e">
        <f>VLOOKUP(H1355,'Cacao Nacional'!B:D,3,0)</f>
        <v>#N/A</v>
      </c>
      <c r="J1355" s="11" t="str">
        <f t="shared" si="43"/>
        <v>agosto de 2016</v>
      </c>
    </row>
    <row r="1356" spans="1:10" x14ac:dyDescent="0.3">
      <c r="A1356" s="14">
        <v>42585</v>
      </c>
      <c r="B1356" s="13">
        <v>25160</v>
      </c>
      <c r="C1356" s="13">
        <v>25160</v>
      </c>
      <c r="D1356" s="13">
        <v>25300</v>
      </c>
      <c r="E1356" s="13">
        <v>25160</v>
      </c>
      <c r="F1356" s="11" t="s">
        <v>6779</v>
      </c>
      <c r="G1356" s="12">
        <v>8.0000000000000004E-4</v>
      </c>
      <c r="H1356" s="21" t="str">
        <f t="shared" si="42"/>
        <v>miércoles, agosto 3 de 2016</v>
      </c>
      <c r="I1356" s="11" t="e">
        <f>VLOOKUP(H1356,'Cacao Nacional'!B:D,3,0)</f>
        <v>#N/A</v>
      </c>
      <c r="J1356" s="11" t="str">
        <f t="shared" si="43"/>
        <v>agosto de 2016</v>
      </c>
    </row>
    <row r="1357" spans="1:10" x14ac:dyDescent="0.3">
      <c r="A1357" s="14">
        <v>42584</v>
      </c>
      <c r="B1357" s="13">
        <v>25140</v>
      </c>
      <c r="C1357" s="13">
        <v>25360</v>
      </c>
      <c r="D1357" s="13">
        <v>25360</v>
      </c>
      <c r="E1357" s="13">
        <v>25120</v>
      </c>
      <c r="F1357" s="11" t="s">
        <v>6780</v>
      </c>
      <c r="G1357" s="12">
        <v>0</v>
      </c>
      <c r="H1357" s="21" t="str">
        <f t="shared" si="42"/>
        <v>martes, agosto 2 de 2016</v>
      </c>
      <c r="I1357" s="11" t="e">
        <f>VLOOKUP(H1357,'Cacao Nacional'!B:D,3,0)</f>
        <v>#N/A</v>
      </c>
      <c r="J1357" s="11" t="str">
        <f t="shared" si="43"/>
        <v>agosto de 2016</v>
      </c>
    </row>
    <row r="1358" spans="1:10" x14ac:dyDescent="0.3">
      <c r="A1358" s="14">
        <v>42583</v>
      </c>
      <c r="B1358" s="13">
        <v>25140</v>
      </c>
      <c r="C1358" s="13">
        <v>25220</v>
      </c>
      <c r="D1358" s="13">
        <v>25580</v>
      </c>
      <c r="E1358" s="13">
        <v>25140</v>
      </c>
      <c r="F1358" s="11" t="s">
        <v>6781</v>
      </c>
      <c r="G1358" s="12">
        <v>-3.2000000000000002E-3</v>
      </c>
      <c r="H1358" s="21" t="str">
        <f t="shared" si="42"/>
        <v>lunes, agosto 1 de 2016</v>
      </c>
      <c r="I1358" s="11">
        <f>VLOOKUP(H1358,'Cacao Nacional'!B:D,3,0)</f>
        <v>7735</v>
      </c>
      <c r="J1358" s="11" t="str">
        <f t="shared" si="43"/>
        <v>agosto de 2016</v>
      </c>
    </row>
    <row r="1359" spans="1:10" x14ac:dyDescent="0.3">
      <c r="A1359" s="14">
        <v>42580</v>
      </c>
      <c r="B1359" s="13">
        <v>25220</v>
      </c>
      <c r="C1359" s="13">
        <v>25520</v>
      </c>
      <c r="D1359" s="13">
        <v>25620</v>
      </c>
      <c r="E1359" s="13">
        <v>25220</v>
      </c>
      <c r="F1359" s="11" t="s">
        <v>6782</v>
      </c>
      <c r="G1359" s="12">
        <v>-1.18E-2</v>
      </c>
      <c r="H1359" s="21" t="str">
        <f t="shared" si="42"/>
        <v>viernes, julio 29 de 2016</v>
      </c>
      <c r="I1359" s="11" t="e">
        <f>VLOOKUP(H1359,'Cacao Nacional'!B:D,3,0)</f>
        <v>#N/A</v>
      </c>
      <c r="J1359" s="11" t="str">
        <f t="shared" si="43"/>
        <v>julio de 2016</v>
      </c>
    </row>
    <row r="1360" spans="1:10" x14ac:dyDescent="0.3">
      <c r="A1360" s="14">
        <v>42579</v>
      </c>
      <c r="B1360" s="13">
        <v>25520</v>
      </c>
      <c r="C1360" s="13">
        <v>25540</v>
      </c>
      <c r="D1360" s="13">
        <v>25600</v>
      </c>
      <c r="E1360" s="13">
        <v>25520</v>
      </c>
      <c r="F1360" s="11" t="s">
        <v>6783</v>
      </c>
      <c r="G1360" s="12">
        <v>-2.3E-3</v>
      </c>
      <c r="H1360" s="21" t="str">
        <f t="shared" si="42"/>
        <v>jueves, julio 28 de 2016</v>
      </c>
      <c r="I1360" s="11" t="e">
        <f>VLOOKUP(H1360,'Cacao Nacional'!B:D,3,0)</f>
        <v>#N/A</v>
      </c>
      <c r="J1360" s="11" t="str">
        <f t="shared" si="43"/>
        <v>julio de 2016</v>
      </c>
    </row>
    <row r="1361" spans="1:10" x14ac:dyDescent="0.3">
      <c r="A1361" s="14">
        <v>42578</v>
      </c>
      <c r="B1361" s="13">
        <v>25580</v>
      </c>
      <c r="C1361" s="13">
        <v>25560</v>
      </c>
      <c r="D1361" s="13">
        <v>25740</v>
      </c>
      <c r="E1361" s="13">
        <v>25560</v>
      </c>
      <c r="F1361" s="11" t="s">
        <v>6784</v>
      </c>
      <c r="G1361" s="12">
        <v>8.0000000000000004E-4</v>
      </c>
      <c r="H1361" s="21" t="str">
        <f t="shared" si="42"/>
        <v>miércoles, julio 27 de 2016</v>
      </c>
      <c r="I1361" s="11" t="e">
        <f>VLOOKUP(H1361,'Cacao Nacional'!B:D,3,0)</f>
        <v>#N/A</v>
      </c>
      <c r="J1361" s="11" t="str">
        <f t="shared" si="43"/>
        <v>julio de 2016</v>
      </c>
    </row>
    <row r="1362" spans="1:10" x14ac:dyDescent="0.3">
      <c r="A1362" s="14">
        <v>42577</v>
      </c>
      <c r="B1362" s="13">
        <v>25560</v>
      </c>
      <c r="C1362" s="13">
        <v>25300</v>
      </c>
      <c r="D1362" s="13">
        <v>25760</v>
      </c>
      <c r="E1362" s="13">
        <v>25300</v>
      </c>
      <c r="F1362" s="11" t="s">
        <v>6785</v>
      </c>
      <c r="G1362" s="12">
        <v>1.6000000000000001E-3</v>
      </c>
      <c r="H1362" s="21" t="str">
        <f t="shared" si="42"/>
        <v>martes, julio 26 de 2016</v>
      </c>
      <c r="I1362" s="11" t="e">
        <f>VLOOKUP(H1362,'Cacao Nacional'!B:D,3,0)</f>
        <v>#N/A</v>
      </c>
      <c r="J1362" s="11" t="str">
        <f t="shared" si="43"/>
        <v>julio de 2016</v>
      </c>
    </row>
    <row r="1363" spans="1:10" x14ac:dyDescent="0.3">
      <c r="A1363" s="14">
        <v>42576</v>
      </c>
      <c r="B1363" s="13">
        <v>25520</v>
      </c>
      <c r="C1363" s="13">
        <v>25540</v>
      </c>
      <c r="D1363" s="13">
        <v>25560</v>
      </c>
      <c r="E1363" s="13">
        <v>25500</v>
      </c>
      <c r="F1363" s="11" t="s">
        <v>6786</v>
      </c>
      <c r="G1363" s="12">
        <v>-3.0999999999999999E-3</v>
      </c>
      <c r="H1363" s="21" t="str">
        <f t="shared" si="42"/>
        <v>lunes, julio 25 de 2016</v>
      </c>
      <c r="I1363" s="11">
        <f>VLOOKUP(H1363,'Cacao Nacional'!B:D,3,0)</f>
        <v>7735</v>
      </c>
      <c r="J1363" s="11" t="str">
        <f t="shared" si="43"/>
        <v>julio de 2016</v>
      </c>
    </row>
    <row r="1364" spans="1:10" x14ac:dyDescent="0.3">
      <c r="A1364" s="14">
        <v>42573</v>
      </c>
      <c r="B1364" s="13">
        <v>25600</v>
      </c>
      <c r="C1364" s="13">
        <v>25680</v>
      </c>
      <c r="D1364" s="13">
        <v>25680</v>
      </c>
      <c r="E1364" s="13">
        <v>25520</v>
      </c>
      <c r="F1364" s="11" t="s">
        <v>6787</v>
      </c>
      <c r="G1364" s="12">
        <v>-3.0999999999999999E-3</v>
      </c>
      <c r="H1364" s="21" t="str">
        <f t="shared" si="42"/>
        <v>viernes, julio 22 de 2016</v>
      </c>
      <c r="I1364" s="11" t="e">
        <f>VLOOKUP(H1364,'Cacao Nacional'!B:D,3,0)</f>
        <v>#N/A</v>
      </c>
      <c r="J1364" s="11" t="str">
        <f t="shared" si="43"/>
        <v>julio de 2016</v>
      </c>
    </row>
    <row r="1365" spans="1:10" x14ac:dyDescent="0.3">
      <c r="A1365" s="14">
        <v>42572</v>
      </c>
      <c r="B1365" s="13">
        <v>25680</v>
      </c>
      <c r="C1365" s="13">
        <v>25180</v>
      </c>
      <c r="D1365" s="13">
        <v>25700</v>
      </c>
      <c r="E1365" s="13">
        <v>25180</v>
      </c>
      <c r="F1365" s="11" t="s">
        <v>6788</v>
      </c>
      <c r="G1365" s="12">
        <v>7.1000000000000004E-3</v>
      </c>
      <c r="H1365" s="21" t="str">
        <f t="shared" si="42"/>
        <v>jueves, julio 21 de 2016</v>
      </c>
      <c r="I1365" s="11" t="e">
        <f>VLOOKUP(H1365,'Cacao Nacional'!B:D,3,0)</f>
        <v>#N/A</v>
      </c>
      <c r="J1365" s="11" t="str">
        <f t="shared" si="43"/>
        <v>julio de 2016</v>
      </c>
    </row>
    <row r="1366" spans="1:10" x14ac:dyDescent="0.3">
      <c r="A1366" s="14">
        <v>42570</v>
      </c>
      <c r="B1366" s="13">
        <v>25500</v>
      </c>
      <c r="C1366" s="13">
        <v>25700</v>
      </c>
      <c r="D1366" s="13">
        <v>25700</v>
      </c>
      <c r="E1366" s="13">
        <v>25500</v>
      </c>
      <c r="F1366" s="11" t="s">
        <v>6789</v>
      </c>
      <c r="G1366" s="12">
        <v>-7.7999999999999996E-3</v>
      </c>
      <c r="H1366" s="21" t="str">
        <f t="shared" si="42"/>
        <v>martes, julio 19 de 2016</v>
      </c>
      <c r="I1366" s="11" t="e">
        <f>VLOOKUP(H1366,'Cacao Nacional'!B:D,3,0)</f>
        <v>#N/A</v>
      </c>
      <c r="J1366" s="11" t="str">
        <f t="shared" si="43"/>
        <v>julio de 2016</v>
      </c>
    </row>
    <row r="1367" spans="1:10" x14ac:dyDescent="0.3">
      <c r="A1367" s="14">
        <v>42569</v>
      </c>
      <c r="B1367" s="13">
        <v>25700</v>
      </c>
      <c r="C1367" s="13">
        <v>25780</v>
      </c>
      <c r="D1367" s="13">
        <v>25780</v>
      </c>
      <c r="E1367" s="13">
        <v>25680</v>
      </c>
      <c r="F1367" s="11" t="s">
        <v>6790</v>
      </c>
      <c r="G1367" s="12">
        <v>-2.3E-3</v>
      </c>
      <c r="H1367" s="21" t="str">
        <f t="shared" si="42"/>
        <v>lunes, julio 18 de 2016</v>
      </c>
      <c r="I1367" s="11">
        <f>VLOOKUP(H1367,'Cacao Nacional'!B:D,3,0)</f>
        <v>7980</v>
      </c>
      <c r="J1367" s="11" t="str">
        <f t="shared" si="43"/>
        <v>julio de 2016</v>
      </c>
    </row>
    <row r="1368" spans="1:10" x14ac:dyDescent="0.3">
      <c r="A1368" s="14">
        <v>42566</v>
      </c>
      <c r="B1368" s="13">
        <v>25760</v>
      </c>
      <c r="C1368" s="13">
        <v>25500</v>
      </c>
      <c r="D1368" s="13">
        <v>25760</v>
      </c>
      <c r="E1368" s="13">
        <v>25500</v>
      </c>
      <c r="F1368" s="11" t="s">
        <v>6791</v>
      </c>
      <c r="G1368" s="12">
        <v>6.3E-3</v>
      </c>
      <c r="H1368" s="21" t="str">
        <f t="shared" si="42"/>
        <v>viernes, julio 15 de 2016</v>
      </c>
      <c r="I1368" s="11" t="e">
        <f>VLOOKUP(H1368,'Cacao Nacional'!B:D,3,0)</f>
        <v>#N/A</v>
      </c>
      <c r="J1368" s="11" t="str">
        <f t="shared" si="43"/>
        <v>julio de 2016</v>
      </c>
    </row>
    <row r="1369" spans="1:10" x14ac:dyDescent="0.3">
      <c r="A1369" s="14">
        <v>42565</v>
      </c>
      <c r="B1369" s="13">
        <v>25600</v>
      </c>
      <c r="C1369" s="13">
        <v>25300</v>
      </c>
      <c r="D1369" s="13">
        <v>25600</v>
      </c>
      <c r="E1369" s="13">
        <v>25300</v>
      </c>
      <c r="F1369" s="11" t="s">
        <v>6792</v>
      </c>
      <c r="G1369" s="12">
        <v>1.11E-2</v>
      </c>
      <c r="H1369" s="21" t="str">
        <f t="shared" si="42"/>
        <v>jueves, julio 14 de 2016</v>
      </c>
      <c r="I1369" s="11" t="e">
        <f>VLOOKUP(H1369,'Cacao Nacional'!B:D,3,0)</f>
        <v>#N/A</v>
      </c>
      <c r="J1369" s="11" t="str">
        <f t="shared" si="43"/>
        <v>julio de 2016</v>
      </c>
    </row>
    <row r="1370" spans="1:10" x14ac:dyDescent="0.3">
      <c r="A1370" s="14">
        <v>42564</v>
      </c>
      <c r="B1370" s="13">
        <v>25320</v>
      </c>
      <c r="C1370" s="13">
        <v>25300</v>
      </c>
      <c r="D1370" s="13">
        <v>25340</v>
      </c>
      <c r="E1370" s="13">
        <v>25200</v>
      </c>
      <c r="F1370" s="11" t="s">
        <v>6793</v>
      </c>
      <c r="G1370" s="12">
        <v>1.6000000000000001E-3</v>
      </c>
      <c r="H1370" s="21" t="str">
        <f t="shared" si="42"/>
        <v>miércoles, julio 13 de 2016</v>
      </c>
      <c r="I1370" s="11" t="e">
        <f>VLOOKUP(H1370,'Cacao Nacional'!B:D,3,0)</f>
        <v>#N/A</v>
      </c>
      <c r="J1370" s="11" t="str">
        <f t="shared" si="43"/>
        <v>julio de 2016</v>
      </c>
    </row>
    <row r="1371" spans="1:10" x14ac:dyDescent="0.3">
      <c r="A1371" s="14">
        <v>42563</v>
      </c>
      <c r="B1371" s="13">
        <v>25280</v>
      </c>
      <c r="C1371" s="13">
        <v>24820</v>
      </c>
      <c r="D1371" s="13">
        <v>25280</v>
      </c>
      <c r="E1371" s="13">
        <v>24660</v>
      </c>
      <c r="F1371" s="11" t="s">
        <v>6794</v>
      </c>
      <c r="G1371" s="12">
        <v>1.61E-2</v>
      </c>
      <c r="H1371" s="21" t="str">
        <f t="shared" si="42"/>
        <v>martes, julio 12 de 2016</v>
      </c>
      <c r="I1371" s="11" t="e">
        <f>VLOOKUP(H1371,'Cacao Nacional'!B:D,3,0)</f>
        <v>#N/A</v>
      </c>
      <c r="J1371" s="11" t="str">
        <f t="shared" si="43"/>
        <v>julio de 2016</v>
      </c>
    </row>
    <row r="1372" spans="1:10" x14ac:dyDescent="0.3">
      <c r="A1372" s="14">
        <v>42562</v>
      </c>
      <c r="B1372" s="13">
        <v>24880</v>
      </c>
      <c r="C1372" s="13">
        <v>24820</v>
      </c>
      <c r="D1372" s="13">
        <v>24900</v>
      </c>
      <c r="E1372" s="13">
        <v>24820</v>
      </c>
      <c r="F1372" s="11" t="s">
        <v>6795</v>
      </c>
      <c r="G1372" s="12">
        <v>1.6000000000000001E-3</v>
      </c>
      <c r="H1372" s="21" t="str">
        <f t="shared" si="42"/>
        <v>lunes, julio 11 de 2016</v>
      </c>
      <c r="I1372" s="11">
        <f>VLOOKUP(H1372,'Cacao Nacional'!B:D,3,0)</f>
        <v>8080</v>
      </c>
      <c r="J1372" s="11" t="str">
        <f t="shared" si="43"/>
        <v>julio de 2016</v>
      </c>
    </row>
    <row r="1373" spans="1:10" x14ac:dyDescent="0.3">
      <c r="A1373" s="14">
        <v>42559</v>
      </c>
      <c r="B1373" s="13">
        <v>24840</v>
      </c>
      <c r="C1373" s="13">
        <v>25000</v>
      </c>
      <c r="D1373" s="13">
        <v>25180</v>
      </c>
      <c r="E1373" s="13">
        <v>24840</v>
      </c>
      <c r="F1373" s="11" t="s">
        <v>6796</v>
      </c>
      <c r="G1373" s="12">
        <v>-6.4000000000000003E-3</v>
      </c>
      <c r="H1373" s="21" t="str">
        <f t="shared" si="42"/>
        <v>viernes, julio 8 de 2016</v>
      </c>
      <c r="I1373" s="11" t="e">
        <f>VLOOKUP(H1373,'Cacao Nacional'!B:D,3,0)</f>
        <v>#N/A</v>
      </c>
      <c r="J1373" s="11" t="str">
        <f t="shared" si="43"/>
        <v>julio de 2016</v>
      </c>
    </row>
    <row r="1374" spans="1:10" x14ac:dyDescent="0.3">
      <c r="A1374" s="14">
        <v>42558</v>
      </c>
      <c r="B1374" s="13">
        <v>25000</v>
      </c>
      <c r="C1374" s="13">
        <v>25000</v>
      </c>
      <c r="D1374" s="13">
        <v>25080</v>
      </c>
      <c r="E1374" s="13">
        <v>24900</v>
      </c>
      <c r="F1374" s="11" t="s">
        <v>6614</v>
      </c>
      <c r="G1374" s="12">
        <v>0</v>
      </c>
      <c r="H1374" s="21" t="str">
        <f t="shared" si="42"/>
        <v>jueves, julio 7 de 2016</v>
      </c>
      <c r="I1374" s="11" t="e">
        <f>VLOOKUP(H1374,'Cacao Nacional'!B:D,3,0)</f>
        <v>#N/A</v>
      </c>
      <c r="J1374" s="11" t="str">
        <f t="shared" si="43"/>
        <v>julio de 2016</v>
      </c>
    </row>
    <row r="1375" spans="1:10" x14ac:dyDescent="0.3">
      <c r="A1375" s="14">
        <v>42557</v>
      </c>
      <c r="B1375" s="13">
        <v>25000</v>
      </c>
      <c r="C1375" s="13">
        <v>24800</v>
      </c>
      <c r="D1375" s="13">
        <v>25140</v>
      </c>
      <c r="E1375" s="13">
        <v>24700</v>
      </c>
      <c r="F1375" s="11" t="s">
        <v>6797</v>
      </c>
      <c r="G1375" s="12">
        <v>6.4000000000000003E-3</v>
      </c>
      <c r="H1375" s="21" t="str">
        <f t="shared" si="42"/>
        <v>miércoles, julio 6 de 2016</v>
      </c>
      <c r="I1375" s="11" t="e">
        <f>VLOOKUP(H1375,'Cacao Nacional'!B:D,3,0)</f>
        <v>#N/A</v>
      </c>
      <c r="J1375" s="11" t="str">
        <f t="shared" si="43"/>
        <v>julio de 2016</v>
      </c>
    </row>
    <row r="1376" spans="1:10" x14ac:dyDescent="0.3">
      <c r="A1376" s="14">
        <v>42556</v>
      </c>
      <c r="B1376" s="13">
        <v>24840</v>
      </c>
      <c r="C1376" s="13">
        <v>25060</v>
      </c>
      <c r="D1376" s="13">
        <v>25060</v>
      </c>
      <c r="E1376" s="13">
        <v>24840</v>
      </c>
      <c r="F1376" s="11" t="s">
        <v>6798</v>
      </c>
      <c r="G1376" s="12">
        <v>-1.04E-2</v>
      </c>
      <c r="H1376" s="21" t="str">
        <f t="shared" si="42"/>
        <v>martes, julio 5 de 2016</v>
      </c>
      <c r="I1376" s="11" t="e">
        <f>VLOOKUP(H1376,'Cacao Nacional'!B:D,3,0)</f>
        <v>#N/A</v>
      </c>
      <c r="J1376" s="11" t="str">
        <f t="shared" si="43"/>
        <v>julio de 2016</v>
      </c>
    </row>
    <row r="1377" spans="1:10" x14ac:dyDescent="0.3">
      <c r="A1377" s="14">
        <v>42552</v>
      </c>
      <c r="B1377" s="13">
        <v>25100</v>
      </c>
      <c r="C1377" s="13">
        <v>25020</v>
      </c>
      <c r="D1377" s="13">
        <v>25180</v>
      </c>
      <c r="E1377" s="13">
        <v>25020</v>
      </c>
      <c r="F1377" s="11" t="s">
        <v>6799</v>
      </c>
      <c r="G1377" s="12">
        <v>0</v>
      </c>
      <c r="H1377" s="21" t="str">
        <f t="shared" si="42"/>
        <v>viernes, julio 1 de 2016</v>
      </c>
      <c r="I1377" s="11" t="e">
        <f>VLOOKUP(H1377,'Cacao Nacional'!B:D,3,0)</f>
        <v>#N/A</v>
      </c>
      <c r="J1377" s="11" t="str">
        <f t="shared" si="43"/>
        <v>julio de 2016</v>
      </c>
    </row>
    <row r="1378" spans="1:10" x14ac:dyDescent="0.3">
      <c r="A1378" s="14">
        <v>42551</v>
      </c>
      <c r="B1378" s="13">
        <v>25100</v>
      </c>
      <c r="C1378" s="13">
        <v>25000</v>
      </c>
      <c r="D1378" s="13">
        <v>25100</v>
      </c>
      <c r="E1378" s="13">
        <v>25000</v>
      </c>
      <c r="F1378" s="11" t="s">
        <v>6800</v>
      </c>
      <c r="G1378" s="12">
        <v>1.6000000000000001E-3</v>
      </c>
      <c r="H1378" s="21" t="str">
        <f t="shared" si="42"/>
        <v>jueves, junio 30 de 2016</v>
      </c>
      <c r="I1378" s="11" t="e">
        <f>VLOOKUP(H1378,'Cacao Nacional'!B:D,3,0)</f>
        <v>#N/A</v>
      </c>
      <c r="J1378" s="11" t="str">
        <f t="shared" si="43"/>
        <v>junio de 2016</v>
      </c>
    </row>
    <row r="1379" spans="1:10" x14ac:dyDescent="0.3">
      <c r="A1379" s="14">
        <v>42550</v>
      </c>
      <c r="B1379" s="13">
        <v>25060</v>
      </c>
      <c r="C1379" s="13">
        <v>24980</v>
      </c>
      <c r="D1379" s="13">
        <v>25100</v>
      </c>
      <c r="E1379" s="13">
        <v>24980</v>
      </c>
      <c r="F1379" s="11" t="s">
        <v>6801</v>
      </c>
      <c r="G1379" s="12">
        <v>2.3999999999999998E-3</v>
      </c>
      <c r="H1379" s="21" t="str">
        <f t="shared" si="42"/>
        <v>miércoles, junio 29 de 2016</v>
      </c>
      <c r="I1379" s="11" t="e">
        <f>VLOOKUP(H1379,'Cacao Nacional'!B:D,3,0)</f>
        <v>#N/A</v>
      </c>
      <c r="J1379" s="11" t="str">
        <f t="shared" si="43"/>
        <v>junio de 2016</v>
      </c>
    </row>
    <row r="1380" spans="1:10" x14ac:dyDescent="0.3">
      <c r="A1380" s="14">
        <v>42549</v>
      </c>
      <c r="B1380" s="13">
        <v>25000</v>
      </c>
      <c r="C1380" s="13">
        <v>24980</v>
      </c>
      <c r="D1380" s="13">
        <v>25140</v>
      </c>
      <c r="E1380" s="13">
        <v>24960</v>
      </c>
      <c r="F1380" s="11" t="s">
        <v>6802</v>
      </c>
      <c r="G1380" s="12">
        <v>8.0000000000000004E-4</v>
      </c>
      <c r="H1380" s="21" t="str">
        <f t="shared" si="42"/>
        <v>martes, junio 28 de 2016</v>
      </c>
      <c r="I1380" s="11" t="e">
        <f>VLOOKUP(H1380,'Cacao Nacional'!B:D,3,0)</f>
        <v>#N/A</v>
      </c>
      <c r="J1380" s="11" t="str">
        <f t="shared" si="43"/>
        <v>junio de 2016</v>
      </c>
    </row>
    <row r="1381" spans="1:10" x14ac:dyDescent="0.3">
      <c r="A1381" s="14">
        <v>42548</v>
      </c>
      <c r="B1381" s="13">
        <v>24980</v>
      </c>
      <c r="C1381" s="13">
        <v>24880</v>
      </c>
      <c r="D1381" s="13">
        <v>24980</v>
      </c>
      <c r="E1381" s="13">
        <v>24840</v>
      </c>
      <c r="F1381" s="11" t="s">
        <v>6803</v>
      </c>
      <c r="G1381" s="12">
        <v>3.2000000000000002E-3</v>
      </c>
      <c r="H1381" s="21" t="str">
        <f t="shared" si="42"/>
        <v>lunes, junio 27 de 2016</v>
      </c>
      <c r="I1381" s="11">
        <f>VLOOKUP(H1381,'Cacao Nacional'!B:D,3,0)</f>
        <v>8122.5</v>
      </c>
      <c r="J1381" s="11" t="str">
        <f t="shared" si="43"/>
        <v>junio de 2016</v>
      </c>
    </row>
    <row r="1382" spans="1:10" x14ac:dyDescent="0.3">
      <c r="A1382" s="14">
        <v>42545</v>
      </c>
      <c r="B1382" s="13">
        <v>24900</v>
      </c>
      <c r="C1382" s="13">
        <v>25000</v>
      </c>
      <c r="D1382" s="13">
        <v>25100</v>
      </c>
      <c r="E1382" s="13">
        <v>24820</v>
      </c>
      <c r="F1382" s="11" t="s">
        <v>6804</v>
      </c>
      <c r="G1382" s="12">
        <v>-1.2699999999999999E-2</v>
      </c>
      <c r="H1382" s="21" t="str">
        <f t="shared" si="42"/>
        <v>viernes, junio 24 de 2016</v>
      </c>
      <c r="I1382" s="11" t="e">
        <f>VLOOKUP(H1382,'Cacao Nacional'!B:D,3,0)</f>
        <v>#N/A</v>
      </c>
      <c r="J1382" s="11" t="str">
        <f t="shared" si="43"/>
        <v>junio de 2016</v>
      </c>
    </row>
    <row r="1383" spans="1:10" x14ac:dyDescent="0.3">
      <c r="A1383" s="14">
        <v>42544</v>
      </c>
      <c r="B1383" s="13">
        <v>25220</v>
      </c>
      <c r="C1383" s="13">
        <v>25240</v>
      </c>
      <c r="D1383" s="13">
        <v>25480</v>
      </c>
      <c r="E1383" s="13">
        <v>25200</v>
      </c>
      <c r="F1383" s="11" t="s">
        <v>6805</v>
      </c>
      <c r="G1383" s="12">
        <v>4.7999999999999996E-3</v>
      </c>
      <c r="H1383" s="21" t="str">
        <f t="shared" si="42"/>
        <v>jueves, junio 23 de 2016</v>
      </c>
      <c r="I1383" s="11" t="e">
        <f>VLOOKUP(H1383,'Cacao Nacional'!B:D,3,0)</f>
        <v>#N/A</v>
      </c>
      <c r="J1383" s="11" t="str">
        <f t="shared" si="43"/>
        <v>junio de 2016</v>
      </c>
    </row>
    <row r="1384" spans="1:10" x14ac:dyDescent="0.3">
      <c r="A1384" s="14">
        <v>42543</v>
      </c>
      <c r="B1384" s="13">
        <v>25100</v>
      </c>
      <c r="C1384" s="13">
        <v>24940</v>
      </c>
      <c r="D1384" s="13">
        <v>25180</v>
      </c>
      <c r="E1384" s="13">
        <v>24880</v>
      </c>
      <c r="F1384" s="11" t="s">
        <v>6806</v>
      </c>
      <c r="G1384" s="12">
        <v>6.4000000000000003E-3</v>
      </c>
      <c r="H1384" s="21" t="str">
        <f t="shared" si="42"/>
        <v>miércoles, junio 22 de 2016</v>
      </c>
      <c r="I1384" s="11" t="e">
        <f>VLOOKUP(H1384,'Cacao Nacional'!B:D,3,0)</f>
        <v>#N/A</v>
      </c>
      <c r="J1384" s="11" t="str">
        <f t="shared" si="43"/>
        <v>junio de 2016</v>
      </c>
    </row>
    <row r="1385" spans="1:10" x14ac:dyDescent="0.3">
      <c r="A1385" s="14">
        <v>42542</v>
      </c>
      <c r="B1385" s="13">
        <v>24940</v>
      </c>
      <c r="C1385" s="13">
        <v>25040</v>
      </c>
      <c r="D1385" s="13">
        <v>25040</v>
      </c>
      <c r="E1385" s="13">
        <v>24920</v>
      </c>
      <c r="F1385" s="11" t="s">
        <v>6807</v>
      </c>
      <c r="G1385" s="12">
        <v>-4.7999999999999996E-3</v>
      </c>
      <c r="H1385" s="21" t="str">
        <f t="shared" si="42"/>
        <v>martes, junio 21 de 2016</v>
      </c>
      <c r="I1385" s="11" t="e">
        <f>VLOOKUP(H1385,'Cacao Nacional'!B:D,3,0)</f>
        <v>#N/A</v>
      </c>
      <c r="J1385" s="11" t="str">
        <f t="shared" si="43"/>
        <v>junio de 2016</v>
      </c>
    </row>
    <row r="1386" spans="1:10" x14ac:dyDescent="0.3">
      <c r="A1386" s="14">
        <v>42541</v>
      </c>
      <c r="B1386" s="13">
        <v>25060</v>
      </c>
      <c r="C1386" s="13">
        <v>25100</v>
      </c>
      <c r="D1386" s="13">
        <v>25100</v>
      </c>
      <c r="E1386" s="13">
        <v>25000</v>
      </c>
      <c r="F1386" s="11" t="s">
        <v>6808</v>
      </c>
      <c r="G1386" s="12">
        <v>-1.6000000000000001E-3</v>
      </c>
      <c r="H1386" s="21" t="str">
        <f t="shared" si="42"/>
        <v>lunes, junio 20 de 2016</v>
      </c>
      <c r="I1386" s="11">
        <f>VLOOKUP(H1386,'Cacao Nacional'!B:D,3,0)</f>
        <v>8205</v>
      </c>
      <c r="J1386" s="11" t="str">
        <f t="shared" si="43"/>
        <v>junio de 2016</v>
      </c>
    </row>
    <row r="1387" spans="1:10" x14ac:dyDescent="0.3">
      <c r="A1387" s="14">
        <v>42538</v>
      </c>
      <c r="B1387" s="13">
        <v>25100</v>
      </c>
      <c r="C1387" s="13">
        <v>25100</v>
      </c>
      <c r="D1387" s="13">
        <v>25100</v>
      </c>
      <c r="E1387" s="13">
        <v>25080</v>
      </c>
      <c r="F1387" s="11" t="s">
        <v>6809</v>
      </c>
      <c r="G1387" s="12">
        <v>0</v>
      </c>
      <c r="H1387" s="21" t="str">
        <f t="shared" si="42"/>
        <v>viernes, junio 17 de 2016</v>
      </c>
      <c r="I1387" s="11" t="e">
        <f>VLOOKUP(H1387,'Cacao Nacional'!B:D,3,0)</f>
        <v>#N/A</v>
      </c>
      <c r="J1387" s="11" t="str">
        <f t="shared" si="43"/>
        <v>junio de 2016</v>
      </c>
    </row>
    <row r="1388" spans="1:10" x14ac:dyDescent="0.3">
      <c r="A1388" s="14">
        <v>42537</v>
      </c>
      <c r="B1388" s="13">
        <v>25100</v>
      </c>
      <c r="C1388" s="13">
        <v>25280</v>
      </c>
      <c r="D1388" s="13">
        <v>25280</v>
      </c>
      <c r="E1388" s="13">
        <v>25100</v>
      </c>
      <c r="F1388" s="11" t="s">
        <v>6810</v>
      </c>
      <c r="G1388" s="12">
        <v>8.0000000000000004E-4</v>
      </c>
      <c r="H1388" s="21" t="str">
        <f t="shared" si="42"/>
        <v>jueves, junio 16 de 2016</v>
      </c>
      <c r="I1388" s="11" t="e">
        <f>VLOOKUP(H1388,'Cacao Nacional'!B:D,3,0)</f>
        <v>#N/A</v>
      </c>
      <c r="J1388" s="11" t="str">
        <f t="shared" si="43"/>
        <v>junio de 2016</v>
      </c>
    </row>
    <row r="1389" spans="1:10" x14ac:dyDescent="0.3">
      <c r="A1389" s="14">
        <v>42536</v>
      </c>
      <c r="B1389" s="13">
        <v>25080</v>
      </c>
      <c r="C1389" s="13">
        <v>24980</v>
      </c>
      <c r="D1389" s="13">
        <v>25120</v>
      </c>
      <c r="E1389" s="13">
        <v>24980</v>
      </c>
      <c r="F1389" s="11" t="s">
        <v>6811</v>
      </c>
      <c r="G1389" s="12">
        <v>5.5999999999999999E-3</v>
      </c>
      <c r="H1389" s="21" t="str">
        <f t="shared" si="42"/>
        <v>miércoles, junio 15 de 2016</v>
      </c>
      <c r="I1389" s="11" t="e">
        <f>VLOOKUP(H1389,'Cacao Nacional'!B:D,3,0)</f>
        <v>#N/A</v>
      </c>
      <c r="J1389" s="11" t="str">
        <f t="shared" si="43"/>
        <v>junio de 2016</v>
      </c>
    </row>
    <row r="1390" spans="1:10" x14ac:dyDescent="0.3">
      <c r="A1390" s="14">
        <v>42535</v>
      </c>
      <c r="B1390" s="13">
        <v>24940</v>
      </c>
      <c r="C1390" s="13">
        <v>25200</v>
      </c>
      <c r="D1390" s="13">
        <v>25300</v>
      </c>
      <c r="E1390" s="13">
        <v>24940</v>
      </c>
      <c r="F1390" s="11" t="s">
        <v>6812</v>
      </c>
      <c r="G1390" s="12">
        <v>-1.9699999999999999E-2</v>
      </c>
      <c r="H1390" s="21" t="str">
        <f t="shared" si="42"/>
        <v>martes, junio 14 de 2016</v>
      </c>
      <c r="I1390" s="11" t="e">
        <f>VLOOKUP(H1390,'Cacao Nacional'!B:D,3,0)</f>
        <v>#N/A</v>
      </c>
      <c r="J1390" s="11" t="str">
        <f t="shared" si="43"/>
        <v>junio de 2016</v>
      </c>
    </row>
    <row r="1391" spans="1:10" x14ac:dyDescent="0.3">
      <c r="A1391" s="14">
        <v>42534</v>
      </c>
      <c r="B1391" s="13">
        <v>25440</v>
      </c>
      <c r="C1391" s="13">
        <v>25640</v>
      </c>
      <c r="D1391" s="13">
        <v>25640</v>
      </c>
      <c r="E1391" s="13">
        <v>25200</v>
      </c>
      <c r="F1391" s="11" t="s">
        <v>6813</v>
      </c>
      <c r="G1391" s="12">
        <v>-2.3999999999999998E-3</v>
      </c>
      <c r="H1391" s="21" t="str">
        <f t="shared" si="42"/>
        <v>lunes, junio 13 de 2016</v>
      </c>
      <c r="I1391" s="11">
        <f>VLOOKUP(H1391,'Cacao Nacional'!B:D,3,0)</f>
        <v>8035</v>
      </c>
      <c r="J1391" s="11" t="str">
        <f t="shared" si="43"/>
        <v>junio de 2016</v>
      </c>
    </row>
    <row r="1392" spans="1:10" x14ac:dyDescent="0.3">
      <c r="A1392" s="14">
        <v>42531</v>
      </c>
      <c r="B1392" s="13">
        <v>25500</v>
      </c>
      <c r="C1392" s="13">
        <v>25640</v>
      </c>
      <c r="D1392" s="13">
        <v>25640</v>
      </c>
      <c r="E1392" s="13">
        <v>25400</v>
      </c>
      <c r="F1392" s="11" t="s">
        <v>6814</v>
      </c>
      <c r="G1392" s="12">
        <v>-5.4999999999999997E-3</v>
      </c>
      <c r="H1392" s="21" t="str">
        <f t="shared" si="42"/>
        <v>viernes, junio 10 de 2016</v>
      </c>
      <c r="I1392" s="11" t="e">
        <f>VLOOKUP(H1392,'Cacao Nacional'!B:D,3,0)</f>
        <v>#N/A</v>
      </c>
      <c r="J1392" s="11" t="str">
        <f t="shared" si="43"/>
        <v>junio de 2016</v>
      </c>
    </row>
    <row r="1393" spans="1:10" x14ac:dyDescent="0.3">
      <c r="A1393" s="14">
        <v>42530</v>
      </c>
      <c r="B1393" s="13">
        <v>25640</v>
      </c>
      <c r="C1393" s="13">
        <v>25600</v>
      </c>
      <c r="D1393" s="13">
        <v>25680</v>
      </c>
      <c r="E1393" s="13">
        <v>25560</v>
      </c>
      <c r="F1393" s="11" t="s">
        <v>5727</v>
      </c>
      <c r="G1393" s="12">
        <v>-2.3E-3</v>
      </c>
      <c r="H1393" s="21" t="str">
        <f t="shared" si="42"/>
        <v>jueves, junio 9 de 2016</v>
      </c>
      <c r="I1393" s="11" t="e">
        <f>VLOOKUP(H1393,'Cacao Nacional'!B:D,3,0)</f>
        <v>#N/A</v>
      </c>
      <c r="J1393" s="11" t="str">
        <f t="shared" si="43"/>
        <v>junio de 2016</v>
      </c>
    </row>
    <row r="1394" spans="1:10" x14ac:dyDescent="0.3">
      <c r="A1394" s="14">
        <v>42529</v>
      </c>
      <c r="B1394" s="13">
        <v>25700</v>
      </c>
      <c r="C1394" s="13">
        <v>25580</v>
      </c>
      <c r="D1394" s="13">
        <v>25780</v>
      </c>
      <c r="E1394" s="13">
        <v>25500</v>
      </c>
      <c r="F1394" s="11" t="s">
        <v>6815</v>
      </c>
      <c r="G1394" s="12">
        <v>8.0000000000000004E-4</v>
      </c>
      <c r="H1394" s="21" t="str">
        <f t="shared" si="42"/>
        <v>miércoles, junio 8 de 2016</v>
      </c>
      <c r="I1394" s="11" t="e">
        <f>VLOOKUP(H1394,'Cacao Nacional'!B:D,3,0)</f>
        <v>#N/A</v>
      </c>
      <c r="J1394" s="11" t="str">
        <f t="shared" si="43"/>
        <v>junio de 2016</v>
      </c>
    </row>
    <row r="1395" spans="1:10" x14ac:dyDescent="0.3">
      <c r="A1395" s="14">
        <v>42528</v>
      </c>
      <c r="B1395" s="13">
        <v>25680</v>
      </c>
      <c r="C1395" s="13">
        <v>25500</v>
      </c>
      <c r="D1395" s="13">
        <v>25680</v>
      </c>
      <c r="E1395" s="13">
        <v>25440</v>
      </c>
      <c r="F1395" s="11" t="s">
        <v>6036</v>
      </c>
      <c r="G1395" s="12">
        <v>-3.8999999999999998E-3</v>
      </c>
      <c r="H1395" s="21" t="str">
        <f t="shared" si="42"/>
        <v>martes, junio 7 de 2016</v>
      </c>
      <c r="I1395" s="11" t="e">
        <f>VLOOKUP(H1395,'Cacao Nacional'!B:D,3,0)</f>
        <v>#N/A</v>
      </c>
      <c r="J1395" s="11" t="str">
        <f t="shared" si="43"/>
        <v>junio de 2016</v>
      </c>
    </row>
    <row r="1396" spans="1:10" x14ac:dyDescent="0.3">
      <c r="A1396" s="14">
        <v>42524</v>
      </c>
      <c r="B1396" s="13">
        <v>25780</v>
      </c>
      <c r="C1396" s="13">
        <v>25780</v>
      </c>
      <c r="D1396" s="13">
        <v>25800</v>
      </c>
      <c r="E1396" s="13">
        <v>25780</v>
      </c>
      <c r="F1396" s="11" t="s">
        <v>6816</v>
      </c>
      <c r="G1396" s="12">
        <v>-8.0000000000000004E-4</v>
      </c>
      <c r="H1396" s="21" t="str">
        <f t="shared" si="42"/>
        <v>viernes, junio 3 de 2016</v>
      </c>
      <c r="I1396" s="11" t="e">
        <f>VLOOKUP(H1396,'Cacao Nacional'!B:D,3,0)</f>
        <v>#N/A</v>
      </c>
      <c r="J1396" s="11" t="str">
        <f t="shared" si="43"/>
        <v>junio de 2016</v>
      </c>
    </row>
    <row r="1397" spans="1:10" x14ac:dyDescent="0.3">
      <c r="A1397" s="14">
        <v>42523</v>
      </c>
      <c r="B1397" s="13">
        <v>25800</v>
      </c>
      <c r="C1397" s="13">
        <v>25600</v>
      </c>
      <c r="D1397" s="13">
        <v>25800</v>
      </c>
      <c r="E1397" s="13">
        <v>25520</v>
      </c>
      <c r="F1397" s="11" t="s">
        <v>6817</v>
      </c>
      <c r="G1397" s="12">
        <v>-1.5E-3</v>
      </c>
      <c r="H1397" s="21" t="str">
        <f t="shared" si="42"/>
        <v>jueves, junio 2 de 2016</v>
      </c>
      <c r="I1397" s="11" t="e">
        <f>VLOOKUP(H1397,'Cacao Nacional'!B:D,3,0)</f>
        <v>#N/A</v>
      </c>
      <c r="J1397" s="11" t="str">
        <f t="shared" si="43"/>
        <v>junio de 2016</v>
      </c>
    </row>
    <row r="1398" spans="1:10" x14ac:dyDescent="0.3">
      <c r="A1398" s="14">
        <v>42522</v>
      </c>
      <c r="B1398" s="13">
        <v>25840</v>
      </c>
      <c r="C1398" s="13">
        <v>25500</v>
      </c>
      <c r="D1398" s="13">
        <v>25840</v>
      </c>
      <c r="E1398" s="13">
        <v>25500</v>
      </c>
      <c r="F1398" s="11" t="s">
        <v>6818</v>
      </c>
      <c r="G1398" s="12">
        <v>1.3299999999999999E-2</v>
      </c>
      <c r="H1398" s="21" t="str">
        <f t="shared" si="42"/>
        <v>miércoles, junio 1 de 2016</v>
      </c>
      <c r="I1398" s="11" t="e">
        <f>VLOOKUP(H1398,'Cacao Nacional'!B:D,3,0)</f>
        <v>#N/A</v>
      </c>
      <c r="J1398" s="11" t="str">
        <f t="shared" si="43"/>
        <v>junio de 2016</v>
      </c>
    </row>
    <row r="1399" spans="1:10" x14ac:dyDescent="0.3">
      <c r="A1399" s="14">
        <v>42521</v>
      </c>
      <c r="B1399" s="13">
        <v>25500</v>
      </c>
      <c r="C1399" s="13">
        <v>25300</v>
      </c>
      <c r="D1399" s="13">
        <v>25600</v>
      </c>
      <c r="E1399" s="13">
        <v>25300</v>
      </c>
      <c r="F1399" s="11" t="s">
        <v>6819</v>
      </c>
      <c r="G1399" s="12">
        <v>9.4999999999999998E-3</v>
      </c>
      <c r="H1399" s="21" t="str">
        <f t="shared" si="42"/>
        <v>martes, mayo 31 de 2016</v>
      </c>
      <c r="I1399" s="11" t="e">
        <f>VLOOKUP(H1399,'Cacao Nacional'!B:D,3,0)</f>
        <v>#N/A</v>
      </c>
      <c r="J1399" s="11" t="str">
        <f t="shared" si="43"/>
        <v>mayo de 2016</v>
      </c>
    </row>
    <row r="1400" spans="1:10" x14ac:dyDescent="0.3">
      <c r="A1400" s="14">
        <v>42517</v>
      </c>
      <c r="B1400" s="13">
        <v>25260</v>
      </c>
      <c r="C1400" s="13">
        <v>25020</v>
      </c>
      <c r="D1400" s="13">
        <v>25260</v>
      </c>
      <c r="E1400" s="13">
        <v>25020</v>
      </c>
      <c r="F1400" s="11" t="s">
        <v>6820</v>
      </c>
      <c r="G1400" s="12">
        <v>9.5999999999999992E-3</v>
      </c>
      <c r="H1400" s="21" t="str">
        <f t="shared" si="42"/>
        <v>viernes, mayo 27 de 2016</v>
      </c>
      <c r="I1400" s="11" t="e">
        <f>VLOOKUP(H1400,'Cacao Nacional'!B:D,3,0)</f>
        <v>#N/A</v>
      </c>
      <c r="J1400" s="11" t="str">
        <f t="shared" si="43"/>
        <v>mayo de 2016</v>
      </c>
    </row>
    <row r="1401" spans="1:10" x14ac:dyDescent="0.3">
      <c r="A1401" s="14">
        <v>42516</v>
      </c>
      <c r="B1401" s="13">
        <v>25020</v>
      </c>
      <c r="C1401" s="13">
        <v>25000</v>
      </c>
      <c r="D1401" s="13">
        <v>25120</v>
      </c>
      <c r="E1401" s="13">
        <v>25000</v>
      </c>
      <c r="F1401" s="11" t="s">
        <v>6821</v>
      </c>
      <c r="G1401" s="12">
        <v>-4.0000000000000001E-3</v>
      </c>
      <c r="H1401" s="21" t="str">
        <f t="shared" si="42"/>
        <v>jueves, mayo 26 de 2016</v>
      </c>
      <c r="I1401" s="11" t="e">
        <f>VLOOKUP(H1401,'Cacao Nacional'!B:D,3,0)</f>
        <v>#N/A</v>
      </c>
      <c r="J1401" s="11" t="str">
        <f t="shared" si="43"/>
        <v>mayo de 2016</v>
      </c>
    </row>
    <row r="1402" spans="1:10" x14ac:dyDescent="0.3">
      <c r="A1402" s="14">
        <v>42515</v>
      </c>
      <c r="B1402" s="13">
        <v>25120</v>
      </c>
      <c r="C1402" s="13">
        <v>25060</v>
      </c>
      <c r="D1402" s="13">
        <v>25180</v>
      </c>
      <c r="E1402" s="13">
        <v>25060</v>
      </c>
      <c r="F1402" s="11" t="s">
        <v>6822</v>
      </c>
      <c r="G1402" s="12">
        <v>-2.3999999999999998E-3</v>
      </c>
      <c r="H1402" s="21" t="str">
        <f t="shared" si="42"/>
        <v>miércoles, mayo 25 de 2016</v>
      </c>
      <c r="I1402" s="11" t="e">
        <f>VLOOKUP(H1402,'Cacao Nacional'!B:D,3,0)</f>
        <v>#N/A</v>
      </c>
      <c r="J1402" s="11" t="str">
        <f t="shared" si="43"/>
        <v>mayo de 2016</v>
      </c>
    </row>
    <row r="1403" spans="1:10" x14ac:dyDescent="0.3">
      <c r="A1403" s="14">
        <v>42514</v>
      </c>
      <c r="B1403" s="13">
        <v>25180</v>
      </c>
      <c r="C1403" s="13">
        <v>25100</v>
      </c>
      <c r="D1403" s="13">
        <v>25320</v>
      </c>
      <c r="E1403" s="13">
        <v>25040</v>
      </c>
      <c r="F1403" s="11" t="s">
        <v>6823</v>
      </c>
      <c r="G1403" s="12">
        <v>-8.0000000000000004E-4</v>
      </c>
      <c r="H1403" s="21" t="str">
        <f t="shared" si="42"/>
        <v>martes, mayo 24 de 2016</v>
      </c>
      <c r="I1403" s="11" t="e">
        <f>VLOOKUP(H1403,'Cacao Nacional'!B:D,3,0)</f>
        <v>#N/A</v>
      </c>
      <c r="J1403" s="11" t="str">
        <f t="shared" si="43"/>
        <v>mayo de 2016</v>
      </c>
    </row>
    <row r="1404" spans="1:10" x14ac:dyDescent="0.3">
      <c r="A1404" s="14">
        <v>42513</v>
      </c>
      <c r="B1404" s="13">
        <v>25200</v>
      </c>
      <c r="C1404" s="13">
        <v>25040</v>
      </c>
      <c r="D1404" s="13">
        <v>25400</v>
      </c>
      <c r="E1404" s="13">
        <v>25020</v>
      </c>
      <c r="F1404" s="11" t="s">
        <v>6824</v>
      </c>
      <c r="G1404" s="12">
        <v>-1.3299999999999999E-2</v>
      </c>
      <c r="H1404" s="21" t="str">
        <f t="shared" si="42"/>
        <v>lunes, mayo 23 de 2016</v>
      </c>
      <c r="I1404" s="11">
        <f>VLOOKUP(H1404,'Cacao Nacional'!B:D,3,0)</f>
        <v>8150</v>
      </c>
      <c r="J1404" s="11" t="str">
        <f t="shared" si="43"/>
        <v>mayo de 2016</v>
      </c>
    </row>
    <row r="1405" spans="1:10" x14ac:dyDescent="0.3">
      <c r="A1405" s="14">
        <v>42510</v>
      </c>
      <c r="B1405" s="13">
        <v>25540</v>
      </c>
      <c r="C1405" s="13">
        <v>25580</v>
      </c>
      <c r="D1405" s="13">
        <v>25600</v>
      </c>
      <c r="E1405" s="13">
        <v>25120</v>
      </c>
      <c r="F1405" s="11" t="s">
        <v>6825</v>
      </c>
      <c r="G1405" s="12">
        <v>-9.2999999999999992E-3</v>
      </c>
      <c r="H1405" s="21" t="str">
        <f t="shared" si="42"/>
        <v>viernes, mayo 20 de 2016</v>
      </c>
      <c r="I1405" s="11" t="e">
        <f>VLOOKUP(H1405,'Cacao Nacional'!B:D,3,0)</f>
        <v>#N/A</v>
      </c>
      <c r="J1405" s="11" t="str">
        <f t="shared" si="43"/>
        <v>mayo de 2016</v>
      </c>
    </row>
    <row r="1406" spans="1:10" x14ac:dyDescent="0.3">
      <c r="A1406" s="14">
        <v>42509</v>
      </c>
      <c r="B1406" s="13">
        <v>25780</v>
      </c>
      <c r="C1406" s="13">
        <v>25020</v>
      </c>
      <c r="D1406" s="13">
        <v>25780</v>
      </c>
      <c r="E1406" s="13">
        <v>24880</v>
      </c>
      <c r="F1406" s="11" t="s">
        <v>6826</v>
      </c>
      <c r="G1406" s="12">
        <v>2.9600000000000001E-2</v>
      </c>
      <c r="H1406" s="21" t="str">
        <f t="shared" si="42"/>
        <v>jueves, mayo 19 de 2016</v>
      </c>
      <c r="I1406" s="11" t="e">
        <f>VLOOKUP(H1406,'Cacao Nacional'!B:D,3,0)</f>
        <v>#N/A</v>
      </c>
      <c r="J1406" s="11" t="str">
        <f t="shared" si="43"/>
        <v>mayo de 2016</v>
      </c>
    </row>
    <row r="1407" spans="1:10" x14ac:dyDescent="0.3">
      <c r="A1407" s="14">
        <v>42508</v>
      </c>
      <c r="B1407" s="13">
        <v>25040</v>
      </c>
      <c r="C1407" s="13">
        <v>25760</v>
      </c>
      <c r="D1407" s="13">
        <v>25760</v>
      </c>
      <c r="E1407" s="13">
        <v>25020</v>
      </c>
      <c r="F1407" s="11" t="s">
        <v>6827</v>
      </c>
      <c r="G1407" s="12">
        <v>-2.87E-2</v>
      </c>
      <c r="H1407" s="21" t="str">
        <f t="shared" si="42"/>
        <v>miércoles, mayo 18 de 2016</v>
      </c>
      <c r="I1407" s="11" t="e">
        <f>VLOOKUP(H1407,'Cacao Nacional'!B:D,3,0)</f>
        <v>#N/A</v>
      </c>
      <c r="J1407" s="11" t="str">
        <f t="shared" si="43"/>
        <v>mayo de 2016</v>
      </c>
    </row>
    <row r="1408" spans="1:10" x14ac:dyDescent="0.3">
      <c r="A1408" s="14">
        <v>42507</v>
      </c>
      <c r="B1408" s="13">
        <v>25780</v>
      </c>
      <c r="C1408" s="13">
        <v>26000</v>
      </c>
      <c r="D1408" s="13">
        <v>26080</v>
      </c>
      <c r="E1408" s="13">
        <v>25740</v>
      </c>
      <c r="F1408" s="11" t="s">
        <v>6828</v>
      </c>
      <c r="G1408" s="12">
        <v>-8.0000000000000004E-4</v>
      </c>
      <c r="H1408" s="21" t="str">
        <f t="shared" si="42"/>
        <v>martes, mayo 17 de 2016</v>
      </c>
      <c r="I1408" s="11" t="e">
        <f>VLOOKUP(H1408,'Cacao Nacional'!B:D,3,0)</f>
        <v>#N/A</v>
      </c>
      <c r="J1408" s="11" t="str">
        <f t="shared" si="43"/>
        <v>mayo de 2016</v>
      </c>
    </row>
    <row r="1409" spans="1:10" x14ac:dyDescent="0.3">
      <c r="A1409" s="14">
        <v>42506</v>
      </c>
      <c r="B1409" s="13">
        <v>25800</v>
      </c>
      <c r="C1409" s="13">
        <v>26220</v>
      </c>
      <c r="D1409" s="13">
        <v>26220</v>
      </c>
      <c r="E1409" s="13">
        <v>25800</v>
      </c>
      <c r="F1409" s="11" t="s">
        <v>6829</v>
      </c>
      <c r="G1409" s="12">
        <v>-1.5299999999999999E-2</v>
      </c>
      <c r="H1409" s="21" t="str">
        <f t="shared" si="42"/>
        <v>lunes, mayo 16 de 2016</v>
      </c>
      <c r="I1409" s="11">
        <f>VLOOKUP(H1409,'Cacao Nacional'!B:D,3,0)</f>
        <v>8025</v>
      </c>
      <c r="J1409" s="11" t="str">
        <f t="shared" si="43"/>
        <v>mayo de 2016</v>
      </c>
    </row>
    <row r="1410" spans="1:10" x14ac:dyDescent="0.3">
      <c r="A1410" s="14">
        <v>42503</v>
      </c>
      <c r="B1410" s="13">
        <v>26200</v>
      </c>
      <c r="C1410" s="13">
        <v>25680</v>
      </c>
      <c r="D1410" s="13">
        <v>26200</v>
      </c>
      <c r="E1410" s="13">
        <v>25680</v>
      </c>
      <c r="F1410" s="11" t="s">
        <v>6830</v>
      </c>
      <c r="G1410" s="12">
        <v>-2.3E-3</v>
      </c>
      <c r="H1410" s="21" t="str">
        <f t="shared" si="42"/>
        <v>viernes, mayo 13 de 2016</v>
      </c>
      <c r="I1410" s="11" t="e">
        <f>VLOOKUP(H1410,'Cacao Nacional'!B:D,3,0)</f>
        <v>#N/A</v>
      </c>
      <c r="J1410" s="11" t="str">
        <f t="shared" si="43"/>
        <v>mayo de 2016</v>
      </c>
    </row>
    <row r="1411" spans="1:10" x14ac:dyDescent="0.3">
      <c r="A1411" s="14">
        <v>42502</v>
      </c>
      <c r="B1411" s="13">
        <v>26260</v>
      </c>
      <c r="C1411" s="13">
        <v>25900</v>
      </c>
      <c r="D1411" s="13">
        <v>26300</v>
      </c>
      <c r="E1411" s="13">
        <v>25900</v>
      </c>
      <c r="F1411" s="11" t="s">
        <v>6831</v>
      </c>
      <c r="G1411" s="12">
        <v>1.3899999999999999E-2</v>
      </c>
      <c r="H1411" s="21" t="str">
        <f t="shared" ref="H1411:H1474" si="44">_xlfn.CONCAT(TEXT(A1411,"dddd, Mmmm d "),"de ",TEXT(A1411,"yyyy"))</f>
        <v>jueves, mayo 12 de 2016</v>
      </c>
      <c r="I1411" s="11" t="e">
        <f>VLOOKUP(H1411,'Cacao Nacional'!B:D,3,0)</f>
        <v>#N/A</v>
      </c>
      <c r="J1411" s="11" t="str">
        <f t="shared" ref="J1411:J1474" si="45">_xlfn.CONCAT(TEXT(A1411,"mmmm")," de ",YEAR(A1411))</f>
        <v>mayo de 2016</v>
      </c>
    </row>
    <row r="1412" spans="1:10" x14ac:dyDescent="0.3">
      <c r="A1412" s="14">
        <v>42501</v>
      </c>
      <c r="B1412" s="13">
        <v>25900</v>
      </c>
      <c r="C1412" s="13">
        <v>25140</v>
      </c>
      <c r="D1412" s="13">
        <v>25900</v>
      </c>
      <c r="E1412" s="13">
        <v>25140</v>
      </c>
      <c r="F1412" s="11" t="s">
        <v>6832</v>
      </c>
      <c r="G1412" s="12">
        <v>2.7E-2</v>
      </c>
      <c r="H1412" s="21" t="str">
        <f t="shared" si="44"/>
        <v>miércoles, mayo 11 de 2016</v>
      </c>
      <c r="I1412" s="11" t="e">
        <f>VLOOKUP(H1412,'Cacao Nacional'!B:D,3,0)</f>
        <v>#N/A</v>
      </c>
      <c r="J1412" s="11" t="str">
        <f t="shared" si="45"/>
        <v>mayo de 2016</v>
      </c>
    </row>
    <row r="1413" spans="1:10" x14ac:dyDescent="0.3">
      <c r="A1413" s="14">
        <v>42500</v>
      </c>
      <c r="B1413" s="13">
        <v>25220</v>
      </c>
      <c r="C1413" s="13">
        <v>24520</v>
      </c>
      <c r="D1413" s="13">
        <v>25220</v>
      </c>
      <c r="E1413" s="13">
        <v>24520</v>
      </c>
      <c r="F1413" s="11" t="s">
        <v>6833</v>
      </c>
      <c r="G1413" s="12">
        <v>1.29E-2</v>
      </c>
      <c r="H1413" s="21" t="str">
        <f t="shared" si="44"/>
        <v>martes, mayo 10 de 2016</v>
      </c>
      <c r="I1413" s="11" t="e">
        <f>VLOOKUP(H1413,'Cacao Nacional'!B:D,3,0)</f>
        <v>#N/A</v>
      </c>
      <c r="J1413" s="11" t="str">
        <f t="shared" si="45"/>
        <v>mayo de 2016</v>
      </c>
    </row>
    <row r="1414" spans="1:10" x14ac:dyDescent="0.3">
      <c r="A1414" s="14">
        <v>42496</v>
      </c>
      <c r="B1414" s="13">
        <v>24900</v>
      </c>
      <c r="C1414" s="13">
        <v>24120</v>
      </c>
      <c r="D1414" s="13">
        <v>24900</v>
      </c>
      <c r="E1414" s="13">
        <v>24120</v>
      </c>
      <c r="F1414" s="11" t="s">
        <v>6834</v>
      </c>
      <c r="G1414" s="12">
        <v>0</v>
      </c>
      <c r="H1414" s="21" t="str">
        <f t="shared" si="44"/>
        <v>viernes, mayo 6 de 2016</v>
      </c>
      <c r="I1414" s="11" t="e">
        <f>VLOOKUP(H1414,'Cacao Nacional'!B:D,3,0)</f>
        <v>#N/A</v>
      </c>
      <c r="J1414" s="11" t="str">
        <f t="shared" si="45"/>
        <v>mayo de 2016</v>
      </c>
    </row>
    <row r="1415" spans="1:10" x14ac:dyDescent="0.3">
      <c r="A1415" s="14">
        <v>42495</v>
      </c>
      <c r="B1415" s="13">
        <v>24900</v>
      </c>
      <c r="C1415" s="13">
        <v>25100</v>
      </c>
      <c r="D1415" s="13">
        <v>25240</v>
      </c>
      <c r="E1415" s="13">
        <v>24900</v>
      </c>
      <c r="F1415" s="11" t="s">
        <v>6835</v>
      </c>
      <c r="G1415" s="12">
        <v>-4.0000000000000001E-3</v>
      </c>
      <c r="H1415" s="21" t="str">
        <f t="shared" si="44"/>
        <v>jueves, mayo 5 de 2016</v>
      </c>
      <c r="I1415" s="11" t="e">
        <f>VLOOKUP(H1415,'Cacao Nacional'!B:D,3,0)</f>
        <v>#N/A</v>
      </c>
      <c r="J1415" s="11" t="str">
        <f t="shared" si="45"/>
        <v>mayo de 2016</v>
      </c>
    </row>
    <row r="1416" spans="1:10" x14ac:dyDescent="0.3">
      <c r="A1416" s="14">
        <v>42494</v>
      </c>
      <c r="B1416" s="13">
        <v>25000</v>
      </c>
      <c r="C1416" s="13">
        <v>25240</v>
      </c>
      <c r="D1416" s="13">
        <v>25240</v>
      </c>
      <c r="E1416" s="13">
        <v>25000</v>
      </c>
      <c r="F1416" s="11" t="s">
        <v>6836</v>
      </c>
      <c r="G1416" s="12">
        <v>-9.4999999999999998E-3</v>
      </c>
      <c r="H1416" s="21" t="str">
        <f t="shared" si="44"/>
        <v>miércoles, mayo 4 de 2016</v>
      </c>
      <c r="I1416" s="11" t="e">
        <f>VLOOKUP(H1416,'Cacao Nacional'!B:D,3,0)</f>
        <v>#N/A</v>
      </c>
      <c r="J1416" s="11" t="str">
        <f t="shared" si="45"/>
        <v>mayo de 2016</v>
      </c>
    </row>
    <row r="1417" spans="1:10" x14ac:dyDescent="0.3">
      <c r="A1417" s="14">
        <v>42493</v>
      </c>
      <c r="B1417" s="13">
        <v>25240</v>
      </c>
      <c r="C1417" s="13">
        <v>25640</v>
      </c>
      <c r="D1417" s="13">
        <v>25640</v>
      </c>
      <c r="E1417" s="13">
        <v>24920</v>
      </c>
      <c r="F1417" s="11" t="s">
        <v>6837</v>
      </c>
      <c r="G1417" s="12">
        <v>-2.1700000000000001E-2</v>
      </c>
      <c r="H1417" s="21" t="str">
        <f t="shared" si="44"/>
        <v>martes, mayo 3 de 2016</v>
      </c>
      <c r="I1417" s="11" t="e">
        <f>VLOOKUP(H1417,'Cacao Nacional'!B:D,3,0)</f>
        <v>#N/A</v>
      </c>
      <c r="J1417" s="11" t="str">
        <f t="shared" si="45"/>
        <v>mayo de 2016</v>
      </c>
    </row>
    <row r="1418" spans="1:10" x14ac:dyDescent="0.3">
      <c r="A1418" s="14">
        <v>42492</v>
      </c>
      <c r="B1418" s="13">
        <v>25800</v>
      </c>
      <c r="C1418" s="13">
        <v>25980</v>
      </c>
      <c r="D1418" s="13">
        <v>26000</v>
      </c>
      <c r="E1418" s="13">
        <v>25800</v>
      </c>
      <c r="F1418" s="11" t="s">
        <v>6838</v>
      </c>
      <c r="G1418" s="12">
        <v>-7.7000000000000002E-3</v>
      </c>
      <c r="H1418" s="21" t="str">
        <f t="shared" si="44"/>
        <v>lunes, mayo 2 de 2016</v>
      </c>
      <c r="I1418" s="11">
        <f>VLOOKUP(H1418,'Cacao Nacional'!B:D,3,0)</f>
        <v>8190</v>
      </c>
      <c r="J1418" s="11" t="str">
        <f t="shared" si="45"/>
        <v>mayo de 2016</v>
      </c>
    </row>
    <row r="1419" spans="1:10" x14ac:dyDescent="0.3">
      <c r="A1419" s="14">
        <v>42489</v>
      </c>
      <c r="B1419" s="13">
        <v>26000</v>
      </c>
      <c r="C1419" s="13">
        <v>25500</v>
      </c>
      <c r="D1419" s="13">
        <v>26000</v>
      </c>
      <c r="E1419" s="13">
        <v>25300</v>
      </c>
      <c r="F1419" s="11" t="s">
        <v>6839</v>
      </c>
      <c r="G1419" s="12">
        <v>1.9599999999999999E-2</v>
      </c>
      <c r="H1419" s="21" t="str">
        <f t="shared" si="44"/>
        <v>viernes, abril 29 de 2016</v>
      </c>
      <c r="I1419" s="11" t="e">
        <f>VLOOKUP(H1419,'Cacao Nacional'!B:D,3,0)</f>
        <v>#N/A</v>
      </c>
      <c r="J1419" s="11" t="str">
        <f t="shared" si="45"/>
        <v>abril de 2016</v>
      </c>
    </row>
    <row r="1420" spans="1:10" x14ac:dyDescent="0.3">
      <c r="A1420" s="14">
        <v>42488</v>
      </c>
      <c r="B1420" s="13">
        <v>25500</v>
      </c>
      <c r="C1420" s="13">
        <v>25440</v>
      </c>
      <c r="D1420" s="13">
        <v>25720</v>
      </c>
      <c r="E1420" s="13">
        <v>25320</v>
      </c>
      <c r="F1420" s="11" t="s">
        <v>6840</v>
      </c>
      <c r="G1420" s="12">
        <v>0</v>
      </c>
      <c r="H1420" s="21" t="str">
        <f t="shared" si="44"/>
        <v>jueves, abril 28 de 2016</v>
      </c>
      <c r="I1420" s="11" t="e">
        <f>VLOOKUP(H1420,'Cacao Nacional'!B:D,3,0)</f>
        <v>#N/A</v>
      </c>
      <c r="J1420" s="11" t="str">
        <f t="shared" si="45"/>
        <v>abril de 2016</v>
      </c>
    </row>
    <row r="1421" spans="1:10" x14ac:dyDescent="0.3">
      <c r="A1421" s="14">
        <v>42487</v>
      </c>
      <c r="B1421" s="13">
        <v>25500</v>
      </c>
      <c r="C1421" s="13">
        <v>25460</v>
      </c>
      <c r="D1421" s="13">
        <v>25700</v>
      </c>
      <c r="E1421" s="13">
        <v>25460</v>
      </c>
      <c r="F1421" s="11" t="s">
        <v>6841</v>
      </c>
      <c r="G1421" s="12">
        <v>0</v>
      </c>
      <c r="H1421" s="21" t="str">
        <f t="shared" si="44"/>
        <v>miércoles, abril 27 de 2016</v>
      </c>
      <c r="I1421" s="11" t="e">
        <f>VLOOKUP(H1421,'Cacao Nacional'!B:D,3,0)</f>
        <v>#N/A</v>
      </c>
      <c r="J1421" s="11" t="str">
        <f t="shared" si="45"/>
        <v>abril de 2016</v>
      </c>
    </row>
    <row r="1422" spans="1:10" x14ac:dyDescent="0.3">
      <c r="A1422" s="14">
        <v>42486</v>
      </c>
      <c r="B1422" s="13">
        <v>25500</v>
      </c>
      <c r="C1422" s="13">
        <v>25600</v>
      </c>
      <c r="D1422" s="13">
        <v>25880</v>
      </c>
      <c r="E1422" s="13">
        <v>25500</v>
      </c>
      <c r="F1422" s="11" t="s">
        <v>6842</v>
      </c>
      <c r="G1422" s="12">
        <v>-3.8999999999999998E-3</v>
      </c>
      <c r="H1422" s="21" t="str">
        <f t="shared" si="44"/>
        <v>martes, abril 26 de 2016</v>
      </c>
      <c r="I1422" s="11" t="e">
        <f>VLOOKUP(H1422,'Cacao Nacional'!B:D,3,0)</f>
        <v>#N/A</v>
      </c>
      <c r="J1422" s="11" t="str">
        <f t="shared" si="45"/>
        <v>abril de 2016</v>
      </c>
    </row>
    <row r="1423" spans="1:10" x14ac:dyDescent="0.3">
      <c r="A1423" s="14">
        <v>42485</v>
      </c>
      <c r="B1423" s="13">
        <v>25600</v>
      </c>
      <c r="C1423" s="13">
        <v>26000</v>
      </c>
      <c r="D1423" s="13">
        <v>26080</v>
      </c>
      <c r="E1423" s="13">
        <v>25600</v>
      </c>
      <c r="F1423" s="11" t="s">
        <v>6843</v>
      </c>
      <c r="G1423" s="12">
        <v>-1.9199999999999998E-2</v>
      </c>
      <c r="H1423" s="21" t="str">
        <f t="shared" si="44"/>
        <v>lunes, abril 25 de 2016</v>
      </c>
      <c r="I1423" s="11">
        <f>VLOOKUP(H1423,'Cacao Nacional'!B:D,3,0)</f>
        <v>7985</v>
      </c>
      <c r="J1423" s="11" t="str">
        <f t="shared" si="45"/>
        <v>abril de 2016</v>
      </c>
    </row>
    <row r="1424" spans="1:10" x14ac:dyDescent="0.3">
      <c r="A1424" s="14">
        <v>42482</v>
      </c>
      <c r="B1424" s="13">
        <v>26100</v>
      </c>
      <c r="C1424" s="13">
        <v>26000</v>
      </c>
      <c r="D1424" s="13">
        <v>26100</v>
      </c>
      <c r="E1424" s="13">
        <v>25980</v>
      </c>
      <c r="F1424" s="11" t="s">
        <v>6844</v>
      </c>
      <c r="G1424" s="12">
        <v>0</v>
      </c>
      <c r="H1424" s="21" t="str">
        <f t="shared" si="44"/>
        <v>viernes, abril 22 de 2016</v>
      </c>
      <c r="I1424" s="11" t="e">
        <f>VLOOKUP(H1424,'Cacao Nacional'!B:D,3,0)</f>
        <v>#N/A</v>
      </c>
      <c r="J1424" s="11" t="str">
        <f t="shared" si="45"/>
        <v>abril de 2016</v>
      </c>
    </row>
    <row r="1425" spans="1:10" x14ac:dyDescent="0.3">
      <c r="A1425" s="14">
        <v>42481</v>
      </c>
      <c r="B1425" s="13">
        <v>26100</v>
      </c>
      <c r="C1425" s="13">
        <v>25500</v>
      </c>
      <c r="D1425" s="13">
        <v>26100</v>
      </c>
      <c r="E1425" s="13">
        <v>25500</v>
      </c>
      <c r="F1425" s="11" t="s">
        <v>6845</v>
      </c>
      <c r="G1425" s="12">
        <v>1.1599999999999999E-2</v>
      </c>
      <c r="H1425" s="21" t="str">
        <f t="shared" si="44"/>
        <v>jueves, abril 21 de 2016</v>
      </c>
      <c r="I1425" s="11" t="e">
        <f>VLOOKUP(H1425,'Cacao Nacional'!B:D,3,0)</f>
        <v>#N/A</v>
      </c>
      <c r="J1425" s="11" t="str">
        <f t="shared" si="45"/>
        <v>abril de 2016</v>
      </c>
    </row>
    <row r="1426" spans="1:10" x14ac:dyDescent="0.3">
      <c r="A1426" s="14">
        <v>42480</v>
      </c>
      <c r="B1426" s="13">
        <v>25800</v>
      </c>
      <c r="C1426" s="13">
        <v>25620</v>
      </c>
      <c r="D1426" s="13">
        <v>25860</v>
      </c>
      <c r="E1426" s="13">
        <v>25620</v>
      </c>
      <c r="F1426" s="11" t="s">
        <v>6846</v>
      </c>
      <c r="G1426" s="12">
        <v>4.7000000000000002E-3</v>
      </c>
      <c r="H1426" s="21" t="str">
        <f t="shared" si="44"/>
        <v>miércoles, abril 20 de 2016</v>
      </c>
      <c r="I1426" s="11" t="e">
        <f>VLOOKUP(H1426,'Cacao Nacional'!B:D,3,0)</f>
        <v>#N/A</v>
      </c>
      <c r="J1426" s="11" t="str">
        <f t="shared" si="45"/>
        <v>abril de 2016</v>
      </c>
    </row>
    <row r="1427" spans="1:10" x14ac:dyDescent="0.3">
      <c r="A1427" s="14">
        <v>42479</v>
      </c>
      <c r="B1427" s="13">
        <v>25680</v>
      </c>
      <c r="C1427" s="13">
        <v>25800</v>
      </c>
      <c r="D1427" s="13">
        <v>25960</v>
      </c>
      <c r="E1427" s="13">
        <v>25620</v>
      </c>
      <c r="F1427" s="11" t="s">
        <v>6847</v>
      </c>
      <c r="G1427" s="12">
        <v>-4.7000000000000002E-3</v>
      </c>
      <c r="H1427" s="21" t="str">
        <f t="shared" si="44"/>
        <v>martes, abril 19 de 2016</v>
      </c>
      <c r="I1427" s="11" t="e">
        <f>VLOOKUP(H1427,'Cacao Nacional'!B:D,3,0)</f>
        <v>#N/A</v>
      </c>
      <c r="J1427" s="11" t="str">
        <f t="shared" si="45"/>
        <v>abril de 2016</v>
      </c>
    </row>
    <row r="1428" spans="1:10" x14ac:dyDescent="0.3">
      <c r="A1428" s="14">
        <v>42478</v>
      </c>
      <c r="B1428" s="13">
        <v>25800</v>
      </c>
      <c r="C1428" s="13">
        <v>25860</v>
      </c>
      <c r="D1428" s="13">
        <v>26000</v>
      </c>
      <c r="E1428" s="13">
        <v>25600</v>
      </c>
      <c r="F1428" s="11" t="s">
        <v>6848</v>
      </c>
      <c r="G1428" s="12">
        <v>-6.8999999999999999E-3</v>
      </c>
      <c r="H1428" s="21" t="str">
        <f t="shared" si="44"/>
        <v>lunes, abril 18 de 2016</v>
      </c>
      <c r="I1428" s="11">
        <f>VLOOKUP(H1428,'Cacao Nacional'!B:D,3,0)</f>
        <v>7725</v>
      </c>
      <c r="J1428" s="11" t="str">
        <f t="shared" si="45"/>
        <v>abril de 2016</v>
      </c>
    </row>
    <row r="1429" spans="1:10" x14ac:dyDescent="0.3">
      <c r="A1429" s="14">
        <v>42475</v>
      </c>
      <c r="B1429" s="13">
        <v>25980</v>
      </c>
      <c r="C1429" s="13">
        <v>25600</v>
      </c>
      <c r="D1429" s="13">
        <v>26060</v>
      </c>
      <c r="E1429" s="13">
        <v>25540</v>
      </c>
      <c r="F1429" s="11" t="s">
        <v>6427</v>
      </c>
      <c r="G1429" s="12">
        <v>-8.0000000000000004E-4</v>
      </c>
      <c r="H1429" s="21" t="str">
        <f t="shared" si="44"/>
        <v>viernes, abril 15 de 2016</v>
      </c>
      <c r="I1429" s="11" t="e">
        <f>VLOOKUP(H1429,'Cacao Nacional'!B:D,3,0)</f>
        <v>#N/A</v>
      </c>
      <c r="J1429" s="11" t="str">
        <f t="shared" si="45"/>
        <v>abril de 2016</v>
      </c>
    </row>
    <row r="1430" spans="1:10" x14ac:dyDescent="0.3">
      <c r="A1430" s="14">
        <v>42474</v>
      </c>
      <c r="B1430" s="13">
        <v>26000</v>
      </c>
      <c r="C1430" s="13">
        <v>26200</v>
      </c>
      <c r="D1430" s="13">
        <v>26260</v>
      </c>
      <c r="E1430" s="13">
        <v>25760</v>
      </c>
      <c r="F1430" s="11" t="s">
        <v>6849</v>
      </c>
      <c r="G1430" s="12">
        <v>-7.6E-3</v>
      </c>
      <c r="H1430" s="21" t="str">
        <f t="shared" si="44"/>
        <v>jueves, abril 14 de 2016</v>
      </c>
      <c r="I1430" s="11" t="e">
        <f>VLOOKUP(H1430,'Cacao Nacional'!B:D,3,0)</f>
        <v>#N/A</v>
      </c>
      <c r="J1430" s="11" t="str">
        <f t="shared" si="45"/>
        <v>abril de 2016</v>
      </c>
    </row>
    <row r="1431" spans="1:10" x14ac:dyDescent="0.3">
      <c r="A1431" s="14">
        <v>42473</v>
      </c>
      <c r="B1431" s="13">
        <v>26200</v>
      </c>
      <c r="C1431" s="13">
        <v>26180</v>
      </c>
      <c r="D1431" s="13">
        <v>26460</v>
      </c>
      <c r="E1431" s="13">
        <v>26140</v>
      </c>
      <c r="F1431" s="11" t="s">
        <v>6850</v>
      </c>
      <c r="G1431" s="12">
        <v>3.0999999999999999E-3</v>
      </c>
      <c r="H1431" s="21" t="str">
        <f t="shared" si="44"/>
        <v>miércoles, abril 13 de 2016</v>
      </c>
      <c r="I1431" s="11" t="e">
        <f>VLOOKUP(H1431,'Cacao Nacional'!B:D,3,0)</f>
        <v>#N/A</v>
      </c>
      <c r="J1431" s="11" t="str">
        <f t="shared" si="45"/>
        <v>abril de 2016</v>
      </c>
    </row>
    <row r="1432" spans="1:10" x14ac:dyDescent="0.3">
      <c r="A1432" s="14">
        <v>42472</v>
      </c>
      <c r="B1432" s="13">
        <v>26120</v>
      </c>
      <c r="C1432" s="13">
        <v>25380</v>
      </c>
      <c r="D1432" s="13">
        <v>26140</v>
      </c>
      <c r="E1432" s="13">
        <v>25380</v>
      </c>
      <c r="F1432" s="11" t="s">
        <v>6851</v>
      </c>
      <c r="G1432" s="12">
        <v>9.2999999999999992E-3</v>
      </c>
      <c r="H1432" s="21" t="str">
        <f t="shared" si="44"/>
        <v>martes, abril 12 de 2016</v>
      </c>
      <c r="I1432" s="11" t="e">
        <f>VLOOKUP(H1432,'Cacao Nacional'!B:D,3,0)</f>
        <v>#N/A</v>
      </c>
      <c r="J1432" s="11" t="str">
        <f t="shared" si="45"/>
        <v>abril de 2016</v>
      </c>
    </row>
    <row r="1433" spans="1:10" x14ac:dyDescent="0.3">
      <c r="A1433" s="14">
        <v>42471</v>
      </c>
      <c r="B1433" s="13">
        <v>25880</v>
      </c>
      <c r="C1433" s="13">
        <v>25160</v>
      </c>
      <c r="D1433" s="13">
        <v>25900</v>
      </c>
      <c r="E1433" s="13">
        <v>25160</v>
      </c>
      <c r="F1433" s="11" t="s">
        <v>6852</v>
      </c>
      <c r="G1433" s="12">
        <v>1.09E-2</v>
      </c>
      <c r="H1433" s="21" t="str">
        <f t="shared" si="44"/>
        <v>lunes, abril 11 de 2016</v>
      </c>
      <c r="I1433" s="11">
        <f>VLOOKUP(H1433,'Cacao Nacional'!B:D,3,0)</f>
        <v>7725</v>
      </c>
      <c r="J1433" s="11" t="str">
        <f t="shared" si="45"/>
        <v>abril de 2016</v>
      </c>
    </row>
    <row r="1434" spans="1:10" x14ac:dyDescent="0.3">
      <c r="A1434" s="14">
        <v>42468</v>
      </c>
      <c r="B1434" s="13">
        <v>25600</v>
      </c>
      <c r="C1434" s="13">
        <v>25180</v>
      </c>
      <c r="D1434" s="13">
        <v>25620</v>
      </c>
      <c r="E1434" s="13">
        <v>25180</v>
      </c>
      <c r="F1434" s="11" t="s">
        <v>6853</v>
      </c>
      <c r="G1434" s="12">
        <v>1.03E-2</v>
      </c>
      <c r="H1434" s="21" t="str">
        <f t="shared" si="44"/>
        <v>viernes, abril 8 de 2016</v>
      </c>
      <c r="I1434" s="11" t="e">
        <f>VLOOKUP(H1434,'Cacao Nacional'!B:D,3,0)</f>
        <v>#N/A</v>
      </c>
      <c r="J1434" s="11" t="str">
        <f t="shared" si="45"/>
        <v>abril de 2016</v>
      </c>
    </row>
    <row r="1435" spans="1:10" x14ac:dyDescent="0.3">
      <c r="A1435" s="14">
        <v>42467</v>
      </c>
      <c r="B1435" s="13">
        <v>25340</v>
      </c>
      <c r="C1435" s="13">
        <v>25200</v>
      </c>
      <c r="D1435" s="13">
        <v>25340</v>
      </c>
      <c r="E1435" s="13">
        <v>25180</v>
      </c>
      <c r="F1435" s="11" t="s">
        <v>6854</v>
      </c>
      <c r="G1435" s="12">
        <v>1.6000000000000001E-3</v>
      </c>
      <c r="H1435" s="21" t="str">
        <f t="shared" si="44"/>
        <v>jueves, abril 7 de 2016</v>
      </c>
      <c r="I1435" s="11" t="e">
        <f>VLOOKUP(H1435,'Cacao Nacional'!B:D,3,0)</f>
        <v>#N/A</v>
      </c>
      <c r="J1435" s="11" t="str">
        <f t="shared" si="45"/>
        <v>abril de 2016</v>
      </c>
    </row>
    <row r="1436" spans="1:10" x14ac:dyDescent="0.3">
      <c r="A1436" s="14">
        <v>42466</v>
      </c>
      <c r="B1436" s="13">
        <v>25300</v>
      </c>
      <c r="C1436" s="13">
        <v>24700</v>
      </c>
      <c r="D1436" s="13">
        <v>25320</v>
      </c>
      <c r="E1436" s="13">
        <v>24700</v>
      </c>
      <c r="F1436" s="11" t="s">
        <v>6855</v>
      </c>
      <c r="G1436" s="12">
        <v>1.2E-2</v>
      </c>
      <c r="H1436" s="21" t="str">
        <f t="shared" si="44"/>
        <v>miércoles, abril 6 de 2016</v>
      </c>
      <c r="I1436" s="11" t="e">
        <f>VLOOKUP(H1436,'Cacao Nacional'!B:D,3,0)</f>
        <v>#N/A</v>
      </c>
      <c r="J1436" s="11" t="str">
        <f t="shared" si="45"/>
        <v>abril de 2016</v>
      </c>
    </row>
    <row r="1437" spans="1:10" x14ac:dyDescent="0.3">
      <c r="A1437" s="14">
        <v>42465</v>
      </c>
      <c r="B1437" s="13">
        <v>25000</v>
      </c>
      <c r="C1437" s="13">
        <v>24900</v>
      </c>
      <c r="D1437" s="13">
        <v>25260</v>
      </c>
      <c r="E1437" s="13">
        <v>24900</v>
      </c>
      <c r="F1437" s="11" t="s">
        <v>6856</v>
      </c>
      <c r="G1437" s="12">
        <v>4.0000000000000001E-3</v>
      </c>
      <c r="H1437" s="21" t="str">
        <f t="shared" si="44"/>
        <v>martes, abril 5 de 2016</v>
      </c>
      <c r="I1437" s="11" t="e">
        <f>VLOOKUP(H1437,'Cacao Nacional'!B:D,3,0)</f>
        <v>#N/A</v>
      </c>
      <c r="J1437" s="11" t="str">
        <f t="shared" si="45"/>
        <v>abril de 2016</v>
      </c>
    </row>
    <row r="1438" spans="1:10" x14ac:dyDescent="0.3">
      <c r="A1438" s="14">
        <v>42464</v>
      </c>
      <c r="B1438" s="13">
        <v>24900</v>
      </c>
      <c r="C1438" s="13">
        <v>25680</v>
      </c>
      <c r="D1438" s="13">
        <v>25680</v>
      </c>
      <c r="E1438" s="13">
        <v>24900</v>
      </c>
      <c r="F1438" s="11" t="s">
        <v>6857</v>
      </c>
      <c r="G1438" s="12">
        <v>-3.1099999999999999E-2</v>
      </c>
      <c r="H1438" s="21" t="str">
        <f t="shared" si="44"/>
        <v>lunes, abril 4 de 2016</v>
      </c>
      <c r="I1438" s="11">
        <f>VLOOKUP(H1438,'Cacao Nacional'!B:D,3,0)</f>
        <v>7725</v>
      </c>
      <c r="J1438" s="11" t="str">
        <f t="shared" si="45"/>
        <v>abril de 2016</v>
      </c>
    </row>
    <row r="1439" spans="1:10" x14ac:dyDescent="0.3">
      <c r="A1439" s="14">
        <v>42461</v>
      </c>
      <c r="B1439" s="13">
        <v>25700</v>
      </c>
      <c r="C1439" s="13">
        <v>25500</v>
      </c>
      <c r="D1439" s="13">
        <v>25700</v>
      </c>
      <c r="E1439" s="13">
        <v>25500</v>
      </c>
      <c r="F1439" s="11" t="s">
        <v>6858</v>
      </c>
      <c r="G1439" s="12">
        <v>7.7999999999999996E-3</v>
      </c>
      <c r="H1439" s="21" t="str">
        <f t="shared" si="44"/>
        <v>viernes, abril 1 de 2016</v>
      </c>
      <c r="I1439" s="11" t="e">
        <f>VLOOKUP(H1439,'Cacao Nacional'!B:D,3,0)</f>
        <v>#N/A</v>
      </c>
      <c r="J1439" s="11" t="str">
        <f t="shared" si="45"/>
        <v>abril de 2016</v>
      </c>
    </row>
    <row r="1440" spans="1:10" x14ac:dyDescent="0.3">
      <c r="A1440" s="14">
        <v>42460</v>
      </c>
      <c r="B1440" s="13">
        <v>25500</v>
      </c>
      <c r="C1440" s="13">
        <v>25320</v>
      </c>
      <c r="D1440" s="13">
        <v>25500</v>
      </c>
      <c r="E1440" s="13">
        <v>25040</v>
      </c>
      <c r="F1440" s="11" t="s">
        <v>6859</v>
      </c>
      <c r="G1440" s="12">
        <v>1.43E-2</v>
      </c>
      <c r="H1440" s="21" t="str">
        <f t="shared" si="44"/>
        <v>jueves, marzo 31 de 2016</v>
      </c>
      <c r="I1440" s="11" t="e">
        <f>VLOOKUP(H1440,'Cacao Nacional'!B:D,3,0)</f>
        <v>#N/A</v>
      </c>
      <c r="J1440" s="11" t="str">
        <f t="shared" si="45"/>
        <v>marzo de 2016</v>
      </c>
    </row>
    <row r="1441" spans="1:10" x14ac:dyDescent="0.3">
      <c r="A1441" s="14">
        <v>42459</v>
      </c>
      <c r="B1441" s="13">
        <v>25140</v>
      </c>
      <c r="C1441" s="13">
        <v>24980</v>
      </c>
      <c r="D1441" s="13">
        <v>25220</v>
      </c>
      <c r="E1441" s="13">
        <v>24720</v>
      </c>
      <c r="F1441" s="11" t="s">
        <v>6860</v>
      </c>
      <c r="G1441" s="12">
        <v>5.5999999999999999E-3</v>
      </c>
      <c r="H1441" s="21" t="str">
        <f t="shared" si="44"/>
        <v>miércoles, marzo 30 de 2016</v>
      </c>
      <c r="I1441" s="11" t="e">
        <f>VLOOKUP(H1441,'Cacao Nacional'!B:D,3,0)</f>
        <v>#N/A</v>
      </c>
      <c r="J1441" s="11" t="str">
        <f t="shared" si="45"/>
        <v>marzo de 2016</v>
      </c>
    </row>
    <row r="1442" spans="1:10" x14ac:dyDescent="0.3">
      <c r="A1442" s="14">
        <v>42458</v>
      </c>
      <c r="B1442" s="13">
        <v>25000</v>
      </c>
      <c r="C1442" s="13">
        <v>24420</v>
      </c>
      <c r="D1442" s="13">
        <v>25000</v>
      </c>
      <c r="E1442" s="13">
        <v>24420</v>
      </c>
      <c r="F1442" s="11" t="s">
        <v>6861</v>
      </c>
      <c r="G1442" s="12">
        <v>1.21E-2</v>
      </c>
      <c r="H1442" s="21" t="str">
        <f t="shared" si="44"/>
        <v>martes, marzo 29 de 2016</v>
      </c>
      <c r="I1442" s="11" t="e">
        <f>VLOOKUP(H1442,'Cacao Nacional'!B:D,3,0)</f>
        <v>#N/A</v>
      </c>
      <c r="J1442" s="11" t="str">
        <f t="shared" si="45"/>
        <v>marzo de 2016</v>
      </c>
    </row>
    <row r="1443" spans="1:10" x14ac:dyDescent="0.3">
      <c r="A1443" s="14">
        <v>42457</v>
      </c>
      <c r="B1443" s="13">
        <v>24700</v>
      </c>
      <c r="C1443" s="13">
        <v>24680</v>
      </c>
      <c r="D1443" s="13">
        <v>24700</v>
      </c>
      <c r="E1443" s="13">
        <v>24600</v>
      </c>
      <c r="F1443" s="11" t="s">
        <v>6862</v>
      </c>
      <c r="G1443" s="12">
        <v>0</v>
      </c>
      <c r="H1443" s="21" t="str">
        <f t="shared" si="44"/>
        <v>lunes, marzo 28 de 2016</v>
      </c>
      <c r="I1443" s="11">
        <f>VLOOKUP(H1443,'Cacao Nacional'!B:D,3,0)</f>
        <v>8152.5</v>
      </c>
      <c r="J1443" s="11" t="str">
        <f t="shared" si="45"/>
        <v>marzo de 2016</v>
      </c>
    </row>
    <row r="1444" spans="1:10" x14ac:dyDescent="0.3">
      <c r="A1444" s="14">
        <v>42452</v>
      </c>
      <c r="B1444" s="13">
        <v>24700</v>
      </c>
      <c r="C1444" s="13">
        <v>24420</v>
      </c>
      <c r="D1444" s="13">
        <v>24700</v>
      </c>
      <c r="E1444" s="13">
        <v>24400</v>
      </c>
      <c r="F1444" s="11" t="s">
        <v>6863</v>
      </c>
      <c r="G1444" s="12">
        <v>0</v>
      </c>
      <c r="H1444" s="21" t="str">
        <f t="shared" si="44"/>
        <v>miércoles, marzo 23 de 2016</v>
      </c>
      <c r="I1444" s="11" t="e">
        <f>VLOOKUP(H1444,'Cacao Nacional'!B:D,3,0)</f>
        <v>#N/A</v>
      </c>
      <c r="J1444" s="11" t="str">
        <f t="shared" si="45"/>
        <v>marzo de 2016</v>
      </c>
    </row>
    <row r="1445" spans="1:10" x14ac:dyDescent="0.3">
      <c r="A1445" s="14">
        <v>42451</v>
      </c>
      <c r="B1445" s="13">
        <v>24700</v>
      </c>
      <c r="C1445" s="13">
        <v>24980</v>
      </c>
      <c r="D1445" s="13">
        <v>24980</v>
      </c>
      <c r="E1445" s="13">
        <v>24440</v>
      </c>
      <c r="F1445" s="11" t="s">
        <v>6864</v>
      </c>
      <c r="G1445" s="12">
        <v>1.6500000000000001E-2</v>
      </c>
      <c r="H1445" s="21" t="str">
        <f t="shared" si="44"/>
        <v>martes, marzo 22 de 2016</v>
      </c>
      <c r="I1445" s="11" t="e">
        <f>VLOOKUP(H1445,'Cacao Nacional'!B:D,3,0)</f>
        <v>#N/A</v>
      </c>
      <c r="J1445" s="11" t="str">
        <f t="shared" si="45"/>
        <v>marzo de 2016</v>
      </c>
    </row>
    <row r="1446" spans="1:10" x14ac:dyDescent="0.3">
      <c r="A1446" s="14">
        <v>42447</v>
      </c>
      <c r="B1446" s="13">
        <v>24300</v>
      </c>
      <c r="C1446" s="13">
        <v>25000</v>
      </c>
      <c r="D1446" s="13">
        <v>25000</v>
      </c>
      <c r="E1446" s="13">
        <v>24300</v>
      </c>
      <c r="F1446" s="11" t="s">
        <v>6865</v>
      </c>
      <c r="G1446" s="12">
        <v>-2.8000000000000001E-2</v>
      </c>
      <c r="H1446" s="21" t="str">
        <f t="shared" si="44"/>
        <v>viernes, marzo 18 de 2016</v>
      </c>
      <c r="I1446" s="11" t="e">
        <f>VLOOKUP(H1446,'Cacao Nacional'!B:D,3,0)</f>
        <v>#N/A</v>
      </c>
      <c r="J1446" s="11" t="str">
        <f t="shared" si="45"/>
        <v>marzo de 2016</v>
      </c>
    </row>
    <row r="1447" spans="1:10" x14ac:dyDescent="0.3">
      <c r="A1447" s="14">
        <v>42446</v>
      </c>
      <c r="B1447" s="13">
        <v>25000</v>
      </c>
      <c r="C1447" s="13">
        <v>25120</v>
      </c>
      <c r="D1447" s="13">
        <v>25120</v>
      </c>
      <c r="E1447" s="13">
        <v>24980</v>
      </c>
      <c r="F1447" s="11" t="s">
        <v>6866</v>
      </c>
      <c r="G1447" s="12">
        <v>-4.0000000000000001E-3</v>
      </c>
      <c r="H1447" s="21" t="str">
        <f t="shared" si="44"/>
        <v>jueves, marzo 17 de 2016</v>
      </c>
      <c r="I1447" s="11" t="e">
        <f>VLOOKUP(H1447,'Cacao Nacional'!B:D,3,0)</f>
        <v>#N/A</v>
      </c>
      <c r="J1447" s="11" t="str">
        <f t="shared" si="45"/>
        <v>marzo de 2016</v>
      </c>
    </row>
    <row r="1448" spans="1:10" x14ac:dyDescent="0.3">
      <c r="A1448" s="14">
        <v>42445</v>
      </c>
      <c r="B1448" s="13">
        <v>25100</v>
      </c>
      <c r="C1448" s="13">
        <v>25180</v>
      </c>
      <c r="D1448" s="13">
        <v>25200</v>
      </c>
      <c r="E1448" s="13">
        <v>24640</v>
      </c>
      <c r="F1448" s="11" t="s">
        <v>6867</v>
      </c>
      <c r="G1448" s="12">
        <v>-4.7999999999999996E-3</v>
      </c>
      <c r="H1448" s="21" t="str">
        <f t="shared" si="44"/>
        <v>miércoles, marzo 16 de 2016</v>
      </c>
      <c r="I1448" s="11" t="e">
        <f>VLOOKUP(H1448,'Cacao Nacional'!B:D,3,0)</f>
        <v>#N/A</v>
      </c>
      <c r="J1448" s="11" t="str">
        <f t="shared" si="45"/>
        <v>marzo de 2016</v>
      </c>
    </row>
    <row r="1449" spans="1:10" x14ac:dyDescent="0.3">
      <c r="A1449" s="14">
        <v>42444</v>
      </c>
      <c r="B1449" s="13">
        <v>25220</v>
      </c>
      <c r="C1449" s="13">
        <v>24980</v>
      </c>
      <c r="D1449" s="13">
        <v>25220</v>
      </c>
      <c r="E1449" s="13">
        <v>24980</v>
      </c>
      <c r="F1449" s="11" t="s">
        <v>6868</v>
      </c>
      <c r="G1449" s="12">
        <v>0</v>
      </c>
      <c r="H1449" s="21" t="str">
        <f t="shared" si="44"/>
        <v>martes, marzo 15 de 2016</v>
      </c>
      <c r="I1449" s="11" t="e">
        <f>VLOOKUP(H1449,'Cacao Nacional'!B:D,3,0)</f>
        <v>#N/A</v>
      </c>
      <c r="J1449" s="11" t="str">
        <f t="shared" si="45"/>
        <v>marzo de 2016</v>
      </c>
    </row>
    <row r="1450" spans="1:10" x14ac:dyDescent="0.3">
      <c r="A1450" s="14">
        <v>42443</v>
      </c>
      <c r="B1450" s="13">
        <v>25220</v>
      </c>
      <c r="C1450" s="13">
        <v>25280</v>
      </c>
      <c r="D1450" s="13">
        <v>25280</v>
      </c>
      <c r="E1450" s="13">
        <v>24960</v>
      </c>
      <c r="F1450" s="11" t="s">
        <v>6551</v>
      </c>
      <c r="G1450" s="12">
        <v>-3.8999999999999998E-3</v>
      </c>
      <c r="H1450" s="21" t="str">
        <f t="shared" si="44"/>
        <v>lunes, marzo 14 de 2016</v>
      </c>
      <c r="I1450" s="11">
        <f>VLOOKUP(H1450,'Cacao Nacional'!B:D,3,0)</f>
        <v>8380</v>
      </c>
      <c r="J1450" s="11" t="str">
        <f t="shared" si="45"/>
        <v>marzo de 2016</v>
      </c>
    </row>
    <row r="1451" spans="1:10" x14ac:dyDescent="0.3">
      <c r="A1451" s="14">
        <v>42440</v>
      </c>
      <c r="B1451" s="13">
        <v>25320</v>
      </c>
      <c r="C1451" s="13">
        <v>25320</v>
      </c>
      <c r="D1451" s="13">
        <v>25500</v>
      </c>
      <c r="E1451" s="13">
        <v>25320</v>
      </c>
      <c r="F1451" s="11" t="s">
        <v>6869</v>
      </c>
      <c r="G1451" s="12">
        <v>-1.09E-2</v>
      </c>
      <c r="H1451" s="21" t="str">
        <f t="shared" si="44"/>
        <v>viernes, marzo 11 de 2016</v>
      </c>
      <c r="I1451" s="11" t="e">
        <f>VLOOKUP(H1451,'Cacao Nacional'!B:D,3,0)</f>
        <v>#N/A</v>
      </c>
      <c r="J1451" s="11" t="str">
        <f t="shared" si="45"/>
        <v>marzo de 2016</v>
      </c>
    </row>
    <row r="1452" spans="1:10" x14ac:dyDescent="0.3">
      <c r="A1452" s="14">
        <v>42439</v>
      </c>
      <c r="B1452" s="13">
        <v>25600</v>
      </c>
      <c r="C1452" s="13">
        <v>25420</v>
      </c>
      <c r="D1452" s="13">
        <v>25600</v>
      </c>
      <c r="E1452" s="13">
        <v>25300</v>
      </c>
      <c r="F1452" s="11" t="s">
        <v>6870</v>
      </c>
      <c r="G1452" s="12">
        <v>6.3E-3</v>
      </c>
      <c r="H1452" s="21" t="str">
        <f t="shared" si="44"/>
        <v>jueves, marzo 10 de 2016</v>
      </c>
      <c r="I1452" s="11" t="e">
        <f>VLOOKUP(H1452,'Cacao Nacional'!B:D,3,0)</f>
        <v>#N/A</v>
      </c>
      <c r="J1452" s="11" t="str">
        <f t="shared" si="45"/>
        <v>marzo de 2016</v>
      </c>
    </row>
    <row r="1453" spans="1:10" x14ac:dyDescent="0.3">
      <c r="A1453" s="14">
        <v>42438</v>
      </c>
      <c r="B1453" s="13">
        <v>25440</v>
      </c>
      <c r="C1453" s="13">
        <v>25260</v>
      </c>
      <c r="D1453" s="13">
        <v>25500</v>
      </c>
      <c r="E1453" s="13">
        <v>25260</v>
      </c>
      <c r="F1453" s="11" t="s">
        <v>6871</v>
      </c>
      <c r="G1453" s="12">
        <v>-2.3999999999999998E-3</v>
      </c>
      <c r="H1453" s="21" t="str">
        <f t="shared" si="44"/>
        <v>miércoles, marzo 9 de 2016</v>
      </c>
      <c r="I1453" s="11" t="e">
        <f>VLOOKUP(H1453,'Cacao Nacional'!B:D,3,0)</f>
        <v>#N/A</v>
      </c>
      <c r="J1453" s="11" t="str">
        <f t="shared" si="45"/>
        <v>marzo de 2016</v>
      </c>
    </row>
    <row r="1454" spans="1:10" x14ac:dyDescent="0.3">
      <c r="A1454" s="14">
        <v>42437</v>
      </c>
      <c r="B1454" s="13">
        <v>25500</v>
      </c>
      <c r="C1454" s="13">
        <v>25680</v>
      </c>
      <c r="D1454" s="13">
        <v>25680</v>
      </c>
      <c r="E1454" s="13">
        <v>25240</v>
      </c>
      <c r="F1454" s="11" t="s">
        <v>6872</v>
      </c>
      <c r="G1454" s="12">
        <v>-7.7999999999999996E-3</v>
      </c>
      <c r="H1454" s="21" t="str">
        <f t="shared" si="44"/>
        <v>martes, marzo 8 de 2016</v>
      </c>
      <c r="I1454" s="11" t="e">
        <f>VLOOKUP(H1454,'Cacao Nacional'!B:D,3,0)</f>
        <v>#N/A</v>
      </c>
      <c r="J1454" s="11" t="str">
        <f t="shared" si="45"/>
        <v>marzo de 2016</v>
      </c>
    </row>
    <row r="1455" spans="1:10" x14ac:dyDescent="0.3">
      <c r="A1455" s="14">
        <v>42436</v>
      </c>
      <c r="B1455" s="13">
        <v>25700</v>
      </c>
      <c r="C1455" s="13">
        <v>25580</v>
      </c>
      <c r="D1455" s="13">
        <v>25800</v>
      </c>
      <c r="E1455" s="13">
        <v>25580</v>
      </c>
      <c r="F1455" s="11" t="s">
        <v>6873</v>
      </c>
      <c r="G1455" s="12">
        <v>3.0999999999999999E-3</v>
      </c>
      <c r="H1455" s="21" t="str">
        <f t="shared" si="44"/>
        <v>lunes, marzo 7 de 2016</v>
      </c>
      <c r="I1455" s="11">
        <f>VLOOKUP(H1455,'Cacao Nacional'!B:D,3,0)</f>
        <v>8247.5</v>
      </c>
      <c r="J1455" s="11" t="str">
        <f t="shared" si="45"/>
        <v>marzo de 2016</v>
      </c>
    </row>
    <row r="1456" spans="1:10" x14ac:dyDescent="0.3">
      <c r="A1456" s="14">
        <v>42433</v>
      </c>
      <c r="B1456" s="13">
        <v>25620</v>
      </c>
      <c r="C1456" s="13">
        <v>25660</v>
      </c>
      <c r="D1456" s="13">
        <v>25660</v>
      </c>
      <c r="E1456" s="13">
        <v>25520</v>
      </c>
      <c r="F1456" s="11" t="s">
        <v>6874</v>
      </c>
      <c r="G1456" s="12">
        <v>2.3E-3</v>
      </c>
      <c r="H1456" s="21" t="str">
        <f t="shared" si="44"/>
        <v>viernes, marzo 4 de 2016</v>
      </c>
      <c r="I1456" s="11" t="e">
        <f>VLOOKUP(H1456,'Cacao Nacional'!B:D,3,0)</f>
        <v>#N/A</v>
      </c>
      <c r="J1456" s="11" t="str">
        <f t="shared" si="45"/>
        <v>marzo de 2016</v>
      </c>
    </row>
    <row r="1457" spans="1:10" x14ac:dyDescent="0.3">
      <c r="A1457" s="14">
        <v>42432</v>
      </c>
      <c r="B1457" s="13">
        <v>25560</v>
      </c>
      <c r="C1457" s="13">
        <v>25180</v>
      </c>
      <c r="D1457" s="13">
        <v>25600</v>
      </c>
      <c r="E1457" s="13">
        <v>25000</v>
      </c>
      <c r="F1457" s="11" t="s">
        <v>6875</v>
      </c>
      <c r="G1457" s="12">
        <v>1.11E-2</v>
      </c>
      <c r="H1457" s="21" t="str">
        <f t="shared" si="44"/>
        <v>jueves, marzo 3 de 2016</v>
      </c>
      <c r="I1457" s="11" t="e">
        <f>VLOOKUP(H1457,'Cacao Nacional'!B:D,3,0)</f>
        <v>#N/A</v>
      </c>
      <c r="J1457" s="11" t="str">
        <f t="shared" si="45"/>
        <v>marzo de 2016</v>
      </c>
    </row>
    <row r="1458" spans="1:10" x14ac:dyDescent="0.3">
      <c r="A1458" s="14">
        <v>42431</v>
      </c>
      <c r="B1458" s="13">
        <v>25280</v>
      </c>
      <c r="C1458" s="13">
        <v>24800</v>
      </c>
      <c r="D1458" s="13">
        <v>25300</v>
      </c>
      <c r="E1458" s="13">
        <v>24800</v>
      </c>
      <c r="F1458" s="11" t="s">
        <v>6876</v>
      </c>
      <c r="G1458" s="12">
        <v>1.12E-2</v>
      </c>
      <c r="H1458" s="21" t="str">
        <f t="shared" si="44"/>
        <v>miércoles, marzo 2 de 2016</v>
      </c>
      <c r="I1458" s="11" t="e">
        <f>VLOOKUP(H1458,'Cacao Nacional'!B:D,3,0)</f>
        <v>#N/A</v>
      </c>
      <c r="J1458" s="11" t="str">
        <f t="shared" si="45"/>
        <v>marzo de 2016</v>
      </c>
    </row>
    <row r="1459" spans="1:10" x14ac:dyDescent="0.3">
      <c r="A1459" s="14">
        <v>42430</v>
      </c>
      <c r="B1459" s="13">
        <v>25000</v>
      </c>
      <c r="C1459" s="13">
        <v>24280</v>
      </c>
      <c r="D1459" s="13">
        <v>25020</v>
      </c>
      <c r="E1459" s="13">
        <v>24280</v>
      </c>
      <c r="F1459" s="11" t="s">
        <v>6877</v>
      </c>
      <c r="G1459" s="12">
        <v>3.0499999999999999E-2</v>
      </c>
      <c r="H1459" s="21" t="str">
        <f t="shared" si="44"/>
        <v>martes, marzo 1 de 2016</v>
      </c>
      <c r="I1459" s="11" t="e">
        <f>VLOOKUP(H1459,'Cacao Nacional'!B:D,3,0)</f>
        <v>#N/A</v>
      </c>
      <c r="J1459" s="11" t="str">
        <f t="shared" si="45"/>
        <v>marzo de 2016</v>
      </c>
    </row>
    <row r="1460" spans="1:10" x14ac:dyDescent="0.3">
      <c r="A1460" s="14">
        <v>42429</v>
      </c>
      <c r="B1460" s="13">
        <v>24260</v>
      </c>
      <c r="C1460" s="13">
        <v>24400</v>
      </c>
      <c r="D1460" s="13">
        <v>24400</v>
      </c>
      <c r="E1460" s="13">
        <v>24200</v>
      </c>
      <c r="F1460" s="11" t="s">
        <v>6878</v>
      </c>
      <c r="G1460" s="12">
        <v>-1.6000000000000001E-3</v>
      </c>
      <c r="H1460" s="21" t="str">
        <f t="shared" si="44"/>
        <v>lunes, febrero 29 de 2016</v>
      </c>
      <c r="I1460" s="11">
        <f>VLOOKUP(H1460,'Cacao Nacional'!B:D,3,0)</f>
        <v>8412.5</v>
      </c>
      <c r="J1460" s="11" t="str">
        <f t="shared" si="45"/>
        <v>febrero de 2016</v>
      </c>
    </row>
    <row r="1461" spans="1:10" x14ac:dyDescent="0.3">
      <c r="A1461" s="14">
        <v>42426</v>
      </c>
      <c r="B1461" s="13">
        <v>24300</v>
      </c>
      <c r="C1461" s="13">
        <v>24500</v>
      </c>
      <c r="D1461" s="13">
        <v>24760</v>
      </c>
      <c r="E1461" s="13">
        <v>24300</v>
      </c>
      <c r="F1461" s="11" t="s">
        <v>6879</v>
      </c>
      <c r="G1461" s="12">
        <v>-8.2000000000000007E-3</v>
      </c>
      <c r="H1461" s="21" t="str">
        <f t="shared" si="44"/>
        <v>viernes, febrero 26 de 2016</v>
      </c>
      <c r="I1461" s="11" t="e">
        <f>VLOOKUP(H1461,'Cacao Nacional'!B:D,3,0)</f>
        <v>#N/A</v>
      </c>
      <c r="J1461" s="11" t="str">
        <f t="shared" si="45"/>
        <v>febrero de 2016</v>
      </c>
    </row>
    <row r="1462" spans="1:10" x14ac:dyDescent="0.3">
      <c r="A1462" s="14">
        <v>42425</v>
      </c>
      <c r="B1462" s="13">
        <v>24500</v>
      </c>
      <c r="C1462" s="13">
        <v>24500</v>
      </c>
      <c r="D1462" s="13">
        <v>24540</v>
      </c>
      <c r="E1462" s="13">
        <v>24300</v>
      </c>
      <c r="F1462" s="11" t="s">
        <v>6880</v>
      </c>
      <c r="G1462" s="12">
        <v>8.0000000000000004E-4</v>
      </c>
      <c r="H1462" s="21" t="str">
        <f t="shared" si="44"/>
        <v>jueves, febrero 25 de 2016</v>
      </c>
      <c r="I1462" s="11" t="e">
        <f>VLOOKUP(H1462,'Cacao Nacional'!B:D,3,0)</f>
        <v>#N/A</v>
      </c>
      <c r="J1462" s="11" t="str">
        <f t="shared" si="45"/>
        <v>febrero de 2016</v>
      </c>
    </row>
    <row r="1463" spans="1:10" x14ac:dyDescent="0.3">
      <c r="A1463" s="14">
        <v>42424</v>
      </c>
      <c r="B1463" s="13">
        <v>24480</v>
      </c>
      <c r="C1463" s="13">
        <v>24480</v>
      </c>
      <c r="D1463" s="13">
        <v>24500</v>
      </c>
      <c r="E1463" s="13">
        <v>24300</v>
      </c>
      <c r="F1463" s="11" t="s">
        <v>6881</v>
      </c>
      <c r="G1463" s="12">
        <v>-8.0000000000000004E-4</v>
      </c>
      <c r="H1463" s="21" t="str">
        <f t="shared" si="44"/>
        <v>miércoles, febrero 24 de 2016</v>
      </c>
      <c r="I1463" s="11" t="e">
        <f>VLOOKUP(H1463,'Cacao Nacional'!B:D,3,0)</f>
        <v>#N/A</v>
      </c>
      <c r="J1463" s="11" t="str">
        <f t="shared" si="45"/>
        <v>febrero de 2016</v>
      </c>
    </row>
    <row r="1464" spans="1:10" x14ac:dyDescent="0.3">
      <c r="A1464" s="14">
        <v>42423</v>
      </c>
      <c r="B1464" s="13">
        <v>24500</v>
      </c>
      <c r="C1464" s="13">
        <v>24180</v>
      </c>
      <c r="D1464" s="13">
        <v>24500</v>
      </c>
      <c r="E1464" s="13">
        <v>24180</v>
      </c>
      <c r="F1464" s="11" t="s">
        <v>6882</v>
      </c>
      <c r="G1464" s="12">
        <v>4.1000000000000003E-3</v>
      </c>
      <c r="H1464" s="21" t="str">
        <f t="shared" si="44"/>
        <v>martes, febrero 23 de 2016</v>
      </c>
      <c r="I1464" s="11" t="e">
        <f>VLOOKUP(H1464,'Cacao Nacional'!B:D,3,0)</f>
        <v>#N/A</v>
      </c>
      <c r="J1464" s="11" t="str">
        <f t="shared" si="45"/>
        <v>febrero de 2016</v>
      </c>
    </row>
    <row r="1465" spans="1:10" x14ac:dyDescent="0.3">
      <c r="A1465" s="14">
        <v>42422</v>
      </c>
      <c r="B1465" s="13">
        <v>24400</v>
      </c>
      <c r="C1465" s="13">
        <v>24500</v>
      </c>
      <c r="D1465" s="13">
        <v>24640</v>
      </c>
      <c r="E1465" s="13">
        <v>24240</v>
      </c>
      <c r="F1465" s="11" t="s">
        <v>6883</v>
      </c>
      <c r="G1465" s="12">
        <v>-4.1000000000000003E-3</v>
      </c>
      <c r="H1465" s="21" t="str">
        <f t="shared" si="44"/>
        <v>lunes, febrero 22 de 2016</v>
      </c>
      <c r="I1465" s="11">
        <f>VLOOKUP(H1465,'Cacao Nacional'!B:D,3,0)</f>
        <v>8280</v>
      </c>
      <c r="J1465" s="11" t="str">
        <f t="shared" si="45"/>
        <v>febrero de 2016</v>
      </c>
    </row>
    <row r="1466" spans="1:10" x14ac:dyDescent="0.3">
      <c r="A1466" s="14">
        <v>42419</v>
      </c>
      <c r="B1466" s="13">
        <v>24500</v>
      </c>
      <c r="C1466" s="13">
        <v>24300</v>
      </c>
      <c r="D1466" s="13">
        <v>24500</v>
      </c>
      <c r="E1466" s="13">
        <v>24200</v>
      </c>
      <c r="F1466" s="11" t="s">
        <v>6884</v>
      </c>
      <c r="G1466" s="12">
        <v>3.3E-3</v>
      </c>
      <c r="H1466" s="21" t="str">
        <f t="shared" si="44"/>
        <v>viernes, febrero 19 de 2016</v>
      </c>
      <c r="I1466" s="11" t="e">
        <f>VLOOKUP(H1466,'Cacao Nacional'!B:D,3,0)</f>
        <v>#N/A</v>
      </c>
      <c r="J1466" s="11" t="str">
        <f t="shared" si="45"/>
        <v>febrero de 2016</v>
      </c>
    </row>
    <row r="1467" spans="1:10" x14ac:dyDescent="0.3">
      <c r="A1467" s="14">
        <v>42418</v>
      </c>
      <c r="B1467" s="13">
        <v>24420</v>
      </c>
      <c r="C1467" s="13">
        <v>24480</v>
      </c>
      <c r="D1467" s="13">
        <v>24520</v>
      </c>
      <c r="E1467" s="13">
        <v>24400</v>
      </c>
      <c r="F1467" s="11" t="s">
        <v>6885</v>
      </c>
      <c r="G1467" s="12">
        <v>-1.6000000000000001E-3</v>
      </c>
      <c r="H1467" s="21" t="str">
        <f t="shared" si="44"/>
        <v>jueves, febrero 18 de 2016</v>
      </c>
      <c r="I1467" s="11" t="e">
        <f>VLOOKUP(H1467,'Cacao Nacional'!B:D,3,0)</f>
        <v>#N/A</v>
      </c>
      <c r="J1467" s="11" t="str">
        <f t="shared" si="45"/>
        <v>febrero de 2016</v>
      </c>
    </row>
    <row r="1468" spans="1:10" x14ac:dyDescent="0.3">
      <c r="A1468" s="14">
        <v>42417</v>
      </c>
      <c r="B1468" s="13">
        <v>24460</v>
      </c>
      <c r="C1468" s="13">
        <v>24120</v>
      </c>
      <c r="D1468" s="13">
        <v>24460</v>
      </c>
      <c r="E1468" s="13">
        <v>24100</v>
      </c>
      <c r="F1468" s="11" t="s">
        <v>6886</v>
      </c>
      <c r="G1468" s="12">
        <v>3.2099999999999997E-2</v>
      </c>
      <c r="H1468" s="21" t="str">
        <f t="shared" si="44"/>
        <v>miércoles, febrero 17 de 2016</v>
      </c>
      <c r="I1468" s="11" t="e">
        <f>VLOOKUP(H1468,'Cacao Nacional'!B:D,3,0)</f>
        <v>#N/A</v>
      </c>
      <c r="J1468" s="11" t="str">
        <f t="shared" si="45"/>
        <v>febrero de 2016</v>
      </c>
    </row>
    <row r="1469" spans="1:10" x14ac:dyDescent="0.3">
      <c r="A1469" s="14">
        <v>42416</v>
      </c>
      <c r="B1469" s="13">
        <v>23700</v>
      </c>
      <c r="C1469" s="13">
        <v>24340</v>
      </c>
      <c r="D1469" s="13">
        <v>24400</v>
      </c>
      <c r="E1469" s="13">
        <v>23700</v>
      </c>
      <c r="F1469" s="11" t="s">
        <v>6887</v>
      </c>
      <c r="G1469" s="12">
        <v>-2.87E-2</v>
      </c>
      <c r="H1469" s="21" t="str">
        <f t="shared" si="44"/>
        <v>martes, febrero 16 de 2016</v>
      </c>
      <c r="I1469" s="11" t="e">
        <f>VLOOKUP(H1469,'Cacao Nacional'!B:D,3,0)</f>
        <v>#N/A</v>
      </c>
      <c r="J1469" s="11" t="str">
        <f t="shared" si="45"/>
        <v>febrero de 2016</v>
      </c>
    </row>
    <row r="1470" spans="1:10" x14ac:dyDescent="0.3">
      <c r="A1470" s="14">
        <v>42415</v>
      </c>
      <c r="B1470" s="13">
        <v>24400</v>
      </c>
      <c r="C1470" s="13">
        <v>24680</v>
      </c>
      <c r="D1470" s="13">
        <v>24680</v>
      </c>
      <c r="E1470" s="13">
        <v>24320</v>
      </c>
      <c r="F1470" s="11" t="s">
        <v>6888</v>
      </c>
      <c r="G1470" s="12">
        <v>-4.1000000000000003E-3</v>
      </c>
      <c r="H1470" s="21" t="str">
        <f t="shared" si="44"/>
        <v>lunes, febrero 15 de 2016</v>
      </c>
      <c r="I1470" s="11">
        <f>VLOOKUP(H1470,'Cacao Nacional'!B:D,3,0)</f>
        <v>7995</v>
      </c>
      <c r="J1470" s="11" t="str">
        <f t="shared" si="45"/>
        <v>febrero de 2016</v>
      </c>
    </row>
    <row r="1471" spans="1:10" x14ac:dyDescent="0.3">
      <c r="A1471" s="14">
        <v>42412</v>
      </c>
      <c r="B1471" s="13">
        <v>24500</v>
      </c>
      <c r="C1471" s="13">
        <v>24400</v>
      </c>
      <c r="D1471" s="13">
        <v>24900</v>
      </c>
      <c r="E1471" s="13">
        <v>24400</v>
      </c>
      <c r="F1471" s="11" t="s">
        <v>6889</v>
      </c>
      <c r="G1471" s="12">
        <v>3.3E-3</v>
      </c>
      <c r="H1471" s="21" t="str">
        <f t="shared" si="44"/>
        <v>viernes, febrero 12 de 2016</v>
      </c>
      <c r="I1471" s="11" t="e">
        <f>VLOOKUP(H1471,'Cacao Nacional'!B:D,3,0)</f>
        <v>#N/A</v>
      </c>
      <c r="J1471" s="11" t="str">
        <f t="shared" si="45"/>
        <v>febrero de 2016</v>
      </c>
    </row>
    <row r="1472" spans="1:10" x14ac:dyDescent="0.3">
      <c r="A1472" s="14">
        <v>42411</v>
      </c>
      <c r="B1472" s="13">
        <v>24420</v>
      </c>
      <c r="C1472" s="13">
        <v>24120</v>
      </c>
      <c r="D1472" s="13">
        <v>24420</v>
      </c>
      <c r="E1472" s="13">
        <v>23980</v>
      </c>
      <c r="F1472" s="11" t="s">
        <v>6890</v>
      </c>
      <c r="G1472" s="12">
        <v>8.0000000000000004E-4</v>
      </c>
      <c r="H1472" s="21" t="str">
        <f t="shared" si="44"/>
        <v>jueves, febrero 11 de 2016</v>
      </c>
      <c r="I1472" s="11" t="e">
        <f>VLOOKUP(H1472,'Cacao Nacional'!B:D,3,0)</f>
        <v>#N/A</v>
      </c>
      <c r="J1472" s="11" t="str">
        <f t="shared" si="45"/>
        <v>febrero de 2016</v>
      </c>
    </row>
    <row r="1473" spans="1:10" x14ac:dyDescent="0.3">
      <c r="A1473" s="14">
        <v>42410</v>
      </c>
      <c r="B1473" s="13">
        <v>24400</v>
      </c>
      <c r="C1473" s="13">
        <v>24300</v>
      </c>
      <c r="D1473" s="13">
        <v>24500</v>
      </c>
      <c r="E1473" s="13">
        <v>24140</v>
      </c>
      <c r="F1473" s="11" t="s">
        <v>6891</v>
      </c>
      <c r="G1473" s="12">
        <v>8.0000000000000004E-4</v>
      </c>
      <c r="H1473" s="21" t="str">
        <f t="shared" si="44"/>
        <v>miércoles, febrero 10 de 2016</v>
      </c>
      <c r="I1473" s="11" t="e">
        <f>VLOOKUP(H1473,'Cacao Nacional'!B:D,3,0)</f>
        <v>#N/A</v>
      </c>
      <c r="J1473" s="11" t="str">
        <f t="shared" si="45"/>
        <v>febrero de 2016</v>
      </c>
    </row>
    <row r="1474" spans="1:10" x14ac:dyDescent="0.3">
      <c r="A1474" s="14">
        <v>42409</v>
      </c>
      <c r="B1474" s="13">
        <v>24380</v>
      </c>
      <c r="C1474" s="13">
        <v>23800</v>
      </c>
      <c r="D1474" s="13">
        <v>24440</v>
      </c>
      <c r="E1474" s="13">
        <v>23600</v>
      </c>
      <c r="F1474" s="11" t="s">
        <v>6892</v>
      </c>
      <c r="G1474" s="12">
        <v>2.4400000000000002E-2</v>
      </c>
      <c r="H1474" s="21" t="str">
        <f t="shared" si="44"/>
        <v>martes, febrero 9 de 2016</v>
      </c>
      <c r="I1474" s="11" t="e">
        <f>VLOOKUP(H1474,'Cacao Nacional'!B:D,3,0)</f>
        <v>#N/A</v>
      </c>
      <c r="J1474" s="11" t="str">
        <f t="shared" si="45"/>
        <v>febrero de 2016</v>
      </c>
    </row>
    <row r="1475" spans="1:10" x14ac:dyDescent="0.3">
      <c r="A1475" s="14">
        <v>42408</v>
      </c>
      <c r="B1475" s="13">
        <v>23800</v>
      </c>
      <c r="C1475" s="13">
        <v>23800</v>
      </c>
      <c r="D1475" s="13">
        <v>23800</v>
      </c>
      <c r="E1475" s="13">
        <v>23700</v>
      </c>
      <c r="F1475" s="11" t="s">
        <v>6893</v>
      </c>
      <c r="G1475" s="12">
        <v>-8.3000000000000001E-3</v>
      </c>
      <c r="H1475" s="21" t="str">
        <f t="shared" ref="H1475:H1538" si="46">_xlfn.CONCAT(TEXT(A1475,"dddd, Mmmm d "),"de ",TEXT(A1475,"yyyy"))</f>
        <v>lunes, febrero 8 de 2016</v>
      </c>
      <c r="I1475" s="11">
        <f>VLOOKUP(H1475,'Cacao Nacional'!B:D,3,0)</f>
        <v>8040</v>
      </c>
      <c r="J1475" s="11" t="str">
        <f t="shared" ref="J1475:J1538" si="47">_xlfn.CONCAT(TEXT(A1475,"mmmm")," de ",YEAR(A1475))</f>
        <v>febrero de 2016</v>
      </c>
    </row>
    <row r="1476" spans="1:10" x14ac:dyDescent="0.3">
      <c r="A1476" s="14">
        <v>42405</v>
      </c>
      <c r="B1476" s="13">
        <v>24000</v>
      </c>
      <c r="C1476" s="13">
        <v>23440</v>
      </c>
      <c r="D1476" s="13">
        <v>24000</v>
      </c>
      <c r="E1476" s="13">
        <v>23400</v>
      </c>
      <c r="F1476" s="11" t="s">
        <v>6735</v>
      </c>
      <c r="G1476" s="12">
        <v>1.2699999999999999E-2</v>
      </c>
      <c r="H1476" s="21" t="str">
        <f t="shared" si="46"/>
        <v>viernes, febrero 5 de 2016</v>
      </c>
      <c r="I1476" s="11" t="e">
        <f>VLOOKUP(H1476,'Cacao Nacional'!B:D,3,0)</f>
        <v>#N/A</v>
      </c>
      <c r="J1476" s="11" t="str">
        <f t="shared" si="47"/>
        <v>febrero de 2016</v>
      </c>
    </row>
    <row r="1477" spans="1:10" x14ac:dyDescent="0.3">
      <c r="A1477" s="14">
        <v>42404</v>
      </c>
      <c r="B1477" s="13">
        <v>23700</v>
      </c>
      <c r="C1477" s="13">
        <v>23700</v>
      </c>
      <c r="D1477" s="13">
        <v>24080</v>
      </c>
      <c r="E1477" s="13">
        <v>23440</v>
      </c>
      <c r="F1477" s="11" t="s">
        <v>6894</v>
      </c>
      <c r="G1477" s="12">
        <v>6.7999999999999996E-3</v>
      </c>
      <c r="H1477" s="21" t="str">
        <f t="shared" si="46"/>
        <v>jueves, febrero 4 de 2016</v>
      </c>
      <c r="I1477" s="11" t="e">
        <f>VLOOKUP(H1477,'Cacao Nacional'!B:D,3,0)</f>
        <v>#N/A</v>
      </c>
      <c r="J1477" s="11" t="str">
        <f t="shared" si="47"/>
        <v>febrero de 2016</v>
      </c>
    </row>
    <row r="1478" spans="1:10" x14ac:dyDescent="0.3">
      <c r="A1478" s="14">
        <v>42403</v>
      </c>
      <c r="B1478" s="13">
        <v>23540</v>
      </c>
      <c r="C1478" s="13">
        <v>23720</v>
      </c>
      <c r="D1478" s="13">
        <v>23720</v>
      </c>
      <c r="E1478" s="13">
        <v>23480</v>
      </c>
      <c r="F1478" s="11" t="s">
        <v>6895</v>
      </c>
      <c r="G1478" s="12">
        <v>0</v>
      </c>
      <c r="H1478" s="21" t="str">
        <f t="shared" si="46"/>
        <v>miércoles, febrero 3 de 2016</v>
      </c>
      <c r="I1478" s="11" t="e">
        <f>VLOOKUP(H1478,'Cacao Nacional'!B:D,3,0)</f>
        <v>#N/A</v>
      </c>
      <c r="J1478" s="11" t="str">
        <f t="shared" si="47"/>
        <v>febrero de 2016</v>
      </c>
    </row>
    <row r="1479" spans="1:10" x14ac:dyDescent="0.3">
      <c r="A1479" s="14">
        <v>42402</v>
      </c>
      <c r="B1479" s="13">
        <v>23540</v>
      </c>
      <c r="C1479" s="13">
        <v>23540</v>
      </c>
      <c r="D1479" s="13">
        <v>23640</v>
      </c>
      <c r="E1479" s="13">
        <v>23540</v>
      </c>
      <c r="F1479" s="11" t="s">
        <v>6896</v>
      </c>
      <c r="G1479" s="12">
        <v>-6.7999999999999996E-3</v>
      </c>
      <c r="H1479" s="21" t="str">
        <f t="shared" si="46"/>
        <v>martes, febrero 2 de 2016</v>
      </c>
      <c r="I1479" s="11" t="e">
        <f>VLOOKUP(H1479,'Cacao Nacional'!B:D,3,0)</f>
        <v>#N/A</v>
      </c>
      <c r="J1479" s="11" t="str">
        <f t="shared" si="47"/>
        <v>febrero de 2016</v>
      </c>
    </row>
    <row r="1480" spans="1:10" x14ac:dyDescent="0.3">
      <c r="A1480" s="14">
        <v>42401</v>
      </c>
      <c r="B1480" s="13">
        <v>23700</v>
      </c>
      <c r="C1480" s="13">
        <v>23500</v>
      </c>
      <c r="D1480" s="13">
        <v>23700</v>
      </c>
      <c r="E1480" s="13">
        <v>23500</v>
      </c>
      <c r="F1480" s="11" t="s">
        <v>6897</v>
      </c>
      <c r="G1480" s="12">
        <v>6.7999999999999996E-3</v>
      </c>
      <c r="H1480" s="21" t="str">
        <f t="shared" si="46"/>
        <v>lunes, febrero 1 de 2016</v>
      </c>
      <c r="I1480" s="11">
        <f>VLOOKUP(H1480,'Cacao Nacional'!B:D,3,0)</f>
        <v>8090</v>
      </c>
      <c r="J1480" s="11" t="str">
        <f t="shared" si="47"/>
        <v>febrero de 2016</v>
      </c>
    </row>
    <row r="1481" spans="1:10" x14ac:dyDescent="0.3">
      <c r="A1481" s="14">
        <v>42398</v>
      </c>
      <c r="B1481" s="13">
        <v>23540</v>
      </c>
      <c r="C1481" s="13">
        <v>23480</v>
      </c>
      <c r="D1481" s="13">
        <v>23640</v>
      </c>
      <c r="E1481" s="13">
        <v>23480</v>
      </c>
      <c r="F1481" s="11" t="s">
        <v>6898</v>
      </c>
      <c r="G1481" s="12">
        <v>6.7999999999999996E-3</v>
      </c>
      <c r="H1481" s="21" t="str">
        <f t="shared" si="46"/>
        <v>viernes, enero 29 de 2016</v>
      </c>
      <c r="I1481" s="11" t="e">
        <f>VLOOKUP(H1481,'Cacao Nacional'!B:D,3,0)</f>
        <v>#N/A</v>
      </c>
      <c r="J1481" s="11" t="str">
        <f t="shared" si="47"/>
        <v>enero de 2016</v>
      </c>
    </row>
    <row r="1482" spans="1:10" x14ac:dyDescent="0.3">
      <c r="A1482" s="14">
        <v>42397</v>
      </c>
      <c r="B1482" s="13">
        <v>23380</v>
      </c>
      <c r="C1482" s="13">
        <v>23200</v>
      </c>
      <c r="D1482" s="13">
        <v>23600</v>
      </c>
      <c r="E1482" s="13">
        <v>23200</v>
      </c>
      <c r="F1482" s="11" t="s">
        <v>6899</v>
      </c>
      <c r="G1482" s="12">
        <v>1.6500000000000001E-2</v>
      </c>
      <c r="H1482" s="21" t="str">
        <f t="shared" si="46"/>
        <v>jueves, enero 28 de 2016</v>
      </c>
      <c r="I1482" s="11" t="e">
        <f>VLOOKUP(H1482,'Cacao Nacional'!B:D,3,0)</f>
        <v>#N/A</v>
      </c>
      <c r="J1482" s="11" t="str">
        <f t="shared" si="47"/>
        <v>enero de 2016</v>
      </c>
    </row>
    <row r="1483" spans="1:10" x14ac:dyDescent="0.3">
      <c r="A1483" s="14">
        <v>42396</v>
      </c>
      <c r="B1483" s="13">
        <v>23000</v>
      </c>
      <c r="C1483" s="13">
        <v>23020</v>
      </c>
      <c r="D1483" s="13">
        <v>23100</v>
      </c>
      <c r="E1483" s="13">
        <v>22880</v>
      </c>
      <c r="F1483" s="11" t="s">
        <v>6900</v>
      </c>
      <c r="G1483" s="12">
        <v>0</v>
      </c>
      <c r="H1483" s="21" t="str">
        <f t="shared" si="46"/>
        <v>miércoles, enero 27 de 2016</v>
      </c>
      <c r="I1483" s="11" t="e">
        <f>VLOOKUP(H1483,'Cacao Nacional'!B:D,3,0)</f>
        <v>#N/A</v>
      </c>
      <c r="J1483" s="11" t="str">
        <f t="shared" si="47"/>
        <v>enero de 2016</v>
      </c>
    </row>
    <row r="1484" spans="1:10" x14ac:dyDescent="0.3">
      <c r="A1484" s="14">
        <v>42395</v>
      </c>
      <c r="B1484" s="13">
        <v>23000</v>
      </c>
      <c r="C1484" s="13">
        <v>22880</v>
      </c>
      <c r="D1484" s="13">
        <v>23060</v>
      </c>
      <c r="E1484" s="13">
        <v>22780</v>
      </c>
      <c r="F1484" s="11" t="s">
        <v>6901</v>
      </c>
      <c r="G1484" s="12">
        <v>5.1999999999999998E-3</v>
      </c>
      <c r="H1484" s="21" t="str">
        <f t="shared" si="46"/>
        <v>martes, enero 26 de 2016</v>
      </c>
      <c r="I1484" s="11" t="e">
        <f>VLOOKUP(H1484,'Cacao Nacional'!B:D,3,0)</f>
        <v>#N/A</v>
      </c>
      <c r="J1484" s="11" t="str">
        <f t="shared" si="47"/>
        <v>enero de 2016</v>
      </c>
    </row>
    <row r="1485" spans="1:10" x14ac:dyDescent="0.3">
      <c r="A1485" s="14">
        <v>42394</v>
      </c>
      <c r="B1485" s="13">
        <v>22880</v>
      </c>
      <c r="C1485" s="13">
        <v>22500</v>
      </c>
      <c r="D1485" s="13">
        <v>22880</v>
      </c>
      <c r="E1485" s="13">
        <v>22500</v>
      </c>
      <c r="F1485" s="11" t="s">
        <v>6902</v>
      </c>
      <c r="G1485" s="12">
        <v>4.4000000000000003E-3</v>
      </c>
      <c r="H1485" s="21" t="str">
        <f t="shared" si="46"/>
        <v>lunes, enero 25 de 2016</v>
      </c>
      <c r="I1485" s="11">
        <f>VLOOKUP(H1485,'Cacao Nacional'!B:D,3,0)</f>
        <v>8000</v>
      </c>
      <c r="J1485" s="11" t="str">
        <f t="shared" si="47"/>
        <v>enero de 2016</v>
      </c>
    </row>
    <row r="1486" spans="1:10" x14ac:dyDescent="0.3">
      <c r="A1486" s="14">
        <v>42391</v>
      </c>
      <c r="B1486" s="13">
        <v>22780</v>
      </c>
      <c r="C1486" s="13">
        <v>22500</v>
      </c>
      <c r="D1486" s="13">
        <v>23000</v>
      </c>
      <c r="E1486" s="13">
        <v>22500</v>
      </c>
      <c r="F1486" s="11" t="s">
        <v>6903</v>
      </c>
      <c r="G1486" s="12">
        <v>2.06E-2</v>
      </c>
      <c r="H1486" s="21" t="str">
        <f t="shared" si="46"/>
        <v>viernes, enero 22 de 2016</v>
      </c>
      <c r="I1486" s="11" t="e">
        <f>VLOOKUP(H1486,'Cacao Nacional'!B:D,3,0)</f>
        <v>#N/A</v>
      </c>
      <c r="J1486" s="11" t="str">
        <f t="shared" si="47"/>
        <v>enero de 2016</v>
      </c>
    </row>
    <row r="1487" spans="1:10" x14ac:dyDescent="0.3">
      <c r="A1487" s="14">
        <v>42390</v>
      </c>
      <c r="B1487" s="13">
        <v>22320</v>
      </c>
      <c r="C1487" s="13">
        <v>22300</v>
      </c>
      <c r="D1487" s="13">
        <v>22400</v>
      </c>
      <c r="E1487" s="13">
        <v>22300</v>
      </c>
      <c r="F1487" s="11" t="s">
        <v>6904</v>
      </c>
      <c r="G1487" s="12">
        <v>0</v>
      </c>
      <c r="H1487" s="21" t="str">
        <f t="shared" si="46"/>
        <v>jueves, enero 21 de 2016</v>
      </c>
      <c r="I1487" s="11" t="e">
        <f>VLOOKUP(H1487,'Cacao Nacional'!B:D,3,0)</f>
        <v>#N/A</v>
      </c>
      <c r="J1487" s="11" t="str">
        <f t="shared" si="47"/>
        <v>enero de 2016</v>
      </c>
    </row>
    <row r="1488" spans="1:10" x14ac:dyDescent="0.3">
      <c r="A1488" s="14">
        <v>42389</v>
      </c>
      <c r="B1488" s="13">
        <v>22320</v>
      </c>
      <c r="C1488" s="13">
        <v>22180</v>
      </c>
      <c r="D1488" s="13">
        <v>22320</v>
      </c>
      <c r="E1488" s="13">
        <v>22100</v>
      </c>
      <c r="F1488" s="11" t="s">
        <v>6905</v>
      </c>
      <c r="G1488" s="12">
        <v>-3.5999999999999999E-3</v>
      </c>
      <c r="H1488" s="21" t="str">
        <f t="shared" si="46"/>
        <v>miércoles, enero 20 de 2016</v>
      </c>
      <c r="I1488" s="11" t="e">
        <f>VLOOKUP(H1488,'Cacao Nacional'!B:D,3,0)</f>
        <v>#N/A</v>
      </c>
      <c r="J1488" s="11" t="str">
        <f t="shared" si="47"/>
        <v>enero de 2016</v>
      </c>
    </row>
    <row r="1489" spans="1:10" x14ac:dyDescent="0.3">
      <c r="A1489" s="14">
        <v>42388</v>
      </c>
      <c r="B1489" s="13">
        <v>22400</v>
      </c>
      <c r="C1489" s="13">
        <v>22300</v>
      </c>
      <c r="D1489" s="13">
        <v>22440</v>
      </c>
      <c r="E1489" s="13">
        <v>22300</v>
      </c>
      <c r="F1489" s="11" t="s">
        <v>6906</v>
      </c>
      <c r="G1489" s="12">
        <v>4.4999999999999997E-3</v>
      </c>
      <c r="H1489" s="21" t="str">
        <f t="shared" si="46"/>
        <v>martes, enero 19 de 2016</v>
      </c>
      <c r="I1489" s="11" t="e">
        <f>VLOOKUP(H1489,'Cacao Nacional'!B:D,3,0)</f>
        <v>#N/A</v>
      </c>
      <c r="J1489" s="11" t="str">
        <f t="shared" si="47"/>
        <v>enero de 2016</v>
      </c>
    </row>
    <row r="1490" spans="1:10" x14ac:dyDescent="0.3">
      <c r="A1490" s="14">
        <v>42387</v>
      </c>
      <c r="B1490" s="13">
        <v>22300</v>
      </c>
      <c r="C1490" s="13">
        <v>22300</v>
      </c>
      <c r="D1490" s="13">
        <v>22400</v>
      </c>
      <c r="E1490" s="13">
        <v>22300</v>
      </c>
      <c r="F1490" s="11" t="s">
        <v>6907</v>
      </c>
      <c r="G1490" s="12">
        <v>0</v>
      </c>
      <c r="H1490" s="21" t="str">
        <f t="shared" si="46"/>
        <v>lunes, enero 18 de 2016</v>
      </c>
      <c r="I1490" s="11">
        <f>VLOOKUP(H1490,'Cacao Nacional'!B:D,3,0)</f>
        <v>7922.5</v>
      </c>
      <c r="J1490" s="11" t="str">
        <f t="shared" si="47"/>
        <v>enero de 2016</v>
      </c>
    </row>
    <row r="1491" spans="1:10" x14ac:dyDescent="0.3">
      <c r="A1491" s="14">
        <v>42384</v>
      </c>
      <c r="B1491" s="13">
        <v>22300</v>
      </c>
      <c r="C1491" s="13">
        <v>22400</v>
      </c>
      <c r="D1491" s="13">
        <v>22460</v>
      </c>
      <c r="E1491" s="13">
        <v>21900</v>
      </c>
      <c r="F1491" s="11" t="s">
        <v>6908</v>
      </c>
      <c r="G1491" s="12">
        <v>-7.1000000000000004E-3</v>
      </c>
      <c r="H1491" s="21" t="str">
        <f t="shared" si="46"/>
        <v>viernes, enero 15 de 2016</v>
      </c>
      <c r="I1491" s="11" t="e">
        <f>VLOOKUP(H1491,'Cacao Nacional'!B:D,3,0)</f>
        <v>#N/A</v>
      </c>
      <c r="J1491" s="11" t="str">
        <f t="shared" si="47"/>
        <v>enero de 2016</v>
      </c>
    </row>
    <row r="1492" spans="1:10" x14ac:dyDescent="0.3">
      <c r="A1492" s="14">
        <v>42383</v>
      </c>
      <c r="B1492" s="13">
        <v>22460</v>
      </c>
      <c r="C1492" s="13">
        <v>22480</v>
      </c>
      <c r="D1492" s="13">
        <v>22560</v>
      </c>
      <c r="E1492" s="13">
        <v>22460</v>
      </c>
      <c r="F1492" s="11" t="s">
        <v>6909</v>
      </c>
      <c r="G1492" s="12">
        <v>0</v>
      </c>
      <c r="H1492" s="21" t="str">
        <f t="shared" si="46"/>
        <v>jueves, enero 14 de 2016</v>
      </c>
      <c r="I1492" s="11" t="e">
        <f>VLOOKUP(H1492,'Cacao Nacional'!B:D,3,0)</f>
        <v>#N/A</v>
      </c>
      <c r="J1492" s="11" t="str">
        <f t="shared" si="47"/>
        <v>enero de 2016</v>
      </c>
    </row>
    <row r="1493" spans="1:10" x14ac:dyDescent="0.3">
      <c r="A1493" s="14">
        <v>42382</v>
      </c>
      <c r="B1493" s="13">
        <v>22460</v>
      </c>
      <c r="C1493" s="13">
        <v>22260</v>
      </c>
      <c r="D1493" s="13">
        <v>22560</v>
      </c>
      <c r="E1493" s="13">
        <v>22260</v>
      </c>
      <c r="F1493" s="11" t="s">
        <v>6910</v>
      </c>
      <c r="G1493" s="12">
        <v>3.5999999999999999E-3</v>
      </c>
      <c r="H1493" s="21" t="str">
        <f t="shared" si="46"/>
        <v>miércoles, enero 13 de 2016</v>
      </c>
      <c r="I1493" s="11" t="e">
        <f>VLOOKUP(H1493,'Cacao Nacional'!B:D,3,0)</f>
        <v>#N/A</v>
      </c>
      <c r="J1493" s="11" t="str">
        <f t="shared" si="47"/>
        <v>enero de 2016</v>
      </c>
    </row>
    <row r="1494" spans="1:10" x14ac:dyDescent="0.3">
      <c r="A1494" s="14">
        <v>42381</v>
      </c>
      <c r="B1494" s="13">
        <v>22380</v>
      </c>
      <c r="C1494" s="13">
        <v>22400</v>
      </c>
      <c r="D1494" s="13">
        <v>22500</v>
      </c>
      <c r="E1494" s="13">
        <v>22300</v>
      </c>
      <c r="F1494" s="11" t="s">
        <v>6911</v>
      </c>
      <c r="G1494" s="12">
        <v>-8.9999999999999998E-4</v>
      </c>
      <c r="H1494" s="21" t="str">
        <f t="shared" si="46"/>
        <v>martes, enero 12 de 2016</v>
      </c>
      <c r="I1494" s="11" t="e">
        <f>VLOOKUP(H1494,'Cacao Nacional'!B:D,3,0)</f>
        <v>#N/A</v>
      </c>
      <c r="J1494" s="11" t="str">
        <f t="shared" si="47"/>
        <v>enero de 2016</v>
      </c>
    </row>
    <row r="1495" spans="1:10" x14ac:dyDescent="0.3">
      <c r="A1495" s="14">
        <v>42377</v>
      </c>
      <c r="B1495" s="13">
        <v>22400</v>
      </c>
      <c r="C1495" s="13">
        <v>22480</v>
      </c>
      <c r="D1495" s="13">
        <v>22600</v>
      </c>
      <c r="E1495" s="13">
        <v>22320</v>
      </c>
      <c r="F1495" s="11" t="s">
        <v>6912</v>
      </c>
      <c r="G1495" s="12">
        <v>-3.5999999999999999E-3</v>
      </c>
      <c r="H1495" s="21" t="str">
        <f t="shared" si="46"/>
        <v>viernes, enero 8 de 2016</v>
      </c>
      <c r="I1495" s="11" t="e">
        <f>VLOOKUP(H1495,'Cacao Nacional'!B:D,3,0)</f>
        <v>#N/A</v>
      </c>
      <c r="J1495" s="11" t="str">
        <f t="shared" si="47"/>
        <v>enero de 2016</v>
      </c>
    </row>
    <row r="1496" spans="1:10" x14ac:dyDescent="0.3">
      <c r="A1496" s="14">
        <v>42376</v>
      </c>
      <c r="B1496" s="13">
        <v>22480</v>
      </c>
      <c r="C1496" s="13">
        <v>22420</v>
      </c>
      <c r="D1496" s="13">
        <v>22480</v>
      </c>
      <c r="E1496" s="13">
        <v>22360</v>
      </c>
      <c r="F1496" s="11" t="s">
        <v>6913</v>
      </c>
      <c r="G1496" s="12">
        <v>-8.9999999999999998E-4</v>
      </c>
      <c r="H1496" s="21" t="str">
        <f t="shared" si="46"/>
        <v>jueves, enero 7 de 2016</v>
      </c>
      <c r="I1496" s="11" t="e">
        <f>VLOOKUP(H1496,'Cacao Nacional'!B:D,3,0)</f>
        <v>#N/A</v>
      </c>
      <c r="J1496" s="11" t="str">
        <f t="shared" si="47"/>
        <v>enero de 2016</v>
      </c>
    </row>
    <row r="1497" spans="1:10" x14ac:dyDescent="0.3">
      <c r="A1497" s="14">
        <v>42375</v>
      </c>
      <c r="B1497" s="13">
        <v>22500</v>
      </c>
      <c r="C1497" s="13">
        <v>22480</v>
      </c>
      <c r="D1497" s="13">
        <v>22560</v>
      </c>
      <c r="E1497" s="13">
        <v>22440</v>
      </c>
      <c r="F1497" s="11" t="s">
        <v>6914</v>
      </c>
      <c r="G1497" s="12">
        <v>1.8E-3</v>
      </c>
      <c r="H1497" s="21" t="str">
        <f t="shared" si="46"/>
        <v>miércoles, enero 6 de 2016</v>
      </c>
      <c r="I1497" s="11" t="e">
        <f>VLOOKUP(H1497,'Cacao Nacional'!B:D,3,0)</f>
        <v>#N/A</v>
      </c>
      <c r="J1497" s="11" t="str">
        <f t="shared" si="47"/>
        <v>enero de 2016</v>
      </c>
    </row>
    <row r="1498" spans="1:10" x14ac:dyDescent="0.3">
      <c r="A1498" s="14">
        <v>42374</v>
      </c>
      <c r="B1498" s="13">
        <v>22460</v>
      </c>
      <c r="C1498" s="13">
        <v>22180</v>
      </c>
      <c r="D1498" s="13">
        <v>22540</v>
      </c>
      <c r="E1498" s="13">
        <v>22180</v>
      </c>
      <c r="F1498" s="11" t="s">
        <v>6915</v>
      </c>
      <c r="G1498" s="12">
        <v>2.7000000000000001E-3</v>
      </c>
      <c r="H1498" s="21" t="str">
        <f t="shared" si="46"/>
        <v>martes, enero 5 de 2016</v>
      </c>
      <c r="I1498" s="11" t="e">
        <f>VLOOKUP(H1498,'Cacao Nacional'!B:D,3,0)</f>
        <v>#N/A</v>
      </c>
      <c r="J1498" s="11" t="str">
        <f t="shared" si="47"/>
        <v>enero de 2016</v>
      </c>
    </row>
    <row r="1499" spans="1:10" x14ac:dyDescent="0.3">
      <c r="A1499" s="14">
        <v>42373</v>
      </c>
      <c r="B1499" s="13">
        <v>22400</v>
      </c>
      <c r="C1499" s="13">
        <v>21240</v>
      </c>
      <c r="D1499" s="13">
        <v>22400</v>
      </c>
      <c r="E1499" s="13">
        <v>21240</v>
      </c>
      <c r="F1499" s="11" t="s">
        <v>6916</v>
      </c>
      <c r="G1499" s="12">
        <v>-9.7000000000000003E-3</v>
      </c>
      <c r="H1499" s="21" t="str">
        <f t="shared" si="46"/>
        <v>lunes, enero 4 de 2016</v>
      </c>
      <c r="I1499" s="11">
        <f>VLOOKUP(H1499,'Cacao Nacional'!B:D,3,0)</f>
        <v>8562.5</v>
      </c>
      <c r="J1499" s="11" t="str">
        <f t="shared" si="47"/>
        <v>enero de 2016</v>
      </c>
    </row>
    <row r="1500" spans="1:10" x14ac:dyDescent="0.3">
      <c r="A1500" s="14">
        <v>42368</v>
      </c>
      <c r="B1500" s="13">
        <v>22620</v>
      </c>
      <c r="C1500" s="13">
        <v>22100</v>
      </c>
      <c r="D1500" s="13">
        <v>22620</v>
      </c>
      <c r="E1500" s="13">
        <v>22100</v>
      </c>
      <c r="F1500" s="11" t="s">
        <v>6917</v>
      </c>
      <c r="G1500" s="12">
        <v>2.63E-2</v>
      </c>
      <c r="H1500" s="21" t="str">
        <f t="shared" si="46"/>
        <v>miércoles, diciembre 30 de 2015</v>
      </c>
      <c r="I1500" s="11" t="e">
        <f>VLOOKUP(H1500,'Cacao Nacional'!B:D,3,0)</f>
        <v>#N/A</v>
      </c>
      <c r="J1500" s="11" t="str">
        <f t="shared" si="47"/>
        <v>diciembre de 2015</v>
      </c>
    </row>
    <row r="1501" spans="1:10" x14ac:dyDescent="0.3">
      <c r="A1501" s="14">
        <v>42367</v>
      </c>
      <c r="B1501" s="13">
        <v>22040</v>
      </c>
      <c r="C1501" s="13">
        <v>22000</v>
      </c>
      <c r="D1501" s="13">
        <v>22060</v>
      </c>
      <c r="E1501" s="13">
        <v>22000</v>
      </c>
      <c r="F1501" s="11" t="s">
        <v>6918</v>
      </c>
      <c r="G1501" s="12">
        <v>0</v>
      </c>
      <c r="H1501" s="21" t="str">
        <f t="shared" si="46"/>
        <v>martes, diciembre 29 de 2015</v>
      </c>
      <c r="I1501" s="11" t="e">
        <f>VLOOKUP(H1501,'Cacao Nacional'!B:D,3,0)</f>
        <v>#N/A</v>
      </c>
      <c r="J1501" s="11" t="str">
        <f t="shared" si="47"/>
        <v>diciembre de 2015</v>
      </c>
    </row>
    <row r="1502" spans="1:10" x14ac:dyDescent="0.3">
      <c r="A1502" s="14">
        <v>42366</v>
      </c>
      <c r="B1502" s="13">
        <v>22040</v>
      </c>
      <c r="C1502" s="13">
        <v>22600</v>
      </c>
      <c r="D1502" s="13">
        <v>22600</v>
      </c>
      <c r="E1502" s="13">
        <v>22040</v>
      </c>
      <c r="F1502" s="11" t="s">
        <v>6919</v>
      </c>
      <c r="G1502" s="12">
        <v>-2.0400000000000001E-2</v>
      </c>
      <c r="H1502" s="21" t="str">
        <f t="shared" si="46"/>
        <v>lunes, diciembre 28 de 2015</v>
      </c>
      <c r="I1502" s="11">
        <f>VLOOKUP(H1502,'Cacao Nacional'!B:D,3,0)</f>
        <v>8872.5</v>
      </c>
      <c r="J1502" s="11" t="str">
        <f t="shared" si="47"/>
        <v>diciembre de 2015</v>
      </c>
    </row>
    <row r="1503" spans="1:10" x14ac:dyDescent="0.3">
      <c r="A1503" s="14">
        <v>42362</v>
      </c>
      <c r="B1503" s="13">
        <v>22500</v>
      </c>
      <c r="C1503" s="13">
        <v>22200</v>
      </c>
      <c r="D1503" s="13">
        <v>22500</v>
      </c>
      <c r="E1503" s="13">
        <v>22040</v>
      </c>
      <c r="F1503" s="11" t="s">
        <v>6920</v>
      </c>
      <c r="G1503" s="12">
        <v>8.9999999999999993E-3</v>
      </c>
      <c r="H1503" s="21" t="str">
        <f t="shared" si="46"/>
        <v>jueves, diciembre 24 de 2015</v>
      </c>
      <c r="I1503" s="11" t="e">
        <f>VLOOKUP(H1503,'Cacao Nacional'!B:D,3,0)</f>
        <v>#N/A</v>
      </c>
      <c r="J1503" s="11" t="str">
        <f t="shared" si="47"/>
        <v>diciembre de 2015</v>
      </c>
    </row>
    <row r="1504" spans="1:10" x14ac:dyDescent="0.3">
      <c r="A1504" s="14">
        <v>42361</v>
      </c>
      <c r="B1504" s="13">
        <v>22300</v>
      </c>
      <c r="C1504" s="13">
        <v>22000</v>
      </c>
      <c r="D1504" s="13">
        <v>22300</v>
      </c>
      <c r="E1504" s="13">
        <v>22000</v>
      </c>
      <c r="F1504" s="11" t="s">
        <v>6921</v>
      </c>
      <c r="G1504" s="12">
        <v>1.3599999999999999E-2</v>
      </c>
      <c r="H1504" s="21" t="str">
        <f t="shared" si="46"/>
        <v>miércoles, diciembre 23 de 2015</v>
      </c>
      <c r="I1504" s="11" t="e">
        <f>VLOOKUP(H1504,'Cacao Nacional'!B:D,3,0)</f>
        <v>#N/A</v>
      </c>
      <c r="J1504" s="11" t="str">
        <f t="shared" si="47"/>
        <v>diciembre de 2015</v>
      </c>
    </row>
    <row r="1505" spans="1:10" x14ac:dyDescent="0.3">
      <c r="A1505" s="14">
        <v>42360</v>
      </c>
      <c r="B1505" s="13">
        <v>22000</v>
      </c>
      <c r="C1505" s="13">
        <v>22220</v>
      </c>
      <c r="D1505" s="13">
        <v>22220</v>
      </c>
      <c r="E1505" s="13">
        <v>21980</v>
      </c>
      <c r="F1505" s="11" t="s">
        <v>6922</v>
      </c>
      <c r="G1505" s="12">
        <v>-9.9000000000000008E-3</v>
      </c>
      <c r="H1505" s="21" t="str">
        <f t="shared" si="46"/>
        <v>martes, diciembre 22 de 2015</v>
      </c>
      <c r="I1505" s="11" t="e">
        <f>VLOOKUP(H1505,'Cacao Nacional'!B:D,3,0)</f>
        <v>#N/A</v>
      </c>
      <c r="J1505" s="11" t="str">
        <f t="shared" si="47"/>
        <v>diciembre de 2015</v>
      </c>
    </row>
    <row r="1506" spans="1:10" x14ac:dyDescent="0.3">
      <c r="A1506" s="14">
        <v>42359</v>
      </c>
      <c r="B1506" s="13">
        <v>22220</v>
      </c>
      <c r="C1506" s="13">
        <v>22260</v>
      </c>
      <c r="D1506" s="13">
        <v>22260</v>
      </c>
      <c r="E1506" s="13">
        <v>22000</v>
      </c>
      <c r="F1506" s="11" t="s">
        <v>6923</v>
      </c>
      <c r="G1506" s="12">
        <v>-1.8E-3</v>
      </c>
      <c r="H1506" s="21" t="str">
        <f t="shared" si="46"/>
        <v>lunes, diciembre 21 de 2015</v>
      </c>
      <c r="I1506" s="11">
        <f>VLOOKUP(H1506,'Cacao Nacional'!B:D,3,0)</f>
        <v>9342.5</v>
      </c>
      <c r="J1506" s="11" t="str">
        <f t="shared" si="47"/>
        <v>diciembre de 2015</v>
      </c>
    </row>
    <row r="1507" spans="1:10" x14ac:dyDescent="0.3">
      <c r="A1507" s="14">
        <v>42356</v>
      </c>
      <c r="B1507" s="13">
        <v>22260</v>
      </c>
      <c r="C1507" s="13">
        <v>22080</v>
      </c>
      <c r="D1507" s="13">
        <v>22380</v>
      </c>
      <c r="E1507" s="13">
        <v>21000</v>
      </c>
      <c r="F1507" s="11" t="s">
        <v>6924</v>
      </c>
      <c r="G1507" s="12">
        <v>-5.4000000000000003E-3</v>
      </c>
      <c r="H1507" s="21" t="str">
        <f t="shared" si="46"/>
        <v>viernes, diciembre 18 de 2015</v>
      </c>
      <c r="I1507" s="11" t="e">
        <f>VLOOKUP(H1507,'Cacao Nacional'!B:D,3,0)</f>
        <v>#N/A</v>
      </c>
      <c r="J1507" s="11" t="str">
        <f t="shared" si="47"/>
        <v>diciembre de 2015</v>
      </c>
    </row>
    <row r="1508" spans="1:10" x14ac:dyDescent="0.3">
      <c r="A1508" s="14">
        <v>42355</v>
      </c>
      <c r="B1508" s="13">
        <v>22380</v>
      </c>
      <c r="C1508" s="13">
        <v>21500</v>
      </c>
      <c r="D1508" s="13">
        <v>22380</v>
      </c>
      <c r="E1508" s="13">
        <v>21500</v>
      </c>
      <c r="F1508" s="11" t="s">
        <v>6925</v>
      </c>
      <c r="G1508" s="12">
        <v>4.0899999999999999E-2</v>
      </c>
      <c r="H1508" s="21" t="str">
        <f t="shared" si="46"/>
        <v>jueves, diciembre 17 de 2015</v>
      </c>
      <c r="I1508" s="11" t="e">
        <f>VLOOKUP(H1508,'Cacao Nacional'!B:D,3,0)</f>
        <v>#N/A</v>
      </c>
      <c r="J1508" s="11" t="str">
        <f t="shared" si="47"/>
        <v>diciembre de 2015</v>
      </c>
    </row>
    <row r="1509" spans="1:10" x14ac:dyDescent="0.3">
      <c r="A1509" s="14">
        <v>42354</v>
      </c>
      <c r="B1509" s="13">
        <v>21500</v>
      </c>
      <c r="C1509" s="13">
        <v>20700</v>
      </c>
      <c r="D1509" s="13">
        <v>21500</v>
      </c>
      <c r="E1509" s="13">
        <v>20600</v>
      </c>
      <c r="F1509" s="11" t="s">
        <v>6926</v>
      </c>
      <c r="G1509" s="12">
        <v>4.3700000000000003E-2</v>
      </c>
      <c r="H1509" s="21" t="str">
        <f t="shared" si="46"/>
        <v>miércoles, diciembre 16 de 2015</v>
      </c>
      <c r="I1509" s="11" t="e">
        <f>VLOOKUP(H1509,'Cacao Nacional'!B:D,3,0)</f>
        <v>#N/A</v>
      </c>
      <c r="J1509" s="11" t="str">
        <f t="shared" si="47"/>
        <v>diciembre de 2015</v>
      </c>
    </row>
    <row r="1510" spans="1:10" x14ac:dyDescent="0.3">
      <c r="A1510" s="14">
        <v>42353</v>
      </c>
      <c r="B1510" s="13">
        <v>20600</v>
      </c>
      <c r="C1510" s="13">
        <v>21200</v>
      </c>
      <c r="D1510" s="13">
        <v>21200</v>
      </c>
      <c r="E1510" s="13">
        <v>20600</v>
      </c>
      <c r="F1510" s="11" t="s">
        <v>6927</v>
      </c>
      <c r="G1510" s="12">
        <v>-4.7999999999999996E-3</v>
      </c>
      <c r="H1510" s="21" t="str">
        <f t="shared" si="46"/>
        <v>martes, diciembre 15 de 2015</v>
      </c>
      <c r="I1510" s="11" t="e">
        <f>VLOOKUP(H1510,'Cacao Nacional'!B:D,3,0)</f>
        <v>#N/A</v>
      </c>
      <c r="J1510" s="11" t="str">
        <f t="shared" si="47"/>
        <v>diciembre de 2015</v>
      </c>
    </row>
    <row r="1511" spans="1:10" x14ac:dyDescent="0.3">
      <c r="A1511" s="14">
        <v>42352</v>
      </c>
      <c r="B1511" s="13">
        <v>20700</v>
      </c>
      <c r="C1511" s="13">
        <v>20920</v>
      </c>
      <c r="D1511" s="13">
        <v>20920</v>
      </c>
      <c r="E1511" s="13">
        <v>20620</v>
      </c>
      <c r="F1511" s="11" t="s">
        <v>6928</v>
      </c>
      <c r="G1511" s="12">
        <v>-9.5999999999999992E-3</v>
      </c>
      <c r="H1511" s="21" t="str">
        <f t="shared" si="46"/>
        <v>lunes, diciembre 14 de 2015</v>
      </c>
      <c r="I1511" s="11">
        <f>VLOOKUP(H1511,'Cacao Nacional'!B:D,3,0)</f>
        <v>9245</v>
      </c>
      <c r="J1511" s="11" t="str">
        <f t="shared" si="47"/>
        <v>diciembre de 2015</v>
      </c>
    </row>
    <row r="1512" spans="1:10" x14ac:dyDescent="0.3">
      <c r="A1512" s="14">
        <v>42349</v>
      </c>
      <c r="B1512" s="13">
        <v>20900</v>
      </c>
      <c r="C1512" s="13">
        <v>21080</v>
      </c>
      <c r="D1512" s="13">
        <v>21300</v>
      </c>
      <c r="E1512" s="13">
        <v>20900</v>
      </c>
      <c r="F1512" s="11" t="s">
        <v>6929</v>
      </c>
      <c r="G1512" s="12">
        <v>-8.5000000000000006E-3</v>
      </c>
      <c r="H1512" s="21" t="str">
        <f t="shared" si="46"/>
        <v>viernes, diciembre 11 de 2015</v>
      </c>
      <c r="I1512" s="11" t="e">
        <f>VLOOKUP(H1512,'Cacao Nacional'!B:D,3,0)</f>
        <v>#N/A</v>
      </c>
      <c r="J1512" s="11" t="str">
        <f t="shared" si="47"/>
        <v>diciembre de 2015</v>
      </c>
    </row>
    <row r="1513" spans="1:10" x14ac:dyDescent="0.3">
      <c r="A1513" s="14">
        <v>42348</v>
      </c>
      <c r="B1513" s="13">
        <v>21080</v>
      </c>
      <c r="C1513" s="13">
        <v>20940</v>
      </c>
      <c r="D1513" s="13">
        <v>21640</v>
      </c>
      <c r="E1513" s="13">
        <v>20940</v>
      </c>
      <c r="F1513" s="11" t="s">
        <v>6930</v>
      </c>
      <c r="G1513" s="12">
        <v>6.7000000000000002E-3</v>
      </c>
      <c r="H1513" s="21" t="str">
        <f t="shared" si="46"/>
        <v>jueves, diciembre 10 de 2015</v>
      </c>
      <c r="I1513" s="11" t="e">
        <f>VLOOKUP(H1513,'Cacao Nacional'!B:D,3,0)</f>
        <v>#N/A</v>
      </c>
      <c r="J1513" s="11" t="str">
        <f t="shared" si="47"/>
        <v>diciembre de 2015</v>
      </c>
    </row>
    <row r="1514" spans="1:10" x14ac:dyDescent="0.3">
      <c r="A1514" s="14">
        <v>42347</v>
      </c>
      <c r="B1514" s="13">
        <v>20940</v>
      </c>
      <c r="C1514" s="13">
        <v>20400</v>
      </c>
      <c r="D1514" s="13">
        <v>21000</v>
      </c>
      <c r="E1514" s="13">
        <v>20400</v>
      </c>
      <c r="F1514" s="11" t="s">
        <v>6931</v>
      </c>
      <c r="G1514" s="12">
        <v>2.6499999999999999E-2</v>
      </c>
      <c r="H1514" s="21" t="str">
        <f t="shared" si="46"/>
        <v>miércoles, diciembre 9 de 2015</v>
      </c>
      <c r="I1514" s="11" t="e">
        <f>VLOOKUP(H1514,'Cacao Nacional'!B:D,3,0)</f>
        <v>#N/A</v>
      </c>
      <c r="J1514" s="11" t="str">
        <f t="shared" si="47"/>
        <v>diciembre de 2015</v>
      </c>
    </row>
    <row r="1515" spans="1:10" x14ac:dyDescent="0.3">
      <c r="A1515" s="14">
        <v>42345</v>
      </c>
      <c r="B1515" s="13">
        <v>20400</v>
      </c>
      <c r="C1515" s="13">
        <v>20040</v>
      </c>
      <c r="D1515" s="13">
        <v>20420</v>
      </c>
      <c r="E1515" s="13">
        <v>20040</v>
      </c>
      <c r="F1515" s="11" t="s">
        <v>6932</v>
      </c>
      <c r="G1515" s="12">
        <v>0</v>
      </c>
      <c r="H1515" s="21" t="str">
        <f t="shared" si="46"/>
        <v>lunes, diciembre 7 de 2015</v>
      </c>
      <c r="I1515" s="11">
        <f>VLOOKUP(H1515,'Cacao Nacional'!B:D,3,0)</f>
        <v>8800</v>
      </c>
      <c r="J1515" s="11" t="str">
        <f t="shared" si="47"/>
        <v>diciembre de 2015</v>
      </c>
    </row>
    <row r="1516" spans="1:10" x14ac:dyDescent="0.3">
      <c r="A1516" s="14">
        <v>42342</v>
      </c>
      <c r="B1516" s="13">
        <v>20400</v>
      </c>
      <c r="C1516" s="13">
        <v>20040</v>
      </c>
      <c r="D1516" s="13">
        <v>20460</v>
      </c>
      <c r="E1516" s="13">
        <v>20040</v>
      </c>
      <c r="F1516" s="11" t="s">
        <v>6933</v>
      </c>
      <c r="G1516" s="12">
        <v>0</v>
      </c>
      <c r="H1516" s="21" t="str">
        <f t="shared" si="46"/>
        <v>viernes, diciembre 4 de 2015</v>
      </c>
      <c r="I1516" s="11" t="e">
        <f>VLOOKUP(H1516,'Cacao Nacional'!B:D,3,0)</f>
        <v>#N/A</v>
      </c>
      <c r="J1516" s="11" t="str">
        <f t="shared" si="47"/>
        <v>diciembre de 2015</v>
      </c>
    </row>
    <row r="1517" spans="1:10" x14ac:dyDescent="0.3">
      <c r="A1517" s="14">
        <v>42341</v>
      </c>
      <c r="B1517" s="13">
        <v>20400</v>
      </c>
      <c r="C1517" s="13">
        <v>20400</v>
      </c>
      <c r="D1517" s="13">
        <v>20500</v>
      </c>
      <c r="E1517" s="13">
        <v>20360</v>
      </c>
      <c r="F1517" s="11" t="s">
        <v>6934</v>
      </c>
      <c r="G1517" s="12">
        <v>0</v>
      </c>
      <c r="H1517" s="21" t="str">
        <f t="shared" si="46"/>
        <v>jueves, diciembre 3 de 2015</v>
      </c>
      <c r="I1517" s="11" t="e">
        <f>VLOOKUP(H1517,'Cacao Nacional'!B:D,3,0)</f>
        <v>#N/A</v>
      </c>
      <c r="J1517" s="11" t="str">
        <f t="shared" si="47"/>
        <v>diciembre de 2015</v>
      </c>
    </row>
    <row r="1518" spans="1:10" x14ac:dyDescent="0.3">
      <c r="A1518" s="14">
        <v>42340</v>
      </c>
      <c r="B1518" s="13">
        <v>20400</v>
      </c>
      <c r="C1518" s="13">
        <v>20000</v>
      </c>
      <c r="D1518" s="13">
        <v>20500</v>
      </c>
      <c r="E1518" s="13">
        <v>20000</v>
      </c>
      <c r="F1518" s="11" t="s">
        <v>6935</v>
      </c>
      <c r="G1518" s="12">
        <v>2E-3</v>
      </c>
      <c r="H1518" s="21" t="str">
        <f t="shared" si="46"/>
        <v>miércoles, diciembre 2 de 2015</v>
      </c>
      <c r="I1518" s="11" t="e">
        <f>VLOOKUP(H1518,'Cacao Nacional'!B:D,3,0)</f>
        <v>#N/A</v>
      </c>
      <c r="J1518" s="11" t="str">
        <f t="shared" si="47"/>
        <v>diciembre de 2015</v>
      </c>
    </row>
    <row r="1519" spans="1:10" x14ac:dyDescent="0.3">
      <c r="A1519" s="14">
        <v>42339</v>
      </c>
      <c r="B1519" s="13">
        <v>20360</v>
      </c>
      <c r="C1519" s="13">
        <v>20440</v>
      </c>
      <c r="D1519" s="13">
        <v>20440</v>
      </c>
      <c r="E1519" s="13">
        <v>19840</v>
      </c>
      <c r="F1519" s="11" t="s">
        <v>6936</v>
      </c>
      <c r="G1519" s="12">
        <v>2.7199999999999998E-2</v>
      </c>
      <c r="H1519" s="21" t="str">
        <f t="shared" si="46"/>
        <v>martes, diciembre 1 de 2015</v>
      </c>
      <c r="I1519" s="11" t="e">
        <f>VLOOKUP(H1519,'Cacao Nacional'!B:D,3,0)</f>
        <v>#N/A</v>
      </c>
      <c r="J1519" s="11" t="str">
        <f t="shared" si="47"/>
        <v>diciembre de 2015</v>
      </c>
    </row>
    <row r="1520" spans="1:10" x14ac:dyDescent="0.3">
      <c r="A1520" s="14">
        <v>42338</v>
      </c>
      <c r="B1520" s="13">
        <v>19820</v>
      </c>
      <c r="C1520" s="13">
        <v>19900</v>
      </c>
      <c r="D1520" s="13">
        <v>19900</v>
      </c>
      <c r="E1520" s="13">
        <v>19620</v>
      </c>
      <c r="F1520" s="11" t="s">
        <v>6937</v>
      </c>
      <c r="G1520" s="12">
        <v>-5.0000000000000001E-3</v>
      </c>
      <c r="H1520" s="21" t="str">
        <f t="shared" si="46"/>
        <v>lunes, noviembre 30 de 2015</v>
      </c>
      <c r="I1520" s="11">
        <f>VLOOKUP(H1520,'Cacao Nacional'!B:D,3,0)</f>
        <v>8672.5</v>
      </c>
      <c r="J1520" s="11" t="str">
        <f t="shared" si="47"/>
        <v>noviembre de 2015</v>
      </c>
    </row>
    <row r="1521" spans="1:10" x14ac:dyDescent="0.3">
      <c r="A1521" s="14">
        <v>42335</v>
      </c>
      <c r="B1521" s="13">
        <v>19920</v>
      </c>
      <c r="C1521" s="13">
        <v>20080</v>
      </c>
      <c r="D1521" s="13">
        <v>20080</v>
      </c>
      <c r="E1521" s="13">
        <v>19900</v>
      </c>
      <c r="F1521" s="11" t="s">
        <v>6938</v>
      </c>
      <c r="G1521" s="12">
        <v>-2E-3</v>
      </c>
      <c r="H1521" s="21" t="str">
        <f t="shared" si="46"/>
        <v>viernes, noviembre 27 de 2015</v>
      </c>
      <c r="I1521" s="11" t="e">
        <f>VLOOKUP(H1521,'Cacao Nacional'!B:D,3,0)</f>
        <v>#N/A</v>
      </c>
      <c r="J1521" s="11" t="str">
        <f t="shared" si="47"/>
        <v>noviembre de 2015</v>
      </c>
    </row>
    <row r="1522" spans="1:10" x14ac:dyDescent="0.3">
      <c r="A1522" s="14">
        <v>42334</v>
      </c>
      <c r="B1522" s="13">
        <v>19960</v>
      </c>
      <c r="C1522" s="13">
        <v>19620</v>
      </c>
      <c r="D1522" s="13">
        <v>19960</v>
      </c>
      <c r="E1522" s="13">
        <v>19520</v>
      </c>
      <c r="F1522" s="11" t="s">
        <v>6939</v>
      </c>
      <c r="G1522" s="12">
        <v>3.0000000000000001E-3</v>
      </c>
      <c r="H1522" s="21" t="str">
        <f t="shared" si="46"/>
        <v>jueves, noviembre 26 de 2015</v>
      </c>
      <c r="I1522" s="11" t="e">
        <f>VLOOKUP(H1522,'Cacao Nacional'!B:D,3,0)</f>
        <v>#N/A</v>
      </c>
      <c r="J1522" s="11" t="str">
        <f t="shared" si="47"/>
        <v>noviembre de 2015</v>
      </c>
    </row>
    <row r="1523" spans="1:10" x14ac:dyDescent="0.3">
      <c r="A1523" s="14">
        <v>42333</v>
      </c>
      <c r="B1523" s="13">
        <v>19900</v>
      </c>
      <c r="C1523" s="13">
        <v>20200</v>
      </c>
      <c r="D1523" s="13">
        <v>20200</v>
      </c>
      <c r="E1523" s="13">
        <v>19640</v>
      </c>
      <c r="F1523" s="11" t="s">
        <v>6940</v>
      </c>
      <c r="G1523" s="12">
        <v>-1.49E-2</v>
      </c>
      <c r="H1523" s="21" t="str">
        <f t="shared" si="46"/>
        <v>miércoles, noviembre 25 de 2015</v>
      </c>
      <c r="I1523" s="11" t="e">
        <f>VLOOKUP(H1523,'Cacao Nacional'!B:D,3,0)</f>
        <v>#N/A</v>
      </c>
      <c r="J1523" s="11" t="str">
        <f t="shared" si="47"/>
        <v>noviembre de 2015</v>
      </c>
    </row>
    <row r="1524" spans="1:10" x14ac:dyDescent="0.3">
      <c r="A1524" s="14">
        <v>42332</v>
      </c>
      <c r="B1524" s="13">
        <v>20200</v>
      </c>
      <c r="C1524" s="13">
        <v>20300</v>
      </c>
      <c r="D1524" s="13">
        <v>20380</v>
      </c>
      <c r="E1524" s="13">
        <v>20200</v>
      </c>
      <c r="F1524" s="11" t="s">
        <v>6941</v>
      </c>
      <c r="G1524" s="12">
        <v>-2E-3</v>
      </c>
      <c r="H1524" s="21" t="str">
        <f t="shared" si="46"/>
        <v>martes, noviembre 24 de 2015</v>
      </c>
      <c r="I1524" s="11" t="e">
        <f>VLOOKUP(H1524,'Cacao Nacional'!B:D,3,0)</f>
        <v>#N/A</v>
      </c>
      <c r="J1524" s="11" t="str">
        <f t="shared" si="47"/>
        <v>noviembre de 2015</v>
      </c>
    </row>
    <row r="1525" spans="1:10" x14ac:dyDescent="0.3">
      <c r="A1525" s="14">
        <v>42331</v>
      </c>
      <c r="B1525" s="13">
        <v>20240</v>
      </c>
      <c r="C1525" s="13">
        <v>20220</v>
      </c>
      <c r="D1525" s="13">
        <v>20260</v>
      </c>
      <c r="E1525" s="13">
        <v>20180</v>
      </c>
      <c r="F1525" s="11" t="s">
        <v>6942</v>
      </c>
      <c r="G1525" s="12">
        <v>-5.8999999999999999E-3</v>
      </c>
      <c r="H1525" s="21" t="str">
        <f t="shared" si="46"/>
        <v>lunes, noviembre 23 de 2015</v>
      </c>
      <c r="I1525" s="11">
        <f>VLOOKUP(H1525,'Cacao Nacional'!B:D,3,0)</f>
        <v>8537.5</v>
      </c>
      <c r="J1525" s="11" t="str">
        <f t="shared" si="47"/>
        <v>noviembre de 2015</v>
      </c>
    </row>
    <row r="1526" spans="1:10" x14ac:dyDescent="0.3">
      <c r="A1526" s="14">
        <v>42328</v>
      </c>
      <c r="B1526" s="13">
        <v>20360</v>
      </c>
      <c r="C1526" s="13">
        <v>20000</v>
      </c>
      <c r="D1526" s="13">
        <v>20480</v>
      </c>
      <c r="E1526" s="13">
        <v>20000</v>
      </c>
      <c r="F1526" s="11" t="s">
        <v>6943</v>
      </c>
      <c r="G1526" s="12">
        <v>1.7999999999999999E-2</v>
      </c>
      <c r="H1526" s="21" t="str">
        <f t="shared" si="46"/>
        <v>viernes, noviembre 20 de 2015</v>
      </c>
      <c r="I1526" s="11" t="e">
        <f>VLOOKUP(H1526,'Cacao Nacional'!B:D,3,0)</f>
        <v>#N/A</v>
      </c>
      <c r="J1526" s="11" t="str">
        <f t="shared" si="47"/>
        <v>noviembre de 2015</v>
      </c>
    </row>
    <row r="1527" spans="1:10" x14ac:dyDescent="0.3">
      <c r="A1527" s="14">
        <v>42327</v>
      </c>
      <c r="B1527" s="13">
        <v>20000</v>
      </c>
      <c r="C1527" s="13">
        <v>20200</v>
      </c>
      <c r="D1527" s="13">
        <v>20500</v>
      </c>
      <c r="E1527" s="13">
        <v>20000</v>
      </c>
      <c r="F1527" s="11" t="s">
        <v>6944</v>
      </c>
      <c r="G1527" s="12">
        <v>-9.9000000000000008E-3</v>
      </c>
      <c r="H1527" s="21" t="str">
        <f t="shared" si="46"/>
        <v>jueves, noviembre 19 de 2015</v>
      </c>
      <c r="I1527" s="11" t="e">
        <f>VLOOKUP(H1527,'Cacao Nacional'!B:D,3,0)</f>
        <v>#N/A</v>
      </c>
      <c r="J1527" s="11" t="str">
        <f t="shared" si="47"/>
        <v>noviembre de 2015</v>
      </c>
    </row>
    <row r="1528" spans="1:10" x14ac:dyDescent="0.3">
      <c r="A1528" s="14">
        <v>42326</v>
      </c>
      <c r="B1528" s="13">
        <v>20200</v>
      </c>
      <c r="C1528" s="13">
        <v>19800</v>
      </c>
      <c r="D1528" s="13">
        <v>20400</v>
      </c>
      <c r="E1528" s="13">
        <v>19800</v>
      </c>
      <c r="F1528" s="11" t="s">
        <v>6945</v>
      </c>
      <c r="G1528" s="12">
        <v>3.27E-2</v>
      </c>
      <c r="H1528" s="21" t="str">
        <f t="shared" si="46"/>
        <v>miércoles, noviembre 18 de 2015</v>
      </c>
      <c r="I1528" s="11" t="e">
        <f>VLOOKUP(H1528,'Cacao Nacional'!B:D,3,0)</f>
        <v>#N/A</v>
      </c>
      <c r="J1528" s="11" t="str">
        <f t="shared" si="47"/>
        <v>noviembre de 2015</v>
      </c>
    </row>
    <row r="1529" spans="1:10" x14ac:dyDescent="0.3">
      <c r="A1529" s="14">
        <v>42325</v>
      </c>
      <c r="B1529" s="13">
        <v>19560</v>
      </c>
      <c r="C1529" s="13">
        <v>20560</v>
      </c>
      <c r="D1529" s="13">
        <v>20560</v>
      </c>
      <c r="E1529" s="13">
        <v>19500</v>
      </c>
      <c r="F1529" s="11" t="s">
        <v>6946</v>
      </c>
      <c r="G1529" s="12">
        <v>-4.8599999999999997E-2</v>
      </c>
      <c r="H1529" s="21" t="str">
        <f t="shared" si="46"/>
        <v>martes, noviembre 17 de 2015</v>
      </c>
      <c r="I1529" s="11" t="e">
        <f>VLOOKUP(H1529,'Cacao Nacional'!B:D,3,0)</f>
        <v>#N/A</v>
      </c>
      <c r="J1529" s="11" t="str">
        <f t="shared" si="47"/>
        <v>noviembre de 2015</v>
      </c>
    </row>
    <row r="1530" spans="1:10" x14ac:dyDescent="0.3">
      <c r="A1530" s="14">
        <v>42321</v>
      </c>
      <c r="B1530" s="13">
        <v>20560</v>
      </c>
      <c r="C1530" s="13">
        <v>21040</v>
      </c>
      <c r="D1530" s="13">
        <v>21040</v>
      </c>
      <c r="E1530" s="13">
        <v>20500</v>
      </c>
      <c r="F1530" s="11" t="s">
        <v>6947</v>
      </c>
      <c r="G1530" s="12">
        <v>-2.5600000000000001E-2</v>
      </c>
      <c r="H1530" s="21" t="str">
        <f t="shared" si="46"/>
        <v>viernes, noviembre 13 de 2015</v>
      </c>
      <c r="I1530" s="11" t="e">
        <f>VLOOKUP(H1530,'Cacao Nacional'!B:D,3,0)</f>
        <v>#N/A</v>
      </c>
      <c r="J1530" s="11" t="str">
        <f t="shared" si="47"/>
        <v>noviembre de 2015</v>
      </c>
    </row>
    <row r="1531" spans="1:10" x14ac:dyDescent="0.3">
      <c r="A1531" s="14">
        <v>42320</v>
      </c>
      <c r="B1531" s="13">
        <v>21100</v>
      </c>
      <c r="C1531" s="13">
        <v>21720</v>
      </c>
      <c r="D1531" s="13">
        <v>21720</v>
      </c>
      <c r="E1531" s="13">
        <v>21100</v>
      </c>
      <c r="F1531" s="11" t="s">
        <v>6948</v>
      </c>
      <c r="G1531" s="12">
        <v>-2.8500000000000001E-2</v>
      </c>
      <c r="H1531" s="21" t="str">
        <f t="shared" si="46"/>
        <v>jueves, noviembre 12 de 2015</v>
      </c>
      <c r="I1531" s="11" t="e">
        <f>VLOOKUP(H1531,'Cacao Nacional'!B:D,3,0)</f>
        <v>#N/A</v>
      </c>
      <c r="J1531" s="11" t="str">
        <f t="shared" si="47"/>
        <v>noviembre de 2015</v>
      </c>
    </row>
    <row r="1532" spans="1:10" x14ac:dyDescent="0.3">
      <c r="A1532" s="14">
        <v>42319</v>
      </c>
      <c r="B1532" s="13">
        <v>21720</v>
      </c>
      <c r="C1532" s="13">
        <v>21700</v>
      </c>
      <c r="D1532" s="13">
        <v>21720</v>
      </c>
      <c r="E1532" s="13">
        <v>21660</v>
      </c>
      <c r="F1532" s="11" t="s">
        <v>6949</v>
      </c>
      <c r="G1532" s="12">
        <v>8.9999999999999998E-4</v>
      </c>
      <c r="H1532" s="21" t="str">
        <f t="shared" si="46"/>
        <v>miércoles, noviembre 11 de 2015</v>
      </c>
      <c r="I1532" s="11" t="e">
        <f>VLOOKUP(H1532,'Cacao Nacional'!B:D,3,0)</f>
        <v>#N/A</v>
      </c>
      <c r="J1532" s="11" t="str">
        <f t="shared" si="47"/>
        <v>noviembre de 2015</v>
      </c>
    </row>
    <row r="1533" spans="1:10" x14ac:dyDescent="0.3">
      <c r="A1533" s="14">
        <v>42318</v>
      </c>
      <c r="B1533" s="13">
        <v>21700</v>
      </c>
      <c r="C1533" s="13">
        <v>21420</v>
      </c>
      <c r="D1533" s="13">
        <v>21880</v>
      </c>
      <c r="E1533" s="13">
        <v>21420</v>
      </c>
      <c r="F1533" s="11" t="s">
        <v>6950</v>
      </c>
      <c r="G1533" s="12">
        <v>-8.2000000000000007E-3</v>
      </c>
      <c r="H1533" s="21" t="str">
        <f t="shared" si="46"/>
        <v>martes, noviembre 10 de 2015</v>
      </c>
      <c r="I1533" s="11" t="e">
        <f>VLOOKUP(H1533,'Cacao Nacional'!B:D,3,0)</f>
        <v>#N/A</v>
      </c>
      <c r="J1533" s="11" t="str">
        <f t="shared" si="47"/>
        <v>noviembre de 2015</v>
      </c>
    </row>
    <row r="1534" spans="1:10" x14ac:dyDescent="0.3">
      <c r="A1534" s="14">
        <v>42317</v>
      </c>
      <c r="B1534" s="13">
        <v>21880</v>
      </c>
      <c r="C1534" s="13">
        <v>21820</v>
      </c>
      <c r="D1534" s="13">
        <v>21880</v>
      </c>
      <c r="E1534" s="13">
        <v>21760</v>
      </c>
      <c r="F1534" s="11" t="s">
        <v>6951</v>
      </c>
      <c r="G1534" s="12">
        <v>-8.9999999999999998E-4</v>
      </c>
      <c r="H1534" s="21" t="str">
        <f t="shared" si="46"/>
        <v>lunes, noviembre 9 de 2015</v>
      </c>
      <c r="I1534" s="11">
        <f>VLOOKUP(H1534,'Cacao Nacional'!B:D,3,0)</f>
        <v>7807.5</v>
      </c>
      <c r="J1534" s="11" t="str">
        <f t="shared" si="47"/>
        <v>noviembre de 2015</v>
      </c>
    </row>
    <row r="1535" spans="1:10" x14ac:dyDescent="0.3">
      <c r="A1535" s="14">
        <v>42314</v>
      </c>
      <c r="B1535" s="13">
        <v>21900</v>
      </c>
      <c r="C1535" s="13">
        <v>21900</v>
      </c>
      <c r="D1535" s="13">
        <v>21960</v>
      </c>
      <c r="E1535" s="13">
        <v>21780</v>
      </c>
      <c r="F1535" s="11" t="s">
        <v>6952</v>
      </c>
      <c r="G1535" s="12">
        <v>0</v>
      </c>
      <c r="H1535" s="21" t="str">
        <f t="shared" si="46"/>
        <v>viernes, noviembre 6 de 2015</v>
      </c>
      <c r="I1535" s="11" t="e">
        <f>VLOOKUP(H1535,'Cacao Nacional'!B:D,3,0)</f>
        <v>#N/A</v>
      </c>
      <c r="J1535" s="11" t="str">
        <f t="shared" si="47"/>
        <v>noviembre de 2015</v>
      </c>
    </row>
    <row r="1536" spans="1:10" x14ac:dyDescent="0.3">
      <c r="A1536" s="14">
        <v>42313</v>
      </c>
      <c r="B1536" s="13">
        <v>21900</v>
      </c>
      <c r="C1536" s="13">
        <v>21780</v>
      </c>
      <c r="D1536" s="13">
        <v>21900</v>
      </c>
      <c r="E1536" s="13">
        <v>21780</v>
      </c>
      <c r="F1536" s="11" t="s">
        <v>6953</v>
      </c>
      <c r="G1536" s="12">
        <v>1.3899999999999999E-2</v>
      </c>
      <c r="H1536" s="21" t="str">
        <f t="shared" si="46"/>
        <v>jueves, noviembre 5 de 2015</v>
      </c>
      <c r="I1536" s="11" t="e">
        <f>VLOOKUP(H1536,'Cacao Nacional'!B:D,3,0)</f>
        <v>#N/A</v>
      </c>
      <c r="J1536" s="11" t="str">
        <f t="shared" si="47"/>
        <v>noviembre de 2015</v>
      </c>
    </row>
    <row r="1537" spans="1:10" x14ac:dyDescent="0.3">
      <c r="A1537" s="14">
        <v>42312</v>
      </c>
      <c r="B1537" s="13">
        <v>21600</v>
      </c>
      <c r="C1537" s="13">
        <v>21600</v>
      </c>
      <c r="D1537" s="13">
        <v>21720</v>
      </c>
      <c r="E1537" s="13">
        <v>21600</v>
      </c>
      <c r="F1537" s="11" t="s">
        <v>6954</v>
      </c>
      <c r="G1537" s="12">
        <v>-8.9999999999999998E-4</v>
      </c>
      <c r="H1537" s="21" t="str">
        <f t="shared" si="46"/>
        <v>miércoles, noviembre 4 de 2015</v>
      </c>
      <c r="I1537" s="11" t="e">
        <f>VLOOKUP(H1537,'Cacao Nacional'!B:D,3,0)</f>
        <v>#N/A</v>
      </c>
      <c r="J1537" s="11" t="str">
        <f t="shared" si="47"/>
        <v>noviembre de 2015</v>
      </c>
    </row>
    <row r="1538" spans="1:10" x14ac:dyDescent="0.3">
      <c r="A1538" s="14">
        <v>42311</v>
      </c>
      <c r="B1538" s="13">
        <v>21620</v>
      </c>
      <c r="C1538" s="13">
        <v>21500</v>
      </c>
      <c r="D1538" s="13">
        <v>22000</v>
      </c>
      <c r="E1538" s="13">
        <v>21500</v>
      </c>
      <c r="F1538" s="11" t="s">
        <v>6955</v>
      </c>
      <c r="G1538" s="12">
        <v>-9.1999999999999998E-3</v>
      </c>
      <c r="H1538" s="21" t="str">
        <f t="shared" si="46"/>
        <v>martes, noviembre 3 de 2015</v>
      </c>
      <c r="I1538" s="11" t="e">
        <f>VLOOKUP(H1538,'Cacao Nacional'!B:D,3,0)</f>
        <v>#N/A</v>
      </c>
      <c r="J1538" s="11" t="str">
        <f t="shared" si="47"/>
        <v>noviembre de 2015</v>
      </c>
    </row>
    <row r="1539" spans="1:10" x14ac:dyDescent="0.3">
      <c r="A1539" s="14">
        <v>42307</v>
      </c>
      <c r="B1539" s="13">
        <v>21820</v>
      </c>
      <c r="C1539" s="13">
        <v>21500</v>
      </c>
      <c r="D1539" s="13">
        <v>21820</v>
      </c>
      <c r="E1539" s="13">
        <v>21500</v>
      </c>
      <c r="F1539" s="11" t="s">
        <v>6956</v>
      </c>
      <c r="G1539" s="12">
        <v>1.49E-2</v>
      </c>
      <c r="H1539" s="21" t="str">
        <f t="shared" ref="H1539:H1602" si="48">_xlfn.CONCAT(TEXT(A1539,"dddd, Mmmm d "),"de ",TEXT(A1539,"yyyy"))</f>
        <v>viernes, octubre 30 de 2015</v>
      </c>
      <c r="I1539" s="11" t="e">
        <f>VLOOKUP(H1539,'Cacao Nacional'!B:D,3,0)</f>
        <v>#N/A</v>
      </c>
      <c r="J1539" s="11" t="str">
        <f t="shared" ref="J1539:J1602" si="49">_xlfn.CONCAT(TEXT(A1539,"mmmm")," de ",YEAR(A1539))</f>
        <v>octubre de 2015</v>
      </c>
    </row>
    <row r="1540" spans="1:10" x14ac:dyDescent="0.3">
      <c r="A1540" s="14">
        <v>42306</v>
      </c>
      <c r="B1540" s="13">
        <v>21500</v>
      </c>
      <c r="C1540" s="13">
        <v>21500</v>
      </c>
      <c r="D1540" s="13">
        <v>21500</v>
      </c>
      <c r="E1540" s="13">
        <v>21500</v>
      </c>
      <c r="F1540" s="11" t="s">
        <v>6957</v>
      </c>
      <c r="G1540" s="12">
        <v>0</v>
      </c>
      <c r="H1540" s="21" t="str">
        <f t="shared" si="48"/>
        <v>jueves, octubre 29 de 2015</v>
      </c>
      <c r="I1540" s="11" t="e">
        <f>VLOOKUP(H1540,'Cacao Nacional'!B:D,3,0)</f>
        <v>#N/A</v>
      </c>
      <c r="J1540" s="11" t="str">
        <f t="shared" si="49"/>
        <v>octubre de 2015</v>
      </c>
    </row>
    <row r="1541" spans="1:10" x14ac:dyDescent="0.3">
      <c r="A1541" s="14">
        <v>42305</v>
      </c>
      <c r="B1541" s="13">
        <v>21500</v>
      </c>
      <c r="C1541" s="13">
        <v>21400</v>
      </c>
      <c r="D1541" s="13">
        <v>21500</v>
      </c>
      <c r="E1541" s="13">
        <v>21360</v>
      </c>
      <c r="F1541" s="11" t="s">
        <v>6958</v>
      </c>
      <c r="G1541" s="12">
        <v>4.7000000000000002E-3</v>
      </c>
      <c r="H1541" s="21" t="str">
        <f t="shared" si="48"/>
        <v>miércoles, octubre 28 de 2015</v>
      </c>
      <c r="I1541" s="11" t="e">
        <f>VLOOKUP(H1541,'Cacao Nacional'!B:D,3,0)</f>
        <v>#N/A</v>
      </c>
      <c r="J1541" s="11" t="str">
        <f t="shared" si="49"/>
        <v>octubre de 2015</v>
      </c>
    </row>
    <row r="1542" spans="1:10" x14ac:dyDescent="0.3">
      <c r="A1542" s="14">
        <v>42304</v>
      </c>
      <c r="B1542" s="13">
        <v>21400</v>
      </c>
      <c r="C1542" s="13">
        <v>21420</v>
      </c>
      <c r="D1542" s="13">
        <v>21660</v>
      </c>
      <c r="E1542" s="13">
        <v>21100</v>
      </c>
      <c r="F1542" s="11" t="s">
        <v>6959</v>
      </c>
      <c r="G1542" s="12">
        <v>-8.3000000000000001E-3</v>
      </c>
      <c r="H1542" s="21" t="str">
        <f t="shared" si="48"/>
        <v>martes, octubre 27 de 2015</v>
      </c>
      <c r="I1542" s="11" t="e">
        <f>VLOOKUP(H1542,'Cacao Nacional'!B:D,3,0)</f>
        <v>#N/A</v>
      </c>
      <c r="J1542" s="11" t="str">
        <f t="shared" si="49"/>
        <v>octubre de 2015</v>
      </c>
    </row>
    <row r="1543" spans="1:10" x14ac:dyDescent="0.3">
      <c r="A1543" s="14">
        <v>42303</v>
      </c>
      <c r="B1543" s="13">
        <v>21580</v>
      </c>
      <c r="C1543" s="13">
        <v>21360</v>
      </c>
      <c r="D1543" s="13">
        <v>21600</v>
      </c>
      <c r="E1543" s="13">
        <v>21360</v>
      </c>
      <c r="F1543" s="11" t="s">
        <v>6960</v>
      </c>
      <c r="G1543" s="12">
        <v>-8.9999999999999998E-4</v>
      </c>
      <c r="H1543" s="21" t="str">
        <f t="shared" si="48"/>
        <v>lunes, octubre 26 de 2015</v>
      </c>
      <c r="I1543" s="11">
        <f>VLOOKUP(H1543,'Cacao Nacional'!B:D,3,0)</f>
        <v>7762.5</v>
      </c>
      <c r="J1543" s="11" t="str">
        <f t="shared" si="49"/>
        <v>octubre de 2015</v>
      </c>
    </row>
    <row r="1544" spans="1:10" x14ac:dyDescent="0.3">
      <c r="A1544" s="14">
        <v>42300</v>
      </c>
      <c r="B1544" s="13">
        <v>21600</v>
      </c>
      <c r="C1544" s="13">
        <v>21500</v>
      </c>
      <c r="D1544" s="13">
        <v>21700</v>
      </c>
      <c r="E1544" s="13">
        <v>21500</v>
      </c>
      <c r="F1544" s="11" t="s">
        <v>6961</v>
      </c>
      <c r="G1544" s="12">
        <v>3.7000000000000002E-3</v>
      </c>
      <c r="H1544" s="21" t="str">
        <f t="shared" si="48"/>
        <v>viernes, octubre 23 de 2015</v>
      </c>
      <c r="I1544" s="11" t="e">
        <f>VLOOKUP(H1544,'Cacao Nacional'!B:D,3,0)</f>
        <v>#N/A</v>
      </c>
      <c r="J1544" s="11" t="str">
        <f t="shared" si="49"/>
        <v>octubre de 2015</v>
      </c>
    </row>
    <row r="1545" spans="1:10" x14ac:dyDescent="0.3">
      <c r="A1545" s="14">
        <v>42299</v>
      </c>
      <c r="B1545" s="13">
        <v>21520</v>
      </c>
      <c r="C1545" s="13">
        <v>21440</v>
      </c>
      <c r="D1545" s="13">
        <v>21520</v>
      </c>
      <c r="E1545" s="13">
        <v>21420</v>
      </c>
      <c r="F1545" s="11" t="s">
        <v>6962</v>
      </c>
      <c r="G1545" s="12">
        <v>3.7000000000000002E-3</v>
      </c>
      <c r="H1545" s="21" t="str">
        <f t="shared" si="48"/>
        <v>jueves, octubre 22 de 2015</v>
      </c>
      <c r="I1545" s="11" t="e">
        <f>VLOOKUP(H1545,'Cacao Nacional'!B:D,3,0)</f>
        <v>#N/A</v>
      </c>
      <c r="J1545" s="11" t="str">
        <f t="shared" si="49"/>
        <v>octubre de 2015</v>
      </c>
    </row>
    <row r="1546" spans="1:10" x14ac:dyDescent="0.3">
      <c r="A1546" s="14">
        <v>42298</v>
      </c>
      <c r="B1546" s="13">
        <v>21440</v>
      </c>
      <c r="C1546" s="13">
        <v>21360</v>
      </c>
      <c r="D1546" s="13">
        <v>21440</v>
      </c>
      <c r="E1546" s="13">
        <v>21180</v>
      </c>
      <c r="F1546" s="11" t="s">
        <v>6963</v>
      </c>
      <c r="G1546" s="12">
        <v>0</v>
      </c>
      <c r="H1546" s="21" t="str">
        <f t="shared" si="48"/>
        <v>miércoles, octubre 21 de 2015</v>
      </c>
      <c r="I1546" s="11" t="e">
        <f>VLOOKUP(H1546,'Cacao Nacional'!B:D,3,0)</f>
        <v>#N/A</v>
      </c>
      <c r="J1546" s="11" t="str">
        <f t="shared" si="49"/>
        <v>octubre de 2015</v>
      </c>
    </row>
    <row r="1547" spans="1:10" x14ac:dyDescent="0.3">
      <c r="A1547" s="14">
        <v>42297</v>
      </c>
      <c r="B1547" s="13">
        <v>21440</v>
      </c>
      <c r="C1547" s="13">
        <v>21320</v>
      </c>
      <c r="D1547" s="13">
        <v>21500</v>
      </c>
      <c r="E1547" s="13">
        <v>21320</v>
      </c>
      <c r="F1547" s="11" t="s">
        <v>6964</v>
      </c>
      <c r="G1547" s="12">
        <v>0</v>
      </c>
      <c r="H1547" s="21" t="str">
        <f t="shared" si="48"/>
        <v>martes, octubre 20 de 2015</v>
      </c>
      <c r="I1547" s="11" t="e">
        <f>VLOOKUP(H1547,'Cacao Nacional'!B:D,3,0)</f>
        <v>#N/A</v>
      </c>
      <c r="J1547" s="11" t="str">
        <f t="shared" si="49"/>
        <v>octubre de 2015</v>
      </c>
    </row>
    <row r="1548" spans="1:10" x14ac:dyDescent="0.3">
      <c r="A1548" s="14">
        <v>42296</v>
      </c>
      <c r="B1548" s="13">
        <v>21440</v>
      </c>
      <c r="C1548" s="13">
        <v>21040</v>
      </c>
      <c r="D1548" s="13">
        <v>21440</v>
      </c>
      <c r="E1548" s="13">
        <v>21040</v>
      </c>
      <c r="F1548" s="11" t="s">
        <v>6965</v>
      </c>
      <c r="G1548" s="12">
        <v>1.9E-2</v>
      </c>
      <c r="H1548" s="21" t="str">
        <f t="shared" si="48"/>
        <v>lunes, octubre 19 de 2015</v>
      </c>
      <c r="I1548" s="11">
        <f>VLOOKUP(H1548,'Cacao Nacional'!B:D,3,0)</f>
        <v>7625</v>
      </c>
      <c r="J1548" s="11" t="str">
        <f t="shared" si="49"/>
        <v>octubre de 2015</v>
      </c>
    </row>
    <row r="1549" spans="1:10" x14ac:dyDescent="0.3">
      <c r="A1549" s="14">
        <v>42293</v>
      </c>
      <c r="B1549" s="13">
        <v>21040</v>
      </c>
      <c r="C1549" s="13">
        <v>20920</v>
      </c>
      <c r="D1549" s="13">
        <v>21040</v>
      </c>
      <c r="E1549" s="13">
        <v>20920</v>
      </c>
      <c r="F1549" s="11" t="s">
        <v>6966</v>
      </c>
      <c r="G1549" s="12">
        <v>1.9E-3</v>
      </c>
      <c r="H1549" s="21" t="str">
        <f t="shared" si="48"/>
        <v>viernes, octubre 16 de 2015</v>
      </c>
      <c r="I1549" s="11" t="e">
        <f>VLOOKUP(H1549,'Cacao Nacional'!B:D,3,0)</f>
        <v>#N/A</v>
      </c>
      <c r="J1549" s="11" t="str">
        <f t="shared" si="49"/>
        <v>octubre de 2015</v>
      </c>
    </row>
    <row r="1550" spans="1:10" x14ac:dyDescent="0.3">
      <c r="A1550" s="14">
        <v>42292</v>
      </c>
      <c r="B1550" s="13">
        <v>21000</v>
      </c>
      <c r="C1550" s="13">
        <v>20880</v>
      </c>
      <c r="D1550" s="13">
        <v>21000</v>
      </c>
      <c r="E1550" s="13">
        <v>20880</v>
      </c>
      <c r="F1550" s="11" t="s">
        <v>6967</v>
      </c>
      <c r="G1550" s="12">
        <v>1.2500000000000001E-2</v>
      </c>
      <c r="H1550" s="21" t="str">
        <f t="shared" si="48"/>
        <v>jueves, octubre 15 de 2015</v>
      </c>
      <c r="I1550" s="11" t="e">
        <f>VLOOKUP(H1550,'Cacao Nacional'!B:D,3,0)</f>
        <v>#N/A</v>
      </c>
      <c r="J1550" s="11" t="str">
        <f t="shared" si="49"/>
        <v>octubre de 2015</v>
      </c>
    </row>
    <row r="1551" spans="1:10" x14ac:dyDescent="0.3">
      <c r="A1551" s="14">
        <v>42291</v>
      </c>
      <c r="B1551" s="13">
        <v>20740</v>
      </c>
      <c r="C1551" s="13">
        <v>21220</v>
      </c>
      <c r="D1551" s="13">
        <v>21260</v>
      </c>
      <c r="E1551" s="13">
        <v>20740</v>
      </c>
      <c r="F1551" s="11" t="s">
        <v>6968</v>
      </c>
      <c r="G1551" s="12">
        <v>-2.2599999999999999E-2</v>
      </c>
      <c r="H1551" s="21" t="str">
        <f t="shared" si="48"/>
        <v>miércoles, octubre 14 de 2015</v>
      </c>
      <c r="I1551" s="11" t="e">
        <f>VLOOKUP(H1551,'Cacao Nacional'!B:D,3,0)</f>
        <v>#N/A</v>
      </c>
      <c r="J1551" s="11" t="str">
        <f t="shared" si="49"/>
        <v>octubre de 2015</v>
      </c>
    </row>
    <row r="1552" spans="1:10" x14ac:dyDescent="0.3">
      <c r="A1552" s="14">
        <v>42290</v>
      </c>
      <c r="B1552" s="13">
        <v>21220</v>
      </c>
      <c r="C1552" s="13">
        <v>21120</v>
      </c>
      <c r="D1552" s="13">
        <v>21320</v>
      </c>
      <c r="E1552" s="13">
        <v>21120</v>
      </c>
      <c r="F1552" s="11" t="s">
        <v>6969</v>
      </c>
      <c r="G1552" s="12">
        <v>4.7000000000000002E-3</v>
      </c>
      <c r="H1552" s="21" t="str">
        <f t="shared" si="48"/>
        <v>martes, octubre 13 de 2015</v>
      </c>
      <c r="I1552" s="11" t="e">
        <f>VLOOKUP(H1552,'Cacao Nacional'!B:D,3,0)</f>
        <v>#N/A</v>
      </c>
      <c r="J1552" s="11" t="str">
        <f t="shared" si="49"/>
        <v>octubre de 2015</v>
      </c>
    </row>
    <row r="1553" spans="1:10" x14ac:dyDescent="0.3">
      <c r="A1553" s="14">
        <v>42286</v>
      </c>
      <c r="B1553" s="13">
        <v>21120</v>
      </c>
      <c r="C1553" s="13">
        <v>21060</v>
      </c>
      <c r="D1553" s="13">
        <v>21380</v>
      </c>
      <c r="E1553" s="13">
        <v>21060</v>
      </c>
      <c r="F1553" s="11" t="s">
        <v>6970</v>
      </c>
      <c r="G1553" s="12">
        <v>-7.4999999999999997E-3</v>
      </c>
      <c r="H1553" s="21" t="str">
        <f t="shared" si="48"/>
        <v>viernes, octubre 9 de 2015</v>
      </c>
      <c r="I1553" s="11" t="e">
        <f>VLOOKUP(H1553,'Cacao Nacional'!B:D,3,0)</f>
        <v>#N/A</v>
      </c>
      <c r="J1553" s="11" t="str">
        <f t="shared" si="49"/>
        <v>octubre de 2015</v>
      </c>
    </row>
    <row r="1554" spans="1:10" x14ac:dyDescent="0.3">
      <c r="A1554" s="14">
        <v>42285</v>
      </c>
      <c r="B1554" s="13">
        <v>21280</v>
      </c>
      <c r="C1554" s="13">
        <v>21000</v>
      </c>
      <c r="D1554" s="13">
        <v>21420</v>
      </c>
      <c r="E1554" s="13">
        <v>21000</v>
      </c>
      <c r="F1554" s="11" t="s">
        <v>6971</v>
      </c>
      <c r="G1554" s="12">
        <v>8.5000000000000006E-3</v>
      </c>
      <c r="H1554" s="21" t="str">
        <f t="shared" si="48"/>
        <v>jueves, octubre 8 de 2015</v>
      </c>
      <c r="I1554" s="11" t="e">
        <f>VLOOKUP(H1554,'Cacao Nacional'!B:D,3,0)</f>
        <v>#N/A</v>
      </c>
      <c r="J1554" s="11" t="str">
        <f t="shared" si="49"/>
        <v>octubre de 2015</v>
      </c>
    </row>
    <row r="1555" spans="1:10" x14ac:dyDescent="0.3">
      <c r="A1555" s="14">
        <v>42284</v>
      </c>
      <c r="B1555" s="13">
        <v>21100</v>
      </c>
      <c r="C1555" s="13">
        <v>20960</v>
      </c>
      <c r="D1555" s="13">
        <v>21200</v>
      </c>
      <c r="E1555" s="13">
        <v>20960</v>
      </c>
      <c r="F1555" s="11" t="s">
        <v>6972</v>
      </c>
      <c r="G1555" s="12">
        <v>7.6E-3</v>
      </c>
      <c r="H1555" s="21" t="str">
        <f t="shared" si="48"/>
        <v>miércoles, octubre 7 de 2015</v>
      </c>
      <c r="I1555" s="11" t="e">
        <f>VLOOKUP(H1555,'Cacao Nacional'!B:D,3,0)</f>
        <v>#N/A</v>
      </c>
      <c r="J1555" s="11" t="str">
        <f t="shared" si="49"/>
        <v>octubre de 2015</v>
      </c>
    </row>
    <row r="1556" spans="1:10" x14ac:dyDescent="0.3">
      <c r="A1556" s="14">
        <v>42283</v>
      </c>
      <c r="B1556" s="13">
        <v>20940</v>
      </c>
      <c r="C1556" s="13">
        <v>20700</v>
      </c>
      <c r="D1556" s="13">
        <v>20960</v>
      </c>
      <c r="E1556" s="13">
        <v>20700</v>
      </c>
      <c r="F1556" s="11" t="s">
        <v>6239</v>
      </c>
      <c r="G1556" s="12">
        <v>2.8999999999999998E-3</v>
      </c>
      <c r="H1556" s="21" t="str">
        <f t="shared" si="48"/>
        <v>martes, octubre 6 de 2015</v>
      </c>
      <c r="I1556" s="11" t="e">
        <f>VLOOKUP(H1556,'Cacao Nacional'!B:D,3,0)</f>
        <v>#N/A</v>
      </c>
      <c r="J1556" s="11" t="str">
        <f t="shared" si="49"/>
        <v>octubre de 2015</v>
      </c>
    </row>
    <row r="1557" spans="1:10" x14ac:dyDescent="0.3">
      <c r="A1557" s="14">
        <v>42282</v>
      </c>
      <c r="B1557" s="13">
        <v>20880</v>
      </c>
      <c r="C1557" s="13">
        <v>20780</v>
      </c>
      <c r="D1557" s="13">
        <v>20920</v>
      </c>
      <c r="E1557" s="13">
        <v>20780</v>
      </c>
      <c r="F1557" s="11" t="s">
        <v>6973</v>
      </c>
      <c r="G1557" s="12">
        <v>1.3599999999999999E-2</v>
      </c>
      <c r="H1557" s="21" t="str">
        <f t="shared" si="48"/>
        <v>lunes, octubre 5 de 2015</v>
      </c>
      <c r="I1557" s="11">
        <f>VLOOKUP(H1557,'Cacao Nacional'!B:D,3,0)</f>
        <v>8097.5</v>
      </c>
      <c r="J1557" s="11" t="str">
        <f t="shared" si="49"/>
        <v>octubre de 2015</v>
      </c>
    </row>
    <row r="1558" spans="1:10" x14ac:dyDescent="0.3">
      <c r="A1558" s="14">
        <v>42279</v>
      </c>
      <c r="B1558" s="13">
        <v>20600</v>
      </c>
      <c r="C1558" s="13">
        <v>20660</v>
      </c>
      <c r="D1558" s="13">
        <v>20660</v>
      </c>
      <c r="E1558" s="13">
        <v>20600</v>
      </c>
      <c r="F1558" s="11" t="s">
        <v>6974</v>
      </c>
      <c r="G1558" s="12">
        <v>-2.8999999999999998E-3</v>
      </c>
      <c r="H1558" s="21" t="str">
        <f t="shared" si="48"/>
        <v>viernes, octubre 2 de 2015</v>
      </c>
      <c r="I1558" s="11" t="e">
        <f>VLOOKUP(H1558,'Cacao Nacional'!B:D,3,0)</f>
        <v>#N/A</v>
      </c>
      <c r="J1558" s="11" t="str">
        <f t="shared" si="49"/>
        <v>octubre de 2015</v>
      </c>
    </row>
    <row r="1559" spans="1:10" x14ac:dyDescent="0.3">
      <c r="A1559" s="14">
        <v>42278</v>
      </c>
      <c r="B1559" s="13">
        <v>20660</v>
      </c>
      <c r="C1559" s="13">
        <v>20880</v>
      </c>
      <c r="D1559" s="13">
        <v>20880</v>
      </c>
      <c r="E1559" s="13">
        <v>20660</v>
      </c>
      <c r="F1559" s="11" t="s">
        <v>6975</v>
      </c>
      <c r="G1559" s="12">
        <v>-5.7999999999999996E-3</v>
      </c>
      <c r="H1559" s="21" t="str">
        <f t="shared" si="48"/>
        <v>jueves, octubre 1 de 2015</v>
      </c>
      <c r="I1559" s="11" t="e">
        <f>VLOOKUP(H1559,'Cacao Nacional'!B:D,3,0)</f>
        <v>#N/A</v>
      </c>
      <c r="J1559" s="11" t="str">
        <f t="shared" si="49"/>
        <v>octubre de 2015</v>
      </c>
    </row>
    <row r="1560" spans="1:10" x14ac:dyDescent="0.3">
      <c r="A1560" s="14">
        <v>42277</v>
      </c>
      <c r="B1560" s="13">
        <v>20780</v>
      </c>
      <c r="C1560" s="13">
        <v>20700</v>
      </c>
      <c r="D1560" s="13">
        <v>20980</v>
      </c>
      <c r="E1560" s="13">
        <v>20680</v>
      </c>
      <c r="F1560" s="11" t="s">
        <v>6976</v>
      </c>
      <c r="G1560" s="12">
        <v>4.7999999999999996E-3</v>
      </c>
      <c r="H1560" s="21" t="str">
        <f t="shared" si="48"/>
        <v>miércoles, septiembre 30 de 2015</v>
      </c>
      <c r="I1560" s="11" t="e">
        <f>VLOOKUP(H1560,'Cacao Nacional'!B:D,3,0)</f>
        <v>#N/A</v>
      </c>
      <c r="J1560" s="11" t="str">
        <f t="shared" si="49"/>
        <v>septiembre de 2015</v>
      </c>
    </row>
    <row r="1561" spans="1:10" x14ac:dyDescent="0.3">
      <c r="A1561" s="14">
        <v>42276</v>
      </c>
      <c r="B1561" s="13">
        <v>20680</v>
      </c>
      <c r="C1561" s="13">
        <v>20540</v>
      </c>
      <c r="D1561" s="13">
        <v>20720</v>
      </c>
      <c r="E1561" s="13">
        <v>20520</v>
      </c>
      <c r="F1561" s="11" t="s">
        <v>5974</v>
      </c>
      <c r="G1561" s="12">
        <v>-5.7999999999999996E-3</v>
      </c>
      <c r="H1561" s="21" t="str">
        <f t="shared" si="48"/>
        <v>martes, septiembre 29 de 2015</v>
      </c>
      <c r="I1561" s="11" t="e">
        <f>VLOOKUP(H1561,'Cacao Nacional'!B:D,3,0)</f>
        <v>#N/A</v>
      </c>
      <c r="J1561" s="11" t="str">
        <f t="shared" si="49"/>
        <v>septiembre de 2015</v>
      </c>
    </row>
    <row r="1562" spans="1:10" x14ac:dyDescent="0.3">
      <c r="A1562" s="14">
        <v>42275</v>
      </c>
      <c r="B1562" s="13">
        <v>20800</v>
      </c>
      <c r="C1562" s="13">
        <v>21000</v>
      </c>
      <c r="D1562" s="13">
        <v>21000</v>
      </c>
      <c r="E1562" s="13">
        <v>20800</v>
      </c>
      <c r="F1562" s="11" t="s">
        <v>6977</v>
      </c>
      <c r="G1562" s="12">
        <v>-1.4200000000000001E-2</v>
      </c>
      <c r="H1562" s="21" t="str">
        <f t="shared" si="48"/>
        <v>lunes, septiembre 28 de 2015</v>
      </c>
      <c r="I1562" s="11">
        <f>VLOOKUP(H1562,'Cacao Nacional'!B:D,3,0)</f>
        <v>8262.5</v>
      </c>
      <c r="J1562" s="11" t="str">
        <f t="shared" si="49"/>
        <v>septiembre de 2015</v>
      </c>
    </row>
    <row r="1563" spans="1:10" x14ac:dyDescent="0.3">
      <c r="A1563" s="14">
        <v>42272</v>
      </c>
      <c r="B1563" s="13">
        <v>21100</v>
      </c>
      <c r="C1563" s="13">
        <v>20820</v>
      </c>
      <c r="D1563" s="13">
        <v>21120</v>
      </c>
      <c r="E1563" s="13">
        <v>20820</v>
      </c>
      <c r="F1563" s="11" t="s">
        <v>6978</v>
      </c>
      <c r="G1563" s="12">
        <v>4.7999999999999996E-3</v>
      </c>
      <c r="H1563" s="21" t="str">
        <f t="shared" si="48"/>
        <v>viernes, septiembre 25 de 2015</v>
      </c>
      <c r="I1563" s="11" t="e">
        <f>VLOOKUP(H1563,'Cacao Nacional'!B:D,3,0)</f>
        <v>#N/A</v>
      </c>
      <c r="J1563" s="11" t="str">
        <f t="shared" si="49"/>
        <v>septiembre de 2015</v>
      </c>
    </row>
    <row r="1564" spans="1:10" x14ac:dyDescent="0.3">
      <c r="A1564" s="14">
        <v>42271</v>
      </c>
      <c r="B1564" s="13">
        <v>21000</v>
      </c>
      <c r="C1564" s="13">
        <v>20240</v>
      </c>
      <c r="D1564" s="13">
        <v>21100</v>
      </c>
      <c r="E1564" s="13">
        <v>20240</v>
      </c>
      <c r="F1564" s="11" t="s">
        <v>6979</v>
      </c>
      <c r="G1564" s="12">
        <v>9.5999999999999992E-3</v>
      </c>
      <c r="H1564" s="21" t="str">
        <f t="shared" si="48"/>
        <v>jueves, septiembre 24 de 2015</v>
      </c>
      <c r="I1564" s="11" t="e">
        <f>VLOOKUP(H1564,'Cacao Nacional'!B:D,3,0)</f>
        <v>#N/A</v>
      </c>
      <c r="J1564" s="11" t="str">
        <f t="shared" si="49"/>
        <v>septiembre de 2015</v>
      </c>
    </row>
    <row r="1565" spans="1:10" x14ac:dyDescent="0.3">
      <c r="A1565" s="14">
        <v>42270</v>
      </c>
      <c r="B1565" s="13">
        <v>20800</v>
      </c>
      <c r="C1565" s="13">
        <v>20600</v>
      </c>
      <c r="D1565" s="13">
        <v>20860</v>
      </c>
      <c r="E1565" s="13">
        <v>20460</v>
      </c>
      <c r="F1565" s="11" t="s">
        <v>6980</v>
      </c>
      <c r="G1565" s="12">
        <v>9.7000000000000003E-3</v>
      </c>
      <c r="H1565" s="21" t="str">
        <f t="shared" si="48"/>
        <v>miércoles, septiembre 23 de 2015</v>
      </c>
      <c r="I1565" s="11" t="e">
        <f>VLOOKUP(H1565,'Cacao Nacional'!B:D,3,0)</f>
        <v>#N/A</v>
      </c>
      <c r="J1565" s="11" t="str">
        <f t="shared" si="49"/>
        <v>septiembre de 2015</v>
      </c>
    </row>
    <row r="1566" spans="1:10" x14ac:dyDescent="0.3">
      <c r="A1566" s="14">
        <v>42269</v>
      </c>
      <c r="B1566" s="13">
        <v>20600</v>
      </c>
      <c r="C1566" s="13">
        <v>20800</v>
      </c>
      <c r="D1566" s="13">
        <v>20900</v>
      </c>
      <c r="E1566" s="13">
        <v>20100</v>
      </c>
      <c r="F1566" s="11" t="s">
        <v>6981</v>
      </c>
      <c r="G1566" s="12">
        <v>-1.34E-2</v>
      </c>
      <c r="H1566" s="21" t="str">
        <f t="shared" si="48"/>
        <v>martes, septiembre 22 de 2015</v>
      </c>
      <c r="I1566" s="11" t="e">
        <f>VLOOKUP(H1566,'Cacao Nacional'!B:D,3,0)</f>
        <v>#N/A</v>
      </c>
      <c r="J1566" s="11" t="str">
        <f t="shared" si="49"/>
        <v>septiembre de 2015</v>
      </c>
    </row>
    <row r="1567" spans="1:10" x14ac:dyDescent="0.3">
      <c r="A1567" s="14">
        <v>42268</v>
      </c>
      <c r="B1567" s="13">
        <v>20880</v>
      </c>
      <c r="C1567" s="13">
        <v>20800</v>
      </c>
      <c r="D1567" s="13">
        <v>20900</v>
      </c>
      <c r="E1567" s="13">
        <v>20800</v>
      </c>
      <c r="F1567" s="11" t="s">
        <v>6982</v>
      </c>
      <c r="G1567" s="12">
        <v>-1E-3</v>
      </c>
      <c r="H1567" s="21" t="str">
        <f t="shared" si="48"/>
        <v>lunes, septiembre 21 de 2015</v>
      </c>
      <c r="I1567" s="11">
        <f>VLOOKUP(H1567,'Cacao Nacional'!B:D,3,0)</f>
        <v>7935</v>
      </c>
      <c r="J1567" s="11" t="str">
        <f t="shared" si="49"/>
        <v>septiembre de 2015</v>
      </c>
    </row>
    <row r="1568" spans="1:10" x14ac:dyDescent="0.3">
      <c r="A1568" s="14">
        <v>42265</v>
      </c>
      <c r="B1568" s="13">
        <v>20900</v>
      </c>
      <c r="C1568" s="13">
        <v>21200</v>
      </c>
      <c r="D1568" s="13">
        <v>21200</v>
      </c>
      <c r="E1568" s="13">
        <v>20900</v>
      </c>
      <c r="F1568" s="11" t="s">
        <v>6983</v>
      </c>
      <c r="G1568" s="12">
        <v>-1.4200000000000001E-2</v>
      </c>
      <c r="H1568" s="21" t="str">
        <f t="shared" si="48"/>
        <v>viernes, septiembre 18 de 2015</v>
      </c>
      <c r="I1568" s="11" t="e">
        <f>VLOOKUP(H1568,'Cacao Nacional'!B:D,3,0)</f>
        <v>#N/A</v>
      </c>
      <c r="J1568" s="11" t="str">
        <f t="shared" si="49"/>
        <v>septiembre de 2015</v>
      </c>
    </row>
    <row r="1569" spans="1:10" x14ac:dyDescent="0.3">
      <c r="A1569" s="14">
        <v>42264</v>
      </c>
      <c r="B1569" s="13">
        <v>21200</v>
      </c>
      <c r="C1569" s="13">
        <v>21360</v>
      </c>
      <c r="D1569" s="13">
        <v>21400</v>
      </c>
      <c r="E1569" s="13">
        <v>21200</v>
      </c>
      <c r="F1569" s="11" t="s">
        <v>6984</v>
      </c>
      <c r="G1569" s="12">
        <v>-3.8E-3</v>
      </c>
      <c r="H1569" s="21" t="str">
        <f t="shared" si="48"/>
        <v>jueves, septiembre 17 de 2015</v>
      </c>
      <c r="I1569" s="11" t="e">
        <f>VLOOKUP(H1569,'Cacao Nacional'!B:D,3,0)</f>
        <v>#N/A</v>
      </c>
      <c r="J1569" s="11" t="str">
        <f t="shared" si="49"/>
        <v>septiembre de 2015</v>
      </c>
    </row>
    <row r="1570" spans="1:10" x14ac:dyDescent="0.3">
      <c r="A1570" s="14">
        <v>42263</v>
      </c>
      <c r="B1570" s="13">
        <v>21280</v>
      </c>
      <c r="C1570" s="13">
        <v>21780</v>
      </c>
      <c r="D1570" s="13">
        <v>21780</v>
      </c>
      <c r="E1570" s="13">
        <v>21020</v>
      </c>
      <c r="F1570" s="11" t="s">
        <v>6985</v>
      </c>
      <c r="G1570" s="12">
        <v>2.01E-2</v>
      </c>
      <c r="H1570" s="21" t="str">
        <f t="shared" si="48"/>
        <v>miércoles, septiembre 16 de 2015</v>
      </c>
      <c r="I1570" s="11" t="e">
        <f>VLOOKUP(H1570,'Cacao Nacional'!B:D,3,0)</f>
        <v>#N/A</v>
      </c>
      <c r="J1570" s="11" t="str">
        <f t="shared" si="49"/>
        <v>septiembre de 2015</v>
      </c>
    </row>
    <row r="1571" spans="1:10" x14ac:dyDescent="0.3">
      <c r="A1571" s="14">
        <v>42262</v>
      </c>
      <c r="B1571" s="13">
        <v>20860</v>
      </c>
      <c r="C1571" s="13">
        <v>20680</v>
      </c>
      <c r="D1571" s="13">
        <v>20920</v>
      </c>
      <c r="E1571" s="13">
        <v>20680</v>
      </c>
      <c r="F1571" s="11" t="s">
        <v>6986</v>
      </c>
      <c r="G1571" s="12">
        <v>1.7600000000000001E-2</v>
      </c>
      <c r="H1571" s="21" t="str">
        <f t="shared" si="48"/>
        <v>martes, septiembre 15 de 2015</v>
      </c>
      <c r="I1571" s="11" t="e">
        <f>VLOOKUP(H1571,'Cacao Nacional'!B:D,3,0)</f>
        <v>#N/A</v>
      </c>
      <c r="J1571" s="11" t="str">
        <f t="shared" si="49"/>
        <v>septiembre de 2015</v>
      </c>
    </row>
    <row r="1572" spans="1:10" x14ac:dyDescent="0.3">
      <c r="A1572" s="14">
        <v>42261</v>
      </c>
      <c r="B1572" s="13">
        <v>20500</v>
      </c>
      <c r="C1572" s="13">
        <v>20700</v>
      </c>
      <c r="D1572" s="13">
        <v>20720</v>
      </c>
      <c r="E1572" s="13">
        <v>20400</v>
      </c>
      <c r="F1572" s="11" t="s">
        <v>6987</v>
      </c>
      <c r="G1572" s="12">
        <v>-1.06E-2</v>
      </c>
      <c r="H1572" s="21" t="str">
        <f t="shared" si="48"/>
        <v>lunes, septiembre 14 de 2015</v>
      </c>
      <c r="I1572" s="11">
        <f>VLOOKUP(H1572,'Cacao Nacional'!B:D,3,0)</f>
        <v>7935</v>
      </c>
      <c r="J1572" s="11" t="str">
        <f t="shared" si="49"/>
        <v>septiembre de 2015</v>
      </c>
    </row>
    <row r="1573" spans="1:10" x14ac:dyDescent="0.3">
      <c r="A1573" s="14">
        <v>42258</v>
      </c>
      <c r="B1573" s="13">
        <v>20720</v>
      </c>
      <c r="C1573" s="13">
        <v>20460</v>
      </c>
      <c r="D1573" s="13">
        <v>20720</v>
      </c>
      <c r="E1573" s="13">
        <v>20460</v>
      </c>
      <c r="F1573" s="11" t="s">
        <v>6988</v>
      </c>
      <c r="G1573" s="12">
        <v>2.47E-2</v>
      </c>
      <c r="H1573" s="21" t="str">
        <f t="shared" si="48"/>
        <v>viernes, septiembre 11 de 2015</v>
      </c>
      <c r="I1573" s="11" t="e">
        <f>VLOOKUP(H1573,'Cacao Nacional'!B:D,3,0)</f>
        <v>#N/A</v>
      </c>
      <c r="J1573" s="11" t="str">
        <f t="shared" si="49"/>
        <v>septiembre de 2015</v>
      </c>
    </row>
    <row r="1574" spans="1:10" x14ac:dyDescent="0.3">
      <c r="A1574" s="14">
        <v>42257</v>
      </c>
      <c r="B1574" s="13">
        <v>20220</v>
      </c>
      <c r="C1574" s="13">
        <v>20200</v>
      </c>
      <c r="D1574" s="13">
        <v>20500</v>
      </c>
      <c r="E1574" s="13">
        <v>20000</v>
      </c>
      <c r="F1574" s="11" t="s">
        <v>6989</v>
      </c>
      <c r="G1574" s="12">
        <v>1E-3</v>
      </c>
      <c r="H1574" s="21" t="str">
        <f t="shared" si="48"/>
        <v>jueves, septiembre 10 de 2015</v>
      </c>
      <c r="I1574" s="11" t="e">
        <f>VLOOKUP(H1574,'Cacao Nacional'!B:D,3,0)</f>
        <v>#N/A</v>
      </c>
      <c r="J1574" s="11" t="str">
        <f t="shared" si="49"/>
        <v>septiembre de 2015</v>
      </c>
    </row>
    <row r="1575" spans="1:10" x14ac:dyDescent="0.3">
      <c r="A1575" s="14">
        <v>42256</v>
      </c>
      <c r="B1575" s="13">
        <v>20200</v>
      </c>
      <c r="C1575" s="13">
        <v>20060</v>
      </c>
      <c r="D1575" s="13">
        <v>20200</v>
      </c>
      <c r="E1575" s="13">
        <v>20060</v>
      </c>
      <c r="F1575" s="11" t="s">
        <v>6990</v>
      </c>
      <c r="G1575" s="12">
        <v>7.0000000000000001E-3</v>
      </c>
      <c r="H1575" s="21" t="str">
        <f t="shared" si="48"/>
        <v>miércoles, septiembre 9 de 2015</v>
      </c>
      <c r="I1575" s="11" t="e">
        <f>VLOOKUP(H1575,'Cacao Nacional'!B:D,3,0)</f>
        <v>#N/A</v>
      </c>
      <c r="J1575" s="11" t="str">
        <f t="shared" si="49"/>
        <v>septiembre de 2015</v>
      </c>
    </row>
    <row r="1576" spans="1:10" x14ac:dyDescent="0.3">
      <c r="A1576" s="14">
        <v>42255</v>
      </c>
      <c r="B1576" s="13">
        <v>20060</v>
      </c>
      <c r="C1576" s="13">
        <v>20100</v>
      </c>
      <c r="D1576" s="13">
        <v>20200</v>
      </c>
      <c r="E1576" s="13">
        <v>19940</v>
      </c>
      <c r="F1576" s="11" t="s">
        <v>6991</v>
      </c>
      <c r="G1576" s="12">
        <v>5.0000000000000001E-3</v>
      </c>
      <c r="H1576" s="21" t="str">
        <f t="shared" si="48"/>
        <v>martes, septiembre 8 de 2015</v>
      </c>
      <c r="I1576" s="11" t="e">
        <f>VLOOKUP(H1576,'Cacao Nacional'!B:D,3,0)</f>
        <v>#N/A</v>
      </c>
      <c r="J1576" s="11" t="str">
        <f t="shared" si="49"/>
        <v>septiembre de 2015</v>
      </c>
    </row>
    <row r="1577" spans="1:10" x14ac:dyDescent="0.3">
      <c r="A1577" s="14">
        <v>42254</v>
      </c>
      <c r="B1577" s="13">
        <v>19960</v>
      </c>
      <c r="C1577" s="13">
        <v>20000</v>
      </c>
      <c r="D1577" s="13">
        <v>20000</v>
      </c>
      <c r="E1577" s="13">
        <v>19500</v>
      </c>
      <c r="F1577" s="11" t="s">
        <v>6128</v>
      </c>
      <c r="G1577" s="12">
        <v>3.0000000000000001E-3</v>
      </c>
      <c r="H1577" s="21" t="str">
        <f t="shared" si="48"/>
        <v>lunes, septiembre 7 de 2015</v>
      </c>
      <c r="I1577" s="11">
        <f>VLOOKUP(H1577,'Cacao Nacional'!B:D,3,0)</f>
        <v>7850</v>
      </c>
      <c r="J1577" s="11" t="str">
        <f t="shared" si="49"/>
        <v>septiembre de 2015</v>
      </c>
    </row>
    <row r="1578" spans="1:10" x14ac:dyDescent="0.3">
      <c r="A1578" s="14">
        <v>42251</v>
      </c>
      <c r="B1578" s="13">
        <v>19900</v>
      </c>
      <c r="C1578" s="13">
        <v>20100</v>
      </c>
      <c r="D1578" s="13">
        <v>20100</v>
      </c>
      <c r="E1578" s="13">
        <v>19900</v>
      </c>
      <c r="F1578" s="11" t="s">
        <v>6992</v>
      </c>
      <c r="G1578" s="12">
        <v>-4.0000000000000001E-3</v>
      </c>
      <c r="H1578" s="21" t="str">
        <f t="shared" si="48"/>
        <v>viernes, septiembre 4 de 2015</v>
      </c>
      <c r="I1578" s="11" t="e">
        <f>VLOOKUP(H1578,'Cacao Nacional'!B:D,3,0)</f>
        <v>#N/A</v>
      </c>
      <c r="J1578" s="11" t="str">
        <f t="shared" si="49"/>
        <v>septiembre de 2015</v>
      </c>
    </row>
    <row r="1579" spans="1:10" x14ac:dyDescent="0.3">
      <c r="A1579" s="14">
        <v>42250</v>
      </c>
      <c r="B1579" s="13">
        <v>19980</v>
      </c>
      <c r="C1579" s="13">
        <v>19600</v>
      </c>
      <c r="D1579" s="13">
        <v>20100</v>
      </c>
      <c r="E1579" s="13">
        <v>19600</v>
      </c>
      <c r="F1579" s="11" t="s">
        <v>6993</v>
      </c>
      <c r="G1579" s="12">
        <v>2.46E-2</v>
      </c>
      <c r="H1579" s="21" t="str">
        <f t="shared" si="48"/>
        <v>jueves, septiembre 3 de 2015</v>
      </c>
      <c r="I1579" s="11" t="e">
        <f>VLOOKUP(H1579,'Cacao Nacional'!B:D,3,0)</f>
        <v>#N/A</v>
      </c>
      <c r="J1579" s="11" t="str">
        <f t="shared" si="49"/>
        <v>septiembre de 2015</v>
      </c>
    </row>
    <row r="1580" spans="1:10" x14ac:dyDescent="0.3">
      <c r="A1580" s="14">
        <v>42249</v>
      </c>
      <c r="B1580" s="13">
        <v>19500</v>
      </c>
      <c r="C1580" s="13">
        <v>19320</v>
      </c>
      <c r="D1580" s="13">
        <v>19500</v>
      </c>
      <c r="E1580" s="13">
        <v>19060</v>
      </c>
      <c r="F1580" s="11" t="s">
        <v>6994</v>
      </c>
      <c r="G1580" s="12">
        <v>1.77E-2</v>
      </c>
      <c r="H1580" s="21" t="str">
        <f t="shared" si="48"/>
        <v>miércoles, septiembre 2 de 2015</v>
      </c>
      <c r="I1580" s="11" t="e">
        <f>VLOOKUP(H1580,'Cacao Nacional'!B:D,3,0)</f>
        <v>#N/A</v>
      </c>
      <c r="J1580" s="11" t="str">
        <f t="shared" si="49"/>
        <v>septiembre de 2015</v>
      </c>
    </row>
    <row r="1581" spans="1:10" x14ac:dyDescent="0.3">
      <c r="A1581" s="14">
        <v>42248</v>
      </c>
      <c r="B1581" s="13">
        <v>19160</v>
      </c>
      <c r="C1581" s="13">
        <v>19780</v>
      </c>
      <c r="D1581" s="13">
        <v>19780</v>
      </c>
      <c r="E1581" s="13">
        <v>19160</v>
      </c>
      <c r="F1581" s="11" t="s">
        <v>6995</v>
      </c>
      <c r="G1581" s="12">
        <v>-3.7199999999999997E-2</v>
      </c>
      <c r="H1581" s="21" t="str">
        <f t="shared" si="48"/>
        <v>martes, septiembre 1 de 2015</v>
      </c>
      <c r="I1581" s="11" t="e">
        <f>VLOOKUP(H1581,'Cacao Nacional'!B:D,3,0)</f>
        <v>#N/A</v>
      </c>
      <c r="J1581" s="11" t="str">
        <f t="shared" si="49"/>
        <v>septiembre de 2015</v>
      </c>
    </row>
    <row r="1582" spans="1:10" x14ac:dyDescent="0.3">
      <c r="A1582" s="14">
        <v>42247</v>
      </c>
      <c r="B1582" s="13">
        <v>19900</v>
      </c>
      <c r="C1582" s="13">
        <v>19680</v>
      </c>
      <c r="D1582" s="13">
        <v>19900</v>
      </c>
      <c r="E1582" s="13">
        <v>19460</v>
      </c>
      <c r="F1582" s="11" t="s">
        <v>6996</v>
      </c>
      <c r="G1582" s="12">
        <v>1.43E-2</v>
      </c>
      <c r="H1582" s="21" t="str">
        <f t="shared" si="48"/>
        <v>lunes, agosto 31 de 2015</v>
      </c>
      <c r="I1582" s="11">
        <f>VLOOKUP(H1582,'Cacao Nacional'!B:D,3,0)</f>
        <v>7920</v>
      </c>
      <c r="J1582" s="11" t="str">
        <f t="shared" si="49"/>
        <v>agosto de 2015</v>
      </c>
    </row>
    <row r="1583" spans="1:10" x14ac:dyDescent="0.3">
      <c r="A1583" s="14">
        <v>42244</v>
      </c>
      <c r="B1583" s="13">
        <v>19620</v>
      </c>
      <c r="C1583" s="13">
        <v>19980</v>
      </c>
      <c r="D1583" s="13">
        <v>20360</v>
      </c>
      <c r="E1583" s="13">
        <v>19600</v>
      </c>
      <c r="F1583" s="11" t="s">
        <v>6997</v>
      </c>
      <c r="G1583" s="12">
        <v>1E-3</v>
      </c>
      <c r="H1583" s="21" t="str">
        <f t="shared" si="48"/>
        <v>viernes, agosto 28 de 2015</v>
      </c>
      <c r="I1583" s="11" t="e">
        <f>VLOOKUP(H1583,'Cacao Nacional'!B:D,3,0)</f>
        <v>#N/A</v>
      </c>
      <c r="J1583" s="11" t="str">
        <f t="shared" si="49"/>
        <v>agosto de 2015</v>
      </c>
    </row>
    <row r="1584" spans="1:10" x14ac:dyDescent="0.3">
      <c r="A1584" s="14">
        <v>42243</v>
      </c>
      <c r="B1584" s="13">
        <v>19600</v>
      </c>
      <c r="C1584" s="13">
        <v>19000</v>
      </c>
      <c r="D1584" s="13">
        <v>19640</v>
      </c>
      <c r="E1584" s="13">
        <v>19000</v>
      </c>
      <c r="F1584" s="11" t="s">
        <v>6998</v>
      </c>
      <c r="G1584" s="12">
        <v>4.2599999999999999E-2</v>
      </c>
      <c r="H1584" s="21" t="str">
        <f t="shared" si="48"/>
        <v>jueves, agosto 27 de 2015</v>
      </c>
      <c r="I1584" s="11" t="e">
        <f>VLOOKUP(H1584,'Cacao Nacional'!B:D,3,0)</f>
        <v>#N/A</v>
      </c>
      <c r="J1584" s="11" t="str">
        <f t="shared" si="49"/>
        <v>agosto de 2015</v>
      </c>
    </row>
    <row r="1585" spans="1:10" x14ac:dyDescent="0.3">
      <c r="A1585" s="14">
        <v>42242</v>
      </c>
      <c r="B1585" s="13">
        <v>18800</v>
      </c>
      <c r="C1585" s="13">
        <v>19000</v>
      </c>
      <c r="D1585" s="13">
        <v>19000</v>
      </c>
      <c r="E1585" s="13">
        <v>18680</v>
      </c>
      <c r="F1585" s="11" t="s">
        <v>6999</v>
      </c>
      <c r="G1585" s="12">
        <v>-5.3E-3</v>
      </c>
      <c r="H1585" s="21" t="str">
        <f t="shared" si="48"/>
        <v>miércoles, agosto 26 de 2015</v>
      </c>
      <c r="I1585" s="11" t="e">
        <f>VLOOKUP(H1585,'Cacao Nacional'!B:D,3,0)</f>
        <v>#N/A</v>
      </c>
      <c r="J1585" s="11" t="str">
        <f t="shared" si="49"/>
        <v>agosto de 2015</v>
      </c>
    </row>
    <row r="1586" spans="1:10" x14ac:dyDescent="0.3">
      <c r="A1586" s="14">
        <v>42241</v>
      </c>
      <c r="B1586" s="13">
        <v>18900</v>
      </c>
      <c r="C1586" s="13">
        <v>19960</v>
      </c>
      <c r="D1586" s="13">
        <v>20000</v>
      </c>
      <c r="E1586" s="13">
        <v>18900</v>
      </c>
      <c r="F1586" s="11" t="s">
        <v>7000</v>
      </c>
      <c r="G1586" s="12">
        <v>-3.0800000000000001E-2</v>
      </c>
      <c r="H1586" s="21" t="str">
        <f t="shared" si="48"/>
        <v>martes, agosto 25 de 2015</v>
      </c>
      <c r="I1586" s="11" t="e">
        <f>VLOOKUP(H1586,'Cacao Nacional'!B:D,3,0)</f>
        <v>#N/A</v>
      </c>
      <c r="J1586" s="11" t="str">
        <f t="shared" si="49"/>
        <v>agosto de 2015</v>
      </c>
    </row>
    <row r="1587" spans="1:10" x14ac:dyDescent="0.3">
      <c r="A1587" s="14">
        <v>42240</v>
      </c>
      <c r="B1587" s="13">
        <v>19500</v>
      </c>
      <c r="C1587" s="13">
        <v>20200</v>
      </c>
      <c r="D1587" s="13">
        <v>20200</v>
      </c>
      <c r="E1587" s="13">
        <v>19480</v>
      </c>
      <c r="F1587" s="11" t="s">
        <v>7001</v>
      </c>
      <c r="G1587" s="12">
        <v>-3.9399999999999998E-2</v>
      </c>
      <c r="H1587" s="21" t="str">
        <f t="shared" si="48"/>
        <v>lunes, agosto 24 de 2015</v>
      </c>
      <c r="I1587" s="11">
        <f>VLOOKUP(H1587,'Cacao Nacional'!B:D,3,0)</f>
        <v>7420</v>
      </c>
      <c r="J1587" s="11" t="str">
        <f t="shared" si="49"/>
        <v>agosto de 2015</v>
      </c>
    </row>
    <row r="1588" spans="1:10" x14ac:dyDescent="0.3">
      <c r="A1588" s="14">
        <v>42237</v>
      </c>
      <c r="B1588" s="13">
        <v>20300</v>
      </c>
      <c r="C1588" s="13">
        <v>20600</v>
      </c>
      <c r="D1588" s="13">
        <v>20600</v>
      </c>
      <c r="E1588" s="13">
        <v>20240</v>
      </c>
      <c r="F1588" s="11" t="s">
        <v>7002</v>
      </c>
      <c r="G1588" s="12">
        <v>-1.46E-2</v>
      </c>
      <c r="H1588" s="21" t="str">
        <f t="shared" si="48"/>
        <v>viernes, agosto 21 de 2015</v>
      </c>
      <c r="I1588" s="11" t="e">
        <f>VLOOKUP(H1588,'Cacao Nacional'!B:D,3,0)</f>
        <v>#N/A</v>
      </c>
      <c r="J1588" s="11" t="str">
        <f t="shared" si="49"/>
        <v>agosto de 2015</v>
      </c>
    </row>
    <row r="1589" spans="1:10" x14ac:dyDescent="0.3">
      <c r="A1589" s="14">
        <v>42236</v>
      </c>
      <c r="B1589" s="13">
        <v>20600</v>
      </c>
      <c r="C1589" s="13">
        <v>20600</v>
      </c>
      <c r="D1589" s="13">
        <v>20740</v>
      </c>
      <c r="E1589" s="13">
        <v>20600</v>
      </c>
      <c r="F1589" s="11" t="s">
        <v>5968</v>
      </c>
      <c r="G1589" s="12">
        <v>-8.6999999999999994E-3</v>
      </c>
      <c r="H1589" s="21" t="str">
        <f t="shared" si="48"/>
        <v>jueves, agosto 20 de 2015</v>
      </c>
      <c r="I1589" s="11" t="e">
        <f>VLOOKUP(H1589,'Cacao Nacional'!B:D,3,0)</f>
        <v>#N/A</v>
      </c>
      <c r="J1589" s="11" t="str">
        <f t="shared" si="49"/>
        <v>agosto de 2015</v>
      </c>
    </row>
    <row r="1590" spans="1:10" x14ac:dyDescent="0.3">
      <c r="A1590" s="14">
        <v>42235</v>
      </c>
      <c r="B1590" s="13">
        <v>20780</v>
      </c>
      <c r="C1590" s="13">
        <v>20820</v>
      </c>
      <c r="D1590" s="13">
        <v>20840</v>
      </c>
      <c r="E1590" s="13">
        <v>20360</v>
      </c>
      <c r="F1590" s="11" t="s">
        <v>7003</v>
      </c>
      <c r="G1590" s="12">
        <v>3.8999999999999998E-3</v>
      </c>
      <c r="H1590" s="21" t="str">
        <f t="shared" si="48"/>
        <v>miércoles, agosto 19 de 2015</v>
      </c>
      <c r="I1590" s="11" t="e">
        <f>VLOOKUP(H1590,'Cacao Nacional'!B:D,3,0)</f>
        <v>#N/A</v>
      </c>
      <c r="J1590" s="11" t="str">
        <f t="shared" si="49"/>
        <v>agosto de 2015</v>
      </c>
    </row>
    <row r="1591" spans="1:10" x14ac:dyDescent="0.3">
      <c r="A1591" s="14">
        <v>42234</v>
      </c>
      <c r="B1591" s="13">
        <v>20700</v>
      </c>
      <c r="C1591" s="13">
        <v>20600</v>
      </c>
      <c r="D1591" s="13">
        <v>20700</v>
      </c>
      <c r="E1591" s="13">
        <v>20220</v>
      </c>
      <c r="F1591" s="11" t="s">
        <v>7004</v>
      </c>
      <c r="G1591" s="12">
        <v>-3.8E-3</v>
      </c>
      <c r="H1591" s="21" t="str">
        <f t="shared" si="48"/>
        <v>martes, agosto 18 de 2015</v>
      </c>
      <c r="I1591" s="11" t="e">
        <f>VLOOKUP(H1591,'Cacao Nacional'!B:D,3,0)</f>
        <v>#N/A</v>
      </c>
      <c r="J1591" s="11" t="str">
        <f t="shared" si="49"/>
        <v>agosto de 2015</v>
      </c>
    </row>
    <row r="1592" spans="1:10" x14ac:dyDescent="0.3">
      <c r="A1592" s="14">
        <v>42230</v>
      </c>
      <c r="B1592" s="13">
        <v>20780</v>
      </c>
      <c r="C1592" s="13">
        <v>20560</v>
      </c>
      <c r="D1592" s="13">
        <v>20900</v>
      </c>
      <c r="E1592" s="13">
        <v>20560</v>
      </c>
      <c r="F1592" s="11" t="s">
        <v>7005</v>
      </c>
      <c r="G1592" s="12">
        <v>1.0699999999999999E-2</v>
      </c>
      <c r="H1592" s="21" t="str">
        <f t="shared" si="48"/>
        <v>viernes, agosto 14 de 2015</v>
      </c>
      <c r="I1592" s="11" t="e">
        <f>VLOOKUP(H1592,'Cacao Nacional'!B:D,3,0)</f>
        <v>#N/A</v>
      </c>
      <c r="J1592" s="11" t="str">
        <f t="shared" si="49"/>
        <v>agosto de 2015</v>
      </c>
    </row>
    <row r="1593" spans="1:10" x14ac:dyDescent="0.3">
      <c r="A1593" s="14">
        <v>42229</v>
      </c>
      <c r="B1593" s="13">
        <v>20560</v>
      </c>
      <c r="C1593" s="13">
        <v>20820</v>
      </c>
      <c r="D1593" s="13">
        <v>20820</v>
      </c>
      <c r="E1593" s="13">
        <v>20520</v>
      </c>
      <c r="F1593" s="11" t="s">
        <v>7006</v>
      </c>
      <c r="G1593" s="12">
        <v>-1.6299999999999999E-2</v>
      </c>
      <c r="H1593" s="21" t="str">
        <f t="shared" si="48"/>
        <v>jueves, agosto 13 de 2015</v>
      </c>
      <c r="I1593" s="11" t="e">
        <f>VLOOKUP(H1593,'Cacao Nacional'!B:D,3,0)</f>
        <v>#N/A</v>
      </c>
      <c r="J1593" s="11" t="str">
        <f t="shared" si="49"/>
        <v>agosto de 2015</v>
      </c>
    </row>
    <row r="1594" spans="1:10" x14ac:dyDescent="0.3">
      <c r="A1594" s="14">
        <v>42228</v>
      </c>
      <c r="B1594" s="13">
        <v>20900</v>
      </c>
      <c r="C1594" s="13">
        <v>20700</v>
      </c>
      <c r="D1594" s="13">
        <v>21000</v>
      </c>
      <c r="E1594" s="13">
        <v>20700</v>
      </c>
      <c r="F1594" s="11" t="s">
        <v>7007</v>
      </c>
      <c r="G1594" s="12">
        <v>0</v>
      </c>
      <c r="H1594" s="21" t="str">
        <f t="shared" si="48"/>
        <v>miércoles, agosto 12 de 2015</v>
      </c>
      <c r="I1594" s="11" t="e">
        <f>VLOOKUP(H1594,'Cacao Nacional'!B:D,3,0)</f>
        <v>#N/A</v>
      </c>
      <c r="J1594" s="11" t="str">
        <f t="shared" si="49"/>
        <v>agosto de 2015</v>
      </c>
    </row>
    <row r="1595" spans="1:10" x14ac:dyDescent="0.3">
      <c r="A1595" s="14">
        <v>42227</v>
      </c>
      <c r="B1595" s="13">
        <v>20900</v>
      </c>
      <c r="C1595" s="13">
        <v>21300</v>
      </c>
      <c r="D1595" s="13">
        <v>21300</v>
      </c>
      <c r="E1595" s="13">
        <v>20900</v>
      </c>
      <c r="F1595" s="11" t="s">
        <v>7008</v>
      </c>
      <c r="G1595" s="12">
        <v>-2.2499999999999999E-2</v>
      </c>
      <c r="H1595" s="21" t="str">
        <f t="shared" si="48"/>
        <v>martes, agosto 11 de 2015</v>
      </c>
      <c r="I1595" s="11" t="e">
        <f>VLOOKUP(H1595,'Cacao Nacional'!B:D,3,0)</f>
        <v>#N/A</v>
      </c>
      <c r="J1595" s="11" t="str">
        <f t="shared" si="49"/>
        <v>agosto de 2015</v>
      </c>
    </row>
    <row r="1596" spans="1:10" x14ac:dyDescent="0.3">
      <c r="A1596" s="14">
        <v>42226</v>
      </c>
      <c r="B1596" s="13">
        <v>21380</v>
      </c>
      <c r="C1596" s="13">
        <v>21140</v>
      </c>
      <c r="D1596" s="13">
        <v>21500</v>
      </c>
      <c r="E1596" s="13">
        <v>21140</v>
      </c>
      <c r="F1596" s="11" t="s">
        <v>7009</v>
      </c>
      <c r="G1596" s="12">
        <v>-8.9999999999999998E-4</v>
      </c>
      <c r="H1596" s="21" t="str">
        <f t="shared" si="48"/>
        <v>lunes, agosto 10 de 2015</v>
      </c>
      <c r="I1596" s="11">
        <f>VLOOKUP(H1596,'Cacao Nacional'!B:D,3,0)</f>
        <v>7477.5</v>
      </c>
      <c r="J1596" s="11" t="str">
        <f t="shared" si="49"/>
        <v>agosto de 2015</v>
      </c>
    </row>
    <row r="1597" spans="1:10" x14ac:dyDescent="0.3">
      <c r="A1597" s="14">
        <v>42222</v>
      </c>
      <c r="B1597" s="13">
        <v>21400</v>
      </c>
      <c r="C1597" s="13">
        <v>21200</v>
      </c>
      <c r="D1597" s="13">
        <v>21460</v>
      </c>
      <c r="E1597" s="13">
        <v>21140</v>
      </c>
      <c r="F1597" s="11" t="s">
        <v>5759</v>
      </c>
      <c r="G1597" s="12">
        <v>9.4000000000000004E-3</v>
      </c>
      <c r="H1597" s="21" t="str">
        <f t="shared" si="48"/>
        <v>jueves, agosto 6 de 2015</v>
      </c>
      <c r="I1597" s="11" t="e">
        <f>VLOOKUP(H1597,'Cacao Nacional'!B:D,3,0)</f>
        <v>#N/A</v>
      </c>
      <c r="J1597" s="11" t="str">
        <f t="shared" si="49"/>
        <v>agosto de 2015</v>
      </c>
    </row>
    <row r="1598" spans="1:10" x14ac:dyDescent="0.3">
      <c r="A1598" s="14">
        <v>42221</v>
      </c>
      <c r="B1598" s="13">
        <v>21200</v>
      </c>
      <c r="C1598" s="13">
        <v>21720</v>
      </c>
      <c r="D1598" s="13">
        <v>21720</v>
      </c>
      <c r="E1598" s="13">
        <v>21000</v>
      </c>
      <c r="F1598" s="11" t="s">
        <v>7010</v>
      </c>
      <c r="G1598" s="12">
        <v>-2.3900000000000001E-2</v>
      </c>
      <c r="H1598" s="21" t="str">
        <f t="shared" si="48"/>
        <v>miércoles, agosto 5 de 2015</v>
      </c>
      <c r="I1598" s="11" t="e">
        <f>VLOOKUP(H1598,'Cacao Nacional'!B:D,3,0)</f>
        <v>#N/A</v>
      </c>
      <c r="J1598" s="11" t="str">
        <f t="shared" si="49"/>
        <v>agosto de 2015</v>
      </c>
    </row>
    <row r="1599" spans="1:10" x14ac:dyDescent="0.3">
      <c r="A1599" s="14">
        <v>42220</v>
      </c>
      <c r="B1599" s="13">
        <v>21720</v>
      </c>
      <c r="C1599" s="13">
        <v>22000</v>
      </c>
      <c r="D1599" s="13">
        <v>22100</v>
      </c>
      <c r="E1599" s="13">
        <v>21700</v>
      </c>
      <c r="F1599" s="11" t="s">
        <v>7011</v>
      </c>
      <c r="G1599" s="12">
        <v>-1.18E-2</v>
      </c>
      <c r="H1599" s="21" t="str">
        <f t="shared" si="48"/>
        <v>martes, agosto 4 de 2015</v>
      </c>
      <c r="I1599" s="11" t="e">
        <f>VLOOKUP(H1599,'Cacao Nacional'!B:D,3,0)</f>
        <v>#N/A</v>
      </c>
      <c r="J1599" s="11" t="str">
        <f t="shared" si="49"/>
        <v>agosto de 2015</v>
      </c>
    </row>
    <row r="1600" spans="1:10" x14ac:dyDescent="0.3">
      <c r="A1600" s="14">
        <v>42219</v>
      </c>
      <c r="B1600" s="13">
        <v>21980</v>
      </c>
      <c r="C1600" s="13">
        <v>22140</v>
      </c>
      <c r="D1600" s="13">
        <v>22200</v>
      </c>
      <c r="E1600" s="13">
        <v>21860</v>
      </c>
      <c r="F1600" s="11" t="s">
        <v>7012</v>
      </c>
      <c r="G1600" s="12">
        <v>-6.3E-3</v>
      </c>
      <c r="H1600" s="21" t="str">
        <f t="shared" si="48"/>
        <v>lunes, agosto 3 de 2015</v>
      </c>
      <c r="I1600" s="11">
        <f>VLOOKUP(H1600,'Cacao Nacional'!B:D,3,0)</f>
        <v>7340</v>
      </c>
      <c r="J1600" s="11" t="str">
        <f t="shared" si="49"/>
        <v>agosto de 2015</v>
      </c>
    </row>
    <row r="1601" spans="1:10" x14ac:dyDescent="0.3">
      <c r="A1601" s="14">
        <v>42216</v>
      </c>
      <c r="B1601" s="13">
        <v>22120</v>
      </c>
      <c r="C1601" s="13">
        <v>22440</v>
      </c>
      <c r="D1601" s="13">
        <v>22500</v>
      </c>
      <c r="E1601" s="13">
        <v>22120</v>
      </c>
      <c r="F1601" s="11" t="s">
        <v>7013</v>
      </c>
      <c r="G1601" s="12">
        <v>-1.6E-2</v>
      </c>
      <c r="H1601" s="21" t="str">
        <f t="shared" si="48"/>
        <v>viernes, julio 31 de 2015</v>
      </c>
      <c r="I1601" s="11" t="e">
        <f>VLOOKUP(H1601,'Cacao Nacional'!B:D,3,0)</f>
        <v>#N/A</v>
      </c>
      <c r="J1601" s="11" t="str">
        <f t="shared" si="49"/>
        <v>julio de 2015</v>
      </c>
    </row>
    <row r="1602" spans="1:10" x14ac:dyDescent="0.3">
      <c r="A1602" s="14">
        <v>42215</v>
      </c>
      <c r="B1602" s="13">
        <v>22480</v>
      </c>
      <c r="C1602" s="13">
        <v>22500</v>
      </c>
      <c r="D1602" s="13">
        <v>22500</v>
      </c>
      <c r="E1602" s="13">
        <v>22200</v>
      </c>
      <c r="F1602" s="11" t="s">
        <v>7014</v>
      </c>
      <c r="G1602" s="12">
        <v>1.8E-3</v>
      </c>
      <c r="H1602" s="21" t="str">
        <f t="shared" si="48"/>
        <v>jueves, julio 30 de 2015</v>
      </c>
      <c r="I1602" s="11" t="e">
        <f>VLOOKUP(H1602,'Cacao Nacional'!B:D,3,0)</f>
        <v>#N/A</v>
      </c>
      <c r="J1602" s="11" t="str">
        <f t="shared" si="49"/>
        <v>julio de 2015</v>
      </c>
    </row>
    <row r="1603" spans="1:10" x14ac:dyDescent="0.3">
      <c r="A1603" s="14">
        <v>42214</v>
      </c>
      <c r="B1603" s="13">
        <v>22440</v>
      </c>
      <c r="C1603" s="13">
        <v>22220</v>
      </c>
      <c r="D1603" s="13">
        <v>22480</v>
      </c>
      <c r="E1603" s="13">
        <v>22200</v>
      </c>
      <c r="F1603" s="11" t="s">
        <v>7015</v>
      </c>
      <c r="G1603" s="12">
        <v>1.4500000000000001E-2</v>
      </c>
      <c r="H1603" s="21" t="str">
        <f t="shared" ref="H1603:H1666" si="50">_xlfn.CONCAT(TEXT(A1603,"dddd, Mmmm d "),"de ",TEXT(A1603,"yyyy"))</f>
        <v>miércoles, julio 29 de 2015</v>
      </c>
      <c r="I1603" s="11" t="e">
        <f>VLOOKUP(H1603,'Cacao Nacional'!B:D,3,0)</f>
        <v>#N/A</v>
      </c>
      <c r="J1603" s="11" t="str">
        <f t="shared" ref="J1603:J1666" si="51">_xlfn.CONCAT(TEXT(A1603,"mmmm")," de ",YEAR(A1603))</f>
        <v>julio de 2015</v>
      </c>
    </row>
    <row r="1604" spans="1:10" x14ac:dyDescent="0.3">
      <c r="A1604" s="14">
        <v>42213</v>
      </c>
      <c r="B1604" s="13">
        <v>22120</v>
      </c>
      <c r="C1604" s="13">
        <v>22000</v>
      </c>
      <c r="D1604" s="13">
        <v>22200</v>
      </c>
      <c r="E1604" s="13">
        <v>22000</v>
      </c>
      <c r="F1604" s="11" t="s">
        <v>7016</v>
      </c>
      <c r="G1604" s="12">
        <v>6.4000000000000003E-3</v>
      </c>
      <c r="H1604" s="21" t="str">
        <f t="shared" si="50"/>
        <v>martes, julio 28 de 2015</v>
      </c>
      <c r="I1604" s="11" t="e">
        <f>VLOOKUP(H1604,'Cacao Nacional'!B:D,3,0)</f>
        <v>#N/A</v>
      </c>
      <c r="J1604" s="11" t="str">
        <f t="shared" si="51"/>
        <v>julio de 2015</v>
      </c>
    </row>
    <row r="1605" spans="1:10" x14ac:dyDescent="0.3">
      <c r="A1605" s="14">
        <v>42212</v>
      </c>
      <c r="B1605" s="13">
        <v>21980</v>
      </c>
      <c r="C1605" s="13">
        <v>22120</v>
      </c>
      <c r="D1605" s="13">
        <v>22120</v>
      </c>
      <c r="E1605" s="13">
        <v>21900</v>
      </c>
      <c r="F1605" s="11" t="s">
        <v>7017</v>
      </c>
      <c r="G1605" s="12">
        <v>-6.3E-3</v>
      </c>
      <c r="H1605" s="21" t="str">
        <f t="shared" si="50"/>
        <v>lunes, julio 27 de 2015</v>
      </c>
      <c r="I1605" s="11">
        <f>VLOOKUP(H1605,'Cacao Nacional'!B:D,3,0)</f>
        <v>7340</v>
      </c>
      <c r="J1605" s="11" t="str">
        <f t="shared" si="51"/>
        <v>julio de 2015</v>
      </c>
    </row>
    <row r="1606" spans="1:10" x14ac:dyDescent="0.3">
      <c r="A1606" s="14">
        <v>42209</v>
      </c>
      <c r="B1606" s="13">
        <v>22120</v>
      </c>
      <c r="C1606" s="13">
        <v>22420</v>
      </c>
      <c r="D1606" s="13">
        <v>22480</v>
      </c>
      <c r="E1606" s="13">
        <v>22100</v>
      </c>
      <c r="F1606" s="11" t="s">
        <v>7018</v>
      </c>
      <c r="G1606" s="12">
        <v>-1.34E-2</v>
      </c>
      <c r="H1606" s="21" t="str">
        <f t="shared" si="50"/>
        <v>viernes, julio 24 de 2015</v>
      </c>
      <c r="I1606" s="11" t="e">
        <f>VLOOKUP(H1606,'Cacao Nacional'!B:D,3,0)</f>
        <v>#N/A</v>
      </c>
      <c r="J1606" s="11" t="str">
        <f t="shared" si="51"/>
        <v>julio de 2015</v>
      </c>
    </row>
    <row r="1607" spans="1:10" x14ac:dyDescent="0.3">
      <c r="A1607" s="14">
        <v>42208</v>
      </c>
      <c r="B1607" s="13">
        <v>22420</v>
      </c>
      <c r="C1607" s="13">
        <v>22300</v>
      </c>
      <c r="D1607" s="13">
        <v>22460</v>
      </c>
      <c r="E1607" s="13">
        <v>22300</v>
      </c>
      <c r="F1607" s="11" t="s">
        <v>7019</v>
      </c>
      <c r="G1607" s="12">
        <v>5.4000000000000003E-3</v>
      </c>
      <c r="H1607" s="21" t="str">
        <f t="shared" si="50"/>
        <v>jueves, julio 23 de 2015</v>
      </c>
      <c r="I1607" s="11" t="e">
        <f>VLOOKUP(H1607,'Cacao Nacional'!B:D,3,0)</f>
        <v>#N/A</v>
      </c>
      <c r="J1607" s="11" t="str">
        <f t="shared" si="51"/>
        <v>julio de 2015</v>
      </c>
    </row>
    <row r="1608" spans="1:10" x14ac:dyDescent="0.3">
      <c r="A1608" s="14">
        <v>42207</v>
      </c>
      <c r="B1608" s="13">
        <v>22300</v>
      </c>
      <c r="C1608" s="13">
        <v>22300</v>
      </c>
      <c r="D1608" s="13">
        <v>22360</v>
      </c>
      <c r="E1608" s="13">
        <v>22140</v>
      </c>
      <c r="F1608" s="11" t="s">
        <v>7020</v>
      </c>
      <c r="G1608" s="12">
        <v>0</v>
      </c>
      <c r="H1608" s="21" t="str">
        <f t="shared" si="50"/>
        <v>miércoles, julio 22 de 2015</v>
      </c>
      <c r="I1608" s="11" t="e">
        <f>VLOOKUP(H1608,'Cacao Nacional'!B:D,3,0)</f>
        <v>#N/A</v>
      </c>
      <c r="J1608" s="11" t="str">
        <f t="shared" si="51"/>
        <v>julio de 2015</v>
      </c>
    </row>
    <row r="1609" spans="1:10" x14ac:dyDescent="0.3">
      <c r="A1609" s="14">
        <v>42206</v>
      </c>
      <c r="B1609" s="13">
        <v>22300</v>
      </c>
      <c r="C1609" s="13">
        <v>22600</v>
      </c>
      <c r="D1609" s="13">
        <v>22600</v>
      </c>
      <c r="E1609" s="13">
        <v>22220</v>
      </c>
      <c r="F1609" s="11" t="s">
        <v>7021</v>
      </c>
      <c r="G1609" s="12">
        <v>-2.1899999999999999E-2</v>
      </c>
      <c r="H1609" s="21" t="str">
        <f t="shared" si="50"/>
        <v>martes, julio 21 de 2015</v>
      </c>
      <c r="I1609" s="11" t="e">
        <f>VLOOKUP(H1609,'Cacao Nacional'!B:D,3,0)</f>
        <v>#N/A</v>
      </c>
      <c r="J1609" s="11" t="str">
        <f t="shared" si="51"/>
        <v>julio de 2015</v>
      </c>
    </row>
    <row r="1610" spans="1:10" x14ac:dyDescent="0.3">
      <c r="A1610" s="14">
        <v>42202</v>
      </c>
      <c r="B1610" s="13">
        <v>22800</v>
      </c>
      <c r="C1610" s="13">
        <v>22940</v>
      </c>
      <c r="D1610" s="13">
        <v>22940</v>
      </c>
      <c r="E1610" s="13">
        <v>22800</v>
      </c>
      <c r="F1610" s="11" t="s">
        <v>7022</v>
      </c>
      <c r="G1610" s="12">
        <v>-8.6999999999999994E-3</v>
      </c>
      <c r="H1610" s="21" t="str">
        <f t="shared" si="50"/>
        <v>viernes, julio 17 de 2015</v>
      </c>
      <c r="I1610" s="11" t="e">
        <f>VLOOKUP(H1610,'Cacao Nacional'!B:D,3,0)</f>
        <v>#N/A</v>
      </c>
      <c r="J1610" s="11" t="str">
        <f t="shared" si="51"/>
        <v>julio de 2015</v>
      </c>
    </row>
    <row r="1611" spans="1:10" x14ac:dyDescent="0.3">
      <c r="A1611" s="14">
        <v>42201</v>
      </c>
      <c r="B1611" s="13">
        <v>23000</v>
      </c>
      <c r="C1611" s="13">
        <v>22860</v>
      </c>
      <c r="D1611" s="13">
        <v>23000</v>
      </c>
      <c r="E1611" s="13">
        <v>22860</v>
      </c>
      <c r="F1611" s="11" t="s">
        <v>7023</v>
      </c>
      <c r="G1611" s="12">
        <v>6.1000000000000004E-3</v>
      </c>
      <c r="H1611" s="21" t="str">
        <f t="shared" si="50"/>
        <v>jueves, julio 16 de 2015</v>
      </c>
      <c r="I1611" s="11" t="e">
        <f>VLOOKUP(H1611,'Cacao Nacional'!B:D,3,0)</f>
        <v>#N/A</v>
      </c>
      <c r="J1611" s="11" t="str">
        <f t="shared" si="51"/>
        <v>julio de 2015</v>
      </c>
    </row>
    <row r="1612" spans="1:10" x14ac:dyDescent="0.3">
      <c r="A1612" s="14">
        <v>42200</v>
      </c>
      <c r="B1612" s="13">
        <v>22860</v>
      </c>
      <c r="C1612" s="13">
        <v>22980</v>
      </c>
      <c r="D1612" s="13">
        <v>23000</v>
      </c>
      <c r="E1612" s="13">
        <v>22860</v>
      </c>
      <c r="F1612" s="11" t="s">
        <v>7024</v>
      </c>
      <c r="G1612" s="12">
        <v>-5.1999999999999998E-3</v>
      </c>
      <c r="H1612" s="21" t="str">
        <f t="shared" si="50"/>
        <v>miércoles, julio 15 de 2015</v>
      </c>
      <c r="I1612" s="11" t="e">
        <f>VLOOKUP(H1612,'Cacao Nacional'!B:D,3,0)</f>
        <v>#N/A</v>
      </c>
      <c r="J1612" s="11" t="str">
        <f t="shared" si="51"/>
        <v>julio de 2015</v>
      </c>
    </row>
    <row r="1613" spans="1:10" x14ac:dyDescent="0.3">
      <c r="A1613" s="14">
        <v>42199</v>
      </c>
      <c r="B1613" s="13">
        <v>22980</v>
      </c>
      <c r="C1613" s="13">
        <v>22700</v>
      </c>
      <c r="D1613" s="13">
        <v>23000</v>
      </c>
      <c r="E1613" s="13">
        <v>22700</v>
      </c>
      <c r="F1613" s="11" t="s">
        <v>7025</v>
      </c>
      <c r="G1613" s="12">
        <v>8.8000000000000005E-3</v>
      </c>
      <c r="H1613" s="21" t="str">
        <f t="shared" si="50"/>
        <v>martes, julio 14 de 2015</v>
      </c>
      <c r="I1613" s="11" t="e">
        <f>VLOOKUP(H1613,'Cacao Nacional'!B:D,3,0)</f>
        <v>#N/A</v>
      </c>
      <c r="J1613" s="11" t="str">
        <f t="shared" si="51"/>
        <v>julio de 2015</v>
      </c>
    </row>
    <row r="1614" spans="1:10" x14ac:dyDescent="0.3">
      <c r="A1614" s="14">
        <v>42198</v>
      </c>
      <c r="B1614" s="13">
        <v>22780</v>
      </c>
      <c r="C1614" s="13">
        <v>22700</v>
      </c>
      <c r="D1614" s="13">
        <v>22780</v>
      </c>
      <c r="E1614" s="13">
        <v>22600</v>
      </c>
      <c r="F1614" s="11" t="s">
        <v>7026</v>
      </c>
      <c r="G1614" s="12">
        <v>8.0000000000000002E-3</v>
      </c>
      <c r="H1614" s="21" t="str">
        <f t="shared" si="50"/>
        <v>lunes, julio 13 de 2015</v>
      </c>
      <c r="I1614" s="11">
        <f>VLOOKUP(H1614,'Cacao Nacional'!B:D,3,0)</f>
        <v>7242.5</v>
      </c>
      <c r="J1614" s="11" t="str">
        <f t="shared" si="51"/>
        <v>julio de 2015</v>
      </c>
    </row>
    <row r="1615" spans="1:10" x14ac:dyDescent="0.3">
      <c r="A1615" s="14">
        <v>42195</v>
      </c>
      <c r="B1615" s="13">
        <v>22600</v>
      </c>
      <c r="C1615" s="13">
        <v>22380</v>
      </c>
      <c r="D1615" s="13">
        <v>22600</v>
      </c>
      <c r="E1615" s="13">
        <v>22380</v>
      </c>
      <c r="F1615" s="11" t="s">
        <v>7027</v>
      </c>
      <c r="G1615" s="12">
        <v>1.2500000000000001E-2</v>
      </c>
      <c r="H1615" s="21" t="str">
        <f t="shared" si="50"/>
        <v>viernes, julio 10 de 2015</v>
      </c>
      <c r="I1615" s="11" t="e">
        <f>VLOOKUP(H1615,'Cacao Nacional'!B:D,3,0)</f>
        <v>#N/A</v>
      </c>
      <c r="J1615" s="11" t="str">
        <f t="shared" si="51"/>
        <v>julio de 2015</v>
      </c>
    </row>
    <row r="1616" spans="1:10" x14ac:dyDescent="0.3">
      <c r="A1616" s="14">
        <v>42194</v>
      </c>
      <c r="B1616" s="13">
        <v>22320</v>
      </c>
      <c r="C1616" s="13">
        <v>22220</v>
      </c>
      <c r="D1616" s="13">
        <v>22400</v>
      </c>
      <c r="E1616" s="13">
        <v>22220</v>
      </c>
      <c r="F1616" s="11" t="s">
        <v>7028</v>
      </c>
      <c r="G1616" s="12">
        <v>4.4999999999999997E-3</v>
      </c>
      <c r="H1616" s="21" t="str">
        <f t="shared" si="50"/>
        <v>jueves, julio 9 de 2015</v>
      </c>
      <c r="I1616" s="11" t="e">
        <f>VLOOKUP(H1616,'Cacao Nacional'!B:D,3,0)</f>
        <v>#N/A</v>
      </c>
      <c r="J1616" s="11" t="str">
        <f t="shared" si="51"/>
        <v>julio de 2015</v>
      </c>
    </row>
    <row r="1617" spans="1:10" x14ac:dyDescent="0.3">
      <c r="A1617" s="14">
        <v>42193</v>
      </c>
      <c r="B1617" s="13">
        <v>22220</v>
      </c>
      <c r="C1617" s="13">
        <v>22200</v>
      </c>
      <c r="D1617" s="13">
        <v>22220</v>
      </c>
      <c r="E1617" s="13">
        <v>22040</v>
      </c>
      <c r="F1617" s="11" t="s">
        <v>7029</v>
      </c>
      <c r="G1617" s="12">
        <v>-1.8E-3</v>
      </c>
      <c r="H1617" s="21" t="str">
        <f t="shared" si="50"/>
        <v>miércoles, julio 8 de 2015</v>
      </c>
      <c r="I1617" s="11" t="e">
        <f>VLOOKUP(H1617,'Cacao Nacional'!B:D,3,0)</f>
        <v>#N/A</v>
      </c>
      <c r="J1617" s="11" t="str">
        <f t="shared" si="51"/>
        <v>julio de 2015</v>
      </c>
    </row>
    <row r="1618" spans="1:10" x14ac:dyDescent="0.3">
      <c r="A1618" s="14">
        <v>42192</v>
      </c>
      <c r="B1618" s="13">
        <v>22260</v>
      </c>
      <c r="C1618" s="13">
        <v>22300</v>
      </c>
      <c r="D1618" s="13">
        <v>22300</v>
      </c>
      <c r="E1618" s="13">
        <v>22100</v>
      </c>
      <c r="F1618" s="11" t="s">
        <v>7030</v>
      </c>
      <c r="G1618" s="12">
        <v>-1.8E-3</v>
      </c>
      <c r="H1618" s="21" t="str">
        <f t="shared" si="50"/>
        <v>martes, julio 7 de 2015</v>
      </c>
      <c r="I1618" s="11" t="e">
        <f>VLOOKUP(H1618,'Cacao Nacional'!B:D,3,0)</f>
        <v>#N/A</v>
      </c>
      <c r="J1618" s="11" t="str">
        <f t="shared" si="51"/>
        <v>julio de 2015</v>
      </c>
    </row>
    <row r="1619" spans="1:10" x14ac:dyDescent="0.3">
      <c r="A1619" s="14">
        <v>42191</v>
      </c>
      <c r="B1619" s="13">
        <v>22300</v>
      </c>
      <c r="C1619" s="13">
        <v>22460</v>
      </c>
      <c r="D1619" s="13">
        <v>22460</v>
      </c>
      <c r="E1619" s="13">
        <v>22300</v>
      </c>
      <c r="F1619" s="11" t="s">
        <v>7031</v>
      </c>
      <c r="G1619" s="12">
        <v>-1.15E-2</v>
      </c>
      <c r="H1619" s="21" t="str">
        <f t="shared" si="50"/>
        <v>lunes, julio 6 de 2015</v>
      </c>
      <c r="I1619" s="11">
        <f>VLOOKUP(H1619,'Cacao Nacional'!B:D,3,0)</f>
        <v>6905</v>
      </c>
      <c r="J1619" s="11" t="str">
        <f t="shared" si="51"/>
        <v>julio de 2015</v>
      </c>
    </row>
    <row r="1620" spans="1:10" x14ac:dyDescent="0.3">
      <c r="A1620" s="14">
        <v>42188</v>
      </c>
      <c r="B1620" s="13">
        <v>22560</v>
      </c>
      <c r="C1620" s="13">
        <v>22620</v>
      </c>
      <c r="D1620" s="13">
        <v>22620</v>
      </c>
      <c r="E1620" s="13">
        <v>22500</v>
      </c>
      <c r="F1620" s="11" t="s">
        <v>7032</v>
      </c>
      <c r="G1620" s="12">
        <v>-7.9000000000000008E-3</v>
      </c>
      <c r="H1620" s="21" t="str">
        <f t="shared" si="50"/>
        <v>viernes, julio 3 de 2015</v>
      </c>
      <c r="I1620" s="11" t="e">
        <f>VLOOKUP(H1620,'Cacao Nacional'!B:D,3,0)</f>
        <v>#N/A</v>
      </c>
      <c r="J1620" s="11" t="str">
        <f t="shared" si="51"/>
        <v>julio de 2015</v>
      </c>
    </row>
    <row r="1621" spans="1:10" x14ac:dyDescent="0.3">
      <c r="A1621" s="14">
        <v>42187</v>
      </c>
      <c r="B1621" s="13">
        <v>22740</v>
      </c>
      <c r="C1621" s="13">
        <v>22660</v>
      </c>
      <c r="D1621" s="13">
        <v>22760</v>
      </c>
      <c r="E1621" s="13">
        <v>22640</v>
      </c>
      <c r="F1621" s="11" t="s">
        <v>7033</v>
      </c>
      <c r="G1621" s="12">
        <v>3.5000000000000001E-3</v>
      </c>
      <c r="H1621" s="21" t="str">
        <f t="shared" si="50"/>
        <v>jueves, julio 2 de 2015</v>
      </c>
      <c r="I1621" s="11" t="e">
        <f>VLOOKUP(H1621,'Cacao Nacional'!B:D,3,0)</f>
        <v>#N/A</v>
      </c>
      <c r="J1621" s="11" t="str">
        <f t="shared" si="51"/>
        <v>julio de 2015</v>
      </c>
    </row>
    <row r="1622" spans="1:10" x14ac:dyDescent="0.3">
      <c r="A1622" s="14">
        <v>42186</v>
      </c>
      <c r="B1622" s="13">
        <v>22660</v>
      </c>
      <c r="C1622" s="13">
        <v>23000</v>
      </c>
      <c r="D1622" s="13">
        <v>23040</v>
      </c>
      <c r="E1622" s="13">
        <v>22660</v>
      </c>
      <c r="F1622" s="11" t="s">
        <v>6884</v>
      </c>
      <c r="G1622" s="12">
        <v>-1.0500000000000001E-2</v>
      </c>
      <c r="H1622" s="21" t="str">
        <f t="shared" si="50"/>
        <v>miércoles, julio 1 de 2015</v>
      </c>
      <c r="I1622" s="11" t="e">
        <f>VLOOKUP(H1622,'Cacao Nacional'!B:D,3,0)</f>
        <v>#N/A</v>
      </c>
      <c r="J1622" s="11" t="str">
        <f t="shared" si="51"/>
        <v>julio de 2015</v>
      </c>
    </row>
    <row r="1623" spans="1:10" x14ac:dyDescent="0.3">
      <c r="A1623" s="14">
        <v>42185</v>
      </c>
      <c r="B1623" s="13">
        <v>22900</v>
      </c>
      <c r="C1623" s="13">
        <v>22700</v>
      </c>
      <c r="D1623" s="13">
        <v>22900</v>
      </c>
      <c r="E1623" s="13">
        <v>22700</v>
      </c>
      <c r="F1623" s="11" t="s">
        <v>7034</v>
      </c>
      <c r="G1623" s="12">
        <v>1.06E-2</v>
      </c>
      <c r="H1623" s="21" t="str">
        <f t="shared" si="50"/>
        <v>martes, junio 30 de 2015</v>
      </c>
      <c r="I1623" s="11" t="e">
        <f>VLOOKUP(H1623,'Cacao Nacional'!B:D,3,0)</f>
        <v>#N/A</v>
      </c>
      <c r="J1623" s="11" t="str">
        <f t="shared" si="51"/>
        <v>junio de 2015</v>
      </c>
    </row>
    <row r="1624" spans="1:10" x14ac:dyDescent="0.3">
      <c r="A1624" s="14">
        <v>42181</v>
      </c>
      <c r="B1624" s="13">
        <v>22660</v>
      </c>
      <c r="C1624" s="13">
        <v>22760</v>
      </c>
      <c r="D1624" s="13">
        <v>22800</v>
      </c>
      <c r="E1624" s="13">
        <v>22660</v>
      </c>
      <c r="F1624" s="11" t="s">
        <v>7035</v>
      </c>
      <c r="G1624" s="12">
        <v>-2.5999999999999999E-3</v>
      </c>
      <c r="H1624" s="21" t="str">
        <f t="shared" si="50"/>
        <v>viernes, junio 26 de 2015</v>
      </c>
      <c r="I1624" s="11" t="e">
        <f>VLOOKUP(H1624,'Cacao Nacional'!B:D,3,0)</f>
        <v>#N/A</v>
      </c>
      <c r="J1624" s="11" t="str">
        <f t="shared" si="51"/>
        <v>junio de 2015</v>
      </c>
    </row>
    <row r="1625" spans="1:10" x14ac:dyDescent="0.3">
      <c r="A1625" s="14">
        <v>42180</v>
      </c>
      <c r="B1625" s="13">
        <v>22720</v>
      </c>
      <c r="C1625" s="13">
        <v>22780</v>
      </c>
      <c r="D1625" s="13">
        <v>22780</v>
      </c>
      <c r="E1625" s="13">
        <v>22600</v>
      </c>
      <c r="F1625" s="11" t="s">
        <v>7036</v>
      </c>
      <c r="G1625" s="12">
        <v>-4.4000000000000003E-3</v>
      </c>
      <c r="H1625" s="21" t="str">
        <f t="shared" si="50"/>
        <v>jueves, junio 25 de 2015</v>
      </c>
      <c r="I1625" s="11" t="e">
        <f>VLOOKUP(H1625,'Cacao Nacional'!B:D,3,0)</f>
        <v>#N/A</v>
      </c>
      <c r="J1625" s="11" t="str">
        <f t="shared" si="51"/>
        <v>junio de 2015</v>
      </c>
    </row>
    <row r="1626" spans="1:10" x14ac:dyDescent="0.3">
      <c r="A1626" s="14">
        <v>42179</v>
      </c>
      <c r="B1626" s="13">
        <v>22820</v>
      </c>
      <c r="C1626" s="13">
        <v>22700</v>
      </c>
      <c r="D1626" s="13">
        <v>23000</v>
      </c>
      <c r="E1626" s="13">
        <v>22700</v>
      </c>
      <c r="F1626" s="11" t="s">
        <v>7037</v>
      </c>
      <c r="G1626" s="12">
        <v>-3.5000000000000001E-3</v>
      </c>
      <c r="H1626" s="21" t="str">
        <f t="shared" si="50"/>
        <v>miércoles, junio 24 de 2015</v>
      </c>
      <c r="I1626" s="11" t="e">
        <f>VLOOKUP(H1626,'Cacao Nacional'!B:D,3,0)</f>
        <v>#N/A</v>
      </c>
      <c r="J1626" s="11" t="str">
        <f t="shared" si="51"/>
        <v>junio de 2015</v>
      </c>
    </row>
    <row r="1627" spans="1:10" x14ac:dyDescent="0.3">
      <c r="A1627" s="14">
        <v>42178</v>
      </c>
      <c r="B1627" s="13">
        <v>22900</v>
      </c>
      <c r="C1627" s="13">
        <v>22440</v>
      </c>
      <c r="D1627" s="13">
        <v>22900</v>
      </c>
      <c r="E1627" s="13">
        <v>22440</v>
      </c>
      <c r="F1627" s="11" t="s">
        <v>7038</v>
      </c>
      <c r="G1627" s="12">
        <v>2.23E-2</v>
      </c>
      <c r="H1627" s="21" t="str">
        <f t="shared" si="50"/>
        <v>martes, junio 23 de 2015</v>
      </c>
      <c r="I1627" s="11" t="e">
        <f>VLOOKUP(H1627,'Cacao Nacional'!B:D,3,0)</f>
        <v>#N/A</v>
      </c>
      <c r="J1627" s="11" t="str">
        <f t="shared" si="51"/>
        <v>junio de 2015</v>
      </c>
    </row>
    <row r="1628" spans="1:10" x14ac:dyDescent="0.3">
      <c r="A1628" s="14">
        <v>42177</v>
      </c>
      <c r="B1628" s="13">
        <v>22400</v>
      </c>
      <c r="C1628" s="13">
        <v>22360</v>
      </c>
      <c r="D1628" s="13">
        <v>22600</v>
      </c>
      <c r="E1628" s="13">
        <v>22300</v>
      </c>
      <c r="F1628" s="11" t="s">
        <v>7039</v>
      </c>
      <c r="G1628" s="12">
        <v>-8.9999999999999998E-4</v>
      </c>
      <c r="H1628" s="21" t="str">
        <f t="shared" si="50"/>
        <v>lunes, junio 22 de 2015</v>
      </c>
      <c r="I1628" s="11">
        <f>VLOOKUP(H1628,'Cacao Nacional'!B:D,3,0)</f>
        <v>6670</v>
      </c>
      <c r="J1628" s="11" t="str">
        <f t="shared" si="51"/>
        <v>junio de 2015</v>
      </c>
    </row>
    <row r="1629" spans="1:10" x14ac:dyDescent="0.3">
      <c r="A1629" s="14">
        <v>42174</v>
      </c>
      <c r="B1629" s="13">
        <v>22420</v>
      </c>
      <c r="C1629" s="13">
        <v>22440</v>
      </c>
      <c r="D1629" s="13">
        <v>22640</v>
      </c>
      <c r="E1629" s="13">
        <v>22400</v>
      </c>
      <c r="F1629" s="11" t="s">
        <v>7040</v>
      </c>
      <c r="G1629" s="12">
        <v>0</v>
      </c>
      <c r="H1629" s="21" t="str">
        <f t="shared" si="50"/>
        <v>viernes, junio 19 de 2015</v>
      </c>
      <c r="I1629" s="11" t="e">
        <f>VLOOKUP(H1629,'Cacao Nacional'!B:D,3,0)</f>
        <v>#N/A</v>
      </c>
      <c r="J1629" s="11" t="str">
        <f t="shared" si="51"/>
        <v>junio de 2015</v>
      </c>
    </row>
    <row r="1630" spans="1:10" x14ac:dyDescent="0.3">
      <c r="A1630" s="14">
        <v>42173</v>
      </c>
      <c r="B1630" s="13">
        <v>22420</v>
      </c>
      <c r="C1630" s="13">
        <v>22400</v>
      </c>
      <c r="D1630" s="13">
        <v>22760</v>
      </c>
      <c r="E1630" s="13">
        <v>22400</v>
      </c>
      <c r="F1630" s="11" t="s">
        <v>7041</v>
      </c>
      <c r="G1630" s="12">
        <v>3.5999999999999999E-3</v>
      </c>
      <c r="H1630" s="21" t="str">
        <f t="shared" si="50"/>
        <v>jueves, junio 18 de 2015</v>
      </c>
      <c r="I1630" s="11" t="e">
        <f>VLOOKUP(H1630,'Cacao Nacional'!B:D,3,0)</f>
        <v>#N/A</v>
      </c>
      <c r="J1630" s="11" t="str">
        <f t="shared" si="51"/>
        <v>junio de 2015</v>
      </c>
    </row>
    <row r="1631" spans="1:10" x14ac:dyDescent="0.3">
      <c r="A1631" s="14">
        <v>42172</v>
      </c>
      <c r="B1631" s="13">
        <v>22340</v>
      </c>
      <c r="C1631" s="13">
        <v>22680</v>
      </c>
      <c r="D1631" s="13">
        <v>22680</v>
      </c>
      <c r="E1631" s="13">
        <v>22200</v>
      </c>
      <c r="F1631" s="11" t="s">
        <v>7042</v>
      </c>
      <c r="G1631" s="12">
        <v>-1.4999999999999999E-2</v>
      </c>
      <c r="H1631" s="21" t="str">
        <f t="shared" si="50"/>
        <v>miércoles, junio 17 de 2015</v>
      </c>
      <c r="I1631" s="11" t="e">
        <f>VLOOKUP(H1631,'Cacao Nacional'!B:D,3,0)</f>
        <v>#N/A</v>
      </c>
      <c r="J1631" s="11" t="str">
        <f t="shared" si="51"/>
        <v>junio de 2015</v>
      </c>
    </row>
    <row r="1632" spans="1:10" x14ac:dyDescent="0.3">
      <c r="A1632" s="14">
        <v>42171</v>
      </c>
      <c r="B1632" s="13">
        <v>22680</v>
      </c>
      <c r="C1632" s="13">
        <v>22740</v>
      </c>
      <c r="D1632" s="13">
        <v>22740</v>
      </c>
      <c r="E1632" s="13">
        <v>22680</v>
      </c>
      <c r="F1632" s="11" t="s">
        <v>7043</v>
      </c>
      <c r="G1632" s="12">
        <v>-4.4000000000000003E-3</v>
      </c>
      <c r="H1632" s="21" t="str">
        <f t="shared" si="50"/>
        <v>martes, junio 16 de 2015</v>
      </c>
      <c r="I1632" s="11" t="e">
        <f>VLOOKUP(H1632,'Cacao Nacional'!B:D,3,0)</f>
        <v>#N/A</v>
      </c>
      <c r="J1632" s="11" t="str">
        <f t="shared" si="51"/>
        <v>junio de 2015</v>
      </c>
    </row>
    <row r="1633" spans="1:10" x14ac:dyDescent="0.3">
      <c r="A1633" s="14">
        <v>42167</v>
      </c>
      <c r="B1633" s="13">
        <v>22780</v>
      </c>
      <c r="C1633" s="13">
        <v>23100</v>
      </c>
      <c r="D1633" s="13">
        <v>23100</v>
      </c>
      <c r="E1633" s="13">
        <v>22700</v>
      </c>
      <c r="F1633" s="11" t="s">
        <v>7044</v>
      </c>
      <c r="G1633" s="12">
        <v>-1.3899999999999999E-2</v>
      </c>
      <c r="H1633" s="21" t="str">
        <f t="shared" si="50"/>
        <v>viernes, junio 12 de 2015</v>
      </c>
      <c r="I1633" s="11" t="e">
        <f>VLOOKUP(H1633,'Cacao Nacional'!B:D,3,0)</f>
        <v>#N/A</v>
      </c>
      <c r="J1633" s="11" t="str">
        <f t="shared" si="51"/>
        <v>junio de 2015</v>
      </c>
    </row>
    <row r="1634" spans="1:10" x14ac:dyDescent="0.3">
      <c r="A1634" s="14">
        <v>42166</v>
      </c>
      <c r="B1634" s="13">
        <v>23100</v>
      </c>
      <c r="C1634" s="13">
        <v>23200</v>
      </c>
      <c r="D1634" s="13">
        <v>23200</v>
      </c>
      <c r="E1634" s="13">
        <v>23080</v>
      </c>
      <c r="F1634" s="11" t="s">
        <v>7045</v>
      </c>
      <c r="G1634" s="12">
        <v>0</v>
      </c>
      <c r="H1634" s="21" t="str">
        <f t="shared" si="50"/>
        <v>jueves, junio 11 de 2015</v>
      </c>
      <c r="I1634" s="11" t="e">
        <f>VLOOKUP(H1634,'Cacao Nacional'!B:D,3,0)</f>
        <v>#N/A</v>
      </c>
      <c r="J1634" s="11" t="str">
        <f t="shared" si="51"/>
        <v>junio de 2015</v>
      </c>
    </row>
    <row r="1635" spans="1:10" x14ac:dyDescent="0.3">
      <c r="A1635" s="14">
        <v>42165</v>
      </c>
      <c r="B1635" s="13">
        <v>23100</v>
      </c>
      <c r="C1635" s="13">
        <v>22840</v>
      </c>
      <c r="D1635" s="13">
        <v>23100</v>
      </c>
      <c r="E1635" s="13">
        <v>22840</v>
      </c>
      <c r="F1635" s="11" t="s">
        <v>7046</v>
      </c>
      <c r="G1635" s="12">
        <v>1.14E-2</v>
      </c>
      <c r="H1635" s="21" t="str">
        <f t="shared" si="50"/>
        <v>miércoles, junio 10 de 2015</v>
      </c>
      <c r="I1635" s="11" t="e">
        <f>VLOOKUP(H1635,'Cacao Nacional'!B:D,3,0)</f>
        <v>#N/A</v>
      </c>
      <c r="J1635" s="11" t="str">
        <f t="shared" si="51"/>
        <v>junio de 2015</v>
      </c>
    </row>
    <row r="1636" spans="1:10" x14ac:dyDescent="0.3">
      <c r="A1636" s="14">
        <v>42164</v>
      </c>
      <c r="B1636" s="13">
        <v>22840</v>
      </c>
      <c r="C1636" s="13">
        <v>22600</v>
      </c>
      <c r="D1636" s="13">
        <v>22860</v>
      </c>
      <c r="E1636" s="13">
        <v>22500</v>
      </c>
      <c r="F1636" s="11" t="s">
        <v>7047</v>
      </c>
      <c r="G1636" s="12">
        <v>1.24E-2</v>
      </c>
      <c r="H1636" s="21" t="str">
        <f t="shared" si="50"/>
        <v>martes, junio 9 de 2015</v>
      </c>
      <c r="I1636" s="11" t="e">
        <f>VLOOKUP(H1636,'Cacao Nacional'!B:D,3,0)</f>
        <v>#N/A</v>
      </c>
      <c r="J1636" s="11" t="str">
        <f t="shared" si="51"/>
        <v>junio de 2015</v>
      </c>
    </row>
    <row r="1637" spans="1:10" x14ac:dyDescent="0.3">
      <c r="A1637" s="14">
        <v>42160</v>
      </c>
      <c r="B1637" s="13">
        <v>22560</v>
      </c>
      <c r="C1637" s="13">
        <v>22160</v>
      </c>
      <c r="D1637" s="13">
        <v>22560</v>
      </c>
      <c r="E1637" s="13">
        <v>22120</v>
      </c>
      <c r="F1637" s="11" t="s">
        <v>7048</v>
      </c>
      <c r="G1637" s="12">
        <v>1.9900000000000001E-2</v>
      </c>
      <c r="H1637" s="21" t="str">
        <f t="shared" si="50"/>
        <v>viernes, junio 5 de 2015</v>
      </c>
      <c r="I1637" s="11" t="e">
        <f>VLOOKUP(H1637,'Cacao Nacional'!B:D,3,0)</f>
        <v>#N/A</v>
      </c>
      <c r="J1637" s="11" t="str">
        <f t="shared" si="51"/>
        <v>junio de 2015</v>
      </c>
    </row>
    <row r="1638" spans="1:10" x14ac:dyDescent="0.3">
      <c r="A1638" s="14">
        <v>42159</v>
      </c>
      <c r="B1638" s="13">
        <v>22120</v>
      </c>
      <c r="C1638" s="13">
        <v>22380</v>
      </c>
      <c r="D1638" s="13">
        <v>22480</v>
      </c>
      <c r="E1638" s="13">
        <v>22020</v>
      </c>
      <c r="F1638" s="11" t="s">
        <v>7049</v>
      </c>
      <c r="G1638" s="12">
        <v>-4.4999999999999997E-3</v>
      </c>
      <c r="H1638" s="21" t="str">
        <f t="shared" si="50"/>
        <v>jueves, junio 4 de 2015</v>
      </c>
      <c r="I1638" s="11" t="e">
        <f>VLOOKUP(H1638,'Cacao Nacional'!B:D,3,0)</f>
        <v>#N/A</v>
      </c>
      <c r="J1638" s="11" t="str">
        <f t="shared" si="51"/>
        <v>junio de 2015</v>
      </c>
    </row>
    <row r="1639" spans="1:10" x14ac:dyDescent="0.3">
      <c r="A1639" s="14">
        <v>42158</v>
      </c>
      <c r="B1639" s="13">
        <v>22220</v>
      </c>
      <c r="C1639" s="13">
        <v>22800</v>
      </c>
      <c r="D1639" s="13">
        <v>22800</v>
      </c>
      <c r="E1639" s="13">
        <v>22220</v>
      </c>
      <c r="F1639" s="11" t="s">
        <v>7050</v>
      </c>
      <c r="G1639" s="12">
        <v>-1.6799999999999999E-2</v>
      </c>
      <c r="H1639" s="21" t="str">
        <f t="shared" si="50"/>
        <v>miércoles, junio 3 de 2015</v>
      </c>
      <c r="I1639" s="11" t="e">
        <f>VLOOKUP(H1639,'Cacao Nacional'!B:D,3,0)</f>
        <v>#N/A</v>
      </c>
      <c r="J1639" s="11" t="str">
        <f t="shared" si="51"/>
        <v>junio de 2015</v>
      </c>
    </row>
    <row r="1640" spans="1:10" x14ac:dyDescent="0.3">
      <c r="A1640" s="14">
        <v>42157</v>
      </c>
      <c r="B1640" s="13">
        <v>22600</v>
      </c>
      <c r="C1640" s="13">
        <v>22800</v>
      </c>
      <c r="D1640" s="13">
        <v>22880</v>
      </c>
      <c r="E1640" s="13">
        <v>22600</v>
      </c>
      <c r="F1640" s="11" t="s">
        <v>7051</v>
      </c>
      <c r="G1640" s="12">
        <v>-8.8000000000000005E-3</v>
      </c>
      <c r="H1640" s="21" t="str">
        <f t="shared" si="50"/>
        <v>martes, junio 2 de 2015</v>
      </c>
      <c r="I1640" s="11" t="e">
        <f>VLOOKUP(H1640,'Cacao Nacional'!B:D,3,0)</f>
        <v>#N/A</v>
      </c>
      <c r="J1640" s="11" t="str">
        <f t="shared" si="51"/>
        <v>junio de 2015</v>
      </c>
    </row>
    <row r="1641" spans="1:10" x14ac:dyDescent="0.3">
      <c r="A1641" s="14">
        <v>42156</v>
      </c>
      <c r="B1641" s="13">
        <v>22800</v>
      </c>
      <c r="C1641" s="13">
        <v>22720</v>
      </c>
      <c r="D1641" s="13">
        <v>22900</v>
      </c>
      <c r="E1641" s="13">
        <v>22620</v>
      </c>
      <c r="F1641" s="11" t="s">
        <v>7052</v>
      </c>
      <c r="G1641" s="12">
        <v>1.3299999999999999E-2</v>
      </c>
      <c r="H1641" s="21" t="str">
        <f t="shared" si="50"/>
        <v>lunes, junio 1 de 2015</v>
      </c>
      <c r="I1641" s="11">
        <f>VLOOKUP(H1641,'Cacao Nacional'!B:D,3,0)</f>
        <v>6295</v>
      </c>
      <c r="J1641" s="11" t="str">
        <f t="shared" si="51"/>
        <v>junio de 2015</v>
      </c>
    </row>
    <row r="1642" spans="1:10" x14ac:dyDescent="0.3">
      <c r="A1642" s="14">
        <v>42153</v>
      </c>
      <c r="B1642" s="13">
        <v>22500</v>
      </c>
      <c r="C1642" s="13">
        <v>22920</v>
      </c>
      <c r="D1642" s="13">
        <v>22920</v>
      </c>
      <c r="E1642" s="13">
        <v>22320</v>
      </c>
      <c r="F1642" s="11" t="s">
        <v>7053</v>
      </c>
      <c r="G1642" s="12">
        <v>-2.5999999999999999E-2</v>
      </c>
      <c r="H1642" s="21" t="str">
        <f t="shared" si="50"/>
        <v>viernes, mayo 29 de 2015</v>
      </c>
      <c r="I1642" s="11" t="e">
        <f>VLOOKUP(H1642,'Cacao Nacional'!B:D,3,0)</f>
        <v>#N/A</v>
      </c>
      <c r="J1642" s="11" t="str">
        <f t="shared" si="51"/>
        <v>mayo de 2015</v>
      </c>
    </row>
    <row r="1643" spans="1:10" x14ac:dyDescent="0.3">
      <c r="A1643" s="14">
        <v>42152</v>
      </c>
      <c r="B1643" s="13">
        <v>23100</v>
      </c>
      <c r="C1643" s="13">
        <v>23000</v>
      </c>
      <c r="D1643" s="13">
        <v>23200</v>
      </c>
      <c r="E1643" s="13">
        <v>23000</v>
      </c>
      <c r="F1643" s="11" t="s">
        <v>7054</v>
      </c>
      <c r="G1643" s="12">
        <v>-4.3E-3</v>
      </c>
      <c r="H1643" s="21" t="str">
        <f t="shared" si="50"/>
        <v>jueves, mayo 28 de 2015</v>
      </c>
      <c r="I1643" s="11" t="e">
        <f>VLOOKUP(H1643,'Cacao Nacional'!B:D,3,0)</f>
        <v>#N/A</v>
      </c>
      <c r="J1643" s="11" t="str">
        <f t="shared" si="51"/>
        <v>mayo de 2015</v>
      </c>
    </row>
    <row r="1644" spans="1:10" x14ac:dyDescent="0.3">
      <c r="A1644" s="14">
        <v>42151</v>
      </c>
      <c r="B1644" s="13">
        <v>23200</v>
      </c>
      <c r="C1644" s="13">
        <v>23640</v>
      </c>
      <c r="D1644" s="13">
        <v>23640</v>
      </c>
      <c r="E1644" s="13">
        <v>22900</v>
      </c>
      <c r="F1644" s="11" t="s">
        <v>7055</v>
      </c>
      <c r="G1644" s="12">
        <v>-1.8599999999999998E-2</v>
      </c>
      <c r="H1644" s="21" t="str">
        <f t="shared" si="50"/>
        <v>miércoles, mayo 27 de 2015</v>
      </c>
      <c r="I1644" s="11" t="e">
        <f>VLOOKUP(H1644,'Cacao Nacional'!B:D,3,0)</f>
        <v>#N/A</v>
      </c>
      <c r="J1644" s="11" t="str">
        <f t="shared" si="51"/>
        <v>mayo de 2015</v>
      </c>
    </row>
    <row r="1645" spans="1:10" x14ac:dyDescent="0.3">
      <c r="A1645" s="14">
        <v>42150</v>
      </c>
      <c r="B1645" s="13">
        <v>23640</v>
      </c>
      <c r="C1645" s="13">
        <v>23900</v>
      </c>
      <c r="D1645" s="13">
        <v>23900</v>
      </c>
      <c r="E1645" s="13">
        <v>23640</v>
      </c>
      <c r="F1645" s="11" t="s">
        <v>7056</v>
      </c>
      <c r="G1645" s="12">
        <v>-1.01E-2</v>
      </c>
      <c r="H1645" s="21" t="str">
        <f t="shared" si="50"/>
        <v>martes, mayo 26 de 2015</v>
      </c>
      <c r="I1645" s="11" t="e">
        <f>VLOOKUP(H1645,'Cacao Nacional'!B:D,3,0)</f>
        <v>#N/A</v>
      </c>
      <c r="J1645" s="11" t="str">
        <f t="shared" si="51"/>
        <v>mayo de 2015</v>
      </c>
    </row>
    <row r="1646" spans="1:10" x14ac:dyDescent="0.3">
      <c r="A1646" s="14">
        <v>42149</v>
      </c>
      <c r="B1646" s="13">
        <v>23880</v>
      </c>
      <c r="C1646" s="13">
        <v>23900</v>
      </c>
      <c r="D1646" s="13">
        <v>23900</v>
      </c>
      <c r="E1646" s="13">
        <v>23780</v>
      </c>
      <c r="F1646" s="11" t="s">
        <v>7057</v>
      </c>
      <c r="G1646" s="12">
        <v>-5.0000000000000001E-3</v>
      </c>
      <c r="H1646" s="21" t="str">
        <f t="shared" si="50"/>
        <v>lunes, mayo 25 de 2015</v>
      </c>
      <c r="I1646" s="11">
        <f>VLOOKUP(H1646,'Cacao Nacional'!B:D,3,0)</f>
        <v>6295</v>
      </c>
      <c r="J1646" s="11" t="str">
        <f t="shared" si="51"/>
        <v>mayo de 2015</v>
      </c>
    </row>
    <row r="1647" spans="1:10" x14ac:dyDescent="0.3">
      <c r="A1647" s="14">
        <v>42146</v>
      </c>
      <c r="B1647" s="13">
        <v>24000</v>
      </c>
      <c r="C1647" s="13">
        <v>23960</v>
      </c>
      <c r="D1647" s="13">
        <v>24020</v>
      </c>
      <c r="E1647" s="13">
        <v>23900</v>
      </c>
      <c r="F1647" s="11" t="s">
        <v>7058</v>
      </c>
      <c r="G1647" s="12">
        <v>2.5000000000000001E-3</v>
      </c>
      <c r="H1647" s="21" t="str">
        <f t="shared" si="50"/>
        <v>viernes, mayo 22 de 2015</v>
      </c>
      <c r="I1647" s="11" t="e">
        <f>VLOOKUP(H1647,'Cacao Nacional'!B:D,3,0)</f>
        <v>#N/A</v>
      </c>
      <c r="J1647" s="11" t="str">
        <f t="shared" si="51"/>
        <v>mayo de 2015</v>
      </c>
    </row>
    <row r="1648" spans="1:10" x14ac:dyDescent="0.3">
      <c r="A1648" s="14">
        <v>42145</v>
      </c>
      <c r="B1648" s="13">
        <v>23940</v>
      </c>
      <c r="C1648" s="13">
        <v>23940</v>
      </c>
      <c r="D1648" s="13">
        <v>24060</v>
      </c>
      <c r="E1648" s="13">
        <v>23900</v>
      </c>
      <c r="F1648" s="11" t="s">
        <v>7059</v>
      </c>
      <c r="G1648" s="12">
        <v>-2.5000000000000001E-3</v>
      </c>
      <c r="H1648" s="21" t="str">
        <f t="shared" si="50"/>
        <v>jueves, mayo 21 de 2015</v>
      </c>
      <c r="I1648" s="11" t="e">
        <f>VLOOKUP(H1648,'Cacao Nacional'!B:D,3,0)</f>
        <v>#N/A</v>
      </c>
      <c r="J1648" s="11" t="str">
        <f t="shared" si="51"/>
        <v>mayo de 2015</v>
      </c>
    </row>
    <row r="1649" spans="1:10" x14ac:dyDescent="0.3">
      <c r="A1649" s="14">
        <v>42144</v>
      </c>
      <c r="B1649" s="13">
        <v>24000</v>
      </c>
      <c r="C1649" s="13">
        <v>24000</v>
      </c>
      <c r="D1649" s="13">
        <v>24200</v>
      </c>
      <c r="E1649" s="13">
        <v>24000</v>
      </c>
      <c r="F1649" s="11" t="s">
        <v>7060</v>
      </c>
      <c r="G1649" s="12">
        <v>4.1999999999999997E-3</v>
      </c>
      <c r="H1649" s="21" t="str">
        <f t="shared" si="50"/>
        <v>miércoles, mayo 20 de 2015</v>
      </c>
      <c r="I1649" s="11" t="e">
        <f>VLOOKUP(H1649,'Cacao Nacional'!B:D,3,0)</f>
        <v>#N/A</v>
      </c>
      <c r="J1649" s="11" t="str">
        <f t="shared" si="51"/>
        <v>mayo de 2015</v>
      </c>
    </row>
    <row r="1650" spans="1:10" x14ac:dyDescent="0.3">
      <c r="A1650" s="14">
        <v>42143</v>
      </c>
      <c r="B1650" s="13">
        <v>23900</v>
      </c>
      <c r="C1650" s="13">
        <v>23900</v>
      </c>
      <c r="D1650" s="13">
        <v>24000</v>
      </c>
      <c r="E1650" s="13">
        <v>23700</v>
      </c>
      <c r="F1650" s="11" t="s">
        <v>7061</v>
      </c>
      <c r="G1650" s="12">
        <v>1.44E-2</v>
      </c>
      <c r="H1650" s="21" t="str">
        <f t="shared" si="50"/>
        <v>martes, mayo 19 de 2015</v>
      </c>
      <c r="I1650" s="11" t="e">
        <f>VLOOKUP(H1650,'Cacao Nacional'!B:D,3,0)</f>
        <v>#N/A</v>
      </c>
      <c r="J1650" s="11" t="str">
        <f t="shared" si="51"/>
        <v>mayo de 2015</v>
      </c>
    </row>
    <row r="1651" spans="1:10" x14ac:dyDescent="0.3">
      <c r="A1651" s="14">
        <v>42139</v>
      </c>
      <c r="B1651" s="13">
        <v>23560</v>
      </c>
      <c r="C1651" s="13">
        <v>23900</v>
      </c>
      <c r="D1651" s="13">
        <v>23900</v>
      </c>
      <c r="E1651" s="13">
        <v>23560</v>
      </c>
      <c r="F1651" s="11" t="s">
        <v>7062</v>
      </c>
      <c r="G1651" s="12">
        <v>-7.6E-3</v>
      </c>
      <c r="H1651" s="21" t="str">
        <f t="shared" si="50"/>
        <v>viernes, mayo 15 de 2015</v>
      </c>
      <c r="I1651" s="11" t="e">
        <f>VLOOKUP(H1651,'Cacao Nacional'!B:D,3,0)</f>
        <v>#N/A</v>
      </c>
      <c r="J1651" s="11" t="str">
        <f t="shared" si="51"/>
        <v>mayo de 2015</v>
      </c>
    </row>
    <row r="1652" spans="1:10" x14ac:dyDescent="0.3">
      <c r="A1652" s="14">
        <v>42138</v>
      </c>
      <c r="B1652" s="13">
        <v>23740</v>
      </c>
      <c r="C1652" s="13">
        <v>24020</v>
      </c>
      <c r="D1652" s="13">
        <v>24020</v>
      </c>
      <c r="E1652" s="13">
        <v>23720</v>
      </c>
      <c r="F1652" s="11" t="s">
        <v>7063</v>
      </c>
      <c r="G1652" s="12">
        <v>-2.5000000000000001E-3</v>
      </c>
      <c r="H1652" s="21" t="str">
        <f t="shared" si="50"/>
        <v>jueves, mayo 14 de 2015</v>
      </c>
      <c r="I1652" s="11" t="e">
        <f>VLOOKUP(H1652,'Cacao Nacional'!B:D,3,0)</f>
        <v>#N/A</v>
      </c>
      <c r="J1652" s="11" t="str">
        <f t="shared" si="51"/>
        <v>mayo de 2015</v>
      </c>
    </row>
    <row r="1653" spans="1:10" x14ac:dyDescent="0.3">
      <c r="A1653" s="14">
        <v>42137</v>
      </c>
      <c r="B1653" s="13">
        <v>23800</v>
      </c>
      <c r="C1653" s="13">
        <v>24100</v>
      </c>
      <c r="D1653" s="13">
        <v>24100</v>
      </c>
      <c r="E1653" s="13">
        <v>23800</v>
      </c>
      <c r="F1653" s="11" t="s">
        <v>7064</v>
      </c>
      <c r="G1653" s="12">
        <v>-2.06E-2</v>
      </c>
      <c r="H1653" s="21" t="str">
        <f t="shared" si="50"/>
        <v>miércoles, mayo 13 de 2015</v>
      </c>
      <c r="I1653" s="11" t="e">
        <f>VLOOKUP(H1653,'Cacao Nacional'!B:D,3,0)</f>
        <v>#N/A</v>
      </c>
      <c r="J1653" s="11" t="str">
        <f t="shared" si="51"/>
        <v>mayo de 2015</v>
      </c>
    </row>
    <row r="1654" spans="1:10" x14ac:dyDescent="0.3">
      <c r="A1654" s="14">
        <v>42136</v>
      </c>
      <c r="B1654" s="13">
        <v>24300</v>
      </c>
      <c r="C1654" s="13">
        <v>24300</v>
      </c>
      <c r="D1654" s="13">
        <v>24300</v>
      </c>
      <c r="E1654" s="13">
        <v>24120</v>
      </c>
      <c r="F1654" s="11" t="s">
        <v>7065</v>
      </c>
      <c r="G1654" s="12">
        <v>-4.1000000000000003E-3</v>
      </c>
      <c r="H1654" s="21" t="str">
        <f t="shared" si="50"/>
        <v>martes, mayo 12 de 2015</v>
      </c>
      <c r="I1654" s="11" t="e">
        <f>VLOOKUP(H1654,'Cacao Nacional'!B:D,3,0)</f>
        <v>#N/A</v>
      </c>
      <c r="J1654" s="11" t="str">
        <f t="shared" si="51"/>
        <v>mayo de 2015</v>
      </c>
    </row>
    <row r="1655" spans="1:10" x14ac:dyDescent="0.3">
      <c r="A1655" s="14">
        <v>42135</v>
      </c>
      <c r="B1655" s="13">
        <v>24400</v>
      </c>
      <c r="C1655" s="13">
        <v>24600</v>
      </c>
      <c r="D1655" s="13">
        <v>24700</v>
      </c>
      <c r="E1655" s="13">
        <v>24400</v>
      </c>
      <c r="F1655" s="11" t="s">
        <v>7066</v>
      </c>
      <c r="G1655" s="12">
        <v>-8.0999999999999996E-3</v>
      </c>
      <c r="H1655" s="21" t="str">
        <f t="shared" si="50"/>
        <v>lunes, mayo 11 de 2015</v>
      </c>
      <c r="I1655" s="11">
        <f>VLOOKUP(H1655,'Cacao Nacional'!B:D,3,0)</f>
        <v>5980</v>
      </c>
      <c r="J1655" s="11" t="str">
        <f t="shared" si="51"/>
        <v>mayo de 2015</v>
      </c>
    </row>
    <row r="1656" spans="1:10" x14ac:dyDescent="0.3">
      <c r="A1656" s="14">
        <v>42132</v>
      </c>
      <c r="B1656" s="13">
        <v>24600</v>
      </c>
      <c r="C1656" s="13">
        <v>24740</v>
      </c>
      <c r="D1656" s="13">
        <v>24740</v>
      </c>
      <c r="E1656" s="13">
        <v>24500</v>
      </c>
      <c r="F1656" s="11" t="s">
        <v>7067</v>
      </c>
      <c r="G1656" s="12">
        <v>-4.8999999999999998E-3</v>
      </c>
      <c r="H1656" s="21" t="str">
        <f t="shared" si="50"/>
        <v>viernes, mayo 8 de 2015</v>
      </c>
      <c r="I1656" s="11" t="e">
        <f>VLOOKUP(H1656,'Cacao Nacional'!B:D,3,0)</f>
        <v>#N/A</v>
      </c>
      <c r="J1656" s="11" t="str">
        <f t="shared" si="51"/>
        <v>mayo de 2015</v>
      </c>
    </row>
    <row r="1657" spans="1:10" x14ac:dyDescent="0.3">
      <c r="A1657" s="14">
        <v>42131</v>
      </c>
      <c r="B1657" s="13">
        <v>24720</v>
      </c>
      <c r="C1657" s="13">
        <v>24620</v>
      </c>
      <c r="D1657" s="13">
        <v>24720</v>
      </c>
      <c r="E1657" s="13">
        <v>24500</v>
      </c>
      <c r="F1657" s="11" t="s">
        <v>7068</v>
      </c>
      <c r="G1657" s="12">
        <v>-1.04E-2</v>
      </c>
      <c r="H1657" s="21" t="str">
        <f t="shared" si="50"/>
        <v>jueves, mayo 7 de 2015</v>
      </c>
      <c r="I1657" s="11" t="e">
        <f>VLOOKUP(H1657,'Cacao Nacional'!B:D,3,0)</f>
        <v>#N/A</v>
      </c>
      <c r="J1657" s="11" t="str">
        <f t="shared" si="51"/>
        <v>mayo de 2015</v>
      </c>
    </row>
    <row r="1658" spans="1:10" x14ac:dyDescent="0.3">
      <c r="A1658" s="14">
        <v>42130</v>
      </c>
      <c r="B1658" s="13">
        <v>24980</v>
      </c>
      <c r="C1658" s="13">
        <v>25040</v>
      </c>
      <c r="D1658" s="13">
        <v>25040</v>
      </c>
      <c r="E1658" s="13">
        <v>24700</v>
      </c>
      <c r="F1658" s="11" t="s">
        <v>7069</v>
      </c>
      <c r="G1658" s="12">
        <v>-4.7999999999999996E-3</v>
      </c>
      <c r="H1658" s="21" t="str">
        <f t="shared" si="50"/>
        <v>miércoles, mayo 6 de 2015</v>
      </c>
      <c r="I1658" s="11" t="e">
        <f>VLOOKUP(H1658,'Cacao Nacional'!B:D,3,0)</f>
        <v>#N/A</v>
      </c>
      <c r="J1658" s="11" t="str">
        <f t="shared" si="51"/>
        <v>mayo de 2015</v>
      </c>
    </row>
    <row r="1659" spans="1:10" x14ac:dyDescent="0.3">
      <c r="A1659" s="14">
        <v>42129</v>
      </c>
      <c r="B1659" s="13">
        <v>25100</v>
      </c>
      <c r="C1659" s="13">
        <v>24920</v>
      </c>
      <c r="D1659" s="13">
        <v>25100</v>
      </c>
      <c r="E1659" s="13">
        <v>24800</v>
      </c>
      <c r="F1659" s="11" t="s">
        <v>7070</v>
      </c>
      <c r="G1659" s="12">
        <v>1.46E-2</v>
      </c>
      <c r="H1659" s="21" t="str">
        <f t="shared" si="50"/>
        <v>martes, mayo 5 de 2015</v>
      </c>
      <c r="I1659" s="11" t="e">
        <f>VLOOKUP(H1659,'Cacao Nacional'!B:D,3,0)</f>
        <v>#N/A</v>
      </c>
      <c r="J1659" s="11" t="str">
        <f t="shared" si="51"/>
        <v>mayo de 2015</v>
      </c>
    </row>
    <row r="1660" spans="1:10" x14ac:dyDescent="0.3">
      <c r="A1660" s="14">
        <v>42128</v>
      </c>
      <c r="B1660" s="13">
        <v>24740</v>
      </c>
      <c r="C1660" s="13">
        <v>24760</v>
      </c>
      <c r="D1660" s="13">
        <v>24840</v>
      </c>
      <c r="E1660" s="13">
        <v>24640</v>
      </c>
      <c r="F1660" s="11" t="s">
        <v>7071</v>
      </c>
      <c r="G1660" s="12">
        <v>-8.0000000000000004E-4</v>
      </c>
      <c r="H1660" s="21" t="str">
        <f t="shared" si="50"/>
        <v>lunes, mayo 4 de 2015</v>
      </c>
      <c r="I1660" s="11">
        <f>VLOOKUP(H1660,'Cacao Nacional'!B:D,3,0)</f>
        <v>5980</v>
      </c>
      <c r="J1660" s="11" t="str">
        <f t="shared" si="51"/>
        <v>mayo de 2015</v>
      </c>
    </row>
    <row r="1661" spans="1:10" x14ac:dyDescent="0.3">
      <c r="A1661" s="14">
        <v>42124</v>
      </c>
      <c r="B1661" s="13">
        <v>24760</v>
      </c>
      <c r="C1661" s="13">
        <v>25100</v>
      </c>
      <c r="D1661" s="13">
        <v>25100</v>
      </c>
      <c r="E1661" s="13">
        <v>24760</v>
      </c>
      <c r="F1661" s="11" t="s">
        <v>7072</v>
      </c>
      <c r="G1661" s="12">
        <v>-1.12E-2</v>
      </c>
      <c r="H1661" s="21" t="str">
        <f t="shared" si="50"/>
        <v>jueves, abril 30 de 2015</v>
      </c>
      <c r="I1661" s="11" t="e">
        <f>VLOOKUP(H1661,'Cacao Nacional'!B:D,3,0)</f>
        <v>#N/A</v>
      </c>
      <c r="J1661" s="11" t="str">
        <f t="shared" si="51"/>
        <v>abril de 2015</v>
      </c>
    </row>
    <row r="1662" spans="1:10" x14ac:dyDescent="0.3">
      <c r="A1662" s="14">
        <v>42123</v>
      </c>
      <c r="B1662" s="13">
        <v>25040</v>
      </c>
      <c r="C1662" s="13">
        <v>25200</v>
      </c>
      <c r="D1662" s="13">
        <v>25480</v>
      </c>
      <c r="E1662" s="13">
        <v>25020</v>
      </c>
      <c r="F1662" s="11" t="s">
        <v>7073</v>
      </c>
      <c r="G1662" s="12">
        <v>-2.3999999999999998E-3</v>
      </c>
      <c r="H1662" s="21" t="str">
        <f t="shared" si="50"/>
        <v>miércoles, abril 29 de 2015</v>
      </c>
      <c r="I1662" s="11" t="e">
        <f>VLOOKUP(H1662,'Cacao Nacional'!B:D,3,0)</f>
        <v>#N/A</v>
      </c>
      <c r="J1662" s="11" t="str">
        <f t="shared" si="51"/>
        <v>abril de 2015</v>
      </c>
    </row>
    <row r="1663" spans="1:10" x14ac:dyDescent="0.3">
      <c r="A1663" s="14">
        <v>42122</v>
      </c>
      <c r="B1663" s="13">
        <v>25100</v>
      </c>
      <c r="C1663" s="13">
        <v>24860</v>
      </c>
      <c r="D1663" s="13">
        <v>25300</v>
      </c>
      <c r="E1663" s="13">
        <v>24860</v>
      </c>
      <c r="F1663" s="11" t="s">
        <v>7074</v>
      </c>
      <c r="G1663" s="12">
        <v>1.8700000000000001E-2</v>
      </c>
      <c r="H1663" s="21" t="str">
        <f t="shared" si="50"/>
        <v>martes, abril 28 de 2015</v>
      </c>
      <c r="I1663" s="11" t="e">
        <f>VLOOKUP(H1663,'Cacao Nacional'!B:D,3,0)</f>
        <v>#N/A</v>
      </c>
      <c r="J1663" s="11" t="str">
        <f t="shared" si="51"/>
        <v>abril de 2015</v>
      </c>
    </row>
    <row r="1664" spans="1:10" x14ac:dyDescent="0.3">
      <c r="A1664" s="14">
        <v>42121</v>
      </c>
      <c r="B1664" s="13">
        <v>24640</v>
      </c>
      <c r="C1664" s="13">
        <v>24100</v>
      </c>
      <c r="D1664" s="13">
        <v>24820</v>
      </c>
      <c r="E1664" s="13">
        <v>24100</v>
      </c>
      <c r="F1664" s="11" t="s">
        <v>7075</v>
      </c>
      <c r="G1664" s="12">
        <v>2.24E-2</v>
      </c>
      <c r="H1664" s="21" t="str">
        <f t="shared" si="50"/>
        <v>lunes, abril 27 de 2015</v>
      </c>
      <c r="I1664" s="11">
        <f>VLOOKUP(H1664,'Cacao Nacional'!B:D,3,0)</f>
        <v>6012.5</v>
      </c>
      <c r="J1664" s="11" t="str">
        <f t="shared" si="51"/>
        <v>abril de 2015</v>
      </c>
    </row>
    <row r="1665" spans="1:10" x14ac:dyDescent="0.3">
      <c r="A1665" s="14">
        <v>42118</v>
      </c>
      <c r="B1665" s="13">
        <v>24100</v>
      </c>
      <c r="C1665" s="13">
        <v>23980</v>
      </c>
      <c r="D1665" s="13">
        <v>24120</v>
      </c>
      <c r="E1665" s="13">
        <v>23980</v>
      </c>
      <c r="F1665" s="11" t="s">
        <v>7076</v>
      </c>
      <c r="G1665" s="12">
        <v>1.26E-2</v>
      </c>
      <c r="H1665" s="21" t="str">
        <f t="shared" si="50"/>
        <v>viernes, abril 24 de 2015</v>
      </c>
      <c r="I1665" s="11" t="e">
        <f>VLOOKUP(H1665,'Cacao Nacional'!B:D,3,0)</f>
        <v>#N/A</v>
      </c>
      <c r="J1665" s="11" t="str">
        <f t="shared" si="51"/>
        <v>abril de 2015</v>
      </c>
    </row>
    <row r="1666" spans="1:10" x14ac:dyDescent="0.3">
      <c r="A1666" s="14">
        <v>42117</v>
      </c>
      <c r="B1666" s="13">
        <v>23800</v>
      </c>
      <c r="C1666" s="13">
        <v>23700</v>
      </c>
      <c r="D1666" s="13">
        <v>23880</v>
      </c>
      <c r="E1666" s="13">
        <v>23700</v>
      </c>
      <c r="F1666" s="11" t="s">
        <v>7077</v>
      </c>
      <c r="G1666" s="12">
        <v>8.5000000000000006E-3</v>
      </c>
      <c r="H1666" s="21" t="str">
        <f t="shared" si="50"/>
        <v>jueves, abril 23 de 2015</v>
      </c>
      <c r="I1666" s="11" t="e">
        <f>VLOOKUP(H1666,'Cacao Nacional'!B:D,3,0)</f>
        <v>#N/A</v>
      </c>
      <c r="J1666" s="11" t="str">
        <f t="shared" si="51"/>
        <v>abril de 2015</v>
      </c>
    </row>
    <row r="1667" spans="1:10" x14ac:dyDescent="0.3">
      <c r="A1667" s="14">
        <v>42116</v>
      </c>
      <c r="B1667" s="13">
        <v>23600</v>
      </c>
      <c r="C1667" s="13">
        <v>23420</v>
      </c>
      <c r="D1667" s="13">
        <v>23660</v>
      </c>
      <c r="E1667" s="13">
        <v>23400</v>
      </c>
      <c r="F1667" s="11" t="s">
        <v>7078</v>
      </c>
      <c r="G1667" s="12">
        <v>8.5000000000000006E-3</v>
      </c>
      <c r="H1667" s="21" t="str">
        <f t="shared" ref="H1667:H1730" si="52">_xlfn.CONCAT(TEXT(A1667,"dddd, Mmmm d "),"de ",TEXT(A1667,"yyyy"))</f>
        <v>miércoles, abril 22 de 2015</v>
      </c>
      <c r="I1667" s="11" t="e">
        <f>VLOOKUP(H1667,'Cacao Nacional'!B:D,3,0)</f>
        <v>#N/A</v>
      </c>
      <c r="J1667" s="11" t="str">
        <f t="shared" ref="J1667:J1730" si="53">_xlfn.CONCAT(TEXT(A1667,"mmmm")," de ",YEAR(A1667))</f>
        <v>abril de 2015</v>
      </c>
    </row>
    <row r="1668" spans="1:10" x14ac:dyDescent="0.3">
      <c r="A1668" s="14">
        <v>42115</v>
      </c>
      <c r="B1668" s="13">
        <v>23400</v>
      </c>
      <c r="C1668" s="13">
        <v>23600</v>
      </c>
      <c r="D1668" s="13">
        <v>23600</v>
      </c>
      <c r="E1668" s="13">
        <v>23380</v>
      </c>
      <c r="F1668" s="11" t="s">
        <v>7079</v>
      </c>
      <c r="G1668" s="12">
        <v>-1.7600000000000001E-2</v>
      </c>
      <c r="H1668" s="21" t="str">
        <f t="shared" si="52"/>
        <v>martes, abril 21 de 2015</v>
      </c>
      <c r="I1668" s="11" t="e">
        <f>VLOOKUP(H1668,'Cacao Nacional'!B:D,3,0)</f>
        <v>#N/A</v>
      </c>
      <c r="J1668" s="11" t="str">
        <f t="shared" si="53"/>
        <v>abril de 2015</v>
      </c>
    </row>
    <row r="1669" spans="1:10" x14ac:dyDescent="0.3">
      <c r="A1669" s="14">
        <v>42114</v>
      </c>
      <c r="B1669" s="13">
        <v>23820</v>
      </c>
      <c r="C1669" s="13">
        <v>24200</v>
      </c>
      <c r="D1669" s="13">
        <v>24200</v>
      </c>
      <c r="E1669" s="13">
        <v>23820</v>
      </c>
      <c r="F1669" s="11" t="s">
        <v>7080</v>
      </c>
      <c r="G1669" s="12">
        <v>-1.8100000000000002E-2</v>
      </c>
      <c r="H1669" s="21" t="str">
        <f t="shared" si="52"/>
        <v>lunes, abril 20 de 2015</v>
      </c>
      <c r="I1669" s="11">
        <f>VLOOKUP(H1669,'Cacao Nacional'!B:D,3,0)</f>
        <v>6040</v>
      </c>
      <c r="J1669" s="11" t="str">
        <f t="shared" si="53"/>
        <v>abril de 2015</v>
      </c>
    </row>
    <row r="1670" spans="1:10" x14ac:dyDescent="0.3">
      <c r="A1670" s="14">
        <v>42111</v>
      </c>
      <c r="B1670" s="13">
        <v>24260</v>
      </c>
      <c r="C1670" s="13">
        <v>24160</v>
      </c>
      <c r="D1670" s="13">
        <v>24340</v>
      </c>
      <c r="E1670" s="13">
        <v>24160</v>
      </c>
      <c r="F1670" s="11" t="s">
        <v>7081</v>
      </c>
      <c r="G1670" s="12">
        <v>4.1000000000000003E-3</v>
      </c>
      <c r="H1670" s="21" t="str">
        <f t="shared" si="52"/>
        <v>viernes, abril 17 de 2015</v>
      </c>
      <c r="I1670" s="11" t="e">
        <f>VLOOKUP(H1670,'Cacao Nacional'!B:D,3,0)</f>
        <v>#N/A</v>
      </c>
      <c r="J1670" s="11" t="str">
        <f t="shared" si="53"/>
        <v>abril de 2015</v>
      </c>
    </row>
    <row r="1671" spans="1:10" x14ac:dyDescent="0.3">
      <c r="A1671" s="14">
        <v>42110</v>
      </c>
      <c r="B1671" s="13">
        <v>24160</v>
      </c>
      <c r="C1671" s="13">
        <v>24180</v>
      </c>
      <c r="D1671" s="13">
        <v>24220</v>
      </c>
      <c r="E1671" s="13">
        <v>24100</v>
      </c>
      <c r="F1671" s="11" t="s">
        <v>7082</v>
      </c>
      <c r="G1671" s="12">
        <v>9.1999999999999998E-3</v>
      </c>
      <c r="H1671" s="21" t="str">
        <f t="shared" si="52"/>
        <v>jueves, abril 16 de 2015</v>
      </c>
      <c r="I1671" s="11" t="e">
        <f>VLOOKUP(H1671,'Cacao Nacional'!B:D,3,0)</f>
        <v>#N/A</v>
      </c>
      <c r="J1671" s="11" t="str">
        <f t="shared" si="53"/>
        <v>abril de 2015</v>
      </c>
    </row>
    <row r="1672" spans="1:10" x14ac:dyDescent="0.3">
      <c r="A1672" s="14">
        <v>42109</v>
      </c>
      <c r="B1672" s="13">
        <v>23940</v>
      </c>
      <c r="C1672" s="13">
        <v>23920</v>
      </c>
      <c r="D1672" s="13">
        <v>24360</v>
      </c>
      <c r="E1672" s="13">
        <v>23920</v>
      </c>
      <c r="F1672" s="11" t="s">
        <v>7083</v>
      </c>
      <c r="G1672" s="12">
        <v>8.0000000000000004E-4</v>
      </c>
      <c r="H1672" s="21" t="str">
        <f t="shared" si="52"/>
        <v>miércoles, abril 15 de 2015</v>
      </c>
      <c r="I1672" s="11" t="e">
        <f>VLOOKUP(H1672,'Cacao Nacional'!B:D,3,0)</f>
        <v>#N/A</v>
      </c>
      <c r="J1672" s="11" t="str">
        <f t="shared" si="53"/>
        <v>abril de 2015</v>
      </c>
    </row>
    <row r="1673" spans="1:10" x14ac:dyDescent="0.3">
      <c r="A1673" s="14">
        <v>42108</v>
      </c>
      <c r="B1673" s="13">
        <v>23920</v>
      </c>
      <c r="C1673" s="13">
        <v>24020</v>
      </c>
      <c r="D1673" s="13">
        <v>24020</v>
      </c>
      <c r="E1673" s="13">
        <v>23720</v>
      </c>
      <c r="F1673" s="11" t="s">
        <v>7084</v>
      </c>
      <c r="G1673" s="12">
        <v>-3.3E-3</v>
      </c>
      <c r="H1673" s="21" t="str">
        <f t="shared" si="52"/>
        <v>martes, abril 14 de 2015</v>
      </c>
      <c r="I1673" s="11" t="e">
        <f>VLOOKUP(H1673,'Cacao Nacional'!B:D,3,0)</f>
        <v>#N/A</v>
      </c>
      <c r="J1673" s="11" t="str">
        <f t="shared" si="53"/>
        <v>abril de 2015</v>
      </c>
    </row>
    <row r="1674" spans="1:10" x14ac:dyDescent="0.3">
      <c r="A1674" s="14">
        <v>42107</v>
      </c>
      <c r="B1674" s="13">
        <v>24000</v>
      </c>
      <c r="C1674" s="13">
        <v>23560</v>
      </c>
      <c r="D1674" s="13">
        <v>24000</v>
      </c>
      <c r="E1674" s="13">
        <v>23560</v>
      </c>
      <c r="F1674" s="11" t="s">
        <v>5901</v>
      </c>
      <c r="G1674" s="12">
        <v>1.61E-2</v>
      </c>
      <c r="H1674" s="21" t="str">
        <f t="shared" si="52"/>
        <v>lunes, abril 13 de 2015</v>
      </c>
      <c r="I1674" s="11">
        <f>VLOOKUP(H1674,'Cacao Nacional'!B:D,3,0)</f>
        <v>6040</v>
      </c>
      <c r="J1674" s="11" t="str">
        <f t="shared" si="53"/>
        <v>abril de 2015</v>
      </c>
    </row>
    <row r="1675" spans="1:10" x14ac:dyDescent="0.3">
      <c r="A1675" s="14">
        <v>42104</v>
      </c>
      <c r="B1675" s="13">
        <v>23620</v>
      </c>
      <c r="C1675" s="13">
        <v>24000</v>
      </c>
      <c r="D1675" s="13">
        <v>24100</v>
      </c>
      <c r="E1675" s="13">
        <v>23620</v>
      </c>
      <c r="F1675" s="11" t="s">
        <v>7085</v>
      </c>
      <c r="G1675" s="12">
        <v>-1.5800000000000002E-2</v>
      </c>
      <c r="H1675" s="21" t="str">
        <f t="shared" si="52"/>
        <v>viernes, abril 10 de 2015</v>
      </c>
      <c r="I1675" s="11" t="e">
        <f>VLOOKUP(H1675,'Cacao Nacional'!B:D,3,0)</f>
        <v>#N/A</v>
      </c>
      <c r="J1675" s="11" t="str">
        <f t="shared" si="53"/>
        <v>abril de 2015</v>
      </c>
    </row>
    <row r="1676" spans="1:10" x14ac:dyDescent="0.3">
      <c r="A1676" s="14">
        <v>42103</v>
      </c>
      <c r="B1676" s="13">
        <v>24000</v>
      </c>
      <c r="C1676" s="13">
        <v>23980</v>
      </c>
      <c r="D1676" s="13">
        <v>24240</v>
      </c>
      <c r="E1676" s="13">
        <v>23980</v>
      </c>
      <c r="F1676" s="11" t="s">
        <v>7086</v>
      </c>
      <c r="G1676" s="12">
        <v>2.5000000000000001E-3</v>
      </c>
      <c r="H1676" s="21" t="str">
        <f t="shared" si="52"/>
        <v>jueves, abril 9 de 2015</v>
      </c>
      <c r="I1676" s="11" t="e">
        <f>VLOOKUP(H1676,'Cacao Nacional'!B:D,3,0)</f>
        <v>#N/A</v>
      </c>
      <c r="J1676" s="11" t="str">
        <f t="shared" si="53"/>
        <v>abril de 2015</v>
      </c>
    </row>
    <row r="1677" spans="1:10" x14ac:dyDescent="0.3">
      <c r="A1677" s="14">
        <v>42102</v>
      </c>
      <c r="B1677" s="13">
        <v>23940</v>
      </c>
      <c r="C1677" s="13">
        <v>23760</v>
      </c>
      <c r="D1677" s="13">
        <v>23980</v>
      </c>
      <c r="E1677" s="13">
        <v>23600</v>
      </c>
      <c r="F1677" s="11" t="s">
        <v>7087</v>
      </c>
      <c r="G1677" s="12">
        <v>7.6E-3</v>
      </c>
      <c r="H1677" s="21" t="str">
        <f t="shared" si="52"/>
        <v>miércoles, abril 8 de 2015</v>
      </c>
      <c r="I1677" s="11" t="e">
        <f>VLOOKUP(H1677,'Cacao Nacional'!B:D,3,0)</f>
        <v>#N/A</v>
      </c>
      <c r="J1677" s="11" t="str">
        <f t="shared" si="53"/>
        <v>abril de 2015</v>
      </c>
    </row>
    <row r="1678" spans="1:10" x14ac:dyDescent="0.3">
      <c r="A1678" s="14">
        <v>42101</v>
      </c>
      <c r="B1678" s="13">
        <v>23760</v>
      </c>
      <c r="C1678" s="13">
        <v>23700</v>
      </c>
      <c r="D1678" s="13">
        <v>23800</v>
      </c>
      <c r="E1678" s="13">
        <v>23460</v>
      </c>
      <c r="F1678" s="11" t="s">
        <v>7088</v>
      </c>
      <c r="G1678" s="12">
        <v>3.3999999999999998E-3</v>
      </c>
      <c r="H1678" s="21" t="str">
        <f t="shared" si="52"/>
        <v>martes, abril 7 de 2015</v>
      </c>
      <c r="I1678" s="11" t="e">
        <f>VLOOKUP(H1678,'Cacao Nacional'!B:D,3,0)</f>
        <v>#N/A</v>
      </c>
      <c r="J1678" s="11" t="str">
        <f t="shared" si="53"/>
        <v>abril de 2015</v>
      </c>
    </row>
    <row r="1679" spans="1:10" x14ac:dyDescent="0.3">
      <c r="A1679" s="14">
        <v>42100</v>
      </c>
      <c r="B1679" s="13">
        <v>23680</v>
      </c>
      <c r="C1679" s="13">
        <v>23220</v>
      </c>
      <c r="D1679" s="13">
        <v>23780</v>
      </c>
      <c r="E1679" s="13">
        <v>23220</v>
      </c>
      <c r="F1679" s="11" t="s">
        <v>7089</v>
      </c>
      <c r="G1679" s="12">
        <v>3.1399999999999997E-2</v>
      </c>
      <c r="H1679" s="21" t="str">
        <f t="shared" si="52"/>
        <v>lunes, abril 6 de 2015</v>
      </c>
      <c r="I1679" s="11">
        <f>VLOOKUP(H1679,'Cacao Nacional'!B:D,3,0)</f>
        <v>6040</v>
      </c>
      <c r="J1679" s="11" t="str">
        <f t="shared" si="53"/>
        <v>abril de 2015</v>
      </c>
    </row>
    <row r="1680" spans="1:10" x14ac:dyDescent="0.3">
      <c r="A1680" s="14">
        <v>42095</v>
      </c>
      <c r="B1680" s="13">
        <v>22960</v>
      </c>
      <c r="C1680" s="13">
        <v>22940</v>
      </c>
      <c r="D1680" s="13">
        <v>23160</v>
      </c>
      <c r="E1680" s="13">
        <v>22800</v>
      </c>
      <c r="F1680" s="11" t="s">
        <v>7090</v>
      </c>
      <c r="G1680" s="12">
        <v>2.5999999999999999E-3</v>
      </c>
      <c r="H1680" s="21" t="str">
        <f t="shared" si="52"/>
        <v>miércoles, abril 1 de 2015</v>
      </c>
      <c r="I1680" s="11" t="e">
        <f>VLOOKUP(H1680,'Cacao Nacional'!B:D,3,0)</f>
        <v>#N/A</v>
      </c>
      <c r="J1680" s="11" t="str">
        <f t="shared" si="53"/>
        <v>abril de 2015</v>
      </c>
    </row>
    <row r="1681" spans="1:10" x14ac:dyDescent="0.3">
      <c r="A1681" s="14">
        <v>42094</v>
      </c>
      <c r="B1681" s="13">
        <v>22900</v>
      </c>
      <c r="C1681" s="13">
        <v>22940</v>
      </c>
      <c r="D1681" s="13">
        <v>22940</v>
      </c>
      <c r="E1681" s="13">
        <v>22860</v>
      </c>
      <c r="F1681" s="11" t="s">
        <v>7091</v>
      </c>
      <c r="G1681" s="12">
        <v>0</v>
      </c>
      <c r="H1681" s="21" t="str">
        <f t="shared" si="52"/>
        <v>martes, marzo 31 de 2015</v>
      </c>
      <c r="I1681" s="11" t="e">
        <f>VLOOKUP(H1681,'Cacao Nacional'!B:D,3,0)</f>
        <v>#N/A</v>
      </c>
      <c r="J1681" s="11" t="str">
        <f t="shared" si="53"/>
        <v>marzo de 2015</v>
      </c>
    </row>
    <row r="1682" spans="1:10" x14ac:dyDescent="0.3">
      <c r="A1682" s="14">
        <v>42093</v>
      </c>
      <c r="B1682" s="13">
        <v>22900</v>
      </c>
      <c r="C1682" s="13">
        <v>22820</v>
      </c>
      <c r="D1682" s="13">
        <v>22900</v>
      </c>
      <c r="E1682" s="13">
        <v>22820</v>
      </c>
      <c r="F1682" s="11" t="s">
        <v>7092</v>
      </c>
      <c r="G1682" s="12">
        <v>-3.5000000000000001E-3</v>
      </c>
      <c r="H1682" s="21" t="str">
        <f t="shared" si="52"/>
        <v>lunes, marzo 30 de 2015</v>
      </c>
      <c r="I1682" s="11">
        <f>VLOOKUP(H1682,'Cacao Nacional'!B:D,3,0)</f>
        <v>6168</v>
      </c>
      <c r="J1682" s="11" t="str">
        <f t="shared" si="53"/>
        <v>marzo de 2015</v>
      </c>
    </row>
    <row r="1683" spans="1:10" x14ac:dyDescent="0.3">
      <c r="A1683" s="14">
        <v>42090</v>
      </c>
      <c r="B1683" s="13">
        <v>22980</v>
      </c>
      <c r="C1683" s="13">
        <v>23100</v>
      </c>
      <c r="D1683" s="13">
        <v>23100</v>
      </c>
      <c r="E1683" s="13">
        <v>22820</v>
      </c>
      <c r="F1683" s="11" t="s">
        <v>7093</v>
      </c>
      <c r="G1683" s="12">
        <v>-5.1999999999999998E-3</v>
      </c>
      <c r="H1683" s="21" t="str">
        <f t="shared" si="52"/>
        <v>viernes, marzo 27 de 2015</v>
      </c>
      <c r="I1683" s="11" t="e">
        <f>VLOOKUP(H1683,'Cacao Nacional'!B:D,3,0)</f>
        <v>#N/A</v>
      </c>
      <c r="J1683" s="11" t="str">
        <f t="shared" si="53"/>
        <v>marzo de 2015</v>
      </c>
    </row>
    <row r="1684" spans="1:10" x14ac:dyDescent="0.3">
      <c r="A1684" s="14">
        <v>42089</v>
      </c>
      <c r="B1684" s="13">
        <v>23100</v>
      </c>
      <c r="C1684" s="13">
        <v>23380</v>
      </c>
      <c r="D1684" s="13">
        <v>23380</v>
      </c>
      <c r="E1684" s="13">
        <v>23040</v>
      </c>
      <c r="F1684" s="11" t="s">
        <v>7094</v>
      </c>
      <c r="G1684" s="12">
        <v>-4.3E-3</v>
      </c>
      <c r="H1684" s="21" t="str">
        <f t="shared" si="52"/>
        <v>jueves, marzo 26 de 2015</v>
      </c>
      <c r="I1684" s="11" t="e">
        <f>VLOOKUP(H1684,'Cacao Nacional'!B:D,3,0)</f>
        <v>#N/A</v>
      </c>
      <c r="J1684" s="11" t="str">
        <f t="shared" si="53"/>
        <v>marzo de 2015</v>
      </c>
    </row>
    <row r="1685" spans="1:10" x14ac:dyDescent="0.3">
      <c r="A1685" s="14">
        <v>42088</v>
      </c>
      <c r="B1685" s="13">
        <v>23200</v>
      </c>
      <c r="C1685" s="13">
        <v>23120</v>
      </c>
      <c r="D1685" s="13">
        <v>23300</v>
      </c>
      <c r="E1685" s="13">
        <v>23060</v>
      </c>
      <c r="F1685" s="11" t="s">
        <v>7095</v>
      </c>
      <c r="G1685" s="12">
        <v>-4.3E-3</v>
      </c>
      <c r="H1685" s="21" t="str">
        <f t="shared" si="52"/>
        <v>miércoles, marzo 25 de 2015</v>
      </c>
      <c r="I1685" s="11" t="e">
        <f>VLOOKUP(H1685,'Cacao Nacional'!B:D,3,0)</f>
        <v>#N/A</v>
      </c>
      <c r="J1685" s="11" t="str">
        <f t="shared" si="53"/>
        <v>marzo de 2015</v>
      </c>
    </row>
    <row r="1686" spans="1:10" x14ac:dyDescent="0.3">
      <c r="A1686" s="14">
        <v>42087</v>
      </c>
      <c r="B1686" s="13">
        <v>23300</v>
      </c>
      <c r="C1686" s="13">
        <v>23140</v>
      </c>
      <c r="D1686" s="13">
        <v>23300</v>
      </c>
      <c r="E1686" s="13">
        <v>23080</v>
      </c>
      <c r="F1686" s="11" t="s">
        <v>7096</v>
      </c>
      <c r="G1686" s="12">
        <v>1.1299999999999999E-2</v>
      </c>
      <c r="H1686" s="21" t="str">
        <f t="shared" si="52"/>
        <v>martes, marzo 24 de 2015</v>
      </c>
      <c r="I1686" s="11" t="e">
        <f>VLOOKUP(H1686,'Cacao Nacional'!B:D,3,0)</f>
        <v>#N/A</v>
      </c>
      <c r="J1686" s="11" t="str">
        <f t="shared" si="53"/>
        <v>marzo de 2015</v>
      </c>
    </row>
    <row r="1687" spans="1:10" x14ac:dyDescent="0.3">
      <c r="A1687" s="14">
        <v>42083</v>
      </c>
      <c r="B1687" s="13">
        <v>23040</v>
      </c>
      <c r="C1687" s="13">
        <v>23580</v>
      </c>
      <c r="D1687" s="13">
        <v>23780</v>
      </c>
      <c r="E1687" s="13">
        <v>23040</v>
      </c>
      <c r="F1687" s="11" t="s">
        <v>7097</v>
      </c>
      <c r="G1687" s="12">
        <v>-2.29E-2</v>
      </c>
      <c r="H1687" s="21" t="str">
        <f t="shared" si="52"/>
        <v>viernes, marzo 20 de 2015</v>
      </c>
      <c r="I1687" s="11" t="e">
        <f>VLOOKUP(H1687,'Cacao Nacional'!B:D,3,0)</f>
        <v>#N/A</v>
      </c>
      <c r="J1687" s="11" t="str">
        <f t="shared" si="53"/>
        <v>marzo de 2015</v>
      </c>
    </row>
    <row r="1688" spans="1:10" x14ac:dyDescent="0.3">
      <c r="A1688" s="14">
        <v>42082</v>
      </c>
      <c r="B1688" s="13">
        <v>23580</v>
      </c>
      <c r="C1688" s="13">
        <v>23800</v>
      </c>
      <c r="D1688" s="13">
        <v>23800</v>
      </c>
      <c r="E1688" s="13">
        <v>23400</v>
      </c>
      <c r="F1688" s="11" t="s">
        <v>7098</v>
      </c>
      <c r="G1688" s="12">
        <v>-9.1999999999999998E-3</v>
      </c>
      <c r="H1688" s="21" t="str">
        <f t="shared" si="52"/>
        <v>jueves, marzo 19 de 2015</v>
      </c>
      <c r="I1688" s="11" t="e">
        <f>VLOOKUP(H1688,'Cacao Nacional'!B:D,3,0)</f>
        <v>#N/A</v>
      </c>
      <c r="J1688" s="11" t="str">
        <f t="shared" si="53"/>
        <v>marzo de 2015</v>
      </c>
    </row>
    <row r="1689" spans="1:10" x14ac:dyDescent="0.3">
      <c r="A1689" s="14">
        <v>42081</v>
      </c>
      <c r="B1689" s="13">
        <v>23800</v>
      </c>
      <c r="C1689" s="13">
        <v>23800</v>
      </c>
      <c r="D1689" s="13">
        <v>23960</v>
      </c>
      <c r="E1689" s="13">
        <v>23680</v>
      </c>
      <c r="F1689" s="11" t="s">
        <v>7099</v>
      </c>
      <c r="G1689" s="12">
        <v>0</v>
      </c>
      <c r="H1689" s="21" t="str">
        <f t="shared" si="52"/>
        <v>miércoles, marzo 18 de 2015</v>
      </c>
      <c r="I1689" s="11" t="e">
        <f>VLOOKUP(H1689,'Cacao Nacional'!B:D,3,0)</f>
        <v>#N/A</v>
      </c>
      <c r="J1689" s="11" t="str">
        <f t="shared" si="53"/>
        <v>marzo de 2015</v>
      </c>
    </row>
    <row r="1690" spans="1:10" x14ac:dyDescent="0.3">
      <c r="A1690" s="14">
        <v>42080</v>
      </c>
      <c r="B1690" s="13">
        <v>23800</v>
      </c>
      <c r="C1690" s="13">
        <v>24180</v>
      </c>
      <c r="D1690" s="13">
        <v>24180</v>
      </c>
      <c r="E1690" s="13">
        <v>23600</v>
      </c>
      <c r="F1690" s="11" t="s">
        <v>7100</v>
      </c>
      <c r="G1690" s="12">
        <v>-1.1599999999999999E-2</v>
      </c>
      <c r="H1690" s="21" t="str">
        <f t="shared" si="52"/>
        <v>martes, marzo 17 de 2015</v>
      </c>
      <c r="I1690" s="11" t="e">
        <f>VLOOKUP(H1690,'Cacao Nacional'!B:D,3,0)</f>
        <v>#N/A</v>
      </c>
      <c r="J1690" s="11" t="str">
        <f t="shared" si="53"/>
        <v>marzo de 2015</v>
      </c>
    </row>
    <row r="1691" spans="1:10" x14ac:dyDescent="0.3">
      <c r="A1691" s="14">
        <v>42079</v>
      </c>
      <c r="B1691" s="13">
        <v>24080</v>
      </c>
      <c r="C1691" s="13">
        <v>24180</v>
      </c>
      <c r="D1691" s="13">
        <v>24500</v>
      </c>
      <c r="E1691" s="13">
        <v>23880</v>
      </c>
      <c r="F1691" s="11" t="s">
        <v>7101</v>
      </c>
      <c r="G1691" s="12">
        <v>6.7000000000000002E-3</v>
      </c>
      <c r="H1691" s="21" t="str">
        <f t="shared" si="52"/>
        <v>lunes, marzo 16 de 2015</v>
      </c>
      <c r="I1691" s="11">
        <f>VLOOKUP(H1691,'Cacao Nacional'!B:D,3,0)</f>
        <v>6312.5</v>
      </c>
      <c r="J1691" s="11" t="str">
        <f t="shared" si="53"/>
        <v>marzo de 2015</v>
      </c>
    </row>
    <row r="1692" spans="1:10" x14ac:dyDescent="0.3">
      <c r="A1692" s="14">
        <v>42076</v>
      </c>
      <c r="B1692" s="13">
        <v>23920</v>
      </c>
      <c r="C1692" s="13">
        <v>23180</v>
      </c>
      <c r="D1692" s="13">
        <v>23920</v>
      </c>
      <c r="E1692" s="13">
        <v>23180</v>
      </c>
      <c r="F1692" s="11" t="s">
        <v>6532</v>
      </c>
      <c r="G1692" s="12">
        <v>1.7899999999999999E-2</v>
      </c>
      <c r="H1692" s="21" t="str">
        <f t="shared" si="52"/>
        <v>viernes, marzo 13 de 2015</v>
      </c>
      <c r="I1692" s="11" t="e">
        <f>VLOOKUP(H1692,'Cacao Nacional'!B:D,3,0)</f>
        <v>#N/A</v>
      </c>
      <c r="J1692" s="11" t="str">
        <f t="shared" si="53"/>
        <v>marzo de 2015</v>
      </c>
    </row>
    <row r="1693" spans="1:10" x14ac:dyDescent="0.3">
      <c r="A1693" s="14">
        <v>42075</v>
      </c>
      <c r="B1693" s="13">
        <v>23500</v>
      </c>
      <c r="C1693" s="13">
        <v>23280</v>
      </c>
      <c r="D1693" s="13">
        <v>23500</v>
      </c>
      <c r="E1693" s="13">
        <v>23000</v>
      </c>
      <c r="F1693" s="11" t="s">
        <v>7102</v>
      </c>
      <c r="G1693" s="12">
        <v>9.4999999999999998E-3</v>
      </c>
      <c r="H1693" s="21" t="str">
        <f t="shared" si="52"/>
        <v>jueves, marzo 12 de 2015</v>
      </c>
      <c r="I1693" s="11" t="e">
        <f>VLOOKUP(H1693,'Cacao Nacional'!B:D,3,0)</f>
        <v>#N/A</v>
      </c>
      <c r="J1693" s="11" t="str">
        <f t="shared" si="53"/>
        <v>marzo de 2015</v>
      </c>
    </row>
    <row r="1694" spans="1:10" x14ac:dyDescent="0.3">
      <c r="A1694" s="14">
        <v>42074</v>
      </c>
      <c r="B1694" s="13">
        <v>23280</v>
      </c>
      <c r="C1694" s="13">
        <v>22500</v>
      </c>
      <c r="D1694" s="13">
        <v>23280</v>
      </c>
      <c r="E1694" s="13">
        <v>22200</v>
      </c>
      <c r="F1694" s="11" t="s">
        <v>7037</v>
      </c>
      <c r="G1694" s="12">
        <v>3.4700000000000002E-2</v>
      </c>
      <c r="H1694" s="21" t="str">
        <f t="shared" si="52"/>
        <v>miércoles, marzo 11 de 2015</v>
      </c>
      <c r="I1694" s="11" t="e">
        <f>VLOOKUP(H1694,'Cacao Nacional'!B:D,3,0)</f>
        <v>#N/A</v>
      </c>
      <c r="J1694" s="11" t="str">
        <f t="shared" si="53"/>
        <v>marzo de 2015</v>
      </c>
    </row>
    <row r="1695" spans="1:10" x14ac:dyDescent="0.3">
      <c r="A1695" s="14">
        <v>42073</v>
      </c>
      <c r="B1695" s="13">
        <v>22500</v>
      </c>
      <c r="C1695" s="13">
        <v>22840</v>
      </c>
      <c r="D1695" s="13">
        <v>22880</v>
      </c>
      <c r="E1695" s="13">
        <v>22480</v>
      </c>
      <c r="F1695" s="11" t="s">
        <v>7103</v>
      </c>
      <c r="G1695" s="12">
        <v>-1.7500000000000002E-2</v>
      </c>
      <c r="H1695" s="21" t="str">
        <f t="shared" si="52"/>
        <v>martes, marzo 10 de 2015</v>
      </c>
      <c r="I1695" s="11" t="e">
        <f>VLOOKUP(H1695,'Cacao Nacional'!B:D,3,0)</f>
        <v>#N/A</v>
      </c>
      <c r="J1695" s="11" t="str">
        <f t="shared" si="53"/>
        <v>marzo de 2015</v>
      </c>
    </row>
    <row r="1696" spans="1:10" x14ac:dyDescent="0.3">
      <c r="A1696" s="14">
        <v>42072</v>
      </c>
      <c r="B1696" s="13">
        <v>22900</v>
      </c>
      <c r="C1696" s="13">
        <v>22940</v>
      </c>
      <c r="D1696" s="13">
        <v>23440</v>
      </c>
      <c r="E1696" s="13">
        <v>22700</v>
      </c>
      <c r="F1696" s="11" t="s">
        <v>7104</v>
      </c>
      <c r="G1696" s="12">
        <v>-4.3E-3</v>
      </c>
      <c r="H1696" s="21" t="str">
        <f t="shared" si="52"/>
        <v>lunes, marzo 9 de 2015</v>
      </c>
      <c r="I1696" s="11">
        <f>VLOOKUP(H1696,'Cacao Nacional'!B:D,3,0)</f>
        <v>6312.5</v>
      </c>
      <c r="J1696" s="11" t="str">
        <f t="shared" si="53"/>
        <v>marzo de 2015</v>
      </c>
    </row>
    <row r="1697" spans="1:10" x14ac:dyDescent="0.3">
      <c r="A1697" s="14">
        <v>42069</v>
      </c>
      <c r="B1697" s="13">
        <v>23000</v>
      </c>
      <c r="C1697" s="13">
        <v>23560</v>
      </c>
      <c r="D1697" s="13">
        <v>23560</v>
      </c>
      <c r="E1697" s="13">
        <v>23000</v>
      </c>
      <c r="F1697" s="11" t="s">
        <v>7105</v>
      </c>
      <c r="G1697" s="12">
        <v>-3.1199999999999999E-2</v>
      </c>
      <c r="H1697" s="21" t="str">
        <f t="shared" si="52"/>
        <v>viernes, marzo 6 de 2015</v>
      </c>
      <c r="I1697" s="11" t="e">
        <f>VLOOKUP(H1697,'Cacao Nacional'!B:D,3,0)</f>
        <v>#N/A</v>
      </c>
      <c r="J1697" s="11" t="str">
        <f t="shared" si="53"/>
        <v>marzo de 2015</v>
      </c>
    </row>
    <row r="1698" spans="1:10" x14ac:dyDescent="0.3">
      <c r="A1698" s="14">
        <v>42068</v>
      </c>
      <c r="B1698" s="13">
        <v>23740</v>
      </c>
      <c r="C1698" s="13">
        <v>24000</v>
      </c>
      <c r="D1698" s="13">
        <v>24000</v>
      </c>
      <c r="E1698" s="13">
        <v>23380</v>
      </c>
      <c r="F1698" s="11" t="s">
        <v>7106</v>
      </c>
      <c r="G1698" s="12">
        <v>0</v>
      </c>
      <c r="H1698" s="21" t="str">
        <f t="shared" si="52"/>
        <v>jueves, marzo 5 de 2015</v>
      </c>
      <c r="I1698" s="11" t="e">
        <f>VLOOKUP(H1698,'Cacao Nacional'!B:D,3,0)</f>
        <v>#N/A</v>
      </c>
      <c r="J1698" s="11" t="str">
        <f t="shared" si="53"/>
        <v>marzo de 2015</v>
      </c>
    </row>
    <row r="1699" spans="1:10" x14ac:dyDescent="0.3">
      <c r="A1699" s="14">
        <v>42067</v>
      </c>
      <c r="B1699" s="13">
        <v>23740</v>
      </c>
      <c r="C1699" s="13">
        <v>23560</v>
      </c>
      <c r="D1699" s="13">
        <v>23820</v>
      </c>
      <c r="E1699" s="13">
        <v>23200</v>
      </c>
      <c r="F1699" s="11" t="s">
        <v>7107</v>
      </c>
      <c r="G1699" s="12">
        <v>5.1000000000000004E-3</v>
      </c>
      <c r="H1699" s="21" t="str">
        <f t="shared" si="52"/>
        <v>miércoles, marzo 4 de 2015</v>
      </c>
      <c r="I1699" s="11" t="e">
        <f>VLOOKUP(H1699,'Cacao Nacional'!B:D,3,0)</f>
        <v>#N/A</v>
      </c>
      <c r="J1699" s="11" t="str">
        <f t="shared" si="53"/>
        <v>marzo de 2015</v>
      </c>
    </row>
    <row r="1700" spans="1:10" x14ac:dyDescent="0.3">
      <c r="A1700" s="14">
        <v>42066</v>
      </c>
      <c r="B1700" s="13">
        <v>23620</v>
      </c>
      <c r="C1700" s="13">
        <v>23540</v>
      </c>
      <c r="D1700" s="13">
        <v>23820</v>
      </c>
      <c r="E1700" s="13">
        <v>23480</v>
      </c>
      <c r="F1700" s="11" t="s">
        <v>7108</v>
      </c>
      <c r="G1700" s="12">
        <v>-1.09E-2</v>
      </c>
      <c r="H1700" s="21" t="str">
        <f t="shared" si="52"/>
        <v>martes, marzo 3 de 2015</v>
      </c>
      <c r="I1700" s="11" t="e">
        <f>VLOOKUP(H1700,'Cacao Nacional'!B:D,3,0)</f>
        <v>#N/A</v>
      </c>
      <c r="J1700" s="11" t="str">
        <f t="shared" si="53"/>
        <v>marzo de 2015</v>
      </c>
    </row>
    <row r="1701" spans="1:10" x14ac:dyDescent="0.3">
      <c r="A1701" s="14">
        <v>42065</v>
      </c>
      <c r="B1701" s="13">
        <v>23880</v>
      </c>
      <c r="C1701" s="13">
        <v>24040</v>
      </c>
      <c r="D1701" s="13">
        <v>24040</v>
      </c>
      <c r="E1701" s="13">
        <v>23720</v>
      </c>
      <c r="F1701" s="11" t="s">
        <v>7109</v>
      </c>
      <c r="G1701" s="12">
        <v>-1.4E-2</v>
      </c>
      <c r="H1701" s="21" t="str">
        <f t="shared" si="52"/>
        <v>lunes, marzo 2 de 2015</v>
      </c>
      <c r="I1701" s="11">
        <f>VLOOKUP(H1701,'Cacao Nacional'!B:D,3,0)</f>
        <v>6082.5</v>
      </c>
      <c r="J1701" s="11" t="str">
        <f t="shared" si="53"/>
        <v>marzo de 2015</v>
      </c>
    </row>
    <row r="1702" spans="1:10" x14ac:dyDescent="0.3">
      <c r="A1702" s="14">
        <v>42062</v>
      </c>
      <c r="B1702" s="13">
        <v>24220</v>
      </c>
      <c r="C1702" s="13">
        <v>24420</v>
      </c>
      <c r="D1702" s="13">
        <v>24660</v>
      </c>
      <c r="E1702" s="13">
        <v>23740</v>
      </c>
      <c r="F1702" s="11" t="s">
        <v>7110</v>
      </c>
      <c r="G1702" s="12">
        <v>-8.9999999999999993E-3</v>
      </c>
      <c r="H1702" s="21" t="str">
        <f t="shared" si="52"/>
        <v>viernes, febrero 27 de 2015</v>
      </c>
      <c r="I1702" s="11" t="e">
        <f>VLOOKUP(H1702,'Cacao Nacional'!B:D,3,0)</f>
        <v>#N/A</v>
      </c>
      <c r="J1702" s="11" t="str">
        <f t="shared" si="53"/>
        <v>febrero de 2015</v>
      </c>
    </row>
    <row r="1703" spans="1:10" x14ac:dyDescent="0.3">
      <c r="A1703" s="14">
        <v>42061</v>
      </c>
      <c r="B1703" s="13">
        <v>24440</v>
      </c>
      <c r="C1703" s="13">
        <v>24800</v>
      </c>
      <c r="D1703" s="13">
        <v>24800</v>
      </c>
      <c r="E1703" s="13">
        <v>24340</v>
      </c>
      <c r="F1703" s="11" t="s">
        <v>7111</v>
      </c>
      <c r="G1703" s="12">
        <v>-7.3000000000000001E-3</v>
      </c>
      <c r="H1703" s="21" t="str">
        <f t="shared" si="52"/>
        <v>jueves, febrero 26 de 2015</v>
      </c>
      <c r="I1703" s="11" t="e">
        <f>VLOOKUP(H1703,'Cacao Nacional'!B:D,3,0)</f>
        <v>#N/A</v>
      </c>
      <c r="J1703" s="11" t="str">
        <f t="shared" si="53"/>
        <v>febrero de 2015</v>
      </c>
    </row>
    <row r="1704" spans="1:10" x14ac:dyDescent="0.3">
      <c r="A1704" s="14">
        <v>42060</v>
      </c>
      <c r="B1704" s="13">
        <v>24620</v>
      </c>
      <c r="C1704" s="13">
        <v>24740</v>
      </c>
      <c r="D1704" s="13">
        <v>24820</v>
      </c>
      <c r="E1704" s="13">
        <v>24620</v>
      </c>
      <c r="F1704" s="11" t="s">
        <v>7112</v>
      </c>
      <c r="G1704" s="12">
        <v>-4.8999999999999998E-3</v>
      </c>
      <c r="H1704" s="21" t="str">
        <f t="shared" si="52"/>
        <v>miércoles, febrero 25 de 2015</v>
      </c>
      <c r="I1704" s="11" t="e">
        <f>VLOOKUP(H1704,'Cacao Nacional'!B:D,3,0)</f>
        <v>#N/A</v>
      </c>
      <c r="J1704" s="11" t="str">
        <f t="shared" si="53"/>
        <v>febrero de 2015</v>
      </c>
    </row>
    <row r="1705" spans="1:10" x14ac:dyDescent="0.3">
      <c r="A1705" s="14">
        <v>42059</v>
      </c>
      <c r="B1705" s="13">
        <v>24740</v>
      </c>
      <c r="C1705" s="13">
        <v>24760</v>
      </c>
      <c r="D1705" s="13">
        <v>25180</v>
      </c>
      <c r="E1705" s="13">
        <v>24740</v>
      </c>
      <c r="F1705" s="11" t="s">
        <v>7113</v>
      </c>
      <c r="G1705" s="12">
        <v>-8.0000000000000004E-4</v>
      </c>
      <c r="H1705" s="21" t="str">
        <f t="shared" si="52"/>
        <v>martes, febrero 24 de 2015</v>
      </c>
      <c r="I1705" s="11" t="e">
        <f>VLOOKUP(H1705,'Cacao Nacional'!B:D,3,0)</f>
        <v>#N/A</v>
      </c>
      <c r="J1705" s="11" t="str">
        <f t="shared" si="53"/>
        <v>febrero de 2015</v>
      </c>
    </row>
    <row r="1706" spans="1:10" x14ac:dyDescent="0.3">
      <c r="A1706" s="14">
        <v>42058</v>
      </c>
      <c r="B1706" s="13">
        <v>24760</v>
      </c>
      <c r="C1706" s="13">
        <v>25000</v>
      </c>
      <c r="D1706" s="13">
        <v>25000</v>
      </c>
      <c r="E1706" s="13">
        <v>24720</v>
      </c>
      <c r="F1706" s="11" t="s">
        <v>7114</v>
      </c>
      <c r="G1706" s="12">
        <v>-1.04E-2</v>
      </c>
      <c r="H1706" s="21" t="str">
        <f t="shared" si="52"/>
        <v>lunes, febrero 23 de 2015</v>
      </c>
      <c r="I1706" s="11">
        <f>VLOOKUP(H1706,'Cacao Nacional'!B:D,3,0)</f>
        <v>6082.5</v>
      </c>
      <c r="J1706" s="11" t="str">
        <f t="shared" si="53"/>
        <v>febrero de 2015</v>
      </c>
    </row>
    <row r="1707" spans="1:10" x14ac:dyDescent="0.3">
      <c r="A1707" s="14">
        <v>42055</v>
      </c>
      <c r="B1707" s="13">
        <v>25020</v>
      </c>
      <c r="C1707" s="13">
        <v>25400</v>
      </c>
      <c r="D1707" s="13">
        <v>25400</v>
      </c>
      <c r="E1707" s="13">
        <v>25020</v>
      </c>
      <c r="F1707" s="11" t="s">
        <v>7115</v>
      </c>
      <c r="G1707" s="12">
        <v>-1.18E-2</v>
      </c>
      <c r="H1707" s="21" t="str">
        <f t="shared" si="52"/>
        <v>viernes, febrero 20 de 2015</v>
      </c>
      <c r="I1707" s="11" t="e">
        <f>VLOOKUP(H1707,'Cacao Nacional'!B:D,3,0)</f>
        <v>#N/A</v>
      </c>
      <c r="J1707" s="11" t="str">
        <f t="shared" si="53"/>
        <v>febrero de 2015</v>
      </c>
    </row>
    <row r="1708" spans="1:10" x14ac:dyDescent="0.3">
      <c r="A1708" s="14">
        <v>42054</v>
      </c>
      <c r="B1708" s="13">
        <v>25320</v>
      </c>
      <c r="C1708" s="13">
        <v>25540</v>
      </c>
      <c r="D1708" s="13">
        <v>25700</v>
      </c>
      <c r="E1708" s="13">
        <v>25320</v>
      </c>
      <c r="F1708" s="11" t="s">
        <v>6821</v>
      </c>
      <c r="G1708" s="12">
        <v>-8.6E-3</v>
      </c>
      <c r="H1708" s="21" t="str">
        <f t="shared" si="52"/>
        <v>jueves, febrero 19 de 2015</v>
      </c>
      <c r="I1708" s="11" t="e">
        <f>VLOOKUP(H1708,'Cacao Nacional'!B:D,3,0)</f>
        <v>#N/A</v>
      </c>
      <c r="J1708" s="11" t="str">
        <f t="shared" si="53"/>
        <v>febrero de 2015</v>
      </c>
    </row>
    <row r="1709" spans="1:10" x14ac:dyDescent="0.3">
      <c r="A1709" s="14">
        <v>42053</v>
      </c>
      <c r="B1709" s="13">
        <v>25540</v>
      </c>
      <c r="C1709" s="13">
        <v>25720</v>
      </c>
      <c r="D1709" s="13">
        <v>25780</v>
      </c>
      <c r="E1709" s="13">
        <v>25500</v>
      </c>
      <c r="F1709" s="11" t="s">
        <v>7116</v>
      </c>
      <c r="G1709" s="12">
        <v>-9.2999999999999992E-3</v>
      </c>
      <c r="H1709" s="21" t="str">
        <f t="shared" si="52"/>
        <v>miércoles, febrero 18 de 2015</v>
      </c>
      <c r="I1709" s="11" t="e">
        <f>VLOOKUP(H1709,'Cacao Nacional'!B:D,3,0)</f>
        <v>#N/A</v>
      </c>
      <c r="J1709" s="11" t="str">
        <f t="shared" si="53"/>
        <v>febrero de 2015</v>
      </c>
    </row>
    <row r="1710" spans="1:10" x14ac:dyDescent="0.3">
      <c r="A1710" s="14">
        <v>42052</v>
      </c>
      <c r="B1710" s="13">
        <v>25780</v>
      </c>
      <c r="C1710" s="13">
        <v>25340</v>
      </c>
      <c r="D1710" s="13">
        <v>25780</v>
      </c>
      <c r="E1710" s="13">
        <v>25340</v>
      </c>
      <c r="F1710" s="11" t="s">
        <v>7117</v>
      </c>
      <c r="G1710" s="12">
        <v>-8.0000000000000004E-4</v>
      </c>
      <c r="H1710" s="21" t="str">
        <f t="shared" si="52"/>
        <v>martes, febrero 17 de 2015</v>
      </c>
      <c r="I1710" s="11" t="e">
        <f>VLOOKUP(H1710,'Cacao Nacional'!B:D,3,0)</f>
        <v>#N/A</v>
      </c>
      <c r="J1710" s="11" t="str">
        <f t="shared" si="53"/>
        <v>febrero de 2015</v>
      </c>
    </row>
    <row r="1711" spans="1:10" x14ac:dyDescent="0.3">
      <c r="A1711" s="14">
        <v>42051</v>
      </c>
      <c r="B1711" s="13">
        <v>25800</v>
      </c>
      <c r="C1711" s="13">
        <v>25660</v>
      </c>
      <c r="D1711" s="13">
        <v>25820</v>
      </c>
      <c r="E1711" s="13">
        <v>25660</v>
      </c>
      <c r="F1711" s="11" t="s">
        <v>7118</v>
      </c>
      <c r="G1711" s="12">
        <v>5.4999999999999997E-3</v>
      </c>
      <c r="H1711" s="21" t="str">
        <f t="shared" si="52"/>
        <v>lunes, febrero 16 de 2015</v>
      </c>
      <c r="I1711" s="11">
        <f>VLOOKUP(H1711,'Cacao Nacional'!B:D,3,0)</f>
        <v>5867.5</v>
      </c>
      <c r="J1711" s="11" t="str">
        <f t="shared" si="53"/>
        <v>febrero de 2015</v>
      </c>
    </row>
    <row r="1712" spans="1:10" x14ac:dyDescent="0.3">
      <c r="A1712" s="14">
        <v>42048</v>
      </c>
      <c r="B1712" s="13">
        <v>25660</v>
      </c>
      <c r="C1712" s="13">
        <v>25720</v>
      </c>
      <c r="D1712" s="13">
        <v>25820</v>
      </c>
      <c r="E1712" s="13">
        <v>25500</v>
      </c>
      <c r="F1712" s="11" t="s">
        <v>7119</v>
      </c>
      <c r="G1712" s="12">
        <v>-8.0000000000000004E-4</v>
      </c>
      <c r="H1712" s="21" t="str">
        <f t="shared" si="52"/>
        <v>viernes, febrero 13 de 2015</v>
      </c>
      <c r="I1712" s="11" t="e">
        <f>VLOOKUP(H1712,'Cacao Nacional'!B:D,3,0)</f>
        <v>#N/A</v>
      </c>
      <c r="J1712" s="11" t="str">
        <f t="shared" si="53"/>
        <v>febrero de 2015</v>
      </c>
    </row>
    <row r="1713" spans="1:10" x14ac:dyDescent="0.3">
      <c r="A1713" s="14">
        <v>42047</v>
      </c>
      <c r="B1713" s="13">
        <v>25680</v>
      </c>
      <c r="C1713" s="13">
        <v>25560</v>
      </c>
      <c r="D1713" s="13">
        <v>25860</v>
      </c>
      <c r="E1713" s="13">
        <v>25200</v>
      </c>
      <c r="F1713" s="11" t="s">
        <v>7120</v>
      </c>
      <c r="G1713" s="12">
        <v>3.0999999999999999E-3</v>
      </c>
      <c r="H1713" s="21" t="str">
        <f t="shared" si="52"/>
        <v>jueves, febrero 12 de 2015</v>
      </c>
      <c r="I1713" s="11" t="e">
        <f>VLOOKUP(H1713,'Cacao Nacional'!B:D,3,0)</f>
        <v>#N/A</v>
      </c>
      <c r="J1713" s="11" t="str">
        <f t="shared" si="53"/>
        <v>febrero de 2015</v>
      </c>
    </row>
    <row r="1714" spans="1:10" x14ac:dyDescent="0.3">
      <c r="A1714" s="14">
        <v>42046</v>
      </c>
      <c r="B1714" s="13">
        <v>25600</v>
      </c>
      <c r="C1714" s="13">
        <v>26000</v>
      </c>
      <c r="D1714" s="13">
        <v>26000</v>
      </c>
      <c r="E1714" s="13">
        <v>25500</v>
      </c>
      <c r="F1714" s="11" t="s">
        <v>7121</v>
      </c>
      <c r="G1714" s="12">
        <v>-2.07E-2</v>
      </c>
      <c r="H1714" s="21" t="str">
        <f t="shared" si="52"/>
        <v>miércoles, febrero 11 de 2015</v>
      </c>
      <c r="I1714" s="11" t="e">
        <f>VLOOKUP(H1714,'Cacao Nacional'!B:D,3,0)</f>
        <v>#N/A</v>
      </c>
      <c r="J1714" s="11" t="str">
        <f t="shared" si="53"/>
        <v>febrero de 2015</v>
      </c>
    </row>
    <row r="1715" spans="1:10" x14ac:dyDescent="0.3">
      <c r="A1715" s="14">
        <v>42045</v>
      </c>
      <c r="B1715" s="13">
        <v>26140</v>
      </c>
      <c r="C1715" s="13">
        <v>26560</v>
      </c>
      <c r="D1715" s="13">
        <v>26560</v>
      </c>
      <c r="E1715" s="13">
        <v>26100</v>
      </c>
      <c r="F1715" s="11" t="s">
        <v>7122</v>
      </c>
      <c r="G1715" s="12">
        <v>-9.7999999999999997E-3</v>
      </c>
      <c r="H1715" s="21" t="str">
        <f t="shared" si="52"/>
        <v>martes, febrero 10 de 2015</v>
      </c>
      <c r="I1715" s="11" t="e">
        <f>VLOOKUP(H1715,'Cacao Nacional'!B:D,3,0)</f>
        <v>#N/A</v>
      </c>
      <c r="J1715" s="11" t="str">
        <f t="shared" si="53"/>
        <v>febrero de 2015</v>
      </c>
    </row>
    <row r="1716" spans="1:10" x14ac:dyDescent="0.3">
      <c r="A1716" s="14">
        <v>42044</v>
      </c>
      <c r="B1716" s="13">
        <v>26400</v>
      </c>
      <c r="C1716" s="13">
        <v>26420</v>
      </c>
      <c r="D1716" s="13">
        <v>26500</v>
      </c>
      <c r="E1716" s="13">
        <v>26380</v>
      </c>
      <c r="F1716" s="11" t="s">
        <v>7123</v>
      </c>
      <c r="G1716" s="12">
        <v>-2.3E-3</v>
      </c>
      <c r="H1716" s="21" t="str">
        <f t="shared" si="52"/>
        <v>lunes, febrero 9 de 2015</v>
      </c>
      <c r="I1716" s="11">
        <f>VLOOKUP(H1716,'Cacao Nacional'!B:D,3,0)</f>
        <v>5762.5</v>
      </c>
      <c r="J1716" s="11" t="str">
        <f t="shared" si="53"/>
        <v>febrero de 2015</v>
      </c>
    </row>
    <row r="1717" spans="1:10" x14ac:dyDescent="0.3">
      <c r="A1717" s="14">
        <v>42041</v>
      </c>
      <c r="B1717" s="13">
        <v>26460</v>
      </c>
      <c r="C1717" s="13">
        <v>26300</v>
      </c>
      <c r="D1717" s="13">
        <v>26540</v>
      </c>
      <c r="E1717" s="13">
        <v>26300</v>
      </c>
      <c r="F1717" s="11" t="s">
        <v>7124</v>
      </c>
      <c r="G1717" s="12">
        <v>3.8E-3</v>
      </c>
      <c r="H1717" s="21" t="str">
        <f t="shared" si="52"/>
        <v>viernes, febrero 6 de 2015</v>
      </c>
      <c r="I1717" s="11" t="e">
        <f>VLOOKUP(H1717,'Cacao Nacional'!B:D,3,0)</f>
        <v>#N/A</v>
      </c>
      <c r="J1717" s="11" t="str">
        <f t="shared" si="53"/>
        <v>febrero de 2015</v>
      </c>
    </row>
    <row r="1718" spans="1:10" x14ac:dyDescent="0.3">
      <c r="A1718" s="14">
        <v>42040</v>
      </c>
      <c r="B1718" s="13">
        <v>26360</v>
      </c>
      <c r="C1718" s="13">
        <v>26500</v>
      </c>
      <c r="D1718" s="13">
        <v>26560</v>
      </c>
      <c r="E1718" s="13">
        <v>26320</v>
      </c>
      <c r="F1718" s="11" t="s">
        <v>7125</v>
      </c>
      <c r="G1718" s="12">
        <v>-5.3E-3</v>
      </c>
      <c r="H1718" s="21" t="str">
        <f t="shared" si="52"/>
        <v>jueves, febrero 5 de 2015</v>
      </c>
      <c r="I1718" s="11" t="e">
        <f>VLOOKUP(H1718,'Cacao Nacional'!B:D,3,0)</f>
        <v>#N/A</v>
      </c>
      <c r="J1718" s="11" t="str">
        <f t="shared" si="53"/>
        <v>febrero de 2015</v>
      </c>
    </row>
    <row r="1719" spans="1:10" x14ac:dyDescent="0.3">
      <c r="A1719" s="14">
        <v>42039</v>
      </c>
      <c r="B1719" s="13">
        <v>26500</v>
      </c>
      <c r="C1719" s="13">
        <v>26320</v>
      </c>
      <c r="D1719" s="13">
        <v>26500</v>
      </c>
      <c r="E1719" s="13">
        <v>26260</v>
      </c>
      <c r="F1719" s="11" t="s">
        <v>7126</v>
      </c>
      <c r="G1719" s="12">
        <v>6.1000000000000004E-3</v>
      </c>
      <c r="H1719" s="21" t="str">
        <f t="shared" si="52"/>
        <v>miércoles, febrero 4 de 2015</v>
      </c>
      <c r="I1719" s="11" t="e">
        <f>VLOOKUP(H1719,'Cacao Nacional'!B:D,3,0)</f>
        <v>#N/A</v>
      </c>
      <c r="J1719" s="11" t="str">
        <f t="shared" si="53"/>
        <v>febrero de 2015</v>
      </c>
    </row>
    <row r="1720" spans="1:10" x14ac:dyDescent="0.3">
      <c r="A1720" s="14">
        <v>42038</v>
      </c>
      <c r="B1720" s="13">
        <v>26340</v>
      </c>
      <c r="C1720" s="13">
        <v>26260</v>
      </c>
      <c r="D1720" s="13">
        <v>26380</v>
      </c>
      <c r="E1720" s="13">
        <v>26200</v>
      </c>
      <c r="F1720" s="11" t="s">
        <v>7127</v>
      </c>
      <c r="G1720" s="12">
        <v>1.3899999999999999E-2</v>
      </c>
      <c r="H1720" s="21" t="str">
        <f t="shared" si="52"/>
        <v>martes, febrero 3 de 2015</v>
      </c>
      <c r="I1720" s="11" t="e">
        <f>VLOOKUP(H1720,'Cacao Nacional'!B:D,3,0)</f>
        <v>#N/A</v>
      </c>
      <c r="J1720" s="11" t="str">
        <f t="shared" si="53"/>
        <v>febrero de 2015</v>
      </c>
    </row>
    <row r="1721" spans="1:10" x14ac:dyDescent="0.3">
      <c r="A1721" s="14">
        <v>42037</v>
      </c>
      <c r="B1721" s="13">
        <v>25980</v>
      </c>
      <c r="C1721" s="13">
        <v>25700</v>
      </c>
      <c r="D1721" s="13">
        <v>26000</v>
      </c>
      <c r="E1721" s="13">
        <v>25700</v>
      </c>
      <c r="F1721" s="11" t="s">
        <v>6470</v>
      </c>
      <c r="G1721" s="12">
        <v>1.8800000000000001E-2</v>
      </c>
      <c r="H1721" s="21" t="str">
        <f t="shared" si="52"/>
        <v>lunes, febrero 2 de 2015</v>
      </c>
      <c r="I1721" s="11">
        <f>VLOOKUP(H1721,'Cacao Nacional'!B:D,3,0)</f>
        <v>5762.5</v>
      </c>
      <c r="J1721" s="11" t="str">
        <f t="shared" si="53"/>
        <v>febrero de 2015</v>
      </c>
    </row>
    <row r="1722" spans="1:10" x14ac:dyDescent="0.3">
      <c r="A1722" s="14">
        <v>42034</v>
      </c>
      <c r="B1722" s="13">
        <v>25500</v>
      </c>
      <c r="C1722" s="13">
        <v>26300</v>
      </c>
      <c r="D1722" s="13">
        <v>26300</v>
      </c>
      <c r="E1722" s="13">
        <v>25500</v>
      </c>
      <c r="F1722" s="11" t="s">
        <v>7128</v>
      </c>
      <c r="G1722" s="12">
        <v>-3.04E-2</v>
      </c>
      <c r="H1722" s="21" t="str">
        <f t="shared" si="52"/>
        <v>viernes, enero 30 de 2015</v>
      </c>
      <c r="I1722" s="11" t="e">
        <f>VLOOKUP(H1722,'Cacao Nacional'!B:D,3,0)</f>
        <v>#N/A</v>
      </c>
      <c r="J1722" s="11" t="str">
        <f t="shared" si="53"/>
        <v>enero de 2015</v>
      </c>
    </row>
    <row r="1723" spans="1:10" x14ac:dyDescent="0.3">
      <c r="A1723" s="14">
        <v>42033</v>
      </c>
      <c r="B1723" s="13">
        <v>26300</v>
      </c>
      <c r="C1723" s="13">
        <v>26280</v>
      </c>
      <c r="D1723" s="13">
        <v>26300</v>
      </c>
      <c r="E1723" s="13">
        <v>26000</v>
      </c>
      <c r="F1723" s="11" t="s">
        <v>7008</v>
      </c>
      <c r="G1723" s="12">
        <v>8.0000000000000004E-4</v>
      </c>
      <c r="H1723" s="21" t="str">
        <f t="shared" si="52"/>
        <v>jueves, enero 29 de 2015</v>
      </c>
      <c r="I1723" s="11" t="e">
        <f>VLOOKUP(H1723,'Cacao Nacional'!B:D,3,0)</f>
        <v>#N/A</v>
      </c>
      <c r="J1723" s="11" t="str">
        <f t="shared" si="53"/>
        <v>enero de 2015</v>
      </c>
    </row>
    <row r="1724" spans="1:10" x14ac:dyDescent="0.3">
      <c r="A1724" s="14">
        <v>42032</v>
      </c>
      <c r="B1724" s="13">
        <v>26280</v>
      </c>
      <c r="C1724" s="13">
        <v>26280</v>
      </c>
      <c r="D1724" s="13">
        <v>26280</v>
      </c>
      <c r="E1724" s="13">
        <v>26120</v>
      </c>
      <c r="F1724" s="11" t="s">
        <v>7129</v>
      </c>
      <c r="G1724" s="12">
        <v>6.1000000000000004E-3</v>
      </c>
      <c r="H1724" s="21" t="str">
        <f t="shared" si="52"/>
        <v>miércoles, enero 28 de 2015</v>
      </c>
      <c r="I1724" s="11" t="e">
        <f>VLOOKUP(H1724,'Cacao Nacional'!B:D,3,0)</f>
        <v>#N/A</v>
      </c>
      <c r="J1724" s="11" t="str">
        <f t="shared" si="53"/>
        <v>enero de 2015</v>
      </c>
    </row>
    <row r="1725" spans="1:10" x14ac:dyDescent="0.3">
      <c r="A1725" s="14">
        <v>42031</v>
      </c>
      <c r="B1725" s="13">
        <v>26120</v>
      </c>
      <c r="C1725" s="13">
        <v>26200</v>
      </c>
      <c r="D1725" s="13">
        <v>26320</v>
      </c>
      <c r="E1725" s="13">
        <v>26120</v>
      </c>
      <c r="F1725" s="11" t="s">
        <v>7130</v>
      </c>
      <c r="G1725" s="12">
        <v>-9.1000000000000004E-3</v>
      </c>
      <c r="H1725" s="21" t="str">
        <f t="shared" si="52"/>
        <v>martes, enero 27 de 2015</v>
      </c>
      <c r="I1725" s="11" t="e">
        <f>VLOOKUP(H1725,'Cacao Nacional'!B:D,3,0)</f>
        <v>#N/A</v>
      </c>
      <c r="J1725" s="11" t="str">
        <f t="shared" si="53"/>
        <v>enero de 2015</v>
      </c>
    </row>
    <row r="1726" spans="1:10" x14ac:dyDescent="0.3">
      <c r="A1726" s="14">
        <v>42030</v>
      </c>
      <c r="B1726" s="13">
        <v>26360</v>
      </c>
      <c r="C1726" s="13">
        <v>26780</v>
      </c>
      <c r="D1726" s="13">
        <v>26780</v>
      </c>
      <c r="E1726" s="13">
        <v>26100</v>
      </c>
      <c r="F1726" s="11" t="s">
        <v>7131</v>
      </c>
      <c r="G1726" s="12">
        <v>-8.9999999999999993E-3</v>
      </c>
      <c r="H1726" s="21" t="str">
        <f t="shared" si="52"/>
        <v>lunes, enero 26 de 2015</v>
      </c>
      <c r="I1726" s="11">
        <f>VLOOKUP(H1726,'Cacao Nacional'!B:D,3,0)</f>
        <v>5932.5</v>
      </c>
      <c r="J1726" s="11" t="str">
        <f t="shared" si="53"/>
        <v>enero de 2015</v>
      </c>
    </row>
    <row r="1727" spans="1:10" x14ac:dyDescent="0.3">
      <c r="A1727" s="14">
        <v>42027</v>
      </c>
      <c r="B1727" s="13">
        <v>26600</v>
      </c>
      <c r="C1727" s="13">
        <v>26920</v>
      </c>
      <c r="D1727" s="13">
        <v>26920</v>
      </c>
      <c r="E1727" s="13">
        <v>26600</v>
      </c>
      <c r="F1727" s="11" t="s">
        <v>7132</v>
      </c>
      <c r="G1727" s="12">
        <v>-1.26E-2</v>
      </c>
      <c r="H1727" s="21" t="str">
        <f t="shared" si="52"/>
        <v>viernes, enero 23 de 2015</v>
      </c>
      <c r="I1727" s="11" t="e">
        <f>VLOOKUP(H1727,'Cacao Nacional'!B:D,3,0)</f>
        <v>#N/A</v>
      </c>
      <c r="J1727" s="11" t="str">
        <f t="shared" si="53"/>
        <v>enero de 2015</v>
      </c>
    </row>
    <row r="1728" spans="1:10" x14ac:dyDescent="0.3">
      <c r="A1728" s="14">
        <v>42026</v>
      </c>
      <c r="B1728" s="13">
        <v>26940</v>
      </c>
      <c r="C1728" s="13">
        <v>26860</v>
      </c>
      <c r="D1728" s="13">
        <v>26980</v>
      </c>
      <c r="E1728" s="13">
        <v>26800</v>
      </c>
      <c r="F1728" s="11" t="s">
        <v>7133</v>
      </c>
      <c r="G1728" s="12">
        <v>7.4999999999999997E-3</v>
      </c>
      <c r="H1728" s="21" t="str">
        <f t="shared" si="52"/>
        <v>jueves, enero 22 de 2015</v>
      </c>
      <c r="I1728" s="11" t="e">
        <f>VLOOKUP(H1728,'Cacao Nacional'!B:D,3,0)</f>
        <v>#N/A</v>
      </c>
      <c r="J1728" s="11" t="str">
        <f t="shared" si="53"/>
        <v>enero de 2015</v>
      </c>
    </row>
    <row r="1729" spans="1:10" x14ac:dyDescent="0.3">
      <c r="A1729" s="14">
        <v>42025</v>
      </c>
      <c r="B1729" s="13">
        <v>26740</v>
      </c>
      <c r="C1729" s="13">
        <v>26240</v>
      </c>
      <c r="D1729" s="13">
        <v>26740</v>
      </c>
      <c r="E1729" s="13">
        <v>26240</v>
      </c>
      <c r="F1729" s="11" t="s">
        <v>7134</v>
      </c>
      <c r="G1729" s="12">
        <v>2.06E-2</v>
      </c>
      <c r="H1729" s="21" t="str">
        <f t="shared" si="52"/>
        <v>miércoles, enero 21 de 2015</v>
      </c>
      <c r="I1729" s="11" t="e">
        <f>VLOOKUP(H1729,'Cacao Nacional'!B:D,3,0)</f>
        <v>#N/A</v>
      </c>
      <c r="J1729" s="11" t="str">
        <f t="shared" si="53"/>
        <v>enero de 2015</v>
      </c>
    </row>
    <row r="1730" spans="1:10" x14ac:dyDescent="0.3">
      <c r="A1730" s="14">
        <v>42024</v>
      </c>
      <c r="B1730" s="13">
        <v>26200</v>
      </c>
      <c r="C1730" s="13">
        <v>26180</v>
      </c>
      <c r="D1730" s="13">
        <v>26260</v>
      </c>
      <c r="E1730" s="13">
        <v>26180</v>
      </c>
      <c r="F1730" s="11" t="s">
        <v>7135</v>
      </c>
      <c r="G1730" s="12">
        <v>-2.3E-3</v>
      </c>
      <c r="H1730" s="21" t="str">
        <f t="shared" si="52"/>
        <v>martes, enero 20 de 2015</v>
      </c>
      <c r="I1730" s="11" t="e">
        <f>VLOOKUP(H1730,'Cacao Nacional'!B:D,3,0)</f>
        <v>#N/A</v>
      </c>
      <c r="J1730" s="11" t="str">
        <f t="shared" si="53"/>
        <v>enero de 2015</v>
      </c>
    </row>
    <row r="1731" spans="1:10" x14ac:dyDescent="0.3">
      <c r="A1731" s="14">
        <v>42023</v>
      </c>
      <c r="B1731" s="13">
        <v>26260</v>
      </c>
      <c r="C1731" s="13">
        <v>26680</v>
      </c>
      <c r="D1731" s="13">
        <v>26880</v>
      </c>
      <c r="E1731" s="13">
        <v>26260</v>
      </c>
      <c r="F1731" s="11" t="s">
        <v>6888</v>
      </c>
      <c r="G1731" s="12">
        <v>-8.3000000000000001E-3</v>
      </c>
      <c r="H1731" s="21" t="str">
        <f t="shared" ref="H1731:H1794" si="54">_xlfn.CONCAT(TEXT(A1731,"dddd, Mmmm d "),"de ",TEXT(A1731,"yyyy"))</f>
        <v>lunes, enero 19 de 2015</v>
      </c>
      <c r="I1731" s="11">
        <f>VLOOKUP(H1731,'Cacao Nacional'!B:D,3,0)</f>
        <v>6405</v>
      </c>
      <c r="J1731" s="11" t="str">
        <f t="shared" ref="J1731:J1794" si="55">_xlfn.CONCAT(TEXT(A1731,"mmmm")," de ",YEAR(A1731))</f>
        <v>enero de 2015</v>
      </c>
    </row>
    <row r="1732" spans="1:10" x14ac:dyDescent="0.3">
      <c r="A1732" s="14">
        <v>42020</v>
      </c>
      <c r="B1732" s="13">
        <v>26480</v>
      </c>
      <c r="C1732" s="13">
        <v>26440</v>
      </c>
      <c r="D1732" s="13">
        <v>26480</v>
      </c>
      <c r="E1732" s="13">
        <v>26440</v>
      </c>
      <c r="F1732" s="11" t="s">
        <v>7136</v>
      </c>
      <c r="G1732" s="12">
        <v>8.0000000000000004E-4</v>
      </c>
      <c r="H1732" s="21" t="str">
        <f t="shared" si="54"/>
        <v>viernes, enero 16 de 2015</v>
      </c>
      <c r="I1732" s="11" t="e">
        <f>VLOOKUP(H1732,'Cacao Nacional'!B:D,3,0)</f>
        <v>#N/A</v>
      </c>
      <c r="J1732" s="11" t="str">
        <f t="shared" si="55"/>
        <v>enero de 2015</v>
      </c>
    </row>
    <row r="1733" spans="1:10" x14ac:dyDescent="0.3">
      <c r="A1733" s="14">
        <v>42019</v>
      </c>
      <c r="B1733" s="13">
        <v>26460</v>
      </c>
      <c r="C1733" s="13">
        <v>26400</v>
      </c>
      <c r="D1733" s="13">
        <v>26480</v>
      </c>
      <c r="E1733" s="13">
        <v>26400</v>
      </c>
      <c r="F1733" s="11" t="s">
        <v>7026</v>
      </c>
      <c r="G1733" s="12">
        <v>5.3E-3</v>
      </c>
      <c r="H1733" s="21" t="str">
        <f t="shared" si="54"/>
        <v>jueves, enero 15 de 2015</v>
      </c>
      <c r="I1733" s="11" t="e">
        <f>VLOOKUP(H1733,'Cacao Nacional'!B:D,3,0)</f>
        <v>#N/A</v>
      </c>
      <c r="J1733" s="11" t="str">
        <f t="shared" si="55"/>
        <v>enero de 2015</v>
      </c>
    </row>
    <row r="1734" spans="1:10" x14ac:dyDescent="0.3">
      <c r="A1734" s="14">
        <v>42018</v>
      </c>
      <c r="B1734" s="13">
        <v>26320</v>
      </c>
      <c r="C1734" s="13">
        <v>26800</v>
      </c>
      <c r="D1734" s="13">
        <v>26800</v>
      </c>
      <c r="E1734" s="13">
        <v>26320</v>
      </c>
      <c r="F1734" s="11" t="s">
        <v>7137</v>
      </c>
      <c r="G1734" s="12">
        <v>-1.72E-2</v>
      </c>
      <c r="H1734" s="21" t="str">
        <f t="shared" si="54"/>
        <v>miércoles, enero 14 de 2015</v>
      </c>
      <c r="I1734" s="11" t="e">
        <f>VLOOKUP(H1734,'Cacao Nacional'!B:D,3,0)</f>
        <v>#N/A</v>
      </c>
      <c r="J1734" s="11" t="str">
        <f t="shared" si="55"/>
        <v>enero de 2015</v>
      </c>
    </row>
    <row r="1735" spans="1:10" x14ac:dyDescent="0.3">
      <c r="A1735" s="14">
        <v>42017</v>
      </c>
      <c r="B1735" s="13">
        <v>26780</v>
      </c>
      <c r="C1735" s="13">
        <v>27000</v>
      </c>
      <c r="D1735" s="13">
        <v>27040</v>
      </c>
      <c r="E1735" s="13">
        <v>26780</v>
      </c>
      <c r="F1735" s="11" t="s">
        <v>7138</v>
      </c>
      <c r="G1735" s="12">
        <v>-2.41E-2</v>
      </c>
      <c r="H1735" s="21" t="str">
        <f t="shared" si="54"/>
        <v>martes, enero 13 de 2015</v>
      </c>
      <c r="I1735" s="11" t="e">
        <f>VLOOKUP(H1735,'Cacao Nacional'!B:D,3,0)</f>
        <v>#N/A</v>
      </c>
      <c r="J1735" s="11" t="str">
        <f t="shared" si="55"/>
        <v>enero de 2015</v>
      </c>
    </row>
    <row r="1736" spans="1:10" x14ac:dyDescent="0.3">
      <c r="A1736" s="14">
        <v>42013</v>
      </c>
      <c r="B1736" s="13">
        <v>27440</v>
      </c>
      <c r="C1736" s="13">
        <v>27600</v>
      </c>
      <c r="D1736" s="13">
        <v>27600</v>
      </c>
      <c r="E1736" s="13">
        <v>27200</v>
      </c>
      <c r="F1736" s="11" t="s">
        <v>7139</v>
      </c>
      <c r="G1736" s="12">
        <v>-8.6999999999999994E-3</v>
      </c>
      <c r="H1736" s="21" t="str">
        <f t="shared" si="54"/>
        <v>viernes, enero 9 de 2015</v>
      </c>
      <c r="I1736" s="11" t="e">
        <f>VLOOKUP(H1736,'Cacao Nacional'!B:D,3,0)</f>
        <v>#N/A</v>
      </c>
      <c r="J1736" s="11" t="str">
        <f t="shared" si="55"/>
        <v>enero de 2015</v>
      </c>
    </row>
    <row r="1737" spans="1:10" x14ac:dyDescent="0.3">
      <c r="A1737" s="14">
        <v>42012</v>
      </c>
      <c r="B1737" s="13">
        <v>27680</v>
      </c>
      <c r="C1737" s="13">
        <v>26860</v>
      </c>
      <c r="D1737" s="13">
        <v>27680</v>
      </c>
      <c r="E1737" s="13">
        <v>26300</v>
      </c>
      <c r="F1737" s="11" t="s">
        <v>7140</v>
      </c>
      <c r="G1737" s="12">
        <v>3.8300000000000001E-2</v>
      </c>
      <c r="H1737" s="21" t="str">
        <f t="shared" si="54"/>
        <v>jueves, enero 8 de 2015</v>
      </c>
      <c r="I1737" s="11" t="e">
        <f>VLOOKUP(H1737,'Cacao Nacional'!B:D,3,0)</f>
        <v>#N/A</v>
      </c>
      <c r="J1737" s="11" t="str">
        <f t="shared" si="55"/>
        <v>enero de 2015</v>
      </c>
    </row>
    <row r="1738" spans="1:10" x14ac:dyDescent="0.3">
      <c r="A1738" s="14">
        <v>42011</v>
      </c>
      <c r="B1738" s="13">
        <v>26660</v>
      </c>
      <c r="C1738" s="13">
        <v>26720</v>
      </c>
      <c r="D1738" s="13">
        <v>26880</v>
      </c>
      <c r="E1738" s="13">
        <v>26500</v>
      </c>
      <c r="F1738" s="11" t="s">
        <v>7141</v>
      </c>
      <c r="G1738" s="12">
        <v>0</v>
      </c>
      <c r="H1738" s="21" t="str">
        <f t="shared" si="54"/>
        <v>miércoles, enero 7 de 2015</v>
      </c>
      <c r="I1738" s="11" t="e">
        <f>VLOOKUP(H1738,'Cacao Nacional'!B:D,3,0)</f>
        <v>#N/A</v>
      </c>
      <c r="J1738" s="11" t="str">
        <f t="shared" si="55"/>
        <v>enero de 2015</v>
      </c>
    </row>
    <row r="1739" spans="1:10" x14ac:dyDescent="0.3">
      <c r="A1739" s="14">
        <v>42010</v>
      </c>
      <c r="B1739" s="13">
        <v>26660</v>
      </c>
      <c r="C1739" s="13">
        <v>26820</v>
      </c>
      <c r="D1739" s="13">
        <v>26880</v>
      </c>
      <c r="E1739" s="13">
        <v>26660</v>
      </c>
      <c r="F1739" s="11" t="s">
        <v>7142</v>
      </c>
      <c r="G1739" s="12">
        <v>-8.2000000000000007E-3</v>
      </c>
      <c r="H1739" s="21" t="str">
        <f t="shared" si="54"/>
        <v>martes, enero 6 de 2015</v>
      </c>
      <c r="I1739" s="11" t="e">
        <f>VLOOKUP(H1739,'Cacao Nacional'!B:D,3,0)</f>
        <v>#N/A</v>
      </c>
      <c r="J1739" s="11" t="str">
        <f t="shared" si="55"/>
        <v>enero de 2015</v>
      </c>
    </row>
    <row r="1740" spans="1:10" x14ac:dyDescent="0.3">
      <c r="A1740" s="14">
        <v>42009</v>
      </c>
      <c r="B1740" s="13">
        <v>26880</v>
      </c>
      <c r="C1740" s="13">
        <v>27500</v>
      </c>
      <c r="D1740" s="13">
        <v>27500</v>
      </c>
      <c r="E1740" s="13">
        <v>26880</v>
      </c>
      <c r="F1740" s="11" t="s">
        <v>7143</v>
      </c>
      <c r="G1740" s="12">
        <v>-0.04</v>
      </c>
      <c r="H1740" s="21" t="str">
        <f t="shared" si="54"/>
        <v>lunes, enero 5 de 2015</v>
      </c>
      <c r="I1740" s="11">
        <f>VLOOKUP(H1740,'Cacao Nacional'!B:D,3,0)</f>
        <v>6242.5</v>
      </c>
      <c r="J1740" s="11" t="str">
        <f t="shared" si="55"/>
        <v>enero de 2015</v>
      </c>
    </row>
    <row r="1741" spans="1:10" x14ac:dyDescent="0.3">
      <c r="A1741" s="14">
        <v>42006</v>
      </c>
      <c r="B1741" s="13">
        <v>28000</v>
      </c>
      <c r="C1741" s="13">
        <v>28040</v>
      </c>
      <c r="D1741" s="13">
        <v>28040</v>
      </c>
      <c r="E1741" s="13">
        <v>27900</v>
      </c>
      <c r="F1741" s="11" t="s">
        <v>7144</v>
      </c>
      <c r="G1741" s="12">
        <v>-2.1000000000000001E-2</v>
      </c>
      <c r="H1741" s="21" t="str">
        <f t="shared" si="54"/>
        <v>viernes, enero 2 de 2015</v>
      </c>
      <c r="I1741" s="11" t="e">
        <f>VLOOKUP(H1741,'Cacao Nacional'!B:D,3,0)</f>
        <v>#N/A</v>
      </c>
      <c r="J1741" s="11" t="str">
        <f t="shared" si="55"/>
        <v>enero de 2015</v>
      </c>
    </row>
    <row r="1742" spans="1:10" x14ac:dyDescent="0.3">
      <c r="A1742" s="14">
        <v>42003</v>
      </c>
      <c r="B1742" s="13">
        <v>28600</v>
      </c>
      <c r="C1742" s="13">
        <v>29400</v>
      </c>
      <c r="D1742" s="13">
        <v>29400</v>
      </c>
      <c r="E1742" s="13">
        <v>28180</v>
      </c>
      <c r="F1742" s="11" t="s">
        <v>7145</v>
      </c>
      <c r="G1742" s="12">
        <v>-1.38E-2</v>
      </c>
      <c r="H1742" s="21" t="str">
        <f t="shared" si="54"/>
        <v>martes, diciembre 30 de 2014</v>
      </c>
      <c r="I1742" s="11" t="e">
        <f>VLOOKUP(H1742,'Cacao Nacional'!B:D,3,0)</f>
        <v>#N/A</v>
      </c>
      <c r="J1742" s="11" t="str">
        <f t="shared" si="55"/>
        <v>diciembre de 2014</v>
      </c>
    </row>
    <row r="1743" spans="1:10" x14ac:dyDescent="0.3">
      <c r="A1743" s="14">
        <v>42002</v>
      </c>
      <c r="B1743" s="13">
        <v>29000</v>
      </c>
      <c r="C1743" s="13">
        <v>28180</v>
      </c>
      <c r="D1743" s="13">
        <v>29000</v>
      </c>
      <c r="E1743" s="13">
        <v>28140</v>
      </c>
      <c r="F1743" s="11" t="s">
        <v>7146</v>
      </c>
      <c r="G1743" s="12">
        <v>2.9100000000000001E-2</v>
      </c>
      <c r="H1743" s="21" t="str">
        <f t="shared" si="54"/>
        <v>lunes, diciembre 29 de 2014</v>
      </c>
      <c r="I1743" s="11" t="e">
        <f>VLOOKUP(H1743,'Cacao Nacional'!B:D,3,0)</f>
        <v>#N/A</v>
      </c>
      <c r="J1743" s="11" t="str">
        <f t="shared" si="55"/>
        <v>diciembre de 2014</v>
      </c>
    </row>
    <row r="1744" spans="1:10" x14ac:dyDescent="0.3">
      <c r="A1744" s="14">
        <v>41999</v>
      </c>
      <c r="B1744" s="13">
        <v>28180</v>
      </c>
      <c r="C1744" s="13">
        <v>28900</v>
      </c>
      <c r="D1744" s="13">
        <v>28900</v>
      </c>
      <c r="E1744" s="13">
        <v>27540</v>
      </c>
      <c r="F1744" s="11" t="s">
        <v>7147</v>
      </c>
      <c r="G1744" s="12">
        <v>-4.4699999999999997E-2</v>
      </c>
      <c r="H1744" s="21" t="str">
        <f t="shared" si="54"/>
        <v>viernes, diciembre 26 de 2014</v>
      </c>
      <c r="I1744" s="11" t="e">
        <f>VLOOKUP(H1744,'Cacao Nacional'!B:D,3,0)</f>
        <v>#N/A</v>
      </c>
      <c r="J1744" s="11" t="str">
        <f t="shared" si="55"/>
        <v>diciembre de 2014</v>
      </c>
    </row>
    <row r="1745" spans="1:10" x14ac:dyDescent="0.3">
      <c r="A1745" s="14">
        <v>41997</v>
      </c>
      <c r="B1745" s="13">
        <v>29500</v>
      </c>
      <c r="C1745" s="13">
        <v>28600</v>
      </c>
      <c r="D1745" s="13">
        <v>29500</v>
      </c>
      <c r="E1745" s="13">
        <v>28600</v>
      </c>
      <c r="F1745" s="11" t="s">
        <v>7148</v>
      </c>
      <c r="G1745" s="12">
        <v>0.03</v>
      </c>
      <c r="H1745" s="21" t="str">
        <f t="shared" si="54"/>
        <v>miércoles, diciembre 24 de 2014</v>
      </c>
      <c r="I1745" s="11" t="e">
        <f>VLOOKUP(H1745,'Cacao Nacional'!B:D,3,0)</f>
        <v>#N/A</v>
      </c>
      <c r="J1745" s="11" t="str">
        <f t="shared" si="55"/>
        <v>diciembre de 2014</v>
      </c>
    </row>
    <row r="1746" spans="1:10" x14ac:dyDescent="0.3">
      <c r="A1746" s="14">
        <v>41996</v>
      </c>
      <c r="B1746" s="13">
        <v>28640</v>
      </c>
      <c r="C1746" s="13">
        <v>28700</v>
      </c>
      <c r="D1746" s="13">
        <v>28980</v>
      </c>
      <c r="E1746" s="13">
        <v>28420</v>
      </c>
      <c r="F1746" s="11" t="s">
        <v>7149</v>
      </c>
      <c r="G1746" s="12">
        <v>0</v>
      </c>
      <c r="H1746" s="21" t="str">
        <f t="shared" si="54"/>
        <v>martes, diciembre 23 de 2014</v>
      </c>
      <c r="I1746" s="11" t="e">
        <f>VLOOKUP(H1746,'Cacao Nacional'!B:D,3,0)</f>
        <v>#N/A</v>
      </c>
      <c r="J1746" s="11" t="str">
        <f t="shared" si="55"/>
        <v>diciembre de 2014</v>
      </c>
    </row>
    <row r="1747" spans="1:10" x14ac:dyDescent="0.3">
      <c r="A1747" s="14">
        <v>41995</v>
      </c>
      <c r="B1747" s="13">
        <v>28640</v>
      </c>
      <c r="C1747" s="13">
        <v>27920</v>
      </c>
      <c r="D1747" s="13">
        <v>28640</v>
      </c>
      <c r="E1747" s="13">
        <v>27800</v>
      </c>
      <c r="F1747" s="11" t="s">
        <v>7150</v>
      </c>
      <c r="G1747" s="12">
        <v>2.6499999999999999E-2</v>
      </c>
      <c r="H1747" s="21" t="str">
        <f t="shared" si="54"/>
        <v>lunes, diciembre 22 de 2014</v>
      </c>
      <c r="I1747" s="11">
        <f>VLOOKUP(H1747,'Cacao Nacional'!B:D,3,0)</f>
        <v>6242.5</v>
      </c>
      <c r="J1747" s="11" t="str">
        <f t="shared" si="55"/>
        <v>diciembre de 2014</v>
      </c>
    </row>
    <row r="1748" spans="1:10" x14ac:dyDescent="0.3">
      <c r="A1748" s="14">
        <v>41992</v>
      </c>
      <c r="B1748" s="13">
        <v>27900</v>
      </c>
      <c r="C1748" s="13">
        <v>27260</v>
      </c>
      <c r="D1748" s="13">
        <v>27900</v>
      </c>
      <c r="E1748" s="13">
        <v>27240</v>
      </c>
      <c r="F1748" s="11" t="s">
        <v>7151</v>
      </c>
      <c r="G1748" s="12">
        <v>2.9499999999999998E-2</v>
      </c>
      <c r="H1748" s="21" t="str">
        <f t="shared" si="54"/>
        <v>viernes, diciembre 19 de 2014</v>
      </c>
      <c r="I1748" s="11" t="e">
        <f>VLOOKUP(H1748,'Cacao Nacional'!B:D,3,0)</f>
        <v>#N/A</v>
      </c>
      <c r="J1748" s="11" t="str">
        <f t="shared" si="55"/>
        <v>diciembre de 2014</v>
      </c>
    </row>
    <row r="1749" spans="1:10" x14ac:dyDescent="0.3">
      <c r="A1749" s="14">
        <v>41991</v>
      </c>
      <c r="B1749" s="13">
        <v>27100</v>
      </c>
      <c r="C1749" s="13">
        <v>27800</v>
      </c>
      <c r="D1749" s="13">
        <v>28200</v>
      </c>
      <c r="E1749" s="13">
        <v>27000</v>
      </c>
      <c r="F1749" s="11" t="s">
        <v>7152</v>
      </c>
      <c r="G1749" s="12">
        <v>-1.8100000000000002E-2</v>
      </c>
      <c r="H1749" s="21" t="str">
        <f t="shared" si="54"/>
        <v>jueves, diciembre 18 de 2014</v>
      </c>
      <c r="I1749" s="11" t="e">
        <f>VLOOKUP(H1749,'Cacao Nacional'!B:D,3,0)</f>
        <v>#N/A</v>
      </c>
      <c r="J1749" s="11" t="str">
        <f t="shared" si="55"/>
        <v>diciembre de 2014</v>
      </c>
    </row>
    <row r="1750" spans="1:10" x14ac:dyDescent="0.3">
      <c r="A1750" s="14">
        <v>41990</v>
      </c>
      <c r="B1750" s="13">
        <v>27600</v>
      </c>
      <c r="C1750" s="13">
        <v>26980</v>
      </c>
      <c r="D1750" s="13">
        <v>27980</v>
      </c>
      <c r="E1750" s="13">
        <v>26900</v>
      </c>
      <c r="F1750" s="11" t="s">
        <v>7153</v>
      </c>
      <c r="G1750" s="12">
        <v>2.2200000000000001E-2</v>
      </c>
      <c r="H1750" s="21" t="str">
        <f t="shared" si="54"/>
        <v>miércoles, diciembre 17 de 2014</v>
      </c>
      <c r="I1750" s="11" t="e">
        <f>VLOOKUP(H1750,'Cacao Nacional'!B:D,3,0)</f>
        <v>#N/A</v>
      </c>
      <c r="J1750" s="11" t="str">
        <f t="shared" si="55"/>
        <v>diciembre de 2014</v>
      </c>
    </row>
    <row r="1751" spans="1:10" x14ac:dyDescent="0.3">
      <c r="A1751" s="14">
        <v>41989</v>
      </c>
      <c r="B1751" s="13">
        <v>27000</v>
      </c>
      <c r="C1751" s="13">
        <v>26600</v>
      </c>
      <c r="D1751" s="13">
        <v>27200</v>
      </c>
      <c r="E1751" s="13">
        <v>26600</v>
      </c>
      <c r="F1751" s="11" t="s">
        <v>7154</v>
      </c>
      <c r="G1751" s="12">
        <v>1.35E-2</v>
      </c>
      <c r="H1751" s="21" t="str">
        <f t="shared" si="54"/>
        <v>martes, diciembre 16 de 2014</v>
      </c>
      <c r="I1751" s="11" t="e">
        <f>VLOOKUP(H1751,'Cacao Nacional'!B:D,3,0)</f>
        <v>#N/A</v>
      </c>
      <c r="J1751" s="11" t="str">
        <f t="shared" si="55"/>
        <v>diciembre de 2014</v>
      </c>
    </row>
    <row r="1752" spans="1:10" x14ac:dyDescent="0.3">
      <c r="A1752" s="14">
        <v>41988</v>
      </c>
      <c r="B1752" s="13">
        <v>26640</v>
      </c>
      <c r="C1752" s="13">
        <v>26120</v>
      </c>
      <c r="D1752" s="13">
        <v>26700</v>
      </c>
      <c r="E1752" s="13">
        <v>26100</v>
      </c>
      <c r="F1752" s="11" t="s">
        <v>7155</v>
      </c>
      <c r="G1752" s="12">
        <v>7.6E-3</v>
      </c>
      <c r="H1752" s="21" t="str">
        <f t="shared" si="54"/>
        <v>lunes, diciembre 15 de 2014</v>
      </c>
      <c r="I1752" s="11">
        <f>VLOOKUP(H1752,'Cacao Nacional'!B:D,3,0)</f>
        <v>6032.5</v>
      </c>
      <c r="J1752" s="11" t="str">
        <f t="shared" si="55"/>
        <v>diciembre de 2014</v>
      </c>
    </row>
    <row r="1753" spans="1:10" x14ac:dyDescent="0.3">
      <c r="A1753" s="14">
        <v>41985</v>
      </c>
      <c r="B1753" s="13">
        <v>26440</v>
      </c>
      <c r="C1753" s="13">
        <v>26400</v>
      </c>
      <c r="D1753" s="13">
        <v>26440</v>
      </c>
      <c r="E1753" s="13">
        <v>25820</v>
      </c>
      <c r="F1753" s="11" t="s">
        <v>7156</v>
      </c>
      <c r="G1753" s="12">
        <v>1.5E-3</v>
      </c>
      <c r="H1753" s="21" t="str">
        <f t="shared" si="54"/>
        <v>viernes, diciembre 12 de 2014</v>
      </c>
      <c r="I1753" s="11" t="e">
        <f>VLOOKUP(H1753,'Cacao Nacional'!B:D,3,0)</f>
        <v>#N/A</v>
      </c>
      <c r="J1753" s="11" t="str">
        <f t="shared" si="55"/>
        <v>diciembre de 2014</v>
      </c>
    </row>
    <row r="1754" spans="1:10" x14ac:dyDescent="0.3">
      <c r="A1754" s="14">
        <v>41984</v>
      </c>
      <c r="B1754" s="13">
        <v>26400</v>
      </c>
      <c r="C1754" s="13">
        <v>26420</v>
      </c>
      <c r="D1754" s="13">
        <v>26900</v>
      </c>
      <c r="E1754" s="13">
        <v>26400</v>
      </c>
      <c r="F1754" s="11" t="s">
        <v>7157</v>
      </c>
      <c r="G1754" s="12">
        <v>0</v>
      </c>
      <c r="H1754" s="21" t="str">
        <f t="shared" si="54"/>
        <v>jueves, diciembre 11 de 2014</v>
      </c>
      <c r="I1754" s="11" t="e">
        <f>VLOOKUP(H1754,'Cacao Nacional'!B:D,3,0)</f>
        <v>#N/A</v>
      </c>
      <c r="J1754" s="11" t="str">
        <f t="shared" si="55"/>
        <v>diciembre de 2014</v>
      </c>
    </row>
    <row r="1755" spans="1:10" x14ac:dyDescent="0.3">
      <c r="A1755" s="14">
        <v>41983</v>
      </c>
      <c r="B1755" s="13">
        <v>26400</v>
      </c>
      <c r="C1755" s="13">
        <v>26900</v>
      </c>
      <c r="D1755" s="13">
        <v>26900</v>
      </c>
      <c r="E1755" s="13">
        <v>26360</v>
      </c>
      <c r="F1755" s="11" t="s">
        <v>7158</v>
      </c>
      <c r="G1755" s="12">
        <v>-1.49E-2</v>
      </c>
      <c r="H1755" s="21" t="str">
        <f t="shared" si="54"/>
        <v>miércoles, diciembre 10 de 2014</v>
      </c>
      <c r="I1755" s="11" t="e">
        <f>VLOOKUP(H1755,'Cacao Nacional'!B:D,3,0)</f>
        <v>#N/A</v>
      </c>
      <c r="J1755" s="11" t="str">
        <f t="shared" si="55"/>
        <v>diciembre de 2014</v>
      </c>
    </row>
    <row r="1756" spans="1:10" x14ac:dyDescent="0.3">
      <c r="A1756" s="14">
        <v>41982</v>
      </c>
      <c r="B1756" s="13">
        <v>26800</v>
      </c>
      <c r="C1756" s="13">
        <v>27200</v>
      </c>
      <c r="D1756" s="13">
        <v>27200</v>
      </c>
      <c r="E1756" s="13">
        <v>26800</v>
      </c>
      <c r="F1756" s="11" t="s">
        <v>7159</v>
      </c>
      <c r="G1756" s="12">
        <v>-1.6899999999999998E-2</v>
      </c>
      <c r="H1756" s="21" t="str">
        <f t="shared" si="54"/>
        <v>martes, diciembre 9 de 2014</v>
      </c>
      <c r="I1756" s="11" t="e">
        <f>VLOOKUP(H1756,'Cacao Nacional'!B:D,3,0)</f>
        <v>#N/A</v>
      </c>
      <c r="J1756" s="11" t="str">
        <f t="shared" si="55"/>
        <v>diciembre de 2014</v>
      </c>
    </row>
    <row r="1757" spans="1:10" x14ac:dyDescent="0.3">
      <c r="A1757" s="14">
        <v>41978</v>
      </c>
      <c r="B1757" s="13">
        <v>27260</v>
      </c>
      <c r="C1757" s="13">
        <v>27200</v>
      </c>
      <c r="D1757" s="13">
        <v>27300</v>
      </c>
      <c r="E1757" s="13">
        <v>27200</v>
      </c>
      <c r="F1757" s="11" t="s">
        <v>7160</v>
      </c>
      <c r="G1757" s="12">
        <v>2.2000000000000001E-3</v>
      </c>
      <c r="H1757" s="21" t="str">
        <f t="shared" si="54"/>
        <v>viernes, diciembre 5 de 2014</v>
      </c>
      <c r="I1757" s="11" t="e">
        <f>VLOOKUP(H1757,'Cacao Nacional'!B:D,3,0)</f>
        <v>#N/A</v>
      </c>
      <c r="J1757" s="11" t="str">
        <f t="shared" si="55"/>
        <v>diciembre de 2014</v>
      </c>
    </row>
    <row r="1758" spans="1:10" x14ac:dyDescent="0.3">
      <c r="A1758" s="14">
        <v>41977</v>
      </c>
      <c r="B1758" s="13">
        <v>27200</v>
      </c>
      <c r="C1758" s="13">
        <v>27300</v>
      </c>
      <c r="D1758" s="13">
        <v>27440</v>
      </c>
      <c r="E1758" s="13">
        <v>27200</v>
      </c>
      <c r="F1758" s="11" t="s">
        <v>7161</v>
      </c>
      <c r="G1758" s="12">
        <v>-2.2000000000000001E-3</v>
      </c>
      <c r="H1758" s="21" t="str">
        <f t="shared" si="54"/>
        <v>jueves, diciembre 4 de 2014</v>
      </c>
      <c r="I1758" s="11" t="e">
        <f>VLOOKUP(H1758,'Cacao Nacional'!B:D,3,0)</f>
        <v>#N/A</v>
      </c>
      <c r="J1758" s="11" t="str">
        <f t="shared" si="55"/>
        <v>diciembre de 2014</v>
      </c>
    </row>
    <row r="1759" spans="1:10" x14ac:dyDescent="0.3">
      <c r="A1759" s="14">
        <v>41976</v>
      </c>
      <c r="B1759" s="13">
        <v>27260</v>
      </c>
      <c r="C1759" s="13">
        <v>27340</v>
      </c>
      <c r="D1759" s="13">
        <v>27340</v>
      </c>
      <c r="E1759" s="13">
        <v>27200</v>
      </c>
      <c r="F1759" s="11" t="s">
        <v>7162</v>
      </c>
      <c r="G1759" s="12">
        <v>9.5999999999999992E-3</v>
      </c>
      <c r="H1759" s="21" t="str">
        <f t="shared" si="54"/>
        <v>miércoles, diciembre 3 de 2014</v>
      </c>
      <c r="I1759" s="11" t="e">
        <f>VLOOKUP(H1759,'Cacao Nacional'!B:D,3,0)</f>
        <v>#N/A</v>
      </c>
      <c r="J1759" s="11" t="str">
        <f t="shared" si="55"/>
        <v>diciembre de 2014</v>
      </c>
    </row>
    <row r="1760" spans="1:10" x14ac:dyDescent="0.3">
      <c r="A1760" s="14">
        <v>41975</v>
      </c>
      <c r="B1760" s="13">
        <v>27000</v>
      </c>
      <c r="C1760" s="13">
        <v>27360</v>
      </c>
      <c r="D1760" s="13">
        <v>27380</v>
      </c>
      <c r="E1760" s="13">
        <v>27000</v>
      </c>
      <c r="F1760" s="11" t="s">
        <v>7163</v>
      </c>
      <c r="G1760" s="12">
        <v>-1.32E-2</v>
      </c>
      <c r="H1760" s="21" t="str">
        <f t="shared" si="54"/>
        <v>martes, diciembre 2 de 2014</v>
      </c>
      <c r="I1760" s="11" t="e">
        <f>VLOOKUP(H1760,'Cacao Nacional'!B:D,3,0)</f>
        <v>#N/A</v>
      </c>
      <c r="J1760" s="11" t="str">
        <f t="shared" si="55"/>
        <v>diciembre de 2014</v>
      </c>
    </row>
    <row r="1761" spans="1:10" x14ac:dyDescent="0.3">
      <c r="A1761" s="14">
        <v>41974</v>
      </c>
      <c r="B1761" s="13">
        <v>27360</v>
      </c>
      <c r="C1761" s="13">
        <v>27320</v>
      </c>
      <c r="D1761" s="13">
        <v>27420</v>
      </c>
      <c r="E1761" s="13">
        <v>27300</v>
      </c>
      <c r="F1761" s="11" t="s">
        <v>7164</v>
      </c>
      <c r="G1761" s="12">
        <v>-2.8999999999999998E-3</v>
      </c>
      <c r="H1761" s="21" t="str">
        <f t="shared" si="54"/>
        <v>lunes, diciembre 1 de 2014</v>
      </c>
      <c r="I1761" s="11">
        <f>VLOOKUP(H1761,'Cacao Nacional'!B:D,3,0)</f>
        <v>5652.5</v>
      </c>
      <c r="J1761" s="11" t="str">
        <f t="shared" si="55"/>
        <v>diciembre de 2014</v>
      </c>
    </row>
    <row r="1762" spans="1:10" x14ac:dyDescent="0.3">
      <c r="A1762" s="14">
        <v>41971</v>
      </c>
      <c r="B1762" s="13">
        <v>27440</v>
      </c>
      <c r="C1762" s="13">
        <v>27660</v>
      </c>
      <c r="D1762" s="13">
        <v>27660</v>
      </c>
      <c r="E1762" s="13">
        <v>27240</v>
      </c>
      <c r="F1762" s="11" t="s">
        <v>7165</v>
      </c>
      <c r="G1762" s="12">
        <v>7.3000000000000001E-3</v>
      </c>
      <c r="H1762" s="21" t="str">
        <f t="shared" si="54"/>
        <v>viernes, noviembre 28 de 2014</v>
      </c>
      <c r="I1762" s="11" t="e">
        <f>VLOOKUP(H1762,'Cacao Nacional'!B:D,3,0)</f>
        <v>#N/A</v>
      </c>
      <c r="J1762" s="11" t="str">
        <f t="shared" si="55"/>
        <v>noviembre de 2014</v>
      </c>
    </row>
    <row r="1763" spans="1:10" x14ac:dyDescent="0.3">
      <c r="A1763" s="14">
        <v>41970</v>
      </c>
      <c r="B1763" s="13">
        <v>27240</v>
      </c>
      <c r="C1763" s="13">
        <v>27140</v>
      </c>
      <c r="D1763" s="13">
        <v>27300</v>
      </c>
      <c r="E1763" s="13">
        <v>27120</v>
      </c>
      <c r="F1763" s="11" t="s">
        <v>7166</v>
      </c>
      <c r="G1763" s="12">
        <v>1.5E-3</v>
      </c>
      <c r="H1763" s="21" t="str">
        <f t="shared" si="54"/>
        <v>jueves, noviembre 27 de 2014</v>
      </c>
      <c r="I1763" s="11" t="e">
        <f>VLOOKUP(H1763,'Cacao Nacional'!B:D,3,0)</f>
        <v>#N/A</v>
      </c>
      <c r="J1763" s="11" t="str">
        <f t="shared" si="55"/>
        <v>noviembre de 2014</v>
      </c>
    </row>
    <row r="1764" spans="1:10" x14ac:dyDescent="0.3">
      <c r="A1764" s="14">
        <v>41969</v>
      </c>
      <c r="B1764" s="13">
        <v>27200</v>
      </c>
      <c r="C1764" s="13">
        <v>27300</v>
      </c>
      <c r="D1764" s="13">
        <v>27300</v>
      </c>
      <c r="E1764" s="13">
        <v>27080</v>
      </c>
      <c r="F1764" s="11" t="s">
        <v>7167</v>
      </c>
      <c r="G1764" s="12">
        <v>-5.1000000000000004E-3</v>
      </c>
      <c r="H1764" s="21" t="str">
        <f t="shared" si="54"/>
        <v>miércoles, noviembre 26 de 2014</v>
      </c>
      <c r="I1764" s="11" t="e">
        <f>VLOOKUP(H1764,'Cacao Nacional'!B:D,3,0)</f>
        <v>#N/A</v>
      </c>
      <c r="J1764" s="11" t="str">
        <f t="shared" si="55"/>
        <v>noviembre de 2014</v>
      </c>
    </row>
    <row r="1765" spans="1:10" x14ac:dyDescent="0.3">
      <c r="A1765" s="14">
        <v>41968</v>
      </c>
      <c r="B1765" s="13">
        <v>27340</v>
      </c>
      <c r="C1765" s="13">
        <v>27640</v>
      </c>
      <c r="D1765" s="13">
        <v>27640</v>
      </c>
      <c r="E1765" s="13">
        <v>27020</v>
      </c>
      <c r="F1765" s="11" t="s">
        <v>7168</v>
      </c>
      <c r="G1765" s="12">
        <v>-5.7999999999999996E-3</v>
      </c>
      <c r="H1765" s="21" t="str">
        <f t="shared" si="54"/>
        <v>martes, noviembre 25 de 2014</v>
      </c>
      <c r="I1765" s="11" t="e">
        <f>VLOOKUP(H1765,'Cacao Nacional'!B:D,3,0)</f>
        <v>#N/A</v>
      </c>
      <c r="J1765" s="11" t="str">
        <f t="shared" si="55"/>
        <v>noviembre de 2014</v>
      </c>
    </row>
    <row r="1766" spans="1:10" x14ac:dyDescent="0.3">
      <c r="A1766" s="14">
        <v>41967</v>
      </c>
      <c r="B1766" s="13">
        <v>27500</v>
      </c>
      <c r="C1766" s="13">
        <v>27540</v>
      </c>
      <c r="D1766" s="13">
        <v>27620</v>
      </c>
      <c r="E1766" s="13">
        <v>27500</v>
      </c>
      <c r="F1766" s="11" t="s">
        <v>7034</v>
      </c>
      <c r="G1766" s="12">
        <v>-3.5999999999999999E-3</v>
      </c>
      <c r="H1766" s="21" t="str">
        <f t="shared" si="54"/>
        <v>lunes, noviembre 24 de 2014</v>
      </c>
      <c r="I1766" s="11">
        <f>VLOOKUP(H1766,'Cacao Nacional'!B:D,3,0)</f>
        <v>5502.5</v>
      </c>
      <c r="J1766" s="11" t="str">
        <f t="shared" si="55"/>
        <v>noviembre de 2014</v>
      </c>
    </row>
    <row r="1767" spans="1:10" x14ac:dyDescent="0.3">
      <c r="A1767" s="14">
        <v>41964</v>
      </c>
      <c r="B1767" s="13">
        <v>27600</v>
      </c>
      <c r="C1767" s="13">
        <v>27800</v>
      </c>
      <c r="D1767" s="13">
        <v>28000</v>
      </c>
      <c r="E1767" s="13">
        <v>27600</v>
      </c>
      <c r="F1767" s="11" t="s">
        <v>7169</v>
      </c>
      <c r="G1767" s="12">
        <v>-6.4999999999999997E-3</v>
      </c>
      <c r="H1767" s="21" t="str">
        <f t="shared" si="54"/>
        <v>viernes, noviembre 21 de 2014</v>
      </c>
      <c r="I1767" s="11" t="e">
        <f>VLOOKUP(H1767,'Cacao Nacional'!B:D,3,0)</f>
        <v>#N/A</v>
      </c>
      <c r="J1767" s="11" t="str">
        <f t="shared" si="55"/>
        <v>noviembre de 2014</v>
      </c>
    </row>
    <row r="1768" spans="1:10" x14ac:dyDescent="0.3">
      <c r="A1768" s="14">
        <v>41963</v>
      </c>
      <c r="B1768" s="13">
        <v>27780</v>
      </c>
      <c r="C1768" s="13">
        <v>27820</v>
      </c>
      <c r="D1768" s="13">
        <v>27900</v>
      </c>
      <c r="E1768" s="13">
        <v>27700</v>
      </c>
      <c r="F1768" s="11" t="s">
        <v>7170</v>
      </c>
      <c r="G1768" s="12">
        <v>-3.5999999999999999E-3</v>
      </c>
      <c r="H1768" s="21" t="str">
        <f t="shared" si="54"/>
        <v>jueves, noviembre 20 de 2014</v>
      </c>
      <c r="I1768" s="11" t="e">
        <f>VLOOKUP(H1768,'Cacao Nacional'!B:D,3,0)</f>
        <v>#N/A</v>
      </c>
      <c r="J1768" s="11" t="str">
        <f t="shared" si="55"/>
        <v>noviembre de 2014</v>
      </c>
    </row>
    <row r="1769" spans="1:10" x14ac:dyDescent="0.3">
      <c r="A1769" s="14">
        <v>41962</v>
      </c>
      <c r="B1769" s="13">
        <v>27880</v>
      </c>
      <c r="C1769" s="13">
        <v>27820</v>
      </c>
      <c r="D1769" s="13">
        <v>27880</v>
      </c>
      <c r="E1769" s="13">
        <v>27780</v>
      </c>
      <c r="F1769" s="11" t="s">
        <v>7171</v>
      </c>
      <c r="G1769" s="12">
        <v>2.2000000000000001E-3</v>
      </c>
      <c r="H1769" s="21" t="str">
        <f t="shared" si="54"/>
        <v>miércoles, noviembre 19 de 2014</v>
      </c>
      <c r="I1769" s="11" t="e">
        <f>VLOOKUP(H1769,'Cacao Nacional'!B:D,3,0)</f>
        <v>#N/A</v>
      </c>
      <c r="J1769" s="11" t="str">
        <f t="shared" si="55"/>
        <v>noviembre de 2014</v>
      </c>
    </row>
    <row r="1770" spans="1:10" x14ac:dyDescent="0.3">
      <c r="A1770" s="14">
        <v>41961</v>
      </c>
      <c r="B1770" s="13">
        <v>27820</v>
      </c>
      <c r="C1770" s="13">
        <v>28000</v>
      </c>
      <c r="D1770" s="13">
        <v>28000</v>
      </c>
      <c r="E1770" s="13">
        <v>27820</v>
      </c>
      <c r="F1770" s="11" t="s">
        <v>7172</v>
      </c>
      <c r="G1770" s="12">
        <v>-1.35E-2</v>
      </c>
      <c r="H1770" s="21" t="str">
        <f t="shared" si="54"/>
        <v>martes, noviembre 18 de 2014</v>
      </c>
      <c r="I1770" s="11" t="e">
        <f>VLOOKUP(H1770,'Cacao Nacional'!B:D,3,0)</f>
        <v>#N/A</v>
      </c>
      <c r="J1770" s="11" t="str">
        <f t="shared" si="55"/>
        <v>noviembre de 2014</v>
      </c>
    </row>
    <row r="1771" spans="1:10" x14ac:dyDescent="0.3">
      <c r="A1771" s="14">
        <v>41957</v>
      </c>
      <c r="B1771" s="13">
        <v>28200</v>
      </c>
      <c r="C1771" s="13">
        <v>27780</v>
      </c>
      <c r="D1771" s="13">
        <v>28200</v>
      </c>
      <c r="E1771" s="13">
        <v>27740</v>
      </c>
      <c r="F1771" s="11" t="s">
        <v>7173</v>
      </c>
      <c r="G1771" s="12">
        <v>1.37E-2</v>
      </c>
      <c r="H1771" s="21" t="str">
        <f t="shared" si="54"/>
        <v>viernes, noviembre 14 de 2014</v>
      </c>
      <c r="I1771" s="11" t="e">
        <f>VLOOKUP(H1771,'Cacao Nacional'!B:D,3,0)</f>
        <v>#N/A</v>
      </c>
      <c r="J1771" s="11" t="str">
        <f t="shared" si="55"/>
        <v>noviembre de 2014</v>
      </c>
    </row>
    <row r="1772" spans="1:10" x14ac:dyDescent="0.3">
      <c r="A1772" s="14">
        <v>41956</v>
      </c>
      <c r="B1772" s="13">
        <v>27820</v>
      </c>
      <c r="C1772" s="13">
        <v>28000</v>
      </c>
      <c r="D1772" s="13">
        <v>28000</v>
      </c>
      <c r="E1772" s="13">
        <v>27660</v>
      </c>
      <c r="F1772" s="11" t="s">
        <v>7174</v>
      </c>
      <c r="G1772" s="12">
        <v>2.8999999999999998E-3</v>
      </c>
      <c r="H1772" s="21" t="str">
        <f t="shared" si="54"/>
        <v>jueves, noviembre 13 de 2014</v>
      </c>
      <c r="I1772" s="11" t="e">
        <f>VLOOKUP(H1772,'Cacao Nacional'!B:D,3,0)</f>
        <v>#N/A</v>
      </c>
      <c r="J1772" s="11" t="str">
        <f t="shared" si="55"/>
        <v>noviembre de 2014</v>
      </c>
    </row>
    <row r="1773" spans="1:10" x14ac:dyDescent="0.3">
      <c r="A1773" s="14">
        <v>41955</v>
      </c>
      <c r="B1773" s="13">
        <v>27740</v>
      </c>
      <c r="C1773" s="13">
        <v>27860</v>
      </c>
      <c r="D1773" s="13">
        <v>27880</v>
      </c>
      <c r="E1773" s="13">
        <v>27600</v>
      </c>
      <c r="F1773" s="11" t="s">
        <v>7175</v>
      </c>
      <c r="G1773" s="12">
        <v>1.4E-3</v>
      </c>
      <c r="H1773" s="21" t="str">
        <f t="shared" si="54"/>
        <v>miércoles, noviembre 12 de 2014</v>
      </c>
      <c r="I1773" s="11" t="e">
        <f>VLOOKUP(H1773,'Cacao Nacional'!B:D,3,0)</f>
        <v>#N/A</v>
      </c>
      <c r="J1773" s="11" t="str">
        <f t="shared" si="55"/>
        <v>noviembre de 2014</v>
      </c>
    </row>
    <row r="1774" spans="1:10" x14ac:dyDescent="0.3">
      <c r="A1774" s="14">
        <v>41954</v>
      </c>
      <c r="B1774" s="13">
        <v>27700</v>
      </c>
      <c r="C1774" s="13">
        <v>27960</v>
      </c>
      <c r="D1774" s="13">
        <v>27980</v>
      </c>
      <c r="E1774" s="13">
        <v>27700</v>
      </c>
      <c r="F1774" s="11" t="s">
        <v>7176</v>
      </c>
      <c r="G1774" s="12">
        <v>-1.0699999999999999E-2</v>
      </c>
      <c r="H1774" s="21" t="str">
        <f t="shared" si="54"/>
        <v>martes, noviembre 11 de 2014</v>
      </c>
      <c r="I1774" s="11" t="e">
        <f>VLOOKUP(H1774,'Cacao Nacional'!B:D,3,0)</f>
        <v>#N/A</v>
      </c>
      <c r="J1774" s="11" t="str">
        <f t="shared" si="55"/>
        <v>noviembre de 2014</v>
      </c>
    </row>
    <row r="1775" spans="1:10" x14ac:dyDescent="0.3">
      <c r="A1775" s="14">
        <v>41953</v>
      </c>
      <c r="B1775" s="13">
        <v>28000</v>
      </c>
      <c r="C1775" s="13">
        <v>28200</v>
      </c>
      <c r="D1775" s="13">
        <v>28300</v>
      </c>
      <c r="E1775" s="13">
        <v>28000</v>
      </c>
      <c r="F1775" s="11" t="s">
        <v>7177</v>
      </c>
      <c r="G1775" s="12">
        <v>-1.2E-2</v>
      </c>
      <c r="H1775" s="21" t="str">
        <f t="shared" si="54"/>
        <v>lunes, noviembre 10 de 2014</v>
      </c>
      <c r="I1775" s="11">
        <f>VLOOKUP(H1775,'Cacao Nacional'!B:D,3,0)</f>
        <v>5387.5</v>
      </c>
      <c r="J1775" s="11" t="str">
        <f t="shared" si="55"/>
        <v>noviembre de 2014</v>
      </c>
    </row>
    <row r="1776" spans="1:10" x14ac:dyDescent="0.3">
      <c r="A1776" s="14">
        <v>41950</v>
      </c>
      <c r="B1776" s="13">
        <v>28340</v>
      </c>
      <c r="C1776" s="13">
        <v>28420</v>
      </c>
      <c r="D1776" s="13">
        <v>28500</v>
      </c>
      <c r="E1776" s="13">
        <v>28340</v>
      </c>
      <c r="F1776" s="11" t="s">
        <v>7178</v>
      </c>
      <c r="G1776" s="12">
        <v>-2.0999999999999999E-3</v>
      </c>
      <c r="H1776" s="21" t="str">
        <f t="shared" si="54"/>
        <v>viernes, noviembre 7 de 2014</v>
      </c>
      <c r="I1776" s="11" t="e">
        <f>VLOOKUP(H1776,'Cacao Nacional'!B:D,3,0)</f>
        <v>#N/A</v>
      </c>
      <c r="J1776" s="11" t="str">
        <f t="shared" si="55"/>
        <v>noviembre de 2014</v>
      </c>
    </row>
    <row r="1777" spans="1:10" x14ac:dyDescent="0.3">
      <c r="A1777" s="14">
        <v>41949</v>
      </c>
      <c r="B1777" s="13">
        <v>28400</v>
      </c>
      <c r="C1777" s="13">
        <v>28260</v>
      </c>
      <c r="D1777" s="13">
        <v>28460</v>
      </c>
      <c r="E1777" s="13">
        <v>28260</v>
      </c>
      <c r="F1777" s="11" t="s">
        <v>7179</v>
      </c>
      <c r="G1777" s="12">
        <v>5.0000000000000001E-3</v>
      </c>
      <c r="H1777" s="21" t="str">
        <f t="shared" si="54"/>
        <v>jueves, noviembre 6 de 2014</v>
      </c>
      <c r="I1777" s="11" t="e">
        <f>VLOOKUP(H1777,'Cacao Nacional'!B:D,3,0)</f>
        <v>#N/A</v>
      </c>
      <c r="J1777" s="11" t="str">
        <f t="shared" si="55"/>
        <v>noviembre de 2014</v>
      </c>
    </row>
    <row r="1778" spans="1:10" x14ac:dyDescent="0.3">
      <c r="A1778" s="14">
        <v>41948</v>
      </c>
      <c r="B1778" s="13">
        <v>28260</v>
      </c>
      <c r="C1778" s="13">
        <v>28200</v>
      </c>
      <c r="D1778" s="13">
        <v>28400</v>
      </c>
      <c r="E1778" s="13">
        <v>28000</v>
      </c>
      <c r="F1778" s="11" t="s">
        <v>7180</v>
      </c>
      <c r="G1778" s="12">
        <v>2.0999999999999999E-3</v>
      </c>
      <c r="H1778" s="21" t="str">
        <f t="shared" si="54"/>
        <v>miércoles, noviembre 5 de 2014</v>
      </c>
      <c r="I1778" s="11" t="e">
        <f>VLOOKUP(H1778,'Cacao Nacional'!B:D,3,0)</f>
        <v>#N/A</v>
      </c>
      <c r="J1778" s="11" t="str">
        <f t="shared" si="55"/>
        <v>noviembre de 2014</v>
      </c>
    </row>
    <row r="1779" spans="1:10" x14ac:dyDescent="0.3">
      <c r="A1779" s="14">
        <v>41947</v>
      </c>
      <c r="B1779" s="13">
        <v>28200</v>
      </c>
      <c r="C1779" s="13">
        <v>27780</v>
      </c>
      <c r="D1779" s="13">
        <v>28200</v>
      </c>
      <c r="E1779" s="13">
        <v>27780</v>
      </c>
      <c r="F1779" s="11" t="s">
        <v>7181</v>
      </c>
      <c r="G1779" s="12">
        <v>1.44E-2</v>
      </c>
      <c r="H1779" s="21" t="str">
        <f t="shared" si="54"/>
        <v>martes, noviembre 4 de 2014</v>
      </c>
      <c r="I1779" s="11" t="e">
        <f>VLOOKUP(H1779,'Cacao Nacional'!B:D,3,0)</f>
        <v>#N/A</v>
      </c>
      <c r="J1779" s="11" t="str">
        <f t="shared" si="55"/>
        <v>noviembre de 2014</v>
      </c>
    </row>
    <row r="1780" spans="1:10" x14ac:dyDescent="0.3">
      <c r="A1780" s="14">
        <v>41943</v>
      </c>
      <c r="B1780" s="13">
        <v>27800</v>
      </c>
      <c r="C1780" s="13">
        <v>27320</v>
      </c>
      <c r="D1780" s="13">
        <v>28100</v>
      </c>
      <c r="E1780" s="13">
        <v>27320</v>
      </c>
      <c r="F1780" s="11" t="s">
        <v>6021</v>
      </c>
      <c r="G1780" s="12">
        <v>7.1999999999999998E-3</v>
      </c>
      <c r="H1780" s="21" t="str">
        <f t="shared" si="54"/>
        <v>viernes, octubre 31 de 2014</v>
      </c>
      <c r="I1780" s="11" t="e">
        <f>VLOOKUP(H1780,'Cacao Nacional'!B:D,3,0)</f>
        <v>#N/A</v>
      </c>
      <c r="J1780" s="11" t="str">
        <f t="shared" si="55"/>
        <v>octubre de 2014</v>
      </c>
    </row>
    <row r="1781" spans="1:10" x14ac:dyDescent="0.3">
      <c r="A1781" s="14">
        <v>41942</v>
      </c>
      <c r="B1781" s="13">
        <v>27600</v>
      </c>
      <c r="C1781" s="13">
        <v>27260</v>
      </c>
      <c r="D1781" s="13">
        <v>27700</v>
      </c>
      <c r="E1781" s="13">
        <v>27260</v>
      </c>
      <c r="F1781" s="11" t="s">
        <v>7182</v>
      </c>
      <c r="G1781" s="12">
        <v>4.4000000000000003E-3</v>
      </c>
      <c r="H1781" s="21" t="str">
        <f t="shared" si="54"/>
        <v>jueves, octubre 30 de 2014</v>
      </c>
      <c r="I1781" s="11" t="e">
        <f>VLOOKUP(H1781,'Cacao Nacional'!B:D,3,0)</f>
        <v>#N/A</v>
      </c>
      <c r="J1781" s="11" t="str">
        <f t="shared" si="55"/>
        <v>octubre de 2014</v>
      </c>
    </row>
    <row r="1782" spans="1:10" x14ac:dyDescent="0.3">
      <c r="A1782" s="14">
        <v>41941</v>
      </c>
      <c r="B1782" s="13">
        <v>27480</v>
      </c>
      <c r="C1782" s="13">
        <v>27120</v>
      </c>
      <c r="D1782" s="13">
        <v>27480</v>
      </c>
      <c r="E1782" s="13">
        <v>27100</v>
      </c>
      <c r="F1782" s="11" t="s">
        <v>7183</v>
      </c>
      <c r="G1782" s="12">
        <v>1.2500000000000001E-2</v>
      </c>
      <c r="H1782" s="21" t="str">
        <f t="shared" si="54"/>
        <v>miércoles, octubre 29 de 2014</v>
      </c>
      <c r="I1782" s="11" t="e">
        <f>VLOOKUP(H1782,'Cacao Nacional'!B:D,3,0)</f>
        <v>#N/A</v>
      </c>
      <c r="J1782" s="11" t="str">
        <f t="shared" si="55"/>
        <v>octubre de 2014</v>
      </c>
    </row>
    <row r="1783" spans="1:10" x14ac:dyDescent="0.3">
      <c r="A1783" s="14">
        <v>41940</v>
      </c>
      <c r="B1783" s="13">
        <v>27140</v>
      </c>
      <c r="C1783" s="13">
        <v>27300</v>
      </c>
      <c r="D1783" s="13">
        <v>27300</v>
      </c>
      <c r="E1783" s="13">
        <v>27140</v>
      </c>
      <c r="F1783" s="11" t="s">
        <v>7184</v>
      </c>
      <c r="G1783" s="12">
        <v>1.5E-3</v>
      </c>
      <c r="H1783" s="21" t="str">
        <f t="shared" si="54"/>
        <v>martes, octubre 28 de 2014</v>
      </c>
      <c r="I1783" s="11" t="e">
        <f>VLOOKUP(H1783,'Cacao Nacional'!B:D,3,0)</f>
        <v>#N/A</v>
      </c>
      <c r="J1783" s="11" t="str">
        <f t="shared" si="55"/>
        <v>octubre de 2014</v>
      </c>
    </row>
    <row r="1784" spans="1:10" x14ac:dyDescent="0.3">
      <c r="A1784" s="14">
        <v>41939</v>
      </c>
      <c r="B1784" s="13">
        <v>27100</v>
      </c>
      <c r="C1784" s="13">
        <v>27500</v>
      </c>
      <c r="D1784" s="13">
        <v>27500</v>
      </c>
      <c r="E1784" s="13">
        <v>27100</v>
      </c>
      <c r="F1784" s="11" t="s">
        <v>7185</v>
      </c>
      <c r="G1784" s="12">
        <v>-1.4500000000000001E-2</v>
      </c>
      <c r="H1784" s="21" t="str">
        <f t="shared" si="54"/>
        <v>lunes, octubre 27 de 2014</v>
      </c>
      <c r="I1784" s="11">
        <f>VLOOKUP(H1784,'Cacao Nacional'!B:D,3,0)</f>
        <v>5737.5</v>
      </c>
      <c r="J1784" s="11" t="str">
        <f t="shared" si="55"/>
        <v>octubre de 2014</v>
      </c>
    </row>
    <row r="1785" spans="1:10" x14ac:dyDescent="0.3">
      <c r="A1785" s="14">
        <v>41936</v>
      </c>
      <c r="B1785" s="13">
        <v>27500</v>
      </c>
      <c r="C1785" s="13">
        <v>27020</v>
      </c>
      <c r="D1785" s="13">
        <v>27500</v>
      </c>
      <c r="E1785" s="13">
        <v>27020</v>
      </c>
      <c r="F1785" s="11" t="s">
        <v>7186</v>
      </c>
      <c r="G1785" s="12">
        <v>1.8499999999999999E-2</v>
      </c>
      <c r="H1785" s="21" t="str">
        <f t="shared" si="54"/>
        <v>viernes, octubre 24 de 2014</v>
      </c>
      <c r="I1785" s="11" t="e">
        <f>VLOOKUP(H1785,'Cacao Nacional'!B:D,3,0)</f>
        <v>#N/A</v>
      </c>
      <c r="J1785" s="11" t="str">
        <f t="shared" si="55"/>
        <v>octubre de 2014</v>
      </c>
    </row>
    <row r="1786" spans="1:10" x14ac:dyDescent="0.3">
      <c r="A1786" s="14">
        <v>41935</v>
      </c>
      <c r="B1786" s="13">
        <v>27000</v>
      </c>
      <c r="C1786" s="13">
        <v>26960</v>
      </c>
      <c r="D1786" s="13">
        <v>27100</v>
      </c>
      <c r="E1786" s="13">
        <v>26960</v>
      </c>
      <c r="F1786" s="11" t="s">
        <v>7187</v>
      </c>
      <c r="G1786" s="12">
        <v>5.1999999999999998E-3</v>
      </c>
      <c r="H1786" s="21" t="str">
        <f t="shared" si="54"/>
        <v>jueves, octubre 23 de 2014</v>
      </c>
      <c r="I1786" s="11" t="e">
        <f>VLOOKUP(H1786,'Cacao Nacional'!B:D,3,0)</f>
        <v>#N/A</v>
      </c>
      <c r="J1786" s="11" t="str">
        <f t="shared" si="55"/>
        <v>octubre de 2014</v>
      </c>
    </row>
    <row r="1787" spans="1:10" x14ac:dyDescent="0.3">
      <c r="A1787" s="14">
        <v>41934</v>
      </c>
      <c r="B1787" s="13">
        <v>26860</v>
      </c>
      <c r="C1787" s="13">
        <v>27100</v>
      </c>
      <c r="D1787" s="13">
        <v>27100</v>
      </c>
      <c r="E1787" s="13">
        <v>26860</v>
      </c>
      <c r="F1787" s="11" t="s">
        <v>7188</v>
      </c>
      <c r="G1787" s="12">
        <v>-5.1999999999999998E-3</v>
      </c>
      <c r="H1787" s="21" t="str">
        <f t="shared" si="54"/>
        <v>miércoles, octubre 22 de 2014</v>
      </c>
      <c r="I1787" s="11" t="e">
        <f>VLOOKUP(H1787,'Cacao Nacional'!B:D,3,0)</f>
        <v>#N/A</v>
      </c>
      <c r="J1787" s="11" t="str">
        <f t="shared" si="55"/>
        <v>octubre de 2014</v>
      </c>
    </row>
    <row r="1788" spans="1:10" x14ac:dyDescent="0.3">
      <c r="A1788" s="14">
        <v>41933</v>
      </c>
      <c r="B1788" s="13">
        <v>27000</v>
      </c>
      <c r="C1788" s="13">
        <v>26960</v>
      </c>
      <c r="D1788" s="13">
        <v>27020</v>
      </c>
      <c r="E1788" s="13">
        <v>26860</v>
      </c>
      <c r="F1788" s="11" t="s">
        <v>7189</v>
      </c>
      <c r="G1788" s="12">
        <v>1.5E-3</v>
      </c>
      <c r="H1788" s="21" t="str">
        <f t="shared" si="54"/>
        <v>martes, octubre 21 de 2014</v>
      </c>
      <c r="I1788" s="11" t="e">
        <f>VLOOKUP(H1788,'Cacao Nacional'!B:D,3,0)</f>
        <v>#N/A</v>
      </c>
      <c r="J1788" s="11" t="str">
        <f t="shared" si="55"/>
        <v>octubre de 2014</v>
      </c>
    </row>
    <row r="1789" spans="1:10" x14ac:dyDescent="0.3">
      <c r="A1789" s="14">
        <v>41932</v>
      </c>
      <c r="B1789" s="13">
        <v>26960</v>
      </c>
      <c r="C1789" s="13">
        <v>27300</v>
      </c>
      <c r="D1789" s="13">
        <v>27300</v>
      </c>
      <c r="E1789" s="13">
        <v>26940</v>
      </c>
      <c r="F1789" s="11" t="s">
        <v>7190</v>
      </c>
      <c r="G1789" s="12">
        <v>-1.5E-3</v>
      </c>
      <c r="H1789" s="21" t="str">
        <f t="shared" si="54"/>
        <v>lunes, octubre 20 de 2014</v>
      </c>
      <c r="I1789" s="11">
        <f>VLOOKUP(H1789,'Cacao Nacional'!B:D,3,0)</f>
        <v>5682.5</v>
      </c>
      <c r="J1789" s="11" t="str">
        <f t="shared" si="55"/>
        <v>octubre de 2014</v>
      </c>
    </row>
    <row r="1790" spans="1:10" x14ac:dyDescent="0.3">
      <c r="A1790" s="14">
        <v>41929</v>
      </c>
      <c r="B1790" s="13">
        <v>27000</v>
      </c>
      <c r="C1790" s="13">
        <v>27180</v>
      </c>
      <c r="D1790" s="13">
        <v>27420</v>
      </c>
      <c r="E1790" s="13">
        <v>27000</v>
      </c>
      <c r="F1790" s="11" t="s">
        <v>7191</v>
      </c>
      <c r="G1790" s="12">
        <v>1.12E-2</v>
      </c>
      <c r="H1790" s="21" t="str">
        <f t="shared" si="54"/>
        <v>viernes, octubre 17 de 2014</v>
      </c>
      <c r="I1790" s="11" t="e">
        <f>VLOOKUP(H1790,'Cacao Nacional'!B:D,3,0)</f>
        <v>#N/A</v>
      </c>
      <c r="J1790" s="11" t="str">
        <f t="shared" si="55"/>
        <v>octubre de 2014</v>
      </c>
    </row>
    <row r="1791" spans="1:10" x14ac:dyDescent="0.3">
      <c r="A1791" s="14">
        <v>41928</v>
      </c>
      <c r="B1791" s="13">
        <v>26700</v>
      </c>
      <c r="C1791" s="13">
        <v>26020</v>
      </c>
      <c r="D1791" s="13">
        <v>26980</v>
      </c>
      <c r="E1791" s="13">
        <v>26000</v>
      </c>
      <c r="F1791" s="11" t="s">
        <v>7192</v>
      </c>
      <c r="G1791" s="12">
        <v>2.53E-2</v>
      </c>
      <c r="H1791" s="21" t="str">
        <f t="shared" si="54"/>
        <v>jueves, octubre 16 de 2014</v>
      </c>
      <c r="I1791" s="11" t="e">
        <f>VLOOKUP(H1791,'Cacao Nacional'!B:D,3,0)</f>
        <v>#N/A</v>
      </c>
      <c r="J1791" s="11" t="str">
        <f t="shared" si="55"/>
        <v>octubre de 2014</v>
      </c>
    </row>
    <row r="1792" spans="1:10" x14ac:dyDescent="0.3">
      <c r="A1792" s="14">
        <v>41927</v>
      </c>
      <c r="B1792" s="13">
        <v>26040</v>
      </c>
      <c r="C1792" s="13">
        <v>26300</v>
      </c>
      <c r="D1792" s="13">
        <v>26780</v>
      </c>
      <c r="E1792" s="13">
        <v>26000</v>
      </c>
      <c r="F1792" s="11" t="s">
        <v>7193</v>
      </c>
      <c r="G1792" s="12">
        <v>-9.9000000000000008E-3</v>
      </c>
      <c r="H1792" s="21" t="str">
        <f t="shared" si="54"/>
        <v>miércoles, octubre 15 de 2014</v>
      </c>
      <c r="I1792" s="11" t="e">
        <f>VLOOKUP(H1792,'Cacao Nacional'!B:D,3,0)</f>
        <v>#N/A</v>
      </c>
      <c r="J1792" s="11" t="str">
        <f t="shared" si="55"/>
        <v>octubre de 2014</v>
      </c>
    </row>
    <row r="1793" spans="1:10" x14ac:dyDescent="0.3">
      <c r="A1793" s="14">
        <v>41926</v>
      </c>
      <c r="B1793" s="13">
        <v>26300</v>
      </c>
      <c r="C1793" s="13">
        <v>26520</v>
      </c>
      <c r="D1793" s="13">
        <v>26560</v>
      </c>
      <c r="E1793" s="13">
        <v>26120</v>
      </c>
      <c r="F1793" s="11" t="s">
        <v>7194</v>
      </c>
      <c r="G1793" s="12">
        <v>-8.3000000000000001E-3</v>
      </c>
      <c r="H1793" s="21" t="str">
        <f t="shared" si="54"/>
        <v>martes, octubre 14 de 2014</v>
      </c>
      <c r="I1793" s="11" t="e">
        <f>VLOOKUP(H1793,'Cacao Nacional'!B:D,3,0)</f>
        <v>#N/A</v>
      </c>
      <c r="J1793" s="11" t="str">
        <f t="shared" si="55"/>
        <v>octubre de 2014</v>
      </c>
    </row>
    <row r="1794" spans="1:10" x14ac:dyDescent="0.3">
      <c r="A1794" s="14">
        <v>41922</v>
      </c>
      <c r="B1794" s="13">
        <v>26520</v>
      </c>
      <c r="C1794" s="13">
        <v>27140</v>
      </c>
      <c r="D1794" s="13">
        <v>27140</v>
      </c>
      <c r="E1794" s="13">
        <v>26520</v>
      </c>
      <c r="F1794" s="11" t="s">
        <v>6492</v>
      </c>
      <c r="G1794" s="12">
        <v>-2.93E-2</v>
      </c>
      <c r="H1794" s="21" t="str">
        <f t="shared" si="54"/>
        <v>viernes, octubre 10 de 2014</v>
      </c>
      <c r="I1794" s="11" t="e">
        <f>VLOOKUP(H1794,'Cacao Nacional'!B:D,3,0)</f>
        <v>#N/A</v>
      </c>
      <c r="J1794" s="11" t="str">
        <f t="shared" si="55"/>
        <v>octubre de 2014</v>
      </c>
    </row>
    <row r="1795" spans="1:10" x14ac:dyDescent="0.3">
      <c r="A1795" s="14">
        <v>41921</v>
      </c>
      <c r="B1795" s="13">
        <v>27320</v>
      </c>
      <c r="C1795" s="13">
        <v>27120</v>
      </c>
      <c r="D1795" s="13">
        <v>27320</v>
      </c>
      <c r="E1795" s="13">
        <v>27120</v>
      </c>
      <c r="F1795" s="11" t="s">
        <v>7195</v>
      </c>
      <c r="G1795" s="12">
        <v>-1.5E-3</v>
      </c>
      <c r="H1795" s="21" t="str">
        <f t="shared" ref="H1795:H1858" si="56">_xlfn.CONCAT(TEXT(A1795,"dddd, Mmmm d "),"de ",TEXT(A1795,"yyyy"))</f>
        <v>jueves, octubre 9 de 2014</v>
      </c>
      <c r="I1795" s="11" t="e">
        <f>VLOOKUP(H1795,'Cacao Nacional'!B:D,3,0)</f>
        <v>#N/A</v>
      </c>
      <c r="J1795" s="11" t="str">
        <f t="shared" ref="J1795:J1858" si="57">_xlfn.CONCAT(TEXT(A1795,"mmmm")," de ",YEAR(A1795))</f>
        <v>octubre de 2014</v>
      </c>
    </row>
    <row r="1796" spans="1:10" x14ac:dyDescent="0.3">
      <c r="A1796" s="14">
        <v>41920</v>
      </c>
      <c r="B1796" s="13">
        <v>27360</v>
      </c>
      <c r="C1796" s="13">
        <v>27420</v>
      </c>
      <c r="D1796" s="13">
        <v>27440</v>
      </c>
      <c r="E1796" s="13">
        <v>27100</v>
      </c>
      <c r="F1796" s="11" t="s">
        <v>7196</v>
      </c>
      <c r="G1796" s="12">
        <v>-5.1000000000000004E-3</v>
      </c>
      <c r="H1796" s="21" t="str">
        <f t="shared" si="56"/>
        <v>miércoles, octubre 8 de 2014</v>
      </c>
      <c r="I1796" s="11" t="e">
        <f>VLOOKUP(H1796,'Cacao Nacional'!B:D,3,0)</f>
        <v>#N/A</v>
      </c>
      <c r="J1796" s="11" t="str">
        <f t="shared" si="57"/>
        <v>octubre de 2014</v>
      </c>
    </row>
    <row r="1797" spans="1:10" x14ac:dyDescent="0.3">
      <c r="A1797" s="14">
        <v>41919</v>
      </c>
      <c r="B1797" s="13">
        <v>27500</v>
      </c>
      <c r="C1797" s="13">
        <v>27640</v>
      </c>
      <c r="D1797" s="13">
        <v>27640</v>
      </c>
      <c r="E1797" s="13">
        <v>27200</v>
      </c>
      <c r="F1797" s="11" t="s">
        <v>7197</v>
      </c>
      <c r="G1797" s="12">
        <v>-6.4999999999999997E-3</v>
      </c>
      <c r="H1797" s="21" t="str">
        <f t="shared" si="56"/>
        <v>martes, octubre 7 de 2014</v>
      </c>
      <c r="I1797" s="11" t="e">
        <f>VLOOKUP(H1797,'Cacao Nacional'!B:D,3,0)</f>
        <v>#N/A</v>
      </c>
      <c r="J1797" s="11" t="str">
        <f t="shared" si="57"/>
        <v>octubre de 2014</v>
      </c>
    </row>
    <row r="1798" spans="1:10" x14ac:dyDescent="0.3">
      <c r="A1798" s="14">
        <v>41918</v>
      </c>
      <c r="B1798" s="13">
        <v>27680</v>
      </c>
      <c r="C1798" s="13">
        <v>27640</v>
      </c>
      <c r="D1798" s="13">
        <v>27740</v>
      </c>
      <c r="E1798" s="13">
        <v>27600</v>
      </c>
      <c r="F1798" s="11" t="s">
        <v>6822</v>
      </c>
      <c r="G1798" s="12">
        <v>6.4999999999999997E-3</v>
      </c>
      <c r="H1798" s="21" t="str">
        <f t="shared" si="56"/>
        <v>lunes, octubre 6 de 2014</v>
      </c>
      <c r="I1798" s="11">
        <f>VLOOKUP(H1798,'Cacao Nacional'!B:D,3,0)</f>
        <v>5632.5</v>
      </c>
      <c r="J1798" s="11" t="str">
        <f t="shared" si="57"/>
        <v>octubre de 2014</v>
      </c>
    </row>
    <row r="1799" spans="1:10" x14ac:dyDescent="0.3">
      <c r="A1799" s="14">
        <v>41915</v>
      </c>
      <c r="B1799" s="13">
        <v>27500</v>
      </c>
      <c r="C1799" s="13">
        <v>27060</v>
      </c>
      <c r="D1799" s="13">
        <v>27560</v>
      </c>
      <c r="E1799" s="13">
        <v>27060</v>
      </c>
      <c r="F1799" s="11" t="s">
        <v>7198</v>
      </c>
      <c r="G1799" s="12">
        <v>1.6299999999999999E-2</v>
      </c>
      <c r="H1799" s="21" t="str">
        <f t="shared" si="56"/>
        <v>viernes, octubre 3 de 2014</v>
      </c>
      <c r="I1799" s="11" t="e">
        <f>VLOOKUP(H1799,'Cacao Nacional'!B:D,3,0)</f>
        <v>#N/A</v>
      </c>
      <c r="J1799" s="11" t="str">
        <f t="shared" si="57"/>
        <v>octubre de 2014</v>
      </c>
    </row>
    <row r="1800" spans="1:10" x14ac:dyDescent="0.3">
      <c r="A1800" s="14">
        <v>41914</v>
      </c>
      <c r="B1800" s="13">
        <v>27060</v>
      </c>
      <c r="C1800" s="13">
        <v>27540</v>
      </c>
      <c r="D1800" s="13">
        <v>27540</v>
      </c>
      <c r="E1800" s="13">
        <v>27000</v>
      </c>
      <c r="F1800" s="11" t="s">
        <v>7199</v>
      </c>
      <c r="G1800" s="12">
        <v>-1.89E-2</v>
      </c>
      <c r="H1800" s="21" t="str">
        <f t="shared" si="56"/>
        <v>jueves, octubre 2 de 2014</v>
      </c>
      <c r="I1800" s="11" t="e">
        <f>VLOOKUP(H1800,'Cacao Nacional'!B:D,3,0)</f>
        <v>#N/A</v>
      </c>
      <c r="J1800" s="11" t="str">
        <f t="shared" si="57"/>
        <v>octubre de 2014</v>
      </c>
    </row>
    <row r="1801" spans="1:10" x14ac:dyDescent="0.3">
      <c r="A1801" s="14">
        <v>41913</v>
      </c>
      <c r="B1801" s="13">
        <v>27580</v>
      </c>
      <c r="C1801" s="13">
        <v>27600</v>
      </c>
      <c r="D1801" s="13">
        <v>27800</v>
      </c>
      <c r="E1801" s="13">
        <v>27580</v>
      </c>
      <c r="F1801" s="11" t="s">
        <v>7200</v>
      </c>
      <c r="G1801" s="12">
        <v>-4.3E-3</v>
      </c>
      <c r="H1801" s="21" t="str">
        <f t="shared" si="56"/>
        <v>miércoles, octubre 1 de 2014</v>
      </c>
      <c r="I1801" s="11" t="e">
        <f>VLOOKUP(H1801,'Cacao Nacional'!B:D,3,0)</f>
        <v>#N/A</v>
      </c>
      <c r="J1801" s="11" t="str">
        <f t="shared" si="57"/>
        <v>octubre de 2014</v>
      </c>
    </row>
    <row r="1802" spans="1:10" x14ac:dyDescent="0.3">
      <c r="A1802" s="14">
        <v>41912</v>
      </c>
      <c r="B1802" s="13">
        <v>27700</v>
      </c>
      <c r="C1802" s="13">
        <v>27800</v>
      </c>
      <c r="D1802" s="13">
        <v>27840</v>
      </c>
      <c r="E1802" s="13">
        <v>27700</v>
      </c>
      <c r="F1802" s="11" t="s">
        <v>7201</v>
      </c>
      <c r="G1802" s="12">
        <v>-6.4999999999999997E-3</v>
      </c>
      <c r="H1802" s="21" t="str">
        <f t="shared" si="56"/>
        <v>martes, septiembre 30 de 2014</v>
      </c>
      <c r="I1802" s="11" t="e">
        <f>VLOOKUP(H1802,'Cacao Nacional'!B:D,3,0)</f>
        <v>#N/A</v>
      </c>
      <c r="J1802" s="11" t="str">
        <f t="shared" si="57"/>
        <v>septiembre de 2014</v>
      </c>
    </row>
    <row r="1803" spans="1:10" x14ac:dyDescent="0.3">
      <c r="A1803" s="14">
        <v>41911</v>
      </c>
      <c r="B1803" s="13">
        <v>27880</v>
      </c>
      <c r="C1803" s="13">
        <v>28000</v>
      </c>
      <c r="D1803" s="13">
        <v>28000</v>
      </c>
      <c r="E1803" s="13">
        <v>27880</v>
      </c>
      <c r="F1803" s="11" t="s">
        <v>7202</v>
      </c>
      <c r="G1803" s="12">
        <v>-4.3E-3</v>
      </c>
      <c r="H1803" s="21" t="str">
        <f t="shared" si="56"/>
        <v>lunes, septiembre 29 de 2014</v>
      </c>
      <c r="I1803" s="11">
        <f>VLOOKUP(H1803,'Cacao Nacional'!B:D,3,0)</f>
        <v>5632.5</v>
      </c>
      <c r="J1803" s="11" t="str">
        <f t="shared" si="57"/>
        <v>septiembre de 2014</v>
      </c>
    </row>
    <row r="1804" spans="1:10" x14ac:dyDescent="0.3">
      <c r="A1804" s="14">
        <v>41908</v>
      </c>
      <c r="B1804" s="13">
        <v>28000</v>
      </c>
      <c r="C1804" s="13">
        <v>27860</v>
      </c>
      <c r="D1804" s="13">
        <v>28020</v>
      </c>
      <c r="E1804" s="13">
        <v>27800</v>
      </c>
      <c r="F1804" s="11" t="s">
        <v>7058</v>
      </c>
      <c r="G1804" s="12">
        <v>9.4000000000000004E-3</v>
      </c>
      <c r="H1804" s="21" t="str">
        <f t="shared" si="56"/>
        <v>viernes, septiembre 26 de 2014</v>
      </c>
      <c r="I1804" s="11" t="e">
        <f>VLOOKUP(H1804,'Cacao Nacional'!B:D,3,0)</f>
        <v>#N/A</v>
      </c>
      <c r="J1804" s="11" t="str">
        <f t="shared" si="57"/>
        <v>septiembre de 2014</v>
      </c>
    </row>
    <row r="1805" spans="1:10" x14ac:dyDescent="0.3">
      <c r="A1805" s="14">
        <v>41907</v>
      </c>
      <c r="B1805" s="13">
        <v>27740</v>
      </c>
      <c r="C1805" s="13">
        <v>28040</v>
      </c>
      <c r="D1805" s="13">
        <v>28080</v>
      </c>
      <c r="E1805" s="13">
        <v>27500</v>
      </c>
      <c r="F1805" s="11" t="s">
        <v>7203</v>
      </c>
      <c r="G1805" s="12">
        <v>-1.0699999999999999E-2</v>
      </c>
      <c r="H1805" s="21" t="str">
        <f t="shared" si="56"/>
        <v>jueves, septiembre 25 de 2014</v>
      </c>
      <c r="I1805" s="11" t="e">
        <f>VLOOKUP(H1805,'Cacao Nacional'!B:D,3,0)</f>
        <v>#N/A</v>
      </c>
      <c r="J1805" s="11" t="str">
        <f t="shared" si="57"/>
        <v>septiembre de 2014</v>
      </c>
    </row>
    <row r="1806" spans="1:10" x14ac:dyDescent="0.3">
      <c r="A1806" s="14">
        <v>41906</v>
      </c>
      <c r="B1806" s="13">
        <v>28040</v>
      </c>
      <c r="C1806" s="13">
        <v>28500</v>
      </c>
      <c r="D1806" s="13">
        <v>28500</v>
      </c>
      <c r="E1806" s="13">
        <v>28000</v>
      </c>
      <c r="F1806" s="11" t="s">
        <v>7204</v>
      </c>
      <c r="G1806" s="12">
        <v>1.4E-3</v>
      </c>
      <c r="H1806" s="21" t="str">
        <f t="shared" si="56"/>
        <v>miércoles, septiembre 24 de 2014</v>
      </c>
      <c r="I1806" s="11" t="e">
        <f>VLOOKUP(H1806,'Cacao Nacional'!B:D,3,0)</f>
        <v>#N/A</v>
      </c>
      <c r="J1806" s="11" t="str">
        <f t="shared" si="57"/>
        <v>septiembre de 2014</v>
      </c>
    </row>
    <row r="1807" spans="1:10" x14ac:dyDescent="0.3">
      <c r="A1807" s="14">
        <v>41905</v>
      </c>
      <c r="B1807" s="13">
        <v>28000</v>
      </c>
      <c r="C1807" s="13">
        <v>28200</v>
      </c>
      <c r="D1807" s="13">
        <v>28240</v>
      </c>
      <c r="E1807" s="13">
        <v>28000</v>
      </c>
      <c r="F1807" s="11" t="s">
        <v>7205</v>
      </c>
      <c r="G1807" s="12">
        <v>-7.1000000000000004E-3</v>
      </c>
      <c r="H1807" s="21" t="str">
        <f t="shared" si="56"/>
        <v>martes, septiembre 23 de 2014</v>
      </c>
      <c r="I1807" s="11" t="e">
        <f>VLOOKUP(H1807,'Cacao Nacional'!B:D,3,0)</f>
        <v>#N/A</v>
      </c>
      <c r="J1807" s="11" t="str">
        <f t="shared" si="57"/>
        <v>septiembre de 2014</v>
      </c>
    </row>
    <row r="1808" spans="1:10" x14ac:dyDescent="0.3">
      <c r="A1808" s="14">
        <v>41904</v>
      </c>
      <c r="B1808" s="13">
        <v>28200</v>
      </c>
      <c r="C1808" s="13">
        <v>28340</v>
      </c>
      <c r="D1808" s="13">
        <v>28400</v>
      </c>
      <c r="E1808" s="13">
        <v>28200</v>
      </c>
      <c r="F1808" s="11" t="s">
        <v>7206</v>
      </c>
      <c r="G1808" s="12">
        <v>-4.8999999999999998E-3</v>
      </c>
      <c r="H1808" s="21" t="str">
        <f t="shared" si="56"/>
        <v>lunes, septiembre 22 de 2014</v>
      </c>
      <c r="I1808" s="11">
        <f>VLOOKUP(H1808,'Cacao Nacional'!B:D,3,0)</f>
        <v>5475</v>
      </c>
      <c r="J1808" s="11" t="str">
        <f t="shared" si="57"/>
        <v>septiembre de 2014</v>
      </c>
    </row>
    <row r="1809" spans="1:10" x14ac:dyDescent="0.3">
      <c r="A1809" s="14">
        <v>41901</v>
      </c>
      <c r="B1809" s="13">
        <v>28340</v>
      </c>
      <c r="C1809" s="13">
        <v>28520</v>
      </c>
      <c r="D1809" s="13">
        <v>28620</v>
      </c>
      <c r="E1809" s="13">
        <v>28340</v>
      </c>
      <c r="F1809" s="11" t="s">
        <v>7207</v>
      </c>
      <c r="G1809" s="12">
        <v>-4.1999999999999997E-3</v>
      </c>
      <c r="H1809" s="21" t="str">
        <f t="shared" si="56"/>
        <v>viernes, septiembre 19 de 2014</v>
      </c>
      <c r="I1809" s="11" t="e">
        <f>VLOOKUP(H1809,'Cacao Nacional'!B:D,3,0)</f>
        <v>#N/A</v>
      </c>
      <c r="J1809" s="11" t="str">
        <f t="shared" si="57"/>
        <v>septiembre de 2014</v>
      </c>
    </row>
    <row r="1810" spans="1:10" x14ac:dyDescent="0.3">
      <c r="A1810" s="14">
        <v>41900</v>
      </c>
      <c r="B1810" s="13">
        <v>28460</v>
      </c>
      <c r="C1810" s="13">
        <v>28560</v>
      </c>
      <c r="D1810" s="13">
        <v>28580</v>
      </c>
      <c r="E1810" s="13">
        <v>28300</v>
      </c>
      <c r="F1810" s="11" t="s">
        <v>7208</v>
      </c>
      <c r="G1810" s="12">
        <v>-7.7000000000000002E-3</v>
      </c>
      <c r="H1810" s="21" t="str">
        <f t="shared" si="56"/>
        <v>jueves, septiembre 18 de 2014</v>
      </c>
      <c r="I1810" s="11" t="e">
        <f>VLOOKUP(H1810,'Cacao Nacional'!B:D,3,0)</f>
        <v>#N/A</v>
      </c>
      <c r="J1810" s="11" t="str">
        <f t="shared" si="57"/>
        <v>septiembre de 2014</v>
      </c>
    </row>
    <row r="1811" spans="1:10" x14ac:dyDescent="0.3">
      <c r="A1811" s="14">
        <v>41899</v>
      </c>
      <c r="B1811" s="13">
        <v>28680</v>
      </c>
      <c r="C1811" s="13">
        <v>28680</v>
      </c>
      <c r="D1811" s="13">
        <v>28700</v>
      </c>
      <c r="E1811" s="13">
        <v>28400</v>
      </c>
      <c r="F1811" s="11" t="s">
        <v>7209</v>
      </c>
      <c r="G1811" s="12">
        <v>-6.9999999999999999E-4</v>
      </c>
      <c r="H1811" s="21" t="str">
        <f t="shared" si="56"/>
        <v>miércoles, septiembre 17 de 2014</v>
      </c>
      <c r="I1811" s="11" t="e">
        <f>VLOOKUP(H1811,'Cacao Nacional'!B:D,3,0)</f>
        <v>#N/A</v>
      </c>
      <c r="J1811" s="11" t="str">
        <f t="shared" si="57"/>
        <v>septiembre de 2014</v>
      </c>
    </row>
    <row r="1812" spans="1:10" x14ac:dyDescent="0.3">
      <c r="A1812" s="14">
        <v>41898</v>
      </c>
      <c r="B1812" s="13">
        <v>28700</v>
      </c>
      <c r="C1812" s="13">
        <v>28300</v>
      </c>
      <c r="D1812" s="13">
        <v>28700</v>
      </c>
      <c r="E1812" s="13">
        <v>28300</v>
      </c>
      <c r="F1812" s="11" t="s">
        <v>7210</v>
      </c>
      <c r="G1812" s="12">
        <v>6.9999999999999999E-4</v>
      </c>
      <c r="H1812" s="21" t="str">
        <f t="shared" si="56"/>
        <v>martes, septiembre 16 de 2014</v>
      </c>
      <c r="I1812" s="11" t="e">
        <f>VLOOKUP(H1812,'Cacao Nacional'!B:D,3,0)</f>
        <v>#N/A</v>
      </c>
      <c r="J1812" s="11" t="str">
        <f t="shared" si="57"/>
        <v>septiembre de 2014</v>
      </c>
    </row>
    <row r="1813" spans="1:10" x14ac:dyDescent="0.3">
      <c r="A1813" s="14">
        <v>41897</v>
      </c>
      <c r="B1813" s="13">
        <v>28680</v>
      </c>
      <c r="C1813" s="13">
        <v>28580</v>
      </c>
      <c r="D1813" s="13">
        <v>28680</v>
      </c>
      <c r="E1813" s="13">
        <v>28400</v>
      </c>
      <c r="F1813" s="11" t="s">
        <v>7211</v>
      </c>
      <c r="G1813" s="12">
        <v>2.8E-3</v>
      </c>
      <c r="H1813" s="21" t="str">
        <f t="shared" si="56"/>
        <v>lunes, septiembre 15 de 2014</v>
      </c>
      <c r="I1813" s="11">
        <f>VLOOKUP(H1813,'Cacao Nacional'!B:D,3,0)</f>
        <v>5365</v>
      </c>
      <c r="J1813" s="11" t="str">
        <f t="shared" si="57"/>
        <v>septiembre de 2014</v>
      </c>
    </row>
    <row r="1814" spans="1:10" x14ac:dyDescent="0.3">
      <c r="A1814" s="14">
        <v>41894</v>
      </c>
      <c r="B1814" s="13">
        <v>28600</v>
      </c>
      <c r="C1814" s="13">
        <v>28420</v>
      </c>
      <c r="D1814" s="13">
        <v>28600</v>
      </c>
      <c r="E1814" s="13">
        <v>28300</v>
      </c>
      <c r="F1814" s="11" t="s">
        <v>7212</v>
      </c>
      <c r="G1814" s="12">
        <v>6.3E-3</v>
      </c>
      <c r="H1814" s="21" t="str">
        <f t="shared" si="56"/>
        <v>viernes, septiembre 12 de 2014</v>
      </c>
      <c r="I1814" s="11" t="e">
        <f>VLOOKUP(H1814,'Cacao Nacional'!B:D,3,0)</f>
        <v>#N/A</v>
      </c>
      <c r="J1814" s="11" t="str">
        <f t="shared" si="57"/>
        <v>septiembre de 2014</v>
      </c>
    </row>
    <row r="1815" spans="1:10" x14ac:dyDescent="0.3">
      <c r="A1815" s="14">
        <v>41893</v>
      </c>
      <c r="B1815" s="13">
        <v>28420</v>
      </c>
      <c r="C1815" s="13">
        <v>28380</v>
      </c>
      <c r="D1815" s="13">
        <v>28420</v>
      </c>
      <c r="E1815" s="13">
        <v>28340</v>
      </c>
      <c r="F1815" s="11" t="s">
        <v>7213</v>
      </c>
      <c r="G1815" s="12">
        <v>1.4E-3</v>
      </c>
      <c r="H1815" s="21" t="str">
        <f t="shared" si="56"/>
        <v>jueves, septiembre 11 de 2014</v>
      </c>
      <c r="I1815" s="11" t="e">
        <f>VLOOKUP(H1815,'Cacao Nacional'!B:D,3,0)</f>
        <v>#N/A</v>
      </c>
      <c r="J1815" s="11" t="str">
        <f t="shared" si="57"/>
        <v>septiembre de 2014</v>
      </c>
    </row>
    <row r="1816" spans="1:10" x14ac:dyDescent="0.3">
      <c r="A1816" s="14">
        <v>41892</v>
      </c>
      <c r="B1816" s="13">
        <v>28380</v>
      </c>
      <c r="C1816" s="13">
        <v>28360</v>
      </c>
      <c r="D1816" s="13">
        <v>28380</v>
      </c>
      <c r="E1816" s="13">
        <v>28220</v>
      </c>
      <c r="F1816" s="11" t="s">
        <v>7214</v>
      </c>
      <c r="G1816" s="12">
        <v>6.9999999999999999E-4</v>
      </c>
      <c r="H1816" s="21" t="str">
        <f t="shared" si="56"/>
        <v>miércoles, septiembre 10 de 2014</v>
      </c>
      <c r="I1816" s="11" t="e">
        <f>VLOOKUP(H1816,'Cacao Nacional'!B:D,3,0)</f>
        <v>#N/A</v>
      </c>
      <c r="J1816" s="11" t="str">
        <f t="shared" si="57"/>
        <v>septiembre de 2014</v>
      </c>
    </row>
    <row r="1817" spans="1:10" x14ac:dyDescent="0.3">
      <c r="A1817" s="14">
        <v>41891</v>
      </c>
      <c r="B1817" s="13">
        <v>28360</v>
      </c>
      <c r="C1817" s="13">
        <v>28440</v>
      </c>
      <c r="D1817" s="13">
        <v>28440</v>
      </c>
      <c r="E1817" s="13">
        <v>28300</v>
      </c>
      <c r="F1817" s="11" t="s">
        <v>7215</v>
      </c>
      <c r="G1817" s="12">
        <v>-6.3E-3</v>
      </c>
      <c r="H1817" s="21" t="str">
        <f t="shared" si="56"/>
        <v>martes, septiembre 9 de 2014</v>
      </c>
      <c r="I1817" s="11" t="e">
        <f>VLOOKUP(H1817,'Cacao Nacional'!B:D,3,0)</f>
        <v>#N/A</v>
      </c>
      <c r="J1817" s="11" t="str">
        <f t="shared" si="57"/>
        <v>septiembre de 2014</v>
      </c>
    </row>
    <row r="1818" spans="1:10" x14ac:dyDescent="0.3">
      <c r="A1818" s="14">
        <v>41890</v>
      </c>
      <c r="B1818" s="13">
        <v>28540</v>
      </c>
      <c r="C1818" s="13">
        <v>28300</v>
      </c>
      <c r="D1818" s="13">
        <v>28540</v>
      </c>
      <c r="E1818" s="13">
        <v>28200</v>
      </c>
      <c r="F1818" s="11" t="s">
        <v>7216</v>
      </c>
      <c r="G1818" s="12">
        <v>4.8999999999999998E-3</v>
      </c>
      <c r="H1818" s="21" t="str">
        <f t="shared" si="56"/>
        <v>lunes, septiembre 8 de 2014</v>
      </c>
      <c r="I1818" s="11">
        <f>VLOOKUP(H1818,'Cacao Nacional'!B:D,3,0)</f>
        <v>5462.5</v>
      </c>
      <c r="J1818" s="11" t="str">
        <f t="shared" si="57"/>
        <v>septiembre de 2014</v>
      </c>
    </row>
    <row r="1819" spans="1:10" x14ac:dyDescent="0.3">
      <c r="A1819" s="14">
        <v>41887</v>
      </c>
      <c r="B1819" s="13">
        <v>28400</v>
      </c>
      <c r="C1819" s="13">
        <v>28360</v>
      </c>
      <c r="D1819" s="13">
        <v>28480</v>
      </c>
      <c r="E1819" s="13">
        <v>28000</v>
      </c>
      <c r="F1819" s="11" t="s">
        <v>7217</v>
      </c>
      <c r="G1819" s="12">
        <v>-6.9999999999999999E-4</v>
      </c>
      <c r="H1819" s="21" t="str">
        <f t="shared" si="56"/>
        <v>viernes, septiembre 5 de 2014</v>
      </c>
      <c r="I1819" s="11" t="e">
        <f>VLOOKUP(H1819,'Cacao Nacional'!B:D,3,0)</f>
        <v>#N/A</v>
      </c>
      <c r="J1819" s="11" t="str">
        <f t="shared" si="57"/>
        <v>septiembre de 2014</v>
      </c>
    </row>
    <row r="1820" spans="1:10" x14ac:dyDescent="0.3">
      <c r="A1820" s="14">
        <v>41886</v>
      </c>
      <c r="B1820" s="13">
        <v>28420</v>
      </c>
      <c r="C1820" s="13">
        <v>28660</v>
      </c>
      <c r="D1820" s="13">
        <v>28800</v>
      </c>
      <c r="E1820" s="13">
        <v>28380</v>
      </c>
      <c r="F1820" s="11" t="s">
        <v>7218</v>
      </c>
      <c r="G1820" s="12">
        <v>-8.3999999999999995E-3</v>
      </c>
      <c r="H1820" s="21" t="str">
        <f t="shared" si="56"/>
        <v>jueves, septiembre 4 de 2014</v>
      </c>
      <c r="I1820" s="11" t="e">
        <f>VLOOKUP(H1820,'Cacao Nacional'!B:D,3,0)</f>
        <v>#N/A</v>
      </c>
      <c r="J1820" s="11" t="str">
        <f t="shared" si="57"/>
        <v>septiembre de 2014</v>
      </c>
    </row>
    <row r="1821" spans="1:10" x14ac:dyDescent="0.3">
      <c r="A1821" s="14">
        <v>41885</v>
      </c>
      <c r="B1821" s="13">
        <v>28660</v>
      </c>
      <c r="C1821" s="13">
        <v>28640</v>
      </c>
      <c r="D1821" s="13">
        <v>28680</v>
      </c>
      <c r="E1821" s="13">
        <v>28620</v>
      </c>
      <c r="F1821" s="11" t="s">
        <v>7219</v>
      </c>
      <c r="G1821" s="12">
        <v>-6.9999999999999999E-4</v>
      </c>
      <c r="H1821" s="21" t="str">
        <f t="shared" si="56"/>
        <v>miércoles, septiembre 3 de 2014</v>
      </c>
      <c r="I1821" s="11" t="e">
        <f>VLOOKUP(H1821,'Cacao Nacional'!B:D,3,0)</f>
        <v>#N/A</v>
      </c>
      <c r="J1821" s="11" t="str">
        <f t="shared" si="57"/>
        <v>septiembre de 2014</v>
      </c>
    </row>
    <row r="1822" spans="1:10" x14ac:dyDescent="0.3">
      <c r="A1822" s="14">
        <v>41884</v>
      </c>
      <c r="B1822" s="13">
        <v>28680</v>
      </c>
      <c r="C1822" s="13">
        <v>28700</v>
      </c>
      <c r="D1822" s="13">
        <v>28700</v>
      </c>
      <c r="E1822" s="13">
        <v>28580</v>
      </c>
      <c r="F1822" s="11" t="s">
        <v>7220</v>
      </c>
      <c r="G1822" s="12">
        <v>0</v>
      </c>
      <c r="H1822" s="21" t="str">
        <f t="shared" si="56"/>
        <v>martes, septiembre 2 de 2014</v>
      </c>
      <c r="I1822" s="11" t="e">
        <f>VLOOKUP(H1822,'Cacao Nacional'!B:D,3,0)</f>
        <v>#N/A</v>
      </c>
      <c r="J1822" s="11" t="str">
        <f t="shared" si="57"/>
        <v>septiembre de 2014</v>
      </c>
    </row>
    <row r="1823" spans="1:10" x14ac:dyDescent="0.3">
      <c r="A1823" s="14">
        <v>41883</v>
      </c>
      <c r="B1823" s="13">
        <v>28680</v>
      </c>
      <c r="C1823" s="13">
        <v>28540</v>
      </c>
      <c r="D1823" s="13">
        <v>28680</v>
      </c>
      <c r="E1823" s="13">
        <v>28540</v>
      </c>
      <c r="F1823" s="11" t="s">
        <v>7221</v>
      </c>
      <c r="G1823" s="12">
        <v>6.9999999999999999E-4</v>
      </c>
      <c r="H1823" s="21" t="str">
        <f t="shared" si="56"/>
        <v>lunes, septiembre 1 de 2014</v>
      </c>
      <c r="I1823" s="11">
        <f>VLOOKUP(H1823,'Cacao Nacional'!B:D,3,0)</f>
        <v>5462.5</v>
      </c>
      <c r="J1823" s="11" t="str">
        <f t="shared" si="57"/>
        <v>septiembre de 2014</v>
      </c>
    </row>
    <row r="1824" spans="1:10" x14ac:dyDescent="0.3">
      <c r="A1824" s="14">
        <v>41880</v>
      </c>
      <c r="B1824" s="13">
        <v>28660</v>
      </c>
      <c r="C1824" s="13">
        <v>28580</v>
      </c>
      <c r="D1824" s="13">
        <v>28660</v>
      </c>
      <c r="E1824" s="13">
        <v>28460</v>
      </c>
      <c r="F1824" s="11" t="s">
        <v>7222</v>
      </c>
      <c r="G1824" s="12">
        <v>2.8E-3</v>
      </c>
      <c r="H1824" s="21" t="str">
        <f t="shared" si="56"/>
        <v>viernes, agosto 29 de 2014</v>
      </c>
      <c r="I1824" s="11" t="e">
        <f>VLOOKUP(H1824,'Cacao Nacional'!B:D,3,0)</f>
        <v>#N/A</v>
      </c>
      <c r="J1824" s="11" t="str">
        <f t="shared" si="57"/>
        <v>agosto de 2014</v>
      </c>
    </row>
    <row r="1825" spans="1:10" x14ac:dyDescent="0.3">
      <c r="A1825" s="14">
        <v>41879</v>
      </c>
      <c r="B1825" s="13">
        <v>28580</v>
      </c>
      <c r="C1825" s="13">
        <v>28620</v>
      </c>
      <c r="D1825" s="13">
        <v>28620</v>
      </c>
      <c r="E1825" s="13">
        <v>28500</v>
      </c>
      <c r="F1825" s="11" t="s">
        <v>7223</v>
      </c>
      <c r="G1825" s="12">
        <v>-1.4E-3</v>
      </c>
      <c r="H1825" s="21" t="str">
        <f t="shared" si="56"/>
        <v>jueves, agosto 28 de 2014</v>
      </c>
      <c r="I1825" s="11" t="e">
        <f>VLOOKUP(H1825,'Cacao Nacional'!B:D,3,0)</f>
        <v>#N/A</v>
      </c>
      <c r="J1825" s="11" t="str">
        <f t="shared" si="57"/>
        <v>agosto de 2014</v>
      </c>
    </row>
    <row r="1826" spans="1:10" x14ac:dyDescent="0.3">
      <c r="A1826" s="14">
        <v>41878</v>
      </c>
      <c r="B1826" s="13">
        <v>28620</v>
      </c>
      <c r="C1826" s="13">
        <v>28400</v>
      </c>
      <c r="D1826" s="13">
        <v>28620</v>
      </c>
      <c r="E1826" s="13">
        <v>28380</v>
      </c>
      <c r="F1826" s="11" t="s">
        <v>7224</v>
      </c>
      <c r="G1826" s="12">
        <v>6.3E-3</v>
      </c>
      <c r="H1826" s="21" t="str">
        <f t="shared" si="56"/>
        <v>miércoles, agosto 27 de 2014</v>
      </c>
      <c r="I1826" s="11" t="e">
        <f>VLOOKUP(H1826,'Cacao Nacional'!B:D,3,0)</f>
        <v>#N/A</v>
      </c>
      <c r="J1826" s="11" t="str">
        <f t="shared" si="57"/>
        <v>agosto de 2014</v>
      </c>
    </row>
    <row r="1827" spans="1:10" x14ac:dyDescent="0.3">
      <c r="A1827" s="14">
        <v>41877</v>
      </c>
      <c r="B1827" s="13">
        <v>28440</v>
      </c>
      <c r="C1827" s="13">
        <v>28260</v>
      </c>
      <c r="D1827" s="13">
        <v>28460</v>
      </c>
      <c r="E1827" s="13">
        <v>28120</v>
      </c>
      <c r="F1827" s="11" t="s">
        <v>7225</v>
      </c>
      <c r="G1827" s="12">
        <v>5.7000000000000002E-3</v>
      </c>
      <c r="H1827" s="21" t="str">
        <f t="shared" si="56"/>
        <v>martes, agosto 26 de 2014</v>
      </c>
      <c r="I1827" s="11" t="e">
        <f>VLOOKUP(H1827,'Cacao Nacional'!B:D,3,0)</f>
        <v>#N/A</v>
      </c>
      <c r="J1827" s="11" t="str">
        <f t="shared" si="57"/>
        <v>agosto de 2014</v>
      </c>
    </row>
    <row r="1828" spans="1:10" x14ac:dyDescent="0.3">
      <c r="A1828" s="14">
        <v>41876</v>
      </c>
      <c r="B1828" s="13">
        <v>28280</v>
      </c>
      <c r="C1828" s="13">
        <v>28100</v>
      </c>
      <c r="D1828" s="13">
        <v>28280</v>
      </c>
      <c r="E1828" s="13">
        <v>28020</v>
      </c>
      <c r="F1828" s="11" t="s">
        <v>7226</v>
      </c>
      <c r="G1828" s="12">
        <v>6.4000000000000003E-3</v>
      </c>
      <c r="H1828" s="21" t="str">
        <f t="shared" si="56"/>
        <v>lunes, agosto 25 de 2014</v>
      </c>
      <c r="I1828" s="11">
        <f>VLOOKUP(H1828,'Cacao Nacional'!B:D,3,0)</f>
        <v>5362.5</v>
      </c>
      <c r="J1828" s="11" t="str">
        <f t="shared" si="57"/>
        <v>agosto de 2014</v>
      </c>
    </row>
    <row r="1829" spans="1:10" x14ac:dyDescent="0.3">
      <c r="A1829" s="14">
        <v>41873</v>
      </c>
      <c r="B1829" s="13">
        <v>28100</v>
      </c>
      <c r="C1829" s="13">
        <v>28100</v>
      </c>
      <c r="D1829" s="13">
        <v>28100</v>
      </c>
      <c r="E1829" s="13">
        <v>27960</v>
      </c>
      <c r="F1829" s="11" t="s">
        <v>7227</v>
      </c>
      <c r="G1829" s="12">
        <v>6.9999999999999999E-4</v>
      </c>
      <c r="H1829" s="21" t="str">
        <f t="shared" si="56"/>
        <v>viernes, agosto 22 de 2014</v>
      </c>
      <c r="I1829" s="11" t="e">
        <f>VLOOKUP(H1829,'Cacao Nacional'!B:D,3,0)</f>
        <v>#N/A</v>
      </c>
      <c r="J1829" s="11" t="str">
        <f t="shared" si="57"/>
        <v>agosto de 2014</v>
      </c>
    </row>
    <row r="1830" spans="1:10" x14ac:dyDescent="0.3">
      <c r="A1830" s="14">
        <v>41872</v>
      </c>
      <c r="B1830" s="13">
        <v>28080</v>
      </c>
      <c r="C1830" s="13">
        <v>28180</v>
      </c>
      <c r="D1830" s="13">
        <v>28280</v>
      </c>
      <c r="E1830" s="13">
        <v>28080</v>
      </c>
      <c r="F1830" s="11" t="s">
        <v>7228</v>
      </c>
      <c r="G1830" s="12">
        <v>-3.5000000000000001E-3</v>
      </c>
      <c r="H1830" s="21" t="str">
        <f t="shared" si="56"/>
        <v>jueves, agosto 21 de 2014</v>
      </c>
      <c r="I1830" s="11" t="e">
        <f>VLOOKUP(H1830,'Cacao Nacional'!B:D,3,0)</f>
        <v>#N/A</v>
      </c>
      <c r="J1830" s="11" t="str">
        <f t="shared" si="57"/>
        <v>agosto de 2014</v>
      </c>
    </row>
    <row r="1831" spans="1:10" x14ac:dyDescent="0.3">
      <c r="A1831" s="14">
        <v>41871</v>
      </c>
      <c r="B1831" s="13">
        <v>28180</v>
      </c>
      <c r="C1831" s="13">
        <v>28100</v>
      </c>
      <c r="D1831" s="13">
        <v>28200</v>
      </c>
      <c r="E1831" s="13">
        <v>28060</v>
      </c>
      <c r="F1831" s="11" t="s">
        <v>7229</v>
      </c>
      <c r="G1831" s="12">
        <v>2.8E-3</v>
      </c>
      <c r="H1831" s="21" t="str">
        <f t="shared" si="56"/>
        <v>miércoles, agosto 20 de 2014</v>
      </c>
      <c r="I1831" s="11" t="e">
        <f>VLOOKUP(H1831,'Cacao Nacional'!B:D,3,0)</f>
        <v>#N/A</v>
      </c>
      <c r="J1831" s="11" t="str">
        <f t="shared" si="57"/>
        <v>agosto de 2014</v>
      </c>
    </row>
    <row r="1832" spans="1:10" x14ac:dyDescent="0.3">
      <c r="A1832" s="14">
        <v>41870</v>
      </c>
      <c r="B1832" s="13">
        <v>28100</v>
      </c>
      <c r="C1832" s="13">
        <v>27960</v>
      </c>
      <c r="D1832" s="13">
        <v>28180</v>
      </c>
      <c r="E1832" s="13">
        <v>27960</v>
      </c>
      <c r="F1832" s="11" t="s">
        <v>7230</v>
      </c>
      <c r="G1832" s="12">
        <v>7.9000000000000008E-3</v>
      </c>
      <c r="H1832" s="21" t="str">
        <f t="shared" si="56"/>
        <v>martes, agosto 19 de 2014</v>
      </c>
      <c r="I1832" s="11" t="e">
        <f>VLOOKUP(H1832,'Cacao Nacional'!B:D,3,0)</f>
        <v>#N/A</v>
      </c>
      <c r="J1832" s="11" t="str">
        <f t="shared" si="57"/>
        <v>agosto de 2014</v>
      </c>
    </row>
    <row r="1833" spans="1:10" x14ac:dyDescent="0.3">
      <c r="A1833" s="14">
        <v>41866</v>
      </c>
      <c r="B1833" s="13">
        <v>27880</v>
      </c>
      <c r="C1833" s="13">
        <v>27940</v>
      </c>
      <c r="D1833" s="13">
        <v>27940</v>
      </c>
      <c r="E1833" s="13">
        <v>27880</v>
      </c>
      <c r="F1833" s="11" t="s">
        <v>6169</v>
      </c>
      <c r="G1833" s="12">
        <v>2.8999999999999998E-3</v>
      </c>
      <c r="H1833" s="21" t="str">
        <f t="shared" si="56"/>
        <v>viernes, agosto 15 de 2014</v>
      </c>
      <c r="I1833" s="11" t="e">
        <f>VLOOKUP(H1833,'Cacao Nacional'!B:D,3,0)</f>
        <v>#N/A</v>
      </c>
      <c r="J1833" s="11" t="str">
        <f t="shared" si="57"/>
        <v>agosto de 2014</v>
      </c>
    </row>
    <row r="1834" spans="1:10" x14ac:dyDescent="0.3">
      <c r="A1834" s="14">
        <v>41865</v>
      </c>
      <c r="B1834" s="13">
        <v>27800</v>
      </c>
      <c r="C1834" s="13">
        <v>27940</v>
      </c>
      <c r="D1834" s="13">
        <v>27980</v>
      </c>
      <c r="E1834" s="13">
        <v>27800</v>
      </c>
      <c r="F1834" s="11" t="s">
        <v>7231</v>
      </c>
      <c r="G1834" s="12">
        <v>-5.0000000000000001E-3</v>
      </c>
      <c r="H1834" s="21" t="str">
        <f t="shared" si="56"/>
        <v>jueves, agosto 14 de 2014</v>
      </c>
      <c r="I1834" s="11" t="e">
        <f>VLOOKUP(H1834,'Cacao Nacional'!B:D,3,0)</f>
        <v>#N/A</v>
      </c>
      <c r="J1834" s="11" t="str">
        <f t="shared" si="57"/>
        <v>agosto de 2014</v>
      </c>
    </row>
    <row r="1835" spans="1:10" x14ac:dyDescent="0.3">
      <c r="A1835" s="14">
        <v>41864</v>
      </c>
      <c r="B1835" s="13">
        <v>27940</v>
      </c>
      <c r="C1835" s="13">
        <v>27720</v>
      </c>
      <c r="D1835" s="13">
        <v>27980</v>
      </c>
      <c r="E1835" s="13">
        <v>27720</v>
      </c>
      <c r="F1835" s="11" t="s">
        <v>7232</v>
      </c>
      <c r="G1835" s="12">
        <v>8.6999999999999994E-3</v>
      </c>
      <c r="H1835" s="21" t="str">
        <f t="shared" si="56"/>
        <v>miércoles, agosto 13 de 2014</v>
      </c>
      <c r="I1835" s="11" t="e">
        <f>VLOOKUP(H1835,'Cacao Nacional'!B:D,3,0)</f>
        <v>#N/A</v>
      </c>
      <c r="J1835" s="11" t="str">
        <f t="shared" si="57"/>
        <v>agosto de 2014</v>
      </c>
    </row>
    <row r="1836" spans="1:10" x14ac:dyDescent="0.3">
      <c r="A1836" s="14">
        <v>41863</v>
      </c>
      <c r="B1836" s="13">
        <v>27700</v>
      </c>
      <c r="C1836" s="13">
        <v>27640</v>
      </c>
      <c r="D1836" s="13">
        <v>28020</v>
      </c>
      <c r="E1836" s="13">
        <v>27640</v>
      </c>
      <c r="F1836" s="11" t="s">
        <v>7233</v>
      </c>
      <c r="G1836" s="12">
        <v>0</v>
      </c>
      <c r="H1836" s="21" t="str">
        <f t="shared" si="56"/>
        <v>martes, agosto 12 de 2014</v>
      </c>
      <c r="I1836" s="11" t="e">
        <f>VLOOKUP(H1836,'Cacao Nacional'!B:D,3,0)</f>
        <v>#N/A</v>
      </c>
      <c r="J1836" s="11" t="str">
        <f t="shared" si="57"/>
        <v>agosto de 2014</v>
      </c>
    </row>
    <row r="1837" spans="1:10" x14ac:dyDescent="0.3">
      <c r="A1837" s="14">
        <v>41862</v>
      </c>
      <c r="B1837" s="13">
        <v>27700</v>
      </c>
      <c r="C1837" s="13">
        <v>27400</v>
      </c>
      <c r="D1837" s="13">
        <v>27700</v>
      </c>
      <c r="E1837" s="13">
        <v>27400</v>
      </c>
      <c r="F1837" s="11" t="s">
        <v>7234</v>
      </c>
      <c r="G1837" s="12">
        <v>1.3899999999999999E-2</v>
      </c>
      <c r="H1837" s="21" t="str">
        <f t="shared" si="56"/>
        <v>lunes, agosto 11 de 2014</v>
      </c>
      <c r="I1837" s="11">
        <f>VLOOKUP(H1837,'Cacao Nacional'!B:D,3,0)</f>
        <v>5325</v>
      </c>
      <c r="J1837" s="11" t="str">
        <f t="shared" si="57"/>
        <v>agosto de 2014</v>
      </c>
    </row>
    <row r="1838" spans="1:10" x14ac:dyDescent="0.3">
      <c r="A1838" s="14">
        <v>41859</v>
      </c>
      <c r="B1838" s="13">
        <v>27320</v>
      </c>
      <c r="C1838" s="13">
        <v>27300</v>
      </c>
      <c r="D1838" s="13">
        <v>27380</v>
      </c>
      <c r="E1838" s="13">
        <v>27220</v>
      </c>
      <c r="F1838" s="11" t="s">
        <v>7235</v>
      </c>
      <c r="G1838" s="12">
        <v>6.9999999999999999E-4</v>
      </c>
      <c r="H1838" s="21" t="str">
        <f t="shared" si="56"/>
        <v>viernes, agosto 8 de 2014</v>
      </c>
      <c r="I1838" s="11" t="e">
        <f>VLOOKUP(H1838,'Cacao Nacional'!B:D,3,0)</f>
        <v>#N/A</v>
      </c>
      <c r="J1838" s="11" t="str">
        <f t="shared" si="57"/>
        <v>agosto de 2014</v>
      </c>
    </row>
    <row r="1839" spans="1:10" x14ac:dyDescent="0.3">
      <c r="A1839" s="14">
        <v>41857</v>
      </c>
      <c r="B1839" s="13">
        <v>27300</v>
      </c>
      <c r="C1839" s="13">
        <v>27240</v>
      </c>
      <c r="D1839" s="13">
        <v>27340</v>
      </c>
      <c r="E1839" s="13">
        <v>27200</v>
      </c>
      <c r="F1839" s="11" t="s">
        <v>7236</v>
      </c>
      <c r="G1839" s="12">
        <v>-6.9999999999999999E-4</v>
      </c>
      <c r="H1839" s="21" t="str">
        <f t="shared" si="56"/>
        <v>miércoles, agosto 6 de 2014</v>
      </c>
      <c r="I1839" s="11" t="e">
        <f>VLOOKUP(H1839,'Cacao Nacional'!B:D,3,0)</f>
        <v>#N/A</v>
      </c>
      <c r="J1839" s="11" t="str">
        <f t="shared" si="57"/>
        <v>agosto de 2014</v>
      </c>
    </row>
    <row r="1840" spans="1:10" x14ac:dyDescent="0.3">
      <c r="A1840" s="14">
        <v>41856</v>
      </c>
      <c r="B1840" s="13">
        <v>27320</v>
      </c>
      <c r="C1840" s="13">
        <v>27240</v>
      </c>
      <c r="D1840" s="13">
        <v>27320</v>
      </c>
      <c r="E1840" s="13">
        <v>27160</v>
      </c>
      <c r="F1840" s="11" t="s">
        <v>7237</v>
      </c>
      <c r="G1840" s="12">
        <v>2.8999999999999998E-3</v>
      </c>
      <c r="H1840" s="21" t="str">
        <f t="shared" si="56"/>
        <v>martes, agosto 5 de 2014</v>
      </c>
      <c r="I1840" s="11" t="e">
        <f>VLOOKUP(H1840,'Cacao Nacional'!B:D,3,0)</f>
        <v>#N/A</v>
      </c>
      <c r="J1840" s="11" t="str">
        <f t="shared" si="57"/>
        <v>agosto de 2014</v>
      </c>
    </row>
    <row r="1841" spans="1:10" x14ac:dyDescent="0.3">
      <c r="A1841" s="14">
        <v>41855</v>
      </c>
      <c r="B1841" s="13">
        <v>27240</v>
      </c>
      <c r="C1841" s="13">
        <v>26740</v>
      </c>
      <c r="D1841" s="13">
        <v>27240</v>
      </c>
      <c r="E1841" s="13">
        <v>26740</v>
      </c>
      <c r="F1841" s="11" t="s">
        <v>7238</v>
      </c>
      <c r="G1841" s="12">
        <v>1.8700000000000001E-2</v>
      </c>
      <c r="H1841" s="21" t="str">
        <f t="shared" si="56"/>
        <v>lunes, agosto 4 de 2014</v>
      </c>
      <c r="I1841" s="11">
        <f>VLOOKUP(H1841,'Cacao Nacional'!B:D,3,0)</f>
        <v>5225</v>
      </c>
      <c r="J1841" s="11" t="str">
        <f t="shared" si="57"/>
        <v>agosto de 2014</v>
      </c>
    </row>
    <row r="1842" spans="1:10" x14ac:dyDescent="0.3">
      <c r="A1842" s="14">
        <v>41852</v>
      </c>
      <c r="B1842" s="13">
        <v>26740</v>
      </c>
      <c r="C1842" s="13">
        <v>27120</v>
      </c>
      <c r="D1842" s="13">
        <v>27160</v>
      </c>
      <c r="E1842" s="13">
        <v>26500</v>
      </c>
      <c r="F1842" s="11" t="s">
        <v>7239</v>
      </c>
      <c r="G1842" s="12">
        <v>-1.3299999999999999E-2</v>
      </c>
      <c r="H1842" s="21" t="str">
        <f t="shared" si="56"/>
        <v>viernes, agosto 1 de 2014</v>
      </c>
      <c r="I1842" s="11" t="e">
        <f>VLOOKUP(H1842,'Cacao Nacional'!B:D,3,0)</f>
        <v>#N/A</v>
      </c>
      <c r="J1842" s="11" t="str">
        <f t="shared" si="57"/>
        <v>agosto de 2014</v>
      </c>
    </row>
    <row r="1843" spans="1:10" x14ac:dyDescent="0.3">
      <c r="A1843" s="14">
        <v>41851</v>
      </c>
      <c r="B1843" s="13">
        <v>27100</v>
      </c>
      <c r="C1843" s="13">
        <v>27180</v>
      </c>
      <c r="D1843" s="13">
        <v>27200</v>
      </c>
      <c r="E1843" s="13">
        <v>27100</v>
      </c>
      <c r="F1843" s="11" t="s">
        <v>7240</v>
      </c>
      <c r="G1843" s="12">
        <v>-6.6E-3</v>
      </c>
      <c r="H1843" s="21" t="str">
        <f t="shared" si="56"/>
        <v>jueves, julio 31 de 2014</v>
      </c>
      <c r="I1843" s="11" t="e">
        <f>VLOOKUP(H1843,'Cacao Nacional'!B:D,3,0)</f>
        <v>#N/A</v>
      </c>
      <c r="J1843" s="11" t="str">
        <f t="shared" si="57"/>
        <v>julio de 2014</v>
      </c>
    </row>
    <row r="1844" spans="1:10" x14ac:dyDescent="0.3">
      <c r="A1844" s="14">
        <v>41850</v>
      </c>
      <c r="B1844" s="13">
        <v>27280</v>
      </c>
      <c r="C1844" s="13">
        <v>27180</v>
      </c>
      <c r="D1844" s="13">
        <v>27380</v>
      </c>
      <c r="E1844" s="13">
        <v>27100</v>
      </c>
      <c r="F1844" s="11" t="s">
        <v>7241</v>
      </c>
      <c r="G1844" s="12">
        <v>8.0999999999999996E-3</v>
      </c>
      <c r="H1844" s="21" t="str">
        <f t="shared" si="56"/>
        <v>miércoles, julio 30 de 2014</v>
      </c>
      <c r="I1844" s="11" t="e">
        <f>VLOOKUP(H1844,'Cacao Nacional'!B:D,3,0)</f>
        <v>#N/A</v>
      </c>
      <c r="J1844" s="11" t="str">
        <f t="shared" si="57"/>
        <v>julio de 2014</v>
      </c>
    </row>
    <row r="1845" spans="1:10" x14ac:dyDescent="0.3">
      <c r="A1845" s="14">
        <v>41849</v>
      </c>
      <c r="B1845" s="13">
        <v>27060</v>
      </c>
      <c r="C1845" s="13">
        <v>27380</v>
      </c>
      <c r="D1845" s="13">
        <v>27380</v>
      </c>
      <c r="E1845" s="13">
        <v>27060</v>
      </c>
      <c r="F1845" s="11" t="s">
        <v>7242</v>
      </c>
      <c r="G1845" s="12">
        <v>2.2000000000000001E-3</v>
      </c>
      <c r="H1845" s="21" t="str">
        <f t="shared" si="56"/>
        <v>martes, julio 29 de 2014</v>
      </c>
      <c r="I1845" s="11" t="e">
        <f>VLOOKUP(H1845,'Cacao Nacional'!B:D,3,0)</f>
        <v>#N/A</v>
      </c>
      <c r="J1845" s="11" t="str">
        <f t="shared" si="57"/>
        <v>julio de 2014</v>
      </c>
    </row>
    <row r="1846" spans="1:10" x14ac:dyDescent="0.3">
      <c r="A1846" s="14">
        <v>41848</v>
      </c>
      <c r="B1846" s="13">
        <v>27000</v>
      </c>
      <c r="C1846" s="13">
        <v>27000</v>
      </c>
      <c r="D1846" s="13">
        <v>27120</v>
      </c>
      <c r="E1846" s="13">
        <v>26980</v>
      </c>
      <c r="F1846" s="11" t="s">
        <v>7243</v>
      </c>
      <c r="G1846" s="12">
        <v>-6.9999999999999999E-4</v>
      </c>
      <c r="H1846" s="21" t="str">
        <f t="shared" si="56"/>
        <v>lunes, julio 28 de 2014</v>
      </c>
      <c r="I1846" s="11">
        <f>VLOOKUP(H1846,'Cacao Nacional'!B:D,3,0)</f>
        <v>5212.5</v>
      </c>
      <c r="J1846" s="11" t="str">
        <f t="shared" si="57"/>
        <v>julio de 2014</v>
      </c>
    </row>
    <row r="1847" spans="1:10" x14ac:dyDescent="0.3">
      <c r="A1847" s="14">
        <v>41845</v>
      </c>
      <c r="B1847" s="13">
        <v>27020</v>
      </c>
      <c r="C1847" s="13">
        <v>27040</v>
      </c>
      <c r="D1847" s="13">
        <v>27040</v>
      </c>
      <c r="E1847" s="13">
        <v>26940</v>
      </c>
      <c r="F1847" s="11" t="s">
        <v>7244</v>
      </c>
      <c r="G1847" s="12">
        <v>-6.9999999999999999E-4</v>
      </c>
      <c r="H1847" s="21" t="str">
        <f t="shared" si="56"/>
        <v>viernes, julio 25 de 2014</v>
      </c>
      <c r="I1847" s="11" t="e">
        <f>VLOOKUP(H1847,'Cacao Nacional'!B:D,3,0)</f>
        <v>#N/A</v>
      </c>
      <c r="J1847" s="11" t="str">
        <f t="shared" si="57"/>
        <v>julio de 2014</v>
      </c>
    </row>
    <row r="1848" spans="1:10" x14ac:dyDescent="0.3">
      <c r="A1848" s="14">
        <v>41844</v>
      </c>
      <c r="B1848" s="13">
        <v>27040</v>
      </c>
      <c r="C1848" s="13">
        <v>27060</v>
      </c>
      <c r="D1848" s="13">
        <v>27060</v>
      </c>
      <c r="E1848" s="13">
        <v>26980</v>
      </c>
      <c r="F1848" s="11" t="s">
        <v>7245</v>
      </c>
      <c r="G1848" s="12">
        <v>1.5E-3</v>
      </c>
      <c r="H1848" s="21" t="str">
        <f t="shared" si="56"/>
        <v>jueves, julio 24 de 2014</v>
      </c>
      <c r="I1848" s="11" t="e">
        <f>VLOOKUP(H1848,'Cacao Nacional'!B:D,3,0)</f>
        <v>#N/A</v>
      </c>
      <c r="J1848" s="11" t="str">
        <f t="shared" si="57"/>
        <v>julio de 2014</v>
      </c>
    </row>
    <row r="1849" spans="1:10" x14ac:dyDescent="0.3">
      <c r="A1849" s="14">
        <v>41843</v>
      </c>
      <c r="B1849" s="13">
        <v>27000</v>
      </c>
      <c r="C1849" s="13">
        <v>27020</v>
      </c>
      <c r="D1849" s="13">
        <v>27080</v>
      </c>
      <c r="E1849" s="13">
        <v>26980</v>
      </c>
      <c r="F1849" s="11" t="s">
        <v>7246</v>
      </c>
      <c r="G1849" s="12">
        <v>0</v>
      </c>
      <c r="H1849" s="21" t="str">
        <f t="shared" si="56"/>
        <v>miércoles, julio 23 de 2014</v>
      </c>
      <c r="I1849" s="11" t="e">
        <f>VLOOKUP(H1849,'Cacao Nacional'!B:D,3,0)</f>
        <v>#N/A</v>
      </c>
      <c r="J1849" s="11" t="str">
        <f t="shared" si="57"/>
        <v>julio de 2014</v>
      </c>
    </row>
    <row r="1850" spans="1:10" x14ac:dyDescent="0.3">
      <c r="A1850" s="14">
        <v>41842</v>
      </c>
      <c r="B1850" s="13">
        <v>27000</v>
      </c>
      <c r="C1850" s="13">
        <v>27040</v>
      </c>
      <c r="D1850" s="13">
        <v>27080</v>
      </c>
      <c r="E1850" s="13">
        <v>26980</v>
      </c>
      <c r="F1850" s="11" t="s">
        <v>7247</v>
      </c>
      <c r="G1850" s="12">
        <v>-1.5E-3</v>
      </c>
      <c r="H1850" s="21" t="str">
        <f t="shared" si="56"/>
        <v>martes, julio 22 de 2014</v>
      </c>
      <c r="I1850" s="11" t="e">
        <f>VLOOKUP(H1850,'Cacao Nacional'!B:D,3,0)</f>
        <v>#N/A</v>
      </c>
      <c r="J1850" s="11" t="str">
        <f t="shared" si="57"/>
        <v>julio de 2014</v>
      </c>
    </row>
    <row r="1851" spans="1:10" x14ac:dyDescent="0.3">
      <c r="A1851" s="14">
        <v>41841</v>
      </c>
      <c r="B1851" s="13">
        <v>27040</v>
      </c>
      <c r="C1851" s="13">
        <v>27020</v>
      </c>
      <c r="D1851" s="13">
        <v>27140</v>
      </c>
      <c r="E1851" s="13">
        <v>27000</v>
      </c>
      <c r="F1851" s="11" t="s">
        <v>7248</v>
      </c>
      <c r="G1851" s="12">
        <v>6.9999999999999999E-4</v>
      </c>
      <c r="H1851" s="21" t="str">
        <f t="shared" si="56"/>
        <v>lunes, julio 21 de 2014</v>
      </c>
      <c r="I1851" s="11">
        <f>VLOOKUP(H1851,'Cacao Nacional'!B:D,3,0)</f>
        <v>5212.5</v>
      </c>
      <c r="J1851" s="11" t="str">
        <f t="shared" si="57"/>
        <v>julio de 2014</v>
      </c>
    </row>
    <row r="1852" spans="1:10" x14ac:dyDescent="0.3">
      <c r="A1852" s="14">
        <v>41838</v>
      </c>
      <c r="B1852" s="13">
        <v>27020</v>
      </c>
      <c r="C1852" s="13">
        <v>27020</v>
      </c>
      <c r="D1852" s="13">
        <v>27020</v>
      </c>
      <c r="E1852" s="13">
        <v>26920</v>
      </c>
      <c r="F1852" s="11" t="s">
        <v>7249</v>
      </c>
      <c r="G1852" s="12">
        <v>-3.0000000000000001E-3</v>
      </c>
      <c r="H1852" s="21" t="str">
        <f t="shared" si="56"/>
        <v>viernes, julio 18 de 2014</v>
      </c>
      <c r="I1852" s="11" t="e">
        <f>VLOOKUP(H1852,'Cacao Nacional'!B:D,3,0)</f>
        <v>#N/A</v>
      </c>
      <c r="J1852" s="11" t="str">
        <f t="shared" si="57"/>
        <v>julio de 2014</v>
      </c>
    </row>
    <row r="1853" spans="1:10" x14ac:dyDescent="0.3">
      <c r="A1853" s="14">
        <v>41837</v>
      </c>
      <c r="B1853" s="13">
        <v>27100</v>
      </c>
      <c r="C1853" s="13">
        <v>27040</v>
      </c>
      <c r="D1853" s="13">
        <v>27100</v>
      </c>
      <c r="E1853" s="13">
        <v>27020</v>
      </c>
      <c r="F1853" s="11" t="s">
        <v>7144</v>
      </c>
      <c r="G1853" s="12">
        <v>1.5E-3</v>
      </c>
      <c r="H1853" s="21" t="str">
        <f t="shared" si="56"/>
        <v>jueves, julio 17 de 2014</v>
      </c>
      <c r="I1853" s="11" t="e">
        <f>VLOOKUP(H1853,'Cacao Nacional'!B:D,3,0)</f>
        <v>#N/A</v>
      </c>
      <c r="J1853" s="11" t="str">
        <f t="shared" si="57"/>
        <v>julio de 2014</v>
      </c>
    </row>
    <row r="1854" spans="1:10" x14ac:dyDescent="0.3">
      <c r="A1854" s="14">
        <v>41836</v>
      </c>
      <c r="B1854" s="13">
        <v>27060</v>
      </c>
      <c r="C1854" s="13">
        <v>27000</v>
      </c>
      <c r="D1854" s="13">
        <v>27180</v>
      </c>
      <c r="E1854" s="13">
        <v>26760</v>
      </c>
      <c r="F1854" s="11" t="s">
        <v>7250</v>
      </c>
      <c r="G1854" s="12">
        <v>2.2000000000000001E-3</v>
      </c>
      <c r="H1854" s="21" t="str">
        <f t="shared" si="56"/>
        <v>miércoles, julio 16 de 2014</v>
      </c>
      <c r="I1854" s="11" t="e">
        <f>VLOOKUP(H1854,'Cacao Nacional'!B:D,3,0)</f>
        <v>#N/A</v>
      </c>
      <c r="J1854" s="11" t="str">
        <f t="shared" si="57"/>
        <v>julio de 2014</v>
      </c>
    </row>
    <row r="1855" spans="1:10" x14ac:dyDescent="0.3">
      <c r="A1855" s="14">
        <v>41835</v>
      </c>
      <c r="B1855" s="13">
        <v>27000</v>
      </c>
      <c r="C1855" s="13">
        <v>27180</v>
      </c>
      <c r="D1855" s="13">
        <v>27180</v>
      </c>
      <c r="E1855" s="13">
        <v>27000</v>
      </c>
      <c r="F1855" s="11" t="s">
        <v>7251</v>
      </c>
      <c r="G1855" s="12">
        <v>-1.0999999999999999E-2</v>
      </c>
      <c r="H1855" s="21" t="str">
        <f t="shared" si="56"/>
        <v>martes, julio 15 de 2014</v>
      </c>
      <c r="I1855" s="11" t="e">
        <f>VLOOKUP(H1855,'Cacao Nacional'!B:D,3,0)</f>
        <v>#N/A</v>
      </c>
      <c r="J1855" s="11" t="str">
        <f t="shared" si="57"/>
        <v>julio de 2014</v>
      </c>
    </row>
    <row r="1856" spans="1:10" x14ac:dyDescent="0.3">
      <c r="A1856" s="14">
        <v>41834</v>
      </c>
      <c r="B1856" s="13">
        <v>27300</v>
      </c>
      <c r="C1856" s="13">
        <v>27100</v>
      </c>
      <c r="D1856" s="13">
        <v>27300</v>
      </c>
      <c r="E1856" s="13">
        <v>27100</v>
      </c>
      <c r="F1856" s="11" t="s">
        <v>6593</v>
      </c>
      <c r="G1856" s="12">
        <v>1.11E-2</v>
      </c>
      <c r="H1856" s="21" t="str">
        <f t="shared" si="56"/>
        <v>lunes, julio 14 de 2014</v>
      </c>
      <c r="I1856" s="11">
        <f>VLOOKUP(H1856,'Cacao Nacional'!B:D,3,0)</f>
        <v>5212.5</v>
      </c>
      <c r="J1856" s="11" t="str">
        <f t="shared" si="57"/>
        <v>julio de 2014</v>
      </c>
    </row>
    <row r="1857" spans="1:10" x14ac:dyDescent="0.3">
      <c r="A1857" s="14">
        <v>41831</v>
      </c>
      <c r="B1857" s="13">
        <v>27000</v>
      </c>
      <c r="C1857" s="13">
        <v>27060</v>
      </c>
      <c r="D1857" s="13">
        <v>27180</v>
      </c>
      <c r="E1857" s="13">
        <v>27000</v>
      </c>
      <c r="F1857" s="11" t="s">
        <v>7252</v>
      </c>
      <c r="G1857" s="12">
        <v>0</v>
      </c>
      <c r="H1857" s="21" t="str">
        <f t="shared" si="56"/>
        <v>viernes, julio 11 de 2014</v>
      </c>
      <c r="I1857" s="11" t="e">
        <f>VLOOKUP(H1857,'Cacao Nacional'!B:D,3,0)</f>
        <v>#N/A</v>
      </c>
      <c r="J1857" s="11" t="str">
        <f t="shared" si="57"/>
        <v>julio de 2014</v>
      </c>
    </row>
    <row r="1858" spans="1:10" x14ac:dyDescent="0.3">
      <c r="A1858" s="14">
        <v>41830</v>
      </c>
      <c r="B1858" s="13">
        <v>27000</v>
      </c>
      <c r="C1858" s="13">
        <v>27200</v>
      </c>
      <c r="D1858" s="13">
        <v>27300</v>
      </c>
      <c r="E1858" s="13">
        <v>27000</v>
      </c>
      <c r="F1858" s="11" t="s">
        <v>7253</v>
      </c>
      <c r="G1858" s="12">
        <v>-7.4000000000000003E-3</v>
      </c>
      <c r="H1858" s="21" t="str">
        <f t="shared" si="56"/>
        <v>jueves, julio 10 de 2014</v>
      </c>
      <c r="I1858" s="11" t="e">
        <f>VLOOKUP(H1858,'Cacao Nacional'!B:D,3,0)</f>
        <v>#N/A</v>
      </c>
      <c r="J1858" s="11" t="str">
        <f t="shared" si="57"/>
        <v>julio de 2014</v>
      </c>
    </row>
    <row r="1859" spans="1:10" x14ac:dyDescent="0.3">
      <c r="A1859" s="14">
        <v>41829</v>
      </c>
      <c r="B1859" s="13">
        <v>27200</v>
      </c>
      <c r="C1859" s="13">
        <v>27580</v>
      </c>
      <c r="D1859" s="13">
        <v>27600</v>
      </c>
      <c r="E1859" s="13">
        <v>27200</v>
      </c>
      <c r="F1859" s="11" t="s">
        <v>7254</v>
      </c>
      <c r="G1859" s="12">
        <v>-1.3100000000000001E-2</v>
      </c>
      <c r="H1859" s="21" t="str">
        <f t="shared" ref="H1859:H1922" si="58">_xlfn.CONCAT(TEXT(A1859,"dddd, Mmmm d "),"de ",TEXT(A1859,"yyyy"))</f>
        <v>miércoles, julio 9 de 2014</v>
      </c>
      <c r="I1859" s="11" t="e">
        <f>VLOOKUP(H1859,'Cacao Nacional'!B:D,3,0)</f>
        <v>#N/A</v>
      </c>
      <c r="J1859" s="11" t="str">
        <f t="shared" ref="J1859:J1922" si="59">_xlfn.CONCAT(TEXT(A1859,"mmmm")," de ",YEAR(A1859))</f>
        <v>julio de 2014</v>
      </c>
    </row>
    <row r="1860" spans="1:10" x14ac:dyDescent="0.3">
      <c r="A1860" s="14">
        <v>41828</v>
      </c>
      <c r="B1860" s="13">
        <v>27560</v>
      </c>
      <c r="C1860" s="13">
        <v>27660</v>
      </c>
      <c r="D1860" s="13">
        <v>27660</v>
      </c>
      <c r="E1860" s="13">
        <v>27540</v>
      </c>
      <c r="F1860" s="11" t="s">
        <v>6374</v>
      </c>
      <c r="G1860" s="12">
        <v>-6.4999999999999997E-3</v>
      </c>
      <c r="H1860" s="21" t="str">
        <f t="shared" si="58"/>
        <v>martes, julio 8 de 2014</v>
      </c>
      <c r="I1860" s="11" t="e">
        <f>VLOOKUP(H1860,'Cacao Nacional'!B:D,3,0)</f>
        <v>#N/A</v>
      </c>
      <c r="J1860" s="11" t="str">
        <f t="shared" si="59"/>
        <v>julio de 2014</v>
      </c>
    </row>
    <row r="1861" spans="1:10" x14ac:dyDescent="0.3">
      <c r="A1861" s="14">
        <v>41827</v>
      </c>
      <c r="B1861" s="13">
        <v>27740</v>
      </c>
      <c r="C1861" s="13">
        <v>27660</v>
      </c>
      <c r="D1861" s="13">
        <v>27800</v>
      </c>
      <c r="E1861" s="13">
        <v>27660</v>
      </c>
      <c r="F1861" s="11" t="s">
        <v>7255</v>
      </c>
      <c r="G1861" s="12">
        <v>5.1000000000000004E-3</v>
      </c>
      <c r="H1861" s="21" t="str">
        <f t="shared" si="58"/>
        <v>lunes, julio 7 de 2014</v>
      </c>
      <c r="I1861" s="11">
        <f>VLOOKUP(H1861,'Cacao Nacional'!B:D,3,0)</f>
        <v>5212.5</v>
      </c>
      <c r="J1861" s="11" t="str">
        <f t="shared" si="59"/>
        <v>julio de 2014</v>
      </c>
    </row>
    <row r="1862" spans="1:10" x14ac:dyDescent="0.3">
      <c r="A1862" s="14">
        <v>41824</v>
      </c>
      <c r="B1862" s="13">
        <v>27600</v>
      </c>
      <c r="C1862" s="13">
        <v>27600</v>
      </c>
      <c r="D1862" s="13">
        <v>27600</v>
      </c>
      <c r="E1862" s="13">
        <v>27600</v>
      </c>
      <c r="F1862" s="11" t="s">
        <v>7256</v>
      </c>
      <c r="G1862" s="12">
        <v>0</v>
      </c>
      <c r="H1862" s="21" t="str">
        <f t="shared" si="58"/>
        <v>viernes, julio 4 de 2014</v>
      </c>
      <c r="I1862" s="11" t="e">
        <f>VLOOKUP(H1862,'Cacao Nacional'!B:D,3,0)</f>
        <v>#N/A</v>
      </c>
      <c r="J1862" s="11" t="str">
        <f t="shared" si="59"/>
        <v>julio de 2014</v>
      </c>
    </row>
    <row r="1863" spans="1:10" x14ac:dyDescent="0.3">
      <c r="A1863" s="14">
        <v>41823</v>
      </c>
      <c r="B1863" s="13">
        <v>27600</v>
      </c>
      <c r="C1863" s="13">
        <v>27500</v>
      </c>
      <c r="D1863" s="13">
        <v>27780</v>
      </c>
      <c r="E1863" s="13">
        <v>27500</v>
      </c>
      <c r="F1863" s="11" t="s">
        <v>7257</v>
      </c>
      <c r="G1863" s="12">
        <v>0</v>
      </c>
      <c r="H1863" s="21" t="str">
        <f t="shared" si="58"/>
        <v>jueves, julio 3 de 2014</v>
      </c>
      <c r="I1863" s="11" t="e">
        <f>VLOOKUP(H1863,'Cacao Nacional'!B:D,3,0)</f>
        <v>#N/A</v>
      </c>
      <c r="J1863" s="11" t="str">
        <f t="shared" si="59"/>
        <v>julio de 2014</v>
      </c>
    </row>
    <row r="1864" spans="1:10" x14ac:dyDescent="0.3">
      <c r="A1864" s="14">
        <v>41822</v>
      </c>
      <c r="B1864" s="13">
        <v>27600</v>
      </c>
      <c r="C1864" s="13">
        <v>27500</v>
      </c>
      <c r="D1864" s="13">
        <v>27600</v>
      </c>
      <c r="E1864" s="13">
        <v>27500</v>
      </c>
      <c r="F1864" s="11" t="s">
        <v>7258</v>
      </c>
      <c r="G1864" s="12">
        <v>0</v>
      </c>
      <c r="H1864" s="21" t="str">
        <f t="shared" si="58"/>
        <v>miércoles, julio 2 de 2014</v>
      </c>
      <c r="I1864" s="11" t="e">
        <f>VLOOKUP(H1864,'Cacao Nacional'!B:D,3,0)</f>
        <v>#N/A</v>
      </c>
      <c r="J1864" s="11" t="str">
        <f t="shared" si="59"/>
        <v>julio de 2014</v>
      </c>
    </row>
    <row r="1865" spans="1:10" x14ac:dyDescent="0.3">
      <c r="A1865" s="14">
        <v>41821</v>
      </c>
      <c r="B1865" s="13">
        <v>27600</v>
      </c>
      <c r="C1865" s="13">
        <v>27560</v>
      </c>
      <c r="D1865" s="13">
        <v>27620</v>
      </c>
      <c r="E1865" s="13">
        <v>27500</v>
      </c>
      <c r="F1865" s="11" t="s">
        <v>7259</v>
      </c>
      <c r="G1865" s="12">
        <v>-6.9999999999999999E-4</v>
      </c>
      <c r="H1865" s="21" t="str">
        <f t="shared" si="58"/>
        <v>martes, julio 1 de 2014</v>
      </c>
      <c r="I1865" s="11" t="e">
        <f>VLOOKUP(H1865,'Cacao Nacional'!B:D,3,0)</f>
        <v>#N/A</v>
      </c>
      <c r="J1865" s="11" t="str">
        <f t="shared" si="59"/>
        <v>julio de 2014</v>
      </c>
    </row>
    <row r="1866" spans="1:10" x14ac:dyDescent="0.3">
      <c r="A1866" s="14">
        <v>41817</v>
      </c>
      <c r="B1866" s="13">
        <v>27620</v>
      </c>
      <c r="C1866" s="13">
        <v>27600</v>
      </c>
      <c r="D1866" s="13">
        <v>27620</v>
      </c>
      <c r="E1866" s="13">
        <v>27500</v>
      </c>
      <c r="F1866" s="11" t="s">
        <v>7260</v>
      </c>
      <c r="G1866" s="12">
        <v>-2.2000000000000001E-3</v>
      </c>
      <c r="H1866" s="21" t="str">
        <f t="shared" si="58"/>
        <v>viernes, junio 27 de 2014</v>
      </c>
      <c r="I1866" s="11" t="e">
        <f>VLOOKUP(H1866,'Cacao Nacional'!B:D,3,0)</f>
        <v>#N/A</v>
      </c>
      <c r="J1866" s="11" t="str">
        <f t="shared" si="59"/>
        <v>junio de 2014</v>
      </c>
    </row>
    <row r="1867" spans="1:10" x14ac:dyDescent="0.3">
      <c r="A1867" s="14">
        <v>41816</v>
      </c>
      <c r="B1867" s="13">
        <v>27680</v>
      </c>
      <c r="C1867" s="13">
        <v>27900</v>
      </c>
      <c r="D1867" s="13">
        <v>27900</v>
      </c>
      <c r="E1867" s="13">
        <v>27660</v>
      </c>
      <c r="F1867" s="11" t="s">
        <v>7261</v>
      </c>
      <c r="G1867" s="12">
        <v>-7.9000000000000008E-3</v>
      </c>
      <c r="H1867" s="21" t="str">
        <f t="shared" si="58"/>
        <v>jueves, junio 26 de 2014</v>
      </c>
      <c r="I1867" s="11" t="e">
        <f>VLOOKUP(H1867,'Cacao Nacional'!B:D,3,0)</f>
        <v>#N/A</v>
      </c>
      <c r="J1867" s="11" t="str">
        <f t="shared" si="59"/>
        <v>junio de 2014</v>
      </c>
    </row>
    <row r="1868" spans="1:10" x14ac:dyDescent="0.3">
      <c r="A1868" s="14">
        <v>41815</v>
      </c>
      <c r="B1868" s="13">
        <v>27900</v>
      </c>
      <c r="C1868" s="13">
        <v>27720</v>
      </c>
      <c r="D1868" s="13">
        <v>27900</v>
      </c>
      <c r="E1868" s="13">
        <v>27720</v>
      </c>
      <c r="F1868" s="11" t="s">
        <v>7262</v>
      </c>
      <c r="G1868" s="12">
        <v>2.2000000000000001E-3</v>
      </c>
      <c r="H1868" s="21" t="str">
        <f t="shared" si="58"/>
        <v>miércoles, junio 25 de 2014</v>
      </c>
      <c r="I1868" s="11" t="e">
        <f>VLOOKUP(H1868,'Cacao Nacional'!B:D,3,0)</f>
        <v>#N/A</v>
      </c>
      <c r="J1868" s="11" t="str">
        <f t="shared" si="59"/>
        <v>junio de 2014</v>
      </c>
    </row>
    <row r="1869" spans="1:10" x14ac:dyDescent="0.3">
      <c r="A1869" s="14">
        <v>41814</v>
      </c>
      <c r="B1869" s="13">
        <v>27840</v>
      </c>
      <c r="C1869" s="13">
        <v>27700</v>
      </c>
      <c r="D1869" s="13">
        <v>27860</v>
      </c>
      <c r="E1869" s="13">
        <v>27700</v>
      </c>
      <c r="F1869" s="11" t="s">
        <v>7263</v>
      </c>
      <c r="G1869" s="12">
        <v>5.1000000000000004E-3</v>
      </c>
      <c r="H1869" s="21" t="str">
        <f t="shared" si="58"/>
        <v>martes, junio 24 de 2014</v>
      </c>
      <c r="I1869" s="11" t="e">
        <f>VLOOKUP(H1869,'Cacao Nacional'!B:D,3,0)</f>
        <v>#N/A</v>
      </c>
      <c r="J1869" s="11" t="str">
        <f t="shared" si="59"/>
        <v>junio de 2014</v>
      </c>
    </row>
    <row r="1870" spans="1:10" x14ac:dyDescent="0.3">
      <c r="A1870" s="14">
        <v>41810</v>
      </c>
      <c r="B1870" s="13">
        <v>27700</v>
      </c>
      <c r="C1870" s="13">
        <v>27720</v>
      </c>
      <c r="D1870" s="13">
        <v>27880</v>
      </c>
      <c r="E1870" s="13">
        <v>27700</v>
      </c>
      <c r="F1870" s="11" t="s">
        <v>7264</v>
      </c>
      <c r="G1870" s="12">
        <v>-6.4999999999999997E-3</v>
      </c>
      <c r="H1870" s="21" t="str">
        <f t="shared" si="58"/>
        <v>viernes, junio 20 de 2014</v>
      </c>
      <c r="I1870" s="11" t="e">
        <f>VLOOKUP(H1870,'Cacao Nacional'!B:D,3,0)</f>
        <v>#N/A</v>
      </c>
      <c r="J1870" s="11" t="str">
        <f t="shared" si="59"/>
        <v>junio de 2014</v>
      </c>
    </row>
    <row r="1871" spans="1:10" x14ac:dyDescent="0.3">
      <c r="A1871" s="14">
        <v>41809</v>
      </c>
      <c r="B1871" s="13">
        <v>27880</v>
      </c>
      <c r="C1871" s="13">
        <v>27680</v>
      </c>
      <c r="D1871" s="13">
        <v>27920</v>
      </c>
      <c r="E1871" s="13">
        <v>27680</v>
      </c>
      <c r="F1871" s="11" t="s">
        <v>7265</v>
      </c>
      <c r="G1871" s="12">
        <v>8.0000000000000002E-3</v>
      </c>
      <c r="H1871" s="21" t="str">
        <f t="shared" si="58"/>
        <v>jueves, junio 19 de 2014</v>
      </c>
      <c r="I1871" s="11" t="e">
        <f>VLOOKUP(H1871,'Cacao Nacional'!B:D,3,0)</f>
        <v>#N/A</v>
      </c>
      <c r="J1871" s="11" t="str">
        <f t="shared" si="59"/>
        <v>junio de 2014</v>
      </c>
    </row>
    <row r="1872" spans="1:10" x14ac:dyDescent="0.3">
      <c r="A1872" s="14">
        <v>41808</v>
      </c>
      <c r="B1872" s="13">
        <v>27660</v>
      </c>
      <c r="C1872" s="13">
        <v>27420</v>
      </c>
      <c r="D1872" s="13">
        <v>27660</v>
      </c>
      <c r="E1872" s="13">
        <v>27420</v>
      </c>
      <c r="F1872" s="11" t="s">
        <v>7266</v>
      </c>
      <c r="G1872" s="12">
        <v>8.8000000000000005E-3</v>
      </c>
      <c r="H1872" s="21" t="str">
        <f t="shared" si="58"/>
        <v>miércoles, junio 18 de 2014</v>
      </c>
      <c r="I1872" s="11" t="e">
        <f>VLOOKUP(H1872,'Cacao Nacional'!B:D,3,0)</f>
        <v>#N/A</v>
      </c>
      <c r="J1872" s="11" t="str">
        <f t="shared" si="59"/>
        <v>junio de 2014</v>
      </c>
    </row>
    <row r="1873" spans="1:10" x14ac:dyDescent="0.3">
      <c r="A1873" s="14">
        <v>41807</v>
      </c>
      <c r="B1873" s="13">
        <v>27420</v>
      </c>
      <c r="C1873" s="13">
        <v>27600</v>
      </c>
      <c r="D1873" s="13">
        <v>27700</v>
      </c>
      <c r="E1873" s="13">
        <v>27420</v>
      </c>
      <c r="F1873" s="11" t="s">
        <v>7267</v>
      </c>
      <c r="G1873" s="12">
        <v>-7.1999999999999998E-3</v>
      </c>
      <c r="H1873" s="21" t="str">
        <f t="shared" si="58"/>
        <v>martes, junio 17 de 2014</v>
      </c>
      <c r="I1873" s="11" t="e">
        <f>VLOOKUP(H1873,'Cacao Nacional'!B:D,3,0)</f>
        <v>#N/A</v>
      </c>
      <c r="J1873" s="11" t="str">
        <f t="shared" si="59"/>
        <v>junio de 2014</v>
      </c>
    </row>
    <row r="1874" spans="1:10" x14ac:dyDescent="0.3">
      <c r="A1874" s="14">
        <v>41806</v>
      </c>
      <c r="B1874" s="13">
        <v>27620</v>
      </c>
      <c r="C1874" s="13">
        <v>27700</v>
      </c>
      <c r="D1874" s="13">
        <v>27700</v>
      </c>
      <c r="E1874" s="13">
        <v>27600</v>
      </c>
      <c r="F1874" s="11" t="s">
        <v>7268</v>
      </c>
      <c r="G1874" s="12">
        <v>-6.9999999999999999E-4</v>
      </c>
      <c r="H1874" s="21" t="str">
        <f t="shared" si="58"/>
        <v>lunes, junio 16 de 2014</v>
      </c>
      <c r="I1874" s="11">
        <f>VLOOKUP(H1874,'Cacao Nacional'!B:D,3,0)</f>
        <v>5262.5</v>
      </c>
      <c r="J1874" s="11" t="str">
        <f t="shared" si="59"/>
        <v>junio de 2014</v>
      </c>
    </row>
    <row r="1875" spans="1:10" x14ac:dyDescent="0.3">
      <c r="A1875" s="14">
        <v>41803</v>
      </c>
      <c r="B1875" s="13">
        <v>27640</v>
      </c>
      <c r="C1875" s="13">
        <v>27700</v>
      </c>
      <c r="D1875" s="13">
        <v>27700</v>
      </c>
      <c r="E1875" s="13">
        <v>27600</v>
      </c>
      <c r="F1875" s="11" t="s">
        <v>7269</v>
      </c>
      <c r="G1875" s="12">
        <v>1.4E-3</v>
      </c>
      <c r="H1875" s="21" t="str">
        <f t="shared" si="58"/>
        <v>viernes, junio 13 de 2014</v>
      </c>
      <c r="I1875" s="11" t="e">
        <f>VLOOKUP(H1875,'Cacao Nacional'!B:D,3,0)</f>
        <v>#N/A</v>
      </c>
      <c r="J1875" s="11" t="str">
        <f t="shared" si="59"/>
        <v>junio de 2014</v>
      </c>
    </row>
    <row r="1876" spans="1:10" x14ac:dyDescent="0.3">
      <c r="A1876" s="14">
        <v>41802</v>
      </c>
      <c r="B1876" s="13">
        <v>27600</v>
      </c>
      <c r="C1876" s="13">
        <v>27600</v>
      </c>
      <c r="D1876" s="13">
        <v>27660</v>
      </c>
      <c r="E1876" s="13">
        <v>27580</v>
      </c>
      <c r="F1876" s="11" t="s">
        <v>7270</v>
      </c>
      <c r="G1876" s="12">
        <v>-3.5999999999999999E-3</v>
      </c>
      <c r="H1876" s="21" t="str">
        <f t="shared" si="58"/>
        <v>jueves, junio 12 de 2014</v>
      </c>
      <c r="I1876" s="11" t="e">
        <f>VLOOKUP(H1876,'Cacao Nacional'!B:D,3,0)</f>
        <v>#N/A</v>
      </c>
      <c r="J1876" s="11" t="str">
        <f t="shared" si="59"/>
        <v>junio de 2014</v>
      </c>
    </row>
    <row r="1877" spans="1:10" x14ac:dyDescent="0.3">
      <c r="A1877" s="14">
        <v>41801</v>
      </c>
      <c r="B1877" s="13">
        <v>27700</v>
      </c>
      <c r="C1877" s="13">
        <v>27600</v>
      </c>
      <c r="D1877" s="13">
        <v>27860</v>
      </c>
      <c r="E1877" s="13">
        <v>27600</v>
      </c>
      <c r="F1877" s="11" t="s">
        <v>7271</v>
      </c>
      <c r="G1877" s="12">
        <v>0</v>
      </c>
      <c r="H1877" s="21" t="str">
        <f t="shared" si="58"/>
        <v>miércoles, junio 11 de 2014</v>
      </c>
      <c r="I1877" s="11" t="e">
        <f>VLOOKUP(H1877,'Cacao Nacional'!B:D,3,0)</f>
        <v>#N/A</v>
      </c>
      <c r="J1877" s="11" t="str">
        <f t="shared" si="59"/>
        <v>junio de 2014</v>
      </c>
    </row>
    <row r="1878" spans="1:10" x14ac:dyDescent="0.3">
      <c r="A1878" s="14">
        <v>41800</v>
      </c>
      <c r="B1878" s="13">
        <v>27700</v>
      </c>
      <c r="C1878" s="13">
        <v>27480</v>
      </c>
      <c r="D1878" s="13">
        <v>27700</v>
      </c>
      <c r="E1878" s="13">
        <v>27440</v>
      </c>
      <c r="F1878" s="11" t="s">
        <v>7272</v>
      </c>
      <c r="G1878" s="12">
        <v>8.0000000000000002E-3</v>
      </c>
      <c r="H1878" s="21" t="str">
        <f t="shared" si="58"/>
        <v>martes, junio 10 de 2014</v>
      </c>
      <c r="I1878" s="11" t="e">
        <f>VLOOKUP(H1878,'Cacao Nacional'!B:D,3,0)</f>
        <v>#N/A</v>
      </c>
      <c r="J1878" s="11" t="str">
        <f t="shared" si="59"/>
        <v>junio de 2014</v>
      </c>
    </row>
    <row r="1879" spans="1:10" x14ac:dyDescent="0.3">
      <c r="A1879" s="14">
        <v>41799</v>
      </c>
      <c r="B1879" s="13">
        <v>27480</v>
      </c>
      <c r="C1879" s="13">
        <v>27580</v>
      </c>
      <c r="D1879" s="13">
        <v>27580</v>
      </c>
      <c r="E1879" s="13">
        <v>27300</v>
      </c>
      <c r="F1879" s="11" t="s">
        <v>5961</v>
      </c>
      <c r="G1879" s="12">
        <v>1.5E-3</v>
      </c>
      <c r="H1879" s="21" t="str">
        <f t="shared" si="58"/>
        <v>lunes, junio 9 de 2014</v>
      </c>
      <c r="I1879" s="11">
        <f>VLOOKUP(H1879,'Cacao Nacional'!B:D,3,0)</f>
        <v>5262.5</v>
      </c>
      <c r="J1879" s="11" t="str">
        <f t="shared" si="59"/>
        <v>junio de 2014</v>
      </c>
    </row>
    <row r="1880" spans="1:10" x14ac:dyDescent="0.3">
      <c r="A1880" s="14">
        <v>41796</v>
      </c>
      <c r="B1880" s="13">
        <v>27440</v>
      </c>
      <c r="C1880" s="13">
        <v>27500</v>
      </c>
      <c r="D1880" s="13">
        <v>27700</v>
      </c>
      <c r="E1880" s="13">
        <v>27440</v>
      </c>
      <c r="F1880" s="11" t="s">
        <v>7273</v>
      </c>
      <c r="G1880" s="12">
        <v>6.9999999999999999E-4</v>
      </c>
      <c r="H1880" s="21" t="str">
        <f t="shared" si="58"/>
        <v>viernes, junio 6 de 2014</v>
      </c>
      <c r="I1880" s="11" t="e">
        <f>VLOOKUP(H1880,'Cacao Nacional'!B:D,3,0)</f>
        <v>#N/A</v>
      </c>
      <c r="J1880" s="11" t="str">
        <f t="shared" si="59"/>
        <v>junio de 2014</v>
      </c>
    </row>
    <row r="1881" spans="1:10" x14ac:dyDescent="0.3">
      <c r="A1881" s="14">
        <v>41795</v>
      </c>
      <c r="B1881" s="13">
        <v>27420</v>
      </c>
      <c r="C1881" s="13">
        <v>27200</v>
      </c>
      <c r="D1881" s="13">
        <v>27420</v>
      </c>
      <c r="E1881" s="13">
        <v>27200</v>
      </c>
      <c r="F1881" s="11" t="s">
        <v>7274</v>
      </c>
      <c r="G1881" s="12">
        <v>8.0999999999999996E-3</v>
      </c>
      <c r="H1881" s="21" t="str">
        <f t="shared" si="58"/>
        <v>jueves, junio 5 de 2014</v>
      </c>
      <c r="I1881" s="11" t="e">
        <f>VLOOKUP(H1881,'Cacao Nacional'!B:D,3,0)</f>
        <v>#N/A</v>
      </c>
      <c r="J1881" s="11" t="str">
        <f t="shared" si="59"/>
        <v>junio de 2014</v>
      </c>
    </row>
    <row r="1882" spans="1:10" x14ac:dyDescent="0.3">
      <c r="A1882" s="14">
        <v>41794</v>
      </c>
      <c r="B1882" s="13">
        <v>27200</v>
      </c>
      <c r="C1882" s="13">
        <v>27220</v>
      </c>
      <c r="D1882" s="13">
        <v>27240</v>
      </c>
      <c r="E1882" s="13">
        <v>27100</v>
      </c>
      <c r="F1882" s="11" t="s">
        <v>6814</v>
      </c>
      <c r="G1882" s="12">
        <v>-1.5E-3</v>
      </c>
      <c r="H1882" s="21" t="str">
        <f t="shared" si="58"/>
        <v>miércoles, junio 4 de 2014</v>
      </c>
      <c r="I1882" s="11" t="e">
        <f>VLOOKUP(H1882,'Cacao Nacional'!B:D,3,0)</f>
        <v>#N/A</v>
      </c>
      <c r="J1882" s="11" t="str">
        <f t="shared" si="59"/>
        <v>junio de 2014</v>
      </c>
    </row>
    <row r="1883" spans="1:10" x14ac:dyDescent="0.3">
      <c r="A1883" s="14">
        <v>41793</v>
      </c>
      <c r="B1883" s="13">
        <v>27240</v>
      </c>
      <c r="C1883" s="13">
        <v>27100</v>
      </c>
      <c r="D1883" s="13">
        <v>27320</v>
      </c>
      <c r="E1883" s="13">
        <v>27100</v>
      </c>
      <c r="F1883" s="11" t="s">
        <v>6940</v>
      </c>
      <c r="G1883" s="12">
        <v>3.7000000000000002E-3</v>
      </c>
      <c r="H1883" s="21" t="str">
        <f t="shared" si="58"/>
        <v>martes, junio 3 de 2014</v>
      </c>
      <c r="I1883" s="11" t="e">
        <f>VLOOKUP(H1883,'Cacao Nacional'!B:D,3,0)</f>
        <v>#N/A</v>
      </c>
      <c r="J1883" s="11" t="str">
        <f t="shared" si="59"/>
        <v>junio de 2014</v>
      </c>
    </row>
    <row r="1884" spans="1:10" x14ac:dyDescent="0.3">
      <c r="A1884" s="14">
        <v>41789</v>
      </c>
      <c r="B1884" s="13">
        <v>27140</v>
      </c>
      <c r="C1884" s="13">
        <v>27240</v>
      </c>
      <c r="D1884" s="13">
        <v>27260</v>
      </c>
      <c r="E1884" s="13">
        <v>27140</v>
      </c>
      <c r="F1884" s="11" t="s">
        <v>6708</v>
      </c>
      <c r="G1884" s="12">
        <v>-5.8999999999999999E-3</v>
      </c>
      <c r="H1884" s="21" t="str">
        <f t="shared" si="58"/>
        <v>viernes, mayo 30 de 2014</v>
      </c>
      <c r="I1884" s="11" t="e">
        <f>VLOOKUP(H1884,'Cacao Nacional'!B:D,3,0)</f>
        <v>#N/A</v>
      </c>
      <c r="J1884" s="11" t="str">
        <f t="shared" si="59"/>
        <v>mayo de 2014</v>
      </c>
    </row>
    <row r="1885" spans="1:10" x14ac:dyDescent="0.3">
      <c r="A1885" s="14">
        <v>41788</v>
      </c>
      <c r="B1885" s="13">
        <v>27300</v>
      </c>
      <c r="C1885" s="13">
        <v>27320</v>
      </c>
      <c r="D1885" s="13">
        <v>27380</v>
      </c>
      <c r="E1885" s="13">
        <v>27300</v>
      </c>
      <c r="F1885" s="11" t="s">
        <v>6780</v>
      </c>
      <c r="G1885" s="12">
        <v>-6.9999999999999999E-4</v>
      </c>
      <c r="H1885" s="21" t="str">
        <f t="shared" si="58"/>
        <v>jueves, mayo 29 de 2014</v>
      </c>
      <c r="I1885" s="11" t="e">
        <f>VLOOKUP(H1885,'Cacao Nacional'!B:D,3,0)</f>
        <v>#N/A</v>
      </c>
      <c r="J1885" s="11" t="str">
        <f t="shared" si="59"/>
        <v>mayo de 2014</v>
      </c>
    </row>
    <row r="1886" spans="1:10" x14ac:dyDescent="0.3">
      <c r="A1886" s="14">
        <v>41787</v>
      </c>
      <c r="B1886" s="13">
        <v>27320</v>
      </c>
      <c r="C1886" s="13">
        <v>27360</v>
      </c>
      <c r="D1886" s="13">
        <v>27400</v>
      </c>
      <c r="E1886" s="13">
        <v>27100</v>
      </c>
      <c r="F1886" s="11" t="s">
        <v>7275</v>
      </c>
      <c r="G1886" s="12">
        <v>-5.1000000000000004E-3</v>
      </c>
      <c r="H1886" s="21" t="str">
        <f t="shared" si="58"/>
        <v>miércoles, mayo 28 de 2014</v>
      </c>
      <c r="I1886" s="11" t="e">
        <f>VLOOKUP(H1886,'Cacao Nacional'!B:D,3,0)</f>
        <v>#N/A</v>
      </c>
      <c r="J1886" s="11" t="str">
        <f t="shared" si="59"/>
        <v>mayo de 2014</v>
      </c>
    </row>
    <row r="1887" spans="1:10" x14ac:dyDescent="0.3">
      <c r="A1887" s="14">
        <v>41786</v>
      </c>
      <c r="B1887" s="13">
        <v>27460</v>
      </c>
      <c r="C1887" s="13">
        <v>27580</v>
      </c>
      <c r="D1887" s="13">
        <v>27600</v>
      </c>
      <c r="E1887" s="13">
        <v>27400</v>
      </c>
      <c r="F1887" s="11" t="s">
        <v>7276</v>
      </c>
      <c r="G1887" s="12">
        <v>-5.1000000000000004E-3</v>
      </c>
      <c r="H1887" s="21" t="str">
        <f t="shared" si="58"/>
        <v>martes, mayo 27 de 2014</v>
      </c>
      <c r="I1887" s="11" t="e">
        <f>VLOOKUP(H1887,'Cacao Nacional'!B:D,3,0)</f>
        <v>#N/A</v>
      </c>
      <c r="J1887" s="11" t="str">
        <f t="shared" si="59"/>
        <v>mayo de 2014</v>
      </c>
    </row>
    <row r="1888" spans="1:10" x14ac:dyDescent="0.3">
      <c r="A1888" s="14">
        <v>41785</v>
      </c>
      <c r="B1888" s="13">
        <v>27600</v>
      </c>
      <c r="C1888" s="13">
        <v>27400</v>
      </c>
      <c r="D1888" s="13">
        <v>27640</v>
      </c>
      <c r="E1888" s="13">
        <v>27400</v>
      </c>
      <c r="F1888" s="11" t="s">
        <v>7277</v>
      </c>
      <c r="G1888" s="12">
        <v>6.6E-3</v>
      </c>
      <c r="H1888" s="21" t="str">
        <f t="shared" si="58"/>
        <v>lunes, mayo 26 de 2014</v>
      </c>
      <c r="I1888" s="11">
        <f>VLOOKUP(H1888,'Cacao Nacional'!B:D,3,0)</f>
        <v>5100</v>
      </c>
      <c r="J1888" s="11" t="str">
        <f t="shared" si="59"/>
        <v>mayo de 2014</v>
      </c>
    </row>
    <row r="1889" spans="1:10" x14ac:dyDescent="0.3">
      <c r="A1889" s="14">
        <v>41782</v>
      </c>
      <c r="B1889" s="13">
        <v>27420</v>
      </c>
      <c r="C1889" s="13">
        <v>27480</v>
      </c>
      <c r="D1889" s="13">
        <v>27500</v>
      </c>
      <c r="E1889" s="13">
        <v>27420</v>
      </c>
      <c r="F1889" s="11" t="s">
        <v>7278</v>
      </c>
      <c r="G1889" s="12">
        <v>-6.9999999999999999E-4</v>
      </c>
      <c r="H1889" s="21" t="str">
        <f t="shared" si="58"/>
        <v>viernes, mayo 23 de 2014</v>
      </c>
      <c r="I1889" s="11" t="e">
        <f>VLOOKUP(H1889,'Cacao Nacional'!B:D,3,0)</f>
        <v>#N/A</v>
      </c>
      <c r="J1889" s="11" t="str">
        <f t="shared" si="59"/>
        <v>mayo de 2014</v>
      </c>
    </row>
    <row r="1890" spans="1:10" x14ac:dyDescent="0.3">
      <c r="A1890" s="14">
        <v>41781</v>
      </c>
      <c r="B1890" s="13">
        <v>27440</v>
      </c>
      <c r="C1890" s="13">
        <v>27440</v>
      </c>
      <c r="D1890" s="13">
        <v>27520</v>
      </c>
      <c r="E1890" s="13">
        <v>27440</v>
      </c>
      <c r="F1890" s="11" t="s">
        <v>7279</v>
      </c>
      <c r="G1890" s="12">
        <v>-2.8999999999999998E-3</v>
      </c>
      <c r="H1890" s="21" t="str">
        <f t="shared" si="58"/>
        <v>jueves, mayo 22 de 2014</v>
      </c>
      <c r="I1890" s="11" t="e">
        <f>VLOOKUP(H1890,'Cacao Nacional'!B:D,3,0)</f>
        <v>#N/A</v>
      </c>
      <c r="J1890" s="11" t="str">
        <f t="shared" si="59"/>
        <v>mayo de 2014</v>
      </c>
    </row>
    <row r="1891" spans="1:10" x14ac:dyDescent="0.3">
      <c r="A1891" s="14">
        <v>41780</v>
      </c>
      <c r="B1891" s="13">
        <v>27520</v>
      </c>
      <c r="C1891" s="13">
        <v>27420</v>
      </c>
      <c r="D1891" s="13">
        <v>27620</v>
      </c>
      <c r="E1891" s="13">
        <v>27420</v>
      </c>
      <c r="F1891" s="11" t="s">
        <v>7280</v>
      </c>
      <c r="G1891" s="12">
        <v>3.5999999999999999E-3</v>
      </c>
      <c r="H1891" s="21" t="str">
        <f t="shared" si="58"/>
        <v>miércoles, mayo 21 de 2014</v>
      </c>
      <c r="I1891" s="11" t="e">
        <f>VLOOKUP(H1891,'Cacao Nacional'!B:D,3,0)</f>
        <v>#N/A</v>
      </c>
      <c r="J1891" s="11" t="str">
        <f t="shared" si="59"/>
        <v>mayo de 2014</v>
      </c>
    </row>
    <row r="1892" spans="1:10" x14ac:dyDescent="0.3">
      <c r="A1892" s="14">
        <v>41779</v>
      </c>
      <c r="B1892" s="13">
        <v>27420</v>
      </c>
      <c r="C1892" s="13">
        <v>27600</v>
      </c>
      <c r="D1892" s="13">
        <v>27600</v>
      </c>
      <c r="E1892" s="13">
        <v>27420</v>
      </c>
      <c r="F1892" s="11" t="s">
        <v>7281</v>
      </c>
      <c r="G1892" s="12">
        <v>-9.4000000000000004E-3</v>
      </c>
      <c r="H1892" s="21" t="str">
        <f t="shared" si="58"/>
        <v>martes, mayo 20 de 2014</v>
      </c>
      <c r="I1892" s="11" t="e">
        <f>VLOOKUP(H1892,'Cacao Nacional'!B:D,3,0)</f>
        <v>#N/A</v>
      </c>
      <c r="J1892" s="11" t="str">
        <f t="shared" si="59"/>
        <v>mayo de 2014</v>
      </c>
    </row>
    <row r="1893" spans="1:10" x14ac:dyDescent="0.3">
      <c r="A1893" s="14">
        <v>41778</v>
      </c>
      <c r="B1893" s="13">
        <v>27680</v>
      </c>
      <c r="C1893" s="13">
        <v>27720</v>
      </c>
      <c r="D1893" s="13">
        <v>27720</v>
      </c>
      <c r="E1893" s="13">
        <v>27620</v>
      </c>
      <c r="F1893" s="11" t="s">
        <v>7282</v>
      </c>
      <c r="G1893" s="12">
        <v>-5.0000000000000001E-3</v>
      </c>
      <c r="H1893" s="21" t="str">
        <f t="shared" si="58"/>
        <v>lunes, mayo 19 de 2014</v>
      </c>
      <c r="I1893" s="11">
        <f>VLOOKUP(H1893,'Cacao Nacional'!B:D,3,0)</f>
        <v>5200</v>
      </c>
      <c r="J1893" s="11" t="str">
        <f t="shared" si="59"/>
        <v>mayo de 2014</v>
      </c>
    </row>
    <row r="1894" spans="1:10" x14ac:dyDescent="0.3">
      <c r="A1894" s="14">
        <v>41775</v>
      </c>
      <c r="B1894" s="13">
        <v>27820</v>
      </c>
      <c r="C1894" s="13">
        <v>27600</v>
      </c>
      <c r="D1894" s="13">
        <v>27900</v>
      </c>
      <c r="E1894" s="13">
        <v>27600</v>
      </c>
      <c r="F1894" s="11" t="s">
        <v>6180</v>
      </c>
      <c r="G1894" s="12">
        <v>2.8999999999999998E-3</v>
      </c>
      <c r="H1894" s="21" t="str">
        <f t="shared" si="58"/>
        <v>viernes, mayo 16 de 2014</v>
      </c>
      <c r="I1894" s="11" t="e">
        <f>VLOOKUP(H1894,'Cacao Nacional'!B:D,3,0)</f>
        <v>#N/A</v>
      </c>
      <c r="J1894" s="11" t="str">
        <f t="shared" si="59"/>
        <v>mayo de 2014</v>
      </c>
    </row>
    <row r="1895" spans="1:10" x14ac:dyDescent="0.3">
      <c r="A1895" s="14">
        <v>41774</v>
      </c>
      <c r="B1895" s="13">
        <v>27740</v>
      </c>
      <c r="C1895" s="13">
        <v>28100</v>
      </c>
      <c r="D1895" s="13">
        <v>28100</v>
      </c>
      <c r="E1895" s="13">
        <v>27480</v>
      </c>
      <c r="F1895" s="11" t="s">
        <v>7283</v>
      </c>
      <c r="G1895" s="12">
        <v>-1.77E-2</v>
      </c>
      <c r="H1895" s="21" t="str">
        <f t="shared" si="58"/>
        <v>jueves, mayo 15 de 2014</v>
      </c>
      <c r="I1895" s="11" t="e">
        <f>VLOOKUP(H1895,'Cacao Nacional'!B:D,3,0)</f>
        <v>#N/A</v>
      </c>
      <c r="J1895" s="11" t="str">
        <f t="shared" si="59"/>
        <v>mayo de 2014</v>
      </c>
    </row>
    <row r="1896" spans="1:10" x14ac:dyDescent="0.3">
      <c r="A1896" s="14">
        <v>41773</v>
      </c>
      <c r="B1896" s="13">
        <v>28240</v>
      </c>
      <c r="C1896" s="13">
        <v>28120</v>
      </c>
      <c r="D1896" s="13">
        <v>28700</v>
      </c>
      <c r="E1896" s="13">
        <v>28100</v>
      </c>
      <c r="F1896" s="11" t="s">
        <v>7284</v>
      </c>
      <c r="G1896" s="12">
        <v>6.4000000000000003E-3</v>
      </c>
      <c r="H1896" s="21" t="str">
        <f t="shared" si="58"/>
        <v>miércoles, mayo 14 de 2014</v>
      </c>
      <c r="I1896" s="11" t="e">
        <f>VLOOKUP(H1896,'Cacao Nacional'!B:D,3,0)</f>
        <v>#N/A</v>
      </c>
      <c r="J1896" s="11" t="str">
        <f t="shared" si="59"/>
        <v>mayo de 2014</v>
      </c>
    </row>
    <row r="1897" spans="1:10" x14ac:dyDescent="0.3">
      <c r="A1897" s="14">
        <v>41772</v>
      </c>
      <c r="B1897" s="13">
        <v>28060</v>
      </c>
      <c r="C1897" s="13">
        <v>27700</v>
      </c>
      <c r="D1897" s="13">
        <v>28120</v>
      </c>
      <c r="E1897" s="13">
        <v>27700</v>
      </c>
      <c r="F1897" s="11" t="s">
        <v>7285</v>
      </c>
      <c r="G1897" s="12">
        <v>1.2999999999999999E-2</v>
      </c>
      <c r="H1897" s="21" t="str">
        <f t="shared" si="58"/>
        <v>martes, mayo 13 de 2014</v>
      </c>
      <c r="I1897" s="11" t="e">
        <f>VLOOKUP(H1897,'Cacao Nacional'!B:D,3,0)</f>
        <v>#N/A</v>
      </c>
      <c r="J1897" s="11" t="str">
        <f t="shared" si="59"/>
        <v>mayo de 2014</v>
      </c>
    </row>
    <row r="1898" spans="1:10" x14ac:dyDescent="0.3">
      <c r="A1898" s="14">
        <v>41771</v>
      </c>
      <c r="B1898" s="13">
        <v>27700</v>
      </c>
      <c r="C1898" s="13">
        <v>27740</v>
      </c>
      <c r="D1898" s="13">
        <v>27740</v>
      </c>
      <c r="E1898" s="13">
        <v>27700</v>
      </c>
      <c r="F1898" s="11" t="s">
        <v>7286</v>
      </c>
      <c r="G1898" s="12">
        <v>-1.4E-3</v>
      </c>
      <c r="H1898" s="21" t="str">
        <f t="shared" si="58"/>
        <v>lunes, mayo 12 de 2014</v>
      </c>
      <c r="I1898" s="11">
        <f>VLOOKUP(H1898,'Cacao Nacional'!B:D,3,0)</f>
        <v>5325</v>
      </c>
      <c r="J1898" s="11" t="str">
        <f t="shared" si="59"/>
        <v>mayo de 2014</v>
      </c>
    </row>
    <row r="1899" spans="1:10" x14ac:dyDescent="0.3">
      <c r="A1899" s="14">
        <v>41768</v>
      </c>
      <c r="B1899" s="13">
        <v>27740</v>
      </c>
      <c r="C1899" s="13">
        <v>27800</v>
      </c>
      <c r="D1899" s="13">
        <v>27900</v>
      </c>
      <c r="E1899" s="13">
        <v>27740</v>
      </c>
      <c r="F1899" s="11" t="s">
        <v>7086</v>
      </c>
      <c r="G1899" s="12">
        <v>-5.0000000000000001E-3</v>
      </c>
      <c r="H1899" s="21" t="str">
        <f t="shared" si="58"/>
        <v>viernes, mayo 9 de 2014</v>
      </c>
      <c r="I1899" s="11" t="e">
        <f>VLOOKUP(H1899,'Cacao Nacional'!B:D,3,0)</f>
        <v>#N/A</v>
      </c>
      <c r="J1899" s="11" t="str">
        <f t="shared" si="59"/>
        <v>mayo de 2014</v>
      </c>
    </row>
    <row r="1900" spans="1:10" x14ac:dyDescent="0.3">
      <c r="A1900" s="14">
        <v>41767</v>
      </c>
      <c r="B1900" s="13">
        <v>27880</v>
      </c>
      <c r="C1900" s="13">
        <v>27400</v>
      </c>
      <c r="D1900" s="13">
        <v>27900</v>
      </c>
      <c r="E1900" s="13">
        <v>27400</v>
      </c>
      <c r="F1900" s="11" t="s">
        <v>7287</v>
      </c>
      <c r="G1900" s="12">
        <v>1.7500000000000002E-2</v>
      </c>
      <c r="H1900" s="21" t="str">
        <f t="shared" si="58"/>
        <v>jueves, mayo 8 de 2014</v>
      </c>
      <c r="I1900" s="11" t="e">
        <f>VLOOKUP(H1900,'Cacao Nacional'!B:D,3,0)</f>
        <v>#N/A</v>
      </c>
      <c r="J1900" s="11" t="str">
        <f t="shared" si="59"/>
        <v>mayo de 2014</v>
      </c>
    </row>
    <row r="1901" spans="1:10" x14ac:dyDescent="0.3">
      <c r="A1901" s="14">
        <v>41766</v>
      </c>
      <c r="B1901" s="13">
        <v>27400</v>
      </c>
      <c r="C1901" s="13">
        <v>27200</v>
      </c>
      <c r="D1901" s="13">
        <v>27400</v>
      </c>
      <c r="E1901" s="13">
        <v>27140</v>
      </c>
      <c r="F1901" s="11" t="s">
        <v>7288</v>
      </c>
      <c r="G1901" s="12">
        <v>1.18E-2</v>
      </c>
      <c r="H1901" s="21" t="str">
        <f t="shared" si="58"/>
        <v>miércoles, mayo 7 de 2014</v>
      </c>
      <c r="I1901" s="11" t="e">
        <f>VLOOKUP(H1901,'Cacao Nacional'!B:D,3,0)</f>
        <v>#N/A</v>
      </c>
      <c r="J1901" s="11" t="str">
        <f t="shared" si="59"/>
        <v>mayo de 2014</v>
      </c>
    </row>
    <row r="1902" spans="1:10" x14ac:dyDescent="0.3">
      <c r="A1902" s="14">
        <v>41765</v>
      </c>
      <c r="B1902" s="13">
        <v>27080</v>
      </c>
      <c r="C1902" s="13">
        <v>26940</v>
      </c>
      <c r="D1902" s="13">
        <v>27200</v>
      </c>
      <c r="E1902" s="13">
        <v>26940</v>
      </c>
      <c r="F1902" s="11" t="s">
        <v>7289</v>
      </c>
      <c r="G1902" s="12">
        <v>5.1999999999999998E-3</v>
      </c>
      <c r="H1902" s="21" t="str">
        <f t="shared" si="58"/>
        <v>martes, mayo 6 de 2014</v>
      </c>
      <c r="I1902" s="11" t="e">
        <f>VLOOKUP(H1902,'Cacao Nacional'!B:D,3,0)</f>
        <v>#N/A</v>
      </c>
      <c r="J1902" s="11" t="str">
        <f t="shared" si="59"/>
        <v>mayo de 2014</v>
      </c>
    </row>
    <row r="1903" spans="1:10" x14ac:dyDescent="0.3">
      <c r="A1903" s="14">
        <v>41764</v>
      </c>
      <c r="B1903" s="13">
        <v>26940</v>
      </c>
      <c r="C1903" s="13">
        <v>27000</v>
      </c>
      <c r="D1903" s="13">
        <v>27000</v>
      </c>
      <c r="E1903" s="13">
        <v>26700</v>
      </c>
      <c r="F1903" s="11" t="s">
        <v>7290</v>
      </c>
      <c r="G1903" s="12">
        <v>-2.2000000000000001E-3</v>
      </c>
      <c r="H1903" s="21" t="str">
        <f t="shared" si="58"/>
        <v>lunes, mayo 5 de 2014</v>
      </c>
      <c r="I1903" s="11">
        <f>VLOOKUP(H1903,'Cacao Nacional'!B:D,3,0)</f>
        <v>5425</v>
      </c>
      <c r="J1903" s="11" t="str">
        <f t="shared" si="59"/>
        <v>mayo de 2014</v>
      </c>
    </row>
    <row r="1904" spans="1:10" x14ac:dyDescent="0.3">
      <c r="A1904" s="14">
        <v>41761</v>
      </c>
      <c r="B1904" s="13">
        <v>27000</v>
      </c>
      <c r="C1904" s="13">
        <v>27180</v>
      </c>
      <c r="D1904" s="13">
        <v>27200</v>
      </c>
      <c r="E1904" s="13">
        <v>27000</v>
      </c>
      <c r="F1904" s="11" t="s">
        <v>7291</v>
      </c>
      <c r="G1904" s="12">
        <v>-6.6E-3</v>
      </c>
      <c r="H1904" s="21" t="str">
        <f t="shared" si="58"/>
        <v>viernes, mayo 2 de 2014</v>
      </c>
      <c r="I1904" s="11" t="e">
        <f>VLOOKUP(H1904,'Cacao Nacional'!B:D,3,0)</f>
        <v>#N/A</v>
      </c>
      <c r="J1904" s="11" t="str">
        <f t="shared" si="59"/>
        <v>mayo de 2014</v>
      </c>
    </row>
    <row r="1905" spans="1:10" x14ac:dyDescent="0.3">
      <c r="A1905" s="14">
        <v>41759</v>
      </c>
      <c r="B1905" s="13">
        <v>27180</v>
      </c>
      <c r="C1905" s="13">
        <v>27000</v>
      </c>
      <c r="D1905" s="13">
        <v>27280</v>
      </c>
      <c r="E1905" s="13">
        <v>27000</v>
      </c>
      <c r="F1905" s="11" t="s">
        <v>7292</v>
      </c>
      <c r="G1905" s="12">
        <v>5.8999999999999999E-3</v>
      </c>
      <c r="H1905" s="21" t="str">
        <f t="shared" si="58"/>
        <v>miércoles, abril 30 de 2014</v>
      </c>
      <c r="I1905" s="11" t="e">
        <f>VLOOKUP(H1905,'Cacao Nacional'!B:D,3,0)</f>
        <v>#N/A</v>
      </c>
      <c r="J1905" s="11" t="str">
        <f t="shared" si="59"/>
        <v>abril de 2014</v>
      </c>
    </row>
    <row r="1906" spans="1:10" x14ac:dyDescent="0.3">
      <c r="A1906" s="14">
        <v>41758</v>
      </c>
      <c r="B1906" s="13">
        <v>27020</v>
      </c>
      <c r="C1906" s="13">
        <v>27000</v>
      </c>
      <c r="D1906" s="13">
        <v>27340</v>
      </c>
      <c r="E1906" s="13">
        <v>27000</v>
      </c>
      <c r="F1906" s="11" t="s">
        <v>7002</v>
      </c>
      <c r="G1906" s="12">
        <v>4.4999999999999997E-3</v>
      </c>
      <c r="H1906" s="21" t="str">
        <f t="shared" si="58"/>
        <v>martes, abril 29 de 2014</v>
      </c>
      <c r="I1906" s="11" t="e">
        <f>VLOOKUP(H1906,'Cacao Nacional'!B:D,3,0)</f>
        <v>#N/A</v>
      </c>
      <c r="J1906" s="11" t="str">
        <f t="shared" si="59"/>
        <v>abril de 2014</v>
      </c>
    </row>
    <row r="1907" spans="1:10" x14ac:dyDescent="0.3">
      <c r="A1907" s="14">
        <v>41757</v>
      </c>
      <c r="B1907" s="13">
        <v>26900</v>
      </c>
      <c r="C1907" s="13">
        <v>26820</v>
      </c>
      <c r="D1907" s="13">
        <v>26900</v>
      </c>
      <c r="E1907" s="13">
        <v>26740</v>
      </c>
      <c r="F1907" s="11" t="s">
        <v>7293</v>
      </c>
      <c r="G1907" s="12">
        <v>4.4999999999999997E-3</v>
      </c>
      <c r="H1907" s="21" t="str">
        <f t="shared" si="58"/>
        <v>lunes, abril 28 de 2014</v>
      </c>
      <c r="I1907" s="11">
        <f>VLOOKUP(H1907,'Cacao Nacional'!B:D,3,0)</f>
        <v>5425</v>
      </c>
      <c r="J1907" s="11" t="str">
        <f t="shared" si="59"/>
        <v>abril de 2014</v>
      </c>
    </row>
    <row r="1908" spans="1:10" x14ac:dyDescent="0.3">
      <c r="A1908" s="14">
        <v>41754</v>
      </c>
      <c r="B1908" s="13">
        <v>26780</v>
      </c>
      <c r="C1908" s="13">
        <v>26680</v>
      </c>
      <c r="D1908" s="13">
        <v>26880</v>
      </c>
      <c r="E1908" s="13">
        <v>26440</v>
      </c>
      <c r="F1908" s="11" t="s">
        <v>7294</v>
      </c>
      <c r="G1908" s="12">
        <v>3.0000000000000001E-3</v>
      </c>
      <c r="H1908" s="21" t="str">
        <f t="shared" si="58"/>
        <v>viernes, abril 25 de 2014</v>
      </c>
      <c r="I1908" s="11" t="e">
        <f>VLOOKUP(H1908,'Cacao Nacional'!B:D,3,0)</f>
        <v>#N/A</v>
      </c>
      <c r="J1908" s="11" t="str">
        <f t="shared" si="59"/>
        <v>abril de 2014</v>
      </c>
    </row>
    <row r="1909" spans="1:10" x14ac:dyDescent="0.3">
      <c r="A1909" s="14">
        <v>41753</v>
      </c>
      <c r="B1909" s="13">
        <v>26700</v>
      </c>
      <c r="C1909" s="13">
        <v>27000</v>
      </c>
      <c r="D1909" s="13">
        <v>27100</v>
      </c>
      <c r="E1909" s="13">
        <v>26700</v>
      </c>
      <c r="F1909" s="11" t="s">
        <v>7295</v>
      </c>
      <c r="G1909" s="12">
        <v>-1.11E-2</v>
      </c>
      <c r="H1909" s="21" t="str">
        <f t="shared" si="58"/>
        <v>jueves, abril 24 de 2014</v>
      </c>
      <c r="I1909" s="11" t="e">
        <f>VLOOKUP(H1909,'Cacao Nacional'!B:D,3,0)</f>
        <v>#N/A</v>
      </c>
      <c r="J1909" s="11" t="str">
        <f t="shared" si="59"/>
        <v>abril de 2014</v>
      </c>
    </row>
    <row r="1910" spans="1:10" x14ac:dyDescent="0.3">
      <c r="A1910" s="14">
        <v>41752</v>
      </c>
      <c r="B1910" s="13">
        <v>27000</v>
      </c>
      <c r="C1910" s="13">
        <v>27000</v>
      </c>
      <c r="D1910" s="13">
        <v>27060</v>
      </c>
      <c r="E1910" s="13">
        <v>27000</v>
      </c>
      <c r="F1910" s="11" t="s">
        <v>7296</v>
      </c>
      <c r="G1910" s="12">
        <v>0</v>
      </c>
      <c r="H1910" s="21" t="str">
        <f t="shared" si="58"/>
        <v>miércoles, abril 23 de 2014</v>
      </c>
      <c r="I1910" s="11" t="e">
        <f>VLOOKUP(H1910,'Cacao Nacional'!B:D,3,0)</f>
        <v>#N/A</v>
      </c>
      <c r="J1910" s="11" t="str">
        <f t="shared" si="59"/>
        <v>abril de 2014</v>
      </c>
    </row>
    <row r="1911" spans="1:10" x14ac:dyDescent="0.3">
      <c r="A1911" s="14">
        <v>41751</v>
      </c>
      <c r="B1911" s="13">
        <v>27000</v>
      </c>
      <c r="C1911" s="13">
        <v>26820</v>
      </c>
      <c r="D1911" s="13">
        <v>27220</v>
      </c>
      <c r="E1911" s="13">
        <v>26800</v>
      </c>
      <c r="F1911" s="11" t="s">
        <v>7297</v>
      </c>
      <c r="G1911" s="12">
        <v>0</v>
      </c>
      <c r="H1911" s="21" t="str">
        <f t="shared" si="58"/>
        <v>martes, abril 22 de 2014</v>
      </c>
      <c r="I1911" s="11" t="e">
        <f>VLOOKUP(H1911,'Cacao Nacional'!B:D,3,0)</f>
        <v>#N/A</v>
      </c>
      <c r="J1911" s="11" t="str">
        <f t="shared" si="59"/>
        <v>abril de 2014</v>
      </c>
    </row>
    <row r="1912" spans="1:10" x14ac:dyDescent="0.3">
      <c r="A1912" s="14">
        <v>41750</v>
      </c>
      <c r="B1912" s="13">
        <v>27000</v>
      </c>
      <c r="C1912" s="13">
        <v>26880</v>
      </c>
      <c r="D1912" s="13">
        <v>27040</v>
      </c>
      <c r="E1912" s="13">
        <v>26880</v>
      </c>
      <c r="F1912" s="11" t="s">
        <v>5692</v>
      </c>
      <c r="G1912" s="12">
        <v>4.4999999999999997E-3</v>
      </c>
      <c r="H1912" s="21" t="str">
        <f t="shared" si="58"/>
        <v>lunes, abril 21 de 2014</v>
      </c>
      <c r="I1912" s="11">
        <f>VLOOKUP(H1912,'Cacao Nacional'!B:D,3,0)</f>
        <v>5425</v>
      </c>
      <c r="J1912" s="11" t="str">
        <f t="shared" si="59"/>
        <v>abril de 2014</v>
      </c>
    </row>
    <row r="1913" spans="1:10" x14ac:dyDescent="0.3">
      <c r="A1913" s="14">
        <v>41745</v>
      </c>
      <c r="B1913" s="13">
        <v>26880</v>
      </c>
      <c r="C1913" s="13">
        <v>26680</v>
      </c>
      <c r="D1913" s="13">
        <v>26880</v>
      </c>
      <c r="E1913" s="13">
        <v>26640</v>
      </c>
      <c r="F1913" s="11" t="s">
        <v>7298</v>
      </c>
      <c r="G1913" s="12">
        <v>8.9999999999999993E-3</v>
      </c>
      <c r="H1913" s="21" t="str">
        <f t="shared" si="58"/>
        <v>miércoles, abril 16 de 2014</v>
      </c>
      <c r="I1913" s="11" t="e">
        <f>VLOOKUP(H1913,'Cacao Nacional'!B:D,3,0)</f>
        <v>#N/A</v>
      </c>
      <c r="J1913" s="11" t="str">
        <f t="shared" si="59"/>
        <v>abril de 2014</v>
      </c>
    </row>
    <row r="1914" spans="1:10" x14ac:dyDescent="0.3">
      <c r="A1914" s="14">
        <v>41744</v>
      </c>
      <c r="B1914" s="13">
        <v>26640</v>
      </c>
      <c r="C1914" s="13">
        <v>27100</v>
      </c>
      <c r="D1914" s="13">
        <v>27140</v>
      </c>
      <c r="E1914" s="13">
        <v>26500</v>
      </c>
      <c r="F1914" s="11" t="s">
        <v>7299</v>
      </c>
      <c r="G1914" s="12">
        <v>-1.6199999999999999E-2</v>
      </c>
      <c r="H1914" s="21" t="str">
        <f t="shared" si="58"/>
        <v>martes, abril 15 de 2014</v>
      </c>
      <c r="I1914" s="11" t="e">
        <f>VLOOKUP(H1914,'Cacao Nacional'!B:D,3,0)</f>
        <v>#N/A</v>
      </c>
      <c r="J1914" s="11" t="str">
        <f t="shared" si="59"/>
        <v>abril de 2014</v>
      </c>
    </row>
    <row r="1915" spans="1:10" x14ac:dyDescent="0.3">
      <c r="A1915" s="14">
        <v>41743</v>
      </c>
      <c r="B1915" s="13">
        <v>27080</v>
      </c>
      <c r="C1915" s="13">
        <v>27000</v>
      </c>
      <c r="D1915" s="13">
        <v>27200</v>
      </c>
      <c r="E1915" s="13">
        <v>27000</v>
      </c>
      <c r="F1915" s="11" t="s">
        <v>7300</v>
      </c>
      <c r="G1915" s="12">
        <v>-4.4000000000000003E-3</v>
      </c>
      <c r="H1915" s="21" t="str">
        <f t="shared" si="58"/>
        <v>lunes, abril 14 de 2014</v>
      </c>
      <c r="I1915" s="11">
        <f>VLOOKUP(H1915,'Cacao Nacional'!B:D,3,0)</f>
        <v>5425</v>
      </c>
      <c r="J1915" s="11" t="str">
        <f t="shared" si="59"/>
        <v>abril de 2014</v>
      </c>
    </row>
    <row r="1916" spans="1:10" x14ac:dyDescent="0.3">
      <c r="A1916" s="14">
        <v>41740</v>
      </c>
      <c r="B1916" s="13">
        <v>27200</v>
      </c>
      <c r="C1916" s="13">
        <v>27020</v>
      </c>
      <c r="D1916" s="13">
        <v>27200</v>
      </c>
      <c r="E1916" s="13">
        <v>26640</v>
      </c>
      <c r="F1916" s="11" t="s">
        <v>5803</v>
      </c>
      <c r="G1916" s="12">
        <v>-9.4999999999999998E-3</v>
      </c>
      <c r="H1916" s="21" t="str">
        <f t="shared" si="58"/>
        <v>viernes, abril 11 de 2014</v>
      </c>
      <c r="I1916" s="11" t="e">
        <f>VLOOKUP(H1916,'Cacao Nacional'!B:D,3,0)</f>
        <v>#N/A</v>
      </c>
      <c r="J1916" s="11" t="str">
        <f t="shared" si="59"/>
        <v>abril de 2014</v>
      </c>
    </row>
    <row r="1917" spans="1:10" x14ac:dyDescent="0.3">
      <c r="A1917" s="14">
        <v>41739</v>
      </c>
      <c r="B1917" s="13">
        <v>27460</v>
      </c>
      <c r="C1917" s="13">
        <v>26540</v>
      </c>
      <c r="D1917" s="13">
        <v>27460</v>
      </c>
      <c r="E1917" s="13">
        <v>26540</v>
      </c>
      <c r="F1917" s="11" t="s">
        <v>7301</v>
      </c>
      <c r="G1917" s="12">
        <v>2.8500000000000001E-2</v>
      </c>
      <c r="H1917" s="21" t="str">
        <f t="shared" si="58"/>
        <v>jueves, abril 10 de 2014</v>
      </c>
      <c r="I1917" s="11" t="e">
        <f>VLOOKUP(H1917,'Cacao Nacional'!B:D,3,0)</f>
        <v>#N/A</v>
      </c>
      <c r="J1917" s="11" t="str">
        <f t="shared" si="59"/>
        <v>abril de 2014</v>
      </c>
    </row>
    <row r="1918" spans="1:10" x14ac:dyDescent="0.3">
      <c r="A1918" s="14">
        <v>41738</v>
      </c>
      <c r="B1918" s="13">
        <v>26700</v>
      </c>
      <c r="C1918" s="13">
        <v>26860</v>
      </c>
      <c r="D1918" s="13">
        <v>26860</v>
      </c>
      <c r="E1918" s="13">
        <v>26400</v>
      </c>
      <c r="F1918" s="11" t="s">
        <v>7302</v>
      </c>
      <c r="G1918" s="12">
        <v>2.3E-3</v>
      </c>
      <c r="H1918" s="21" t="str">
        <f t="shared" si="58"/>
        <v>miércoles, abril 9 de 2014</v>
      </c>
      <c r="I1918" s="11" t="e">
        <f>VLOOKUP(H1918,'Cacao Nacional'!B:D,3,0)</f>
        <v>#N/A</v>
      </c>
      <c r="J1918" s="11" t="str">
        <f t="shared" si="59"/>
        <v>abril de 2014</v>
      </c>
    </row>
    <row r="1919" spans="1:10" x14ac:dyDescent="0.3">
      <c r="A1919" s="14">
        <v>41737</v>
      </c>
      <c r="B1919" s="13">
        <v>26640</v>
      </c>
      <c r="C1919" s="13">
        <v>27300</v>
      </c>
      <c r="D1919" s="13">
        <v>27300</v>
      </c>
      <c r="E1919" s="13">
        <v>26560</v>
      </c>
      <c r="F1919" s="11" t="s">
        <v>7303</v>
      </c>
      <c r="G1919" s="12">
        <v>-2.4199999999999999E-2</v>
      </c>
      <c r="H1919" s="21" t="str">
        <f t="shared" si="58"/>
        <v>martes, abril 8 de 2014</v>
      </c>
      <c r="I1919" s="11" t="e">
        <f>VLOOKUP(H1919,'Cacao Nacional'!B:D,3,0)</f>
        <v>#N/A</v>
      </c>
      <c r="J1919" s="11" t="str">
        <f t="shared" si="59"/>
        <v>abril de 2014</v>
      </c>
    </row>
    <row r="1920" spans="1:10" x14ac:dyDescent="0.3">
      <c r="A1920" s="14">
        <v>41736</v>
      </c>
      <c r="B1920" s="13">
        <v>27300</v>
      </c>
      <c r="C1920" s="13">
        <v>27700</v>
      </c>
      <c r="D1920" s="13">
        <v>27700</v>
      </c>
      <c r="E1920" s="13">
        <v>26900</v>
      </c>
      <c r="F1920" s="11" t="s">
        <v>5571</v>
      </c>
      <c r="G1920" s="12">
        <v>-1.7999999999999999E-2</v>
      </c>
      <c r="H1920" s="21" t="str">
        <f t="shared" si="58"/>
        <v>lunes, abril 7 de 2014</v>
      </c>
      <c r="I1920" s="11">
        <f>VLOOKUP(H1920,'Cacao Nacional'!B:D,3,0)</f>
        <v>5425</v>
      </c>
      <c r="J1920" s="11" t="str">
        <f t="shared" si="59"/>
        <v>abril de 2014</v>
      </c>
    </row>
    <row r="1921" spans="1:10" x14ac:dyDescent="0.3">
      <c r="A1921" s="14">
        <v>41733</v>
      </c>
      <c r="B1921" s="13">
        <v>27800</v>
      </c>
      <c r="C1921" s="13">
        <v>27820</v>
      </c>
      <c r="D1921" s="13">
        <v>27840</v>
      </c>
      <c r="E1921" s="13">
        <v>27500</v>
      </c>
      <c r="F1921" s="11" t="s">
        <v>7304</v>
      </c>
      <c r="G1921" s="12">
        <v>-1.4E-3</v>
      </c>
      <c r="H1921" s="21" t="str">
        <f t="shared" si="58"/>
        <v>viernes, abril 4 de 2014</v>
      </c>
      <c r="I1921" s="11" t="e">
        <f>VLOOKUP(H1921,'Cacao Nacional'!B:D,3,0)</f>
        <v>#N/A</v>
      </c>
      <c r="J1921" s="11" t="str">
        <f t="shared" si="59"/>
        <v>abril de 2014</v>
      </c>
    </row>
    <row r="1922" spans="1:10" x14ac:dyDescent="0.3">
      <c r="A1922" s="14">
        <v>41732</v>
      </c>
      <c r="B1922" s="13">
        <v>27840</v>
      </c>
      <c r="C1922" s="13">
        <v>27700</v>
      </c>
      <c r="D1922" s="13">
        <v>27920</v>
      </c>
      <c r="E1922" s="13">
        <v>27700</v>
      </c>
      <c r="F1922" s="11" t="s">
        <v>7305</v>
      </c>
      <c r="G1922" s="12">
        <v>8.6999999999999994E-3</v>
      </c>
      <c r="H1922" s="21" t="str">
        <f t="shared" si="58"/>
        <v>jueves, abril 3 de 2014</v>
      </c>
      <c r="I1922" s="11" t="e">
        <f>VLOOKUP(H1922,'Cacao Nacional'!B:D,3,0)</f>
        <v>#N/A</v>
      </c>
      <c r="J1922" s="11" t="str">
        <f t="shared" si="59"/>
        <v>abril de 2014</v>
      </c>
    </row>
    <row r="1923" spans="1:10" x14ac:dyDescent="0.3">
      <c r="A1923" s="14">
        <v>41731</v>
      </c>
      <c r="B1923" s="13">
        <v>27600</v>
      </c>
      <c r="C1923" s="13">
        <v>27000</v>
      </c>
      <c r="D1923" s="13">
        <v>27600</v>
      </c>
      <c r="E1923" s="13">
        <v>27000</v>
      </c>
      <c r="F1923" s="11" t="s">
        <v>7306</v>
      </c>
      <c r="G1923" s="12">
        <v>2.2200000000000001E-2</v>
      </c>
      <c r="H1923" s="21" t="str">
        <f t="shared" ref="H1923:H1986" si="60">_xlfn.CONCAT(TEXT(A1923,"dddd, Mmmm d "),"de ",TEXT(A1923,"yyyy"))</f>
        <v>miércoles, abril 2 de 2014</v>
      </c>
      <c r="I1923" s="11" t="e">
        <f>VLOOKUP(H1923,'Cacao Nacional'!B:D,3,0)</f>
        <v>#N/A</v>
      </c>
      <c r="J1923" s="11" t="str">
        <f t="shared" ref="J1923:J1986" si="61">_xlfn.CONCAT(TEXT(A1923,"mmmm")," de ",YEAR(A1923))</f>
        <v>abril de 2014</v>
      </c>
    </row>
    <row r="1924" spans="1:10" x14ac:dyDescent="0.3">
      <c r="A1924" s="14">
        <v>41730</v>
      </c>
      <c r="B1924" s="13">
        <v>27000</v>
      </c>
      <c r="C1924" s="13">
        <v>27020</v>
      </c>
      <c r="D1924" s="13">
        <v>27100</v>
      </c>
      <c r="E1924" s="13">
        <v>26860</v>
      </c>
      <c r="F1924" s="11" t="s">
        <v>6028</v>
      </c>
      <c r="G1924" s="12">
        <v>-1.03E-2</v>
      </c>
      <c r="H1924" s="21" t="str">
        <f t="shared" si="60"/>
        <v>martes, abril 1 de 2014</v>
      </c>
      <c r="I1924" s="11" t="e">
        <f>VLOOKUP(H1924,'Cacao Nacional'!B:D,3,0)</f>
        <v>#N/A</v>
      </c>
      <c r="J1924" s="11" t="str">
        <f t="shared" si="61"/>
        <v>abril de 2014</v>
      </c>
    </row>
    <row r="1925" spans="1:10" x14ac:dyDescent="0.3">
      <c r="A1925" s="14">
        <v>41729</v>
      </c>
      <c r="B1925" s="13">
        <v>27280</v>
      </c>
      <c r="C1925" s="13">
        <v>27460</v>
      </c>
      <c r="D1925" s="13">
        <v>27460</v>
      </c>
      <c r="E1925" s="13">
        <v>27020</v>
      </c>
      <c r="F1925" s="11" t="s">
        <v>7307</v>
      </c>
      <c r="G1925" s="12">
        <v>-8.0000000000000002E-3</v>
      </c>
      <c r="H1925" s="21" t="str">
        <f t="shared" si="60"/>
        <v>lunes, marzo 31 de 2014</v>
      </c>
      <c r="I1925" s="11">
        <f>VLOOKUP(H1925,'Cacao Nacional'!B:D,3,0)</f>
        <v>5475</v>
      </c>
      <c r="J1925" s="11" t="str">
        <f t="shared" si="61"/>
        <v>marzo de 2014</v>
      </c>
    </row>
    <row r="1926" spans="1:10" x14ac:dyDescent="0.3">
      <c r="A1926" s="14">
        <v>41726</v>
      </c>
      <c r="B1926" s="13">
        <v>27500</v>
      </c>
      <c r="C1926" s="13">
        <v>27500</v>
      </c>
      <c r="D1926" s="13">
        <v>27500</v>
      </c>
      <c r="E1926" s="13">
        <v>27360</v>
      </c>
      <c r="F1926" s="11" t="s">
        <v>7308</v>
      </c>
      <c r="G1926" s="12">
        <v>0</v>
      </c>
      <c r="H1926" s="21" t="str">
        <f t="shared" si="60"/>
        <v>viernes, marzo 28 de 2014</v>
      </c>
      <c r="I1926" s="11" t="e">
        <f>VLOOKUP(H1926,'Cacao Nacional'!B:D,3,0)</f>
        <v>#N/A</v>
      </c>
      <c r="J1926" s="11" t="str">
        <f t="shared" si="61"/>
        <v>marzo de 2014</v>
      </c>
    </row>
    <row r="1927" spans="1:10" x14ac:dyDescent="0.3">
      <c r="A1927" s="14">
        <v>41725</v>
      </c>
      <c r="B1927" s="13">
        <v>27500</v>
      </c>
      <c r="C1927" s="13">
        <v>27380</v>
      </c>
      <c r="D1927" s="13">
        <v>27500</v>
      </c>
      <c r="E1927" s="13">
        <v>27040</v>
      </c>
      <c r="F1927" s="11" t="s">
        <v>7309</v>
      </c>
      <c r="G1927" s="12">
        <v>1.0999999999999999E-2</v>
      </c>
      <c r="H1927" s="21" t="str">
        <f t="shared" si="60"/>
        <v>jueves, marzo 27 de 2014</v>
      </c>
      <c r="I1927" s="11" t="e">
        <f>VLOOKUP(H1927,'Cacao Nacional'!B:D,3,0)</f>
        <v>#N/A</v>
      </c>
      <c r="J1927" s="11" t="str">
        <f t="shared" si="61"/>
        <v>marzo de 2014</v>
      </c>
    </row>
    <row r="1928" spans="1:10" x14ac:dyDescent="0.3">
      <c r="A1928" s="14">
        <v>41724</v>
      </c>
      <c r="B1928" s="13">
        <v>27200</v>
      </c>
      <c r="C1928" s="13">
        <v>27000</v>
      </c>
      <c r="D1928" s="13">
        <v>27280</v>
      </c>
      <c r="E1928" s="13">
        <v>27000</v>
      </c>
      <c r="F1928" s="11" t="s">
        <v>7310</v>
      </c>
      <c r="G1928" s="12">
        <v>3.7000000000000002E-3</v>
      </c>
      <c r="H1928" s="21" t="str">
        <f t="shared" si="60"/>
        <v>miércoles, marzo 26 de 2014</v>
      </c>
      <c r="I1928" s="11" t="e">
        <f>VLOOKUP(H1928,'Cacao Nacional'!B:D,3,0)</f>
        <v>#N/A</v>
      </c>
      <c r="J1928" s="11" t="str">
        <f t="shared" si="61"/>
        <v>marzo de 2014</v>
      </c>
    </row>
    <row r="1929" spans="1:10" x14ac:dyDescent="0.3">
      <c r="A1929" s="14">
        <v>41723</v>
      </c>
      <c r="B1929" s="13">
        <v>27100</v>
      </c>
      <c r="C1929" s="13">
        <v>26820</v>
      </c>
      <c r="D1929" s="13">
        <v>27100</v>
      </c>
      <c r="E1929" s="13">
        <v>26800</v>
      </c>
      <c r="F1929" s="11" t="s">
        <v>7311</v>
      </c>
      <c r="G1929" s="12">
        <v>5.8999999999999999E-3</v>
      </c>
      <c r="H1929" s="21" t="str">
        <f t="shared" si="60"/>
        <v>martes, marzo 25 de 2014</v>
      </c>
      <c r="I1929" s="11" t="e">
        <f>VLOOKUP(H1929,'Cacao Nacional'!B:D,3,0)</f>
        <v>#N/A</v>
      </c>
      <c r="J1929" s="11" t="str">
        <f t="shared" si="61"/>
        <v>marzo de 2014</v>
      </c>
    </row>
    <row r="1930" spans="1:10" x14ac:dyDescent="0.3">
      <c r="A1930" s="14">
        <v>41719</v>
      </c>
      <c r="B1930" s="13">
        <v>26940</v>
      </c>
      <c r="C1930" s="13">
        <v>26500</v>
      </c>
      <c r="D1930" s="13">
        <v>27000</v>
      </c>
      <c r="E1930" s="13">
        <v>26500</v>
      </c>
      <c r="F1930" s="11" t="s">
        <v>7312</v>
      </c>
      <c r="G1930" s="12">
        <v>1.66E-2</v>
      </c>
      <c r="H1930" s="21" t="str">
        <f t="shared" si="60"/>
        <v>viernes, marzo 21 de 2014</v>
      </c>
      <c r="I1930" s="11" t="e">
        <f>VLOOKUP(H1930,'Cacao Nacional'!B:D,3,0)</f>
        <v>#N/A</v>
      </c>
      <c r="J1930" s="11" t="str">
        <f t="shared" si="61"/>
        <v>marzo de 2014</v>
      </c>
    </row>
    <row r="1931" spans="1:10" x14ac:dyDescent="0.3">
      <c r="A1931" s="14">
        <v>41718</v>
      </c>
      <c r="B1931" s="13">
        <v>26500</v>
      </c>
      <c r="C1931" s="13">
        <v>26240</v>
      </c>
      <c r="D1931" s="13">
        <v>26500</v>
      </c>
      <c r="E1931" s="13">
        <v>26080</v>
      </c>
      <c r="F1931" s="11" t="s">
        <v>7313</v>
      </c>
      <c r="G1931" s="12">
        <v>7.6E-3</v>
      </c>
      <c r="H1931" s="21" t="str">
        <f t="shared" si="60"/>
        <v>jueves, marzo 20 de 2014</v>
      </c>
      <c r="I1931" s="11" t="e">
        <f>VLOOKUP(H1931,'Cacao Nacional'!B:D,3,0)</f>
        <v>#N/A</v>
      </c>
      <c r="J1931" s="11" t="str">
        <f t="shared" si="61"/>
        <v>marzo de 2014</v>
      </c>
    </row>
    <row r="1932" spans="1:10" x14ac:dyDescent="0.3">
      <c r="A1932" s="14">
        <v>41717</v>
      </c>
      <c r="B1932" s="13">
        <v>26300</v>
      </c>
      <c r="C1932" s="13">
        <v>26260</v>
      </c>
      <c r="D1932" s="13">
        <v>26500</v>
      </c>
      <c r="E1932" s="13">
        <v>26240</v>
      </c>
      <c r="F1932" s="11" t="s">
        <v>7314</v>
      </c>
      <c r="G1932" s="12">
        <v>2.3E-3</v>
      </c>
      <c r="H1932" s="21" t="str">
        <f t="shared" si="60"/>
        <v>miércoles, marzo 19 de 2014</v>
      </c>
      <c r="I1932" s="11" t="e">
        <f>VLOOKUP(H1932,'Cacao Nacional'!B:D,3,0)</f>
        <v>#N/A</v>
      </c>
      <c r="J1932" s="11" t="str">
        <f t="shared" si="61"/>
        <v>marzo de 2014</v>
      </c>
    </row>
    <row r="1933" spans="1:10" x14ac:dyDescent="0.3">
      <c r="A1933" s="14">
        <v>41716</v>
      </c>
      <c r="B1933" s="13">
        <v>26240</v>
      </c>
      <c r="C1933" s="13">
        <v>26180</v>
      </c>
      <c r="D1933" s="13">
        <v>26540</v>
      </c>
      <c r="E1933" s="13">
        <v>26020</v>
      </c>
      <c r="F1933" s="11" t="s">
        <v>7315</v>
      </c>
      <c r="G1933" s="12">
        <v>5.4000000000000003E-3</v>
      </c>
      <c r="H1933" s="21" t="str">
        <f t="shared" si="60"/>
        <v>martes, marzo 18 de 2014</v>
      </c>
      <c r="I1933" s="11" t="e">
        <f>VLOOKUP(H1933,'Cacao Nacional'!B:D,3,0)</f>
        <v>#N/A</v>
      </c>
      <c r="J1933" s="11" t="str">
        <f t="shared" si="61"/>
        <v>marzo de 2014</v>
      </c>
    </row>
    <row r="1934" spans="1:10" x14ac:dyDescent="0.3">
      <c r="A1934" s="14">
        <v>41715</v>
      </c>
      <c r="B1934" s="13">
        <v>26100</v>
      </c>
      <c r="C1934" s="13">
        <v>25700</v>
      </c>
      <c r="D1934" s="13">
        <v>26100</v>
      </c>
      <c r="E1934" s="13">
        <v>25700</v>
      </c>
      <c r="F1934" s="11" t="s">
        <v>7316</v>
      </c>
      <c r="G1934" s="12">
        <v>1.5599999999999999E-2</v>
      </c>
      <c r="H1934" s="21" t="str">
        <f t="shared" si="60"/>
        <v>lunes, marzo 17 de 2014</v>
      </c>
      <c r="I1934" s="11">
        <f>VLOOKUP(H1934,'Cacao Nacional'!B:D,3,0)</f>
        <v>5375</v>
      </c>
      <c r="J1934" s="11" t="str">
        <f t="shared" si="61"/>
        <v>marzo de 2014</v>
      </c>
    </row>
    <row r="1935" spans="1:10" x14ac:dyDescent="0.3">
      <c r="A1935" s="14">
        <v>41712</v>
      </c>
      <c r="B1935" s="13">
        <v>25700</v>
      </c>
      <c r="C1935" s="13">
        <v>26120</v>
      </c>
      <c r="D1935" s="13">
        <v>26120</v>
      </c>
      <c r="E1935" s="13">
        <v>25700</v>
      </c>
      <c r="F1935" s="11" t="s">
        <v>7317</v>
      </c>
      <c r="G1935" s="12">
        <v>-1.9099999999999999E-2</v>
      </c>
      <c r="H1935" s="21" t="str">
        <f t="shared" si="60"/>
        <v>viernes, marzo 14 de 2014</v>
      </c>
      <c r="I1935" s="11" t="e">
        <f>VLOOKUP(H1935,'Cacao Nacional'!B:D,3,0)</f>
        <v>#N/A</v>
      </c>
      <c r="J1935" s="11" t="str">
        <f t="shared" si="61"/>
        <v>marzo de 2014</v>
      </c>
    </row>
    <row r="1936" spans="1:10" x14ac:dyDescent="0.3">
      <c r="A1936" s="14">
        <v>41711</v>
      </c>
      <c r="B1936" s="13">
        <v>26200</v>
      </c>
      <c r="C1936" s="13">
        <v>26100</v>
      </c>
      <c r="D1936" s="13">
        <v>26200</v>
      </c>
      <c r="E1936" s="13">
        <v>25960</v>
      </c>
      <c r="F1936" s="11" t="s">
        <v>7318</v>
      </c>
      <c r="G1936" s="12">
        <v>4.5999999999999999E-3</v>
      </c>
      <c r="H1936" s="21" t="str">
        <f t="shared" si="60"/>
        <v>jueves, marzo 13 de 2014</v>
      </c>
      <c r="I1936" s="11" t="e">
        <f>VLOOKUP(H1936,'Cacao Nacional'!B:D,3,0)</f>
        <v>#N/A</v>
      </c>
      <c r="J1936" s="11" t="str">
        <f t="shared" si="61"/>
        <v>marzo de 2014</v>
      </c>
    </row>
    <row r="1937" spans="1:10" x14ac:dyDescent="0.3">
      <c r="A1937" s="14">
        <v>41710</v>
      </c>
      <c r="B1937" s="13">
        <v>26080</v>
      </c>
      <c r="C1937" s="13">
        <v>25600</v>
      </c>
      <c r="D1937" s="13">
        <v>26080</v>
      </c>
      <c r="E1937" s="13">
        <v>25600</v>
      </c>
      <c r="F1937" s="11" t="s">
        <v>6805</v>
      </c>
      <c r="G1937" s="12">
        <v>1.01E-2</v>
      </c>
      <c r="H1937" s="21" t="str">
        <f t="shared" si="60"/>
        <v>miércoles, marzo 12 de 2014</v>
      </c>
      <c r="I1937" s="11" t="e">
        <f>VLOOKUP(H1937,'Cacao Nacional'!B:D,3,0)</f>
        <v>#N/A</v>
      </c>
      <c r="J1937" s="11" t="str">
        <f t="shared" si="61"/>
        <v>marzo de 2014</v>
      </c>
    </row>
    <row r="1938" spans="1:10" x14ac:dyDescent="0.3">
      <c r="A1938" s="14">
        <v>41709</v>
      </c>
      <c r="B1938" s="13">
        <v>25820</v>
      </c>
      <c r="C1938" s="13">
        <v>25740</v>
      </c>
      <c r="D1938" s="13">
        <v>25920</v>
      </c>
      <c r="E1938" s="13">
        <v>25500</v>
      </c>
      <c r="F1938" s="11" t="s">
        <v>7319</v>
      </c>
      <c r="G1938" s="12">
        <v>0</v>
      </c>
      <c r="H1938" s="21" t="str">
        <f t="shared" si="60"/>
        <v>martes, marzo 11 de 2014</v>
      </c>
      <c r="I1938" s="11" t="e">
        <f>VLOOKUP(H1938,'Cacao Nacional'!B:D,3,0)</f>
        <v>#N/A</v>
      </c>
      <c r="J1938" s="11" t="str">
        <f t="shared" si="61"/>
        <v>marzo de 2014</v>
      </c>
    </row>
    <row r="1939" spans="1:10" x14ac:dyDescent="0.3">
      <c r="A1939" s="14">
        <v>41708</v>
      </c>
      <c r="B1939" s="13">
        <v>25820</v>
      </c>
      <c r="C1939" s="13">
        <v>25800</v>
      </c>
      <c r="D1939" s="13">
        <v>25940</v>
      </c>
      <c r="E1939" s="13">
        <v>25500</v>
      </c>
      <c r="F1939" s="11" t="s">
        <v>7320</v>
      </c>
      <c r="G1939" s="12">
        <v>8.0000000000000004E-4</v>
      </c>
      <c r="H1939" s="21" t="str">
        <f t="shared" si="60"/>
        <v>lunes, marzo 10 de 2014</v>
      </c>
      <c r="I1939" s="11">
        <f>VLOOKUP(H1939,'Cacao Nacional'!B:D,3,0)</f>
        <v>5375</v>
      </c>
      <c r="J1939" s="11" t="str">
        <f t="shared" si="61"/>
        <v>marzo de 2014</v>
      </c>
    </row>
    <row r="1940" spans="1:10" x14ac:dyDescent="0.3">
      <c r="A1940" s="14">
        <v>41705</v>
      </c>
      <c r="B1940" s="13">
        <v>25800</v>
      </c>
      <c r="C1940" s="13">
        <v>26000</v>
      </c>
      <c r="D1940" s="13">
        <v>26180</v>
      </c>
      <c r="E1940" s="13">
        <v>25680</v>
      </c>
      <c r="F1940" s="11" t="s">
        <v>7321</v>
      </c>
      <c r="G1940" s="12">
        <v>-7.7000000000000002E-3</v>
      </c>
      <c r="H1940" s="21" t="str">
        <f t="shared" si="60"/>
        <v>viernes, marzo 7 de 2014</v>
      </c>
      <c r="I1940" s="11" t="e">
        <f>VLOOKUP(H1940,'Cacao Nacional'!B:D,3,0)</f>
        <v>#N/A</v>
      </c>
      <c r="J1940" s="11" t="str">
        <f t="shared" si="61"/>
        <v>marzo de 2014</v>
      </c>
    </row>
    <row r="1941" spans="1:10" x14ac:dyDescent="0.3">
      <c r="A1941" s="14">
        <v>41704</v>
      </c>
      <c r="B1941" s="13">
        <v>26000</v>
      </c>
      <c r="C1941" s="13">
        <v>25880</v>
      </c>
      <c r="D1941" s="13">
        <v>26380</v>
      </c>
      <c r="E1941" s="13">
        <v>25880</v>
      </c>
      <c r="F1941" s="11" t="s">
        <v>6020</v>
      </c>
      <c r="G1941" s="12">
        <v>6.1999999999999998E-3</v>
      </c>
      <c r="H1941" s="21" t="str">
        <f t="shared" si="60"/>
        <v>jueves, marzo 6 de 2014</v>
      </c>
      <c r="I1941" s="11" t="e">
        <f>VLOOKUP(H1941,'Cacao Nacional'!B:D,3,0)</f>
        <v>#N/A</v>
      </c>
      <c r="J1941" s="11" t="str">
        <f t="shared" si="61"/>
        <v>marzo de 2014</v>
      </c>
    </row>
    <row r="1942" spans="1:10" x14ac:dyDescent="0.3">
      <c r="A1942" s="14">
        <v>41703</v>
      </c>
      <c r="B1942" s="13">
        <v>25840</v>
      </c>
      <c r="C1942" s="13">
        <v>25000</v>
      </c>
      <c r="D1942" s="13">
        <v>26000</v>
      </c>
      <c r="E1942" s="13">
        <v>25000</v>
      </c>
      <c r="F1942" s="11" t="s">
        <v>7322</v>
      </c>
      <c r="G1942" s="12">
        <v>3.61E-2</v>
      </c>
      <c r="H1942" s="21" t="str">
        <f t="shared" si="60"/>
        <v>miércoles, marzo 5 de 2014</v>
      </c>
      <c r="I1942" s="11" t="e">
        <f>VLOOKUP(H1942,'Cacao Nacional'!B:D,3,0)</f>
        <v>#N/A</v>
      </c>
      <c r="J1942" s="11" t="str">
        <f t="shared" si="61"/>
        <v>marzo de 2014</v>
      </c>
    </row>
    <row r="1943" spans="1:10" x14ac:dyDescent="0.3">
      <c r="A1943" s="14">
        <v>41702</v>
      </c>
      <c r="B1943" s="13">
        <v>24940</v>
      </c>
      <c r="C1943" s="13">
        <v>24260</v>
      </c>
      <c r="D1943" s="13">
        <v>24940</v>
      </c>
      <c r="E1943" s="13">
        <v>24240</v>
      </c>
      <c r="F1943" s="11" t="s">
        <v>7323</v>
      </c>
      <c r="G1943" s="12">
        <v>2.9700000000000001E-2</v>
      </c>
      <c r="H1943" s="21" t="str">
        <f t="shared" si="60"/>
        <v>martes, marzo 4 de 2014</v>
      </c>
      <c r="I1943" s="11" t="e">
        <f>VLOOKUP(H1943,'Cacao Nacional'!B:D,3,0)</f>
        <v>#N/A</v>
      </c>
      <c r="J1943" s="11" t="str">
        <f t="shared" si="61"/>
        <v>marzo de 2014</v>
      </c>
    </row>
    <row r="1944" spans="1:10" x14ac:dyDescent="0.3">
      <c r="A1944" s="14">
        <v>41701</v>
      </c>
      <c r="B1944" s="13">
        <v>24220</v>
      </c>
      <c r="C1944" s="13">
        <v>24500</v>
      </c>
      <c r="D1944" s="13">
        <v>24500</v>
      </c>
      <c r="E1944" s="13">
        <v>24200</v>
      </c>
      <c r="F1944" s="11" t="s">
        <v>7324</v>
      </c>
      <c r="G1944" s="12">
        <v>2.5000000000000001E-3</v>
      </c>
      <c r="H1944" s="21" t="str">
        <f t="shared" si="60"/>
        <v>lunes, marzo 3 de 2014</v>
      </c>
      <c r="I1944" s="11">
        <f>VLOOKUP(H1944,'Cacao Nacional'!B:D,3,0)</f>
        <v>5325</v>
      </c>
      <c r="J1944" s="11" t="str">
        <f t="shared" si="61"/>
        <v>marzo de 2014</v>
      </c>
    </row>
    <row r="1945" spans="1:10" x14ac:dyDescent="0.3">
      <c r="A1945" s="14">
        <v>41698</v>
      </c>
      <c r="B1945" s="13">
        <v>24160</v>
      </c>
      <c r="C1945" s="13">
        <v>24100</v>
      </c>
      <c r="D1945" s="13">
        <v>24300</v>
      </c>
      <c r="E1945" s="13">
        <v>24020</v>
      </c>
      <c r="F1945" s="11" t="s">
        <v>7325</v>
      </c>
      <c r="G1945" s="12">
        <v>2.5000000000000001E-3</v>
      </c>
      <c r="H1945" s="21" t="str">
        <f t="shared" si="60"/>
        <v>viernes, febrero 28 de 2014</v>
      </c>
      <c r="I1945" s="11" t="e">
        <f>VLOOKUP(H1945,'Cacao Nacional'!B:D,3,0)</f>
        <v>#N/A</v>
      </c>
      <c r="J1945" s="11" t="str">
        <f t="shared" si="61"/>
        <v>febrero de 2014</v>
      </c>
    </row>
    <row r="1946" spans="1:10" x14ac:dyDescent="0.3">
      <c r="A1946" s="14">
        <v>41697</v>
      </c>
      <c r="B1946" s="13">
        <v>24100</v>
      </c>
      <c r="C1946" s="13">
        <v>24000</v>
      </c>
      <c r="D1946" s="13">
        <v>24320</v>
      </c>
      <c r="E1946" s="13">
        <v>24000</v>
      </c>
      <c r="F1946" s="11" t="s">
        <v>7326</v>
      </c>
      <c r="G1946" s="12">
        <v>4.1999999999999997E-3</v>
      </c>
      <c r="H1946" s="21" t="str">
        <f t="shared" si="60"/>
        <v>jueves, febrero 27 de 2014</v>
      </c>
      <c r="I1946" s="11" t="e">
        <f>VLOOKUP(H1946,'Cacao Nacional'!B:D,3,0)</f>
        <v>#N/A</v>
      </c>
      <c r="J1946" s="11" t="str">
        <f t="shared" si="61"/>
        <v>febrero de 2014</v>
      </c>
    </row>
    <row r="1947" spans="1:10" x14ac:dyDescent="0.3">
      <c r="A1947" s="14">
        <v>41696</v>
      </c>
      <c r="B1947" s="13">
        <v>24000</v>
      </c>
      <c r="C1947" s="13">
        <v>24240</v>
      </c>
      <c r="D1947" s="13">
        <v>24240</v>
      </c>
      <c r="E1947" s="13">
        <v>24000</v>
      </c>
      <c r="F1947" s="11" t="s">
        <v>7327</v>
      </c>
      <c r="G1947" s="12">
        <v>-9.1000000000000004E-3</v>
      </c>
      <c r="H1947" s="21" t="str">
        <f t="shared" si="60"/>
        <v>miércoles, febrero 26 de 2014</v>
      </c>
      <c r="I1947" s="11" t="e">
        <f>VLOOKUP(H1947,'Cacao Nacional'!B:D,3,0)</f>
        <v>#N/A</v>
      </c>
      <c r="J1947" s="11" t="str">
        <f t="shared" si="61"/>
        <v>febrero de 2014</v>
      </c>
    </row>
    <row r="1948" spans="1:10" x14ac:dyDescent="0.3">
      <c r="A1948" s="14">
        <v>41695</v>
      </c>
      <c r="B1948" s="13">
        <v>24220</v>
      </c>
      <c r="C1948" s="13">
        <v>24960</v>
      </c>
      <c r="D1948" s="13">
        <v>24960</v>
      </c>
      <c r="E1948" s="13">
        <v>24220</v>
      </c>
      <c r="F1948" s="11" t="s">
        <v>7328</v>
      </c>
      <c r="G1948" s="12">
        <v>-3.2000000000000001E-2</v>
      </c>
      <c r="H1948" s="21" t="str">
        <f t="shared" si="60"/>
        <v>martes, febrero 25 de 2014</v>
      </c>
      <c r="I1948" s="11" t="e">
        <f>VLOOKUP(H1948,'Cacao Nacional'!B:D,3,0)</f>
        <v>#N/A</v>
      </c>
      <c r="J1948" s="11" t="str">
        <f t="shared" si="61"/>
        <v>febrero de 2014</v>
      </c>
    </row>
    <row r="1949" spans="1:10" x14ac:dyDescent="0.3">
      <c r="A1949" s="14">
        <v>41694</v>
      </c>
      <c r="B1949" s="13">
        <v>25020</v>
      </c>
      <c r="C1949" s="13">
        <v>25100</v>
      </c>
      <c r="D1949" s="13">
        <v>25200</v>
      </c>
      <c r="E1949" s="13">
        <v>25020</v>
      </c>
      <c r="F1949" s="11" t="s">
        <v>7329</v>
      </c>
      <c r="G1949" s="12">
        <v>-1.8800000000000001E-2</v>
      </c>
      <c r="H1949" s="21" t="str">
        <f t="shared" si="60"/>
        <v>lunes, febrero 24 de 2014</v>
      </c>
      <c r="I1949" s="11">
        <f>VLOOKUP(H1949,'Cacao Nacional'!B:D,3,0)</f>
        <v>5300</v>
      </c>
      <c r="J1949" s="11" t="str">
        <f t="shared" si="61"/>
        <v>febrero de 2014</v>
      </c>
    </row>
    <row r="1950" spans="1:10" x14ac:dyDescent="0.3">
      <c r="A1950" s="14">
        <v>41691</v>
      </c>
      <c r="B1950" s="13">
        <v>25500</v>
      </c>
      <c r="C1950" s="13">
        <v>26000</v>
      </c>
      <c r="D1950" s="13">
        <v>26000</v>
      </c>
      <c r="E1950" s="13">
        <v>25200</v>
      </c>
      <c r="F1950" s="11" t="s">
        <v>7330</v>
      </c>
      <c r="G1950" s="12">
        <v>-1.01E-2</v>
      </c>
      <c r="H1950" s="21" t="str">
        <f t="shared" si="60"/>
        <v>viernes, febrero 21 de 2014</v>
      </c>
      <c r="I1950" s="11" t="e">
        <f>VLOOKUP(H1950,'Cacao Nacional'!B:D,3,0)</f>
        <v>#N/A</v>
      </c>
      <c r="J1950" s="11" t="str">
        <f t="shared" si="61"/>
        <v>febrero de 2014</v>
      </c>
    </row>
    <row r="1951" spans="1:10" x14ac:dyDescent="0.3">
      <c r="A1951" s="14">
        <v>41690</v>
      </c>
      <c r="B1951" s="13">
        <v>25760</v>
      </c>
      <c r="C1951" s="13">
        <v>25660</v>
      </c>
      <c r="D1951" s="13">
        <v>25780</v>
      </c>
      <c r="E1951" s="13">
        <v>25660</v>
      </c>
      <c r="F1951" s="11" t="s">
        <v>7331</v>
      </c>
      <c r="G1951" s="12">
        <v>3.8999999999999998E-3</v>
      </c>
      <c r="H1951" s="21" t="str">
        <f t="shared" si="60"/>
        <v>jueves, febrero 20 de 2014</v>
      </c>
      <c r="I1951" s="11" t="e">
        <f>VLOOKUP(H1951,'Cacao Nacional'!B:D,3,0)</f>
        <v>#N/A</v>
      </c>
      <c r="J1951" s="11" t="str">
        <f t="shared" si="61"/>
        <v>febrero de 2014</v>
      </c>
    </row>
    <row r="1952" spans="1:10" x14ac:dyDescent="0.3">
      <c r="A1952" s="14">
        <v>41689</v>
      </c>
      <c r="B1952" s="13">
        <v>25660</v>
      </c>
      <c r="C1952" s="13">
        <v>25800</v>
      </c>
      <c r="D1952" s="13">
        <v>26300</v>
      </c>
      <c r="E1952" s="13">
        <v>25660</v>
      </c>
      <c r="F1952" s="11" t="s">
        <v>7332</v>
      </c>
      <c r="G1952" s="12">
        <v>-3.0999999999999999E-3</v>
      </c>
      <c r="H1952" s="21" t="str">
        <f t="shared" si="60"/>
        <v>miércoles, febrero 19 de 2014</v>
      </c>
      <c r="I1952" s="11" t="e">
        <f>VLOOKUP(H1952,'Cacao Nacional'!B:D,3,0)</f>
        <v>#N/A</v>
      </c>
      <c r="J1952" s="11" t="str">
        <f t="shared" si="61"/>
        <v>febrero de 2014</v>
      </c>
    </row>
    <row r="1953" spans="1:10" x14ac:dyDescent="0.3">
      <c r="A1953" s="14">
        <v>41688</v>
      </c>
      <c r="B1953" s="13">
        <v>25740</v>
      </c>
      <c r="C1953" s="13">
        <v>25300</v>
      </c>
      <c r="D1953" s="13">
        <v>25880</v>
      </c>
      <c r="E1953" s="13">
        <v>25300</v>
      </c>
      <c r="F1953" s="11" t="s">
        <v>7333</v>
      </c>
      <c r="G1953" s="12">
        <v>2.06E-2</v>
      </c>
      <c r="H1953" s="21" t="str">
        <f t="shared" si="60"/>
        <v>martes, febrero 18 de 2014</v>
      </c>
      <c r="I1953" s="11" t="e">
        <f>VLOOKUP(H1953,'Cacao Nacional'!B:D,3,0)</f>
        <v>#N/A</v>
      </c>
      <c r="J1953" s="11" t="str">
        <f t="shared" si="61"/>
        <v>febrero de 2014</v>
      </c>
    </row>
    <row r="1954" spans="1:10" x14ac:dyDescent="0.3">
      <c r="A1954" s="14">
        <v>41687</v>
      </c>
      <c r="B1954" s="13">
        <v>25220</v>
      </c>
      <c r="C1954" s="13">
        <v>25220</v>
      </c>
      <c r="D1954" s="13">
        <v>25220</v>
      </c>
      <c r="E1954" s="13">
        <v>25000</v>
      </c>
      <c r="F1954" s="11" t="s">
        <v>7334</v>
      </c>
      <c r="G1954" s="12">
        <v>8.0000000000000004E-4</v>
      </c>
      <c r="H1954" s="21" t="str">
        <f t="shared" si="60"/>
        <v>lunes, febrero 17 de 2014</v>
      </c>
      <c r="I1954" s="11">
        <f>VLOOKUP(H1954,'Cacao Nacional'!B:D,3,0)</f>
        <v>5087.5</v>
      </c>
      <c r="J1954" s="11" t="str">
        <f t="shared" si="61"/>
        <v>febrero de 2014</v>
      </c>
    </row>
    <row r="1955" spans="1:10" x14ac:dyDescent="0.3">
      <c r="A1955" s="14">
        <v>41684</v>
      </c>
      <c r="B1955" s="13">
        <v>25200</v>
      </c>
      <c r="C1955" s="13">
        <v>24960</v>
      </c>
      <c r="D1955" s="13">
        <v>25200</v>
      </c>
      <c r="E1955" s="13">
        <v>24760</v>
      </c>
      <c r="F1955" s="11" t="s">
        <v>7335</v>
      </c>
      <c r="G1955" s="12">
        <v>1.12E-2</v>
      </c>
      <c r="H1955" s="21" t="str">
        <f t="shared" si="60"/>
        <v>viernes, febrero 14 de 2014</v>
      </c>
      <c r="I1955" s="11" t="e">
        <f>VLOOKUP(H1955,'Cacao Nacional'!B:D,3,0)</f>
        <v>#N/A</v>
      </c>
      <c r="J1955" s="11" t="str">
        <f t="shared" si="61"/>
        <v>febrero de 2014</v>
      </c>
    </row>
    <row r="1956" spans="1:10" x14ac:dyDescent="0.3">
      <c r="A1956" s="14">
        <v>41683</v>
      </c>
      <c r="B1956" s="13">
        <v>24920</v>
      </c>
      <c r="C1956" s="13">
        <v>25100</v>
      </c>
      <c r="D1956" s="13">
        <v>25200</v>
      </c>
      <c r="E1956" s="13">
        <v>24920</v>
      </c>
      <c r="F1956" s="11" t="s">
        <v>7336</v>
      </c>
      <c r="G1956" s="12">
        <v>-1.11E-2</v>
      </c>
      <c r="H1956" s="21" t="str">
        <f t="shared" si="60"/>
        <v>jueves, febrero 13 de 2014</v>
      </c>
      <c r="I1956" s="11" t="e">
        <f>VLOOKUP(H1956,'Cacao Nacional'!B:D,3,0)</f>
        <v>#N/A</v>
      </c>
      <c r="J1956" s="11" t="str">
        <f t="shared" si="61"/>
        <v>febrero de 2014</v>
      </c>
    </row>
    <row r="1957" spans="1:10" x14ac:dyDescent="0.3">
      <c r="A1957" s="14">
        <v>41682</v>
      </c>
      <c r="B1957" s="13">
        <v>25200</v>
      </c>
      <c r="C1957" s="13">
        <v>25300</v>
      </c>
      <c r="D1957" s="13">
        <v>25800</v>
      </c>
      <c r="E1957" s="13">
        <v>25100</v>
      </c>
      <c r="F1957" s="11" t="s">
        <v>7337</v>
      </c>
      <c r="G1957" s="12">
        <v>-4.0000000000000001E-3</v>
      </c>
      <c r="H1957" s="21" t="str">
        <f t="shared" si="60"/>
        <v>miércoles, febrero 12 de 2014</v>
      </c>
      <c r="I1957" s="11" t="e">
        <f>VLOOKUP(H1957,'Cacao Nacional'!B:D,3,0)</f>
        <v>#N/A</v>
      </c>
      <c r="J1957" s="11" t="str">
        <f t="shared" si="61"/>
        <v>febrero de 2014</v>
      </c>
    </row>
    <row r="1958" spans="1:10" x14ac:dyDescent="0.3">
      <c r="A1958" s="14">
        <v>41681</v>
      </c>
      <c r="B1958" s="13">
        <v>25300</v>
      </c>
      <c r="C1958" s="13">
        <v>24800</v>
      </c>
      <c r="D1958" s="13">
        <v>25300</v>
      </c>
      <c r="E1958" s="13">
        <v>24800</v>
      </c>
      <c r="F1958" s="11" t="s">
        <v>7338</v>
      </c>
      <c r="G1958" s="12">
        <v>2.0199999999999999E-2</v>
      </c>
      <c r="H1958" s="21" t="str">
        <f t="shared" si="60"/>
        <v>martes, febrero 11 de 2014</v>
      </c>
      <c r="I1958" s="11" t="e">
        <f>VLOOKUP(H1958,'Cacao Nacional'!B:D,3,0)</f>
        <v>#N/A</v>
      </c>
      <c r="J1958" s="11" t="str">
        <f t="shared" si="61"/>
        <v>febrero de 2014</v>
      </c>
    </row>
    <row r="1959" spans="1:10" x14ac:dyDescent="0.3">
      <c r="A1959" s="14">
        <v>41680</v>
      </c>
      <c r="B1959" s="13">
        <v>24800</v>
      </c>
      <c r="C1959" s="13">
        <v>24000</v>
      </c>
      <c r="D1959" s="13">
        <v>24860</v>
      </c>
      <c r="E1959" s="13">
        <v>24000</v>
      </c>
      <c r="F1959" s="11" t="s">
        <v>7339</v>
      </c>
      <c r="G1959" s="12">
        <v>-2.3999999999999998E-3</v>
      </c>
      <c r="H1959" s="21" t="str">
        <f t="shared" si="60"/>
        <v>lunes, febrero 10 de 2014</v>
      </c>
      <c r="I1959" s="11">
        <f>VLOOKUP(H1959,'Cacao Nacional'!B:D,3,0)</f>
        <v>5087.5</v>
      </c>
      <c r="J1959" s="11" t="str">
        <f t="shared" si="61"/>
        <v>febrero de 2014</v>
      </c>
    </row>
    <row r="1960" spans="1:10" x14ac:dyDescent="0.3">
      <c r="A1960" s="14">
        <v>41677</v>
      </c>
      <c r="B1960" s="13">
        <v>24860</v>
      </c>
      <c r="C1960" s="13">
        <v>25060</v>
      </c>
      <c r="D1960" s="13">
        <v>25060</v>
      </c>
      <c r="E1960" s="13">
        <v>24700</v>
      </c>
      <c r="F1960" s="11" t="s">
        <v>7340</v>
      </c>
      <c r="G1960" s="12">
        <v>1.72E-2</v>
      </c>
      <c r="H1960" s="21" t="str">
        <f t="shared" si="60"/>
        <v>viernes, febrero 7 de 2014</v>
      </c>
      <c r="I1960" s="11" t="e">
        <f>VLOOKUP(H1960,'Cacao Nacional'!B:D,3,0)</f>
        <v>#N/A</v>
      </c>
      <c r="J1960" s="11" t="str">
        <f t="shared" si="61"/>
        <v>febrero de 2014</v>
      </c>
    </row>
    <row r="1961" spans="1:10" x14ac:dyDescent="0.3">
      <c r="A1961" s="14">
        <v>41676</v>
      </c>
      <c r="B1961" s="13">
        <v>24440</v>
      </c>
      <c r="C1961" s="13">
        <v>23500</v>
      </c>
      <c r="D1961" s="13">
        <v>24440</v>
      </c>
      <c r="E1961" s="13">
        <v>23400</v>
      </c>
      <c r="F1961" s="11" t="s">
        <v>7341</v>
      </c>
      <c r="G1961" s="12">
        <v>0.04</v>
      </c>
      <c r="H1961" s="21" t="str">
        <f t="shared" si="60"/>
        <v>jueves, febrero 6 de 2014</v>
      </c>
      <c r="I1961" s="11" t="e">
        <f>VLOOKUP(H1961,'Cacao Nacional'!B:D,3,0)</f>
        <v>#N/A</v>
      </c>
      <c r="J1961" s="11" t="str">
        <f t="shared" si="61"/>
        <v>febrero de 2014</v>
      </c>
    </row>
    <row r="1962" spans="1:10" x14ac:dyDescent="0.3">
      <c r="A1962" s="14">
        <v>41675</v>
      </c>
      <c r="B1962" s="13">
        <v>23500</v>
      </c>
      <c r="C1962" s="13">
        <v>23500</v>
      </c>
      <c r="D1962" s="13">
        <v>23520</v>
      </c>
      <c r="E1962" s="13">
        <v>23400</v>
      </c>
      <c r="F1962" s="11" t="s">
        <v>7342</v>
      </c>
      <c r="G1962" s="12">
        <v>4.3E-3</v>
      </c>
      <c r="H1962" s="21" t="str">
        <f t="shared" si="60"/>
        <v>miércoles, febrero 5 de 2014</v>
      </c>
      <c r="I1962" s="11" t="e">
        <f>VLOOKUP(H1962,'Cacao Nacional'!B:D,3,0)</f>
        <v>#N/A</v>
      </c>
      <c r="J1962" s="11" t="str">
        <f t="shared" si="61"/>
        <v>febrero de 2014</v>
      </c>
    </row>
    <row r="1963" spans="1:10" x14ac:dyDescent="0.3">
      <c r="A1963" s="14">
        <v>41674</v>
      </c>
      <c r="B1963" s="13">
        <v>23400</v>
      </c>
      <c r="C1963" s="13">
        <v>23540</v>
      </c>
      <c r="D1963" s="13">
        <v>23540</v>
      </c>
      <c r="E1963" s="13">
        <v>23400</v>
      </c>
      <c r="F1963" s="11" t="s">
        <v>7343</v>
      </c>
      <c r="G1963" s="12">
        <v>-1.0200000000000001E-2</v>
      </c>
      <c r="H1963" s="21" t="str">
        <f t="shared" si="60"/>
        <v>martes, febrero 4 de 2014</v>
      </c>
      <c r="I1963" s="11" t="e">
        <f>VLOOKUP(H1963,'Cacao Nacional'!B:D,3,0)</f>
        <v>#N/A</v>
      </c>
      <c r="J1963" s="11" t="str">
        <f t="shared" si="61"/>
        <v>febrero de 2014</v>
      </c>
    </row>
    <row r="1964" spans="1:10" x14ac:dyDescent="0.3">
      <c r="A1964" s="14">
        <v>41673</v>
      </c>
      <c r="B1964" s="13">
        <v>23640</v>
      </c>
      <c r="C1964" s="13">
        <v>23600</v>
      </c>
      <c r="D1964" s="13">
        <v>23900</v>
      </c>
      <c r="E1964" s="13">
        <v>23600</v>
      </c>
      <c r="F1964" s="11" t="s">
        <v>7344</v>
      </c>
      <c r="G1964" s="12">
        <v>1.6999999999999999E-3</v>
      </c>
      <c r="H1964" s="21" t="str">
        <f t="shared" si="60"/>
        <v>lunes, febrero 3 de 2014</v>
      </c>
      <c r="I1964" s="11">
        <f>VLOOKUP(H1964,'Cacao Nacional'!B:D,3,0)</f>
        <v>4937.5</v>
      </c>
      <c r="J1964" s="11" t="str">
        <f t="shared" si="61"/>
        <v>febrero de 2014</v>
      </c>
    </row>
    <row r="1965" spans="1:10" x14ac:dyDescent="0.3">
      <c r="A1965" s="14">
        <v>41670</v>
      </c>
      <c r="B1965" s="13">
        <v>23600</v>
      </c>
      <c r="C1965" s="13">
        <v>23880</v>
      </c>
      <c r="D1965" s="13">
        <v>23920</v>
      </c>
      <c r="E1965" s="13">
        <v>23500</v>
      </c>
      <c r="F1965" s="11" t="s">
        <v>7345</v>
      </c>
      <c r="G1965" s="12">
        <v>-1.34E-2</v>
      </c>
      <c r="H1965" s="21" t="str">
        <f t="shared" si="60"/>
        <v>viernes, enero 31 de 2014</v>
      </c>
      <c r="I1965" s="11" t="e">
        <f>VLOOKUP(H1965,'Cacao Nacional'!B:D,3,0)</f>
        <v>#N/A</v>
      </c>
      <c r="J1965" s="11" t="str">
        <f t="shared" si="61"/>
        <v>enero de 2014</v>
      </c>
    </row>
    <row r="1966" spans="1:10" x14ac:dyDescent="0.3">
      <c r="A1966" s="14">
        <v>41669</v>
      </c>
      <c r="B1966" s="13">
        <v>23920</v>
      </c>
      <c r="C1966" s="13">
        <v>23800</v>
      </c>
      <c r="D1966" s="13">
        <v>24160</v>
      </c>
      <c r="E1966" s="13">
        <v>23800</v>
      </c>
      <c r="F1966" s="11" t="s">
        <v>6955</v>
      </c>
      <c r="G1966" s="12">
        <v>5.0000000000000001E-3</v>
      </c>
      <c r="H1966" s="21" t="str">
        <f t="shared" si="60"/>
        <v>jueves, enero 30 de 2014</v>
      </c>
      <c r="I1966" s="11" t="e">
        <f>VLOOKUP(H1966,'Cacao Nacional'!B:D,3,0)</f>
        <v>#N/A</v>
      </c>
      <c r="J1966" s="11" t="str">
        <f t="shared" si="61"/>
        <v>enero de 2014</v>
      </c>
    </row>
    <row r="1967" spans="1:10" x14ac:dyDescent="0.3">
      <c r="A1967" s="14">
        <v>41668</v>
      </c>
      <c r="B1967" s="13">
        <v>23800</v>
      </c>
      <c r="C1967" s="13">
        <v>24200</v>
      </c>
      <c r="D1967" s="13">
        <v>24200</v>
      </c>
      <c r="E1967" s="13">
        <v>23720</v>
      </c>
      <c r="F1967" s="11" t="s">
        <v>7346</v>
      </c>
      <c r="G1967" s="12">
        <v>-2.6200000000000001E-2</v>
      </c>
      <c r="H1967" s="21" t="str">
        <f t="shared" si="60"/>
        <v>miércoles, enero 29 de 2014</v>
      </c>
      <c r="I1967" s="11" t="e">
        <f>VLOOKUP(H1967,'Cacao Nacional'!B:D,3,0)</f>
        <v>#N/A</v>
      </c>
      <c r="J1967" s="11" t="str">
        <f t="shared" si="61"/>
        <v>enero de 2014</v>
      </c>
    </row>
    <row r="1968" spans="1:10" x14ac:dyDescent="0.3">
      <c r="A1968" s="14">
        <v>41667</v>
      </c>
      <c r="B1968" s="13">
        <v>24440</v>
      </c>
      <c r="C1968" s="13">
        <v>24500</v>
      </c>
      <c r="D1968" s="13">
        <v>24500</v>
      </c>
      <c r="E1968" s="13">
        <v>24220</v>
      </c>
      <c r="F1968" s="11" t="s">
        <v>7347</v>
      </c>
      <c r="G1968" s="12">
        <v>-2.3999999999999998E-3</v>
      </c>
      <c r="H1968" s="21" t="str">
        <f t="shared" si="60"/>
        <v>martes, enero 28 de 2014</v>
      </c>
      <c r="I1968" s="11" t="e">
        <f>VLOOKUP(H1968,'Cacao Nacional'!B:D,3,0)</f>
        <v>#N/A</v>
      </c>
      <c r="J1968" s="11" t="str">
        <f t="shared" si="61"/>
        <v>enero de 2014</v>
      </c>
    </row>
    <row r="1969" spans="1:10" x14ac:dyDescent="0.3">
      <c r="A1969" s="14">
        <v>41666</v>
      </c>
      <c r="B1969" s="13">
        <v>24500</v>
      </c>
      <c r="C1969" s="13">
        <v>24800</v>
      </c>
      <c r="D1969" s="13">
        <v>24800</v>
      </c>
      <c r="E1969" s="13">
        <v>24500</v>
      </c>
      <c r="F1969" s="11" t="s">
        <v>7348</v>
      </c>
      <c r="G1969" s="12">
        <v>-0.02</v>
      </c>
      <c r="H1969" s="21" t="str">
        <f t="shared" si="60"/>
        <v>lunes, enero 27 de 2014</v>
      </c>
      <c r="I1969" s="11">
        <f>VLOOKUP(H1969,'Cacao Nacional'!B:D,3,0)</f>
        <v>4737.5</v>
      </c>
      <c r="J1969" s="11" t="str">
        <f t="shared" si="61"/>
        <v>enero de 2014</v>
      </c>
    </row>
    <row r="1970" spans="1:10" x14ac:dyDescent="0.3">
      <c r="A1970" s="14">
        <v>41663</v>
      </c>
      <c r="B1970" s="13">
        <v>25000</v>
      </c>
      <c r="C1970" s="13">
        <v>25400</v>
      </c>
      <c r="D1970" s="13">
        <v>25480</v>
      </c>
      <c r="E1970" s="13">
        <v>25000</v>
      </c>
      <c r="F1970" s="11" t="s">
        <v>7349</v>
      </c>
      <c r="G1970" s="12">
        <v>-1.5699999999999999E-2</v>
      </c>
      <c r="H1970" s="21" t="str">
        <f t="shared" si="60"/>
        <v>viernes, enero 24 de 2014</v>
      </c>
      <c r="I1970" s="11" t="e">
        <f>VLOOKUP(H1970,'Cacao Nacional'!B:D,3,0)</f>
        <v>#N/A</v>
      </c>
      <c r="J1970" s="11" t="str">
        <f t="shared" si="61"/>
        <v>enero de 2014</v>
      </c>
    </row>
    <row r="1971" spans="1:10" x14ac:dyDescent="0.3">
      <c r="A1971" s="14">
        <v>41662</v>
      </c>
      <c r="B1971" s="13">
        <v>25400</v>
      </c>
      <c r="C1971" s="13">
        <v>25800</v>
      </c>
      <c r="D1971" s="13">
        <v>26100</v>
      </c>
      <c r="E1971" s="13">
        <v>25400</v>
      </c>
      <c r="F1971" s="11" t="s">
        <v>7350</v>
      </c>
      <c r="G1971" s="12">
        <v>-1.8499999999999999E-2</v>
      </c>
      <c r="H1971" s="21" t="str">
        <f t="shared" si="60"/>
        <v>jueves, enero 23 de 2014</v>
      </c>
      <c r="I1971" s="11" t="e">
        <f>VLOOKUP(H1971,'Cacao Nacional'!B:D,3,0)</f>
        <v>#N/A</v>
      </c>
      <c r="J1971" s="11" t="str">
        <f t="shared" si="61"/>
        <v>enero de 2014</v>
      </c>
    </row>
    <row r="1972" spans="1:10" x14ac:dyDescent="0.3">
      <c r="A1972" s="14">
        <v>41661</v>
      </c>
      <c r="B1972" s="13">
        <v>25880</v>
      </c>
      <c r="C1972" s="13">
        <v>26000</v>
      </c>
      <c r="D1972" s="13">
        <v>26000</v>
      </c>
      <c r="E1972" s="13">
        <v>25800</v>
      </c>
      <c r="F1972" s="11" t="s">
        <v>7351</v>
      </c>
      <c r="G1972" s="12">
        <v>-4.5999999999999999E-3</v>
      </c>
      <c r="H1972" s="21" t="str">
        <f t="shared" si="60"/>
        <v>miércoles, enero 22 de 2014</v>
      </c>
      <c r="I1972" s="11" t="e">
        <f>VLOOKUP(H1972,'Cacao Nacional'!B:D,3,0)</f>
        <v>#N/A</v>
      </c>
      <c r="J1972" s="11" t="str">
        <f t="shared" si="61"/>
        <v>enero de 2014</v>
      </c>
    </row>
    <row r="1973" spans="1:10" x14ac:dyDescent="0.3">
      <c r="A1973" s="14">
        <v>41660</v>
      </c>
      <c r="B1973" s="13">
        <v>26000</v>
      </c>
      <c r="C1973" s="13">
        <v>25960</v>
      </c>
      <c r="D1973" s="13">
        <v>26240</v>
      </c>
      <c r="E1973" s="13">
        <v>25720</v>
      </c>
      <c r="F1973" s="11" t="s">
        <v>7352</v>
      </c>
      <c r="G1973" s="12">
        <v>-1.14E-2</v>
      </c>
      <c r="H1973" s="21" t="str">
        <f t="shared" si="60"/>
        <v>martes, enero 21 de 2014</v>
      </c>
      <c r="I1973" s="11" t="e">
        <f>VLOOKUP(H1973,'Cacao Nacional'!B:D,3,0)</f>
        <v>#N/A</v>
      </c>
      <c r="J1973" s="11" t="str">
        <f t="shared" si="61"/>
        <v>enero de 2014</v>
      </c>
    </row>
    <row r="1974" spans="1:10" x14ac:dyDescent="0.3">
      <c r="A1974" s="14">
        <v>41659</v>
      </c>
      <c r="B1974" s="13">
        <v>26300</v>
      </c>
      <c r="C1974" s="13">
        <v>25420</v>
      </c>
      <c r="D1974" s="13">
        <v>26300</v>
      </c>
      <c r="E1974" s="13">
        <v>25360</v>
      </c>
      <c r="F1974" s="11" t="s">
        <v>7353</v>
      </c>
      <c r="G1974" s="12">
        <v>2.9000000000000001E-2</v>
      </c>
      <c r="H1974" s="21" t="str">
        <f t="shared" si="60"/>
        <v>lunes, enero 20 de 2014</v>
      </c>
      <c r="I1974" s="11">
        <f>VLOOKUP(H1974,'Cacao Nacional'!B:D,3,0)</f>
        <v>4737.5</v>
      </c>
      <c r="J1974" s="11" t="str">
        <f t="shared" si="61"/>
        <v>enero de 2014</v>
      </c>
    </row>
    <row r="1975" spans="1:10" x14ac:dyDescent="0.3">
      <c r="A1975" s="14">
        <v>41656</v>
      </c>
      <c r="B1975" s="13">
        <v>25560</v>
      </c>
      <c r="C1975" s="13">
        <v>25560</v>
      </c>
      <c r="D1975" s="13">
        <v>25560</v>
      </c>
      <c r="E1975" s="13">
        <v>25420</v>
      </c>
      <c r="F1975" s="11" t="s">
        <v>7354</v>
      </c>
      <c r="G1975" s="12">
        <v>0</v>
      </c>
      <c r="H1975" s="21" t="str">
        <f t="shared" si="60"/>
        <v>viernes, enero 17 de 2014</v>
      </c>
      <c r="I1975" s="11" t="e">
        <f>VLOOKUP(H1975,'Cacao Nacional'!B:D,3,0)</f>
        <v>#N/A</v>
      </c>
      <c r="J1975" s="11" t="str">
        <f t="shared" si="61"/>
        <v>enero de 2014</v>
      </c>
    </row>
    <row r="1976" spans="1:10" x14ac:dyDescent="0.3">
      <c r="A1976" s="14">
        <v>41655</v>
      </c>
      <c r="B1976" s="13">
        <v>25560</v>
      </c>
      <c r="C1976" s="13">
        <v>25600</v>
      </c>
      <c r="D1976" s="13">
        <v>25600</v>
      </c>
      <c r="E1976" s="13">
        <v>25460</v>
      </c>
      <c r="F1976" s="11" t="s">
        <v>7355</v>
      </c>
      <c r="G1976" s="12">
        <v>-2.3E-3</v>
      </c>
      <c r="H1976" s="21" t="str">
        <f t="shared" si="60"/>
        <v>jueves, enero 16 de 2014</v>
      </c>
      <c r="I1976" s="11" t="e">
        <f>VLOOKUP(H1976,'Cacao Nacional'!B:D,3,0)</f>
        <v>#N/A</v>
      </c>
      <c r="J1976" s="11" t="str">
        <f t="shared" si="61"/>
        <v>enero de 2014</v>
      </c>
    </row>
    <row r="1977" spans="1:10" x14ac:dyDescent="0.3">
      <c r="A1977" s="14">
        <v>41654</v>
      </c>
      <c r="B1977" s="13">
        <v>25620</v>
      </c>
      <c r="C1977" s="13">
        <v>25800</v>
      </c>
      <c r="D1977" s="13">
        <v>25800</v>
      </c>
      <c r="E1977" s="13">
        <v>25620</v>
      </c>
      <c r="F1977" s="11" t="s">
        <v>7356</v>
      </c>
      <c r="G1977" s="12">
        <v>-6.1999999999999998E-3</v>
      </c>
      <c r="H1977" s="21" t="str">
        <f t="shared" si="60"/>
        <v>miércoles, enero 15 de 2014</v>
      </c>
      <c r="I1977" s="11" t="e">
        <f>VLOOKUP(H1977,'Cacao Nacional'!B:D,3,0)</f>
        <v>#N/A</v>
      </c>
      <c r="J1977" s="11" t="str">
        <f t="shared" si="61"/>
        <v>enero de 2014</v>
      </c>
    </row>
    <row r="1978" spans="1:10" x14ac:dyDescent="0.3">
      <c r="A1978" s="14">
        <v>41653</v>
      </c>
      <c r="B1978" s="13">
        <v>25780</v>
      </c>
      <c r="C1978" s="13">
        <v>25900</v>
      </c>
      <c r="D1978" s="13">
        <v>25920</v>
      </c>
      <c r="E1978" s="13">
        <v>25780</v>
      </c>
      <c r="F1978" s="11" t="s">
        <v>7357</v>
      </c>
      <c r="G1978" s="12">
        <v>-7.7000000000000002E-3</v>
      </c>
      <c r="H1978" s="21" t="str">
        <f t="shared" si="60"/>
        <v>martes, enero 14 de 2014</v>
      </c>
      <c r="I1978" s="11" t="e">
        <f>VLOOKUP(H1978,'Cacao Nacional'!B:D,3,0)</f>
        <v>#N/A</v>
      </c>
      <c r="J1978" s="11" t="str">
        <f t="shared" si="61"/>
        <v>enero de 2014</v>
      </c>
    </row>
    <row r="1979" spans="1:10" x14ac:dyDescent="0.3">
      <c r="A1979" s="14">
        <v>41652</v>
      </c>
      <c r="B1979" s="13">
        <v>25980</v>
      </c>
      <c r="C1979" s="13">
        <v>26260</v>
      </c>
      <c r="D1979" s="13">
        <v>26260</v>
      </c>
      <c r="E1979" s="13">
        <v>25320</v>
      </c>
      <c r="F1979" s="11" t="s">
        <v>7358</v>
      </c>
      <c r="G1979" s="12">
        <v>-1.0699999999999999E-2</v>
      </c>
      <c r="H1979" s="21" t="str">
        <f t="shared" si="60"/>
        <v>lunes, enero 13 de 2014</v>
      </c>
      <c r="I1979" s="11">
        <f>VLOOKUP(H1979,'Cacao Nacional'!B:D,3,0)</f>
        <v>4687.5</v>
      </c>
      <c r="J1979" s="11" t="str">
        <f t="shared" si="61"/>
        <v>enero de 2014</v>
      </c>
    </row>
    <row r="1980" spans="1:10" x14ac:dyDescent="0.3">
      <c r="A1980" s="14">
        <v>41649</v>
      </c>
      <c r="B1980" s="13">
        <v>26260</v>
      </c>
      <c r="C1980" s="13">
        <v>26360</v>
      </c>
      <c r="D1980" s="13">
        <v>26360</v>
      </c>
      <c r="E1980" s="13">
        <v>26260</v>
      </c>
      <c r="F1980" s="11" t="s">
        <v>7359</v>
      </c>
      <c r="G1980" s="12">
        <v>-4.4999999999999997E-3</v>
      </c>
      <c r="H1980" s="21" t="str">
        <f t="shared" si="60"/>
        <v>viernes, enero 10 de 2014</v>
      </c>
      <c r="I1980" s="11" t="e">
        <f>VLOOKUP(H1980,'Cacao Nacional'!B:D,3,0)</f>
        <v>#N/A</v>
      </c>
      <c r="J1980" s="11" t="str">
        <f t="shared" si="61"/>
        <v>enero de 2014</v>
      </c>
    </row>
    <row r="1981" spans="1:10" x14ac:dyDescent="0.3">
      <c r="A1981" s="14">
        <v>41648</v>
      </c>
      <c r="B1981" s="13">
        <v>26380</v>
      </c>
      <c r="C1981" s="13">
        <v>26400</v>
      </c>
      <c r="D1981" s="13">
        <v>26400</v>
      </c>
      <c r="E1981" s="13">
        <v>26300</v>
      </c>
      <c r="F1981" s="11" t="s">
        <v>7360</v>
      </c>
      <c r="G1981" s="12">
        <v>-8.0000000000000004E-4</v>
      </c>
      <c r="H1981" s="21" t="str">
        <f t="shared" si="60"/>
        <v>jueves, enero 9 de 2014</v>
      </c>
      <c r="I1981" s="11" t="e">
        <f>VLOOKUP(H1981,'Cacao Nacional'!B:D,3,0)</f>
        <v>#N/A</v>
      </c>
      <c r="J1981" s="11" t="str">
        <f t="shared" si="61"/>
        <v>enero de 2014</v>
      </c>
    </row>
    <row r="1982" spans="1:10" x14ac:dyDescent="0.3">
      <c r="A1982" s="14">
        <v>41647</v>
      </c>
      <c r="B1982" s="13">
        <v>26400</v>
      </c>
      <c r="C1982" s="13">
        <v>26500</v>
      </c>
      <c r="D1982" s="13">
        <v>26520</v>
      </c>
      <c r="E1982" s="13">
        <v>26300</v>
      </c>
      <c r="F1982" s="11" t="s">
        <v>7361</v>
      </c>
      <c r="G1982" s="12">
        <v>-4.4999999999999997E-3</v>
      </c>
      <c r="H1982" s="21" t="str">
        <f t="shared" si="60"/>
        <v>miércoles, enero 8 de 2014</v>
      </c>
      <c r="I1982" s="11" t="e">
        <f>VLOOKUP(H1982,'Cacao Nacional'!B:D,3,0)</f>
        <v>#N/A</v>
      </c>
      <c r="J1982" s="11" t="str">
        <f t="shared" si="61"/>
        <v>enero de 2014</v>
      </c>
    </row>
    <row r="1983" spans="1:10" x14ac:dyDescent="0.3">
      <c r="A1983" s="14">
        <v>41646</v>
      </c>
      <c r="B1983" s="13">
        <v>26520</v>
      </c>
      <c r="C1983" s="13">
        <v>26480</v>
      </c>
      <c r="D1983" s="13">
        <v>26560</v>
      </c>
      <c r="E1983" s="13">
        <v>26480</v>
      </c>
      <c r="F1983" s="11" t="s">
        <v>7362</v>
      </c>
      <c r="G1983" s="12">
        <v>1.5E-3</v>
      </c>
      <c r="H1983" s="21" t="str">
        <f t="shared" si="60"/>
        <v>martes, enero 7 de 2014</v>
      </c>
      <c r="I1983" s="11" t="e">
        <f>VLOOKUP(H1983,'Cacao Nacional'!B:D,3,0)</f>
        <v>#N/A</v>
      </c>
      <c r="J1983" s="11" t="str">
        <f t="shared" si="61"/>
        <v>enero de 2014</v>
      </c>
    </row>
    <row r="1984" spans="1:10" x14ac:dyDescent="0.3">
      <c r="A1984" s="14">
        <v>41642</v>
      </c>
      <c r="B1984" s="13">
        <v>26480</v>
      </c>
      <c r="C1984" s="13">
        <v>26480</v>
      </c>
      <c r="D1984" s="13">
        <v>26480</v>
      </c>
      <c r="E1984" s="13">
        <v>26480</v>
      </c>
      <c r="F1984" s="11" t="s">
        <v>7363</v>
      </c>
      <c r="G1984" s="12">
        <v>-8.0000000000000004E-4</v>
      </c>
      <c r="H1984" s="21" t="str">
        <f t="shared" si="60"/>
        <v>viernes, enero 3 de 2014</v>
      </c>
      <c r="I1984" s="11" t="e">
        <f>VLOOKUP(H1984,'Cacao Nacional'!B:D,3,0)</f>
        <v>#N/A</v>
      </c>
      <c r="J1984" s="11" t="str">
        <f t="shared" si="61"/>
        <v>enero de 2014</v>
      </c>
    </row>
    <row r="1985" spans="1:10" x14ac:dyDescent="0.3">
      <c r="A1985" s="14">
        <v>41641</v>
      </c>
      <c r="B1985" s="13">
        <v>26500</v>
      </c>
      <c r="C1985" s="13">
        <v>26520</v>
      </c>
      <c r="D1985" s="13">
        <v>26600</v>
      </c>
      <c r="E1985" s="13">
        <v>26440</v>
      </c>
      <c r="F1985" s="11" t="s">
        <v>7364</v>
      </c>
      <c r="G1985" s="12">
        <v>2.3E-3</v>
      </c>
      <c r="H1985" s="21" t="str">
        <f t="shared" si="60"/>
        <v>jueves, enero 2 de 2014</v>
      </c>
      <c r="I1985" s="11" t="e">
        <f>VLOOKUP(H1985,'Cacao Nacional'!B:D,3,0)</f>
        <v>#N/A</v>
      </c>
      <c r="J1985" s="11" t="str">
        <f t="shared" si="61"/>
        <v>enero de 2014</v>
      </c>
    </row>
    <row r="1986" spans="1:10" x14ac:dyDescent="0.3">
      <c r="A1986" s="14">
        <v>41638</v>
      </c>
      <c r="B1986" s="13">
        <v>26440</v>
      </c>
      <c r="C1986" s="13">
        <v>26600</v>
      </c>
      <c r="D1986" s="13">
        <v>26600</v>
      </c>
      <c r="E1986" s="13">
        <v>26020</v>
      </c>
      <c r="F1986" s="11" t="s">
        <v>7365</v>
      </c>
      <c r="G1986" s="12">
        <v>-6.0000000000000001E-3</v>
      </c>
      <c r="H1986" s="21" t="str">
        <f t="shared" si="60"/>
        <v>lunes, diciembre 30 de 2013</v>
      </c>
      <c r="I1986" s="11">
        <f>VLOOKUP(H1986,'Cacao Nacional'!B:D,3,0)</f>
        <v>4887.5</v>
      </c>
      <c r="J1986" s="11" t="str">
        <f t="shared" si="61"/>
        <v>diciembre de 2013</v>
      </c>
    </row>
    <row r="1987" spans="1:10" x14ac:dyDescent="0.3">
      <c r="A1987" s="14">
        <v>41635</v>
      </c>
      <c r="B1987" s="13">
        <v>26600</v>
      </c>
      <c r="C1987" s="13">
        <v>26600</v>
      </c>
      <c r="D1987" s="13">
        <v>26600</v>
      </c>
      <c r="E1987" s="13">
        <v>26580</v>
      </c>
      <c r="F1987" s="11" t="s">
        <v>7366</v>
      </c>
      <c r="G1987" s="12">
        <v>0</v>
      </c>
      <c r="H1987" s="21" t="str">
        <f t="shared" ref="H1987:H2050" si="62">_xlfn.CONCAT(TEXT(A1987,"dddd, Mmmm d "),"de ",TEXT(A1987,"yyyy"))</f>
        <v>viernes, diciembre 27 de 2013</v>
      </c>
      <c r="I1987" s="11" t="e">
        <f>VLOOKUP(H1987,'Cacao Nacional'!B:D,3,0)</f>
        <v>#N/A</v>
      </c>
      <c r="J1987" s="11" t="str">
        <f t="shared" ref="J1987:J2050" si="63">_xlfn.CONCAT(TEXT(A1987,"mmmm")," de ",YEAR(A1987))</f>
        <v>diciembre de 2013</v>
      </c>
    </row>
    <row r="1988" spans="1:10" x14ac:dyDescent="0.3">
      <c r="A1988" s="14">
        <v>41634</v>
      </c>
      <c r="B1988" s="13">
        <v>26600</v>
      </c>
      <c r="C1988" s="13">
        <v>26000</v>
      </c>
      <c r="D1988" s="13">
        <v>26900</v>
      </c>
      <c r="E1988" s="13">
        <v>26000</v>
      </c>
      <c r="F1988" s="11" t="s">
        <v>7367</v>
      </c>
      <c r="G1988" s="12">
        <v>-1.12E-2</v>
      </c>
      <c r="H1988" s="21" t="str">
        <f t="shared" si="62"/>
        <v>jueves, diciembre 26 de 2013</v>
      </c>
      <c r="I1988" s="11" t="e">
        <f>VLOOKUP(H1988,'Cacao Nacional'!B:D,3,0)</f>
        <v>#N/A</v>
      </c>
      <c r="J1988" s="11" t="str">
        <f t="shared" si="63"/>
        <v>diciembre de 2013</v>
      </c>
    </row>
    <row r="1989" spans="1:10" x14ac:dyDescent="0.3">
      <c r="A1989" s="14">
        <v>41632</v>
      </c>
      <c r="B1989" s="13">
        <v>26900</v>
      </c>
      <c r="C1989" s="13">
        <v>26660</v>
      </c>
      <c r="D1989" s="13">
        <v>26900</v>
      </c>
      <c r="E1989" s="13">
        <v>26400</v>
      </c>
      <c r="F1989" s="11" t="s">
        <v>7368</v>
      </c>
      <c r="G1989" s="12">
        <v>1.5100000000000001E-2</v>
      </c>
      <c r="H1989" s="21" t="str">
        <f t="shared" si="62"/>
        <v>martes, diciembre 24 de 2013</v>
      </c>
      <c r="I1989" s="11" t="e">
        <f>VLOOKUP(H1989,'Cacao Nacional'!B:D,3,0)</f>
        <v>#N/A</v>
      </c>
      <c r="J1989" s="11" t="str">
        <f t="shared" si="63"/>
        <v>diciembre de 2013</v>
      </c>
    </row>
    <row r="1990" spans="1:10" x14ac:dyDescent="0.3">
      <c r="A1990" s="14">
        <v>41631</v>
      </c>
      <c r="B1990" s="13">
        <v>26500</v>
      </c>
      <c r="C1990" s="13">
        <v>26500</v>
      </c>
      <c r="D1990" s="13">
        <v>26600</v>
      </c>
      <c r="E1990" s="13">
        <v>26320</v>
      </c>
      <c r="F1990" s="11" t="s">
        <v>7369</v>
      </c>
      <c r="G1990" s="12">
        <v>0</v>
      </c>
      <c r="H1990" s="21" t="str">
        <f t="shared" si="62"/>
        <v>lunes, diciembre 23 de 2013</v>
      </c>
      <c r="I1990" s="11">
        <f>VLOOKUP(H1990,'Cacao Nacional'!B:D,3,0)</f>
        <v>4887.5</v>
      </c>
      <c r="J1990" s="11" t="str">
        <f t="shared" si="63"/>
        <v>diciembre de 2013</v>
      </c>
    </row>
    <row r="1991" spans="1:10" x14ac:dyDescent="0.3">
      <c r="A1991" s="14">
        <v>41628</v>
      </c>
      <c r="B1991" s="13">
        <v>26500</v>
      </c>
      <c r="C1991" s="13">
        <v>26500</v>
      </c>
      <c r="D1991" s="13">
        <v>26660</v>
      </c>
      <c r="E1991" s="13">
        <v>26480</v>
      </c>
      <c r="F1991" s="11" t="s">
        <v>7370</v>
      </c>
      <c r="G1991" s="12">
        <v>-3.0000000000000001E-3</v>
      </c>
      <c r="H1991" s="21" t="str">
        <f t="shared" si="62"/>
        <v>viernes, diciembre 20 de 2013</v>
      </c>
      <c r="I1991" s="11" t="e">
        <f>VLOOKUP(H1991,'Cacao Nacional'!B:D,3,0)</f>
        <v>#N/A</v>
      </c>
      <c r="J1991" s="11" t="str">
        <f t="shared" si="63"/>
        <v>diciembre de 2013</v>
      </c>
    </row>
    <row r="1992" spans="1:10" x14ac:dyDescent="0.3">
      <c r="A1992" s="14">
        <v>41627</v>
      </c>
      <c r="B1992" s="13">
        <v>26580</v>
      </c>
      <c r="C1992" s="13">
        <v>26340</v>
      </c>
      <c r="D1992" s="13">
        <v>26580</v>
      </c>
      <c r="E1992" s="13">
        <v>26300</v>
      </c>
      <c r="F1992" s="11" t="s">
        <v>7371</v>
      </c>
      <c r="G1992" s="12">
        <v>9.1000000000000004E-3</v>
      </c>
      <c r="H1992" s="21" t="str">
        <f t="shared" si="62"/>
        <v>jueves, diciembre 19 de 2013</v>
      </c>
      <c r="I1992" s="11" t="e">
        <f>VLOOKUP(H1992,'Cacao Nacional'!B:D,3,0)</f>
        <v>#N/A</v>
      </c>
      <c r="J1992" s="11" t="str">
        <f t="shared" si="63"/>
        <v>diciembre de 2013</v>
      </c>
    </row>
    <row r="1993" spans="1:10" x14ac:dyDescent="0.3">
      <c r="A1993" s="14">
        <v>41626</v>
      </c>
      <c r="B1993" s="13">
        <v>26340</v>
      </c>
      <c r="C1993" s="13">
        <v>26300</v>
      </c>
      <c r="D1993" s="13">
        <v>26500</v>
      </c>
      <c r="E1993" s="13">
        <v>26100</v>
      </c>
      <c r="F1993" s="11" t="s">
        <v>7372</v>
      </c>
      <c r="G1993" s="12">
        <v>-8.0000000000000004E-4</v>
      </c>
      <c r="H1993" s="21" t="str">
        <f t="shared" si="62"/>
        <v>miércoles, diciembre 18 de 2013</v>
      </c>
      <c r="I1993" s="11" t="e">
        <f>VLOOKUP(H1993,'Cacao Nacional'!B:D,3,0)</f>
        <v>#N/A</v>
      </c>
      <c r="J1993" s="11" t="str">
        <f t="shared" si="63"/>
        <v>diciembre de 2013</v>
      </c>
    </row>
    <row r="1994" spans="1:10" x14ac:dyDescent="0.3">
      <c r="A1994" s="14">
        <v>41625</v>
      </c>
      <c r="B1994" s="13">
        <v>26360</v>
      </c>
      <c r="C1994" s="13">
        <v>26280</v>
      </c>
      <c r="D1994" s="13">
        <v>26460</v>
      </c>
      <c r="E1994" s="13">
        <v>26280</v>
      </c>
      <c r="F1994" s="11" t="s">
        <v>7373</v>
      </c>
      <c r="G1994" s="12">
        <v>3.0000000000000001E-3</v>
      </c>
      <c r="H1994" s="21" t="str">
        <f t="shared" si="62"/>
        <v>martes, diciembre 17 de 2013</v>
      </c>
      <c r="I1994" s="11" t="e">
        <f>VLOOKUP(H1994,'Cacao Nacional'!B:D,3,0)</f>
        <v>#N/A</v>
      </c>
      <c r="J1994" s="11" t="str">
        <f t="shared" si="63"/>
        <v>diciembre de 2013</v>
      </c>
    </row>
    <row r="1995" spans="1:10" x14ac:dyDescent="0.3">
      <c r="A1995" s="14">
        <v>41624</v>
      </c>
      <c r="B1995" s="13">
        <v>26280</v>
      </c>
      <c r="C1995" s="13">
        <v>26580</v>
      </c>
      <c r="D1995" s="13">
        <v>26600</v>
      </c>
      <c r="E1995" s="13">
        <v>26280</v>
      </c>
      <c r="F1995" s="11" t="s">
        <v>7374</v>
      </c>
      <c r="G1995" s="12">
        <v>-8.3000000000000001E-3</v>
      </c>
      <c r="H1995" s="21" t="str">
        <f t="shared" si="62"/>
        <v>lunes, diciembre 16 de 2013</v>
      </c>
      <c r="I1995" s="11">
        <f>VLOOKUP(H1995,'Cacao Nacional'!B:D,3,0)</f>
        <v>4887.5</v>
      </c>
      <c r="J1995" s="11" t="str">
        <f t="shared" si="63"/>
        <v>diciembre de 2013</v>
      </c>
    </row>
    <row r="1996" spans="1:10" x14ac:dyDescent="0.3">
      <c r="A1996" s="14">
        <v>41621</v>
      </c>
      <c r="B1996" s="13">
        <v>26500</v>
      </c>
      <c r="C1996" s="13">
        <v>26600</v>
      </c>
      <c r="D1996" s="13">
        <v>26600</v>
      </c>
      <c r="E1996" s="13">
        <v>26500</v>
      </c>
      <c r="F1996" s="11" t="s">
        <v>6386</v>
      </c>
      <c r="G1996" s="12">
        <v>8.0000000000000004E-4</v>
      </c>
      <c r="H1996" s="21" t="str">
        <f t="shared" si="62"/>
        <v>viernes, diciembre 13 de 2013</v>
      </c>
      <c r="I1996" s="11" t="e">
        <f>VLOOKUP(H1996,'Cacao Nacional'!B:D,3,0)</f>
        <v>#N/A</v>
      </c>
      <c r="J1996" s="11" t="str">
        <f t="shared" si="63"/>
        <v>diciembre de 2013</v>
      </c>
    </row>
    <row r="1997" spans="1:10" x14ac:dyDescent="0.3">
      <c r="A1997" s="14">
        <v>41620</v>
      </c>
      <c r="B1997" s="13">
        <v>26480</v>
      </c>
      <c r="C1997" s="13">
        <v>26100</v>
      </c>
      <c r="D1997" s="13">
        <v>26880</v>
      </c>
      <c r="E1997" s="13">
        <v>26100</v>
      </c>
      <c r="F1997" s="11" t="s">
        <v>7375</v>
      </c>
      <c r="G1997" s="12">
        <v>1.8499999999999999E-2</v>
      </c>
      <c r="H1997" s="21" t="str">
        <f t="shared" si="62"/>
        <v>jueves, diciembre 12 de 2013</v>
      </c>
      <c r="I1997" s="11" t="e">
        <f>VLOOKUP(H1997,'Cacao Nacional'!B:D,3,0)</f>
        <v>#N/A</v>
      </c>
      <c r="J1997" s="11" t="str">
        <f t="shared" si="63"/>
        <v>diciembre de 2013</v>
      </c>
    </row>
    <row r="1998" spans="1:10" x14ac:dyDescent="0.3">
      <c r="A1998" s="14">
        <v>41619</v>
      </c>
      <c r="B1998" s="13">
        <v>26000</v>
      </c>
      <c r="C1998" s="13">
        <v>25520</v>
      </c>
      <c r="D1998" s="13">
        <v>26100</v>
      </c>
      <c r="E1998" s="13">
        <v>25520</v>
      </c>
      <c r="F1998" s="11" t="s">
        <v>7376</v>
      </c>
      <c r="G1998" s="12">
        <v>1.2500000000000001E-2</v>
      </c>
      <c r="H1998" s="21" t="str">
        <f t="shared" si="62"/>
        <v>miércoles, diciembre 11 de 2013</v>
      </c>
      <c r="I1998" s="11" t="e">
        <f>VLOOKUP(H1998,'Cacao Nacional'!B:D,3,0)</f>
        <v>#N/A</v>
      </c>
      <c r="J1998" s="11" t="str">
        <f t="shared" si="63"/>
        <v>diciembre de 2013</v>
      </c>
    </row>
    <row r="1999" spans="1:10" x14ac:dyDescent="0.3">
      <c r="A1999" s="14">
        <v>41618</v>
      </c>
      <c r="B1999" s="13">
        <v>25680</v>
      </c>
      <c r="C1999" s="13">
        <v>25420</v>
      </c>
      <c r="D1999" s="13">
        <v>25680</v>
      </c>
      <c r="E1999" s="13">
        <v>25420</v>
      </c>
      <c r="F1999" s="11" t="s">
        <v>7377</v>
      </c>
      <c r="G1999" s="12">
        <v>1.0999999999999999E-2</v>
      </c>
      <c r="H1999" s="21" t="str">
        <f t="shared" si="62"/>
        <v>martes, diciembre 10 de 2013</v>
      </c>
      <c r="I1999" s="11" t="e">
        <f>VLOOKUP(H1999,'Cacao Nacional'!B:D,3,0)</f>
        <v>#N/A</v>
      </c>
      <c r="J1999" s="11" t="str">
        <f t="shared" si="63"/>
        <v>diciembre de 2013</v>
      </c>
    </row>
    <row r="2000" spans="1:10" x14ac:dyDescent="0.3">
      <c r="A2000" s="14">
        <v>41617</v>
      </c>
      <c r="B2000" s="13">
        <v>25400</v>
      </c>
      <c r="C2000" s="13">
        <v>25600</v>
      </c>
      <c r="D2000" s="13">
        <v>25700</v>
      </c>
      <c r="E2000" s="13">
        <v>25400</v>
      </c>
      <c r="F2000" s="11" t="s">
        <v>7378</v>
      </c>
      <c r="G2000" s="12">
        <v>0</v>
      </c>
      <c r="H2000" s="21" t="str">
        <f t="shared" si="62"/>
        <v>lunes, diciembre 9 de 2013</v>
      </c>
      <c r="I2000" s="11">
        <f>VLOOKUP(H2000,'Cacao Nacional'!B:D,3,0)</f>
        <v>4887.5</v>
      </c>
      <c r="J2000" s="11" t="str">
        <f t="shared" si="63"/>
        <v>diciembre de 2013</v>
      </c>
    </row>
    <row r="2001" spans="1:10" x14ac:dyDescent="0.3">
      <c r="A2001" s="14">
        <v>41614</v>
      </c>
      <c r="B2001" s="13">
        <v>25400</v>
      </c>
      <c r="C2001" s="13">
        <v>25580</v>
      </c>
      <c r="D2001" s="13">
        <v>25980</v>
      </c>
      <c r="E2001" s="13">
        <v>25400</v>
      </c>
      <c r="F2001" s="11" t="s">
        <v>7379</v>
      </c>
      <c r="G2001" s="12">
        <v>8.0000000000000004E-4</v>
      </c>
      <c r="H2001" s="21" t="str">
        <f t="shared" si="62"/>
        <v>viernes, diciembre 6 de 2013</v>
      </c>
      <c r="I2001" s="11" t="e">
        <f>VLOOKUP(H2001,'Cacao Nacional'!B:D,3,0)</f>
        <v>#N/A</v>
      </c>
      <c r="J2001" s="11" t="str">
        <f t="shared" si="63"/>
        <v>diciembre de 2013</v>
      </c>
    </row>
    <row r="2002" spans="1:10" x14ac:dyDescent="0.3">
      <c r="A2002" s="14">
        <v>41613</v>
      </c>
      <c r="B2002" s="13">
        <v>25380</v>
      </c>
      <c r="C2002" s="13">
        <v>25300</v>
      </c>
      <c r="D2002" s="13">
        <v>25680</v>
      </c>
      <c r="E2002" s="13">
        <v>25100</v>
      </c>
      <c r="F2002" s="11" t="s">
        <v>7380</v>
      </c>
      <c r="G2002" s="12">
        <v>0</v>
      </c>
      <c r="H2002" s="21" t="str">
        <f t="shared" si="62"/>
        <v>jueves, diciembre 5 de 2013</v>
      </c>
      <c r="I2002" s="11" t="e">
        <f>VLOOKUP(H2002,'Cacao Nacional'!B:D,3,0)</f>
        <v>#N/A</v>
      </c>
      <c r="J2002" s="11" t="str">
        <f t="shared" si="63"/>
        <v>diciembre de 2013</v>
      </c>
    </row>
    <row r="2003" spans="1:10" x14ac:dyDescent="0.3">
      <c r="A2003" s="14">
        <v>41612</v>
      </c>
      <c r="B2003" s="13">
        <v>25380</v>
      </c>
      <c r="C2003" s="13">
        <v>25800</v>
      </c>
      <c r="D2003" s="13">
        <v>25800</v>
      </c>
      <c r="E2003" s="13">
        <v>25200</v>
      </c>
      <c r="F2003" s="11" t="s">
        <v>7381</v>
      </c>
      <c r="G2003" s="12">
        <v>-1.55E-2</v>
      </c>
      <c r="H2003" s="21" t="str">
        <f t="shared" si="62"/>
        <v>miércoles, diciembre 4 de 2013</v>
      </c>
      <c r="I2003" s="11" t="e">
        <f>VLOOKUP(H2003,'Cacao Nacional'!B:D,3,0)</f>
        <v>#N/A</v>
      </c>
      <c r="J2003" s="11" t="str">
        <f t="shared" si="63"/>
        <v>diciembre de 2013</v>
      </c>
    </row>
    <row r="2004" spans="1:10" x14ac:dyDescent="0.3">
      <c r="A2004" s="14">
        <v>41611</v>
      </c>
      <c r="B2004" s="13">
        <v>25780</v>
      </c>
      <c r="C2004" s="13">
        <v>26180</v>
      </c>
      <c r="D2004" s="13">
        <v>26180</v>
      </c>
      <c r="E2004" s="13">
        <v>25780</v>
      </c>
      <c r="F2004" s="11" t="s">
        <v>7382</v>
      </c>
      <c r="G2004" s="12">
        <v>-1.5299999999999999E-2</v>
      </c>
      <c r="H2004" s="21" t="str">
        <f t="shared" si="62"/>
        <v>martes, diciembre 3 de 2013</v>
      </c>
      <c r="I2004" s="11" t="e">
        <f>VLOOKUP(H2004,'Cacao Nacional'!B:D,3,0)</f>
        <v>#N/A</v>
      </c>
      <c r="J2004" s="11" t="str">
        <f t="shared" si="63"/>
        <v>diciembre de 2013</v>
      </c>
    </row>
    <row r="2005" spans="1:10" x14ac:dyDescent="0.3">
      <c r="A2005" s="14">
        <v>41610</v>
      </c>
      <c r="B2005" s="13">
        <v>26180</v>
      </c>
      <c r="C2005" s="13">
        <v>26040</v>
      </c>
      <c r="D2005" s="13">
        <v>26220</v>
      </c>
      <c r="E2005" s="13">
        <v>26040</v>
      </c>
      <c r="F2005" s="11" t="s">
        <v>7383</v>
      </c>
      <c r="G2005" s="12">
        <v>6.8999999999999999E-3</v>
      </c>
      <c r="H2005" s="21" t="str">
        <f t="shared" si="62"/>
        <v>lunes, diciembre 2 de 2013</v>
      </c>
      <c r="I2005" s="11">
        <f>VLOOKUP(H2005,'Cacao Nacional'!B:D,3,0)</f>
        <v>4887.5</v>
      </c>
      <c r="J2005" s="11" t="str">
        <f t="shared" si="63"/>
        <v>diciembre de 2013</v>
      </c>
    </row>
    <row r="2006" spans="1:10" x14ac:dyDescent="0.3">
      <c r="A2006" s="14">
        <v>41607</v>
      </c>
      <c r="B2006" s="13">
        <v>26000</v>
      </c>
      <c r="C2006" s="13">
        <v>26200</v>
      </c>
      <c r="D2006" s="13">
        <v>26260</v>
      </c>
      <c r="E2006" s="13">
        <v>26000</v>
      </c>
      <c r="F2006" s="11" t="s">
        <v>7384</v>
      </c>
      <c r="G2006" s="12">
        <v>-7.6E-3</v>
      </c>
      <c r="H2006" s="21" t="str">
        <f t="shared" si="62"/>
        <v>viernes, noviembre 29 de 2013</v>
      </c>
      <c r="I2006" s="11" t="e">
        <f>VLOOKUP(H2006,'Cacao Nacional'!B:D,3,0)</f>
        <v>#N/A</v>
      </c>
      <c r="J2006" s="11" t="str">
        <f t="shared" si="63"/>
        <v>noviembre de 2013</v>
      </c>
    </row>
    <row r="2007" spans="1:10" x14ac:dyDescent="0.3">
      <c r="A2007" s="14">
        <v>41606</v>
      </c>
      <c r="B2007" s="13">
        <v>26200</v>
      </c>
      <c r="C2007" s="13">
        <v>26100</v>
      </c>
      <c r="D2007" s="13">
        <v>26400</v>
      </c>
      <c r="E2007" s="13">
        <v>26100</v>
      </c>
      <c r="F2007" s="11" t="s">
        <v>7385</v>
      </c>
      <c r="G2007" s="12">
        <v>8.0000000000000004E-4</v>
      </c>
      <c r="H2007" s="21" t="str">
        <f t="shared" si="62"/>
        <v>jueves, noviembre 28 de 2013</v>
      </c>
      <c r="I2007" s="11" t="e">
        <f>VLOOKUP(H2007,'Cacao Nacional'!B:D,3,0)</f>
        <v>#N/A</v>
      </c>
      <c r="J2007" s="11" t="str">
        <f t="shared" si="63"/>
        <v>noviembre de 2013</v>
      </c>
    </row>
    <row r="2008" spans="1:10" x14ac:dyDescent="0.3">
      <c r="A2008" s="14">
        <v>41605</v>
      </c>
      <c r="B2008" s="13">
        <v>26180</v>
      </c>
      <c r="C2008" s="13">
        <v>26000</v>
      </c>
      <c r="D2008" s="13">
        <v>26220</v>
      </c>
      <c r="E2008" s="13">
        <v>26000</v>
      </c>
      <c r="F2008" s="11" t="s">
        <v>7235</v>
      </c>
      <c r="G2008" s="12">
        <v>6.1000000000000004E-3</v>
      </c>
      <c r="H2008" s="21" t="str">
        <f t="shared" si="62"/>
        <v>miércoles, noviembre 27 de 2013</v>
      </c>
      <c r="I2008" s="11" t="e">
        <f>VLOOKUP(H2008,'Cacao Nacional'!B:D,3,0)</f>
        <v>#N/A</v>
      </c>
      <c r="J2008" s="11" t="str">
        <f t="shared" si="63"/>
        <v>noviembre de 2013</v>
      </c>
    </row>
    <row r="2009" spans="1:10" x14ac:dyDescent="0.3">
      <c r="A2009" s="14">
        <v>41604</v>
      </c>
      <c r="B2009" s="13">
        <v>26020</v>
      </c>
      <c r="C2009" s="13">
        <v>26380</v>
      </c>
      <c r="D2009" s="13">
        <v>26400</v>
      </c>
      <c r="E2009" s="13">
        <v>26020</v>
      </c>
      <c r="F2009" s="11" t="s">
        <v>7386</v>
      </c>
      <c r="G2009" s="12">
        <v>-1.5E-3</v>
      </c>
      <c r="H2009" s="21" t="str">
        <f t="shared" si="62"/>
        <v>martes, noviembre 26 de 2013</v>
      </c>
      <c r="I2009" s="11" t="e">
        <f>VLOOKUP(H2009,'Cacao Nacional'!B:D,3,0)</f>
        <v>#N/A</v>
      </c>
      <c r="J2009" s="11" t="str">
        <f t="shared" si="63"/>
        <v>noviembre de 2013</v>
      </c>
    </row>
    <row r="2010" spans="1:10" x14ac:dyDescent="0.3">
      <c r="A2010" s="14">
        <v>41603</v>
      </c>
      <c r="B2010" s="13">
        <v>26060</v>
      </c>
      <c r="C2010" s="13">
        <v>26380</v>
      </c>
      <c r="D2010" s="13">
        <v>26380</v>
      </c>
      <c r="E2010" s="13">
        <v>26060</v>
      </c>
      <c r="F2010" s="11" t="s">
        <v>7387</v>
      </c>
      <c r="G2010" s="12">
        <v>-9.1000000000000004E-3</v>
      </c>
      <c r="H2010" s="21" t="str">
        <f t="shared" si="62"/>
        <v>lunes, noviembre 25 de 2013</v>
      </c>
      <c r="I2010" s="11">
        <f>VLOOKUP(H2010,'Cacao Nacional'!B:D,3,0)</f>
        <v>4837.5</v>
      </c>
      <c r="J2010" s="11" t="str">
        <f t="shared" si="63"/>
        <v>noviembre de 2013</v>
      </c>
    </row>
    <row r="2011" spans="1:10" x14ac:dyDescent="0.3">
      <c r="A2011" s="14">
        <v>41600</v>
      </c>
      <c r="B2011" s="13">
        <v>26300</v>
      </c>
      <c r="C2011" s="13">
        <v>26420</v>
      </c>
      <c r="D2011" s="13">
        <v>26420</v>
      </c>
      <c r="E2011" s="13">
        <v>26300</v>
      </c>
      <c r="F2011" s="11" t="s">
        <v>7388</v>
      </c>
      <c r="G2011" s="12">
        <v>-3.8E-3</v>
      </c>
      <c r="H2011" s="21" t="str">
        <f t="shared" si="62"/>
        <v>viernes, noviembre 22 de 2013</v>
      </c>
      <c r="I2011" s="11" t="e">
        <f>VLOOKUP(H2011,'Cacao Nacional'!B:D,3,0)</f>
        <v>#N/A</v>
      </c>
      <c r="J2011" s="11" t="str">
        <f t="shared" si="63"/>
        <v>noviembre de 2013</v>
      </c>
    </row>
    <row r="2012" spans="1:10" x14ac:dyDescent="0.3">
      <c r="A2012" s="14">
        <v>41599</v>
      </c>
      <c r="B2012" s="13">
        <v>26400</v>
      </c>
      <c r="C2012" s="13">
        <v>26400</v>
      </c>
      <c r="D2012" s="13">
        <v>26400</v>
      </c>
      <c r="E2012" s="13">
        <v>26200</v>
      </c>
      <c r="F2012" s="11" t="s">
        <v>7389</v>
      </c>
      <c r="G2012" s="12">
        <v>8.0000000000000004E-4</v>
      </c>
      <c r="H2012" s="21" t="str">
        <f t="shared" si="62"/>
        <v>jueves, noviembre 21 de 2013</v>
      </c>
      <c r="I2012" s="11" t="e">
        <f>VLOOKUP(H2012,'Cacao Nacional'!B:D,3,0)</f>
        <v>#N/A</v>
      </c>
      <c r="J2012" s="11" t="str">
        <f t="shared" si="63"/>
        <v>noviembre de 2013</v>
      </c>
    </row>
    <row r="2013" spans="1:10" x14ac:dyDescent="0.3">
      <c r="A2013" s="14">
        <v>41598</v>
      </c>
      <c r="B2013" s="13">
        <v>26380</v>
      </c>
      <c r="C2013" s="13">
        <v>26320</v>
      </c>
      <c r="D2013" s="13">
        <v>26400</v>
      </c>
      <c r="E2013" s="13">
        <v>26300</v>
      </c>
      <c r="F2013" s="11" t="s">
        <v>6896</v>
      </c>
      <c r="G2013" s="12">
        <v>2.3E-3</v>
      </c>
      <c r="H2013" s="21" t="str">
        <f t="shared" si="62"/>
        <v>miércoles, noviembre 20 de 2013</v>
      </c>
      <c r="I2013" s="11" t="e">
        <f>VLOOKUP(H2013,'Cacao Nacional'!B:D,3,0)</f>
        <v>#N/A</v>
      </c>
      <c r="J2013" s="11" t="str">
        <f t="shared" si="63"/>
        <v>noviembre de 2013</v>
      </c>
    </row>
    <row r="2014" spans="1:10" x14ac:dyDescent="0.3">
      <c r="A2014" s="14">
        <v>41597</v>
      </c>
      <c r="B2014" s="13">
        <v>26320</v>
      </c>
      <c r="C2014" s="13">
        <v>26640</v>
      </c>
      <c r="D2014" s="13">
        <v>26640</v>
      </c>
      <c r="E2014" s="13">
        <v>26020</v>
      </c>
      <c r="F2014" s="11" t="s">
        <v>7390</v>
      </c>
      <c r="G2014" s="12">
        <v>-8.0000000000000004E-4</v>
      </c>
      <c r="H2014" s="21" t="str">
        <f t="shared" si="62"/>
        <v>martes, noviembre 19 de 2013</v>
      </c>
      <c r="I2014" s="11" t="e">
        <f>VLOOKUP(H2014,'Cacao Nacional'!B:D,3,0)</f>
        <v>#N/A</v>
      </c>
      <c r="J2014" s="11" t="str">
        <f t="shared" si="63"/>
        <v>noviembre de 2013</v>
      </c>
    </row>
    <row r="2015" spans="1:10" x14ac:dyDescent="0.3">
      <c r="A2015" s="14">
        <v>41596</v>
      </c>
      <c r="B2015" s="13">
        <v>26340</v>
      </c>
      <c r="C2015" s="13">
        <v>26300</v>
      </c>
      <c r="D2015" s="13">
        <v>26380</v>
      </c>
      <c r="E2015" s="13">
        <v>26300</v>
      </c>
      <c r="F2015" s="11" t="s">
        <v>7391</v>
      </c>
      <c r="G2015" s="12">
        <v>1.5E-3</v>
      </c>
      <c r="H2015" s="21" t="str">
        <f t="shared" si="62"/>
        <v>lunes, noviembre 18 de 2013</v>
      </c>
      <c r="I2015" s="11">
        <f>VLOOKUP(H2015,'Cacao Nacional'!B:D,3,0)</f>
        <v>4712.5</v>
      </c>
      <c r="J2015" s="11" t="str">
        <f t="shared" si="63"/>
        <v>noviembre de 2013</v>
      </c>
    </row>
    <row r="2016" spans="1:10" x14ac:dyDescent="0.3">
      <c r="A2016" s="14">
        <v>41593</v>
      </c>
      <c r="B2016" s="13">
        <v>26300</v>
      </c>
      <c r="C2016" s="13">
        <v>26500</v>
      </c>
      <c r="D2016" s="13">
        <v>26500</v>
      </c>
      <c r="E2016" s="13">
        <v>26100</v>
      </c>
      <c r="F2016" s="11" t="s">
        <v>7392</v>
      </c>
      <c r="G2016" s="12">
        <v>-5.3E-3</v>
      </c>
      <c r="H2016" s="21" t="str">
        <f t="shared" si="62"/>
        <v>viernes, noviembre 15 de 2013</v>
      </c>
      <c r="I2016" s="11" t="e">
        <f>VLOOKUP(H2016,'Cacao Nacional'!B:D,3,0)</f>
        <v>#N/A</v>
      </c>
      <c r="J2016" s="11" t="str">
        <f t="shared" si="63"/>
        <v>noviembre de 2013</v>
      </c>
    </row>
    <row r="2017" spans="1:10" x14ac:dyDescent="0.3">
      <c r="A2017" s="14">
        <v>41592</v>
      </c>
      <c r="B2017" s="13">
        <v>26440</v>
      </c>
      <c r="C2017" s="13">
        <v>26400</v>
      </c>
      <c r="D2017" s="13">
        <v>26700</v>
      </c>
      <c r="E2017" s="13">
        <v>26400</v>
      </c>
      <c r="F2017" s="11" t="s">
        <v>7393</v>
      </c>
      <c r="G2017" s="12">
        <v>5.3E-3</v>
      </c>
      <c r="H2017" s="21" t="str">
        <f t="shared" si="62"/>
        <v>jueves, noviembre 14 de 2013</v>
      </c>
      <c r="I2017" s="11" t="e">
        <f>VLOOKUP(H2017,'Cacao Nacional'!B:D,3,0)</f>
        <v>#N/A</v>
      </c>
      <c r="J2017" s="11" t="str">
        <f t="shared" si="63"/>
        <v>noviembre de 2013</v>
      </c>
    </row>
    <row r="2018" spans="1:10" x14ac:dyDescent="0.3">
      <c r="A2018" s="14">
        <v>41591</v>
      </c>
      <c r="B2018" s="13">
        <v>26300</v>
      </c>
      <c r="C2018" s="13">
        <v>26400</v>
      </c>
      <c r="D2018" s="13">
        <v>26420</v>
      </c>
      <c r="E2018" s="13">
        <v>26220</v>
      </c>
      <c r="F2018" s="11" t="s">
        <v>7394</v>
      </c>
      <c r="G2018" s="12">
        <v>-3.8E-3</v>
      </c>
      <c r="H2018" s="21" t="str">
        <f t="shared" si="62"/>
        <v>miércoles, noviembre 13 de 2013</v>
      </c>
      <c r="I2018" s="11" t="e">
        <f>VLOOKUP(H2018,'Cacao Nacional'!B:D,3,0)</f>
        <v>#N/A</v>
      </c>
      <c r="J2018" s="11" t="str">
        <f t="shared" si="63"/>
        <v>noviembre de 2013</v>
      </c>
    </row>
    <row r="2019" spans="1:10" x14ac:dyDescent="0.3">
      <c r="A2019" s="14">
        <v>41590</v>
      </c>
      <c r="B2019" s="13">
        <v>26400</v>
      </c>
      <c r="C2019" s="13">
        <v>26900</v>
      </c>
      <c r="D2019" s="13">
        <v>26960</v>
      </c>
      <c r="E2019" s="13">
        <v>26400</v>
      </c>
      <c r="F2019" s="11" t="s">
        <v>7395</v>
      </c>
      <c r="G2019" s="12">
        <v>-2.2200000000000001E-2</v>
      </c>
      <c r="H2019" s="21" t="str">
        <f t="shared" si="62"/>
        <v>martes, noviembre 12 de 2013</v>
      </c>
      <c r="I2019" s="11" t="e">
        <f>VLOOKUP(H2019,'Cacao Nacional'!B:D,3,0)</f>
        <v>#N/A</v>
      </c>
      <c r="J2019" s="11" t="str">
        <f t="shared" si="63"/>
        <v>noviembre de 2013</v>
      </c>
    </row>
    <row r="2020" spans="1:10" x14ac:dyDescent="0.3">
      <c r="A2020" s="14">
        <v>41586</v>
      </c>
      <c r="B2020" s="13">
        <v>27000</v>
      </c>
      <c r="C2020" s="13">
        <v>26960</v>
      </c>
      <c r="D2020" s="13">
        <v>27000</v>
      </c>
      <c r="E2020" s="13">
        <v>26880</v>
      </c>
      <c r="F2020" s="11" t="s">
        <v>7396</v>
      </c>
      <c r="G2020" s="12">
        <v>1.5E-3</v>
      </c>
      <c r="H2020" s="21" t="str">
        <f t="shared" si="62"/>
        <v>viernes, noviembre 8 de 2013</v>
      </c>
      <c r="I2020" s="11" t="e">
        <f>VLOOKUP(H2020,'Cacao Nacional'!B:D,3,0)</f>
        <v>#N/A</v>
      </c>
      <c r="J2020" s="11" t="str">
        <f t="shared" si="63"/>
        <v>noviembre de 2013</v>
      </c>
    </row>
    <row r="2021" spans="1:10" x14ac:dyDescent="0.3">
      <c r="A2021" s="14">
        <v>41585</v>
      </c>
      <c r="B2021" s="13">
        <v>26960</v>
      </c>
      <c r="C2021" s="13">
        <v>27000</v>
      </c>
      <c r="D2021" s="13">
        <v>27060</v>
      </c>
      <c r="E2021" s="13">
        <v>26940</v>
      </c>
      <c r="F2021" s="11" t="s">
        <v>7397</v>
      </c>
      <c r="G2021" s="12">
        <v>6.9999999999999999E-4</v>
      </c>
      <c r="H2021" s="21" t="str">
        <f t="shared" si="62"/>
        <v>jueves, noviembre 7 de 2013</v>
      </c>
      <c r="I2021" s="11" t="e">
        <f>VLOOKUP(H2021,'Cacao Nacional'!B:D,3,0)</f>
        <v>#N/A</v>
      </c>
      <c r="J2021" s="11" t="str">
        <f t="shared" si="63"/>
        <v>noviembre de 2013</v>
      </c>
    </row>
    <row r="2022" spans="1:10" x14ac:dyDescent="0.3">
      <c r="A2022" s="14">
        <v>41584</v>
      </c>
      <c r="B2022" s="13">
        <v>26940</v>
      </c>
      <c r="C2022" s="13">
        <v>26900</v>
      </c>
      <c r="D2022" s="13">
        <v>27000</v>
      </c>
      <c r="E2022" s="13">
        <v>26600</v>
      </c>
      <c r="F2022" s="11" t="s">
        <v>7398</v>
      </c>
      <c r="G2022" s="12">
        <v>1.5E-3</v>
      </c>
      <c r="H2022" s="21" t="str">
        <f t="shared" si="62"/>
        <v>miércoles, noviembre 6 de 2013</v>
      </c>
      <c r="I2022" s="11" t="e">
        <f>VLOOKUP(H2022,'Cacao Nacional'!B:D,3,0)</f>
        <v>#N/A</v>
      </c>
      <c r="J2022" s="11" t="str">
        <f t="shared" si="63"/>
        <v>noviembre de 2013</v>
      </c>
    </row>
    <row r="2023" spans="1:10" x14ac:dyDescent="0.3">
      <c r="A2023" s="14">
        <v>41583</v>
      </c>
      <c r="B2023" s="13">
        <v>26900</v>
      </c>
      <c r="C2023" s="13">
        <v>27500</v>
      </c>
      <c r="D2023" s="13">
        <v>27500</v>
      </c>
      <c r="E2023" s="13">
        <v>26900</v>
      </c>
      <c r="F2023" s="11" t="s">
        <v>7399</v>
      </c>
      <c r="G2023" s="12">
        <v>-7.4000000000000003E-3</v>
      </c>
      <c r="H2023" s="21" t="str">
        <f t="shared" si="62"/>
        <v>martes, noviembre 5 de 2013</v>
      </c>
      <c r="I2023" s="11" t="e">
        <f>VLOOKUP(H2023,'Cacao Nacional'!B:D,3,0)</f>
        <v>#N/A</v>
      </c>
      <c r="J2023" s="11" t="str">
        <f t="shared" si="63"/>
        <v>noviembre de 2013</v>
      </c>
    </row>
    <row r="2024" spans="1:10" x14ac:dyDescent="0.3">
      <c r="A2024" s="14">
        <v>41579</v>
      </c>
      <c r="B2024" s="13">
        <v>27100</v>
      </c>
      <c r="C2024" s="13">
        <v>27020</v>
      </c>
      <c r="D2024" s="13">
        <v>27300</v>
      </c>
      <c r="E2024" s="13">
        <v>27020</v>
      </c>
      <c r="F2024" s="11" t="s">
        <v>7400</v>
      </c>
      <c r="G2024" s="12">
        <v>3.7000000000000002E-3</v>
      </c>
      <c r="H2024" s="21" t="str">
        <f t="shared" si="62"/>
        <v>viernes, noviembre 1 de 2013</v>
      </c>
      <c r="I2024" s="11" t="e">
        <f>VLOOKUP(H2024,'Cacao Nacional'!B:D,3,0)</f>
        <v>#N/A</v>
      </c>
      <c r="J2024" s="11" t="str">
        <f t="shared" si="63"/>
        <v>noviembre de 2013</v>
      </c>
    </row>
    <row r="2025" spans="1:10" x14ac:dyDescent="0.3">
      <c r="A2025" s="14">
        <v>41578</v>
      </c>
      <c r="B2025" s="13">
        <v>27000</v>
      </c>
      <c r="C2025" s="13">
        <v>27100</v>
      </c>
      <c r="D2025" s="13">
        <v>27280</v>
      </c>
      <c r="E2025" s="13">
        <v>26680</v>
      </c>
      <c r="F2025" s="11" t="s">
        <v>7401</v>
      </c>
      <c r="G2025" s="12">
        <v>-5.1999999999999998E-3</v>
      </c>
      <c r="H2025" s="21" t="str">
        <f t="shared" si="62"/>
        <v>jueves, octubre 31 de 2013</v>
      </c>
      <c r="I2025" s="11" t="e">
        <f>VLOOKUP(H2025,'Cacao Nacional'!B:D,3,0)</f>
        <v>#N/A</v>
      </c>
      <c r="J2025" s="11" t="str">
        <f t="shared" si="63"/>
        <v>octubre de 2013</v>
      </c>
    </row>
    <row r="2026" spans="1:10" x14ac:dyDescent="0.3">
      <c r="A2026" s="14">
        <v>41577</v>
      </c>
      <c r="B2026" s="13">
        <v>27140</v>
      </c>
      <c r="C2026" s="13">
        <v>27220</v>
      </c>
      <c r="D2026" s="13">
        <v>27280</v>
      </c>
      <c r="E2026" s="13">
        <v>27120</v>
      </c>
      <c r="F2026" s="11" t="s">
        <v>7402</v>
      </c>
      <c r="G2026" s="12">
        <v>-5.1000000000000004E-3</v>
      </c>
      <c r="H2026" s="21" t="str">
        <f t="shared" si="62"/>
        <v>miércoles, octubre 30 de 2013</v>
      </c>
      <c r="I2026" s="11" t="e">
        <f>VLOOKUP(H2026,'Cacao Nacional'!B:D,3,0)</f>
        <v>#N/A</v>
      </c>
      <c r="J2026" s="11" t="str">
        <f t="shared" si="63"/>
        <v>octubre de 2013</v>
      </c>
    </row>
    <row r="2027" spans="1:10" x14ac:dyDescent="0.3">
      <c r="A2027" s="14">
        <v>41576</v>
      </c>
      <c r="B2027" s="13">
        <v>27280</v>
      </c>
      <c r="C2027" s="13">
        <v>27480</v>
      </c>
      <c r="D2027" s="13">
        <v>27540</v>
      </c>
      <c r="E2027" s="13">
        <v>27120</v>
      </c>
      <c r="F2027" s="11" t="s">
        <v>7403</v>
      </c>
      <c r="G2027" s="12">
        <v>-8.0000000000000002E-3</v>
      </c>
      <c r="H2027" s="21" t="str">
        <f t="shared" si="62"/>
        <v>martes, octubre 29 de 2013</v>
      </c>
      <c r="I2027" s="11" t="e">
        <f>VLOOKUP(H2027,'Cacao Nacional'!B:D,3,0)</f>
        <v>#N/A</v>
      </c>
      <c r="J2027" s="11" t="str">
        <f t="shared" si="63"/>
        <v>octubre de 2013</v>
      </c>
    </row>
    <row r="2028" spans="1:10" x14ac:dyDescent="0.3">
      <c r="A2028" s="14">
        <v>41575</v>
      </c>
      <c r="B2028" s="13">
        <v>27500</v>
      </c>
      <c r="C2028" s="13">
        <v>27420</v>
      </c>
      <c r="D2028" s="13">
        <v>27500</v>
      </c>
      <c r="E2028" s="13">
        <v>27380</v>
      </c>
      <c r="F2028" s="11" t="s">
        <v>7404</v>
      </c>
      <c r="G2028" s="12">
        <v>6.6E-3</v>
      </c>
      <c r="H2028" s="21" t="str">
        <f t="shared" si="62"/>
        <v>lunes, octubre 28 de 2013</v>
      </c>
      <c r="I2028" s="11">
        <f>VLOOKUP(H2028,'Cacao Nacional'!B:D,3,0)</f>
        <v>4687.5</v>
      </c>
      <c r="J2028" s="11" t="str">
        <f t="shared" si="63"/>
        <v>octubre de 2013</v>
      </c>
    </row>
    <row r="2029" spans="1:10" x14ac:dyDescent="0.3">
      <c r="A2029" s="14">
        <v>41572</v>
      </c>
      <c r="B2029" s="13">
        <v>27320</v>
      </c>
      <c r="C2029" s="13">
        <v>27440</v>
      </c>
      <c r="D2029" s="13">
        <v>27460</v>
      </c>
      <c r="E2029" s="13">
        <v>27220</v>
      </c>
      <c r="F2029" s="11" t="s">
        <v>6257</v>
      </c>
      <c r="G2029" s="12">
        <v>-4.4000000000000003E-3</v>
      </c>
      <c r="H2029" s="21" t="str">
        <f t="shared" si="62"/>
        <v>viernes, octubre 25 de 2013</v>
      </c>
      <c r="I2029" s="11" t="e">
        <f>VLOOKUP(H2029,'Cacao Nacional'!B:D,3,0)</f>
        <v>#N/A</v>
      </c>
      <c r="J2029" s="11" t="str">
        <f t="shared" si="63"/>
        <v>octubre de 2013</v>
      </c>
    </row>
    <row r="2030" spans="1:10" x14ac:dyDescent="0.3">
      <c r="A2030" s="14">
        <v>41571</v>
      </c>
      <c r="B2030" s="13">
        <v>27440</v>
      </c>
      <c r="C2030" s="13">
        <v>27280</v>
      </c>
      <c r="D2030" s="13">
        <v>27480</v>
      </c>
      <c r="E2030" s="13">
        <v>27280</v>
      </c>
      <c r="F2030" s="11" t="s">
        <v>7405</v>
      </c>
      <c r="G2030" s="12">
        <v>6.6E-3</v>
      </c>
      <c r="H2030" s="21" t="str">
        <f t="shared" si="62"/>
        <v>jueves, octubre 24 de 2013</v>
      </c>
      <c r="I2030" s="11" t="e">
        <f>VLOOKUP(H2030,'Cacao Nacional'!B:D,3,0)</f>
        <v>#N/A</v>
      </c>
      <c r="J2030" s="11" t="str">
        <f t="shared" si="63"/>
        <v>octubre de 2013</v>
      </c>
    </row>
    <row r="2031" spans="1:10" x14ac:dyDescent="0.3">
      <c r="A2031" s="14">
        <v>41570</v>
      </c>
      <c r="B2031" s="13">
        <v>27260</v>
      </c>
      <c r="C2031" s="13">
        <v>27300</v>
      </c>
      <c r="D2031" s="13">
        <v>27380</v>
      </c>
      <c r="E2031" s="13">
        <v>27260</v>
      </c>
      <c r="F2031" s="11" t="s">
        <v>7406</v>
      </c>
      <c r="G2031" s="12">
        <v>-2.8999999999999998E-3</v>
      </c>
      <c r="H2031" s="21" t="str">
        <f t="shared" si="62"/>
        <v>miércoles, octubre 23 de 2013</v>
      </c>
      <c r="I2031" s="11" t="e">
        <f>VLOOKUP(H2031,'Cacao Nacional'!B:D,3,0)</f>
        <v>#N/A</v>
      </c>
      <c r="J2031" s="11" t="str">
        <f t="shared" si="63"/>
        <v>octubre de 2013</v>
      </c>
    </row>
    <row r="2032" spans="1:10" x14ac:dyDescent="0.3">
      <c r="A2032" s="14">
        <v>41569</v>
      </c>
      <c r="B2032" s="13">
        <v>27340</v>
      </c>
      <c r="C2032" s="13">
        <v>27400</v>
      </c>
      <c r="D2032" s="13">
        <v>27500</v>
      </c>
      <c r="E2032" s="13">
        <v>27340</v>
      </c>
      <c r="F2032" s="11" t="s">
        <v>7407</v>
      </c>
      <c r="G2032" s="12">
        <v>-2.2000000000000001E-3</v>
      </c>
      <c r="H2032" s="21" t="str">
        <f t="shared" si="62"/>
        <v>martes, octubre 22 de 2013</v>
      </c>
      <c r="I2032" s="11" t="e">
        <f>VLOOKUP(H2032,'Cacao Nacional'!B:D,3,0)</f>
        <v>#N/A</v>
      </c>
      <c r="J2032" s="11" t="str">
        <f t="shared" si="63"/>
        <v>octubre de 2013</v>
      </c>
    </row>
    <row r="2033" spans="1:10" x14ac:dyDescent="0.3">
      <c r="A2033" s="14">
        <v>41568</v>
      </c>
      <c r="B2033" s="13">
        <v>27400</v>
      </c>
      <c r="C2033" s="13">
        <v>27480</v>
      </c>
      <c r="D2033" s="13">
        <v>27500</v>
      </c>
      <c r="E2033" s="13">
        <v>27360</v>
      </c>
      <c r="F2033" s="11" t="s">
        <v>7408</v>
      </c>
      <c r="G2033" s="12">
        <v>-6.9999999999999999E-4</v>
      </c>
      <c r="H2033" s="21" t="str">
        <f t="shared" si="62"/>
        <v>lunes, octubre 21 de 2013</v>
      </c>
      <c r="I2033" s="11">
        <f>VLOOKUP(H2033,'Cacao Nacional'!B:D,3,0)</f>
        <v>4687.5</v>
      </c>
      <c r="J2033" s="11" t="str">
        <f t="shared" si="63"/>
        <v>octubre de 2013</v>
      </c>
    </row>
    <row r="2034" spans="1:10" x14ac:dyDescent="0.3">
      <c r="A2034" s="14">
        <v>41565</v>
      </c>
      <c r="B2034" s="13">
        <v>27420</v>
      </c>
      <c r="C2034" s="13">
        <v>27420</v>
      </c>
      <c r="D2034" s="13">
        <v>27440</v>
      </c>
      <c r="E2034" s="13">
        <v>27300</v>
      </c>
      <c r="F2034" s="11" t="s">
        <v>7409</v>
      </c>
      <c r="G2034" s="12">
        <v>6.9999999999999999E-4</v>
      </c>
      <c r="H2034" s="21" t="str">
        <f t="shared" si="62"/>
        <v>viernes, octubre 18 de 2013</v>
      </c>
      <c r="I2034" s="11" t="e">
        <f>VLOOKUP(H2034,'Cacao Nacional'!B:D,3,0)</f>
        <v>#N/A</v>
      </c>
      <c r="J2034" s="11" t="str">
        <f t="shared" si="63"/>
        <v>octubre de 2013</v>
      </c>
    </row>
    <row r="2035" spans="1:10" x14ac:dyDescent="0.3">
      <c r="A2035" s="14">
        <v>41564</v>
      </c>
      <c r="B2035" s="13">
        <v>27400</v>
      </c>
      <c r="C2035" s="13">
        <v>27300</v>
      </c>
      <c r="D2035" s="13">
        <v>27540</v>
      </c>
      <c r="E2035" s="13">
        <v>27300</v>
      </c>
      <c r="F2035" s="11" t="s">
        <v>7410</v>
      </c>
      <c r="G2035" s="12">
        <v>3.7000000000000002E-3</v>
      </c>
      <c r="H2035" s="21" t="str">
        <f t="shared" si="62"/>
        <v>jueves, octubre 17 de 2013</v>
      </c>
      <c r="I2035" s="11" t="e">
        <f>VLOOKUP(H2035,'Cacao Nacional'!B:D,3,0)</f>
        <v>#N/A</v>
      </c>
      <c r="J2035" s="11" t="str">
        <f t="shared" si="63"/>
        <v>octubre de 2013</v>
      </c>
    </row>
    <row r="2036" spans="1:10" x14ac:dyDescent="0.3">
      <c r="A2036" s="14">
        <v>41563</v>
      </c>
      <c r="B2036" s="13">
        <v>27300</v>
      </c>
      <c r="C2036" s="13">
        <v>27360</v>
      </c>
      <c r="D2036" s="13">
        <v>27700</v>
      </c>
      <c r="E2036" s="13">
        <v>27300</v>
      </c>
      <c r="F2036" s="11" t="s">
        <v>7411</v>
      </c>
      <c r="G2036" s="12">
        <v>2.8999999999999998E-3</v>
      </c>
      <c r="H2036" s="21" t="str">
        <f t="shared" si="62"/>
        <v>miércoles, octubre 16 de 2013</v>
      </c>
      <c r="I2036" s="11" t="e">
        <f>VLOOKUP(H2036,'Cacao Nacional'!B:D,3,0)</f>
        <v>#N/A</v>
      </c>
      <c r="J2036" s="11" t="str">
        <f t="shared" si="63"/>
        <v>octubre de 2013</v>
      </c>
    </row>
    <row r="2037" spans="1:10" x14ac:dyDescent="0.3">
      <c r="A2037" s="14">
        <v>41562</v>
      </c>
      <c r="B2037" s="13">
        <v>27220</v>
      </c>
      <c r="C2037" s="13">
        <v>27100</v>
      </c>
      <c r="D2037" s="13">
        <v>27240</v>
      </c>
      <c r="E2037" s="13">
        <v>27100</v>
      </c>
      <c r="F2037" s="11" t="s">
        <v>7412</v>
      </c>
      <c r="G2037" s="12">
        <v>8.0999999999999996E-3</v>
      </c>
      <c r="H2037" s="21" t="str">
        <f t="shared" si="62"/>
        <v>martes, octubre 15 de 2013</v>
      </c>
      <c r="I2037" s="11" t="e">
        <f>VLOOKUP(H2037,'Cacao Nacional'!B:D,3,0)</f>
        <v>#N/A</v>
      </c>
      <c r="J2037" s="11" t="str">
        <f t="shared" si="63"/>
        <v>octubre de 2013</v>
      </c>
    </row>
    <row r="2038" spans="1:10" x14ac:dyDescent="0.3">
      <c r="A2038" s="14">
        <v>41558</v>
      </c>
      <c r="B2038" s="13">
        <v>27000</v>
      </c>
      <c r="C2038" s="13">
        <v>27220</v>
      </c>
      <c r="D2038" s="13">
        <v>27300</v>
      </c>
      <c r="E2038" s="13">
        <v>27000</v>
      </c>
      <c r="F2038" s="11" t="s">
        <v>7413</v>
      </c>
      <c r="G2038" s="12">
        <v>0</v>
      </c>
      <c r="H2038" s="21" t="str">
        <f t="shared" si="62"/>
        <v>viernes, octubre 11 de 2013</v>
      </c>
      <c r="I2038" s="11" t="e">
        <f>VLOOKUP(H2038,'Cacao Nacional'!B:D,3,0)</f>
        <v>#N/A</v>
      </c>
      <c r="J2038" s="11" t="str">
        <f t="shared" si="63"/>
        <v>octubre de 2013</v>
      </c>
    </row>
    <row r="2039" spans="1:10" x14ac:dyDescent="0.3">
      <c r="A2039" s="14">
        <v>41557</v>
      </c>
      <c r="B2039" s="13">
        <v>27000</v>
      </c>
      <c r="C2039" s="13">
        <v>27100</v>
      </c>
      <c r="D2039" s="13">
        <v>27400</v>
      </c>
      <c r="E2039" s="13">
        <v>26800</v>
      </c>
      <c r="F2039" s="11" t="s">
        <v>7414</v>
      </c>
      <c r="G2039" s="12">
        <v>-3.7000000000000002E-3</v>
      </c>
      <c r="H2039" s="21" t="str">
        <f t="shared" si="62"/>
        <v>jueves, octubre 10 de 2013</v>
      </c>
      <c r="I2039" s="11" t="e">
        <f>VLOOKUP(H2039,'Cacao Nacional'!B:D,3,0)</f>
        <v>#N/A</v>
      </c>
      <c r="J2039" s="11" t="str">
        <f t="shared" si="63"/>
        <v>octubre de 2013</v>
      </c>
    </row>
    <row r="2040" spans="1:10" x14ac:dyDescent="0.3">
      <c r="A2040" s="14">
        <v>41556</v>
      </c>
      <c r="B2040" s="13">
        <v>27100</v>
      </c>
      <c r="C2040" s="13">
        <v>27300</v>
      </c>
      <c r="D2040" s="13">
        <v>27340</v>
      </c>
      <c r="E2040" s="13">
        <v>27100</v>
      </c>
      <c r="F2040" s="11" t="s">
        <v>7415</v>
      </c>
      <c r="G2040" s="12">
        <v>-6.6E-3</v>
      </c>
      <c r="H2040" s="21" t="str">
        <f t="shared" si="62"/>
        <v>miércoles, octubre 9 de 2013</v>
      </c>
      <c r="I2040" s="11" t="e">
        <f>VLOOKUP(H2040,'Cacao Nacional'!B:D,3,0)</f>
        <v>#N/A</v>
      </c>
      <c r="J2040" s="11" t="str">
        <f t="shared" si="63"/>
        <v>octubre de 2013</v>
      </c>
    </row>
    <row r="2041" spans="1:10" x14ac:dyDescent="0.3">
      <c r="A2041" s="14">
        <v>41555</v>
      </c>
      <c r="B2041" s="13">
        <v>27280</v>
      </c>
      <c r="C2041" s="13">
        <v>27240</v>
      </c>
      <c r="D2041" s="13">
        <v>27340</v>
      </c>
      <c r="E2041" s="13">
        <v>27240</v>
      </c>
      <c r="F2041" s="11" t="s">
        <v>7416</v>
      </c>
      <c r="G2041" s="12">
        <v>2.2000000000000001E-3</v>
      </c>
      <c r="H2041" s="21" t="str">
        <f t="shared" si="62"/>
        <v>martes, octubre 8 de 2013</v>
      </c>
      <c r="I2041" s="11" t="e">
        <f>VLOOKUP(H2041,'Cacao Nacional'!B:D,3,0)</f>
        <v>#N/A</v>
      </c>
      <c r="J2041" s="11" t="str">
        <f t="shared" si="63"/>
        <v>octubre de 2013</v>
      </c>
    </row>
    <row r="2042" spans="1:10" x14ac:dyDescent="0.3">
      <c r="A2042" s="14">
        <v>41554</v>
      </c>
      <c r="B2042" s="13">
        <v>27220</v>
      </c>
      <c r="C2042" s="13">
        <v>27420</v>
      </c>
      <c r="D2042" s="13">
        <v>27460</v>
      </c>
      <c r="E2042" s="13">
        <v>27200</v>
      </c>
      <c r="F2042" s="11" t="s">
        <v>7417</v>
      </c>
      <c r="G2042" s="12">
        <v>-1.09E-2</v>
      </c>
      <c r="H2042" s="21" t="str">
        <f t="shared" si="62"/>
        <v>lunes, octubre 7 de 2013</v>
      </c>
      <c r="I2042" s="11">
        <f>VLOOKUP(H2042,'Cacao Nacional'!B:D,3,0)</f>
        <v>4487.5</v>
      </c>
      <c r="J2042" s="11" t="str">
        <f t="shared" si="63"/>
        <v>octubre de 2013</v>
      </c>
    </row>
    <row r="2043" spans="1:10" x14ac:dyDescent="0.3">
      <c r="A2043" s="14">
        <v>41551</v>
      </c>
      <c r="B2043" s="13">
        <v>27520</v>
      </c>
      <c r="C2043" s="13">
        <v>27600</v>
      </c>
      <c r="D2043" s="13">
        <v>27680</v>
      </c>
      <c r="E2043" s="13">
        <v>27520</v>
      </c>
      <c r="F2043" s="11" t="s">
        <v>7418</v>
      </c>
      <c r="G2043" s="12">
        <v>-6.4999999999999997E-3</v>
      </c>
      <c r="H2043" s="21" t="str">
        <f t="shared" si="62"/>
        <v>viernes, octubre 4 de 2013</v>
      </c>
      <c r="I2043" s="11" t="e">
        <f>VLOOKUP(H2043,'Cacao Nacional'!B:D,3,0)</f>
        <v>#N/A</v>
      </c>
      <c r="J2043" s="11" t="str">
        <f t="shared" si="63"/>
        <v>octubre de 2013</v>
      </c>
    </row>
    <row r="2044" spans="1:10" x14ac:dyDescent="0.3">
      <c r="A2044" s="14">
        <v>41550</v>
      </c>
      <c r="B2044" s="13">
        <v>27700</v>
      </c>
      <c r="C2044" s="13">
        <v>27560</v>
      </c>
      <c r="D2044" s="13">
        <v>27700</v>
      </c>
      <c r="E2044" s="13">
        <v>27560</v>
      </c>
      <c r="F2044" s="11" t="s">
        <v>7419</v>
      </c>
      <c r="G2044" s="12">
        <v>5.1000000000000004E-3</v>
      </c>
      <c r="H2044" s="21" t="str">
        <f t="shared" si="62"/>
        <v>jueves, octubre 3 de 2013</v>
      </c>
      <c r="I2044" s="11" t="e">
        <f>VLOOKUP(H2044,'Cacao Nacional'!B:D,3,0)</f>
        <v>#N/A</v>
      </c>
      <c r="J2044" s="11" t="str">
        <f t="shared" si="63"/>
        <v>octubre de 2013</v>
      </c>
    </row>
    <row r="2045" spans="1:10" x14ac:dyDescent="0.3">
      <c r="A2045" s="14">
        <v>41549</v>
      </c>
      <c r="B2045" s="13">
        <v>27560</v>
      </c>
      <c r="C2045" s="13">
        <v>27500</v>
      </c>
      <c r="D2045" s="13">
        <v>27560</v>
      </c>
      <c r="E2045" s="13">
        <v>27400</v>
      </c>
      <c r="F2045" s="11" t="s">
        <v>7420</v>
      </c>
      <c r="G2045" s="12">
        <v>9.4999999999999998E-3</v>
      </c>
      <c r="H2045" s="21" t="str">
        <f t="shared" si="62"/>
        <v>miércoles, octubre 2 de 2013</v>
      </c>
      <c r="I2045" s="11" t="e">
        <f>VLOOKUP(H2045,'Cacao Nacional'!B:D,3,0)</f>
        <v>#N/A</v>
      </c>
      <c r="J2045" s="11" t="str">
        <f t="shared" si="63"/>
        <v>octubre de 2013</v>
      </c>
    </row>
    <row r="2046" spans="1:10" x14ac:dyDescent="0.3">
      <c r="A2046" s="14">
        <v>41548</v>
      </c>
      <c r="B2046" s="13">
        <v>27300</v>
      </c>
      <c r="C2046" s="13">
        <v>27060</v>
      </c>
      <c r="D2046" s="13">
        <v>27500</v>
      </c>
      <c r="E2046" s="13">
        <v>27060</v>
      </c>
      <c r="F2046" s="11" t="s">
        <v>7421</v>
      </c>
      <c r="G2046" s="12">
        <v>2.8999999999999998E-3</v>
      </c>
      <c r="H2046" s="21" t="str">
        <f t="shared" si="62"/>
        <v>martes, octubre 1 de 2013</v>
      </c>
      <c r="I2046" s="11" t="e">
        <f>VLOOKUP(H2046,'Cacao Nacional'!B:D,3,0)</f>
        <v>#N/A</v>
      </c>
      <c r="J2046" s="11" t="str">
        <f t="shared" si="63"/>
        <v>octubre de 2013</v>
      </c>
    </row>
    <row r="2047" spans="1:10" x14ac:dyDescent="0.3">
      <c r="A2047" s="14">
        <v>41547</v>
      </c>
      <c r="B2047" s="13">
        <v>27220</v>
      </c>
      <c r="C2047" s="13">
        <v>27600</v>
      </c>
      <c r="D2047" s="13">
        <v>27640</v>
      </c>
      <c r="E2047" s="13">
        <v>27220</v>
      </c>
      <c r="F2047" s="11" t="s">
        <v>7422</v>
      </c>
      <c r="G2047" s="12">
        <v>-1.38E-2</v>
      </c>
      <c r="H2047" s="21" t="str">
        <f t="shared" si="62"/>
        <v>lunes, septiembre 30 de 2013</v>
      </c>
      <c r="I2047" s="11">
        <f>VLOOKUP(H2047,'Cacao Nacional'!B:D,3,0)</f>
        <v>4437.5</v>
      </c>
      <c r="J2047" s="11" t="str">
        <f t="shared" si="63"/>
        <v>septiembre de 2013</v>
      </c>
    </row>
    <row r="2048" spans="1:10" x14ac:dyDescent="0.3">
      <c r="A2048" s="14">
        <v>41544</v>
      </c>
      <c r="B2048" s="13">
        <v>27600</v>
      </c>
      <c r="C2048" s="13">
        <v>27500</v>
      </c>
      <c r="D2048" s="13">
        <v>27600</v>
      </c>
      <c r="E2048" s="13">
        <v>27500</v>
      </c>
      <c r="F2048" s="11" t="s">
        <v>7423</v>
      </c>
      <c r="G2048" s="12">
        <v>2.8999999999999998E-3</v>
      </c>
      <c r="H2048" s="21" t="str">
        <f t="shared" si="62"/>
        <v>viernes, septiembre 27 de 2013</v>
      </c>
      <c r="I2048" s="11" t="e">
        <f>VLOOKUP(H2048,'Cacao Nacional'!B:D,3,0)</f>
        <v>#N/A</v>
      </c>
      <c r="J2048" s="11" t="str">
        <f t="shared" si="63"/>
        <v>septiembre de 2013</v>
      </c>
    </row>
    <row r="2049" spans="1:10" x14ac:dyDescent="0.3">
      <c r="A2049" s="14">
        <v>41543</v>
      </c>
      <c r="B2049" s="13">
        <v>27520</v>
      </c>
      <c r="C2049" s="13">
        <v>27520</v>
      </c>
      <c r="D2049" s="13">
        <v>27520</v>
      </c>
      <c r="E2049" s="13">
        <v>27360</v>
      </c>
      <c r="F2049" s="11" t="s">
        <v>7424</v>
      </c>
      <c r="G2049" s="12">
        <v>0</v>
      </c>
      <c r="H2049" s="21" t="str">
        <f t="shared" si="62"/>
        <v>jueves, septiembre 26 de 2013</v>
      </c>
      <c r="I2049" s="11" t="e">
        <f>VLOOKUP(H2049,'Cacao Nacional'!B:D,3,0)</f>
        <v>#N/A</v>
      </c>
      <c r="J2049" s="11" t="str">
        <f t="shared" si="63"/>
        <v>septiembre de 2013</v>
      </c>
    </row>
    <row r="2050" spans="1:10" x14ac:dyDescent="0.3">
      <c r="A2050" s="14">
        <v>41542</v>
      </c>
      <c r="B2050" s="13">
        <v>27520</v>
      </c>
      <c r="C2050" s="13">
        <v>27780</v>
      </c>
      <c r="D2050" s="13">
        <v>27780</v>
      </c>
      <c r="E2050" s="13">
        <v>27520</v>
      </c>
      <c r="F2050" s="11" t="s">
        <v>7425</v>
      </c>
      <c r="G2050" s="12">
        <v>-7.9000000000000008E-3</v>
      </c>
      <c r="H2050" s="21" t="str">
        <f t="shared" si="62"/>
        <v>miércoles, septiembre 25 de 2013</v>
      </c>
      <c r="I2050" s="11" t="e">
        <f>VLOOKUP(H2050,'Cacao Nacional'!B:D,3,0)</f>
        <v>#N/A</v>
      </c>
      <c r="J2050" s="11" t="str">
        <f t="shared" si="63"/>
        <v>septiembre de 2013</v>
      </c>
    </row>
    <row r="2051" spans="1:10" x14ac:dyDescent="0.3">
      <c r="A2051" s="14">
        <v>41541</v>
      </c>
      <c r="B2051" s="13">
        <v>27740</v>
      </c>
      <c r="C2051" s="13">
        <v>27860</v>
      </c>
      <c r="D2051" s="13">
        <v>27860</v>
      </c>
      <c r="E2051" s="13">
        <v>27580</v>
      </c>
      <c r="F2051" s="11" t="s">
        <v>7426</v>
      </c>
      <c r="G2051" s="12">
        <v>-1.4E-3</v>
      </c>
      <c r="H2051" s="21" t="str">
        <f t="shared" ref="H2051:H2105" si="64">_xlfn.CONCAT(TEXT(A2051,"dddd, Mmmm d "),"de ",TEXT(A2051,"yyyy"))</f>
        <v>martes, septiembre 24 de 2013</v>
      </c>
      <c r="I2051" s="11" t="e">
        <f>VLOOKUP(H2051,'Cacao Nacional'!B:D,3,0)</f>
        <v>#N/A</v>
      </c>
      <c r="J2051" s="11" t="str">
        <f t="shared" ref="J2051:J2105" si="65">_xlfn.CONCAT(TEXT(A2051,"mmmm")," de ",YEAR(A2051))</f>
        <v>septiembre de 2013</v>
      </c>
    </row>
    <row r="2052" spans="1:10" x14ac:dyDescent="0.3">
      <c r="A2052" s="14">
        <v>41540</v>
      </c>
      <c r="B2052" s="13">
        <v>27780</v>
      </c>
      <c r="C2052" s="13">
        <v>27880</v>
      </c>
      <c r="D2052" s="13">
        <v>27880</v>
      </c>
      <c r="E2052" s="13">
        <v>27720</v>
      </c>
      <c r="F2052" s="11" t="s">
        <v>7427</v>
      </c>
      <c r="G2052" s="12">
        <v>0</v>
      </c>
      <c r="H2052" s="21" t="str">
        <f t="shared" si="64"/>
        <v>lunes, septiembre 23 de 2013</v>
      </c>
      <c r="I2052" s="11">
        <f>VLOOKUP(H2052,'Cacao Nacional'!B:D,3,0)</f>
        <v>4477.5</v>
      </c>
      <c r="J2052" s="11" t="str">
        <f t="shared" si="65"/>
        <v>septiembre de 2013</v>
      </c>
    </row>
    <row r="2053" spans="1:10" x14ac:dyDescent="0.3">
      <c r="A2053" s="14">
        <v>41537</v>
      </c>
      <c r="B2053" s="13">
        <v>27780</v>
      </c>
      <c r="C2053" s="13">
        <v>27780</v>
      </c>
      <c r="D2053" s="13">
        <v>27980</v>
      </c>
      <c r="E2053" s="13">
        <v>27760</v>
      </c>
      <c r="F2053" s="11" t="s">
        <v>7428</v>
      </c>
      <c r="G2053" s="12">
        <v>0</v>
      </c>
      <c r="H2053" s="21" t="str">
        <f t="shared" si="64"/>
        <v>viernes, septiembre 20 de 2013</v>
      </c>
      <c r="I2053" s="11" t="e">
        <f>VLOOKUP(H2053,'Cacao Nacional'!B:D,3,0)</f>
        <v>#N/A</v>
      </c>
      <c r="J2053" s="11" t="str">
        <f t="shared" si="65"/>
        <v>septiembre de 2013</v>
      </c>
    </row>
    <row r="2054" spans="1:10" x14ac:dyDescent="0.3">
      <c r="A2054" s="14">
        <v>41536</v>
      </c>
      <c r="B2054" s="13">
        <v>27780</v>
      </c>
      <c r="C2054" s="13">
        <v>28000</v>
      </c>
      <c r="D2054" s="13">
        <v>28040</v>
      </c>
      <c r="E2054" s="13">
        <v>27560</v>
      </c>
      <c r="F2054" s="11" t="s">
        <v>7429</v>
      </c>
      <c r="G2054" s="12">
        <v>7.3000000000000001E-3</v>
      </c>
      <c r="H2054" s="21" t="str">
        <f t="shared" si="64"/>
        <v>jueves, septiembre 19 de 2013</v>
      </c>
      <c r="I2054" s="11" t="e">
        <f>VLOOKUP(H2054,'Cacao Nacional'!B:D,3,0)</f>
        <v>#N/A</v>
      </c>
      <c r="J2054" s="11" t="str">
        <f t="shared" si="65"/>
        <v>septiembre de 2013</v>
      </c>
    </row>
    <row r="2055" spans="1:10" x14ac:dyDescent="0.3">
      <c r="A2055" s="14">
        <v>41535</v>
      </c>
      <c r="B2055" s="13">
        <v>27580</v>
      </c>
      <c r="C2055" s="13">
        <v>27740</v>
      </c>
      <c r="D2055" s="13">
        <v>27800</v>
      </c>
      <c r="E2055" s="13">
        <v>27320</v>
      </c>
      <c r="F2055" s="11" t="s">
        <v>7430</v>
      </c>
      <c r="G2055" s="12">
        <v>-5.7999999999999996E-3</v>
      </c>
      <c r="H2055" s="21" t="str">
        <f t="shared" si="64"/>
        <v>miércoles, septiembre 18 de 2013</v>
      </c>
      <c r="I2055" s="11" t="e">
        <f>VLOOKUP(H2055,'Cacao Nacional'!B:D,3,0)</f>
        <v>#N/A</v>
      </c>
      <c r="J2055" s="11" t="str">
        <f t="shared" si="65"/>
        <v>septiembre de 2013</v>
      </c>
    </row>
    <row r="2056" spans="1:10" x14ac:dyDescent="0.3">
      <c r="A2056" s="14">
        <v>41534</v>
      </c>
      <c r="B2056" s="13">
        <v>27740</v>
      </c>
      <c r="C2056" s="13">
        <v>27700</v>
      </c>
      <c r="D2056" s="13">
        <v>28000</v>
      </c>
      <c r="E2056" s="13">
        <v>27700</v>
      </c>
      <c r="F2056" s="11" t="s">
        <v>7431</v>
      </c>
      <c r="G2056" s="12">
        <v>-1.4E-3</v>
      </c>
      <c r="H2056" s="21" t="str">
        <f t="shared" si="64"/>
        <v>martes, septiembre 17 de 2013</v>
      </c>
      <c r="I2056" s="11" t="e">
        <f>VLOOKUP(H2056,'Cacao Nacional'!B:D,3,0)</f>
        <v>#N/A</v>
      </c>
      <c r="J2056" s="11" t="str">
        <f t="shared" si="65"/>
        <v>septiembre de 2013</v>
      </c>
    </row>
    <row r="2057" spans="1:10" x14ac:dyDescent="0.3">
      <c r="A2057" s="14">
        <v>41533</v>
      </c>
      <c r="B2057" s="13">
        <v>27780</v>
      </c>
      <c r="C2057" s="13">
        <v>27940</v>
      </c>
      <c r="D2057" s="13">
        <v>28200</v>
      </c>
      <c r="E2057" s="13">
        <v>27780</v>
      </c>
      <c r="F2057" s="11" t="s">
        <v>7432</v>
      </c>
      <c r="G2057" s="12">
        <v>-5.0000000000000001E-3</v>
      </c>
      <c r="H2057" s="21" t="str">
        <f t="shared" si="64"/>
        <v>lunes, septiembre 16 de 2013</v>
      </c>
      <c r="I2057" s="11">
        <f>VLOOKUP(H2057,'Cacao Nacional'!B:D,3,0)</f>
        <v>4462.5</v>
      </c>
      <c r="J2057" s="11" t="str">
        <f t="shared" si="65"/>
        <v>septiembre de 2013</v>
      </c>
    </row>
    <row r="2058" spans="1:10" x14ac:dyDescent="0.3">
      <c r="A2058" s="14">
        <v>41530</v>
      </c>
      <c r="B2058" s="13">
        <v>27920</v>
      </c>
      <c r="C2058" s="13">
        <v>28600</v>
      </c>
      <c r="D2058" s="13">
        <v>29000</v>
      </c>
      <c r="E2058" s="13">
        <v>27920</v>
      </c>
      <c r="F2058" s="11" t="s">
        <v>7433</v>
      </c>
      <c r="G2058" s="12">
        <v>-2.0400000000000001E-2</v>
      </c>
      <c r="H2058" s="21" t="str">
        <f t="shared" si="64"/>
        <v>viernes, septiembre 13 de 2013</v>
      </c>
      <c r="I2058" s="11" t="e">
        <f>VLOOKUP(H2058,'Cacao Nacional'!B:D,3,0)</f>
        <v>#N/A</v>
      </c>
      <c r="J2058" s="11" t="str">
        <f t="shared" si="65"/>
        <v>septiembre de 2013</v>
      </c>
    </row>
    <row r="2059" spans="1:10" x14ac:dyDescent="0.3">
      <c r="A2059" s="14">
        <v>41529</v>
      </c>
      <c r="B2059" s="13">
        <v>28500</v>
      </c>
      <c r="C2059" s="13">
        <v>28100</v>
      </c>
      <c r="D2059" s="13">
        <v>28600</v>
      </c>
      <c r="E2059" s="13">
        <v>28100</v>
      </c>
      <c r="F2059" s="11" t="s">
        <v>7434</v>
      </c>
      <c r="G2059" s="12">
        <v>1.4200000000000001E-2</v>
      </c>
      <c r="H2059" s="21" t="str">
        <f t="shared" si="64"/>
        <v>jueves, septiembre 12 de 2013</v>
      </c>
      <c r="I2059" s="11" t="e">
        <f>VLOOKUP(H2059,'Cacao Nacional'!B:D,3,0)</f>
        <v>#N/A</v>
      </c>
      <c r="J2059" s="11" t="str">
        <f t="shared" si="65"/>
        <v>septiembre de 2013</v>
      </c>
    </row>
    <row r="2060" spans="1:10" x14ac:dyDescent="0.3">
      <c r="A2060" s="14">
        <v>41528</v>
      </c>
      <c r="B2060" s="13">
        <v>28100</v>
      </c>
      <c r="C2060" s="13">
        <v>27880</v>
      </c>
      <c r="D2060" s="13">
        <v>28180</v>
      </c>
      <c r="E2060" s="13">
        <v>27880</v>
      </c>
      <c r="F2060" s="11" t="s">
        <v>7435</v>
      </c>
      <c r="G2060" s="12">
        <v>7.9000000000000008E-3</v>
      </c>
      <c r="H2060" s="21" t="str">
        <f t="shared" si="64"/>
        <v>miércoles, septiembre 11 de 2013</v>
      </c>
      <c r="I2060" s="11" t="e">
        <f>VLOOKUP(H2060,'Cacao Nacional'!B:D,3,0)</f>
        <v>#N/A</v>
      </c>
      <c r="J2060" s="11" t="str">
        <f t="shared" si="65"/>
        <v>septiembre de 2013</v>
      </c>
    </row>
    <row r="2061" spans="1:10" x14ac:dyDescent="0.3">
      <c r="A2061" s="14">
        <v>41527</v>
      </c>
      <c r="B2061" s="13">
        <v>27880</v>
      </c>
      <c r="C2061" s="13">
        <v>27840</v>
      </c>
      <c r="D2061" s="13">
        <v>27900</v>
      </c>
      <c r="E2061" s="13">
        <v>27680</v>
      </c>
      <c r="F2061" s="11" t="s">
        <v>6369</v>
      </c>
      <c r="G2061" s="12">
        <v>2.2000000000000001E-3</v>
      </c>
      <c r="H2061" s="21" t="str">
        <f t="shared" si="64"/>
        <v>martes, septiembre 10 de 2013</v>
      </c>
      <c r="I2061" s="11" t="e">
        <f>VLOOKUP(H2061,'Cacao Nacional'!B:D,3,0)</f>
        <v>#N/A</v>
      </c>
      <c r="J2061" s="11" t="str">
        <f t="shared" si="65"/>
        <v>septiembre de 2013</v>
      </c>
    </row>
    <row r="2062" spans="1:10" x14ac:dyDescent="0.3">
      <c r="A2062" s="14">
        <v>41526</v>
      </c>
      <c r="B2062" s="13">
        <v>27820</v>
      </c>
      <c r="C2062" s="13">
        <v>27600</v>
      </c>
      <c r="D2062" s="13">
        <v>27820</v>
      </c>
      <c r="E2062" s="13">
        <v>27480</v>
      </c>
      <c r="F2062" s="11" t="s">
        <v>7436</v>
      </c>
      <c r="G2062" s="12">
        <v>4.3E-3</v>
      </c>
      <c r="H2062" s="21" t="str">
        <f t="shared" si="64"/>
        <v>lunes, septiembre 9 de 2013</v>
      </c>
      <c r="I2062" s="11">
        <f>VLOOKUP(H2062,'Cacao Nacional'!B:D,3,0)</f>
        <v>4287.5</v>
      </c>
      <c r="J2062" s="11" t="str">
        <f t="shared" si="65"/>
        <v>septiembre de 2013</v>
      </c>
    </row>
    <row r="2063" spans="1:10" x14ac:dyDescent="0.3">
      <c r="A2063" s="14">
        <v>41523</v>
      </c>
      <c r="B2063" s="13">
        <v>27700</v>
      </c>
      <c r="C2063" s="13">
        <v>27840</v>
      </c>
      <c r="D2063" s="13">
        <v>27880</v>
      </c>
      <c r="E2063" s="13">
        <v>27700</v>
      </c>
      <c r="F2063" s="11" t="s">
        <v>7437</v>
      </c>
      <c r="G2063" s="12">
        <v>-7.1999999999999998E-3</v>
      </c>
      <c r="H2063" s="21" t="str">
        <f t="shared" si="64"/>
        <v>viernes, septiembre 6 de 2013</v>
      </c>
      <c r="I2063" s="11" t="e">
        <f>VLOOKUP(H2063,'Cacao Nacional'!B:D,3,0)</f>
        <v>#N/A</v>
      </c>
      <c r="J2063" s="11" t="str">
        <f t="shared" si="65"/>
        <v>septiembre de 2013</v>
      </c>
    </row>
    <row r="2064" spans="1:10" x14ac:dyDescent="0.3">
      <c r="A2064" s="14">
        <v>41522</v>
      </c>
      <c r="B2064" s="13">
        <v>27900</v>
      </c>
      <c r="C2064" s="13">
        <v>28000</v>
      </c>
      <c r="D2064" s="13">
        <v>28100</v>
      </c>
      <c r="E2064" s="13">
        <v>27800</v>
      </c>
      <c r="F2064" s="11" t="s">
        <v>7438</v>
      </c>
      <c r="G2064" s="12">
        <v>-2.8999999999999998E-3</v>
      </c>
      <c r="H2064" s="21" t="str">
        <f t="shared" si="64"/>
        <v>jueves, septiembre 5 de 2013</v>
      </c>
      <c r="I2064" s="11" t="e">
        <f>VLOOKUP(H2064,'Cacao Nacional'!B:D,3,0)</f>
        <v>#N/A</v>
      </c>
      <c r="J2064" s="11" t="str">
        <f t="shared" si="65"/>
        <v>septiembre de 2013</v>
      </c>
    </row>
    <row r="2065" spans="1:10" x14ac:dyDescent="0.3">
      <c r="A2065" s="14">
        <v>41521</v>
      </c>
      <c r="B2065" s="13">
        <v>27980</v>
      </c>
      <c r="C2065" s="13">
        <v>28000</v>
      </c>
      <c r="D2065" s="13">
        <v>28080</v>
      </c>
      <c r="E2065" s="13">
        <v>27840</v>
      </c>
      <c r="F2065" s="11" t="s">
        <v>7439</v>
      </c>
      <c r="G2065" s="12">
        <v>-6.9999999999999999E-4</v>
      </c>
      <c r="H2065" s="21" t="str">
        <f t="shared" si="64"/>
        <v>miércoles, septiembre 4 de 2013</v>
      </c>
      <c r="I2065" s="11" t="e">
        <f>VLOOKUP(H2065,'Cacao Nacional'!B:D,3,0)</f>
        <v>#N/A</v>
      </c>
      <c r="J2065" s="11" t="str">
        <f t="shared" si="65"/>
        <v>septiembre de 2013</v>
      </c>
    </row>
    <row r="2066" spans="1:10" x14ac:dyDescent="0.3">
      <c r="A2066" s="14">
        <v>41520</v>
      </c>
      <c r="B2066" s="13">
        <v>28000</v>
      </c>
      <c r="C2066" s="13">
        <v>27500</v>
      </c>
      <c r="D2066" s="13">
        <v>28200</v>
      </c>
      <c r="E2066" s="13">
        <v>27500</v>
      </c>
      <c r="F2066" s="11" t="s">
        <v>7440</v>
      </c>
      <c r="G2066" s="12">
        <v>1.9699999999999999E-2</v>
      </c>
      <c r="H2066" s="21" t="str">
        <f t="shared" si="64"/>
        <v>martes, septiembre 3 de 2013</v>
      </c>
      <c r="I2066" s="11" t="e">
        <f>VLOOKUP(H2066,'Cacao Nacional'!B:D,3,0)</f>
        <v>#N/A</v>
      </c>
      <c r="J2066" s="11" t="str">
        <f t="shared" si="65"/>
        <v>septiembre de 2013</v>
      </c>
    </row>
    <row r="2067" spans="1:10" x14ac:dyDescent="0.3">
      <c r="A2067" s="14">
        <v>41519</v>
      </c>
      <c r="B2067" s="13">
        <v>27460</v>
      </c>
      <c r="C2067" s="13">
        <v>27460</v>
      </c>
      <c r="D2067" s="13">
        <v>27500</v>
      </c>
      <c r="E2067" s="13">
        <v>27320</v>
      </c>
      <c r="F2067" s="11" t="s">
        <v>5776</v>
      </c>
      <c r="G2067" s="12">
        <v>-1.5E-3</v>
      </c>
      <c r="H2067" s="21" t="str">
        <f t="shared" si="64"/>
        <v>lunes, septiembre 2 de 2013</v>
      </c>
      <c r="I2067" s="11">
        <f>VLOOKUP(H2067,'Cacao Nacional'!B:D,3,0)</f>
        <v>4287.5</v>
      </c>
      <c r="J2067" s="11" t="str">
        <f t="shared" si="65"/>
        <v>septiembre de 2013</v>
      </c>
    </row>
    <row r="2068" spans="1:10" x14ac:dyDescent="0.3">
      <c r="A2068" s="14">
        <v>41516</v>
      </c>
      <c r="B2068" s="13">
        <v>27500</v>
      </c>
      <c r="C2068" s="13">
        <v>27380</v>
      </c>
      <c r="D2068" s="13">
        <v>27900</v>
      </c>
      <c r="E2068" s="13">
        <v>27380</v>
      </c>
      <c r="F2068" s="11" t="s">
        <v>7441</v>
      </c>
      <c r="G2068" s="12">
        <v>4.4000000000000003E-3</v>
      </c>
      <c r="H2068" s="21" t="str">
        <f t="shared" si="64"/>
        <v>viernes, agosto 30 de 2013</v>
      </c>
      <c r="I2068" s="11" t="e">
        <f>VLOOKUP(H2068,'Cacao Nacional'!B:D,3,0)</f>
        <v>#N/A</v>
      </c>
      <c r="J2068" s="11" t="str">
        <f t="shared" si="65"/>
        <v>agosto de 2013</v>
      </c>
    </row>
    <row r="2069" spans="1:10" x14ac:dyDescent="0.3">
      <c r="A2069" s="14">
        <v>41515</v>
      </c>
      <c r="B2069" s="13">
        <v>27380</v>
      </c>
      <c r="C2069" s="13">
        <v>26980</v>
      </c>
      <c r="D2069" s="13">
        <v>27420</v>
      </c>
      <c r="E2069" s="13">
        <v>26800</v>
      </c>
      <c r="F2069" s="11" t="s">
        <v>7442</v>
      </c>
      <c r="G2069" s="12">
        <v>1.4800000000000001E-2</v>
      </c>
      <c r="H2069" s="21" t="str">
        <f t="shared" si="64"/>
        <v>jueves, agosto 29 de 2013</v>
      </c>
      <c r="I2069" s="11" t="e">
        <f>VLOOKUP(H2069,'Cacao Nacional'!B:D,3,0)</f>
        <v>#N/A</v>
      </c>
      <c r="J2069" s="11" t="str">
        <f t="shared" si="65"/>
        <v>agosto de 2013</v>
      </c>
    </row>
    <row r="2070" spans="1:10" x14ac:dyDescent="0.3">
      <c r="A2070" s="14">
        <v>41514</v>
      </c>
      <c r="B2070" s="13">
        <v>26980</v>
      </c>
      <c r="C2070" s="13">
        <v>26500</v>
      </c>
      <c r="D2070" s="13">
        <v>26980</v>
      </c>
      <c r="E2070" s="13">
        <v>26500</v>
      </c>
      <c r="F2070" s="11" t="s">
        <v>7443</v>
      </c>
      <c r="G2070" s="12">
        <v>1.66E-2</v>
      </c>
      <c r="H2070" s="21" t="str">
        <f t="shared" si="64"/>
        <v>miércoles, agosto 28 de 2013</v>
      </c>
      <c r="I2070" s="11" t="e">
        <f>VLOOKUP(H2070,'Cacao Nacional'!B:D,3,0)</f>
        <v>#N/A</v>
      </c>
      <c r="J2070" s="11" t="str">
        <f t="shared" si="65"/>
        <v>agosto de 2013</v>
      </c>
    </row>
    <row r="2071" spans="1:10" x14ac:dyDescent="0.3">
      <c r="A2071" s="14">
        <v>41513</v>
      </c>
      <c r="B2071" s="13">
        <v>26540</v>
      </c>
      <c r="C2071" s="13">
        <v>26600</v>
      </c>
      <c r="D2071" s="13">
        <v>26760</v>
      </c>
      <c r="E2071" s="13">
        <v>26480</v>
      </c>
      <c r="F2071" s="11" t="s">
        <v>7444</v>
      </c>
      <c r="G2071" s="12">
        <v>0</v>
      </c>
      <c r="H2071" s="21" t="str">
        <f t="shared" si="64"/>
        <v>martes, agosto 27 de 2013</v>
      </c>
      <c r="I2071" s="11" t="e">
        <f>VLOOKUP(H2071,'Cacao Nacional'!B:D,3,0)</f>
        <v>#N/A</v>
      </c>
      <c r="J2071" s="11" t="str">
        <f t="shared" si="65"/>
        <v>agosto de 2013</v>
      </c>
    </row>
    <row r="2072" spans="1:10" x14ac:dyDescent="0.3">
      <c r="A2072" s="14">
        <v>41512</v>
      </c>
      <c r="B2072" s="13">
        <v>26540</v>
      </c>
      <c r="C2072" s="13">
        <v>26700</v>
      </c>
      <c r="D2072" s="13">
        <v>26900</v>
      </c>
      <c r="E2072" s="13">
        <v>26540</v>
      </c>
      <c r="F2072" s="11" t="s">
        <v>7445</v>
      </c>
      <c r="G2072" s="12">
        <v>-1.26E-2</v>
      </c>
      <c r="H2072" s="21" t="str">
        <f t="shared" si="64"/>
        <v>lunes, agosto 26 de 2013</v>
      </c>
      <c r="I2072" s="11">
        <f>VLOOKUP(H2072,'Cacao Nacional'!B:D,3,0)</f>
        <v>4217.5</v>
      </c>
      <c r="J2072" s="11" t="str">
        <f t="shared" si="65"/>
        <v>agosto de 2013</v>
      </c>
    </row>
    <row r="2073" spans="1:10" x14ac:dyDescent="0.3">
      <c r="A2073" s="14">
        <v>41509</v>
      </c>
      <c r="B2073" s="13">
        <v>26880</v>
      </c>
      <c r="C2073" s="13">
        <v>26880</v>
      </c>
      <c r="D2073" s="13">
        <v>26880</v>
      </c>
      <c r="E2073" s="13">
        <v>26600</v>
      </c>
      <c r="F2073" s="11" t="s">
        <v>7446</v>
      </c>
      <c r="G2073" s="12">
        <v>8.9999999999999993E-3</v>
      </c>
      <c r="H2073" s="21" t="str">
        <f t="shared" si="64"/>
        <v>viernes, agosto 23 de 2013</v>
      </c>
      <c r="I2073" s="11" t="e">
        <f>VLOOKUP(H2073,'Cacao Nacional'!B:D,3,0)</f>
        <v>#N/A</v>
      </c>
      <c r="J2073" s="11" t="str">
        <f t="shared" si="65"/>
        <v>agosto de 2013</v>
      </c>
    </row>
    <row r="2074" spans="1:10" x14ac:dyDescent="0.3">
      <c r="A2074" s="14">
        <v>41508</v>
      </c>
      <c r="B2074" s="13">
        <v>26640</v>
      </c>
      <c r="C2074" s="13">
        <v>26700</v>
      </c>
      <c r="D2074" s="13">
        <v>26900</v>
      </c>
      <c r="E2074" s="13">
        <v>26640</v>
      </c>
      <c r="F2074" s="11" t="s">
        <v>7447</v>
      </c>
      <c r="G2074" s="12">
        <v>-1.5E-3</v>
      </c>
      <c r="H2074" s="21" t="str">
        <f t="shared" si="64"/>
        <v>jueves, agosto 22 de 2013</v>
      </c>
      <c r="I2074" s="11" t="e">
        <f>VLOOKUP(H2074,'Cacao Nacional'!B:D,3,0)</f>
        <v>#N/A</v>
      </c>
      <c r="J2074" s="11" t="str">
        <f t="shared" si="65"/>
        <v>agosto de 2013</v>
      </c>
    </row>
    <row r="2075" spans="1:10" x14ac:dyDescent="0.3">
      <c r="A2075" s="14">
        <v>41507</v>
      </c>
      <c r="B2075" s="13">
        <v>26680</v>
      </c>
      <c r="C2075" s="13">
        <v>26640</v>
      </c>
      <c r="D2075" s="13">
        <v>26700</v>
      </c>
      <c r="E2075" s="13">
        <v>26600</v>
      </c>
      <c r="F2075" s="11" t="s">
        <v>7448</v>
      </c>
      <c r="G2075" s="12">
        <v>-3.0000000000000001E-3</v>
      </c>
      <c r="H2075" s="21" t="str">
        <f t="shared" si="64"/>
        <v>miércoles, agosto 21 de 2013</v>
      </c>
      <c r="I2075" s="11" t="e">
        <f>VLOOKUP(H2075,'Cacao Nacional'!B:D,3,0)</f>
        <v>#N/A</v>
      </c>
      <c r="J2075" s="11" t="str">
        <f t="shared" si="65"/>
        <v>agosto de 2013</v>
      </c>
    </row>
    <row r="2076" spans="1:10" x14ac:dyDescent="0.3">
      <c r="A2076" s="14">
        <v>41506</v>
      </c>
      <c r="B2076" s="13">
        <v>26760</v>
      </c>
      <c r="C2076" s="13">
        <v>26500</v>
      </c>
      <c r="D2076" s="13">
        <v>26960</v>
      </c>
      <c r="E2076" s="13">
        <v>26500</v>
      </c>
      <c r="F2076" s="11" t="s">
        <v>7449</v>
      </c>
      <c r="G2076" s="12">
        <v>3.0000000000000001E-3</v>
      </c>
      <c r="H2076" s="21" t="str">
        <f t="shared" si="64"/>
        <v>martes, agosto 20 de 2013</v>
      </c>
      <c r="I2076" s="11" t="e">
        <f>VLOOKUP(H2076,'Cacao Nacional'!B:D,3,0)</f>
        <v>#N/A</v>
      </c>
      <c r="J2076" s="11" t="str">
        <f t="shared" si="65"/>
        <v>agosto de 2013</v>
      </c>
    </row>
    <row r="2077" spans="1:10" x14ac:dyDescent="0.3">
      <c r="A2077" s="14">
        <v>41502</v>
      </c>
      <c r="B2077" s="13">
        <v>26680</v>
      </c>
      <c r="C2077" s="13">
        <v>26600</v>
      </c>
      <c r="D2077" s="13">
        <v>26700</v>
      </c>
      <c r="E2077" s="13">
        <v>26380</v>
      </c>
      <c r="F2077" s="11" t="s">
        <v>7450</v>
      </c>
      <c r="G2077" s="12">
        <v>-4.4999999999999997E-3</v>
      </c>
      <c r="H2077" s="21" t="str">
        <f t="shared" si="64"/>
        <v>viernes, agosto 16 de 2013</v>
      </c>
      <c r="I2077" s="11" t="e">
        <f>VLOOKUP(H2077,'Cacao Nacional'!B:D,3,0)</f>
        <v>#N/A</v>
      </c>
      <c r="J2077" s="11" t="str">
        <f t="shared" si="65"/>
        <v>agosto de 2013</v>
      </c>
    </row>
    <row r="2078" spans="1:10" x14ac:dyDescent="0.3">
      <c r="A2078" s="14">
        <v>41501</v>
      </c>
      <c r="B2078" s="13">
        <v>26800</v>
      </c>
      <c r="C2078" s="13">
        <v>26400</v>
      </c>
      <c r="D2078" s="13">
        <v>26860</v>
      </c>
      <c r="E2078" s="13">
        <v>26400</v>
      </c>
      <c r="F2078" s="11" t="s">
        <v>7451</v>
      </c>
      <c r="G2078" s="12">
        <v>1.1299999999999999E-2</v>
      </c>
      <c r="H2078" s="21" t="str">
        <f t="shared" si="64"/>
        <v>jueves, agosto 15 de 2013</v>
      </c>
      <c r="I2078" s="11" t="e">
        <f>VLOOKUP(H2078,'Cacao Nacional'!B:D,3,0)</f>
        <v>#N/A</v>
      </c>
      <c r="J2078" s="11" t="str">
        <f t="shared" si="65"/>
        <v>agosto de 2013</v>
      </c>
    </row>
    <row r="2079" spans="1:10" x14ac:dyDescent="0.3">
      <c r="A2079" s="14">
        <v>41500</v>
      </c>
      <c r="B2079" s="13">
        <v>26500</v>
      </c>
      <c r="C2079" s="13">
        <v>26400</v>
      </c>
      <c r="D2079" s="13">
        <v>26560</v>
      </c>
      <c r="E2079" s="13">
        <v>26320</v>
      </c>
      <c r="F2079" s="11" t="s">
        <v>7452</v>
      </c>
      <c r="G2079" s="12">
        <v>5.3E-3</v>
      </c>
      <c r="H2079" s="21" t="str">
        <f t="shared" si="64"/>
        <v>miércoles, agosto 14 de 2013</v>
      </c>
      <c r="I2079" s="11" t="e">
        <f>VLOOKUP(H2079,'Cacao Nacional'!B:D,3,0)</f>
        <v>#N/A</v>
      </c>
      <c r="J2079" s="11" t="str">
        <f t="shared" si="65"/>
        <v>agosto de 2013</v>
      </c>
    </row>
    <row r="2080" spans="1:10" x14ac:dyDescent="0.3">
      <c r="A2080" s="14">
        <v>41499</v>
      </c>
      <c r="B2080" s="13">
        <v>26360</v>
      </c>
      <c r="C2080" s="13">
        <v>26240</v>
      </c>
      <c r="D2080" s="13">
        <v>26460</v>
      </c>
      <c r="E2080" s="13">
        <v>26200</v>
      </c>
      <c r="F2080" s="11" t="s">
        <v>7453</v>
      </c>
      <c r="G2080" s="12">
        <v>6.8999999999999999E-3</v>
      </c>
      <c r="H2080" s="21" t="str">
        <f t="shared" si="64"/>
        <v>martes, agosto 13 de 2013</v>
      </c>
      <c r="I2080" s="11" t="e">
        <f>VLOOKUP(H2080,'Cacao Nacional'!B:D,3,0)</f>
        <v>#N/A</v>
      </c>
      <c r="J2080" s="11" t="str">
        <f t="shared" si="65"/>
        <v>agosto de 2013</v>
      </c>
    </row>
    <row r="2081" spans="1:10" x14ac:dyDescent="0.3">
      <c r="A2081" s="14">
        <v>41498</v>
      </c>
      <c r="B2081" s="13">
        <v>26180</v>
      </c>
      <c r="C2081" s="13">
        <v>26000</v>
      </c>
      <c r="D2081" s="13">
        <v>26260</v>
      </c>
      <c r="E2081" s="13">
        <v>26000</v>
      </c>
      <c r="F2081" s="11" t="s">
        <v>7454</v>
      </c>
      <c r="G2081" s="12">
        <v>8.5000000000000006E-3</v>
      </c>
      <c r="H2081" s="21" t="str">
        <f t="shared" si="64"/>
        <v>lunes, agosto 12 de 2013</v>
      </c>
      <c r="I2081" s="11">
        <f>VLOOKUP(H2081,'Cacao Nacional'!B:D,3,0)</f>
        <v>4012.5</v>
      </c>
      <c r="J2081" s="11" t="str">
        <f t="shared" si="65"/>
        <v>agosto de 2013</v>
      </c>
    </row>
    <row r="2082" spans="1:10" x14ac:dyDescent="0.3">
      <c r="A2082" s="14">
        <v>41495</v>
      </c>
      <c r="B2082" s="13">
        <v>25960</v>
      </c>
      <c r="C2082" s="13">
        <v>25980</v>
      </c>
      <c r="D2082" s="13">
        <v>25980</v>
      </c>
      <c r="E2082" s="13">
        <v>25860</v>
      </c>
      <c r="F2082" s="11" t="s">
        <v>7455</v>
      </c>
      <c r="G2082" s="12">
        <v>8.0000000000000004E-4</v>
      </c>
      <c r="H2082" s="21" t="str">
        <f t="shared" si="64"/>
        <v>viernes, agosto 9 de 2013</v>
      </c>
      <c r="I2082" s="11" t="e">
        <f>VLOOKUP(H2082,'Cacao Nacional'!B:D,3,0)</f>
        <v>#N/A</v>
      </c>
      <c r="J2082" s="11" t="str">
        <f t="shared" si="65"/>
        <v>agosto de 2013</v>
      </c>
    </row>
    <row r="2083" spans="1:10" x14ac:dyDescent="0.3">
      <c r="A2083" s="14">
        <v>41494</v>
      </c>
      <c r="B2083" s="13">
        <v>25940</v>
      </c>
      <c r="C2083" s="13">
        <v>25600</v>
      </c>
      <c r="D2083" s="13">
        <v>25940</v>
      </c>
      <c r="E2083" s="13">
        <v>25600</v>
      </c>
      <c r="F2083" s="11" t="s">
        <v>7456</v>
      </c>
      <c r="G2083" s="12">
        <v>1.3299999999999999E-2</v>
      </c>
      <c r="H2083" s="21" t="str">
        <f t="shared" si="64"/>
        <v>jueves, agosto 8 de 2013</v>
      </c>
      <c r="I2083" s="11" t="e">
        <f>VLOOKUP(H2083,'Cacao Nacional'!B:D,3,0)</f>
        <v>#N/A</v>
      </c>
      <c r="J2083" s="11" t="str">
        <f t="shared" si="65"/>
        <v>agosto de 2013</v>
      </c>
    </row>
    <row r="2084" spans="1:10" x14ac:dyDescent="0.3">
      <c r="A2084" s="14">
        <v>41492</v>
      </c>
      <c r="B2084" s="13">
        <v>25600</v>
      </c>
      <c r="C2084" s="13">
        <v>25600</v>
      </c>
      <c r="D2084" s="13">
        <v>25700</v>
      </c>
      <c r="E2084" s="13">
        <v>25500</v>
      </c>
      <c r="F2084" s="11" t="s">
        <v>7457</v>
      </c>
      <c r="G2084" s="12">
        <v>0</v>
      </c>
      <c r="H2084" s="21" t="str">
        <f t="shared" si="64"/>
        <v>martes, agosto 6 de 2013</v>
      </c>
      <c r="I2084" s="11" t="e">
        <f>VLOOKUP(H2084,'Cacao Nacional'!B:D,3,0)</f>
        <v>#N/A</v>
      </c>
      <c r="J2084" s="11" t="str">
        <f t="shared" si="65"/>
        <v>agosto de 2013</v>
      </c>
    </row>
    <row r="2085" spans="1:10" x14ac:dyDescent="0.3">
      <c r="A2085" s="14">
        <v>41491</v>
      </c>
      <c r="B2085" s="13">
        <v>25600</v>
      </c>
      <c r="C2085" s="13">
        <v>25800</v>
      </c>
      <c r="D2085" s="13">
        <v>25800</v>
      </c>
      <c r="E2085" s="13">
        <v>25580</v>
      </c>
      <c r="F2085" s="11" t="s">
        <v>7458</v>
      </c>
      <c r="G2085" s="12">
        <v>-3.8999999999999998E-3</v>
      </c>
      <c r="H2085" s="21" t="str">
        <f t="shared" si="64"/>
        <v>lunes, agosto 5 de 2013</v>
      </c>
      <c r="I2085" s="11">
        <f>VLOOKUP(H2085,'Cacao Nacional'!B:D,3,0)</f>
        <v>3897.5</v>
      </c>
      <c r="J2085" s="11" t="str">
        <f t="shared" si="65"/>
        <v>agosto de 2013</v>
      </c>
    </row>
    <row r="2086" spans="1:10" x14ac:dyDescent="0.3">
      <c r="A2086" s="14">
        <v>41488</v>
      </c>
      <c r="B2086" s="13">
        <v>25700</v>
      </c>
      <c r="C2086" s="13">
        <v>25600</v>
      </c>
      <c r="D2086" s="13">
        <v>25780</v>
      </c>
      <c r="E2086" s="13">
        <v>25520</v>
      </c>
      <c r="F2086" s="11" t="s">
        <v>7459</v>
      </c>
      <c r="G2086" s="12">
        <v>3.8999999999999998E-3</v>
      </c>
      <c r="H2086" s="21" t="str">
        <f t="shared" si="64"/>
        <v>viernes, agosto 2 de 2013</v>
      </c>
      <c r="I2086" s="11" t="e">
        <f>VLOOKUP(H2086,'Cacao Nacional'!B:D,3,0)</f>
        <v>#N/A</v>
      </c>
      <c r="J2086" s="11" t="str">
        <f t="shared" si="65"/>
        <v>agosto de 2013</v>
      </c>
    </row>
    <row r="2087" spans="1:10" x14ac:dyDescent="0.3">
      <c r="A2087" s="14">
        <v>41487</v>
      </c>
      <c r="B2087" s="13">
        <v>25600</v>
      </c>
      <c r="C2087" s="13">
        <v>25500</v>
      </c>
      <c r="D2087" s="13">
        <v>25700</v>
      </c>
      <c r="E2087" s="13">
        <v>25500</v>
      </c>
      <c r="F2087" s="11" t="s">
        <v>7460</v>
      </c>
      <c r="G2087" s="12">
        <v>3.8999999999999998E-3</v>
      </c>
      <c r="H2087" s="21" t="str">
        <f t="shared" si="64"/>
        <v>jueves, agosto 1 de 2013</v>
      </c>
      <c r="I2087" s="11" t="e">
        <f>VLOOKUP(H2087,'Cacao Nacional'!B:D,3,0)</f>
        <v>#N/A</v>
      </c>
      <c r="J2087" s="11" t="str">
        <f t="shared" si="65"/>
        <v>agosto de 2013</v>
      </c>
    </row>
    <row r="2088" spans="1:10" x14ac:dyDescent="0.3">
      <c r="A2088" s="14">
        <v>41486</v>
      </c>
      <c r="B2088" s="13">
        <v>25500</v>
      </c>
      <c r="C2088" s="13">
        <v>25640</v>
      </c>
      <c r="D2088" s="13">
        <v>25700</v>
      </c>
      <c r="E2088" s="13">
        <v>25200</v>
      </c>
      <c r="F2088" s="11" t="s">
        <v>7461</v>
      </c>
      <c r="G2088" s="12">
        <v>-7.7999999999999996E-3</v>
      </c>
      <c r="H2088" s="21" t="str">
        <f t="shared" si="64"/>
        <v>miércoles, julio 31 de 2013</v>
      </c>
      <c r="I2088" s="11" t="e">
        <f>VLOOKUP(H2088,'Cacao Nacional'!B:D,3,0)</f>
        <v>#N/A</v>
      </c>
      <c r="J2088" s="11" t="str">
        <f t="shared" si="65"/>
        <v>julio de 2013</v>
      </c>
    </row>
    <row r="2089" spans="1:10" x14ac:dyDescent="0.3">
      <c r="A2089" s="14">
        <v>41485</v>
      </c>
      <c r="B2089" s="13">
        <v>25700</v>
      </c>
      <c r="C2089" s="13">
        <v>25840</v>
      </c>
      <c r="D2089" s="13">
        <v>25860</v>
      </c>
      <c r="E2089" s="13">
        <v>25700</v>
      </c>
      <c r="F2089" s="11" t="s">
        <v>7462</v>
      </c>
      <c r="G2089" s="12">
        <v>3.8999999999999998E-3</v>
      </c>
      <c r="H2089" s="21" t="str">
        <f t="shared" si="64"/>
        <v>martes, julio 30 de 2013</v>
      </c>
      <c r="I2089" s="11" t="e">
        <f>VLOOKUP(H2089,'Cacao Nacional'!B:D,3,0)</f>
        <v>#N/A</v>
      </c>
      <c r="J2089" s="11" t="str">
        <f t="shared" si="65"/>
        <v>julio de 2013</v>
      </c>
    </row>
    <row r="2090" spans="1:10" x14ac:dyDescent="0.3">
      <c r="A2090" s="14">
        <v>41484</v>
      </c>
      <c r="B2090" s="13">
        <v>25600</v>
      </c>
      <c r="C2090" s="13">
        <v>25900</v>
      </c>
      <c r="D2090" s="13">
        <v>25900</v>
      </c>
      <c r="E2090" s="13">
        <v>25600</v>
      </c>
      <c r="F2090" s="11" t="s">
        <v>7463</v>
      </c>
      <c r="G2090" s="12">
        <v>-1.54E-2</v>
      </c>
      <c r="H2090" s="21" t="str">
        <f t="shared" si="64"/>
        <v>lunes, julio 29 de 2013</v>
      </c>
      <c r="I2090" s="11">
        <f>VLOOKUP(H2090,'Cacao Nacional'!B:D,3,0)</f>
        <v>3937.5</v>
      </c>
      <c r="J2090" s="11" t="str">
        <f t="shared" si="65"/>
        <v>julio de 2013</v>
      </c>
    </row>
    <row r="2091" spans="1:10" x14ac:dyDescent="0.3">
      <c r="A2091" s="14">
        <v>41481</v>
      </c>
      <c r="B2091" s="13">
        <v>26000</v>
      </c>
      <c r="C2091" s="13">
        <v>25960</v>
      </c>
      <c r="D2091" s="13">
        <v>26000</v>
      </c>
      <c r="E2091" s="13">
        <v>25880</v>
      </c>
      <c r="F2091" s="11" t="s">
        <v>7464</v>
      </c>
      <c r="G2091" s="12">
        <v>8.0000000000000004E-4</v>
      </c>
      <c r="H2091" s="21" t="str">
        <f t="shared" si="64"/>
        <v>viernes, julio 26 de 2013</v>
      </c>
      <c r="I2091" s="11" t="e">
        <f>VLOOKUP(H2091,'Cacao Nacional'!B:D,3,0)</f>
        <v>#N/A</v>
      </c>
      <c r="J2091" s="11" t="str">
        <f t="shared" si="65"/>
        <v>julio de 2013</v>
      </c>
    </row>
    <row r="2092" spans="1:10" x14ac:dyDescent="0.3">
      <c r="A2092" s="14">
        <v>41480</v>
      </c>
      <c r="B2092" s="13">
        <v>25980</v>
      </c>
      <c r="C2092" s="13">
        <v>25580</v>
      </c>
      <c r="D2092" s="13">
        <v>25980</v>
      </c>
      <c r="E2092" s="13">
        <v>25580</v>
      </c>
      <c r="F2092" s="11" t="s">
        <v>7465</v>
      </c>
      <c r="G2092" s="12">
        <v>-8.0000000000000004E-4</v>
      </c>
      <c r="H2092" s="21" t="str">
        <f t="shared" si="64"/>
        <v>jueves, julio 25 de 2013</v>
      </c>
      <c r="I2092" s="11" t="e">
        <f>VLOOKUP(H2092,'Cacao Nacional'!B:D,3,0)</f>
        <v>#N/A</v>
      </c>
      <c r="J2092" s="11" t="str">
        <f t="shared" si="65"/>
        <v>julio de 2013</v>
      </c>
    </row>
    <row r="2093" spans="1:10" x14ac:dyDescent="0.3">
      <c r="A2093" s="14">
        <v>41479</v>
      </c>
      <c r="B2093" s="13">
        <v>26000</v>
      </c>
      <c r="C2093" s="13">
        <v>25320</v>
      </c>
      <c r="D2093" s="13">
        <v>26000</v>
      </c>
      <c r="E2093" s="13">
        <v>25200</v>
      </c>
      <c r="F2093" s="11" t="s">
        <v>7466</v>
      </c>
      <c r="G2093" s="12">
        <v>3.1699999999999999E-2</v>
      </c>
      <c r="H2093" s="21" t="str">
        <f t="shared" si="64"/>
        <v>miércoles, julio 24 de 2013</v>
      </c>
      <c r="I2093" s="11" t="e">
        <f>VLOOKUP(H2093,'Cacao Nacional'!B:D,3,0)</f>
        <v>#N/A</v>
      </c>
      <c r="J2093" s="11" t="str">
        <f t="shared" si="65"/>
        <v>julio de 2013</v>
      </c>
    </row>
    <row r="2094" spans="1:10" x14ac:dyDescent="0.3">
      <c r="A2094" s="14">
        <v>41478</v>
      </c>
      <c r="B2094" s="13">
        <v>25200</v>
      </c>
      <c r="C2094" s="13">
        <v>25200</v>
      </c>
      <c r="D2094" s="13">
        <v>25200</v>
      </c>
      <c r="E2094" s="13">
        <v>25100</v>
      </c>
      <c r="F2094" s="11" t="s">
        <v>7467</v>
      </c>
      <c r="G2094" s="12">
        <v>0</v>
      </c>
      <c r="H2094" s="21" t="str">
        <f t="shared" si="64"/>
        <v>martes, julio 23 de 2013</v>
      </c>
      <c r="I2094" s="11" t="e">
        <f>VLOOKUP(H2094,'Cacao Nacional'!B:D,3,0)</f>
        <v>#N/A</v>
      </c>
      <c r="J2094" s="11" t="str">
        <f t="shared" si="65"/>
        <v>julio de 2013</v>
      </c>
    </row>
    <row r="2095" spans="1:10" x14ac:dyDescent="0.3">
      <c r="A2095" s="14">
        <v>41477</v>
      </c>
      <c r="B2095" s="13">
        <v>25200</v>
      </c>
      <c r="C2095" s="13">
        <v>25800</v>
      </c>
      <c r="D2095" s="13">
        <v>25840</v>
      </c>
      <c r="E2095" s="13">
        <v>25160</v>
      </c>
      <c r="F2095" s="11" t="s">
        <v>7468</v>
      </c>
      <c r="G2095" s="12">
        <v>-2.3300000000000001E-2</v>
      </c>
      <c r="H2095" s="21" t="str">
        <f t="shared" si="64"/>
        <v>lunes, julio 22 de 2013</v>
      </c>
      <c r="I2095" s="11">
        <f>VLOOKUP(H2095,'Cacao Nacional'!B:D,3,0)</f>
        <v>3797.5</v>
      </c>
      <c r="J2095" s="11" t="str">
        <f t="shared" si="65"/>
        <v>julio de 2013</v>
      </c>
    </row>
    <row r="2096" spans="1:10" x14ac:dyDescent="0.3">
      <c r="A2096" s="14">
        <v>41474</v>
      </c>
      <c r="B2096" s="13">
        <v>25800</v>
      </c>
      <c r="C2096" s="13">
        <v>25000</v>
      </c>
      <c r="D2096" s="13">
        <v>26140</v>
      </c>
      <c r="E2096" s="13">
        <v>25000</v>
      </c>
      <c r="F2096" s="11" t="s">
        <v>7469</v>
      </c>
      <c r="G2096" s="12">
        <v>3.2000000000000001E-2</v>
      </c>
      <c r="H2096" s="21" t="str">
        <f t="shared" si="64"/>
        <v>viernes, julio 19 de 2013</v>
      </c>
      <c r="I2096" s="11" t="e">
        <f>VLOOKUP(H2096,'Cacao Nacional'!B:D,3,0)</f>
        <v>#N/A</v>
      </c>
      <c r="J2096" s="11" t="str">
        <f t="shared" si="65"/>
        <v>julio de 2013</v>
      </c>
    </row>
    <row r="2097" spans="1:10" x14ac:dyDescent="0.3">
      <c r="A2097" s="14">
        <v>41473</v>
      </c>
      <c r="B2097" s="13">
        <v>25000</v>
      </c>
      <c r="C2097" s="13">
        <v>24880</v>
      </c>
      <c r="D2097" s="13">
        <v>25000</v>
      </c>
      <c r="E2097" s="13">
        <v>24600</v>
      </c>
      <c r="F2097" s="11" t="s">
        <v>7470</v>
      </c>
      <c r="G2097" s="12">
        <v>1.6299999999999999E-2</v>
      </c>
      <c r="H2097" s="21" t="str">
        <f t="shared" si="64"/>
        <v>jueves, julio 18 de 2013</v>
      </c>
      <c r="I2097" s="11" t="e">
        <f>VLOOKUP(H2097,'Cacao Nacional'!B:D,3,0)</f>
        <v>#N/A</v>
      </c>
      <c r="J2097" s="11" t="str">
        <f t="shared" si="65"/>
        <v>julio de 2013</v>
      </c>
    </row>
    <row r="2098" spans="1:10" x14ac:dyDescent="0.3">
      <c r="A2098" s="14">
        <v>41472</v>
      </c>
      <c r="B2098" s="13">
        <v>24600</v>
      </c>
      <c r="C2098" s="13">
        <v>24020</v>
      </c>
      <c r="D2098" s="13">
        <v>24900</v>
      </c>
      <c r="E2098" s="13">
        <v>23900</v>
      </c>
      <c r="F2098" s="11" t="s">
        <v>7471</v>
      </c>
      <c r="G2098" s="12">
        <v>2.5000000000000001E-2</v>
      </c>
      <c r="H2098" s="21" t="str">
        <f t="shared" si="64"/>
        <v>miércoles, julio 17 de 2013</v>
      </c>
      <c r="I2098" s="11" t="e">
        <f>VLOOKUP(H2098,'Cacao Nacional'!B:D,3,0)</f>
        <v>#N/A</v>
      </c>
      <c r="J2098" s="11" t="str">
        <f t="shared" si="65"/>
        <v>julio de 2013</v>
      </c>
    </row>
    <row r="2099" spans="1:10" x14ac:dyDescent="0.3">
      <c r="A2099" s="14">
        <v>41471</v>
      </c>
      <c r="B2099" s="13">
        <v>24000</v>
      </c>
      <c r="C2099" s="13">
        <v>23680</v>
      </c>
      <c r="D2099" s="13">
        <v>24360</v>
      </c>
      <c r="E2099" s="13">
        <v>23680</v>
      </c>
      <c r="F2099" s="11" t="s">
        <v>7472</v>
      </c>
      <c r="G2099" s="12">
        <v>1.8700000000000001E-2</v>
      </c>
      <c r="H2099" s="21" t="str">
        <f t="shared" si="64"/>
        <v>martes, julio 16 de 2013</v>
      </c>
      <c r="I2099" s="11" t="e">
        <f>VLOOKUP(H2099,'Cacao Nacional'!B:D,3,0)</f>
        <v>#N/A</v>
      </c>
      <c r="J2099" s="11" t="str">
        <f t="shared" si="65"/>
        <v>julio de 2013</v>
      </c>
    </row>
    <row r="2100" spans="1:10" x14ac:dyDescent="0.3">
      <c r="A2100" s="14">
        <v>41470</v>
      </c>
      <c r="B2100" s="13">
        <v>23560</v>
      </c>
      <c r="C2100" s="13">
        <v>23480</v>
      </c>
      <c r="D2100" s="13">
        <v>23600</v>
      </c>
      <c r="E2100" s="13">
        <v>23280</v>
      </c>
      <c r="F2100" s="11" t="s">
        <v>7473</v>
      </c>
      <c r="G2100" s="12">
        <v>2.8799999999999999E-2</v>
      </c>
      <c r="H2100" s="21" t="str">
        <f t="shared" si="64"/>
        <v>lunes, julio 15 de 2013</v>
      </c>
      <c r="I2100" s="11">
        <f>VLOOKUP(H2100,'Cacao Nacional'!B:D,3,0)</f>
        <v>3737.5</v>
      </c>
      <c r="J2100" s="11" t="str">
        <f t="shared" si="65"/>
        <v>julio de 2013</v>
      </c>
    </row>
    <row r="2101" spans="1:10" x14ac:dyDescent="0.3">
      <c r="A2101" s="14">
        <v>41467</v>
      </c>
      <c r="B2101" s="13">
        <v>22900</v>
      </c>
      <c r="C2101" s="13">
        <v>23220</v>
      </c>
      <c r="D2101" s="13">
        <v>23240</v>
      </c>
      <c r="E2101" s="13">
        <v>22900</v>
      </c>
      <c r="F2101" s="11" t="s">
        <v>7474</v>
      </c>
      <c r="G2101" s="12">
        <v>-1.38E-2</v>
      </c>
      <c r="H2101" s="21" t="str">
        <f t="shared" si="64"/>
        <v>viernes, julio 12 de 2013</v>
      </c>
      <c r="I2101" s="11" t="e">
        <f>VLOOKUP(H2101,'Cacao Nacional'!B:D,3,0)</f>
        <v>#N/A</v>
      </c>
      <c r="J2101" s="11" t="str">
        <f t="shared" si="65"/>
        <v>julio de 2013</v>
      </c>
    </row>
    <row r="2102" spans="1:10" x14ac:dyDescent="0.3">
      <c r="A2102" s="14">
        <v>41466</v>
      </c>
      <c r="B2102" s="13">
        <v>23220</v>
      </c>
      <c r="C2102" s="13">
        <v>23000</v>
      </c>
      <c r="D2102" s="13">
        <v>23440</v>
      </c>
      <c r="E2102" s="13">
        <v>23000</v>
      </c>
      <c r="F2102" s="11" t="s">
        <v>7475</v>
      </c>
      <c r="G2102" s="12">
        <v>9.5999999999999992E-3</v>
      </c>
      <c r="H2102" s="21" t="str">
        <f t="shared" si="64"/>
        <v>jueves, julio 11 de 2013</v>
      </c>
      <c r="I2102" s="11" t="e">
        <f>VLOOKUP(H2102,'Cacao Nacional'!B:D,3,0)</f>
        <v>#N/A</v>
      </c>
      <c r="J2102" s="11" t="str">
        <f t="shared" si="65"/>
        <v>julio de 2013</v>
      </c>
    </row>
    <row r="2103" spans="1:10" x14ac:dyDescent="0.3">
      <c r="A2103" s="14">
        <v>41465</v>
      </c>
      <c r="B2103" s="13">
        <v>23000</v>
      </c>
      <c r="C2103" s="13">
        <v>23320</v>
      </c>
      <c r="D2103" s="13">
        <v>23320</v>
      </c>
      <c r="E2103" s="13">
        <v>22960</v>
      </c>
      <c r="F2103" s="11" t="s">
        <v>7476</v>
      </c>
      <c r="G2103" s="12">
        <v>-1.6299999999999999E-2</v>
      </c>
      <c r="H2103" s="21" t="str">
        <f t="shared" si="64"/>
        <v>miércoles, julio 10 de 2013</v>
      </c>
      <c r="I2103" s="11" t="e">
        <f>VLOOKUP(H2103,'Cacao Nacional'!B:D,3,0)</f>
        <v>#N/A</v>
      </c>
      <c r="J2103" s="11" t="str">
        <f t="shared" si="65"/>
        <v>julio de 2013</v>
      </c>
    </row>
    <row r="2104" spans="1:10" x14ac:dyDescent="0.3">
      <c r="A2104" s="14">
        <v>41464</v>
      </c>
      <c r="B2104" s="13">
        <v>23380</v>
      </c>
      <c r="C2104" s="13">
        <v>23900</v>
      </c>
      <c r="D2104" s="13">
        <v>23920</v>
      </c>
      <c r="E2104" s="13">
        <v>23300</v>
      </c>
      <c r="F2104" s="11" t="s">
        <v>7477</v>
      </c>
      <c r="G2104" s="12">
        <v>-2.18E-2</v>
      </c>
      <c r="H2104" s="21" t="str">
        <f t="shared" si="64"/>
        <v>martes, julio 9 de 2013</v>
      </c>
      <c r="I2104" s="11" t="e">
        <f>VLOOKUP(H2104,'Cacao Nacional'!B:D,3,0)</f>
        <v>#N/A</v>
      </c>
      <c r="J2104" s="11" t="str">
        <f t="shared" si="65"/>
        <v>julio de 2013</v>
      </c>
    </row>
    <row r="2105" spans="1:10" x14ac:dyDescent="0.3">
      <c r="A2105" s="14">
        <v>41463</v>
      </c>
      <c r="B2105" s="13">
        <v>23900</v>
      </c>
      <c r="C2105" s="13">
        <v>24240</v>
      </c>
      <c r="D2105" s="13">
        <v>24260</v>
      </c>
      <c r="E2105" s="13">
        <v>23900</v>
      </c>
      <c r="F2105" s="11" t="s">
        <v>7478</v>
      </c>
      <c r="G2105" s="12">
        <v>-1.6500000000000001E-2</v>
      </c>
      <c r="H2105" s="21" t="str">
        <f t="shared" si="64"/>
        <v>lunes, julio 8 de 2013</v>
      </c>
      <c r="I2105" s="11">
        <f>VLOOKUP(H2105,'Cacao Nacional'!B:D,3,0)</f>
        <v>3797.5</v>
      </c>
      <c r="J2105" s="11" t="str">
        <f t="shared" si="65"/>
        <v>julio de 2013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6B4A-E237-41A5-89A6-01CFCBA69E77}">
  <dimension ref="A1:K112"/>
  <sheetViews>
    <sheetView tabSelected="1" workbookViewId="0"/>
  </sheetViews>
  <sheetFormatPr baseColWidth="10" defaultRowHeight="14.4" x14ac:dyDescent="0.3"/>
  <cols>
    <col min="1" max="1" width="11.5546875" style="23"/>
    <col min="2" max="2" width="17.77734375" bestFit="1" customWidth="1"/>
    <col min="8" max="8" width="18.21875" bestFit="1" customWidth="1"/>
    <col min="10" max="10" width="18.21875" bestFit="1" customWidth="1"/>
  </cols>
  <sheetData>
    <row r="1" spans="1:11" ht="72" x14ac:dyDescent="0.3">
      <c r="A1" s="23" t="s">
        <v>7486</v>
      </c>
      <c r="B1" s="15" t="s">
        <v>0</v>
      </c>
      <c r="C1" s="15" t="s">
        <v>7481</v>
      </c>
      <c r="D1" s="15" t="s">
        <v>7480</v>
      </c>
      <c r="E1" s="15" t="s">
        <v>7482</v>
      </c>
      <c r="F1" s="15" t="s">
        <v>7484</v>
      </c>
      <c r="G1" s="15" t="s">
        <v>7483</v>
      </c>
      <c r="H1" t="s">
        <v>7487</v>
      </c>
      <c r="I1" s="15" t="s">
        <v>7479</v>
      </c>
      <c r="J1" t="s">
        <v>7488</v>
      </c>
      <c r="K1" s="15" t="s">
        <v>7485</v>
      </c>
    </row>
    <row r="2" spans="1:11" x14ac:dyDescent="0.3">
      <c r="A2" s="24">
        <v>41275</v>
      </c>
      <c r="B2" s="19" t="s">
        <v>5291</v>
      </c>
      <c r="C2" s="16" t="e">
        <f>AVERAGEIFS('Cacao Nacional'!D:D,'Cacao Nacional'!J:J,B2)</f>
        <v>#DIV/0!</v>
      </c>
      <c r="D2" s="16">
        <f>AVERAGEIFS('Cacao Internacional'!D:D,'Cacao Internacional'!N:N,B2)*E2/1000</f>
        <v>4024.9037603137253</v>
      </c>
      <c r="E2" s="16">
        <f>AVERAGEIFS('TRM2'!D:D,'TRM2'!A:A,B2)</f>
        <v>1771.0494117647058</v>
      </c>
      <c r="F2" s="16">
        <f>AVERAGEIFS(Café!D:D,Café!N:N,B2)*E2*2/100</f>
        <v>6046.3626917647061</v>
      </c>
      <c r="G2" s="16">
        <f>SUMIFS(Importación!G:G,Importación!E:E,B2)</f>
        <v>149.91</v>
      </c>
      <c r="H2" s="16">
        <f>SUMIFS(Importación!H:H,Importación!E:E,B2)*E2</f>
        <v>351447.04527058825</v>
      </c>
      <c r="I2" s="16">
        <f>SUMIFS(Exportaciones!G:G,Exportaciones!E:E,B2)</f>
        <v>600.96500000000003</v>
      </c>
      <c r="J2" s="18">
        <f>SUMIFS(Exportaciones!H:H,Exportaciones!E:E,B2)*E2</f>
        <v>2627876.8653720464</v>
      </c>
      <c r="K2" s="16" t="e">
        <f>AVERAGEIFS('Grupo Nutresa'!B:B,'Grupo Nutresa'!J:J,B2)</f>
        <v>#DIV/0!</v>
      </c>
    </row>
    <row r="3" spans="1:11" x14ac:dyDescent="0.3">
      <c r="A3" s="24">
        <v>41306</v>
      </c>
      <c r="B3" s="20" t="s">
        <v>5306</v>
      </c>
      <c r="C3" s="16" t="e">
        <f>AVERAGEIFS('Cacao Nacional'!D:D,'Cacao Nacional'!J:J,B3)</f>
        <v>#DIV/0!</v>
      </c>
      <c r="D3" s="16">
        <f>AVERAGEIFS('Cacao Internacional'!D:D,'Cacao Internacional'!N:N,B3)*E3/1000</f>
        <v>3926.8054993308815</v>
      </c>
      <c r="E3" s="16">
        <f>AVERAGEIFS('TRM2'!D:D,'TRM2'!A:A,B3)</f>
        <v>1791.4474999999998</v>
      </c>
      <c r="F3" s="16">
        <f>AVERAGEIFS(Café!D:D,Café!N:N,B3)*E3*2/100</f>
        <v>5902.3480789473679</v>
      </c>
      <c r="G3" s="16">
        <f>SUMIFS(Importación!G:G,Importación!E:E,B3)</f>
        <v>89.38</v>
      </c>
      <c r="H3" s="16">
        <f>SUMIFS(Importación!H:H,Importación!E:E,B3)*E3</f>
        <v>232099.93809999997</v>
      </c>
      <c r="I3" s="16">
        <f>SUMIFS(Exportaciones!G:G,Exportaciones!E:E,B3)</f>
        <v>601.29899999999998</v>
      </c>
      <c r="J3" s="18">
        <f>SUMIFS(Exportaciones!H:H,Exportaciones!E:E,B3)*E3</f>
        <v>2696151.9196333</v>
      </c>
      <c r="K3" s="16" t="e">
        <f>AVERAGEIFS('Grupo Nutresa'!B:B,'Grupo Nutresa'!J:J,B3)</f>
        <v>#DIV/0!</v>
      </c>
    </row>
    <row r="4" spans="1:11" x14ac:dyDescent="0.3">
      <c r="A4" s="24">
        <v>41334</v>
      </c>
      <c r="B4" s="20" t="s">
        <v>5310</v>
      </c>
      <c r="C4" s="16" t="e">
        <f>AVERAGEIFS('Cacao Nacional'!D:D,'Cacao Nacional'!J:J,B4)</f>
        <v>#DIV/0!</v>
      </c>
      <c r="D4" s="16">
        <f>AVERAGEIFS('Cacao Internacional'!D:D,'Cacao Internacional'!N:N,B4)*E4/1000</f>
        <v>3888.4689778074076</v>
      </c>
      <c r="E4" s="16">
        <f>AVERAGEIFS('TRM2'!D:D,'TRM2'!A:A,B4)</f>
        <v>1809.8922222222222</v>
      </c>
      <c r="F4" s="16">
        <f>AVERAGEIFS(Café!D:D,Café!N:N,B4)*E4*2/100</f>
        <v>5920.8613058641986</v>
      </c>
      <c r="G4" s="16">
        <f>SUMIFS(Importación!G:G,Importación!E:E,B4)</f>
        <v>25.047000000000001</v>
      </c>
      <c r="H4" s="16">
        <f>SUMIFS(Importación!H:H,Importación!E:E,B4)*E4</f>
        <v>109529.2295133</v>
      </c>
      <c r="I4" s="16">
        <f>SUMIFS(Exportaciones!G:G,Exportaciones!E:E,B4)</f>
        <v>230.94850000000002</v>
      </c>
      <c r="J4" s="18">
        <f>SUMIFS(Exportaciones!H:H,Exportaciones!E:E,B4)*E4</f>
        <v>1048485.9846150666</v>
      </c>
      <c r="K4" s="16" t="e">
        <f>AVERAGEIFS('Grupo Nutresa'!B:B,'Grupo Nutresa'!J:J,B4)</f>
        <v>#DIV/0!</v>
      </c>
    </row>
    <row r="5" spans="1:11" x14ac:dyDescent="0.3">
      <c r="A5" s="24">
        <v>41365</v>
      </c>
      <c r="B5" s="19" t="s">
        <v>5313</v>
      </c>
      <c r="C5" s="16" t="e">
        <f>AVERAGEIFS('Cacao Nacional'!D:D,'Cacao Nacional'!J:J,B5)</f>
        <v>#DIV/0!</v>
      </c>
      <c r="D5" s="16">
        <f>AVERAGEIFS('Cacao Internacional'!D:D,'Cacao Internacional'!N:N,B5)*E5/1000</f>
        <v>4198.8161673037184</v>
      </c>
      <c r="E5" s="16">
        <f>AVERAGEIFS('TRM2'!D:D,'TRM2'!A:A,B5)</f>
        <v>1829.9572727272725</v>
      </c>
      <c r="F5" s="16">
        <f>AVERAGEIFS(Café!D:D,Café!N:N,B5)*E5*2/100</f>
        <v>6021.3912260330571</v>
      </c>
      <c r="G5" s="16">
        <f>SUMIFS(Importación!G:G,Importación!E:E,B5)</f>
        <v>25.02</v>
      </c>
      <c r="H5" s="16">
        <f>SUMIFS(Importación!H:H,Importación!E:E,B5)*E5</f>
        <v>122578.20564824544</v>
      </c>
      <c r="I5" s="16">
        <f>SUMIFS(Exportaciones!G:G,Exportaciones!E:E,B5)</f>
        <v>736.03099999999995</v>
      </c>
      <c r="J5" s="18">
        <f>SUMIFS(Exportaciones!H:H,Exportaciones!E:E,B5)*E5</f>
        <v>3005157.4802342723</v>
      </c>
      <c r="K5" s="16" t="e">
        <f>AVERAGEIFS('Grupo Nutresa'!B:B,'Grupo Nutresa'!J:J,B5)</f>
        <v>#DIV/0!</v>
      </c>
    </row>
    <row r="6" spans="1:11" x14ac:dyDescent="0.3">
      <c r="A6" s="24">
        <v>41395</v>
      </c>
      <c r="B6" s="20" t="s">
        <v>5315</v>
      </c>
      <c r="C6" s="16" t="e">
        <f>AVERAGEIFS('Cacao Nacional'!D:D,'Cacao Nacional'!J:J,B6)</f>
        <v>#DIV/0!</v>
      </c>
      <c r="D6" s="16">
        <f>AVERAGEIFS('Cacao Internacional'!D:D,'Cacao Internacional'!N:N,B6)*E6/1000</f>
        <v>4321.2912547257129</v>
      </c>
      <c r="E6" s="16">
        <f>AVERAGEIFS('TRM2'!D:D,'TRM2'!A:A,B6)</f>
        <v>1850.1228571428569</v>
      </c>
      <c r="F6" s="16">
        <f>AVERAGEIFS(Café!D:D,Café!N:N,B6)*E6*2/100</f>
        <v>5935.3703278911553</v>
      </c>
      <c r="G6" s="16">
        <f>SUMIFS(Importación!G:G,Importación!E:E,B6)</f>
        <v>0</v>
      </c>
      <c r="H6" s="16">
        <f>SUMIFS(Importación!H:H,Importación!E:E,B6)*E6</f>
        <v>0</v>
      </c>
      <c r="I6" s="16">
        <f>SUMIFS(Exportaciones!G:G,Exportaciones!E:E,B6)</f>
        <v>1325.383</v>
      </c>
      <c r="J6" s="18">
        <f>SUMIFS(Exportaciones!H:H,Exportaciones!E:E,B6)*E6</f>
        <v>5526632.2167193424</v>
      </c>
      <c r="K6" s="16" t="e">
        <f>AVERAGEIFS('Grupo Nutresa'!B:B,'Grupo Nutresa'!J:J,B6)</f>
        <v>#DIV/0!</v>
      </c>
    </row>
    <row r="7" spans="1:11" x14ac:dyDescent="0.3">
      <c r="A7" s="24">
        <v>41426</v>
      </c>
      <c r="B7" s="20" t="s">
        <v>5317</v>
      </c>
      <c r="C7" s="16" t="e">
        <f>AVERAGEIFS('Cacao Nacional'!D:D,'Cacao Nacional'!J:J,B7)</f>
        <v>#DIV/0!</v>
      </c>
      <c r="D7" s="16">
        <f>AVERAGEIFS('Cacao Internacional'!D:D,'Cacao Internacional'!N:N,B7)*E7/1000</f>
        <v>4360.4925439899998</v>
      </c>
      <c r="E7" s="16">
        <f>AVERAGEIFS('TRM2'!D:D,'TRM2'!A:A,B7)</f>
        <v>1909.4955555555559</v>
      </c>
      <c r="F7" s="16">
        <f>AVERAGEIFS(Café!D:D,Café!N:N,B7)*E7*2/100</f>
        <v>5673.5886694444462</v>
      </c>
      <c r="G7" s="16">
        <f>SUMIFS(Importación!G:G,Importación!E:E,B7)</f>
        <v>59.879999999999995</v>
      </c>
      <c r="H7" s="16">
        <f>SUMIFS(Importación!H:H,Importación!E:E,B7)*E7</f>
        <v>122003.03672695557</v>
      </c>
      <c r="I7" s="16">
        <f>SUMIFS(Exportaciones!G:G,Exportaciones!E:E,B7)</f>
        <v>550.63499999999999</v>
      </c>
      <c r="J7" s="18">
        <f>SUMIFS(Exportaciones!H:H,Exportaciones!E:E,B7)*E7</f>
        <v>2360999.7705123783</v>
      </c>
      <c r="K7" s="16" t="e">
        <f>AVERAGEIFS('Grupo Nutresa'!B:B,'Grupo Nutresa'!J:J,B7)</f>
        <v>#DIV/0!</v>
      </c>
    </row>
    <row r="8" spans="1:11" x14ac:dyDescent="0.3">
      <c r="A8" s="24">
        <v>41456</v>
      </c>
      <c r="B8" s="19" t="s">
        <v>5319</v>
      </c>
      <c r="C8" s="16">
        <f>AVERAGEIFS('Cacao Nacional'!D:D,'Cacao Nacional'!J:J,B8)</f>
        <v>3817.5</v>
      </c>
      <c r="D8" s="16">
        <f>AVERAGEIFS('Cacao Internacional'!D:D,'Cacao Internacional'!N:N,B8)*E8/1000</f>
        <v>4384.552278027274</v>
      </c>
      <c r="E8" s="16">
        <f>AVERAGEIFS('TRM2'!D:D,'TRM2'!A:A,B8)</f>
        <v>1900.5900000000001</v>
      </c>
      <c r="F8" s="16">
        <f>AVERAGEIFS(Café!D:D,Café!N:N,B8)*E8*2/100</f>
        <v>5613.2197840909093</v>
      </c>
      <c r="G8" s="16">
        <f>SUMIFS(Importación!G:G,Importación!E:E,B8)</f>
        <v>0</v>
      </c>
      <c r="H8" s="16">
        <f>SUMIFS(Importación!H:H,Importación!E:E,B8)*E8</f>
        <v>0</v>
      </c>
      <c r="I8" s="16">
        <f>SUMIFS(Exportaciones!G:G,Exportaciones!E:E,B8)</f>
        <v>829.07349999999997</v>
      </c>
      <c r="J8" s="18">
        <f>SUMIFS(Exportaciones!H:H,Exportaciones!E:E,B8)*E8</f>
        <v>3634975.6662021</v>
      </c>
      <c r="K8" s="16">
        <f>AVERAGEIFS('Grupo Nutresa'!B:B,'Grupo Nutresa'!J:J,B8)</f>
        <v>24696.666666666668</v>
      </c>
    </row>
    <row r="9" spans="1:11" x14ac:dyDescent="0.3">
      <c r="A9" s="24">
        <v>41487</v>
      </c>
      <c r="B9" s="20" t="s">
        <v>5321</v>
      </c>
      <c r="C9" s="16">
        <f>AVERAGEIFS('Cacao Nacional'!D:D,'Cacao Nacional'!J:J,B9)</f>
        <v>4066.25</v>
      </c>
      <c r="D9" s="16">
        <f>AVERAGEIFS('Cacao Internacional'!D:D,'Cacao Internacional'!N:N,B9)*E9/1000</f>
        <v>4720.8629006892506</v>
      </c>
      <c r="E9" s="16">
        <f>AVERAGEIFS('TRM2'!D:D,'TRM2'!A:A,B9)</f>
        <v>1903.6555000000001</v>
      </c>
      <c r="F9" s="16">
        <f>AVERAGEIFS(Café!D:D,Café!N:N,B9)*E9*2/100</f>
        <v>5413.6155108999992</v>
      </c>
      <c r="G9" s="16">
        <f>SUMIFS(Importación!G:G,Importación!E:E,B9)</f>
        <v>30</v>
      </c>
      <c r="H9" s="16">
        <f>SUMIFS(Importación!H:H,Importación!E:E,B9)*E9</f>
        <v>46544.376974999999</v>
      </c>
      <c r="I9" s="16">
        <f>SUMIFS(Exportaciones!G:G,Exportaciones!E:E,B9)</f>
        <v>461.26400000000001</v>
      </c>
      <c r="J9" s="18">
        <f>SUMIFS(Exportaciones!H:H,Exportaciones!E:E,B9)*E9</f>
        <v>2073230.7904437347</v>
      </c>
      <c r="K9" s="16">
        <f>AVERAGEIFS('Grupo Nutresa'!B:B,'Grupo Nutresa'!J:J,B9)</f>
        <v>26441</v>
      </c>
    </row>
    <row r="10" spans="1:11" x14ac:dyDescent="0.3">
      <c r="A10" s="24">
        <v>41518</v>
      </c>
      <c r="B10" s="20" t="s">
        <v>5323</v>
      </c>
      <c r="C10" s="16">
        <f>AVERAGEIFS('Cacao Nacional'!D:D,'Cacao Nacional'!J:J,B10)</f>
        <v>4390.5</v>
      </c>
      <c r="D10" s="16">
        <f>AVERAGEIFS('Cacao Internacional'!D:D,'Cacao Internacional'!N:N,B10)*E10/1000</f>
        <v>5012.1016511727876</v>
      </c>
      <c r="E10" s="16">
        <f>AVERAGEIFS('TRM2'!D:D,'TRM2'!A:A,B10)</f>
        <v>1919.3971428571426</v>
      </c>
      <c r="F10" s="16">
        <f>AVERAGEIFS(Café!D:D,Café!N:N,B10)*E10*2/100</f>
        <v>5216.6472346938772</v>
      </c>
      <c r="G10" s="16">
        <f>SUMIFS(Importación!G:G,Importación!E:E,B10)</f>
        <v>30.003039999999999</v>
      </c>
      <c r="H10" s="16">
        <f>SUMIFS(Importación!H:H,Importación!E:E,B10)*E10</f>
        <v>58546.372962057132</v>
      </c>
      <c r="I10" s="16">
        <f>SUMIFS(Exportaciones!G:G,Exportaciones!E:E,B10)</f>
        <v>426.71449999999993</v>
      </c>
      <c r="J10" s="18">
        <f>SUMIFS(Exportaciones!H:H,Exportaciones!E:E,B10)*E10</f>
        <v>2015910.9571502856</v>
      </c>
      <c r="K10" s="16">
        <f>AVERAGEIFS('Grupo Nutresa'!B:B,'Grupo Nutresa'!J:J,B10)</f>
        <v>27776.190476190477</v>
      </c>
    </row>
    <row r="11" spans="1:11" x14ac:dyDescent="0.3">
      <c r="A11" s="24">
        <v>41548</v>
      </c>
      <c r="B11" s="19" t="s">
        <v>5325</v>
      </c>
      <c r="C11" s="16">
        <f>AVERAGEIFS('Cacao Nacional'!D:D,'Cacao Nacional'!J:J,B11)</f>
        <v>4625</v>
      </c>
      <c r="D11" s="16">
        <f>AVERAGEIFS('Cacao Internacional'!D:D,'Cacao Internacional'!N:N,B11)*E11/1000</f>
        <v>5148.1120841590891</v>
      </c>
      <c r="E11" s="16">
        <f>AVERAGEIFS('TRM2'!D:D,'TRM2'!A:A,B11)</f>
        <v>1885.8149999999996</v>
      </c>
      <c r="F11" s="16">
        <f>AVERAGEIFS(Café!D:D,Café!N:N,B11)*E11*2/100</f>
        <v>4904.4047829545443</v>
      </c>
      <c r="G11" s="16">
        <f>SUMIFS(Importación!G:G,Importación!E:E,B11)</f>
        <v>750.125</v>
      </c>
      <c r="H11" s="16">
        <f>SUMIFS(Importación!H:H,Importación!E:E,B11)*E11</f>
        <v>3707328.2155978493</v>
      </c>
      <c r="I11" s="16">
        <f>SUMIFS(Exportaciones!G:G,Exportaciones!E:E,B11)</f>
        <v>725.75649999999996</v>
      </c>
      <c r="J11" s="18">
        <f>SUMIFS(Exportaciones!H:H,Exportaciones!E:E,B11)*E11</f>
        <v>3290184.7683925494</v>
      </c>
      <c r="K11" s="16">
        <f>AVERAGEIFS('Grupo Nutresa'!B:B,'Grupo Nutresa'!J:J,B11)</f>
        <v>27304.545454545456</v>
      </c>
    </row>
    <row r="12" spans="1:11" x14ac:dyDescent="0.3">
      <c r="A12" s="24">
        <v>41579</v>
      </c>
      <c r="B12" s="20" t="s">
        <v>5327</v>
      </c>
      <c r="C12" s="16">
        <f>AVERAGEIFS('Cacao Nacional'!D:D,'Cacao Nacional'!J:J,B12)</f>
        <v>4734.375</v>
      </c>
      <c r="D12" s="16">
        <f>AVERAGEIFS('Cacao Internacional'!D:D,'Cacao Internacional'!N:N,B12)*E12/1000</f>
        <v>5316.4730820221594</v>
      </c>
      <c r="E12" s="16">
        <f>AVERAGEIFS('TRM2'!D:D,'TRM2'!A:A,B12)</f>
        <v>1922.1421052631576</v>
      </c>
      <c r="F12" s="16">
        <f>AVERAGEIFS(Café!D:D,Café!N:N,B12)*E12*2/100</f>
        <v>4767.4182479224364</v>
      </c>
      <c r="G12" s="16">
        <f>SUMIFS(Importación!G:G,Importación!E:E,B12)</f>
        <v>910.27499999999998</v>
      </c>
      <c r="H12" s="16">
        <f>SUMIFS(Importación!H:H,Importación!E:E,B12)*E12</f>
        <v>4516953.3711713674</v>
      </c>
      <c r="I12" s="16">
        <f>SUMIFS(Exportaciones!G:G,Exportaciones!E:E,B12)</f>
        <v>330.48050000000006</v>
      </c>
      <c r="J12" s="18">
        <f>SUMIFS(Exportaciones!H:H,Exportaciones!E:E,B12)*E12</f>
        <v>1622556.0180015261</v>
      </c>
      <c r="K12" s="16">
        <f>AVERAGEIFS('Grupo Nutresa'!B:B,'Grupo Nutresa'!J:J,B12)</f>
        <v>26449.473684210527</v>
      </c>
    </row>
    <row r="13" spans="1:11" x14ac:dyDescent="0.3">
      <c r="A13" s="24">
        <v>41609</v>
      </c>
      <c r="B13" s="20" t="s">
        <v>5329</v>
      </c>
      <c r="C13" s="16">
        <f>AVERAGEIFS('Cacao Nacional'!D:D,'Cacao Nacional'!J:J,B13)</f>
        <v>4887.5</v>
      </c>
      <c r="D13" s="16">
        <f>AVERAGEIFS('Cacao Internacional'!D:D,'Cacao Internacional'!N:N,B13)*E13/1000</f>
        <v>5457.2252218938775</v>
      </c>
      <c r="E13" s="16">
        <f>AVERAGEIFS('TRM2'!D:D,'TRM2'!A:A,B13)</f>
        <v>1934.0771428571429</v>
      </c>
      <c r="F13" s="16">
        <f>AVERAGEIFS(Café!D:D,Café!N:N,B13)*E13*2/100</f>
        <v>4867.8304089285721</v>
      </c>
      <c r="G13" s="16">
        <f>SUMIFS(Importación!G:G,Importación!E:E,B13)</f>
        <v>120.51</v>
      </c>
      <c r="H13" s="16">
        <f>SUMIFS(Importación!H:H,Importación!E:E,B13)*E13</f>
        <v>275835.43242859998</v>
      </c>
      <c r="I13" s="16">
        <f>SUMIFS(Exportaciones!G:G,Exportaciones!E:E,B13)</f>
        <v>600.85850000000005</v>
      </c>
      <c r="J13" s="18">
        <f>SUMIFS(Exportaciones!H:H,Exportaciones!E:E,B13)*E13</f>
        <v>2969275.0684187431</v>
      </c>
      <c r="K13" s="16">
        <f>AVERAGEIFS('Grupo Nutresa'!B:B,'Grupo Nutresa'!J:J,B13)</f>
        <v>26164</v>
      </c>
    </row>
    <row r="14" spans="1:11" x14ac:dyDescent="0.3">
      <c r="A14" s="24">
        <v>41640</v>
      </c>
      <c r="B14" s="19" t="s">
        <v>5332</v>
      </c>
      <c r="C14" s="16">
        <f>AVERAGEIFS('Cacao Nacional'!D:D,'Cacao Nacional'!J:J,B14)</f>
        <v>4762.5</v>
      </c>
      <c r="D14" s="16">
        <f>AVERAGEIFS('Cacao Internacional'!D:D,'Cacao Internacional'!N:N,B14)*E14/1000</f>
        <v>5531.6523644181825</v>
      </c>
      <c r="E14" s="16">
        <f>AVERAGEIFS('TRM2'!D:D,'TRM2'!A:A,B14)</f>
        <v>1960.38</v>
      </c>
      <c r="F14" s="16">
        <f>AVERAGEIFS(Café!D:D,Café!N:N,B14)*E14*2/100</f>
        <v>5231.5413545454549</v>
      </c>
      <c r="G14" s="16">
        <f>SUMIFS(Importación!G:G,Importación!E:E,B14)</f>
        <v>575.072</v>
      </c>
      <c r="H14" s="16">
        <f>SUMIFS(Importación!H:H,Importación!E:E,B14)*E14</f>
        <v>3024401.0045993999</v>
      </c>
      <c r="I14" s="16">
        <f>SUMIFS(Exportaciones!G:G,Exportaciones!E:E,B14)</f>
        <v>276.72949999999997</v>
      </c>
      <c r="J14" s="18">
        <f>SUMIFS(Exportaciones!H:H,Exportaciones!E:E,B14)*E14</f>
        <v>1562588.8845821999</v>
      </c>
      <c r="K14" s="16">
        <f>AVERAGEIFS('Grupo Nutresa'!B:B,'Grupo Nutresa'!J:J,B14)</f>
        <v>25518.095238095237</v>
      </c>
    </row>
    <row r="15" spans="1:11" x14ac:dyDescent="0.3">
      <c r="A15" s="24">
        <v>41671</v>
      </c>
      <c r="B15" s="20" t="s">
        <v>5333</v>
      </c>
      <c r="C15" s="16">
        <f>AVERAGEIFS('Cacao Nacional'!D:D,'Cacao Nacional'!J:J,B15)</f>
        <v>5103.125</v>
      </c>
      <c r="D15" s="16">
        <f>AVERAGEIFS('Cacao Internacional'!D:D,'Cacao Internacional'!N:N,B15)*E15/1000</f>
        <v>6110.150446803159</v>
      </c>
      <c r="E15" s="16">
        <f>AVERAGEIFS('TRM2'!D:D,'TRM2'!A:A,B15)</f>
        <v>2041.3015789473686</v>
      </c>
      <c r="F15" s="16">
        <f>AVERAGEIFS(Café!D:D,Café!N:N,B15)*E15*2/100</f>
        <v>7099.6468915789483</v>
      </c>
      <c r="G15" s="16">
        <f>SUMIFS(Importación!G:G,Importación!E:E,B15)</f>
        <v>272.82799999999997</v>
      </c>
      <c r="H15" s="16">
        <f>SUMIFS(Importación!H:H,Importación!E:E,B15)*E15</f>
        <v>1400165.8230366739</v>
      </c>
      <c r="I15" s="16">
        <f>SUMIFS(Exportaciones!G:G,Exportaciones!E:E,B15)</f>
        <v>626.41450000000009</v>
      </c>
      <c r="J15" s="18">
        <f>SUMIFS(Exportaciones!H:H,Exportaciones!E:E,B15)*E15</f>
        <v>3558435.6359120058</v>
      </c>
      <c r="K15" s="16">
        <f>AVERAGEIFS('Grupo Nutresa'!B:B,'Grupo Nutresa'!J:J,B15)</f>
        <v>24732</v>
      </c>
    </row>
    <row r="16" spans="1:11" x14ac:dyDescent="0.3">
      <c r="A16" s="24">
        <v>41699</v>
      </c>
      <c r="B16" s="20" t="s">
        <v>5334</v>
      </c>
      <c r="C16" s="16">
        <f>AVERAGEIFS('Cacao Nacional'!D:D,'Cacao Nacional'!J:J,B16)</f>
        <v>5405</v>
      </c>
      <c r="D16" s="16">
        <f>AVERAGEIFS('Cacao Internacional'!D:D,'Cacao Internacional'!N:N,B16)*E16/1000</f>
        <v>6154.3844033039995</v>
      </c>
      <c r="E16" s="16">
        <f>AVERAGEIFS('TRM2'!D:D,'TRM2'!A:A,B16)</f>
        <v>2022.9539999999997</v>
      </c>
      <c r="F16" s="16">
        <f>AVERAGEIFS(Café!D:D,Café!N:N,B16)*E16*2/100</f>
        <v>8690.6103839999996</v>
      </c>
      <c r="G16" s="16">
        <f>SUMIFS(Importación!G:G,Importación!E:E,B16)</f>
        <v>398.81799999999998</v>
      </c>
      <c r="H16" s="16">
        <f>SUMIFS(Importación!H:H,Importación!E:E,B16)*E16</f>
        <v>2299356.7998500396</v>
      </c>
      <c r="I16" s="16">
        <f>SUMIFS(Exportaciones!G:G,Exportaciones!E:E,B16)</f>
        <v>939.65279999999996</v>
      </c>
      <c r="J16" s="18">
        <f>SUMIFS(Exportaciones!H:H,Exportaciones!E:E,B16)*E16</f>
        <v>5544160.0459904391</v>
      </c>
      <c r="K16" s="16">
        <f>AVERAGEIFS('Grupo Nutresa'!B:B,'Grupo Nutresa'!J:J,B16)</f>
        <v>26254</v>
      </c>
    </row>
    <row r="17" spans="1:11" x14ac:dyDescent="0.3">
      <c r="A17" s="24">
        <v>41730</v>
      </c>
      <c r="B17" s="19" t="s">
        <v>5336</v>
      </c>
      <c r="C17" s="16">
        <f>AVERAGEIFS('Cacao Nacional'!D:D,'Cacao Nacional'!J:J,B17)</f>
        <v>5425</v>
      </c>
      <c r="D17" s="16">
        <f>AVERAGEIFS('Cacao Internacional'!D:D,'Cacao Internacional'!N:N,B17)*E17/1000</f>
        <v>5909.4290137665002</v>
      </c>
      <c r="E17" s="16">
        <f>AVERAGEIFS('TRM2'!D:D,'TRM2'!A:A,B17)</f>
        <v>1939.2465</v>
      </c>
      <c r="F17" s="16">
        <f>AVERAGEIFS(Café!D:D,Café!N:N,B17)*E17*2/100</f>
        <v>8669.4014782499999</v>
      </c>
      <c r="G17" s="16">
        <f>SUMIFS(Importación!G:G,Importación!E:E,B17)</f>
        <v>583.48699999999997</v>
      </c>
      <c r="H17" s="16">
        <f>SUMIFS(Importación!H:H,Importación!E:E,B17)*E17</f>
        <v>3138861.7087398297</v>
      </c>
      <c r="I17" s="16">
        <f>SUMIFS(Exportaciones!G:G,Exportaciones!E:E,B17)</f>
        <v>426.76950000000005</v>
      </c>
      <c r="J17" s="18">
        <f>SUMIFS(Exportaciones!H:H,Exportaciones!E:E,B17)*E17</f>
        <v>2418697.5628623753</v>
      </c>
      <c r="K17" s="16">
        <f>AVERAGEIFS('Grupo Nutresa'!B:B,'Grupo Nutresa'!J:J,B17)</f>
        <v>27086</v>
      </c>
    </row>
    <row r="18" spans="1:11" x14ac:dyDescent="0.3">
      <c r="A18" s="24">
        <v>41760</v>
      </c>
      <c r="B18" s="20" t="s">
        <v>5337</v>
      </c>
      <c r="C18" s="16">
        <f>AVERAGEIFS('Cacao Nacional'!D:D,'Cacao Nacional'!J:J,B18)</f>
        <v>5262.5</v>
      </c>
      <c r="D18" s="16">
        <f>AVERAGEIFS('Cacao Internacional'!D:D,'Cacao Internacional'!N:N,B18)*E18/1000</f>
        <v>5808.5928702446281</v>
      </c>
      <c r="E18" s="16">
        <f>AVERAGEIFS('TRM2'!D:D,'TRM2'!A:A,B18)</f>
        <v>1916.0236363636361</v>
      </c>
      <c r="F18" s="16">
        <f>AVERAGEIFS(Café!D:D,Café!N:N,B18)*E18*2/100</f>
        <v>8156.1642520661153</v>
      </c>
      <c r="G18" s="16">
        <f>SUMIFS(Importación!G:G,Importación!E:E,B18)</f>
        <v>715.197</v>
      </c>
      <c r="H18" s="16">
        <f>SUMIFS(Importación!H:H,Importación!E:E,B18)*E18</f>
        <v>4050870.3925630907</v>
      </c>
      <c r="I18" s="16">
        <f>SUMIFS(Exportaciones!G:G,Exportaciones!E:E,B18)</f>
        <v>472.97799999999995</v>
      </c>
      <c r="J18" s="18">
        <f>SUMIFS(Exportaciones!H:H,Exportaciones!E:E,B18)*E18</f>
        <v>2692341.1365362722</v>
      </c>
      <c r="K18" s="16">
        <f>AVERAGEIFS('Grupo Nutresa'!B:B,'Grupo Nutresa'!J:J,B18)</f>
        <v>27519.047619047618</v>
      </c>
    </row>
    <row r="19" spans="1:11" x14ac:dyDescent="0.3">
      <c r="A19" s="24">
        <v>41791</v>
      </c>
      <c r="B19" s="20" t="s">
        <v>5338</v>
      </c>
      <c r="C19" s="16">
        <f>AVERAGEIFS('Cacao Nacional'!D:D,'Cacao Nacional'!J:J,B19)</f>
        <v>5220</v>
      </c>
      <c r="D19" s="16">
        <f>AVERAGEIFS('Cacao Internacional'!D:D,'Cacao Internacional'!N:N,B19)*E19/1000</f>
        <v>5990.8681219030859</v>
      </c>
      <c r="E19" s="16">
        <f>AVERAGEIFS('TRM2'!D:D,'TRM2'!A:A,B19)</f>
        <v>1888.096111111111</v>
      </c>
      <c r="F19" s="16">
        <f>AVERAGEIFS(Café!D:D,Café!N:N,B19)*E19*2/100</f>
        <v>7397.1409864197522</v>
      </c>
      <c r="G19" s="16">
        <f>SUMIFS(Importación!G:G,Importación!E:E,B19)</f>
        <v>255.14100000000002</v>
      </c>
      <c r="H19" s="16">
        <f>SUMIFS(Importación!H:H,Importación!E:E,B19)*E19</f>
        <v>1372712.7302610721</v>
      </c>
      <c r="I19" s="16">
        <f>SUMIFS(Exportaciones!G:G,Exportaciones!E:E,B19)</f>
        <v>1000.4675</v>
      </c>
      <c r="J19" s="18">
        <f>SUMIFS(Exportaciones!H:H,Exportaciones!E:E,B19)*E19</f>
        <v>5653776.2827108782</v>
      </c>
      <c r="K19" s="16">
        <f>AVERAGEIFS('Grupo Nutresa'!B:B,'Grupo Nutresa'!J:J,B19)</f>
        <v>27596.666666666668</v>
      </c>
    </row>
    <row r="20" spans="1:11" x14ac:dyDescent="0.3">
      <c r="A20" s="24">
        <v>41821</v>
      </c>
      <c r="B20" s="19" t="s">
        <v>5339</v>
      </c>
      <c r="C20" s="16">
        <f>AVERAGEIFS('Cacao Nacional'!D:D,'Cacao Nacional'!J:J,B20)</f>
        <v>5212.5</v>
      </c>
      <c r="D20" s="16">
        <f>AVERAGEIFS('Cacao Internacional'!D:D,'Cacao Internacional'!N:N,B20)*E20/1000</f>
        <v>5940.0034355141779</v>
      </c>
      <c r="E20" s="16">
        <f>AVERAGEIFS('TRM2'!D:D,'TRM2'!A:A,B20)</f>
        <v>1858.3978260869567</v>
      </c>
      <c r="F20" s="16">
        <f>AVERAGEIFS(Café!D:D,Café!N:N,B20)*E20*2/100</f>
        <v>7247.8323216446142</v>
      </c>
      <c r="G20" s="16">
        <f>SUMIFS(Importación!G:G,Importación!E:E,B20)</f>
        <v>518.596</v>
      </c>
      <c r="H20" s="16">
        <f>SUMIFS(Importación!H:H,Importación!E:E,B20)*E20</f>
        <v>2750867.3087437181</v>
      </c>
      <c r="I20" s="16">
        <f>SUMIFS(Exportaciones!G:G,Exportaciones!E:E,B20)</f>
        <v>888.49850000000004</v>
      </c>
      <c r="J20" s="18">
        <f>SUMIFS(Exportaciones!H:H,Exportaciones!E:E,B20)*E20</f>
        <v>5007188.0091972183</v>
      </c>
      <c r="K20" s="16">
        <f>AVERAGEIFS('Grupo Nutresa'!B:B,'Grupo Nutresa'!J:J,B20)</f>
        <v>27213.91304347826</v>
      </c>
    </row>
    <row r="21" spans="1:11" x14ac:dyDescent="0.3">
      <c r="A21" s="24">
        <v>41852</v>
      </c>
      <c r="B21" s="20" t="s">
        <v>5341</v>
      </c>
      <c r="C21" s="16">
        <f>AVERAGEIFS('Cacao Nacional'!D:D,'Cacao Nacional'!J:J,B21)</f>
        <v>5318.75</v>
      </c>
      <c r="D21" s="16">
        <f>AVERAGEIFS('Cacao Internacional'!D:D,'Cacao Internacional'!N:N,B21)*E21/1000</f>
        <v>6203.7714116753477</v>
      </c>
      <c r="E21" s="16">
        <f>AVERAGEIFS('TRM2'!D:D,'TRM2'!A:A,B21)</f>
        <v>1899.0747368421055</v>
      </c>
      <c r="F21" s="16">
        <f>AVERAGEIFS(Café!D:D,Café!N:N,B21)*E21*2/100</f>
        <v>8001.5015254293639</v>
      </c>
      <c r="G21" s="16">
        <f>SUMIFS(Importación!G:G,Importación!E:E,B21)</f>
        <v>24.666499999999999</v>
      </c>
      <c r="H21" s="16">
        <f>SUMIFS(Importación!H:H,Importación!E:E,B21)*E21</f>
        <v>145477.89856738949</v>
      </c>
      <c r="I21" s="16">
        <f>SUMIFS(Exportaciones!G:G,Exportaciones!E:E,B21)</f>
        <v>527.61700000000008</v>
      </c>
      <c r="J21" s="18">
        <f>SUMIFS(Exportaciones!H:H,Exportaciones!E:E,B21)*E21</f>
        <v>3085188.5050123795</v>
      </c>
      <c r="K21" s="16">
        <f>AVERAGEIFS('Grupo Nutresa'!B:B,'Grupo Nutresa'!J:J,B21)</f>
        <v>27893.684210526317</v>
      </c>
    </row>
    <row r="22" spans="1:11" x14ac:dyDescent="0.3">
      <c r="A22" s="24">
        <v>41883</v>
      </c>
      <c r="B22" s="20" t="s">
        <v>5342</v>
      </c>
      <c r="C22" s="16">
        <f>AVERAGEIFS('Cacao Nacional'!D:D,'Cacao Nacional'!J:J,B22)</f>
        <v>5479.5</v>
      </c>
      <c r="D22" s="16">
        <f>AVERAGEIFS('Cacao Internacional'!D:D,'Cacao Internacional'!N:N,B22)*E22/1000</f>
        <v>6343.2127847430856</v>
      </c>
      <c r="E22" s="16">
        <f>AVERAGEIFS('TRM2'!D:D,'TRM2'!A:A,B22)</f>
        <v>1971.3409090909097</v>
      </c>
      <c r="F22" s="16">
        <f>AVERAGEIFS(Café!D:D,Café!N:N,B22)*E22*2/100</f>
        <v>8007.8439041501997</v>
      </c>
      <c r="G22" s="16">
        <f>SUMIFS(Importación!G:G,Importación!E:E,B22)</f>
        <v>699.92900000000009</v>
      </c>
      <c r="H22" s="16">
        <f>SUMIFS(Importación!H:H,Importación!E:E,B22)*E22</f>
        <v>4204079.4345388655</v>
      </c>
      <c r="I22" s="16">
        <f>SUMIFS(Exportaciones!G:G,Exportaciones!E:E,B22)</f>
        <v>876.16050000000007</v>
      </c>
      <c r="J22" s="18">
        <f>SUMIFS(Exportaciones!H:H,Exportaciones!E:E,B22)*E22</f>
        <v>5385225.3331793193</v>
      </c>
      <c r="K22" s="16">
        <f>AVERAGEIFS('Grupo Nutresa'!B:B,'Grupo Nutresa'!J:J,B22)</f>
        <v>28343.636363636364</v>
      </c>
    </row>
    <row r="23" spans="1:11" x14ac:dyDescent="0.3">
      <c r="A23" s="24">
        <v>41913</v>
      </c>
      <c r="B23" s="19" t="s">
        <v>5343</v>
      </c>
      <c r="C23" s="16">
        <f>AVERAGEIFS('Cacao Nacional'!D:D,'Cacao Nacional'!J:J,B23)</f>
        <v>5671.25</v>
      </c>
      <c r="D23" s="16">
        <f>AVERAGEIFS('Cacao Internacional'!D:D,'Cacao Internacional'!N:N,B23)*E23/1000</f>
        <v>6333.3212622055798</v>
      </c>
      <c r="E23" s="16">
        <f>AVERAGEIFS('TRM2'!D:D,'TRM2'!A:A,B23)</f>
        <v>2045.804090909091</v>
      </c>
      <c r="F23" s="16">
        <f>AVERAGEIFS(Café!D:D,Café!N:N,B23)*E23*2/100</f>
        <v>8938.304055371902</v>
      </c>
      <c r="G23" s="16">
        <f>SUMIFS(Importación!G:G,Importación!E:E,B23)</f>
        <v>549.01931999999999</v>
      </c>
      <c r="H23" s="16">
        <f>SUMIFS(Importación!H:H,Importación!E:E,B23)*E23</f>
        <v>3379353.7953448002</v>
      </c>
      <c r="I23" s="16">
        <f>SUMIFS(Exportaciones!G:G,Exportaciones!E:E,B23)</f>
        <v>676.649</v>
      </c>
      <c r="J23" s="18">
        <f>SUMIFS(Exportaciones!H:H,Exportaciones!E:E,B23)*E23</f>
        <v>4447607.8600858869</v>
      </c>
      <c r="K23" s="16">
        <f>AVERAGEIFS('Grupo Nutresa'!B:B,'Grupo Nutresa'!J:J,B23)</f>
        <v>27136.363636363636</v>
      </c>
    </row>
    <row r="24" spans="1:11" x14ac:dyDescent="0.3">
      <c r="A24" s="24">
        <v>41944</v>
      </c>
      <c r="B24" s="20" t="s">
        <v>5344</v>
      </c>
      <c r="C24" s="16">
        <f>AVERAGEIFS('Cacao Nacional'!D:D,'Cacao Nacional'!J:J,B24)</f>
        <v>5513.75</v>
      </c>
      <c r="D24" s="16">
        <f>AVERAGEIFS('Cacao Internacional'!D:D,'Cacao Internacional'!N:N,B24)*E24/1000</f>
        <v>6191.2881834999998</v>
      </c>
      <c r="E24" s="16">
        <f>AVERAGEIFS('TRM2'!D:D,'TRM2'!A:A,B24)</f>
        <v>2127.2066666666669</v>
      </c>
      <c r="F24" s="16">
        <f>AVERAGEIFS(Café!D:D,Café!N:N,B24)*E24*2/100</f>
        <v>8570.2793037037045</v>
      </c>
      <c r="G24" s="16">
        <f>SUMIFS(Importación!G:G,Importación!E:E,B24)</f>
        <v>500.15</v>
      </c>
      <c r="H24" s="16">
        <f>SUMIFS(Importación!H:H,Importación!E:E,B24)*E24</f>
        <v>3133171.8250499335</v>
      </c>
      <c r="I24" s="16">
        <f>SUMIFS(Exportaciones!G:G,Exportaciones!E:E,B24)</f>
        <v>726.1395</v>
      </c>
      <c r="J24" s="18">
        <f>SUMIFS(Exportaciones!H:H,Exportaciones!E:E,B24)*E24</f>
        <v>5038173.7379428009</v>
      </c>
      <c r="K24" s="16">
        <f>AVERAGEIFS('Grupo Nutresa'!B:B,'Grupo Nutresa'!J:J,B24)</f>
        <v>27803.333333333332</v>
      </c>
    </row>
    <row r="25" spans="1:11" x14ac:dyDescent="0.3">
      <c r="A25" s="24">
        <v>41974</v>
      </c>
      <c r="B25" s="20" t="s">
        <v>5345</v>
      </c>
      <c r="C25" s="16">
        <f>AVERAGEIFS('Cacao Nacional'!D:D,'Cacao Nacional'!J:J,B25)</f>
        <v>5931.875</v>
      </c>
      <c r="D25" s="16">
        <f>AVERAGEIFS('Cacao Internacional'!D:D,'Cacao Internacional'!N:N,B25)*E25/1000</f>
        <v>6904.5406399936519</v>
      </c>
      <c r="E25" s="16">
        <f>AVERAGEIFS('TRM2'!D:D,'TRM2'!A:A,B25)</f>
        <v>2337.396666666667</v>
      </c>
      <c r="F25" s="16">
        <f>AVERAGEIFS(Café!D:D,Café!N:N,B25)*E25*2/100</f>
        <v>8870.4203500000021</v>
      </c>
      <c r="G25" s="16">
        <f>SUMIFS(Importación!G:G,Importación!E:E,B25)</f>
        <v>1368.6562800000002</v>
      </c>
      <c r="H25" s="16">
        <f>SUMIFS(Importación!H:H,Importación!E:E,B25)*E25</f>
        <v>9445420.0234958678</v>
      </c>
      <c r="I25" s="16">
        <f>SUMIFS(Exportaciones!G:G,Exportaciones!E:E,B25)</f>
        <v>579.52719999999999</v>
      </c>
      <c r="J25" s="18">
        <f>SUMIFS(Exportaciones!H:H,Exportaciones!E:E,B25)*E25</f>
        <v>4278248.402455301</v>
      </c>
      <c r="K25" s="16">
        <f>AVERAGEIFS('Grupo Nutresa'!B:B,'Grupo Nutresa'!J:J,B25)</f>
        <v>27546</v>
      </c>
    </row>
    <row r="26" spans="1:11" x14ac:dyDescent="0.3">
      <c r="A26" s="24">
        <v>42005</v>
      </c>
      <c r="B26" s="19" t="s">
        <v>5347</v>
      </c>
      <c r="C26" s="16">
        <f>AVERAGEIFS('Cacao Nacional'!D:D,'Cacao Nacional'!J:J,B26)</f>
        <v>6205.625</v>
      </c>
      <c r="D26" s="16">
        <f>AVERAGEIFS('Cacao Internacional'!D:D,'Cacao Internacional'!N:N,B26)*E26/1000</f>
        <v>6997.5673785999998</v>
      </c>
      <c r="E26" s="16">
        <f>AVERAGEIFS('TRM2'!D:D,'TRM2'!A:A,B26)</f>
        <v>2397.35</v>
      </c>
      <c r="F26" s="16">
        <f>AVERAGEIFS(Café!D:D,Café!N:N,B26)*E26*2/100</f>
        <v>8727.552674999999</v>
      </c>
      <c r="G26" s="16">
        <f>SUMIFS(Importación!G:G,Importación!E:E,B26)</f>
        <v>2680.8</v>
      </c>
      <c r="H26" s="16">
        <f>SUMIFS(Importación!H:H,Importación!E:E,B26)*E26</f>
        <v>18847103.8287015</v>
      </c>
      <c r="I26" s="16">
        <f>SUMIFS(Exportaciones!G:G,Exportaciones!E:E,B26)</f>
        <v>466.62799999999999</v>
      </c>
      <c r="J26" s="18">
        <f>SUMIFS(Exportaciones!H:H,Exportaciones!E:E,B26)*E26</f>
        <v>3596501.2096040002</v>
      </c>
      <c r="K26" s="16">
        <f>AVERAGEIFS('Grupo Nutresa'!B:B,'Grupo Nutresa'!J:J,B26)</f>
        <v>26633</v>
      </c>
    </row>
    <row r="27" spans="1:11" x14ac:dyDescent="0.3">
      <c r="A27" s="24">
        <v>42036</v>
      </c>
      <c r="B27" s="20" t="s">
        <v>5348</v>
      </c>
      <c r="C27" s="16">
        <f>AVERAGEIFS('Cacao Nacional'!D:D,'Cacao Nacional'!J:J,B27)</f>
        <v>5868.75</v>
      </c>
      <c r="D27" s="16">
        <f>AVERAGEIFS('Cacao Internacional'!D:D,'Cacao Internacional'!N:N,B27)*E27/1000</f>
        <v>7135.8499305120004</v>
      </c>
      <c r="E27" s="16">
        <f>AVERAGEIFS('TRM2'!D:D,'TRM2'!A:A,B27)</f>
        <v>2420.3840000000005</v>
      </c>
      <c r="F27" s="16">
        <f>AVERAGEIFS(Café!D:D,Café!N:N,B27)*E27*2/100</f>
        <v>8329.7515360000016</v>
      </c>
      <c r="G27" s="16">
        <f>SUMIFS(Importación!G:G,Importación!E:E,B27)</f>
        <v>1199.2470000000001</v>
      </c>
      <c r="H27" s="16">
        <f>SUMIFS(Importación!H:H,Importación!E:E,B27)*E27</f>
        <v>8571734.9206716828</v>
      </c>
      <c r="I27" s="16">
        <f>SUMIFS(Exportaciones!G:G,Exportaciones!E:E,B27)</f>
        <v>375.70121</v>
      </c>
      <c r="J27" s="18">
        <f>SUMIFS(Exportaciones!H:H,Exportaciones!E:E,B27)*E27</f>
        <v>2722266.0555462404</v>
      </c>
      <c r="K27" s="16">
        <f>AVERAGEIFS('Grupo Nutresa'!B:B,'Grupo Nutresa'!J:J,B27)</f>
        <v>25568</v>
      </c>
    </row>
    <row r="28" spans="1:11" x14ac:dyDescent="0.3">
      <c r="A28" s="24">
        <v>42064</v>
      </c>
      <c r="B28" s="20" t="s">
        <v>5349</v>
      </c>
      <c r="C28" s="16">
        <f>AVERAGEIFS('Cacao Nacional'!D:D,'Cacao Nacional'!J:J,B28)</f>
        <v>6208.7</v>
      </c>
      <c r="D28" s="16">
        <f>AVERAGEIFS('Cacao Internacional'!D:D,'Cacao Internacional'!N:N,B28)*E28/1000</f>
        <v>7469.5897416571433</v>
      </c>
      <c r="E28" s="16">
        <f>AVERAGEIFS('TRM2'!D:D,'TRM2'!A:A,B28)</f>
        <v>2586.4409523809527</v>
      </c>
      <c r="F28" s="16">
        <f>AVERAGEIFS(Café!D:D,Café!N:N,B28)*E28*2/100</f>
        <v>7841.8426399092978</v>
      </c>
      <c r="G28" s="16">
        <f>SUMIFS(Importación!G:G,Importación!E:E,B28)</f>
        <v>430.34999999999997</v>
      </c>
      <c r="H28" s="16">
        <f>SUMIFS(Importación!H:H,Importación!E:E,B28)*E28</f>
        <v>3073468.66310421</v>
      </c>
      <c r="I28" s="16">
        <f>SUMIFS(Exportaciones!G:G,Exportaciones!E:E,B28)</f>
        <v>613.08500000000004</v>
      </c>
      <c r="J28" s="18">
        <f>SUMIFS(Exportaciones!H:H,Exportaciones!E:E,B28)*E28</f>
        <v>4591297.7407522108</v>
      </c>
      <c r="K28" s="16">
        <f>AVERAGEIFS('Grupo Nutresa'!B:B,'Grupo Nutresa'!J:J,B28)</f>
        <v>23369.523809523809</v>
      </c>
    </row>
    <row r="29" spans="1:11" x14ac:dyDescent="0.3">
      <c r="A29" s="24">
        <v>42095</v>
      </c>
      <c r="B29" s="19" t="s">
        <v>5350</v>
      </c>
      <c r="C29" s="16">
        <f>AVERAGEIFS('Cacao Nacional'!D:D,'Cacao Nacional'!J:J,B29)</f>
        <v>6033.125</v>
      </c>
      <c r="D29" s="16">
        <f>AVERAGEIFS('Cacao Internacional'!D:D,'Cacao Internacional'!N:N,B29)*E29/1000</f>
        <v>7163.6897235179995</v>
      </c>
      <c r="E29" s="16">
        <f>AVERAGEIFS('TRM2'!D:D,'TRM2'!A:A,B29)</f>
        <v>2495.3639999999996</v>
      </c>
      <c r="F29" s="16">
        <f>AVERAGEIFS(Café!D:D,Café!N:N,B29)*E29*2/100</f>
        <v>7753.7197889999989</v>
      </c>
      <c r="G29" s="16">
        <f>SUMIFS(Importación!G:G,Importación!E:E,B29)</f>
        <v>100.05</v>
      </c>
      <c r="H29" s="16">
        <f>SUMIFS(Importación!H:H,Importación!E:E,B29)*E29</f>
        <v>717485.92223183985</v>
      </c>
      <c r="I29" s="16">
        <f>SUMIFS(Exportaciones!G:G,Exportaciones!E:E,B29)</f>
        <v>466.04462000000001</v>
      </c>
      <c r="J29" s="18">
        <f>SUMIFS(Exportaciones!H:H,Exportaciones!E:E,B29)*E29</f>
        <v>3376226.5687153195</v>
      </c>
      <c r="K29" s="16">
        <f>AVERAGEIFS('Grupo Nutresa'!B:B,'Grupo Nutresa'!J:J,B29)</f>
        <v>24025</v>
      </c>
    </row>
    <row r="30" spans="1:11" x14ac:dyDescent="0.3">
      <c r="A30" s="24">
        <v>42125</v>
      </c>
      <c r="B30" s="20" t="s">
        <v>5351</v>
      </c>
      <c r="C30" s="16">
        <f>AVERAGEIFS('Cacao Nacional'!D:D,'Cacao Nacional'!J:J,B30)</f>
        <v>6079.375</v>
      </c>
      <c r="D30" s="16">
        <f>AVERAGEIFS('Cacao Internacional'!D:D,'Cacao Internacional'!N:N,B30)*E30/1000</f>
        <v>7586.0899061761784</v>
      </c>
      <c r="E30" s="16">
        <f>AVERAGEIFS('TRM2'!D:D,'TRM2'!A:A,B30)</f>
        <v>2439.0863157894737</v>
      </c>
      <c r="F30" s="16">
        <f>AVERAGEIFS(Café!D:D,Café!N:N,B30)*E30*2/100</f>
        <v>7349.3265137728549</v>
      </c>
      <c r="G30" s="16">
        <f>SUMIFS(Importación!G:G,Importación!E:E,B30)</f>
        <v>120</v>
      </c>
      <c r="H30" s="16">
        <f>SUMIFS(Importación!H:H,Importación!E:E,B30)*E30</f>
        <v>466109.39494736842</v>
      </c>
      <c r="I30" s="16">
        <f>SUMIFS(Exportaciones!G:G,Exportaciones!E:E,B30)</f>
        <v>1500.846</v>
      </c>
      <c r="J30" s="18">
        <f>SUMIFS(Exportaciones!H:H,Exportaciones!E:E,B30)*E30</f>
        <v>10396108.213307159</v>
      </c>
      <c r="K30" s="16">
        <f>AVERAGEIFS('Grupo Nutresa'!B:B,'Grupo Nutresa'!J:J,B30)</f>
        <v>24005.263157894737</v>
      </c>
    </row>
    <row r="31" spans="1:11" x14ac:dyDescent="0.3">
      <c r="A31" s="24">
        <v>42156</v>
      </c>
      <c r="B31" s="20" t="s">
        <v>5352</v>
      </c>
      <c r="C31" s="16">
        <f>AVERAGEIFS('Cacao Nacional'!D:D,'Cacao Nacional'!J:J,B31)</f>
        <v>6607</v>
      </c>
      <c r="D31" s="16">
        <f>AVERAGEIFS('Cacao Internacional'!D:D,'Cacao Internacional'!N:N,B31)*E31/1000</f>
        <v>8270.7076169919637</v>
      </c>
      <c r="E31" s="16">
        <f>AVERAGEIFS('TRM2'!D:D,'TRM2'!A:A,B31)</f>
        <v>2554.9415789473678</v>
      </c>
      <c r="F31" s="16">
        <f>AVERAGEIFS(Café!D:D,Café!N:N,B31)*E31*2/100</f>
        <v>7808.4393477008298</v>
      </c>
      <c r="G31" s="16">
        <f>SUMIFS(Importación!G:G,Importación!E:E,B31)</f>
        <v>110.077</v>
      </c>
      <c r="H31" s="16">
        <f>SUMIFS(Importación!H:H,Importación!E:E,B31)*E31</f>
        <v>740938.26997555757</v>
      </c>
      <c r="I31" s="16">
        <f>SUMIFS(Exportaciones!G:G,Exportaciones!E:E,B31)</f>
        <v>808.11699999999996</v>
      </c>
      <c r="J31" s="18">
        <f>SUMIFS(Exportaciones!H:H,Exportaciones!E:E,B31)*E31</f>
        <v>6176700.5726985727</v>
      </c>
      <c r="K31" s="16">
        <f>AVERAGEIFS('Grupo Nutresa'!B:B,'Grupo Nutresa'!J:J,B31)</f>
        <v>22651.57894736842</v>
      </c>
    </row>
    <row r="32" spans="1:11" x14ac:dyDescent="0.3">
      <c r="A32" s="24">
        <v>42186</v>
      </c>
      <c r="B32" s="19" t="s">
        <v>5353</v>
      </c>
      <c r="C32" s="16">
        <f>AVERAGEIFS('Cacao Nacional'!D:D,'Cacao Nacional'!J:J,B32)</f>
        <v>7206.875</v>
      </c>
      <c r="D32" s="16">
        <f>AVERAGEIFS('Cacao Internacional'!D:D,'Cacao Internacional'!N:N,B32)*E32/1000</f>
        <v>9081.7439889712841</v>
      </c>
      <c r="E32" s="16">
        <f>AVERAGEIFS('TRM2'!D:D,'TRM2'!A:A,B32)</f>
        <v>2733.0377272727274</v>
      </c>
      <c r="F32" s="16">
        <f>AVERAGEIFS(Café!D:D,Café!N:N,B32)*E32*2/100</f>
        <v>7933.4122231322308</v>
      </c>
      <c r="G32" s="16">
        <f>SUMIFS(Importación!G:G,Importación!E:E,B32)</f>
        <v>150</v>
      </c>
      <c r="H32" s="16">
        <f>SUMIFS(Importación!H:H,Importación!E:E,B32)*E32</f>
        <v>745709.34388636367</v>
      </c>
      <c r="I32" s="16">
        <f>SUMIFS(Exportaciones!G:G,Exportaciones!E:E,B32)</f>
        <v>811.625</v>
      </c>
      <c r="J32" s="18">
        <f>SUMIFS(Exportaciones!H:H,Exportaciones!E:E,B32)*E32</f>
        <v>6577276.5027554631</v>
      </c>
      <c r="K32" s="16">
        <f>AVERAGEIFS('Grupo Nutresa'!B:B,'Grupo Nutresa'!J:J,B32)</f>
        <v>22470.909090909092</v>
      </c>
    </row>
    <row r="33" spans="1:11" x14ac:dyDescent="0.3">
      <c r="A33" s="24">
        <v>42217</v>
      </c>
      <c r="B33" s="20" t="s">
        <v>5354</v>
      </c>
      <c r="C33" s="16">
        <f>AVERAGEIFS('Cacao Nacional'!D:D,'Cacao Nacional'!J:J,B33)</f>
        <v>7496.5</v>
      </c>
      <c r="D33" s="16">
        <f>AVERAGEIFS('Cacao Internacional'!D:D,'Cacao Internacional'!N:N,B33)*E33/1000</f>
        <v>9536.100409034625</v>
      </c>
      <c r="E33" s="16">
        <f>AVERAGEIFS('TRM2'!D:D,'TRM2'!A:A,B33)</f>
        <v>3023.2847368421053</v>
      </c>
      <c r="F33" s="16">
        <f>AVERAGEIFS(Café!D:D,Café!N:N,B33)*E33*2/100</f>
        <v>8866.5621800110821</v>
      </c>
      <c r="G33" s="16">
        <f>SUMIFS(Importación!G:G,Importación!E:E,B33)</f>
        <v>0</v>
      </c>
      <c r="H33" s="16">
        <f>SUMIFS(Importación!H:H,Importación!E:E,B33)*E33</f>
        <v>0</v>
      </c>
      <c r="I33" s="16">
        <f>SUMIFS(Exportaciones!G:G,Exportaciones!E:E,B33)</f>
        <v>2758.9782500000001</v>
      </c>
      <c r="J33" s="18">
        <f>SUMIFS(Exportaciones!H:H,Exportaciones!E:E,B33)*E33</f>
        <v>25877975.674067907</v>
      </c>
      <c r="K33" s="16">
        <f>AVERAGEIFS('Grupo Nutresa'!B:B,'Grupo Nutresa'!J:J,B33)</f>
        <v>20501.052631578947</v>
      </c>
    </row>
    <row r="34" spans="1:11" x14ac:dyDescent="0.3">
      <c r="A34" s="24">
        <v>42248</v>
      </c>
      <c r="B34" s="20" t="s">
        <v>5355</v>
      </c>
      <c r="C34" s="16">
        <f>AVERAGEIFS('Cacao Nacional'!D:D,'Cacao Nacional'!J:J,B34)</f>
        <v>7995.625</v>
      </c>
      <c r="D34" s="16">
        <f>AVERAGEIFS('Cacao Internacional'!D:D,'Cacao Internacional'!N:N,B34)*E34/1000</f>
        <v>10070.325557895865</v>
      </c>
      <c r="E34" s="16">
        <f>AVERAGEIFS('TRM2'!D:D,'TRM2'!A:A,B34)</f>
        <v>3073.1154545454542</v>
      </c>
      <c r="F34" s="16">
        <f>AVERAGEIFS(Café!D:D,Café!N:N,B34)*E34*2/100</f>
        <v>8332.4452434545437</v>
      </c>
      <c r="G34" s="16">
        <f>SUMIFS(Importación!G:G,Importación!E:E,B34)</f>
        <v>0</v>
      </c>
      <c r="H34" s="16">
        <f>SUMIFS(Importación!H:H,Importación!E:E,B34)*E34</f>
        <v>0</v>
      </c>
      <c r="I34" s="16">
        <f>SUMIFS(Exportaciones!G:G,Exportaciones!E:E,B34)</f>
        <v>1422.9192</v>
      </c>
      <c r="J34" s="18">
        <f>SUMIFS(Exportaciones!H:H,Exportaciones!E:E,B34)*E34</f>
        <v>13563455.597364597</v>
      </c>
      <c r="K34" s="16">
        <f>AVERAGEIFS('Grupo Nutresa'!B:B,'Grupo Nutresa'!J:J,B34)</f>
        <v>20503.636363636364</v>
      </c>
    </row>
    <row r="35" spans="1:11" x14ac:dyDescent="0.3">
      <c r="A35" s="24">
        <v>42278</v>
      </c>
      <c r="B35" s="19" t="s">
        <v>5356</v>
      </c>
      <c r="C35" s="16">
        <f>AVERAGEIFS('Cacao Nacional'!D:D,'Cacao Nacional'!J:J,B35)</f>
        <v>7828.125</v>
      </c>
      <c r="D35" s="16">
        <f>AVERAGEIFS('Cacao Internacional'!D:D,'Cacao Internacional'!N:N,B35)*E35/1000</f>
        <v>9403.7500752380929</v>
      </c>
      <c r="E35" s="16">
        <f>AVERAGEIFS('TRM2'!D:D,'TRM2'!A:A,B35)</f>
        <v>2937.8500000000004</v>
      </c>
      <c r="F35" s="16">
        <f>AVERAGEIFS(Café!D:D,Café!N:N,B35)*E35*2/100</f>
        <v>8391.8985761904769</v>
      </c>
      <c r="G35" s="16">
        <f>SUMIFS(Importación!G:G,Importación!E:E,B35)</f>
        <v>0</v>
      </c>
      <c r="H35" s="16">
        <f>SUMIFS(Importación!H:H,Importación!E:E,B35)*E35</f>
        <v>0</v>
      </c>
      <c r="I35" s="16">
        <f>SUMIFS(Exportaciones!G:G,Exportaciones!E:E,B35)</f>
        <v>1964.7895000000001</v>
      </c>
      <c r="J35" s="18">
        <f>SUMIFS(Exportaciones!H:H,Exportaciones!E:E,B35)*E35</f>
        <v>17980214.293180004</v>
      </c>
      <c r="K35" s="16">
        <f>AVERAGEIFS('Grupo Nutresa'!B:B,'Grupo Nutresa'!J:J,B35)</f>
        <v>21229.523809523809</v>
      </c>
    </row>
    <row r="36" spans="1:11" x14ac:dyDescent="0.3">
      <c r="A36" s="24">
        <v>42309</v>
      </c>
      <c r="B36" s="20" t="s">
        <v>5357</v>
      </c>
      <c r="C36" s="16">
        <f>AVERAGEIFS('Cacao Nacional'!D:D,'Cacao Nacional'!J:J,B36)</f>
        <v>8218</v>
      </c>
      <c r="D36" s="16">
        <f>AVERAGEIFS('Cacao Internacional'!D:D,'Cacao Internacional'!N:N,B36)*E36/1000</f>
        <v>10063.642923165651</v>
      </c>
      <c r="E36" s="16">
        <f>AVERAGEIFS('TRM2'!D:D,'TRM2'!A:A,B36)</f>
        <v>2996.6705263157892</v>
      </c>
      <c r="F36" s="16">
        <f>AVERAGEIFS(Café!D:D,Café!N:N,B36)*E36*2/100</f>
        <v>8343.3931671689734</v>
      </c>
      <c r="G36" s="16">
        <f>SUMIFS(Importación!G:G,Importación!E:E,B36)</f>
        <v>0</v>
      </c>
      <c r="H36" s="16">
        <f>SUMIFS(Importación!H:H,Importación!E:E,B36)*E36</f>
        <v>0</v>
      </c>
      <c r="I36" s="16">
        <f>SUMIFS(Exportaciones!G:G,Exportaciones!E:E,B36)</f>
        <v>462.63899999999995</v>
      </c>
      <c r="J36" s="18">
        <f>SUMIFS(Exportaciones!H:H,Exportaciones!E:E,B36)*E36</f>
        <v>4205740.7795730522</v>
      </c>
      <c r="K36" s="16">
        <f>AVERAGEIFS('Grupo Nutresa'!B:B,'Grupo Nutresa'!J:J,B36)</f>
        <v>20744.21052631579</v>
      </c>
    </row>
    <row r="37" spans="1:11" x14ac:dyDescent="0.3">
      <c r="A37" s="24">
        <v>42339</v>
      </c>
      <c r="B37" s="20" t="s">
        <v>5358</v>
      </c>
      <c r="C37" s="16">
        <f>AVERAGEIFS('Cacao Nacional'!D:D,'Cacao Nacional'!J:J,B37)</f>
        <v>9065</v>
      </c>
      <c r="D37" s="16">
        <f>AVERAGEIFS('Cacao Internacional'!D:D,'Cacao Internacional'!N:N,B37)*E37/1000</f>
        <v>10847.551999009527</v>
      </c>
      <c r="E37" s="16">
        <f>AVERAGEIFS('TRM2'!D:D,'TRM2'!A:A,B37)</f>
        <v>3245.7228571428577</v>
      </c>
      <c r="F37" s="16">
        <f>AVERAGEIFS(Café!D:D,Café!N:N,B37)*E37*2/100</f>
        <v>9043.7585225578223</v>
      </c>
      <c r="G37" s="16">
        <f>SUMIFS(Importación!G:G,Importación!E:E,B37)</f>
        <v>1100.3</v>
      </c>
      <c r="H37" s="16">
        <f>SUMIFS(Importación!H:H,Importación!E:E,B37)*E37</f>
        <v>10032622.601046259</v>
      </c>
      <c r="I37" s="16">
        <f>SUMIFS(Exportaciones!G:G,Exportaciones!E:E,B37)</f>
        <v>2079.25</v>
      </c>
      <c r="J37" s="18">
        <f>SUMIFS(Exportaciones!H:H,Exportaciones!E:E,B37)*E37</f>
        <v>20609738.093724377</v>
      </c>
      <c r="K37" s="16">
        <f>AVERAGEIFS('Grupo Nutresa'!B:B,'Grupo Nutresa'!J:J,B37)</f>
        <v>21402</v>
      </c>
    </row>
    <row r="38" spans="1:11" x14ac:dyDescent="0.3">
      <c r="A38" s="24">
        <v>42370</v>
      </c>
      <c r="B38" s="19" t="s">
        <v>5359</v>
      </c>
      <c r="C38" s="16">
        <f>AVERAGEIFS('Cacao Nacional'!D:D,'Cacao Nacional'!J:J,B38)</f>
        <v>8194.375</v>
      </c>
      <c r="D38" s="16">
        <f>AVERAGEIFS('Cacao Internacional'!D:D,'Cacao Internacional'!N:N,B38)*E38/1000</f>
        <v>9753.6899241420015</v>
      </c>
      <c r="E38" s="16">
        <f>AVERAGEIFS('TRM2'!D:D,'TRM2'!A:A,B38)</f>
        <v>3278.2460000000001</v>
      </c>
      <c r="F38" s="16">
        <f>AVERAGEIFS(Café!D:D,Café!N:N,B38)*E38*2/100</f>
        <v>8862.9019732999968</v>
      </c>
      <c r="G38" s="16">
        <f>SUMIFS(Importación!G:G,Importación!E:E,B38)</f>
        <v>100.05</v>
      </c>
      <c r="H38" s="16">
        <f>SUMIFS(Importación!H:H,Importación!E:E,B38)*E38</f>
        <v>898175.01924856007</v>
      </c>
      <c r="I38" s="16">
        <f>SUMIFS(Exportaciones!G:G,Exportaciones!E:E,B38)</f>
        <v>769.74350000000004</v>
      </c>
      <c r="J38" s="18">
        <f>SUMIFS(Exportaciones!H:H,Exportaciones!E:E,B38)*E38</f>
        <v>8126310.6175702615</v>
      </c>
      <c r="K38" s="16">
        <f>AVERAGEIFS('Grupo Nutresa'!B:B,'Grupo Nutresa'!J:J,B38)</f>
        <v>22618.947368421053</v>
      </c>
    </row>
    <row r="39" spans="1:11" x14ac:dyDescent="0.3">
      <c r="A39" s="24">
        <v>42401</v>
      </c>
      <c r="B39" s="20" t="s">
        <v>5360</v>
      </c>
      <c r="C39" s="16">
        <f>AVERAGEIFS('Cacao Nacional'!D:D,'Cacao Nacional'!J:J,B39)</f>
        <v>8163.5</v>
      </c>
      <c r="D39" s="16">
        <f>AVERAGEIFS('Cacao Internacional'!D:D,'Cacao Internacional'!N:N,B39)*E39/1000</f>
        <v>9794.5470954666671</v>
      </c>
      <c r="E39" s="16">
        <f>AVERAGEIFS('TRM2'!D:D,'TRM2'!A:A,B39)</f>
        <v>3357.5033333333336</v>
      </c>
      <c r="F39" s="16">
        <f>AVERAGEIFS(Café!D:D,Café!N:N,B39)*E39*2/100</f>
        <v>9210.750811111111</v>
      </c>
      <c r="G39" s="16">
        <f>SUMIFS(Importación!G:G,Importación!E:E,B39)</f>
        <v>925.19449999999995</v>
      </c>
      <c r="H39" s="16">
        <f>SUMIFS(Importación!H:H,Importación!E:E,B39)*E39</f>
        <v>8852784.6392551996</v>
      </c>
      <c r="I39" s="16">
        <f>SUMIFS(Exportaciones!G:G,Exportaciones!E:E,B39)</f>
        <v>1323.7203999999997</v>
      </c>
      <c r="J39" s="18">
        <f>SUMIFS(Exportaciones!H:H,Exportaciones!E:E,B39)*E39</f>
        <v>13777026.780923698</v>
      </c>
      <c r="K39" s="16">
        <f>AVERAGEIFS('Grupo Nutresa'!B:B,'Grupo Nutresa'!J:J,B39)</f>
        <v>24185.714285714286</v>
      </c>
    </row>
    <row r="40" spans="1:11" x14ac:dyDescent="0.3">
      <c r="A40" s="24">
        <v>42430</v>
      </c>
      <c r="B40" s="20" t="s">
        <v>5361</v>
      </c>
      <c r="C40" s="16">
        <f>AVERAGEIFS('Cacao Nacional'!D:D,'Cacao Nacional'!J:J,B40)</f>
        <v>8233.125</v>
      </c>
      <c r="D40" s="16">
        <f>AVERAGEIFS('Cacao Internacional'!D:D,'Cacao Internacional'!N:N,B40)*E40/1000</f>
        <v>9662.1241012450009</v>
      </c>
      <c r="E40" s="16">
        <f>AVERAGEIFS('TRM2'!D:D,'TRM2'!A:A,B40)</f>
        <v>3145.2574999999997</v>
      </c>
      <c r="F40" s="16">
        <f>AVERAGEIFS(Café!D:D,Café!N:N,B40)*E40*2/100</f>
        <v>9104.5139801000005</v>
      </c>
      <c r="G40" s="16">
        <f>SUMIFS(Importación!G:G,Importación!E:E,B40)</f>
        <v>475.12349999999998</v>
      </c>
      <c r="H40" s="16">
        <f>SUMIFS(Importación!H:H,Importación!E:E,B40)*E40</f>
        <v>4244678.7678891746</v>
      </c>
      <c r="I40" s="16">
        <f>SUMIFS(Exportaciones!G:G,Exportaciones!E:E,B40)</f>
        <v>814.63800000000003</v>
      </c>
      <c r="J40" s="18">
        <f>SUMIFS(Exportaciones!H:H,Exportaciones!E:E,B40)*E40</f>
        <v>7789450.9958264995</v>
      </c>
      <c r="K40" s="16">
        <f>AVERAGEIFS('Grupo Nutresa'!B:B,'Grupo Nutresa'!J:J,B40)</f>
        <v>25180</v>
      </c>
    </row>
    <row r="41" spans="1:11" x14ac:dyDescent="0.3">
      <c r="A41" s="24">
        <v>42461</v>
      </c>
      <c r="B41" s="19" t="s">
        <v>5362</v>
      </c>
      <c r="C41" s="16">
        <f>AVERAGEIFS('Cacao Nacional'!D:D,'Cacao Nacional'!J:J,B41)</f>
        <v>7790</v>
      </c>
      <c r="D41" s="16">
        <f>AVERAGEIFS('Cacao Internacional'!D:D,'Cacao Internacional'!N:N,B41)*E41/1000</f>
        <v>9231.5232511292506</v>
      </c>
      <c r="E41" s="16">
        <f>AVERAGEIFS('TRM2'!D:D,'TRM2'!A:A,B41)</f>
        <v>2998.712857142857</v>
      </c>
      <c r="F41" s="16">
        <f>AVERAGEIFS(Café!D:D,Café!N:N,B41)*E41*2/100</f>
        <v>8630.3527211972796</v>
      </c>
      <c r="G41" s="16">
        <f>SUMIFS(Importación!G:G,Importación!E:E,B41)</f>
        <v>600.20000000000005</v>
      </c>
      <c r="H41" s="16">
        <f>SUMIFS(Importación!H:H,Importación!E:E,B41)*E41</f>
        <v>5069555.1658127718</v>
      </c>
      <c r="I41" s="16">
        <f>SUMIFS(Exportaciones!G:G,Exportaciones!E:E,B41)</f>
        <v>1606.6660000000002</v>
      </c>
      <c r="J41" s="18">
        <f>SUMIFS(Exportaciones!H:H,Exportaciones!E:E,B41)*E41</f>
        <v>13999795.942668997</v>
      </c>
      <c r="K41" s="16">
        <f>AVERAGEIFS('Grupo Nutresa'!B:B,'Grupo Nutresa'!J:J,B41)</f>
        <v>25695.238095238095</v>
      </c>
    </row>
    <row r="42" spans="1:11" x14ac:dyDescent="0.3">
      <c r="A42" s="24">
        <v>42491</v>
      </c>
      <c r="B42" s="20" t="s">
        <v>5363</v>
      </c>
      <c r="C42" s="16">
        <f>AVERAGEIFS('Cacao Nacional'!D:D,'Cacao Nacional'!J:J,B42)</f>
        <v>8131</v>
      </c>
      <c r="D42" s="16">
        <f>AVERAGEIFS('Cacao Internacional'!D:D,'Cacao Internacional'!N:N,B42)*E42/1000</f>
        <v>9264.8492946285714</v>
      </c>
      <c r="E42" s="16">
        <f>AVERAGEIFS('TRM2'!D:D,'TRM2'!A:A,B42)</f>
        <v>2992.2285714285708</v>
      </c>
      <c r="F42" s="16">
        <f>AVERAGEIFS(Café!D:D,Café!N:N,B42)*E42*2/100</f>
        <v>8650.2934217142829</v>
      </c>
      <c r="G42" s="16">
        <f>SUMIFS(Importación!G:G,Importación!E:E,B42)</f>
        <v>0</v>
      </c>
      <c r="H42" s="16">
        <f>SUMIFS(Importación!H:H,Importación!E:E,B42)*E42</f>
        <v>0</v>
      </c>
      <c r="I42" s="16">
        <f>SUMIFS(Exportaciones!G:G,Exportaciones!E:E,B42)</f>
        <v>987.79310000000009</v>
      </c>
      <c r="J42" s="18">
        <f>SUMIFS(Exportaciones!H:H,Exportaciones!E:E,B42)*E42</f>
        <v>8677800.0513805691</v>
      </c>
      <c r="K42" s="16">
        <f>AVERAGEIFS('Grupo Nutresa'!B:B,'Grupo Nutresa'!J:J,B42)</f>
        <v>25432</v>
      </c>
    </row>
    <row r="43" spans="1:11" x14ac:dyDescent="0.3">
      <c r="A43" s="24">
        <v>42522</v>
      </c>
      <c r="B43" s="20" t="s">
        <v>5364</v>
      </c>
      <c r="C43" s="16">
        <f>AVERAGEIFS('Cacao Nacional'!D:D,'Cacao Nacional'!J:J,B43)</f>
        <v>8159.375</v>
      </c>
      <c r="D43" s="16">
        <f>AVERAGEIFS('Cacao Internacional'!D:D,'Cacao Internacional'!N:N,B43)*E43/1000</f>
        <v>9339.1888999795901</v>
      </c>
      <c r="E43" s="16">
        <f>AVERAGEIFS('TRM2'!D:D,'TRM2'!A:A,B43)</f>
        <v>2991.6814285714281</v>
      </c>
      <c r="F43" s="16">
        <f>AVERAGEIFS(Café!D:D,Café!N:N,B43)*E43*2/100</f>
        <v>9374.9893544081642</v>
      </c>
      <c r="G43" s="16">
        <f>SUMIFS(Importación!G:G,Importación!E:E,B43)</f>
        <v>273.66050000000001</v>
      </c>
      <c r="H43" s="16">
        <f>SUMIFS(Importación!H:H,Importación!E:E,B43)*E43</f>
        <v>2510446.5844227853</v>
      </c>
      <c r="I43" s="16">
        <f>SUMIFS(Exportaciones!G:G,Exportaciones!E:E,B43)</f>
        <v>1455.2905000000001</v>
      </c>
      <c r="J43" s="18">
        <f>SUMIFS(Exportaciones!H:H,Exportaciones!E:E,B43)*E43</f>
        <v>12974027.483965367</v>
      </c>
      <c r="K43" s="16">
        <f>AVERAGEIFS('Grupo Nutresa'!B:B,'Grupo Nutresa'!J:J,B43)</f>
        <v>25283.809523809523</v>
      </c>
    </row>
    <row r="44" spans="1:11" x14ac:dyDescent="0.3">
      <c r="A44" s="24">
        <v>42552</v>
      </c>
      <c r="B44" s="19" t="s">
        <v>5365</v>
      </c>
      <c r="C44" s="16">
        <f>AVERAGEIFS('Cacao Nacional'!D:D,'Cacao Nacional'!J:J,B44)</f>
        <v>7968.75</v>
      </c>
      <c r="D44" s="16">
        <f>AVERAGEIFS('Cacao Internacional'!D:D,'Cacao Internacional'!N:N,B44)*E44/1000</f>
        <v>9041.5233933916898</v>
      </c>
      <c r="E44" s="16">
        <f>AVERAGEIFS('TRM2'!D:D,'TRM2'!A:A,B44)</f>
        <v>2963.987894736842</v>
      </c>
      <c r="F44" s="16">
        <f>AVERAGEIFS(Café!D:D,Café!N:N,B44)*E44*2/100</f>
        <v>9762.0033308698057</v>
      </c>
      <c r="G44" s="16">
        <f>SUMIFS(Importación!G:G,Importación!E:E,B44)</f>
        <v>421.80849999999998</v>
      </c>
      <c r="H44" s="16">
        <f>SUMIFS(Importación!H:H,Importación!E:E,B44)*E44</f>
        <v>3845267.1254523834</v>
      </c>
      <c r="I44" s="16">
        <f>SUMIFS(Exportaciones!G:G,Exportaciones!E:E,B44)</f>
        <v>748.40599999999995</v>
      </c>
      <c r="J44" s="18">
        <f>SUMIFS(Exportaciones!H:H,Exportaciones!E:E,B44)*E44</f>
        <v>6577837.9010430211</v>
      </c>
      <c r="K44" s="16">
        <f>AVERAGEIFS('Grupo Nutresa'!B:B,'Grupo Nutresa'!J:J,B44)</f>
        <v>25342.105263157893</v>
      </c>
    </row>
    <row r="45" spans="1:11" x14ac:dyDescent="0.3">
      <c r="A45" s="24">
        <v>42583</v>
      </c>
      <c r="B45" s="20" t="s">
        <v>5366</v>
      </c>
      <c r="C45" s="16">
        <f>AVERAGEIFS('Cacao Nacional'!D:D,'Cacao Nacional'!J:J,B45)</f>
        <v>7926.5</v>
      </c>
      <c r="D45" s="16">
        <f>AVERAGEIFS('Cacao Internacional'!D:D,'Cacao Internacional'!N:N,B45)*E45/1000</f>
        <v>8990.2993554272743</v>
      </c>
      <c r="E45" s="16">
        <f>AVERAGEIFS('TRM2'!D:D,'TRM2'!A:A,B45)</f>
        <v>2963.82</v>
      </c>
      <c r="F45" s="16">
        <f>AVERAGEIFS(Café!D:D,Café!N:N,B45)*E45*2/100</f>
        <v>9537.5727600000027</v>
      </c>
      <c r="G45" s="16">
        <f>SUMIFS(Importación!G:G,Importación!E:E,B45)</f>
        <v>298.74599999999998</v>
      </c>
      <c r="H45" s="16">
        <f>SUMIFS(Importación!H:H,Importación!E:E,B45)*E45</f>
        <v>2556281.7684684</v>
      </c>
      <c r="I45" s="16">
        <f>SUMIFS(Exportaciones!G:G,Exportaciones!E:E,B45)</f>
        <v>1117.6068900000002</v>
      </c>
      <c r="J45" s="18">
        <f>SUMIFS(Exportaciones!H:H,Exportaciones!E:E,B45)*E45</f>
        <v>10133973.574607402</v>
      </c>
      <c r="K45" s="16">
        <f>AVERAGEIFS('Grupo Nutresa'!B:B,'Grupo Nutresa'!J:J,B45)</f>
        <v>25696.363636363636</v>
      </c>
    </row>
    <row r="46" spans="1:11" x14ac:dyDescent="0.3">
      <c r="A46" s="24">
        <v>42614</v>
      </c>
      <c r="B46" s="20" t="s">
        <v>5367</v>
      </c>
      <c r="C46" s="16">
        <f>AVERAGEIFS('Cacao Nacional'!D:D,'Cacao Nacional'!J:J,B46)</f>
        <v>7782.5</v>
      </c>
      <c r="D46" s="16">
        <f>AVERAGEIFS('Cacao Internacional'!D:D,'Cacao Internacional'!N:N,B46)*E46/1000</f>
        <v>8421.4193592644624</v>
      </c>
      <c r="E46" s="16">
        <f>AVERAGEIFS('TRM2'!D:D,'TRM2'!A:A,B46)</f>
        <v>2921.1454545454544</v>
      </c>
      <c r="F46" s="16">
        <f>AVERAGEIFS(Café!D:D,Café!N:N,B46)*E46*2/100</f>
        <v>9884.8375477685931</v>
      </c>
      <c r="G46" s="16">
        <f>SUMIFS(Importación!G:G,Importación!E:E,B46)</f>
        <v>351.31049999999999</v>
      </c>
      <c r="H46" s="16">
        <f>SUMIFS(Importación!H:H,Importación!E:E,B46)*E46</f>
        <v>2958323.0772256358</v>
      </c>
      <c r="I46" s="16">
        <f>SUMIFS(Exportaciones!G:G,Exportaciones!E:E,B46)</f>
        <v>504.96100000000001</v>
      </c>
      <c r="J46" s="18">
        <f>SUMIFS(Exportaciones!H:H,Exportaciones!E:E,B46)*E46</f>
        <v>4616841.9681638172</v>
      </c>
      <c r="K46" s="16">
        <f>AVERAGEIFS('Grupo Nutresa'!B:B,'Grupo Nutresa'!J:J,B46)</f>
        <v>25664.545454545456</v>
      </c>
    </row>
    <row r="47" spans="1:11" x14ac:dyDescent="0.3">
      <c r="A47" s="24">
        <v>42644</v>
      </c>
      <c r="B47" s="19" t="s">
        <v>5368</v>
      </c>
      <c r="C47" s="16">
        <f>AVERAGEIFS('Cacao Nacional'!D:D,'Cacao Nacional'!J:J,B47)</f>
        <v>7763</v>
      </c>
      <c r="D47" s="16">
        <f>AVERAGEIFS('Cacao Internacional'!D:D,'Cacao Internacional'!N:N,B47)*E47/1000</f>
        <v>7946.4736715789813</v>
      </c>
      <c r="E47" s="16">
        <f>AVERAGEIFS('TRM2'!D:D,'TRM2'!A:A,B47)</f>
        <v>2930.8186206896548</v>
      </c>
      <c r="F47" s="16">
        <f>AVERAGEIFS(Café!D:D,Café!N:N,B47)*E47*2/100</f>
        <v>10088.357280915359</v>
      </c>
      <c r="G47" s="16">
        <f>SUMIFS(Importación!G:G,Importación!E:E,B47)</f>
        <v>687.23800000000006</v>
      </c>
      <c r="H47" s="16">
        <f>SUMIFS(Importación!H:H,Importación!E:E,B47)*E47</f>
        <v>5609047.8624556549</v>
      </c>
      <c r="I47" s="16">
        <f>SUMIFS(Exportaciones!G:G,Exportaciones!E:E,B47)</f>
        <v>256.27000000000004</v>
      </c>
      <c r="J47" s="18">
        <f>SUMIFS(Exportaciones!H:H,Exportaciones!E:E,B47)*E47</f>
        <v>2313844.665801724</v>
      </c>
      <c r="K47" s="16">
        <f>AVERAGEIFS('Grupo Nutresa'!B:B,'Grupo Nutresa'!J:J,B47)</f>
        <v>25353</v>
      </c>
    </row>
    <row r="48" spans="1:11" x14ac:dyDescent="0.3">
      <c r="A48" s="24">
        <v>42675</v>
      </c>
      <c r="B48" s="20" t="s">
        <v>5369</v>
      </c>
      <c r="C48" s="16">
        <f>AVERAGEIFS('Cacao Nacional'!D:D,'Cacao Nacional'!J:J,B48)</f>
        <v>7158.75</v>
      </c>
      <c r="D48" s="16">
        <f>AVERAGEIFS('Cacao Internacional'!D:D,'Cacao Internacional'!N:N,B48)*E48/1000</f>
        <v>7845.2316355636349</v>
      </c>
      <c r="E48" s="16">
        <f>AVERAGEIFS('TRM2'!D:D,'TRM2'!A:A,B48)</f>
        <v>3110.2586666666666</v>
      </c>
      <c r="F48" s="16">
        <f>AVERAGEIFS(Café!D:D,Café!N:N,B48)*E48*2/100</f>
        <v>11063.303177648482</v>
      </c>
      <c r="G48" s="16">
        <f>SUMIFS(Importación!G:G,Importación!E:E,B48)</f>
        <v>290.06799999999998</v>
      </c>
      <c r="H48" s="16">
        <f>SUMIFS(Importación!H:H,Importación!E:E,B48)*E48</f>
        <v>2343224.5271780798</v>
      </c>
      <c r="I48" s="16">
        <f>SUMIFS(Exportaciones!G:G,Exportaciones!E:E,B48)</f>
        <v>334.08</v>
      </c>
      <c r="J48" s="18">
        <f>SUMIFS(Exportaciones!H:H,Exportaciones!E:E,B48)*E48</f>
        <v>3191044.1831462132</v>
      </c>
      <c r="K48" s="16">
        <f>AVERAGEIFS('Grupo Nutresa'!B:B,'Grupo Nutresa'!J:J,B48)</f>
        <v>23928</v>
      </c>
    </row>
    <row r="49" spans="1:11" x14ac:dyDescent="0.3">
      <c r="A49" s="24">
        <v>42705</v>
      </c>
      <c r="B49" s="20" t="s">
        <v>5370</v>
      </c>
      <c r="C49" s="16">
        <f>AVERAGEIFS('Cacao Nacional'!D:D,'Cacao Nacional'!J:J,B49)</f>
        <v>6557.5</v>
      </c>
      <c r="D49" s="16">
        <f>AVERAGEIFS('Cacao Internacional'!D:D,'Cacao Internacional'!N:N,B49)*E49/1000</f>
        <v>6888.0650632302149</v>
      </c>
      <c r="E49" s="16">
        <f>AVERAGEIFS('TRM2'!D:D,'TRM2'!A:A,B49)</f>
        <v>3010.7786206896558</v>
      </c>
      <c r="F49" s="16">
        <f>AVERAGEIFS(Café!D:D,Café!N:N,B49)*E49*2/100</f>
        <v>9432.3314871849543</v>
      </c>
      <c r="G49" s="16">
        <f>SUMIFS(Importación!G:G,Importación!E:E,B49)</f>
        <v>220</v>
      </c>
      <c r="H49" s="16">
        <f>SUMIFS(Importación!H:H,Importación!E:E,B49)*E49</f>
        <v>1673934.3534592763</v>
      </c>
      <c r="I49" s="16">
        <f>SUMIFS(Exportaciones!G:G,Exportaciones!E:E,B49)</f>
        <v>504.72949999999997</v>
      </c>
      <c r="J49" s="18">
        <f>SUMIFS(Exportaciones!H:H,Exportaciones!E:E,B49)*E49</f>
        <v>4464293.1186335878</v>
      </c>
      <c r="K49" s="16">
        <f>AVERAGEIFS('Grupo Nutresa'!B:B,'Grupo Nutresa'!J:J,B49)</f>
        <v>24296</v>
      </c>
    </row>
    <row r="50" spans="1:11" x14ac:dyDescent="0.3">
      <c r="A50" s="24">
        <v>42736</v>
      </c>
      <c r="B50" s="19" t="s">
        <v>5371</v>
      </c>
      <c r="C50" s="16">
        <f>AVERAGEIFS('Cacao Nacional'!D:D,'Cacao Nacional'!J:J,B50)</f>
        <v>5977.5</v>
      </c>
      <c r="D50" s="16">
        <f>AVERAGEIFS('Cacao Internacional'!D:D,'Cacao Internacional'!N:N,B50)*E50/1000</f>
        <v>6421.2432535759508</v>
      </c>
      <c r="E50" s="16">
        <f>AVERAGEIFS('TRM2'!D:D,'TRM2'!A:A,B50)</f>
        <v>2941.3993548387098</v>
      </c>
      <c r="F50" s="16">
        <f>AVERAGEIFS(Café!D:D,Café!N:N,B50)*E50*2/100</f>
        <v>9704.5321514252209</v>
      </c>
      <c r="G50" s="16">
        <f>SUMIFS(Importación!G:G,Importación!E:E,B50)</f>
        <v>85</v>
      </c>
      <c r="H50" s="16">
        <f>SUMIFS(Importación!H:H,Importación!E:E,B50)*E50</f>
        <v>566458.59981598065</v>
      </c>
      <c r="I50" s="16">
        <f>SUMIFS(Exportaciones!G:G,Exportaciones!E:E,B50)</f>
        <v>403.58353999999997</v>
      </c>
      <c r="J50" s="18">
        <f>SUMIFS(Exportaciones!H:H,Exportaciones!E:E,B50)*E50</f>
        <v>3492615.8879238581</v>
      </c>
      <c r="K50" s="16">
        <f>AVERAGEIFS('Grupo Nutresa'!B:B,'Grupo Nutresa'!J:J,B50)</f>
        <v>24530.476190476191</v>
      </c>
    </row>
    <row r="51" spans="1:11" x14ac:dyDescent="0.3">
      <c r="A51" s="24">
        <v>42767</v>
      </c>
      <c r="B51" s="20" t="s">
        <v>5372</v>
      </c>
      <c r="C51" s="16">
        <f>AVERAGEIFS('Cacao Nacional'!D:D,'Cacao Nacional'!J:J,B51)</f>
        <v>5679.375</v>
      </c>
      <c r="D51" s="16">
        <f>AVERAGEIFS('Cacao Internacional'!D:D,'Cacao Internacional'!N:N,B51)*E51/1000</f>
        <v>5857.2735268358929</v>
      </c>
      <c r="E51" s="16">
        <f>AVERAGEIFS('TRM2'!D:D,'TRM2'!A:A,B51)</f>
        <v>2879.5667857142862</v>
      </c>
      <c r="F51" s="16">
        <f>AVERAGEIFS(Café!D:D,Café!N:N,B51)*E51*2/100</f>
        <v>9426.204281700002</v>
      </c>
      <c r="G51" s="16">
        <f>SUMIFS(Importación!G:G,Importación!E:E,B51)</f>
        <v>60</v>
      </c>
      <c r="H51" s="16">
        <f>SUMIFS(Importación!H:H,Importación!E:E,B51)*E51</f>
        <v>338332.28065140004</v>
      </c>
      <c r="I51" s="16">
        <f>SUMIFS(Exportaciones!G:G,Exportaciones!E:E,B51)</f>
        <v>646.03071999999997</v>
      </c>
      <c r="J51" s="18">
        <f>SUMIFS(Exportaciones!H:H,Exportaciones!E:E,B51)*E51</f>
        <v>5116444.9898347473</v>
      </c>
      <c r="K51" s="16">
        <f>AVERAGEIFS('Grupo Nutresa'!B:B,'Grupo Nutresa'!J:J,B51)</f>
        <v>23988</v>
      </c>
    </row>
    <row r="52" spans="1:11" x14ac:dyDescent="0.3">
      <c r="A52" s="24">
        <v>42795</v>
      </c>
      <c r="B52" s="20" t="s">
        <v>5373</v>
      </c>
      <c r="C52" s="16">
        <f>AVERAGEIFS('Cacao Nacional'!D:D,'Cacao Nacional'!J:J,B52)</f>
        <v>5677.5</v>
      </c>
      <c r="D52" s="16">
        <f>AVERAGEIFS('Cacao Internacional'!D:D,'Cacao Internacional'!N:N,B52)*E52/1000</f>
        <v>6087.9823057849471</v>
      </c>
      <c r="E52" s="16">
        <f>AVERAGEIFS('TRM2'!D:D,'TRM2'!A:A,B52)</f>
        <v>2942.2861290322589</v>
      </c>
      <c r="F52" s="16">
        <f>AVERAGEIFS(Café!D:D,Café!N:N,B52)*E52*2/100</f>
        <v>9320.9833610967762</v>
      </c>
      <c r="G52" s="16">
        <f>SUMIFS(Importación!G:G,Importación!E:E,B52)</f>
        <v>0</v>
      </c>
      <c r="H52" s="16">
        <f>SUMIFS(Importación!H:H,Importación!E:E,B52)*E52</f>
        <v>0</v>
      </c>
      <c r="I52" s="16">
        <f>SUMIFS(Exportaciones!G:G,Exportaciones!E:E,B52)</f>
        <v>650.31107999999995</v>
      </c>
      <c r="J52" s="18">
        <f>SUMIFS(Exportaciones!H:H,Exportaciones!E:E,B52)*E52</f>
        <v>7012058.097504219</v>
      </c>
      <c r="K52" s="16">
        <f>AVERAGEIFS('Grupo Nutresa'!B:B,'Grupo Nutresa'!J:J,B52)</f>
        <v>23818.18181818182</v>
      </c>
    </row>
    <row r="53" spans="1:11" x14ac:dyDescent="0.3">
      <c r="A53" s="24">
        <v>42826</v>
      </c>
      <c r="B53" s="19" t="s">
        <v>5374</v>
      </c>
      <c r="C53" s="16">
        <f>AVERAGEIFS('Cacao Nacional'!D:D,'Cacao Nacional'!J:J,B53)</f>
        <v>5393.125</v>
      </c>
      <c r="D53" s="16">
        <f>AVERAGEIFS('Cacao Internacional'!D:D,'Cacao Internacional'!N:N,B53)*E53/1000</f>
        <v>5642.4201667600755</v>
      </c>
      <c r="E53" s="16">
        <f>AVERAGEIFS('TRM2'!D:D,'TRM2'!A:A,B53)</f>
        <v>2877.0868965517252</v>
      </c>
      <c r="F53" s="16">
        <f>AVERAGEIFS(Café!D:D,Café!N:N,B53)*E53*2/100</f>
        <v>8917.4248379237779</v>
      </c>
      <c r="G53" s="16">
        <f>SUMIFS(Importación!G:G,Importación!E:E,B53)</f>
        <v>90</v>
      </c>
      <c r="H53" s="16">
        <f>SUMIFS(Importación!H:H,Importación!E:E,B53)*E53</f>
        <v>262994.51321379317</v>
      </c>
      <c r="I53" s="16">
        <f>SUMIFS(Exportaciones!G:G,Exportaciones!E:E,B53)</f>
        <v>242.16319999999999</v>
      </c>
      <c r="J53" s="18">
        <f>SUMIFS(Exportaciones!H:H,Exportaciones!E:E,B53)*E53</f>
        <v>1931235.6603409662</v>
      </c>
      <c r="K53" s="16">
        <f>AVERAGEIFS('Grupo Nutresa'!B:B,'Grupo Nutresa'!J:J,B53)</f>
        <v>24302.222222222223</v>
      </c>
    </row>
    <row r="54" spans="1:11" x14ac:dyDescent="0.3">
      <c r="A54" s="24">
        <v>42856</v>
      </c>
      <c r="B54" s="20" t="s">
        <v>5375</v>
      </c>
      <c r="C54" s="16">
        <f>AVERAGEIFS('Cacao Nacional'!D:D,'Cacao Nacional'!J:J,B54)</f>
        <v>4792.1000000000004</v>
      </c>
      <c r="D54" s="16">
        <f>AVERAGEIFS('Cacao Internacional'!D:D,'Cacao Internacional'!N:N,B54)*E54/1000</f>
        <v>5798.9423393548368</v>
      </c>
      <c r="E54" s="16">
        <f>AVERAGEIFS('TRM2'!D:D,'TRM2'!A:A,B54)</f>
        <v>2923.6129032258059</v>
      </c>
      <c r="F54" s="16">
        <f>AVERAGEIFS(Café!D:D,Café!N:N,B54)*E54*2/100</f>
        <v>8853.5388207573596</v>
      </c>
      <c r="G54" s="16">
        <f>SUMIFS(Importación!G:G,Importación!E:E,B54)</f>
        <v>30</v>
      </c>
      <c r="H54" s="16">
        <f>SUMIFS(Importación!H:H,Importación!E:E,B54)*E54</f>
        <v>221025.13548387092</v>
      </c>
      <c r="I54" s="16">
        <f>SUMIFS(Exportaciones!G:G,Exportaciones!E:E,B54)</f>
        <v>1012.63798</v>
      </c>
      <c r="J54" s="18">
        <f>SUMIFS(Exportaciones!H:H,Exportaciones!E:E,B54)*E54</f>
        <v>6906639.5097393533</v>
      </c>
      <c r="K54" s="16">
        <f>AVERAGEIFS('Grupo Nutresa'!B:B,'Grupo Nutresa'!J:J,B54)</f>
        <v>25466.666666666668</v>
      </c>
    </row>
    <row r="55" spans="1:11" x14ac:dyDescent="0.3">
      <c r="A55" s="24">
        <v>42887</v>
      </c>
      <c r="B55" s="20" t="s">
        <v>5376</v>
      </c>
      <c r="C55" s="16">
        <f>AVERAGEIFS('Cacao Nacional'!D:D,'Cacao Nacional'!J:J,B55)</f>
        <v>4881.5</v>
      </c>
      <c r="D55" s="16">
        <f>AVERAGEIFS('Cacao Internacional'!D:D,'Cacao Internacional'!N:N,B55)*E55/1000</f>
        <v>5909.0150239053</v>
      </c>
      <c r="E55" s="16">
        <f>AVERAGEIFS('TRM2'!D:D,'TRM2'!A:A,B55)</f>
        <v>2957.0983333333324</v>
      </c>
      <c r="F55" s="16">
        <f>AVERAGEIFS(Café!D:D,Café!N:N,B55)*E55*2/100</f>
        <v>8641.6897557727243</v>
      </c>
      <c r="G55" s="16">
        <f>SUMIFS(Importación!G:G,Importación!E:E,B55)</f>
        <v>0</v>
      </c>
      <c r="H55" s="16">
        <f>SUMIFS(Importación!H:H,Importación!E:E,B55)*E55</f>
        <v>0</v>
      </c>
      <c r="I55" s="16">
        <f>SUMIFS(Exportaciones!G:G,Exportaciones!E:E,B55)</f>
        <v>1925.1379999999999</v>
      </c>
      <c r="J55" s="18">
        <f>SUMIFS(Exportaciones!H:H,Exportaciones!E:E,B55)*E55</f>
        <v>12427925.799277497</v>
      </c>
      <c r="K55" s="16">
        <f>AVERAGEIFS('Grupo Nutresa'!B:B,'Grupo Nutresa'!J:J,B55)</f>
        <v>26054</v>
      </c>
    </row>
    <row r="56" spans="1:11" x14ac:dyDescent="0.3">
      <c r="A56" s="24">
        <v>42917</v>
      </c>
      <c r="B56" s="19" t="s">
        <v>5377</v>
      </c>
      <c r="C56" s="16">
        <f>AVERAGEIFS('Cacao Nacional'!D:D,'Cacao Nacional'!J:J,B56)</f>
        <v>4905.6000000000004</v>
      </c>
      <c r="D56" s="16">
        <f>AVERAGEIFS('Cacao Internacional'!D:D,'Cacao Internacional'!N:N,B56)*E56/1000</f>
        <v>6038.4885081367138</v>
      </c>
      <c r="E56" s="16">
        <f>AVERAGEIFS('TRM2'!D:D,'TRM2'!A:A,B56)</f>
        <v>3036.5838709677423</v>
      </c>
      <c r="F56" s="16">
        <f>AVERAGEIFS(Café!D:D,Café!N:N,B56)*E56*2/100</f>
        <v>9262.1302835330262</v>
      </c>
      <c r="G56" s="16">
        <f>SUMIFS(Importación!G:G,Importación!E:E,B56)</f>
        <v>0</v>
      </c>
      <c r="H56" s="16">
        <f>SUMIFS(Importación!H:H,Importación!E:E,B56)*E56</f>
        <v>0</v>
      </c>
      <c r="I56" s="16">
        <f>SUMIFS(Exportaciones!G:G,Exportaciones!E:E,B56)</f>
        <v>926.35726999999997</v>
      </c>
      <c r="J56" s="18">
        <f>SUMIFS(Exportaciones!H:H,Exportaciones!E:E,B56)*E56</f>
        <v>6522611.1845805179</v>
      </c>
      <c r="K56" s="16">
        <f>AVERAGEIFS('Grupo Nutresa'!B:B,'Grupo Nutresa'!J:J,B56)</f>
        <v>26424.21052631579</v>
      </c>
    </row>
    <row r="57" spans="1:11" x14ac:dyDescent="0.3">
      <c r="A57" s="24">
        <v>42948</v>
      </c>
      <c r="B57" s="20" t="s">
        <v>5378</v>
      </c>
      <c r="C57" s="16">
        <f>AVERAGEIFS('Cacao Nacional'!D:D,'Cacao Nacional'!J:J,B57)</f>
        <v>4973</v>
      </c>
      <c r="D57" s="16">
        <f>AVERAGEIFS('Cacao Internacional'!D:D,'Cacao Internacional'!N:N,B57)*E57/1000</f>
        <v>5912.3871651802237</v>
      </c>
      <c r="E57" s="16">
        <f>AVERAGEIFS('TRM2'!D:D,'TRM2'!A:A,B57)</f>
        <v>2973.2048387096775</v>
      </c>
      <c r="F57" s="16">
        <f>AVERAGEIFS(Café!D:D,Café!N:N,B57)*E57*2/100</f>
        <v>9225.7253447405328</v>
      </c>
      <c r="G57" s="16">
        <f>SUMIFS(Importación!G:G,Importación!E:E,B57)</f>
        <v>19.68</v>
      </c>
      <c r="H57" s="16">
        <f>SUMIFS(Importación!H:H,Importación!E:E,B57)*E57</f>
        <v>9448.3692646451618</v>
      </c>
      <c r="I57" s="16">
        <f>SUMIFS(Exportaciones!G:G,Exportaciones!E:E,B57)</f>
        <v>1919.527</v>
      </c>
      <c r="J57" s="18">
        <f>SUMIFS(Exportaciones!H:H,Exportaciones!E:E,B57)*E57</f>
        <v>11948681.622075146</v>
      </c>
      <c r="K57" s="16">
        <f>AVERAGEIFS('Grupo Nutresa'!B:B,'Grupo Nutresa'!J:J,B57)</f>
        <v>26989.523809523809</v>
      </c>
    </row>
    <row r="58" spans="1:11" x14ac:dyDescent="0.3">
      <c r="A58" s="24">
        <v>42979</v>
      </c>
      <c r="B58" s="20" t="s">
        <v>5379</v>
      </c>
      <c r="C58" s="16">
        <f>AVERAGEIFS('Cacao Nacional'!D:D,'Cacao Nacional'!J:J,B58)</f>
        <v>4872</v>
      </c>
      <c r="D58" s="16">
        <f>AVERAGEIFS('Cacao Internacional'!D:D,'Cacao Internacional'!N:N,B58)*E58/1000</f>
        <v>5829.204010059525</v>
      </c>
      <c r="E58" s="16">
        <f>AVERAGEIFS('TRM2'!D:D,'TRM2'!A:A,B58)</f>
        <v>2917.085</v>
      </c>
      <c r="F58" s="16">
        <f>AVERAGEIFS(Café!D:D,Café!N:N,B58)*E58*2/100</f>
        <v>8837.0172989999974</v>
      </c>
      <c r="G58" s="16">
        <f>SUMIFS(Importación!G:G,Importación!E:E,B58)</f>
        <v>0</v>
      </c>
      <c r="H58" s="16">
        <f>SUMIFS(Importación!H:H,Importación!E:E,B58)*E58</f>
        <v>0</v>
      </c>
      <c r="I58" s="16">
        <f>SUMIFS(Exportaciones!G:G,Exportaciones!E:E,B58)</f>
        <v>1406.4803999999999</v>
      </c>
      <c r="J58" s="18">
        <f>SUMIFS(Exportaciones!H:H,Exportaciones!E:E,B58)*E58</f>
        <v>7978269.3935114499</v>
      </c>
      <c r="K58" s="16">
        <f>AVERAGEIFS('Grupo Nutresa'!B:B,'Grupo Nutresa'!J:J,B58)</f>
        <v>26987.619047619046</v>
      </c>
    </row>
    <row r="59" spans="1:11" x14ac:dyDescent="0.3">
      <c r="A59" s="24">
        <v>43009</v>
      </c>
      <c r="B59" s="19" t="s">
        <v>5380</v>
      </c>
      <c r="C59" s="16">
        <f>AVERAGEIFS('Cacao Nacional'!D:D,'Cacao Nacional'!J:J,B59)</f>
        <v>5164.3999999999996</v>
      </c>
      <c r="D59" s="16">
        <f>AVERAGEIFS('Cacao Internacional'!D:D,'Cacao Internacional'!N:N,B59)*E59/1000</f>
        <v>6194.1870400821153</v>
      </c>
      <c r="E59" s="16">
        <f>AVERAGEIFS('TRM2'!D:D,'TRM2'!A:A,B59)</f>
        <v>2953.7558064516143</v>
      </c>
      <c r="F59" s="16">
        <f>AVERAGEIFS(Café!D:D,Café!N:N,B59)*E59*2/100</f>
        <v>8521.8808771935528</v>
      </c>
      <c r="G59" s="16">
        <f>SUMIFS(Importación!G:G,Importación!E:E,B59)</f>
        <v>14.04</v>
      </c>
      <c r="H59" s="16">
        <f>SUMIFS(Importación!H:H,Importación!E:E,B59)*E59</f>
        <v>82855.213375612933</v>
      </c>
      <c r="I59" s="16">
        <f>SUMIFS(Exportaciones!G:G,Exportaciones!E:E,B59)</f>
        <v>762.40460000000007</v>
      </c>
      <c r="J59" s="18">
        <f>SUMIFS(Exportaciones!H:H,Exportaciones!E:E,B59)*E59</f>
        <v>4861107.6712595802</v>
      </c>
      <c r="K59" s="16">
        <f>AVERAGEIFS('Grupo Nutresa'!B:B,'Grupo Nutresa'!J:J,B59)</f>
        <v>26913.333333333332</v>
      </c>
    </row>
    <row r="60" spans="1:11" x14ac:dyDescent="0.3">
      <c r="A60" s="24">
        <v>43040</v>
      </c>
      <c r="B60" s="20" t="s">
        <v>5381</v>
      </c>
      <c r="C60" s="16">
        <f>AVERAGEIFS('Cacao Nacional'!D:D,'Cacao Nacional'!J:J,B60)</f>
        <v>5412.5749999999998</v>
      </c>
      <c r="D60" s="16">
        <f>AVERAGEIFS('Cacao Internacional'!D:D,'Cacao Internacional'!N:N,B60)*E60/1000</f>
        <v>6412.3584595151515</v>
      </c>
      <c r="E60" s="16">
        <f>AVERAGEIFS('TRM2'!D:D,'TRM2'!A:A,B60)</f>
        <v>3013.4666666666662</v>
      </c>
      <c r="F60" s="16">
        <f>AVERAGEIFS(Café!D:D,Café!N:N,B60)*E60*2/100</f>
        <v>8684.1808448484844</v>
      </c>
      <c r="G60" s="16">
        <f>SUMIFS(Importación!G:G,Importación!E:E,B60)</f>
        <v>129.61449999999999</v>
      </c>
      <c r="H60" s="16">
        <f>SUMIFS(Importación!H:H,Importación!E:E,B60)*E60</f>
        <v>749225.95252399996</v>
      </c>
      <c r="I60" s="16">
        <f>SUMIFS(Exportaciones!G:G,Exportaciones!E:E,B60)</f>
        <v>429.70949999999993</v>
      </c>
      <c r="J60" s="18">
        <f>SUMIFS(Exportaciones!H:H,Exportaciones!E:E,B60)*E60</f>
        <v>2702222.9316959996</v>
      </c>
      <c r="K60" s="16">
        <f>AVERAGEIFS('Grupo Nutresa'!B:B,'Grupo Nutresa'!J:J,B60)</f>
        <v>27179</v>
      </c>
    </row>
    <row r="61" spans="1:11" x14ac:dyDescent="0.3">
      <c r="A61" s="24">
        <v>43070</v>
      </c>
      <c r="B61" s="20" t="s">
        <v>5382</v>
      </c>
      <c r="C61" s="16">
        <f>AVERAGEIFS('Cacao Nacional'!D:D,'Cacao Nacional'!J:J,B61)</f>
        <v>5029.5</v>
      </c>
      <c r="D61" s="16">
        <f>AVERAGEIFS('Cacao Internacional'!D:D,'Cacao Internacional'!N:N,B61)*E61/1000</f>
        <v>5737.2524996054835</v>
      </c>
      <c r="E61" s="16">
        <f>AVERAGEIFS('TRM2'!D:D,'TRM2'!A:A,B61)</f>
        <v>2991.7619354838707</v>
      </c>
      <c r="F61" s="16">
        <f>AVERAGEIFS(Café!D:D,Café!N:N,B61)*E61*2/100</f>
        <v>8468.3868578879483</v>
      </c>
      <c r="G61" s="16">
        <f>SUMIFS(Importación!G:G,Importación!E:E,B61)</f>
        <v>60</v>
      </c>
      <c r="H61" s="16">
        <f>SUMIFS(Importación!H:H,Importación!E:E,B61)*E61</f>
        <v>360148.30179354834</v>
      </c>
      <c r="I61" s="16">
        <f>SUMIFS(Exportaciones!G:G,Exportaciones!E:E,B61)</f>
        <v>1514.8658</v>
      </c>
      <c r="J61" s="18">
        <f>SUMIFS(Exportaciones!H:H,Exportaciones!E:E,B61)*E61</f>
        <v>9489746.6458797716</v>
      </c>
      <c r="K61" s="16">
        <f>AVERAGEIFS('Grupo Nutresa'!B:B,'Grupo Nutresa'!J:J,B61)</f>
        <v>27626.666666666668</v>
      </c>
    </row>
    <row r="62" spans="1:11" x14ac:dyDescent="0.3">
      <c r="A62" s="24">
        <v>43101</v>
      </c>
      <c r="B62" s="19" t="s">
        <v>5383</v>
      </c>
      <c r="C62" s="16">
        <f>AVERAGEIFS('Cacao Nacional'!D:D,'Cacao Nacional'!J:J,B62)</f>
        <v>4796</v>
      </c>
      <c r="D62" s="16">
        <f>AVERAGEIFS('Cacao Internacional'!D:D,'Cacao Internacional'!N:N,B62)*E62/1000</f>
        <v>5628.7923059152827</v>
      </c>
      <c r="E62" s="16">
        <f>AVERAGEIFS('TRM2'!D:D,'TRM2'!A:A,B62)</f>
        <v>2868.5722580645152</v>
      </c>
      <c r="F62" s="16">
        <f>AVERAGEIFS(Café!D:D,Café!N:N,B62)*E62*2/100</f>
        <v>8233.7752008022417</v>
      </c>
      <c r="G62" s="16">
        <f>SUMIFS(Importación!G:G,Importación!E:E,B62)</f>
        <v>0</v>
      </c>
      <c r="H62" s="16">
        <f>SUMIFS(Importación!H:H,Importación!E:E,B62)*E62</f>
        <v>0</v>
      </c>
      <c r="I62" s="16">
        <f>SUMIFS(Exportaciones!G:G,Exportaciones!E:E,B62)</f>
        <v>706.22649999999999</v>
      </c>
      <c r="J62" s="18">
        <f>SUMIFS(Exportaciones!H:H,Exportaciones!E:E,B62)*E62</f>
        <v>4271308.7680308437</v>
      </c>
      <c r="K62" s="16">
        <f>AVERAGEIFS('Grupo Nutresa'!B:B,'Grupo Nutresa'!J:J,B62)</f>
        <v>27339.047619047618</v>
      </c>
    </row>
    <row r="63" spans="1:11" x14ac:dyDescent="0.3">
      <c r="A63" s="24">
        <v>43132</v>
      </c>
      <c r="B63" s="20" t="s">
        <v>5384</v>
      </c>
      <c r="C63" s="16">
        <f>AVERAGEIFS('Cacao Nacional'!D:D,'Cacao Nacional'!J:J,B63)</f>
        <v>4982.75</v>
      </c>
      <c r="D63" s="16">
        <f>AVERAGEIFS('Cacao Internacional'!D:D,'Cacao Internacional'!N:N,B63)*E63/1000</f>
        <v>6071.7419048900001</v>
      </c>
      <c r="E63" s="16">
        <f>AVERAGEIFS('TRM2'!D:D,'TRM2'!A:A,B63)</f>
        <v>2860.252857142857</v>
      </c>
      <c r="F63" s="16">
        <f>AVERAGEIFS(Café!D:D,Café!N:N,B63)*E63*2/100</f>
        <v>8094.2867654857137</v>
      </c>
      <c r="G63" s="16">
        <f>SUMIFS(Importación!G:G,Importación!E:E,B63)</f>
        <v>24.534500000000001</v>
      </c>
      <c r="H63" s="16">
        <f>SUMIFS(Importación!H:H,Importación!E:E,B63)*E63</f>
        <v>152110.1919148</v>
      </c>
      <c r="I63" s="16">
        <f>SUMIFS(Exportaciones!G:G,Exportaciones!E:E,B63)</f>
        <v>1085.30566</v>
      </c>
      <c r="J63" s="18">
        <f>SUMIFS(Exportaciones!H:H,Exportaciones!E:E,B63)*E63</f>
        <v>6676490.0861106273</v>
      </c>
      <c r="K63" s="16">
        <f>AVERAGEIFS('Grupo Nutresa'!B:B,'Grupo Nutresa'!J:J,B63)</f>
        <v>27156</v>
      </c>
    </row>
    <row r="64" spans="1:11" x14ac:dyDescent="0.3">
      <c r="A64" s="24">
        <v>43160</v>
      </c>
      <c r="B64" s="20" t="s">
        <v>5385</v>
      </c>
      <c r="C64" s="16">
        <f>AVERAGEIFS('Cacao Nacional'!D:D,'Cacao Nacional'!J:J,B64)</f>
        <v>5942</v>
      </c>
      <c r="D64" s="16">
        <f>AVERAGEIFS('Cacao Internacional'!D:D,'Cacao Internacional'!N:N,B64)*E64/1000</f>
        <v>7084.8413671111093</v>
      </c>
      <c r="E64" s="16">
        <f>AVERAGEIFS('TRM2'!D:D,'TRM2'!A:A,B64)</f>
        <v>2847.9306451612902</v>
      </c>
      <c r="F64" s="16">
        <f>AVERAGEIFS(Café!D:D,Café!N:N,B64)*E64*2/100</f>
        <v>7941.226769580644</v>
      </c>
      <c r="G64" s="16">
        <f>SUMIFS(Importación!G:G,Importación!E:E,B64)</f>
        <v>48.548999999999999</v>
      </c>
      <c r="H64" s="16">
        <f>SUMIFS(Importación!H:H,Importación!E:E,B64)*E64</f>
        <v>307105.83217969351</v>
      </c>
      <c r="I64" s="16">
        <f>SUMIFS(Exportaciones!G:G,Exportaciones!E:E,B64)</f>
        <v>1024.9160000000002</v>
      </c>
      <c r="J64" s="18">
        <f>SUMIFS(Exportaciones!H:H,Exportaciones!E:E,B64)*E64</f>
        <v>6577193.0431830157</v>
      </c>
      <c r="K64" s="16">
        <f>AVERAGEIFS('Grupo Nutresa'!B:B,'Grupo Nutresa'!J:J,B64)</f>
        <v>26417.894736842107</v>
      </c>
    </row>
    <row r="65" spans="1:11" x14ac:dyDescent="0.3">
      <c r="A65" s="24">
        <v>43191</v>
      </c>
      <c r="B65" s="19" t="s">
        <v>5386</v>
      </c>
      <c r="C65" s="16">
        <f>AVERAGEIFS('Cacao Nacional'!D:D,'Cacao Nacional'!J:J,B65)</f>
        <v>6330.2</v>
      </c>
      <c r="D65" s="16">
        <f>AVERAGEIFS('Cacao Internacional'!D:D,'Cacao Internacional'!N:N,B65)*E65/1000</f>
        <v>7260.1202516142857</v>
      </c>
      <c r="E65" s="16">
        <f>AVERAGEIFS('TRM2'!D:D,'TRM2'!A:A,B65)</f>
        <v>2766.2849999999994</v>
      </c>
      <c r="F65" s="16">
        <f>AVERAGEIFS(Café!D:D,Café!N:N,B65)*E65*2/100</f>
        <v>7706.3430985714258</v>
      </c>
      <c r="G65" s="16">
        <f>SUMIFS(Importación!G:G,Importación!E:E,B65)</f>
        <v>24.704499999999999</v>
      </c>
      <c r="H65" s="16">
        <f>SUMIFS(Importación!H:H,Importación!E:E,B65)*E65</f>
        <v>169729.78690529996</v>
      </c>
      <c r="I65" s="16">
        <f>SUMIFS(Exportaciones!G:G,Exportaciones!E:E,B65)</f>
        <v>1057.02433</v>
      </c>
      <c r="J65" s="18">
        <f>SUMIFS(Exportaciones!H:H,Exportaciones!E:E,B65)*E65</f>
        <v>6819992.7318701986</v>
      </c>
      <c r="K65" s="16">
        <f>AVERAGEIFS('Grupo Nutresa'!B:B,'Grupo Nutresa'!J:J,B65)</f>
        <v>26546.666666666668</v>
      </c>
    </row>
    <row r="66" spans="1:11" x14ac:dyDescent="0.3">
      <c r="A66" s="24">
        <v>43221</v>
      </c>
      <c r="B66" s="20" t="s">
        <v>5387</v>
      </c>
      <c r="C66" s="16">
        <f>AVERAGEIFS('Cacao Nacional'!D:D,'Cacao Nacional'!J:J,B66)</f>
        <v>6673.15</v>
      </c>
      <c r="D66" s="16">
        <f>AVERAGEIFS('Cacao Internacional'!D:D,'Cacao Internacional'!N:N,B66)*E66/1000</f>
        <v>7616.2325573242451</v>
      </c>
      <c r="E66" s="16">
        <f>AVERAGEIFS('TRM2'!D:D,'TRM2'!A:A,B66)</f>
        <v>2863.3133333333344</v>
      </c>
      <c r="F66" s="16">
        <f>AVERAGEIFS(Café!D:D,Café!N:N,B66)*E66*2/100</f>
        <v>8026.3581270476225</v>
      </c>
      <c r="G66" s="16">
        <f>SUMIFS(Importación!G:G,Importación!E:E,B66)</f>
        <v>24.5945</v>
      </c>
      <c r="H66" s="16">
        <f>SUMIFS(Importación!H:H,Importación!E:E,B66)*E66</f>
        <v>181797.97692326675</v>
      </c>
      <c r="I66" s="16">
        <f>SUMIFS(Exportaciones!G:G,Exportaciones!E:E,B66)</f>
        <v>395.78665999999998</v>
      </c>
      <c r="J66" s="18">
        <f>SUMIFS(Exportaciones!H:H,Exportaciones!E:E,B66)*E66</f>
        <v>3002147.2077905349</v>
      </c>
      <c r="K66" s="16">
        <f>AVERAGEIFS('Grupo Nutresa'!B:B,'Grupo Nutresa'!J:J,B66)</f>
        <v>26354.285714285714</v>
      </c>
    </row>
    <row r="67" spans="1:11" x14ac:dyDescent="0.3">
      <c r="A67" s="24">
        <v>43252</v>
      </c>
      <c r="B67" s="20" t="s">
        <v>5388</v>
      </c>
      <c r="C67" s="16">
        <f>AVERAGEIFS('Cacao Nacional'!D:D,'Cacao Nacional'!J:J,B67)</f>
        <v>6017.5</v>
      </c>
      <c r="D67" s="16">
        <f>AVERAGEIFS('Cacao Internacional'!D:D,'Cacao Internacional'!N:N,B67)*E67/1000</f>
        <v>6966.3452775976175</v>
      </c>
      <c r="E67" s="16">
        <f>AVERAGEIFS('TRM2'!D:D,'TRM2'!A:A,B67)</f>
        <v>2889.6889999999994</v>
      </c>
      <c r="F67" s="16">
        <f>AVERAGEIFS(Café!D:D,Café!N:N,B67)*E67*2/100</f>
        <v>8007.4933440857121</v>
      </c>
      <c r="G67" s="16">
        <f>SUMIFS(Importación!G:G,Importación!E:E,B67)</f>
        <v>103.8235</v>
      </c>
      <c r="H67" s="16">
        <f>SUMIFS(Importación!H:H,Importación!E:E,B67)*E67</f>
        <v>806160.75592381984</v>
      </c>
      <c r="I67" s="16">
        <f>SUMIFS(Exportaciones!G:G,Exportaciones!E:E,B67)</f>
        <v>686.30070999999998</v>
      </c>
      <c r="J67" s="18">
        <f>SUMIFS(Exportaciones!H:H,Exportaciones!E:E,B67)*E67</f>
        <v>5190399.0739905685</v>
      </c>
      <c r="K67" s="16">
        <f>AVERAGEIFS('Grupo Nutresa'!B:B,'Grupo Nutresa'!J:J,B67)</f>
        <v>26621.052631578947</v>
      </c>
    </row>
    <row r="68" spans="1:11" x14ac:dyDescent="0.3">
      <c r="A68" s="24">
        <v>43282</v>
      </c>
      <c r="B68" s="19" t="s">
        <v>5389</v>
      </c>
      <c r="C68" s="16">
        <f>AVERAGEIFS('Cacao Nacional'!D:D,'Cacao Nacional'!J:J,B68)</f>
        <v>5975.9260000000004</v>
      </c>
      <c r="D68" s="16">
        <f>AVERAGEIFS('Cacao Internacional'!D:D,'Cacao Internacional'!N:N,B68)*E68/1000</f>
        <v>6800.8401989724298</v>
      </c>
      <c r="E68" s="16">
        <f>AVERAGEIFS('TRM2'!D:D,'TRM2'!A:A,B68)</f>
        <v>2885.3219354838693</v>
      </c>
      <c r="F68" s="16">
        <f>AVERAGEIFS(Café!D:D,Café!N:N,B68)*E68*2/100</f>
        <v>7727.8102002052738</v>
      </c>
      <c r="G68" s="16">
        <f>SUMIFS(Importación!G:G,Importación!E:E,B68)</f>
        <v>210</v>
      </c>
      <c r="H68" s="16">
        <f>SUMIFS(Importación!H:H,Importación!E:E,B68)*E68</f>
        <v>923807.95069354784</v>
      </c>
      <c r="I68" s="16">
        <f>SUMIFS(Exportaciones!G:G,Exportaciones!E:E,B68)</f>
        <v>344.88040000000001</v>
      </c>
      <c r="J68" s="18">
        <f>SUMIFS(Exportaciones!H:H,Exportaciones!E:E,B68)*E68</f>
        <v>2618869.3218081403</v>
      </c>
      <c r="K68" s="16">
        <f>AVERAGEIFS('Grupo Nutresa'!B:B,'Grupo Nutresa'!J:J,B68)</f>
        <v>26898</v>
      </c>
    </row>
    <row r="69" spans="1:11" x14ac:dyDescent="0.3">
      <c r="A69" s="24">
        <v>43313</v>
      </c>
      <c r="B69" s="20" t="s">
        <v>5390</v>
      </c>
      <c r="C69" s="16">
        <f>AVERAGEIFS('Cacao Nacional'!D:D,'Cacao Nacional'!J:J,B69)</f>
        <v>5492.9250000000002</v>
      </c>
      <c r="D69" s="16">
        <f>AVERAGEIFS('Cacao Internacional'!D:D,'Cacao Internacional'!N:N,B69)*E69/1000</f>
        <v>6415.9724531758056</v>
      </c>
      <c r="E69" s="16">
        <f>AVERAGEIFS('TRM2'!D:D,'TRM2'!A:A,B69)</f>
        <v>2958.666774193548</v>
      </c>
      <c r="F69" s="16">
        <f>AVERAGEIFS(Café!D:D,Café!N:N,B69)*E69*2/100</f>
        <v>7699.9571768093829</v>
      </c>
      <c r="G69" s="16">
        <f>SUMIFS(Importación!G:G,Importación!E:E,B69)</f>
        <v>79.488500000000002</v>
      </c>
      <c r="H69" s="16">
        <f>SUMIFS(Importación!H:H,Importación!E:E,B69)*E69</f>
        <v>654931.95646887086</v>
      </c>
      <c r="I69" s="16">
        <f>SUMIFS(Exportaciones!G:G,Exportaciones!E:E,B69)</f>
        <v>401.10131999999999</v>
      </c>
      <c r="J69" s="18">
        <f>SUMIFS(Exportaciones!H:H,Exportaciones!E:E,B69)*E69</f>
        <v>3157390.2140157572</v>
      </c>
      <c r="K69" s="16">
        <f>AVERAGEIFS('Grupo Nutresa'!B:B,'Grupo Nutresa'!J:J,B69)</f>
        <v>26738.095238095237</v>
      </c>
    </row>
    <row r="70" spans="1:11" x14ac:dyDescent="0.3">
      <c r="A70" s="24">
        <v>43344</v>
      </c>
      <c r="B70" s="20" t="s">
        <v>5391</v>
      </c>
      <c r="C70" s="16">
        <f>AVERAGEIFS('Cacao Nacional'!D:D,'Cacao Nacional'!J:J,B70)</f>
        <v>6003.3</v>
      </c>
      <c r="D70" s="16">
        <f>AVERAGEIFS('Cacao Internacional'!D:D,'Cacao Internacional'!N:N,B70)*E70/1000</f>
        <v>6658.7824948680009</v>
      </c>
      <c r="E70" s="16">
        <f>AVERAGEIFS('TRM2'!D:D,'TRM2'!A:A,B70)</f>
        <v>3033.7680000000005</v>
      </c>
      <c r="F70" s="16">
        <f>AVERAGEIFS(Café!D:D,Café!N:N,B70)*E70*2/100</f>
        <v>7629.5321301600015</v>
      </c>
      <c r="G70" s="16">
        <f>SUMIFS(Importación!G:G,Importación!E:E,B70)</f>
        <v>0</v>
      </c>
      <c r="H70" s="16">
        <f>SUMIFS(Importación!H:H,Importación!E:E,B70)*E70</f>
        <v>0</v>
      </c>
      <c r="I70" s="16">
        <f>SUMIFS(Exportaciones!G:G,Exportaciones!E:E,B70)</f>
        <v>301.02927999999997</v>
      </c>
      <c r="J70" s="18">
        <f>SUMIFS(Exportaciones!H:H,Exportaciones!E:E,B70)*E70</f>
        <v>2206796.6697132001</v>
      </c>
      <c r="K70" s="16">
        <f>AVERAGEIFS('Grupo Nutresa'!B:B,'Grupo Nutresa'!J:J,B70)</f>
        <v>25417</v>
      </c>
    </row>
    <row r="71" spans="1:11" x14ac:dyDescent="0.3">
      <c r="A71" s="24">
        <v>43374</v>
      </c>
      <c r="B71" s="19" t="s">
        <v>5392</v>
      </c>
      <c r="C71" s="16">
        <f>AVERAGEIFS('Cacao Nacional'!D:D,'Cacao Nacional'!J:J,B71)</f>
        <v>5684</v>
      </c>
      <c r="D71" s="16">
        <f>AVERAGEIFS('Cacao Internacional'!D:D,'Cacao Internacional'!N:N,B71)*E71/1000</f>
        <v>6583.6475925856912</v>
      </c>
      <c r="E71" s="16">
        <f>AVERAGEIFS('TRM2'!D:D,'TRM2'!A:A,B71)</f>
        <v>3084.8309677419347</v>
      </c>
      <c r="F71" s="16">
        <f>AVERAGEIFS(Café!D:D,Café!N:N,B71)*E71*2/100</f>
        <v>8688.815377593266</v>
      </c>
      <c r="G71" s="16">
        <f>SUMIFS(Importación!G:G,Importación!E:E,B71)</f>
        <v>49.509</v>
      </c>
      <c r="H71" s="16">
        <f>SUMIFS(Importación!H:H,Importación!E:E,B71)*E71</f>
        <v>420183.40709388378</v>
      </c>
      <c r="I71" s="16">
        <v>0.1</v>
      </c>
      <c r="J71" s="18">
        <f>SUMIFS(Exportaciones!H:H,Exportaciones!E:E,B71)*E71</f>
        <v>0</v>
      </c>
      <c r="K71" s="16">
        <f>AVERAGEIFS('Grupo Nutresa'!B:B,'Grupo Nutresa'!J:J,B71)</f>
        <v>23520.909090909092</v>
      </c>
    </row>
    <row r="72" spans="1:11" x14ac:dyDescent="0.3">
      <c r="A72" s="24">
        <v>43405</v>
      </c>
      <c r="B72" s="20" t="s">
        <v>5393</v>
      </c>
      <c r="C72" s="16">
        <f>AVERAGEIFS('Cacao Nacional'!D:D,'Cacao Nacional'!J:J,B72)</f>
        <v>6211.4</v>
      </c>
      <c r="D72" s="16">
        <f>AVERAGEIFS('Cacao Internacional'!D:D,'Cacao Internacional'!N:N,B72)*E72/1000</f>
        <v>6979.0811650363585</v>
      </c>
      <c r="E72" s="16">
        <f>AVERAGEIFS('TRM2'!D:D,'TRM2'!A:A,B72)</f>
        <v>3194.0343333333317</v>
      </c>
      <c r="F72" s="16">
        <f>AVERAGEIFS(Café!D:D,Café!N:N,B72)*E72*2/100</f>
        <v>8896.5180486878726</v>
      </c>
      <c r="G72" s="16">
        <f>SUMIFS(Importación!G:G,Importación!E:E,B72)</f>
        <v>24.834499999999998</v>
      </c>
      <c r="H72" s="16">
        <f>SUMIFS(Importación!H:H,Importación!E:E,B72)*E72</f>
        <v>211495.15532501324</v>
      </c>
      <c r="I72" s="16">
        <f>SUMIFS(Exportaciones!G:G,Exportaciones!E:E,B72)</f>
        <v>477.17765999999995</v>
      </c>
      <c r="J72" s="18">
        <f>SUMIFS(Exportaciones!H:H,Exportaciones!E:E,B72)*E72</f>
        <v>3711509.8010637844</v>
      </c>
      <c r="K72" s="16">
        <f>AVERAGEIFS('Grupo Nutresa'!B:B,'Grupo Nutresa'!J:J,B72)</f>
        <v>23313</v>
      </c>
    </row>
    <row r="73" spans="1:11" x14ac:dyDescent="0.3">
      <c r="A73" s="24">
        <v>43435</v>
      </c>
      <c r="B73" s="20" t="s">
        <v>5394</v>
      </c>
      <c r="C73" s="16">
        <f>AVERAGEIFS('Cacao Nacional'!D:D,'Cacao Nacional'!J:J,B73)</f>
        <v>6057.5</v>
      </c>
      <c r="D73" s="16">
        <f>AVERAGEIFS('Cacao Internacional'!D:D,'Cacao Internacional'!N:N,B73)*E73/1000</f>
        <v>7107.2010492678965</v>
      </c>
      <c r="E73" s="16">
        <f>AVERAGEIFS('TRM2'!D:D,'TRM2'!A:A,B73)</f>
        <v>3214.0367741935479</v>
      </c>
      <c r="F73" s="16">
        <f>AVERAGEIFS(Café!D:D,Café!N:N,B73)*E73*2/100</f>
        <v>8218.902698599999</v>
      </c>
      <c r="G73" s="16">
        <f>SUMIFS(Importación!G:G,Importación!E:E,B73)</f>
        <v>79.838999999999999</v>
      </c>
      <c r="H73" s="16">
        <f>SUMIFS(Importación!H:H,Importación!E:E,B73)*E73</f>
        <v>564458.13758683868</v>
      </c>
      <c r="I73" s="16">
        <f>SUMIFS(Exportaciones!G:G,Exportaciones!E:E,B73)</f>
        <v>385.04306000000003</v>
      </c>
      <c r="J73" s="18">
        <f>SUMIFS(Exportaciones!H:H,Exportaciones!E:E,B73)*E73</f>
        <v>3070230.805402129</v>
      </c>
      <c r="K73" s="16">
        <f>AVERAGEIFS('Grupo Nutresa'!B:B,'Grupo Nutresa'!J:J,B73)</f>
        <v>23553.684210526317</v>
      </c>
    </row>
    <row r="74" spans="1:11" x14ac:dyDescent="0.3">
      <c r="A74" s="24">
        <v>43466</v>
      </c>
      <c r="B74" s="19" t="s">
        <v>5395</v>
      </c>
      <c r="C74" s="16">
        <f>AVERAGEIFS('Cacao Nacional'!D:D,'Cacao Nacional'!J:J,B74)</f>
        <v>6221.625</v>
      </c>
      <c r="D74" s="16">
        <f>AVERAGEIFS('Cacao Internacional'!D:D,'Cacao Internacional'!N:N,B74)*E74/1000</f>
        <v>7182.2249876159094</v>
      </c>
      <c r="E74" s="16">
        <f>AVERAGEIFS('TRM2'!D:D,'TRM2'!A:A,B74)</f>
        <v>3165.0436666666669</v>
      </c>
      <c r="F74" s="16">
        <f>AVERAGEIFS(Café!D:D,Café!N:N,B74)*E74*2/100</f>
        <v>8183.36426578788</v>
      </c>
      <c r="G74" s="16">
        <f>SUMIFS(Importación!G:G,Importación!E:E,B74)</f>
        <v>25</v>
      </c>
      <c r="H74" s="16">
        <f>SUMIFS(Importación!H:H,Importación!E:E,B74)*E74</f>
        <v>185347.23595144003</v>
      </c>
      <c r="I74" s="16">
        <f>SUMIFS(Exportaciones!G:G,Exportaciones!E:E,B74)</f>
        <v>406.35680000000002</v>
      </c>
      <c r="J74" s="18">
        <f>SUMIFS(Exportaciones!H:H,Exportaciones!E:E,B74)*E74</f>
        <v>3273811.7215900072</v>
      </c>
      <c r="K74" s="16">
        <f>AVERAGEIFS('Grupo Nutresa'!B:B,'Grupo Nutresa'!J:J,B74)</f>
        <v>24199</v>
      </c>
    </row>
    <row r="75" spans="1:11" x14ac:dyDescent="0.3">
      <c r="A75" s="24">
        <v>43497</v>
      </c>
      <c r="B75" s="20" t="s">
        <v>5396</v>
      </c>
      <c r="C75" s="16">
        <f>AVERAGEIFS('Cacao Nacional'!D:D,'Cacao Nacional'!J:J,B75)</f>
        <v>6001.35</v>
      </c>
      <c r="D75" s="16">
        <f>AVERAGEIFS('Cacao Internacional'!D:D,'Cacao Internacional'!N:N,B75)*E75/1000</f>
        <v>7034.0523125785685</v>
      </c>
      <c r="E75" s="16">
        <f>AVERAGEIFS('TRM2'!D:D,'TRM2'!A:A,B75)</f>
        <v>3115.83857142857</v>
      </c>
      <c r="F75" s="16">
        <f>AVERAGEIFS(Café!D:D,Café!N:N,B75)*E75*2/100</f>
        <v>7972.3715191714246</v>
      </c>
      <c r="G75" s="16">
        <f>SUMIFS(Importación!G:G,Importación!E:E,B75)</f>
        <v>49.798999999999999</v>
      </c>
      <c r="H75" s="16">
        <f>SUMIFS(Importación!H:H,Importación!E:E,B75)*E75</f>
        <v>392058.48943028552</v>
      </c>
      <c r="I75" s="16">
        <f>SUMIFS(Exportaciones!G:G,Exportaciones!E:E,B75)</f>
        <v>667.46160000000009</v>
      </c>
      <c r="J75" s="18">
        <f>SUMIFS(Exportaciones!H:H,Exportaciones!E:E,B75)*E75</f>
        <v>4545557.6450313842</v>
      </c>
      <c r="K75" s="16">
        <f>AVERAGEIFS('Grupo Nutresa'!B:B,'Grupo Nutresa'!J:J,B75)</f>
        <v>26640</v>
      </c>
    </row>
    <row r="76" spans="1:11" x14ac:dyDescent="0.3">
      <c r="A76" s="24">
        <v>43525</v>
      </c>
      <c r="B76" s="20" t="s">
        <v>5397</v>
      </c>
      <c r="C76" s="16">
        <f>AVERAGEIFS('Cacao Nacional'!D:D,'Cacao Nacional'!J:J,B76)</f>
        <v>5945.35</v>
      </c>
      <c r="D76" s="16">
        <f>AVERAGEIFS('Cacao Internacional'!D:D,'Cacao Internacional'!N:N,B76)*E76/1000</f>
        <v>6884.6248724147481</v>
      </c>
      <c r="E76" s="16">
        <f>AVERAGEIFS('TRM2'!D:D,'TRM2'!A:A,B76)</f>
        <v>3128.6841935483867</v>
      </c>
      <c r="F76" s="16">
        <f>AVERAGEIFS(Café!D:D,Café!N:N,B76)*E76*2/100</f>
        <v>7836.281213115205</v>
      </c>
      <c r="G76" s="16">
        <f>SUMIFS(Importación!G:G,Importación!E:E,B76)</f>
        <v>24.724499999999999</v>
      </c>
      <c r="H76" s="16">
        <f>SUMIFS(Importación!H:H,Importación!E:E,B76)*E76</f>
        <v>195468.23683928384</v>
      </c>
      <c r="I76" s="16">
        <f>SUMIFS(Exportaciones!G:G,Exportaciones!E:E,B76)</f>
        <v>453.86540000000002</v>
      </c>
      <c r="J76" s="18">
        <f>SUMIFS(Exportaciones!H:H,Exportaciones!E:E,B76)*E76</f>
        <v>3194700.9630875126</v>
      </c>
      <c r="K76" s="16">
        <f>AVERAGEIFS('Grupo Nutresa'!B:B,'Grupo Nutresa'!J:J,B76)</f>
        <v>26336</v>
      </c>
    </row>
    <row r="77" spans="1:11" x14ac:dyDescent="0.3">
      <c r="A77" s="24">
        <v>43556</v>
      </c>
      <c r="B77" s="19" t="s">
        <v>5398</v>
      </c>
      <c r="C77" s="16">
        <f>AVERAGEIFS('Cacao Nacional'!D:D,'Cacao Nacional'!J:J,B77)</f>
        <v>6203.86</v>
      </c>
      <c r="D77" s="16">
        <f>AVERAGEIFS('Cacao Internacional'!D:D,'Cacao Internacional'!N:N,B77)*E77/1000</f>
        <v>7344.2440551795471</v>
      </c>
      <c r="E77" s="16">
        <f>AVERAGEIFS('TRM2'!D:D,'TRM2'!A:A,B77)</f>
        <v>3155.7649999999999</v>
      </c>
      <c r="F77" s="16">
        <f>AVERAGEIFS(Café!D:D,Café!N:N,B77)*E77*2/100</f>
        <v>7844.3998155909103</v>
      </c>
      <c r="G77" s="16">
        <f>SUMIFS(Importación!G:G,Importación!E:E,B77)</f>
        <v>0</v>
      </c>
      <c r="H77" s="16">
        <f>SUMIFS(Importación!H:H,Importación!E:E,B77)*E77</f>
        <v>0</v>
      </c>
      <c r="I77" s="16">
        <f>SUMIFS(Exportaciones!G:G,Exportaciones!E:E,B77)</f>
        <v>541.74127999999996</v>
      </c>
      <c r="J77" s="18">
        <f>SUMIFS(Exportaciones!H:H,Exportaciones!E:E,B77)*E77</f>
        <v>3840314.5220871498</v>
      </c>
      <c r="K77" s="16">
        <f>AVERAGEIFS('Grupo Nutresa'!B:B,'Grupo Nutresa'!J:J,B77)</f>
        <v>26155</v>
      </c>
    </row>
    <row r="78" spans="1:11" x14ac:dyDescent="0.3">
      <c r="A78" s="24">
        <v>43586</v>
      </c>
      <c r="B78" s="20" t="s">
        <v>5399</v>
      </c>
      <c r="C78" s="16">
        <f>AVERAGEIFS('Cacao Nacional'!D:D,'Cacao Nacional'!J:J,B78)</f>
        <v>6611.9250000000002</v>
      </c>
      <c r="D78" s="16">
        <f>AVERAGEIFS('Cacao Internacional'!D:D,'Cacao Internacional'!N:N,B78)*E78/1000</f>
        <v>7656.6174348353343</v>
      </c>
      <c r="E78" s="16">
        <f>AVERAGEIFS('TRM2'!D:D,'TRM2'!A:A,B78)</f>
        <v>3304.494516129032</v>
      </c>
      <c r="F78" s="16">
        <f>AVERAGEIFS(Café!D:D,Café!N:N,B78)*E78*2/100</f>
        <v>8221.4961519242643</v>
      </c>
      <c r="G78" s="16">
        <f>SUMIFS(Importación!G:G,Importación!E:E,B78)</f>
        <v>54.764499999999998</v>
      </c>
      <c r="H78" s="16">
        <f>SUMIFS(Importación!H:H,Importación!E:E,B78)*E78</f>
        <v>459765.68949016772</v>
      </c>
      <c r="I78" s="16">
        <f>SUMIFS(Exportaciones!G:G,Exportaciones!E:E,B78)</f>
        <v>1167.2618400000001</v>
      </c>
      <c r="J78" s="18">
        <f>SUMIFS(Exportaciones!H:H,Exportaciones!E:E,B78)*E78</f>
        <v>9560207.5739152376</v>
      </c>
      <c r="K78" s="16">
        <f>AVERAGEIFS('Grupo Nutresa'!B:B,'Grupo Nutresa'!J:J,B78)</f>
        <v>25780</v>
      </c>
    </row>
    <row r="79" spans="1:11" x14ac:dyDescent="0.3">
      <c r="A79" s="24">
        <v>43617</v>
      </c>
      <c r="B79" s="20" t="s">
        <v>5400</v>
      </c>
      <c r="C79" s="16">
        <f>AVERAGEIFS('Cacao Nacional'!D:D,'Cacao Nacional'!J:J,B79)</f>
        <v>6982.0249999999996</v>
      </c>
      <c r="D79" s="16">
        <f>AVERAGEIFS('Cacao Internacional'!D:D,'Cacao Internacional'!N:N,B79)*E79/1000</f>
        <v>7855.8358612694974</v>
      </c>
      <c r="E79" s="16">
        <f>AVERAGEIFS('TRM2'!D:D,'TRM2'!A:A,B79)</f>
        <v>3260.5169999999989</v>
      </c>
      <c r="F79" s="16">
        <f>AVERAGEIFS(Café!D:D,Café!N:N,B79)*E79*2/100</f>
        <v>8704.7652607499986</v>
      </c>
      <c r="G79" s="16">
        <f>SUMIFS(Importación!G:G,Importación!E:E,B79)</f>
        <v>49.539000000000001</v>
      </c>
      <c r="H79" s="16">
        <f>SUMIFS(Importación!H:H,Importación!E:E,B79)*E79</f>
        <v>426408.91342217987</v>
      </c>
      <c r="I79" s="16">
        <f>SUMIFS(Exportaciones!G:G,Exportaciones!E:E,B79)</f>
        <v>1041.9848199999999</v>
      </c>
      <c r="J79" s="18">
        <f>SUMIFS(Exportaciones!H:H,Exportaciones!E:E,B79)*E79</f>
        <v>8534793.596595237</v>
      </c>
      <c r="K79" s="16">
        <f>AVERAGEIFS('Grupo Nutresa'!B:B,'Grupo Nutresa'!J:J,B79)</f>
        <v>25433.333333333332</v>
      </c>
    </row>
    <row r="80" spans="1:11" x14ac:dyDescent="0.3">
      <c r="A80" s="24">
        <v>43647</v>
      </c>
      <c r="B80" s="19" t="s">
        <v>5401</v>
      </c>
      <c r="C80" s="16">
        <f>AVERAGEIFS('Cacao Nacional'!D:D,'Cacao Nacional'!J:J,B80)</f>
        <v>6751.420000000001</v>
      </c>
      <c r="D80" s="16">
        <f>AVERAGEIFS('Cacao Internacional'!D:D,'Cacao Internacional'!N:N,B80)*E80/1000</f>
        <v>7769.4750075112443</v>
      </c>
      <c r="E80" s="16">
        <f>AVERAGEIFS('TRM2'!D:D,'TRM2'!A:A,B80)</f>
        <v>3205.8706896551721</v>
      </c>
      <c r="F80" s="16">
        <f>AVERAGEIFS(Café!D:D,Café!N:N,B80)*E80*2/100</f>
        <v>8832.1126857963845</v>
      </c>
      <c r="G80" s="16">
        <f>SUMIFS(Importación!G:G,Importación!E:E,B80)</f>
        <v>74.079499999999996</v>
      </c>
      <c r="H80" s="16">
        <f>SUMIFS(Importación!H:H,Importación!E:E,B80)*E80</f>
        <v>628217.86800844828</v>
      </c>
      <c r="I80" s="16">
        <f>SUMIFS(Exportaciones!G:G,Exportaciones!E:E,B80)</f>
        <v>1086.5252</v>
      </c>
      <c r="J80" s="18">
        <f>SUMIFS(Exportaciones!H:H,Exportaciones!E:E,B80)*E80</f>
        <v>9019721.9300334454</v>
      </c>
      <c r="K80" s="16">
        <f>AVERAGEIFS('Grupo Nutresa'!B:B,'Grupo Nutresa'!J:J,B80)</f>
        <v>25471.81818181818</v>
      </c>
    </row>
    <row r="81" spans="1:11" x14ac:dyDescent="0.3">
      <c r="A81" s="24">
        <v>43678</v>
      </c>
      <c r="B81" s="20" t="s">
        <v>5402</v>
      </c>
      <c r="C81" s="16">
        <f>AVERAGEIFS('Cacao Nacional'!D:D,'Cacao Nacional'!J:J,B81)</f>
        <v>6587.2750000000005</v>
      </c>
      <c r="D81" s="16">
        <f>AVERAGEIFS('Cacao Internacional'!D:D,'Cacao Internacional'!N:N,B81)*E81/1000</f>
        <v>7485.5177051085038</v>
      </c>
      <c r="E81" s="16">
        <f>AVERAGEIFS('TRM2'!D:D,'TRM2'!A:A,B81)</f>
        <v>3410.7290322580643</v>
      </c>
      <c r="F81" s="16">
        <f>AVERAGEIFS(Café!D:D,Café!N:N,B81)*E81*2/100</f>
        <v>8813.4168392375359</v>
      </c>
      <c r="G81" s="16">
        <f>SUMIFS(Importación!G:G,Importación!E:E,B81)</f>
        <v>0.17501</v>
      </c>
      <c r="H81" s="16">
        <f>SUMIFS(Importación!H:H,Importación!E:E,B81)*E81</f>
        <v>5729.6495940000004</v>
      </c>
      <c r="I81" s="16">
        <f>SUMIFS(Exportaciones!G:G,Exportaciones!E:E,B81)</f>
        <v>918.01799999999992</v>
      </c>
      <c r="J81" s="18">
        <f>SUMIFS(Exportaciones!H:H,Exportaciones!E:E,B81)*E81</f>
        <v>8049083.0270665158</v>
      </c>
      <c r="K81" s="16">
        <f>AVERAGEIFS('Grupo Nutresa'!B:B,'Grupo Nutresa'!J:J,B81)</f>
        <v>25295</v>
      </c>
    </row>
    <row r="82" spans="1:11" x14ac:dyDescent="0.3">
      <c r="A82" s="24">
        <v>43709</v>
      </c>
      <c r="B82" s="20" t="s">
        <v>5403</v>
      </c>
      <c r="C82" s="16">
        <f>AVERAGEIFS('Cacao Nacional'!D:D,'Cacao Nacional'!J:J,B82)</f>
        <v>6882.92</v>
      </c>
      <c r="D82" s="16">
        <f>AVERAGEIFS('Cacao Internacional'!D:D,'Cacao Internacional'!N:N,B82)*E82/1000</f>
        <v>7833.7239655161948</v>
      </c>
      <c r="E82" s="16">
        <f>AVERAGEIFS('TRM2'!D:D,'TRM2'!A:A,B82)</f>
        <v>3399.4580000000014</v>
      </c>
      <c r="F82" s="16">
        <f>AVERAGEIFS(Café!D:D,Café!N:N,B82)*E82*2/100</f>
        <v>8967.932082952384</v>
      </c>
      <c r="G82" s="16">
        <f>SUMIFS(Importación!G:G,Importación!E:E,B82)</f>
        <v>24.7605</v>
      </c>
      <c r="H82" s="16">
        <f>SUMIFS(Importación!H:H,Importación!E:E,B82)*E82</f>
        <v>223373.48996048007</v>
      </c>
      <c r="I82" s="16">
        <f>SUMIFS(Exportaciones!G:G,Exportaciones!E:E,B82)</f>
        <v>718.13880000000017</v>
      </c>
      <c r="J82" s="18">
        <f>SUMIFS(Exportaciones!H:H,Exportaciones!E:E,B82)*E82</f>
        <v>6132129.276595423</v>
      </c>
      <c r="K82" s="16">
        <f>AVERAGEIFS('Grupo Nutresa'!B:B,'Grupo Nutresa'!J:J,B82)</f>
        <v>25465.714285714286</v>
      </c>
    </row>
    <row r="83" spans="1:11" x14ac:dyDescent="0.3">
      <c r="A83" s="24">
        <v>43739</v>
      </c>
      <c r="B83" s="19" t="s">
        <v>5404</v>
      </c>
      <c r="C83" s="16">
        <f>AVERAGEIFS('Cacao Nacional'!D:D,'Cacao Nacional'!J:J,B83)</f>
        <v>7487.5749999999998</v>
      </c>
      <c r="D83" s="16">
        <f>AVERAGEIFS('Cacao Internacional'!D:D,'Cacao Internacional'!N:N,B83)*E83/1000</f>
        <v>8361.0467425315583</v>
      </c>
      <c r="E83" s="16">
        <f>AVERAGEIFS('TRM2'!D:D,'TRM2'!A:A,B83)</f>
        <v>3433.311612903226</v>
      </c>
      <c r="F83" s="16">
        <f>AVERAGEIFS(Café!D:D,Café!N:N,B83)*E83*2/100</f>
        <v>9070.4211678036481</v>
      </c>
      <c r="G83" s="16">
        <f>SUMIFS(Importación!G:G,Importación!E:E,B83)</f>
        <v>24.784500000000001</v>
      </c>
      <c r="H83" s="16">
        <f>SUMIFS(Importación!H:H,Importación!E:E,B83)*E83</f>
        <v>224741.0762028</v>
      </c>
      <c r="I83" s="16">
        <f>SUMIFS(Exportaciones!G:G,Exportaciones!E:E,B83)</f>
        <v>917.05952000000002</v>
      </c>
      <c r="J83" s="18">
        <f>SUMIFS(Exportaciones!H:H,Exportaciones!E:E,B83)*E83</f>
        <v>8150828.817768639</v>
      </c>
      <c r="K83" s="16">
        <f>AVERAGEIFS('Grupo Nutresa'!B:B,'Grupo Nutresa'!J:J,B83)</f>
        <v>25510</v>
      </c>
    </row>
    <row r="84" spans="1:11" x14ac:dyDescent="0.3">
      <c r="A84" s="24">
        <v>43770</v>
      </c>
      <c r="B84" s="20" t="s">
        <v>5405</v>
      </c>
      <c r="C84" s="16">
        <f>AVERAGEIFS('Cacao Nacional'!D:D,'Cacao Nacional'!J:J,B84)</f>
        <v>7479.2</v>
      </c>
      <c r="D84" s="16">
        <f>AVERAGEIFS('Cacao Internacional'!D:D,'Cacao Internacional'!N:N,B84)*E84/1000</f>
        <v>8570.5667974233347</v>
      </c>
      <c r="E84" s="16">
        <f>AVERAGEIFS('TRM2'!D:D,'TRM2'!A:A,B84)</f>
        <v>3401.4730000000004</v>
      </c>
      <c r="F84" s="16">
        <f>AVERAGEIFS(Café!D:D,Café!N:N,B84)*E84*2/100</f>
        <v>9949.6324748095267</v>
      </c>
      <c r="G84" s="16">
        <f>SUMIFS(Importación!G:G,Importación!E:E,B84)</f>
        <v>74.293499999999995</v>
      </c>
      <c r="H84" s="16">
        <f>SUMIFS(Importación!H:H,Importación!E:E,B84)*E84</f>
        <v>653227.99086764001</v>
      </c>
      <c r="I84" s="16">
        <f>SUMIFS(Exportaciones!G:G,Exportaciones!E:E,B84)</f>
        <v>401.04569000000004</v>
      </c>
      <c r="J84" s="18">
        <f>SUMIFS(Exportaciones!H:H,Exportaciones!E:E,B84)*E84</f>
        <v>3485809.1555767306</v>
      </c>
      <c r="K84" s="16">
        <f>AVERAGEIFS('Grupo Nutresa'!B:B,'Grupo Nutresa'!J:J,B84)</f>
        <v>25492.63157894737</v>
      </c>
    </row>
    <row r="85" spans="1:11" x14ac:dyDescent="0.3">
      <c r="A85" s="24">
        <v>43800</v>
      </c>
      <c r="B85" s="20" t="s">
        <v>5406</v>
      </c>
      <c r="C85" s="16">
        <f>AVERAGEIFS('Cacao Nacional'!D:D,'Cacao Nacional'!J:J,B85)</f>
        <v>7628.38</v>
      </c>
      <c r="D85" s="16">
        <f>AVERAGEIFS('Cacao Internacional'!D:D,'Cacao Internacional'!N:N,B85)*E85/1000</f>
        <v>8244.2660325166162</v>
      </c>
      <c r="E85" s="16">
        <f>AVERAGEIFS('TRM2'!D:D,'TRM2'!A:A,B85)</f>
        <v>3378.050645161291</v>
      </c>
      <c r="F85" s="16">
        <f>AVERAGEIFS(Café!D:D,Café!N:N,B85)*E85*2/100</f>
        <v>10911.135755781876</v>
      </c>
      <c r="G85" s="16">
        <f>SUMIFS(Importación!G:G,Importación!E:E,B85)</f>
        <v>0.14399999999999999</v>
      </c>
      <c r="H85" s="16">
        <f>SUMIFS(Importación!H:H,Importación!E:E,B85)*E85</f>
        <v>5633.8453049870977</v>
      </c>
      <c r="I85" s="16">
        <f>SUMIFS(Exportaciones!G:G,Exportaciones!E:E,B85)</f>
        <v>757.54</v>
      </c>
      <c r="J85" s="18">
        <f>SUMIFS(Exportaciones!H:H,Exportaciones!E:E,B85)*E85</f>
        <v>6951894.6596194282</v>
      </c>
      <c r="K85" s="16">
        <f>AVERAGEIFS('Grupo Nutresa'!B:B,'Grupo Nutresa'!J:J,B85)</f>
        <v>25314</v>
      </c>
    </row>
    <row r="86" spans="1:11" x14ac:dyDescent="0.3">
      <c r="A86" s="24">
        <v>43831</v>
      </c>
      <c r="B86" s="19" t="s">
        <v>5407</v>
      </c>
      <c r="C86" s="16">
        <f>AVERAGEIFS('Cacao Nacional'!D:D,'Cacao Nacional'!J:J,B86)</f>
        <v>7411.55</v>
      </c>
      <c r="D86" s="16">
        <f>AVERAGEIFS('Cacao Internacional'!D:D,'Cacao Internacional'!N:N,B86)*E86/1000</f>
        <v>8619.268209502492</v>
      </c>
      <c r="E86" s="16">
        <f>AVERAGEIFS('TRM2'!D:D,'TRM2'!A:A,B86)</f>
        <v>3311.1893548387097</v>
      </c>
      <c r="F86" s="16">
        <f>AVERAGEIFS(Café!D:D,Café!N:N,B86)*E86*2/100</f>
        <v>9789.5155600122907</v>
      </c>
      <c r="G86" s="16">
        <f>SUMIFS(Importación!G:G,Importación!E:E,B86)</f>
        <v>0</v>
      </c>
      <c r="H86" s="16">
        <f>SUMIFS(Importación!H:H,Importación!E:E,B86)*E86</f>
        <v>0</v>
      </c>
      <c r="I86" s="16">
        <f>SUMIFS(Exportaciones!G:G,Exportaciones!E:E,B86)</f>
        <v>1053.3286000000001</v>
      </c>
      <c r="J86" s="18">
        <f>SUMIFS(Exportaciones!H:H,Exportaciones!E:E,B86)*E86</f>
        <v>9262684.0159050319</v>
      </c>
      <c r="K86" s="16">
        <f>AVERAGEIFS('Grupo Nutresa'!B:B,'Grupo Nutresa'!J:J,B86)</f>
        <v>25091.428571428572</v>
      </c>
    </row>
    <row r="87" spans="1:11" x14ac:dyDescent="0.3">
      <c r="A87" s="24">
        <v>43862</v>
      </c>
      <c r="B87" s="20" t="s">
        <v>5408</v>
      </c>
      <c r="C87" s="16">
        <f>AVERAGEIFS('Cacao Nacional'!D:D,'Cacao Nacional'!J:J,B87)</f>
        <v>8297.9249999999993</v>
      </c>
      <c r="D87" s="16">
        <f>AVERAGEIFS('Cacao Internacional'!D:D,'Cacao Internacional'!N:N,B87)*E87/1000</f>
        <v>9246.0447390676727</v>
      </c>
      <c r="E87" s="16">
        <f>AVERAGEIFS('TRM2'!D:D,'TRM2'!A:A,B87)</f>
        <v>3408.1285714285723</v>
      </c>
      <c r="F87" s="16">
        <f>AVERAGEIFS(Café!D:D,Café!N:N,B87)*E87*2/100</f>
        <v>9984.0947124812064</v>
      </c>
      <c r="G87" s="16">
        <f>SUMIFS(Importación!G:G,Importación!E:E,B87)</f>
        <v>0</v>
      </c>
      <c r="H87" s="16">
        <f>SUMIFS(Importación!H:H,Importación!E:E,B87)*E87</f>
        <v>0</v>
      </c>
      <c r="I87" s="16">
        <f>SUMIFS(Exportaciones!G:G,Exportaciones!E:E,B87)</f>
        <v>819.8069999999999</v>
      </c>
      <c r="J87" s="18">
        <f>SUMIFS(Exportaciones!H:H,Exportaciones!E:E,B87)*E87</f>
        <v>7861950.6024548588</v>
      </c>
      <c r="K87" s="16">
        <f>AVERAGEIFS('Grupo Nutresa'!B:B,'Grupo Nutresa'!J:J,B87)</f>
        <v>24946</v>
      </c>
    </row>
    <row r="88" spans="1:11" x14ac:dyDescent="0.3">
      <c r="A88" s="24">
        <v>43891</v>
      </c>
      <c r="B88" s="20" t="s">
        <v>5409</v>
      </c>
      <c r="C88" s="16">
        <f>AVERAGEIFS('Cacao Nacional'!D:D,'Cacao Nacional'!J:J,B88)</f>
        <v>8394.76</v>
      </c>
      <c r="D88" s="16">
        <f>AVERAGEIFS('Cacao Internacional'!D:D,'Cacao Internacional'!N:N,B88)*E88/1000</f>
        <v>9094.6991941374472</v>
      </c>
      <c r="E88" s="16">
        <f>AVERAGEIFS('TRM2'!D:D,'TRM2'!A:A,B88)</f>
        <v>3877.0483870967751</v>
      </c>
      <c r="F88" s="16">
        <f>AVERAGEIFS(Café!D:D,Café!N:N,B88)*E88*2/100</f>
        <v>12328.590920234608</v>
      </c>
      <c r="G88" s="16">
        <f>SUMIFS(Importación!G:G,Importación!E:E,B88)</f>
        <v>0</v>
      </c>
      <c r="H88" s="16">
        <f>SUMIFS(Importación!H:H,Importación!E:E,B88)*E88</f>
        <v>0</v>
      </c>
      <c r="I88" s="16">
        <f>SUMIFS(Exportaciones!G:G,Exportaciones!E:E,B88)</f>
        <v>1123.07548</v>
      </c>
      <c r="J88" s="18">
        <f>SUMIFS(Exportaciones!H:H,Exportaciones!E:E,B88)*E88</f>
        <v>11899963.180225486</v>
      </c>
      <c r="K88" s="16">
        <f>AVERAGEIFS('Grupo Nutresa'!B:B,'Grupo Nutresa'!J:J,B88)</f>
        <v>20491</v>
      </c>
    </row>
    <row r="89" spans="1:11" x14ac:dyDescent="0.3">
      <c r="A89" s="24">
        <v>43922</v>
      </c>
      <c r="B89" s="19" t="s">
        <v>5433</v>
      </c>
      <c r="C89" s="16">
        <f>AVERAGEIFS('Cacao Nacional'!D:D,'Cacao Nacional'!J:J,B89)</f>
        <v>8232.3499999999985</v>
      </c>
      <c r="D89" s="16">
        <f>AVERAGEIFS('Cacao Internacional'!D:D,'Cacao Internacional'!N:N,B89)*E89/1000</f>
        <v>9041.4559812571388</v>
      </c>
      <c r="E89" s="16">
        <f>AVERAGEIFS('TRM2'!D:D,'TRM2'!A:A,B89)</f>
        <v>3977.3933333333321</v>
      </c>
      <c r="F89" s="16">
        <f>AVERAGEIFS(Café!D:D,Café!N:N,B89)*E89*2/100</f>
        <v>12822.10646066666</v>
      </c>
      <c r="G89" s="16">
        <f>SUMIFS(Importación!G:G,Importación!E:E,B89)</f>
        <v>0</v>
      </c>
      <c r="H89" s="16">
        <f>SUMIFS(Importación!H:H,Importación!E:E,B89)*E89</f>
        <v>0</v>
      </c>
      <c r="I89" s="16">
        <f>SUMIFS(Exportaciones!G:G,Exportaciones!E:E,B89)</f>
        <v>852.10900000000004</v>
      </c>
      <c r="J89" s="18">
        <f>SUMIFS(Exportaciones!H:H,Exportaciones!E:E,B89)*E89</f>
        <v>8515686.0724849291</v>
      </c>
      <c r="K89" s="16">
        <f>AVERAGEIFS('Grupo Nutresa'!B:B,'Grupo Nutresa'!J:J,B89)</f>
        <v>21861</v>
      </c>
    </row>
    <row r="90" spans="1:11" x14ac:dyDescent="0.3">
      <c r="A90" s="24">
        <v>43952</v>
      </c>
      <c r="B90" s="20" t="s">
        <v>5410</v>
      </c>
      <c r="C90" s="16">
        <f>AVERAGEIFS('Cacao Nacional'!D:D,'Cacao Nacional'!J:J,B90)</f>
        <v>8496.6749999999993</v>
      </c>
      <c r="D90" s="16">
        <f>AVERAGEIFS('Cacao Internacional'!D:D,'Cacao Internacional'!N:N,B90)*E90/1000</f>
        <v>8936.812184087421</v>
      </c>
      <c r="E90" s="16">
        <f>AVERAGEIFS('TRM2'!D:D,'TRM2'!A:A,B90)</f>
        <v>3858.1916129032265</v>
      </c>
      <c r="F90" s="16">
        <f>AVERAGEIFS(Café!D:D,Café!N:N,B90)*E90*2/100</f>
        <v>11957.67489352996</v>
      </c>
      <c r="G90" s="16">
        <f>SUMIFS(Importación!G:G,Importación!E:E,B90)</f>
        <v>0</v>
      </c>
      <c r="H90" s="16">
        <f>SUMIFS(Importación!H:H,Importación!E:E,B90)*E90</f>
        <v>0</v>
      </c>
      <c r="I90" s="16">
        <f>SUMIFS(Exportaciones!G:G,Exportaciones!E:E,B90)</f>
        <v>1578.3746000000001</v>
      </c>
      <c r="J90" s="18">
        <f>SUMIFS(Exportaciones!H:H,Exportaciones!E:E,B90)*E90</f>
        <v>14591761.393368544</v>
      </c>
      <c r="K90" s="16">
        <f>AVERAGEIFS('Grupo Nutresa'!B:B,'Grupo Nutresa'!J:J,B90)</f>
        <v>22268.42105263158</v>
      </c>
    </row>
    <row r="91" spans="1:11" x14ac:dyDescent="0.3">
      <c r="A91" s="24">
        <v>43983</v>
      </c>
      <c r="B91" s="20" t="s">
        <v>5411</v>
      </c>
      <c r="C91" s="16">
        <f>AVERAGEIFS('Cacao Nacional'!D:D,'Cacao Nacional'!J:J,B91)</f>
        <v>7778.8600000000006</v>
      </c>
      <c r="D91" s="16">
        <f>AVERAGEIFS('Cacao Internacional'!D:D,'Cacao Internacional'!N:N,B91)*E91/1000</f>
        <v>8248.6668742319707</v>
      </c>
      <c r="E91" s="16">
        <f>AVERAGEIFS('TRM2'!D:D,'TRM2'!A:A,B91)</f>
        <v>3701.6043333333346</v>
      </c>
      <c r="F91" s="16">
        <f>AVERAGEIFS(Café!D:D,Café!N:N,B91)*E91*2/100</f>
        <v>10894.225364381822</v>
      </c>
      <c r="G91" s="16">
        <f>SUMIFS(Importación!G:G,Importación!E:E,B91)</f>
        <v>100.178</v>
      </c>
      <c r="H91" s="16">
        <f>SUMIFS(Importación!H:H,Importación!E:E,B91)*E91</f>
        <v>1022260.7048113636</v>
      </c>
      <c r="I91" s="16">
        <f>SUMIFS(Exportaciones!G:G,Exportaciones!E:E,B91)</f>
        <v>806.88379999999995</v>
      </c>
      <c r="J91" s="18">
        <f>SUMIFS(Exportaciones!H:H,Exportaciones!E:E,B91)*E91</f>
        <v>7449159.0872991532</v>
      </c>
      <c r="K91" s="16">
        <f>AVERAGEIFS('Grupo Nutresa'!B:B,'Grupo Nutresa'!J:J,B91)</f>
        <v>21576.842105263157</v>
      </c>
    </row>
    <row r="92" spans="1:11" x14ac:dyDescent="0.3">
      <c r="A92" s="24">
        <v>44013</v>
      </c>
      <c r="B92" s="19" t="s">
        <v>5412</v>
      </c>
      <c r="C92" s="16">
        <f>AVERAGEIFS('Cacao Nacional'!D:D,'Cacao Nacional'!J:J,B92)</f>
        <v>7026.75</v>
      </c>
      <c r="D92" s="16">
        <f>AVERAGEIFS('Cacao Internacional'!D:D,'Cacao Internacional'!N:N,B92)*E92/1000</f>
        <v>7687.8944562547003</v>
      </c>
      <c r="E92" s="16">
        <f>AVERAGEIFS('TRM2'!D:D,'TRM2'!A:A,B92)</f>
        <v>3657.8667741935478</v>
      </c>
      <c r="F92" s="16">
        <f>AVERAGEIFS(Café!D:D,Café!N:N,B92)*E92*2/100</f>
        <v>11189.319039646562</v>
      </c>
      <c r="G92" s="16">
        <f>SUMIFS(Importación!G:G,Importación!E:E,B92)</f>
        <v>0</v>
      </c>
      <c r="H92" s="16">
        <f>SUMIFS(Importación!H:H,Importación!E:E,B92)*E92</f>
        <v>0</v>
      </c>
      <c r="I92" s="16">
        <f>SUMIFS(Exportaciones!G:G,Exportaciones!E:E,B92)</f>
        <v>965.57166000000007</v>
      </c>
      <c r="J92" s="18">
        <f>SUMIFS(Exportaciones!H:H,Exportaciones!E:E,B92)*E92</f>
        <v>8902127.3603728283</v>
      </c>
      <c r="K92" s="16">
        <f>AVERAGEIFS('Grupo Nutresa'!B:B,'Grupo Nutresa'!J:J,B92)</f>
        <v>20901.81818181818</v>
      </c>
    </row>
    <row r="93" spans="1:11" x14ac:dyDescent="0.3">
      <c r="A93" s="24">
        <v>44044</v>
      </c>
      <c r="B93" s="20" t="s">
        <v>5413</v>
      </c>
      <c r="C93" s="16">
        <f>AVERAGEIFS('Cacao Nacional'!D:D,'Cacao Nacional'!J:J,B93)</f>
        <v>7846.94</v>
      </c>
      <c r="D93" s="16">
        <f>AVERAGEIFS('Cacao Internacional'!D:D,'Cacao Internacional'!N:N,B93)*E93/1000</f>
        <v>8844.2858367311837</v>
      </c>
      <c r="E93" s="16">
        <f>AVERAGEIFS('TRM2'!D:D,'TRM2'!A:A,B93)</f>
        <v>3782.9935483870977</v>
      </c>
      <c r="F93" s="16">
        <f>AVERAGEIFS(Café!D:D,Café!N:N,B93)*E93*2/100</f>
        <v>12651.951708755763</v>
      </c>
      <c r="G93" s="16">
        <f>SUMIFS(Importación!G:G,Importación!E:E,B93)</f>
        <v>0</v>
      </c>
      <c r="H93" s="16">
        <f>SUMIFS(Importación!H:H,Importación!E:E,B93)*E93</f>
        <v>0</v>
      </c>
      <c r="I93" s="16">
        <f>SUMIFS(Exportaciones!G:G,Exportaciones!E:E,B93)</f>
        <v>1922.4309999999998</v>
      </c>
      <c r="J93" s="18">
        <f>SUMIFS(Exportaciones!H:H,Exportaciones!E:E,B93)*E93</f>
        <v>17160446.127761036</v>
      </c>
      <c r="K93" s="16">
        <f>AVERAGEIFS('Grupo Nutresa'!B:B,'Grupo Nutresa'!J:J,B93)</f>
        <v>20894.736842105263</v>
      </c>
    </row>
    <row r="94" spans="1:11" x14ac:dyDescent="0.3">
      <c r="A94" s="24">
        <v>44075</v>
      </c>
      <c r="B94" s="20" t="s">
        <v>5414</v>
      </c>
      <c r="C94" s="16">
        <f>AVERAGEIFS('Cacao Nacional'!D:D,'Cacao Nacional'!J:J,B94)</f>
        <v>8583.875</v>
      </c>
      <c r="D94" s="16">
        <f>AVERAGEIFS('Cacao Internacional'!D:D,'Cacao Internacional'!N:N,B94)*E94/1000</f>
        <v>9215.6308250522725</v>
      </c>
      <c r="E94" s="16">
        <f>AVERAGEIFS('TRM2'!D:D,'TRM2'!A:A,B94)</f>
        <v>3749.3983333333326</v>
      </c>
      <c r="F94" s="16">
        <f>AVERAGEIFS(Café!D:D,Café!N:N,B94)*E94*2/100</f>
        <v>12625.280836954544</v>
      </c>
      <c r="G94" s="16">
        <f>SUMIFS(Importación!G:G,Importación!E:E,B94)</f>
        <v>0</v>
      </c>
      <c r="H94" s="16">
        <f>SUMIFS(Importación!H:H,Importación!E:E,B94)*E94</f>
        <v>0</v>
      </c>
      <c r="I94" s="16">
        <f>SUMIFS(Exportaciones!G:G,Exportaciones!E:E,B94)</f>
        <v>481.77816999999993</v>
      </c>
      <c r="J94" s="18">
        <f>SUMIFS(Exportaciones!H:H,Exportaciones!E:E,B94)*E94</f>
        <v>4837259.564033865</v>
      </c>
      <c r="K94" s="16">
        <f>AVERAGEIFS('Grupo Nutresa'!B:B,'Grupo Nutresa'!J:J,B94)</f>
        <v>22532.727272727272</v>
      </c>
    </row>
    <row r="95" spans="1:11" x14ac:dyDescent="0.3">
      <c r="A95" s="24">
        <v>44105</v>
      </c>
      <c r="B95" s="19" t="s">
        <v>5415</v>
      </c>
      <c r="C95" s="16">
        <f>AVERAGEIFS('Cacao Nacional'!D:D,'Cacao Nacional'!J:J,B95)</f>
        <v>8604.5</v>
      </c>
      <c r="D95" s="16">
        <f>AVERAGEIFS('Cacao Internacional'!D:D,'Cacao Internacional'!N:N,B95)*E95/1000</f>
        <v>8792.9598438535722</v>
      </c>
      <c r="E95" s="16">
        <f>AVERAGEIFS('TRM2'!D:D,'TRM2'!A:A,B95)</f>
        <v>3836.2778571428576</v>
      </c>
      <c r="F95" s="16">
        <f>AVERAGEIFS(Café!D:D,Café!N:N,B95)*E95*2/100</f>
        <v>11825.673586448978</v>
      </c>
      <c r="G95" s="16">
        <f>SUMIFS(Importación!G:G,Importación!E:E,B95)</f>
        <v>30</v>
      </c>
      <c r="H95" s="16">
        <f>SUMIFS(Importación!H:H,Importación!E:E,B95)*E95</f>
        <v>202382.83835357145</v>
      </c>
      <c r="I95" s="16">
        <f>SUMIFS(Exportaciones!G:G,Exportaciones!E:E,B95)</f>
        <v>500.18144999999998</v>
      </c>
      <c r="J95" s="18">
        <f>SUMIFS(Exportaciones!H:H,Exportaciones!E:E,B95)*E95</f>
        <v>4927835.7091683866</v>
      </c>
      <c r="K95" s="16">
        <f>AVERAGEIFS('Grupo Nutresa'!B:B,'Grupo Nutresa'!J:J,B95)</f>
        <v>21845.714285714286</v>
      </c>
    </row>
    <row r="96" spans="1:11" x14ac:dyDescent="0.3">
      <c r="A96" s="24">
        <v>44136</v>
      </c>
      <c r="B96" s="20" t="s">
        <v>5416</v>
      </c>
      <c r="C96" s="16">
        <f>AVERAGEIFS('Cacao Nacional'!D:D,'Cacao Nacional'!J:J,B96)</f>
        <v>8328</v>
      </c>
      <c r="D96" s="16">
        <f>AVERAGEIFS('Cacao Internacional'!D:D,'Cacao Internacional'!N:N,B96)*E96/1000</f>
        <v>8691.390398463489</v>
      </c>
      <c r="E96" s="16">
        <f>AVERAGEIFS('TRM2'!D:D,'TRM2'!A:A,B96)</f>
        <v>3685.6266666666661</v>
      </c>
      <c r="F96" s="16">
        <f>AVERAGEIFS(Café!D:D,Café!N:N,B96)*E96*2/100</f>
        <v>11883.548510730157</v>
      </c>
      <c r="G96" s="16">
        <f>SUMIFS(Importación!G:G,Importación!E:E,B96)</f>
        <v>49.859000000000002</v>
      </c>
      <c r="H96" s="16">
        <f>SUMIFS(Importación!H:H,Importación!E:E,B96)*E96</f>
        <v>560655.02230719989</v>
      </c>
      <c r="I96" s="16">
        <f>SUMIFS(Exportaciones!G:G,Exportaciones!E:E,B96)</f>
        <v>341.19072</v>
      </c>
      <c r="J96" s="18">
        <f>SUMIFS(Exportaciones!H:H,Exportaciones!E:E,B96)*E96</f>
        <v>3284901.7843122664</v>
      </c>
      <c r="K96" s="16">
        <f>AVERAGEIFS('Grupo Nutresa'!B:B,'Grupo Nutresa'!J:J,B96)</f>
        <v>22068.947368421053</v>
      </c>
    </row>
    <row r="97" spans="1:11" x14ac:dyDescent="0.3">
      <c r="A97" s="24">
        <v>44166</v>
      </c>
      <c r="B97" s="20" t="s">
        <v>5417</v>
      </c>
      <c r="C97" s="16">
        <f>AVERAGEIFS('Cacao Nacional'!D:D,'Cacao Nacional'!J:J,B97)</f>
        <v>8163.4</v>
      </c>
      <c r="D97" s="16">
        <f>AVERAGEIFS('Cacao Internacional'!D:D,'Cacao Internacional'!N:N,B97)*E97/1000</f>
        <v>8343.6658738917868</v>
      </c>
      <c r="E97" s="16">
        <f>AVERAGEIFS('TRM2'!D:D,'TRM2'!A:A,B97)</f>
        <v>3466.1270967741934</v>
      </c>
      <c r="F97" s="16">
        <f>AVERAGEIFS(Café!D:D,Café!N:N,B97)*E97*2/100</f>
        <v>11815.33404748387</v>
      </c>
      <c r="G97" s="16">
        <f>SUMIFS(Importación!G:G,Importación!E:E,B97)</f>
        <v>0</v>
      </c>
      <c r="H97" s="16">
        <f>SUMIFS(Importación!H:H,Importación!E:E,B97)*E97</f>
        <v>0</v>
      </c>
      <c r="I97" s="16">
        <f>SUMIFS(Exportaciones!G:G,Exportaciones!E:E,B97)</f>
        <v>632.00540000000001</v>
      </c>
      <c r="J97" s="18">
        <f>SUMIFS(Exportaciones!H:H,Exportaciones!E:E,B97)*E97</f>
        <v>5769265.9552185806</v>
      </c>
      <c r="K97" s="16">
        <f>AVERAGEIFS('Grupo Nutresa'!B:B,'Grupo Nutresa'!J:J,B97)</f>
        <v>23884.736842105263</v>
      </c>
    </row>
    <row r="98" spans="1:11" x14ac:dyDescent="0.3">
      <c r="A98" s="24">
        <v>44197</v>
      </c>
      <c r="B98" s="19" t="s">
        <v>5418</v>
      </c>
      <c r="C98" s="16">
        <f>AVERAGEIFS('Cacao Nacional'!D:D,'Cacao Nacional'!J:J,B98)</f>
        <v>7874.625</v>
      </c>
      <c r="D98" s="16">
        <f>AVERAGEIFS('Cacao Internacional'!D:D,'Cacao Internacional'!N:N,B98)*E98/1000</f>
        <v>8368.5845985035048</v>
      </c>
      <c r="E98" s="16">
        <f>AVERAGEIFS('TRM2'!D:D,'TRM2'!A:A,B98)</f>
        <v>3492.139000000001</v>
      </c>
      <c r="F98" s="16">
        <f>AVERAGEIFS(Café!D:D,Café!N:N,B98)*E98*2/100</f>
        <v>12112.239671770001</v>
      </c>
      <c r="G98" s="16">
        <f>SUMIFS(Importación!G:G,Importación!E:E,B98)</f>
        <v>59.651500000000006</v>
      </c>
      <c r="H98" s="16">
        <f>SUMIFS(Importación!H:H,Importación!E:E,B98)*E98</f>
        <v>643123.63277036021</v>
      </c>
      <c r="I98" s="16">
        <f>SUMIFS(Exportaciones!G:G,Exportaciones!E:E,B98)</f>
        <v>570.55900000000008</v>
      </c>
      <c r="J98" s="18">
        <f>SUMIFS(Exportaciones!H:H,Exportaciones!E:E,B98)*E98</f>
        <v>5202289.5804946525</v>
      </c>
      <c r="K98" s="16">
        <f>AVERAGEIFS('Grupo Nutresa'!B:B,'Grupo Nutresa'!J:J,B98)</f>
        <v>24142.105263157893</v>
      </c>
    </row>
    <row r="99" spans="1:11" x14ac:dyDescent="0.3">
      <c r="A99" s="24">
        <v>44228</v>
      </c>
      <c r="B99" s="20" t="s">
        <v>5420</v>
      </c>
      <c r="C99" s="16">
        <f>AVERAGEIFS('Cacao Nacional'!D:D,'Cacao Nacional'!J:J,B99)</f>
        <v>7708.375</v>
      </c>
      <c r="D99" s="16">
        <f>AVERAGEIFS('Cacao Internacional'!D:D,'Cacao Internacional'!N:N,B99)*E99/1000</f>
        <v>8551.8531115599963</v>
      </c>
      <c r="E99" s="16">
        <f>AVERAGEIFS('TRM2'!D:D,'TRM2'!A:A,B99)</f>
        <v>3555.2114285714274</v>
      </c>
      <c r="F99" s="16">
        <f>AVERAGEIFS(Café!D:D,Café!N:N,B99)*E99*2/100</f>
        <v>12551.093887759398</v>
      </c>
      <c r="G99" s="16">
        <f>SUMIFS(Importación!G:G,Importación!E:E,B99)</f>
        <v>0</v>
      </c>
      <c r="H99" s="16">
        <f>SUMIFS(Importación!H:H,Importación!E:E,B99)*E99</f>
        <v>0</v>
      </c>
      <c r="I99" s="16">
        <f>SUMIFS(Exportaciones!G:G,Exportaciones!E:E,B99)</f>
        <v>750.70100000000014</v>
      </c>
      <c r="J99" s="18">
        <f>SUMIFS(Exportaciones!H:H,Exportaciones!E:E,B99)*E99</f>
        <v>7217367.2076778244</v>
      </c>
      <c r="K99" s="16">
        <f>AVERAGEIFS('Grupo Nutresa'!B:B,'Grupo Nutresa'!J:J,B99)</f>
        <v>24097</v>
      </c>
    </row>
    <row r="100" spans="1:11" x14ac:dyDescent="0.3">
      <c r="A100" s="24">
        <v>44256</v>
      </c>
      <c r="B100" s="20" t="s">
        <v>5421</v>
      </c>
      <c r="C100" s="16">
        <f>AVERAGEIFS('Cacao Nacional'!D:D,'Cacao Nacional'!J:J,B100)</f>
        <v>7688.68</v>
      </c>
      <c r="D100" s="16">
        <f>AVERAGEIFS('Cacao Internacional'!D:D,'Cacao Internacional'!N:N,B100)*E100/1000</f>
        <v>8893.6386653402515</v>
      </c>
      <c r="E100" s="16">
        <f>AVERAGEIFS('TRM2'!D:D,'TRM2'!A:A,B100)</f>
        <v>3612.6070967741944</v>
      </c>
      <c r="F100" s="16">
        <f>AVERAGEIFS(Café!D:D,Café!N:N,B100)*E100*2/100</f>
        <v>12823.969844179524</v>
      </c>
      <c r="G100" s="16">
        <f>SUMIFS(Importación!G:G,Importación!E:E,B100)</f>
        <v>0</v>
      </c>
      <c r="H100" s="16">
        <f>SUMIFS(Importación!H:H,Importación!E:E,B100)*E100</f>
        <v>0</v>
      </c>
      <c r="I100" s="16">
        <f>SUMIFS(Exportaciones!G:G,Exportaciones!E:E,B100)</f>
        <v>1080.1122200000002</v>
      </c>
      <c r="J100" s="18">
        <f>SUMIFS(Exportaciones!H:H,Exportaciones!E:E,B100)*E100</f>
        <v>10480870.529289829</v>
      </c>
      <c r="K100" s="16">
        <f>AVERAGEIFS('Grupo Nutresa'!B:B,'Grupo Nutresa'!J:J,B100)</f>
        <v>23433.18181818182</v>
      </c>
    </row>
    <row r="101" spans="1:11" x14ac:dyDescent="0.3">
      <c r="A101" s="24">
        <v>44287</v>
      </c>
      <c r="B101" s="19" t="s">
        <v>5422</v>
      </c>
      <c r="C101" s="16">
        <f>AVERAGEIFS('Cacao Nacional'!D:D,'Cacao Nacional'!J:J,B101)</f>
        <v>7467.1750000000002</v>
      </c>
      <c r="D101" s="16">
        <f>AVERAGEIFS('Cacao Internacional'!D:D,'Cacao Internacional'!N:N,B101)*E101/1000</f>
        <v>8646.2685437542896</v>
      </c>
      <c r="E101" s="16">
        <f>AVERAGEIFS('TRM2'!D:D,'TRM2'!A:A,B101)</f>
        <v>3650.7826666666674</v>
      </c>
      <c r="F101" s="16">
        <f>AVERAGEIFS(Café!D:D,Café!N:N,B101)*E101*2/100</f>
        <v>13266.911021733338</v>
      </c>
      <c r="G101" s="16">
        <f>SUMIFS(Importación!G:G,Importación!E:E,B101)</f>
        <v>0</v>
      </c>
      <c r="H101" s="16">
        <f>SUMIFS(Importación!H:H,Importación!E:E,B101)*E101</f>
        <v>0</v>
      </c>
      <c r="I101" s="16">
        <f>SUMIFS(Exportaciones!G:G,Exportaciones!E:E,B101)</f>
        <v>1088.9839999999999</v>
      </c>
      <c r="J101" s="18">
        <f>SUMIFS(Exportaciones!H:H,Exportaciones!E:E,B101)*E101</f>
        <v>10327256.464842828</v>
      </c>
      <c r="K101" s="16">
        <f>AVERAGEIFS('Grupo Nutresa'!B:B,'Grupo Nutresa'!J:J,B101)</f>
        <v>22562.5</v>
      </c>
    </row>
    <row r="102" spans="1:11" x14ac:dyDescent="0.3">
      <c r="A102" s="24">
        <v>44317</v>
      </c>
      <c r="B102" s="20" t="s">
        <v>5423</v>
      </c>
      <c r="C102" s="16">
        <f>AVERAGEIFS('Cacao Nacional'!D:D,'Cacao Nacional'!J:J,B102)</f>
        <v>7536.2200000000012</v>
      </c>
      <c r="D102" s="16">
        <f>AVERAGEIFS('Cacao Internacional'!D:D,'Cacao Internacional'!N:N,B102)*E102/1000</f>
        <v>9012.0938972887107</v>
      </c>
      <c r="E102" s="16">
        <f>AVERAGEIFS('TRM2'!D:D,'TRM2'!A:A,B102)</f>
        <v>3735.0209677419357</v>
      </c>
      <c r="F102" s="16">
        <f>AVERAGEIFS(Café!D:D,Café!N:N,B102)*E102*2/100</f>
        <v>14866.450600460828</v>
      </c>
      <c r="G102" s="16">
        <f>SUMIFS(Importación!G:G,Importación!E:E,B102)</f>
        <v>0</v>
      </c>
      <c r="H102" s="16">
        <f>SUMIFS(Importación!H:H,Importación!E:E,B102)*E102</f>
        <v>0</v>
      </c>
      <c r="I102" s="16">
        <f>SUMIFS(Exportaciones!G:G,Exportaciones!E:E,B102)</f>
        <v>1350.6871599999999</v>
      </c>
      <c r="J102" s="18">
        <f>SUMIFS(Exportaciones!H:H,Exportaciones!E:E,B102)*E102</f>
        <v>12729699.806865614</v>
      </c>
      <c r="K102" s="16">
        <f>AVERAGEIFS('Grupo Nutresa'!B:B,'Grupo Nutresa'!J:J,B102)</f>
        <v>21762.5</v>
      </c>
    </row>
    <row r="103" spans="1:11" x14ac:dyDescent="0.3">
      <c r="A103" s="24">
        <v>44348</v>
      </c>
      <c r="B103" s="20" t="s">
        <v>5424</v>
      </c>
      <c r="C103" s="16">
        <f>AVERAGEIFS('Cacao Nacional'!D:D,'Cacao Nacional'!J:J,B103)</f>
        <v>7141.4750000000004</v>
      </c>
      <c r="D103" s="16">
        <f>AVERAGEIFS('Cacao Internacional'!D:D,'Cacao Internacional'!N:N,B103)*E103/1000</f>
        <v>8719.6719093018182</v>
      </c>
      <c r="E103" s="16">
        <f>AVERAGEIFS('TRM2'!D:D,'TRM2'!A:A,B103)</f>
        <v>3685.0426666666663</v>
      </c>
      <c r="F103" s="16">
        <f>AVERAGEIFS(Café!D:D,Café!N:N,B103)*E103*2/100</f>
        <v>15221.705242036362</v>
      </c>
      <c r="G103" s="16">
        <f>SUMIFS(Importación!G:G,Importación!E:E,B103)</f>
        <v>73.8035</v>
      </c>
      <c r="H103" s="16">
        <f>SUMIFS(Importación!H:H,Importación!E:E,B103)*E103</f>
        <v>773057.83172426664</v>
      </c>
      <c r="I103" s="16">
        <f>SUMIFS(Exportaciones!G:G,Exportaciones!E:E,B103)</f>
        <v>772.13905999999997</v>
      </c>
      <c r="J103" s="18">
        <f>SUMIFS(Exportaciones!H:H,Exportaciones!E:E,B103)*E103</f>
        <v>7120022.0230159983</v>
      </c>
      <c r="K103" s="16">
        <f>AVERAGEIFS('Grupo Nutresa'!B:B,'Grupo Nutresa'!J:J,B103)</f>
        <v>22173.5</v>
      </c>
    </row>
    <row r="104" spans="1:11" x14ac:dyDescent="0.3">
      <c r="A104" s="24">
        <v>44378</v>
      </c>
      <c r="B104" s="19" t="s">
        <v>5425</v>
      </c>
      <c r="C104" s="16">
        <f>AVERAGEIFS('Cacao Nacional'!D:D,'Cacao Nacional'!J:J,B104)</f>
        <v>6942.55</v>
      </c>
      <c r="D104" s="16">
        <f>AVERAGEIFS('Cacao Internacional'!D:D,'Cacao Internacional'!N:N,B104)*E104/1000</f>
        <v>8928.8452236832854</v>
      </c>
      <c r="E104" s="16">
        <f>AVERAGEIFS('TRM2'!D:D,'TRM2'!A:A,B104)</f>
        <v>3829.4180645161291</v>
      </c>
      <c r="F104" s="16">
        <f>AVERAGEIFS(Café!D:D,Café!N:N,B104)*E104*2/100</f>
        <v>16746.56738950147</v>
      </c>
      <c r="G104" s="16">
        <f>SUMIFS(Importación!G:G,Importación!E:E,B104)</f>
        <v>0</v>
      </c>
      <c r="H104" s="16">
        <f>SUMIFS(Importación!H:H,Importación!E:E,B104)*E104</f>
        <v>0</v>
      </c>
      <c r="I104" s="16">
        <f>SUMIFS(Exportaciones!G:G,Exportaciones!E:E,B104)</f>
        <v>1671.6903</v>
      </c>
      <c r="J104" s="18">
        <f>SUMIFS(Exportaciones!H:H,Exportaciones!E:E,B104)*E104</f>
        <v>15659718.598473921</v>
      </c>
      <c r="K104" s="16">
        <f>AVERAGEIFS('Grupo Nutresa'!B:B,'Grupo Nutresa'!J:J,B104)</f>
        <v>21586</v>
      </c>
    </row>
    <row r="105" spans="1:11" x14ac:dyDescent="0.3">
      <c r="A105" s="24">
        <v>44409</v>
      </c>
      <c r="B105" s="20" t="s">
        <v>5426</v>
      </c>
      <c r="C105" s="16">
        <f>AVERAGEIFS('Cacao Nacional'!D:D,'Cacao Nacional'!J:J,B105)</f>
        <v>7756.7</v>
      </c>
      <c r="D105" s="16">
        <f>AVERAGEIFS('Cacao Internacional'!D:D,'Cacao Internacional'!N:N,B105)*E105/1000</f>
        <v>9642.0701577909113</v>
      </c>
      <c r="E105" s="16">
        <f>AVERAGEIFS('TRM2'!D:D,'TRM2'!A:A,B105)</f>
        <v>3881.1835483870973</v>
      </c>
      <c r="F105" s="16">
        <f>AVERAGEIFS(Café!D:D,Café!N:N,B105)*E105*2/100</f>
        <v>17496.410719615837</v>
      </c>
      <c r="G105" s="16">
        <f>SUMIFS(Importación!G:G,Importación!E:E,B105)</f>
        <v>0</v>
      </c>
      <c r="H105" s="16">
        <f>SUMIFS(Importación!H:H,Importación!E:E,B105)*E105</f>
        <v>0</v>
      </c>
      <c r="I105" s="16">
        <f>SUMIFS(Exportaciones!G:G,Exportaciones!E:E,B105)</f>
        <v>1108.1137800000001</v>
      </c>
      <c r="J105" s="18">
        <f>SUMIFS(Exportaciones!H:H,Exportaciones!E:E,B105)*E105</f>
        <v>10308011.749753483</v>
      </c>
      <c r="K105" s="16">
        <f>AVERAGEIFS('Grupo Nutresa'!B:B,'Grupo Nutresa'!J:J,B105)</f>
        <v>21659.047619047618</v>
      </c>
    </row>
    <row r="106" spans="1:11" x14ac:dyDescent="0.3">
      <c r="A106" s="24">
        <v>44440</v>
      </c>
      <c r="B106" s="20" t="s">
        <v>5427</v>
      </c>
      <c r="C106" s="16">
        <f>AVERAGEIFS('Cacao Nacional'!D:D,'Cacao Nacional'!J:J,B106)</f>
        <v>8279.3250000000007</v>
      </c>
      <c r="D106" s="16">
        <f>AVERAGEIFS('Cacao Internacional'!D:D,'Cacao Internacional'!N:N,B106)*E106/1000</f>
        <v>9772.4934442649974</v>
      </c>
      <c r="E106" s="16">
        <f>AVERAGEIFS('TRM2'!D:D,'TRM2'!A:A,B106)</f>
        <v>3821.5376666666662</v>
      </c>
      <c r="F106" s="16">
        <f>AVERAGEIFS(Café!D:D,Café!N:N,B106)*E106*2/100</f>
        <v>18372.077073751512</v>
      </c>
      <c r="G106" s="16">
        <f>SUMIFS(Importación!G:G,Importación!E:E,B106)</f>
        <v>0</v>
      </c>
      <c r="H106" s="16">
        <f>SUMIFS(Importación!H:H,Importación!E:E,B106)*E106</f>
        <v>0</v>
      </c>
      <c r="I106" s="16">
        <f>SUMIFS(Exportaciones!G:G,Exportaciones!E:E,B106)</f>
        <v>933.89994000000002</v>
      </c>
      <c r="J106" s="18">
        <f>SUMIFS(Exportaciones!H:H,Exportaciones!E:E,B106)*E106</f>
        <v>9013808.5010852534</v>
      </c>
      <c r="K106" s="16">
        <f>AVERAGEIFS('Grupo Nutresa'!B:B,'Grupo Nutresa'!J:J,B106)</f>
        <v>21583.18181818182</v>
      </c>
    </row>
    <row r="107" spans="1:11" x14ac:dyDescent="0.3">
      <c r="A107" s="24">
        <v>44470</v>
      </c>
      <c r="B107" s="19" t="s">
        <v>5428</v>
      </c>
      <c r="C107" s="16">
        <f>AVERAGEIFS('Cacao Nacional'!D:D,'Cacao Nacional'!J:J,B107)</f>
        <v>8524.4249999999993</v>
      </c>
      <c r="D107" s="16">
        <f>AVERAGEIFS('Cacao Internacional'!D:D,'Cacao Internacional'!N:N,B107)*E107/1000</f>
        <v>9688.4244601298051</v>
      </c>
      <c r="E107" s="16">
        <f>AVERAGEIFS('TRM2'!D:D,'TRM2'!A:A,B107)</f>
        <v>3773.3841935483888</v>
      </c>
      <c r="F107" s="16">
        <f>AVERAGEIFS(Café!D:D,Café!N:N,B107)*E107*2/100</f>
        <v>19536.463071646704</v>
      </c>
      <c r="G107" s="16">
        <f>SUMIFS(Importación!G:G,Importación!E:E,B107)</f>
        <v>0</v>
      </c>
      <c r="H107" s="16">
        <f>SUMIFS(Importación!H:H,Importación!E:E,B107)*E107</f>
        <v>0</v>
      </c>
      <c r="I107" s="16">
        <f>SUMIFS(Exportaciones!G:G,Exportaciones!E:E,B107)</f>
        <v>913.255</v>
      </c>
      <c r="J107" s="18">
        <f>SUMIFS(Exportaciones!H:H,Exportaciones!E:E,B107)*E107</f>
        <v>9019005.4350331891</v>
      </c>
      <c r="K107" s="16">
        <f>AVERAGEIFS('Grupo Nutresa'!B:B,'Grupo Nutresa'!J:J,B107)</f>
        <v>21988.5</v>
      </c>
    </row>
    <row r="108" spans="1:11" x14ac:dyDescent="0.3">
      <c r="A108" s="24">
        <v>44501</v>
      </c>
      <c r="B108" s="20" t="s">
        <v>5429</v>
      </c>
      <c r="C108" s="16">
        <f>AVERAGEIFS('Cacao Nacional'!D:D,'Cacao Nacional'!J:J,B108)</f>
        <v>8234.7999999999993</v>
      </c>
      <c r="D108" s="16">
        <f>AVERAGEIFS('Cacao Internacional'!D:D,'Cacao Internacional'!N:N,B108)*E108/1000</f>
        <v>9340.8608625395445</v>
      </c>
      <c r="E108" s="16">
        <f>AVERAGEIFS('TRM2'!D:D,'TRM2'!A:A,B108)</f>
        <v>3902.9009999999994</v>
      </c>
      <c r="F108" s="16">
        <f>AVERAGEIFS(Café!D:D,Café!N:N,B108)*E108*2/100</f>
        <v>21756.012006136356</v>
      </c>
      <c r="G108" s="16">
        <f>SUMIFS(Importación!G:G,Importación!E:E,B108)</f>
        <v>0</v>
      </c>
      <c r="H108" s="16">
        <f>SUMIFS(Importación!H:H,Importación!E:E,B108)*E108</f>
        <v>0</v>
      </c>
      <c r="I108" s="16">
        <f>SUMIFS(Exportaciones!G:G,Exportaciones!E:E,B108)</f>
        <v>924.72763000000009</v>
      </c>
      <c r="J108" s="18">
        <f>SUMIFS(Exportaciones!H:H,Exportaciones!E:E,B108)*E108</f>
        <v>9492265.0756340101</v>
      </c>
      <c r="K108" s="16">
        <f>AVERAGEIFS('Grupo Nutresa'!B:B,'Grupo Nutresa'!J:J,B108)</f>
        <v>25072.142857142859</v>
      </c>
    </row>
    <row r="109" spans="1:11" x14ac:dyDescent="0.3">
      <c r="A109" s="24">
        <v>44531</v>
      </c>
      <c r="B109" s="20" t="s">
        <v>5430</v>
      </c>
      <c r="C109" s="16">
        <f>AVERAGEIFS('Cacao Nacional'!D:D,'Cacao Nacional'!J:J,B109)</f>
        <v>8233.4249999999993</v>
      </c>
      <c r="D109" s="16">
        <f>AVERAGEIFS('Cacao Internacional'!D:D,'Cacao Internacional'!N:N,B109)*E109/1000</f>
        <v>9414.4312930193537</v>
      </c>
      <c r="E109" s="16">
        <f>AVERAGEIFS('TRM2'!D:D,'TRM2'!A:A,B109)</f>
        <v>3963.1335483870962</v>
      </c>
      <c r="F109" s="16">
        <f>AVERAGEIFS(Café!D:D,Café!N:N,B109)*E109*2/100</f>
        <v>23028.562878597473</v>
      </c>
      <c r="G109" s="16">
        <f>SUMIFS(Importación!G:G,Importación!E:E,B109)</f>
        <v>0</v>
      </c>
      <c r="H109" s="16">
        <f>SUMIFS(Importación!H:H,Importación!E:E,B109)*E109</f>
        <v>0</v>
      </c>
      <c r="I109" s="16">
        <f>SUMIFS(Exportaciones!G:G,Exportaciones!E:E,B109)</f>
        <v>370.35130000000009</v>
      </c>
      <c r="J109" s="18">
        <f>SUMIFS(Exportaciones!H:H,Exportaciones!E:E,B109)*E109</f>
        <v>3844205.4193556318</v>
      </c>
      <c r="K109" s="16">
        <f>AVERAGEIFS('Grupo Nutresa'!B:B,'Grupo Nutresa'!J:J,B109)</f>
        <v>28328.571428571428</v>
      </c>
    </row>
    <row r="110" spans="1:11" x14ac:dyDescent="0.3">
      <c r="A110" s="24">
        <v>44562</v>
      </c>
      <c r="B110" s="19" t="s">
        <v>5431</v>
      </c>
      <c r="C110" s="16">
        <f>AVERAGEIFS('Cacao Nacional'!D:D,'Cacao Nacional'!J:J,B110)</f>
        <v>8680.6</v>
      </c>
      <c r="D110" s="16">
        <f>AVERAGEIFS('Cacao Internacional'!D:D,'Cacao Internacional'!N:N,B110)*E110/1000</f>
        <v>9868.4738063379427</v>
      </c>
      <c r="E110" s="16">
        <f>AVERAGEIFS('TRM2'!D:D,'TRM2'!A:A,B110)</f>
        <v>3999.6161290322589</v>
      </c>
      <c r="F110" s="16">
        <f>AVERAGEIFS(Café!D:D,Café!N:N,B110)*E110*2/100</f>
        <v>23592.211881874046</v>
      </c>
      <c r="G110" s="16">
        <f>SUMIFS(Importación!G:G,Importación!E:E,B110)</f>
        <v>0</v>
      </c>
      <c r="H110" s="16">
        <f>SUMIFS(Importación!H:H,Importación!E:E,B110)*E110</f>
        <v>0</v>
      </c>
      <c r="I110" s="16">
        <f>SUMIFS(Exportaciones!G:G,Exportaciones!E:E,B110)</f>
        <v>768.45647999999994</v>
      </c>
      <c r="J110" s="18">
        <f>SUMIFS(Exportaciones!H:H,Exportaciones!E:E,B110)*E110</f>
        <v>7553017.2044255817</v>
      </c>
      <c r="K110" s="16">
        <f>AVERAGEIFS('Grupo Nutresa'!B:B,'Grupo Nutresa'!J:J,B110)</f>
        <v>29327</v>
      </c>
    </row>
    <row r="111" spans="1:11" x14ac:dyDescent="0.3">
      <c r="A111" s="24">
        <v>44593</v>
      </c>
      <c r="B111" s="20" t="s">
        <v>5434</v>
      </c>
      <c r="C111" s="16">
        <f>AVERAGEIFS('Cacao Nacional'!D:D,'Cacao Nacional'!J:J,B111)</f>
        <v>8932.5</v>
      </c>
      <c r="D111" s="16">
        <f>AVERAGEIFS('Cacao Internacional'!D:D,'Cacao Internacional'!N:N,B111)*E111/1000</f>
        <v>9978.7022079205835</v>
      </c>
      <c r="E111" s="16">
        <f>AVERAGEIFS('TRM2'!D:D,'TRM2'!A:A,B111)</f>
        <v>3938.8549999999991</v>
      </c>
      <c r="F111" s="16">
        <f>AVERAGEIFS(Café!D:D,Café!N:N,B111)*E111*2/100</f>
        <v>23984.623573062494</v>
      </c>
      <c r="G111" s="16">
        <f>SUMIFS(Importación!G:G,Importación!E:E,B111)</f>
        <v>0</v>
      </c>
      <c r="H111" s="16">
        <f>SUMIFS(Importación!H:H,Importación!E:E,B111)*E111</f>
        <v>0</v>
      </c>
      <c r="I111" s="16">
        <f>SUMIFS(Exportaciones!G:G,Exportaciones!E:E,B111)</f>
        <v>771.46307999999988</v>
      </c>
      <c r="J111" s="18">
        <f>SUMIFS(Exportaciones!H:H,Exportaciones!E:E,B111)*E111</f>
        <v>7994811.0562705984</v>
      </c>
      <c r="K111" s="16">
        <f>AVERAGEIFS('Grupo Nutresa'!B:B,'Grupo Nutresa'!J:J,B111)</f>
        <v>40828</v>
      </c>
    </row>
    <row r="112" spans="1:11" x14ac:dyDescent="0.3">
      <c r="C112">
        <f>SUM(C8:C111)</f>
        <v>691342.14100000006</v>
      </c>
      <c r="D112">
        <f>SUM(D2:D111)</f>
        <v>816812.59994494694</v>
      </c>
      <c r="E112">
        <f t="shared" ref="E112:J112" si="0">SUM(E2:E111)</f>
        <v>323388.07670388039</v>
      </c>
      <c r="F112">
        <f t="shared" si="0"/>
        <v>1068652.712726393</v>
      </c>
      <c r="G112">
        <f t="shared" si="0"/>
        <v>21059.701149999997</v>
      </c>
      <c r="H112" s="17">
        <f t="shared" si="0"/>
        <v>145228217.83679372</v>
      </c>
      <c r="I112">
        <f t="shared" si="0"/>
        <v>91524.516619999966</v>
      </c>
      <c r="J112" s="17">
        <f t="shared" si="0"/>
        <v>730714946.99757421</v>
      </c>
      <c r="K112">
        <f>SUM(K8:K111)</f>
        <v>2599408.6752520287</v>
      </c>
    </row>
  </sheetData>
  <autoFilter ref="A1:K112" xr:uid="{97376B4A-E237-41A5-89A6-01CFCBA69E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Cacao Nacional</vt:lpstr>
      <vt:lpstr>Cacao Internacional</vt:lpstr>
      <vt:lpstr>TRM2</vt:lpstr>
      <vt:lpstr>Café</vt:lpstr>
      <vt:lpstr>Importación</vt:lpstr>
      <vt:lpstr>Exportaciones</vt:lpstr>
      <vt:lpstr>Grupo Nutresa</vt:lpstr>
      <vt:lpstr>BASE R</vt:lpstr>
      <vt:lpstr>'Cacao Internacional'!Títulos_a_imprimir</vt:lpstr>
      <vt:lpstr>'Cacao Nacional'!Títulos_a_imprimir</vt:lpstr>
      <vt:lpstr>Café!Títulos_a_imprimir</vt:lpstr>
      <vt:lpstr>Exportaciones!Títulos_a_imprimir</vt:lpstr>
      <vt:lpstr>Importación!Títulos_a_imprimir</vt:lpstr>
      <vt:lpstr>'TRM2'!Títulos_a_imprimir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Karen Culma</cp:lastModifiedBy>
  <cp:revision/>
  <dcterms:created xsi:type="dcterms:W3CDTF">2022-04-19T16:21:25Z</dcterms:created>
  <dcterms:modified xsi:type="dcterms:W3CDTF">2022-07-08T08:35:03Z</dcterms:modified>
  <cp:category/>
  <cp:contentStatus/>
</cp:coreProperties>
</file>